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7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externalLinks/externalLink5.xml" ContentType="application/vnd.openxmlformats-officedocument.spreadsheetml.externalLink+xml"/>
  <Override PartName="/xl/worksheets/sheet3.xml" ContentType="application/vnd.openxmlformats-officedocument.spreadsheetml.worksheet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1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externalLinks/externalLink8.xml" ContentType="application/vnd.openxmlformats-officedocument.spreadsheetml.externalLink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6.xml" ContentType="application/vnd.openxmlformats-officedocument.spreadsheetml.externalLink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5480" windowHeight="8550" tabRatio="691" activeTab="2"/>
  </bookViews>
  <sheets>
    <sheet name="가양" sheetId="50" r:id="rId1"/>
    <sheet name="로얄" sheetId="49" r:id="rId2"/>
    <sheet name="회원등록" sheetId="2" r:id="rId3"/>
    <sheet name="회사" sheetId="3" r:id="rId4"/>
    <sheet name="공통" sheetId="4" r:id="rId5"/>
    <sheet name="지식산업센터" sheetId="11" r:id="rId6"/>
    <sheet name="현황판" sheetId="48" r:id="rId7"/>
    <sheet name="브라우저" sheetId="6" r:id="rId8"/>
    <sheet name="CSS3" sheetId="7" r:id="rId9"/>
    <sheet name="홈페이지" sheetId="8" r:id="rId10"/>
    <sheet name="HTML" sheetId="9" r:id="rId11"/>
    <sheet name="그룹적용" sheetId="12" r:id="rId12"/>
    <sheet name="5월식대" sheetId="13" r:id="rId13"/>
    <sheet name="지역별" sheetId="14" r:id="rId14"/>
    <sheet name="회사등급" sheetId="15" r:id="rId15"/>
    <sheet name="에이스하이엔드9차" sheetId="17" r:id="rId16"/>
    <sheet name="STX W-Tower" sheetId="19" r:id="rId17"/>
    <sheet name="코카콜라" sheetId="20" r:id="rId18"/>
    <sheet name="가양한화비즈메트로A" sheetId="21" r:id="rId19"/>
    <sheet name="가양한화비즈메트로B" sheetId="22" r:id="rId20"/>
    <sheet name="안양금강펜테리움" sheetId="23" r:id="rId21"/>
    <sheet name="JnK" sheetId="25" r:id="rId22"/>
    <sheet name="KnK" sheetId="26" r:id="rId23"/>
    <sheet name="STX V-Tower" sheetId="27" r:id="rId24"/>
    <sheet name="광명에이스10차" sheetId="28" r:id="rId25"/>
    <sheet name="더원스퀘어" sheetId="29" r:id="rId26"/>
    <sheet name="동아프라임밸리" sheetId="30" r:id="rId27"/>
    <sheet name="동주" sheetId="31" r:id="rId28"/>
    <sheet name="백상2차" sheetId="32" r:id="rId29"/>
    <sheet name="선유도IS동서" sheetId="33" r:id="rId30"/>
    <sheet name="선유도코오롱" sheetId="34" r:id="rId31"/>
    <sheet name="안양성지스타위드" sheetId="35" r:id="rId32"/>
    <sheet name="안양에이스11차" sheetId="36" r:id="rId33"/>
    <sheet name="에이스하이엔드5차" sheetId="37" r:id="rId34"/>
    <sheet name="안양디지털엠파이어A" sheetId="39" r:id="rId35"/>
    <sheet name="안양디지털엠파이어B" sheetId="40" r:id="rId36"/>
    <sheet name="대륭테크노타운15차" sheetId="41" r:id="rId37"/>
    <sheet name="강서IT밸리" sheetId="42" r:id="rId38"/>
    <sheet name="가산디지털엠파이어" sheetId="43" r:id="rId39"/>
    <sheet name="gplus" sheetId="47" r:id="rId40"/>
    <sheet name="SK광명" sheetId="45" r:id="rId41"/>
    <sheet name="흥덕IT밸리" sheetId="46" r:id="rId42"/>
    <sheet name="Sheet3" sheetId="18" r:id="rId43"/>
    <sheet name="영업사원" sheetId="24" r:id="rId44"/>
    <sheet name="중복" sheetId="51" r:id="rId45"/>
    <sheet name="Sheet1" sheetId="52" r:id="rId46"/>
    <sheet name="웹하드" sheetId="53" r:id="rId47"/>
    <sheet name="마인드스톰" sheetId="54" r:id="rId48"/>
    <sheet name="광고" sheetId="55" r:id="rId49"/>
    <sheet name="TAG" sheetId="56" r:id="rId50"/>
    <sheet name="수수료" sheetId="57" r:id="rId51"/>
    <sheet name="수수료체계" sheetId="58" r:id="rId52"/>
  </sheets>
  <externalReferences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</externalReferences>
  <definedNames>
    <definedName name="_3q45_" localSheetId="21" hidden="1">{"'용역비'!$A$4:$C$8"}</definedName>
    <definedName name="_3q45_" localSheetId="22" hidden="1">{"'용역비'!$A$4:$C$8"}</definedName>
    <definedName name="_3q45_" localSheetId="37" hidden="1">{"'용역비'!$A$4:$C$8"}</definedName>
    <definedName name="_3q45_" localSheetId="36" hidden="1">{"'용역비'!$A$4:$C$8"}</definedName>
    <definedName name="_3q45_" localSheetId="26" hidden="1">{"'용역비'!$A$4:$C$8"}</definedName>
    <definedName name="_3q45_" localSheetId="29" hidden="1">{"'용역비'!$A$4:$C$8"}</definedName>
    <definedName name="_3q45_" localSheetId="30" hidden="1">{"'용역비'!$A$4:$C$8"}</definedName>
    <definedName name="_3q45_" localSheetId="34" hidden="1">{"'용역비'!$A$4:$C$8"}</definedName>
    <definedName name="_3q45_" localSheetId="35" hidden="1">{"'용역비'!$A$4:$C$8"}</definedName>
    <definedName name="_3q45_" localSheetId="31" hidden="1">{"'용역비'!$A$4:$C$8"}</definedName>
    <definedName name="_3q45_" localSheetId="32" hidden="1">{"'용역비'!$A$4:$C$8"}</definedName>
    <definedName name="_3q45_" localSheetId="33" hidden="1">{"'용역비'!$A$4:$C$8"}</definedName>
    <definedName name="_3q45_" localSheetId="17" hidden="1">{"'용역비'!$A$4:$C$8"}</definedName>
    <definedName name="_3q45_" localSheetId="6" hidden="1">{"'용역비'!$A$4:$C$8"}</definedName>
    <definedName name="_3q45_" hidden="1">{"'용역비'!$A$4:$C$8"}</definedName>
    <definedName name="_xlnm._FilterDatabase" localSheetId="40" hidden="1">SK광명!$D$1:$S$1</definedName>
    <definedName name="_xlnm._FilterDatabase" localSheetId="38" hidden="1">가산디지털엠파이어!$D$1:$S$1</definedName>
    <definedName name="_xlnm._FilterDatabase" localSheetId="29" hidden="1">선유도IS동서!$D$1:$S$1</definedName>
    <definedName name="_xlnm._FilterDatabase" localSheetId="33" hidden="1">에이스하이엔드5차!$D$1:$S$1</definedName>
    <definedName name="_xlnm._FilterDatabase" localSheetId="15" hidden="1">에이스하이엔드9차!$D$1:$S$1</definedName>
    <definedName name="_xlnm._FilterDatabase" localSheetId="41" hidden="1">흥덕IT밸리!$D$1:$S$1</definedName>
    <definedName name="A" localSheetId="21">#REF!</definedName>
    <definedName name="A" localSheetId="22">#REF!</definedName>
    <definedName name="A" localSheetId="40">#REF!</definedName>
    <definedName name="A" localSheetId="38">#REF!</definedName>
    <definedName name="A" localSheetId="37">#REF!</definedName>
    <definedName name="A" localSheetId="36">#REF!</definedName>
    <definedName name="A" localSheetId="26">#REF!</definedName>
    <definedName name="A" localSheetId="29">#REF!</definedName>
    <definedName name="A" localSheetId="30">#REF!</definedName>
    <definedName name="A" localSheetId="34">#REF!</definedName>
    <definedName name="A" localSheetId="35">#REF!</definedName>
    <definedName name="A" localSheetId="31">#REF!</definedName>
    <definedName name="A" localSheetId="32">#REF!</definedName>
    <definedName name="A" localSheetId="33">#REF!</definedName>
    <definedName name="A" localSheetId="17">#REF!</definedName>
    <definedName name="A" localSheetId="6">#REF!</definedName>
    <definedName name="A" localSheetId="41">#REF!</definedName>
    <definedName name="A">#REF!</definedName>
    <definedName name="aaa" localSheetId="21" hidden="1">{"'용역비'!$A$4:$C$8"}</definedName>
    <definedName name="aaa" localSheetId="22" hidden="1">{"'용역비'!$A$4:$C$8"}</definedName>
    <definedName name="aaa" localSheetId="37" hidden="1">{"'용역비'!$A$4:$C$8"}</definedName>
    <definedName name="aaa" localSheetId="36" hidden="1">{"'용역비'!$A$4:$C$8"}</definedName>
    <definedName name="aaa" localSheetId="26" hidden="1">{"'용역비'!$A$4:$C$8"}</definedName>
    <definedName name="aaa" localSheetId="29" hidden="1">{"'용역비'!$A$4:$C$8"}</definedName>
    <definedName name="aaa" localSheetId="30" hidden="1">{"'용역비'!$A$4:$C$8"}</definedName>
    <definedName name="aaa" localSheetId="34" hidden="1">{"'용역비'!$A$4:$C$8"}</definedName>
    <definedName name="aaa" localSheetId="35" hidden="1">{"'용역비'!$A$4:$C$8"}</definedName>
    <definedName name="aaa" localSheetId="31" hidden="1">{"'용역비'!$A$4:$C$8"}</definedName>
    <definedName name="aaa" localSheetId="32" hidden="1">{"'용역비'!$A$4:$C$8"}</definedName>
    <definedName name="aaa" localSheetId="33" hidden="1">{"'용역비'!$A$4:$C$8"}</definedName>
    <definedName name="aaa" localSheetId="17" hidden="1">{"'용역비'!$A$4:$C$8"}</definedName>
    <definedName name="aaa" localSheetId="6" hidden="1">{"'용역비'!$A$4:$C$8"}</definedName>
    <definedName name="aaa" hidden="1">{"'용역비'!$A$4:$C$8"}</definedName>
    <definedName name="cgmh" localSheetId="21" hidden="1">{"'용역비'!$A$4:$C$8"}</definedName>
    <definedName name="cgmh" localSheetId="22" hidden="1">{"'용역비'!$A$4:$C$8"}</definedName>
    <definedName name="cgmh" localSheetId="37" hidden="1">{"'용역비'!$A$4:$C$8"}</definedName>
    <definedName name="cgmh" localSheetId="36" hidden="1">{"'용역비'!$A$4:$C$8"}</definedName>
    <definedName name="cgmh" localSheetId="26" hidden="1">{"'용역비'!$A$4:$C$8"}</definedName>
    <definedName name="cgmh" localSheetId="29" hidden="1">{"'용역비'!$A$4:$C$8"}</definedName>
    <definedName name="cgmh" localSheetId="30" hidden="1">{"'용역비'!$A$4:$C$8"}</definedName>
    <definedName name="cgmh" localSheetId="34" hidden="1">{"'용역비'!$A$4:$C$8"}</definedName>
    <definedName name="cgmh" localSheetId="35" hidden="1">{"'용역비'!$A$4:$C$8"}</definedName>
    <definedName name="cgmh" localSheetId="31" hidden="1">{"'용역비'!$A$4:$C$8"}</definedName>
    <definedName name="cgmh" localSheetId="32" hidden="1">{"'용역비'!$A$4:$C$8"}</definedName>
    <definedName name="cgmh" localSheetId="33" hidden="1">{"'용역비'!$A$4:$C$8"}</definedName>
    <definedName name="cgmh" localSheetId="17" hidden="1">{"'용역비'!$A$4:$C$8"}</definedName>
    <definedName name="cgmh" localSheetId="6" hidden="1">{"'용역비'!$A$4:$C$8"}</definedName>
    <definedName name="cgmh" hidden="1">{"'용역비'!$A$4:$C$8"}</definedName>
    <definedName name="dhj" localSheetId="21" hidden="1">{"'용역비'!$A$4:$C$8"}</definedName>
    <definedName name="dhj" localSheetId="22" hidden="1">{"'용역비'!$A$4:$C$8"}</definedName>
    <definedName name="dhj" localSheetId="37" hidden="1">{"'용역비'!$A$4:$C$8"}</definedName>
    <definedName name="dhj" localSheetId="36" hidden="1">{"'용역비'!$A$4:$C$8"}</definedName>
    <definedName name="dhj" localSheetId="26" hidden="1">{"'용역비'!$A$4:$C$8"}</definedName>
    <definedName name="dhj" localSheetId="29" hidden="1">{"'용역비'!$A$4:$C$8"}</definedName>
    <definedName name="dhj" localSheetId="30" hidden="1">{"'용역비'!$A$4:$C$8"}</definedName>
    <definedName name="dhj" localSheetId="34" hidden="1">{"'용역비'!$A$4:$C$8"}</definedName>
    <definedName name="dhj" localSheetId="35" hidden="1">{"'용역비'!$A$4:$C$8"}</definedName>
    <definedName name="dhj" localSheetId="31" hidden="1">{"'용역비'!$A$4:$C$8"}</definedName>
    <definedName name="dhj" localSheetId="32" hidden="1">{"'용역비'!$A$4:$C$8"}</definedName>
    <definedName name="dhj" localSheetId="33" hidden="1">{"'용역비'!$A$4:$C$8"}</definedName>
    <definedName name="dhj" localSheetId="17" hidden="1">{"'용역비'!$A$4:$C$8"}</definedName>
    <definedName name="dhj" localSheetId="6" hidden="1">{"'용역비'!$A$4:$C$8"}</definedName>
    <definedName name="dhj" hidden="1">{"'용역비'!$A$4:$C$8"}</definedName>
    <definedName name="ej" localSheetId="21" hidden="1">{"'용역비'!$A$4:$C$8"}</definedName>
    <definedName name="ej" localSheetId="22" hidden="1">{"'용역비'!$A$4:$C$8"}</definedName>
    <definedName name="ej" localSheetId="37" hidden="1">{"'용역비'!$A$4:$C$8"}</definedName>
    <definedName name="ej" localSheetId="36" hidden="1">{"'용역비'!$A$4:$C$8"}</definedName>
    <definedName name="ej" localSheetId="26" hidden="1">{"'용역비'!$A$4:$C$8"}</definedName>
    <definedName name="ej" localSheetId="29" hidden="1">{"'용역비'!$A$4:$C$8"}</definedName>
    <definedName name="ej" localSheetId="30" hidden="1">{"'용역비'!$A$4:$C$8"}</definedName>
    <definedName name="ej" localSheetId="34" hidden="1">{"'용역비'!$A$4:$C$8"}</definedName>
    <definedName name="ej" localSheetId="35" hidden="1">{"'용역비'!$A$4:$C$8"}</definedName>
    <definedName name="ej" localSheetId="31" hidden="1">{"'용역비'!$A$4:$C$8"}</definedName>
    <definedName name="ej" localSheetId="32" hidden="1">{"'용역비'!$A$4:$C$8"}</definedName>
    <definedName name="ej" localSheetId="33" hidden="1">{"'용역비'!$A$4:$C$8"}</definedName>
    <definedName name="ej" localSheetId="17" hidden="1">{"'용역비'!$A$4:$C$8"}</definedName>
    <definedName name="ej" localSheetId="6" hidden="1">{"'용역비'!$A$4:$C$8"}</definedName>
    <definedName name="ej" hidden="1">{"'용역비'!$A$4:$C$8"}</definedName>
    <definedName name="ertyertye" localSheetId="21" hidden="1">{"'용역비'!$A$4:$C$8"}</definedName>
    <definedName name="ertyertye" localSheetId="22" hidden="1">{"'용역비'!$A$4:$C$8"}</definedName>
    <definedName name="ertyertye" localSheetId="37" hidden="1">{"'용역비'!$A$4:$C$8"}</definedName>
    <definedName name="ertyertye" localSheetId="36" hidden="1">{"'용역비'!$A$4:$C$8"}</definedName>
    <definedName name="ertyertye" localSheetId="26" hidden="1">{"'용역비'!$A$4:$C$8"}</definedName>
    <definedName name="ertyertye" localSheetId="29" hidden="1">{"'용역비'!$A$4:$C$8"}</definedName>
    <definedName name="ertyertye" localSheetId="30" hidden="1">{"'용역비'!$A$4:$C$8"}</definedName>
    <definedName name="ertyertye" localSheetId="34" hidden="1">{"'용역비'!$A$4:$C$8"}</definedName>
    <definedName name="ertyertye" localSheetId="35" hidden="1">{"'용역비'!$A$4:$C$8"}</definedName>
    <definedName name="ertyertye" localSheetId="31" hidden="1">{"'용역비'!$A$4:$C$8"}</definedName>
    <definedName name="ertyertye" localSheetId="32" hidden="1">{"'용역비'!$A$4:$C$8"}</definedName>
    <definedName name="ertyertye" localSheetId="33" hidden="1">{"'용역비'!$A$4:$C$8"}</definedName>
    <definedName name="ertyertye" localSheetId="17" hidden="1">{"'용역비'!$A$4:$C$8"}</definedName>
    <definedName name="ertyertye" localSheetId="6" hidden="1">{"'용역비'!$A$4:$C$8"}</definedName>
    <definedName name="ertyertye" hidden="1">{"'용역비'!$A$4:$C$8"}</definedName>
    <definedName name="etyj" localSheetId="21" hidden="1">{"'용역비'!$A$4:$C$8"}</definedName>
    <definedName name="etyj" localSheetId="22" hidden="1">{"'용역비'!$A$4:$C$8"}</definedName>
    <definedName name="etyj" localSheetId="37" hidden="1">{"'용역비'!$A$4:$C$8"}</definedName>
    <definedName name="etyj" localSheetId="36" hidden="1">{"'용역비'!$A$4:$C$8"}</definedName>
    <definedName name="etyj" localSheetId="26" hidden="1">{"'용역비'!$A$4:$C$8"}</definedName>
    <definedName name="etyj" localSheetId="29" hidden="1">{"'용역비'!$A$4:$C$8"}</definedName>
    <definedName name="etyj" localSheetId="30" hidden="1">{"'용역비'!$A$4:$C$8"}</definedName>
    <definedName name="etyj" localSheetId="34" hidden="1">{"'용역비'!$A$4:$C$8"}</definedName>
    <definedName name="etyj" localSheetId="35" hidden="1">{"'용역비'!$A$4:$C$8"}</definedName>
    <definedName name="etyj" localSheetId="31" hidden="1">{"'용역비'!$A$4:$C$8"}</definedName>
    <definedName name="etyj" localSheetId="32" hidden="1">{"'용역비'!$A$4:$C$8"}</definedName>
    <definedName name="etyj" localSheetId="33" hidden="1">{"'용역비'!$A$4:$C$8"}</definedName>
    <definedName name="etyj" localSheetId="17" hidden="1">{"'용역비'!$A$4:$C$8"}</definedName>
    <definedName name="etyj" localSheetId="6" hidden="1">{"'용역비'!$A$4:$C$8"}</definedName>
    <definedName name="etyj" hidden="1">{"'용역비'!$A$4:$C$8"}</definedName>
    <definedName name="etyjj" localSheetId="21" hidden="1">{"'용역비'!$A$4:$C$8"}</definedName>
    <definedName name="etyjj" localSheetId="22" hidden="1">{"'용역비'!$A$4:$C$8"}</definedName>
    <definedName name="etyjj" localSheetId="37" hidden="1">{"'용역비'!$A$4:$C$8"}</definedName>
    <definedName name="etyjj" localSheetId="36" hidden="1">{"'용역비'!$A$4:$C$8"}</definedName>
    <definedName name="etyjj" localSheetId="26" hidden="1">{"'용역비'!$A$4:$C$8"}</definedName>
    <definedName name="etyjj" localSheetId="29" hidden="1">{"'용역비'!$A$4:$C$8"}</definedName>
    <definedName name="etyjj" localSheetId="30" hidden="1">{"'용역비'!$A$4:$C$8"}</definedName>
    <definedName name="etyjj" localSheetId="34" hidden="1">{"'용역비'!$A$4:$C$8"}</definedName>
    <definedName name="etyjj" localSheetId="35" hidden="1">{"'용역비'!$A$4:$C$8"}</definedName>
    <definedName name="etyjj" localSheetId="31" hidden="1">{"'용역비'!$A$4:$C$8"}</definedName>
    <definedName name="etyjj" localSheetId="32" hidden="1">{"'용역비'!$A$4:$C$8"}</definedName>
    <definedName name="etyjj" localSheetId="33" hidden="1">{"'용역비'!$A$4:$C$8"}</definedName>
    <definedName name="etyjj" localSheetId="17" hidden="1">{"'용역비'!$A$4:$C$8"}</definedName>
    <definedName name="etyjj" localSheetId="6" hidden="1">{"'용역비'!$A$4:$C$8"}</definedName>
    <definedName name="etyjj" hidden="1">{"'용역비'!$A$4:$C$8"}</definedName>
    <definedName name="FK" localSheetId="21" hidden="1">{"'용역비'!$A$4:$C$8"}</definedName>
    <definedName name="FK" localSheetId="22" hidden="1">{"'용역비'!$A$4:$C$8"}</definedName>
    <definedName name="FK" localSheetId="37" hidden="1">{"'용역비'!$A$4:$C$8"}</definedName>
    <definedName name="FK" localSheetId="36" hidden="1">{"'용역비'!$A$4:$C$8"}</definedName>
    <definedName name="FK" localSheetId="26" hidden="1">{"'용역비'!$A$4:$C$8"}</definedName>
    <definedName name="FK" localSheetId="29" hidden="1">{"'용역비'!$A$4:$C$8"}</definedName>
    <definedName name="FK" localSheetId="30" hidden="1">{"'용역비'!$A$4:$C$8"}</definedName>
    <definedName name="FK" localSheetId="34" hidden="1">{"'용역비'!$A$4:$C$8"}</definedName>
    <definedName name="FK" localSheetId="35" hidden="1">{"'용역비'!$A$4:$C$8"}</definedName>
    <definedName name="FK" localSheetId="31" hidden="1">{"'용역비'!$A$4:$C$8"}</definedName>
    <definedName name="FK" localSheetId="32" hidden="1">{"'용역비'!$A$4:$C$8"}</definedName>
    <definedName name="FK" localSheetId="33" hidden="1">{"'용역비'!$A$4:$C$8"}</definedName>
    <definedName name="FK" localSheetId="17" hidden="1">{"'용역비'!$A$4:$C$8"}</definedName>
    <definedName name="FK" localSheetId="6" hidden="1">{"'용역비'!$A$4:$C$8"}</definedName>
    <definedName name="FK" hidden="1">{"'용역비'!$A$4:$C$8"}</definedName>
    <definedName name="HTML_CodePage" hidden="1">949</definedName>
    <definedName name="HTML_Control" localSheetId="21" hidden="1">{"'용역비'!$A$4:$C$8"}</definedName>
    <definedName name="HTML_Control" localSheetId="22" hidden="1">{"'용역비'!$A$4:$C$8"}</definedName>
    <definedName name="HTML_Control" localSheetId="37" hidden="1">{"'용역비'!$A$4:$C$8"}</definedName>
    <definedName name="HTML_Control" localSheetId="36" hidden="1">{"'용역비'!$A$4:$C$8"}</definedName>
    <definedName name="HTML_Control" localSheetId="26" hidden="1">{"'용역비'!$A$4:$C$8"}</definedName>
    <definedName name="HTML_Control" localSheetId="29" hidden="1">{"'용역비'!$A$4:$C$8"}</definedName>
    <definedName name="HTML_Control" localSheetId="30" hidden="1">{"'용역비'!$A$4:$C$8"}</definedName>
    <definedName name="HTML_Control" localSheetId="34" hidden="1">{"'용역비'!$A$4:$C$8"}</definedName>
    <definedName name="HTML_Control" localSheetId="35" hidden="1">{"'용역비'!$A$4:$C$8"}</definedName>
    <definedName name="HTML_Control" localSheetId="31" hidden="1">{"'용역비'!$A$4:$C$8"}</definedName>
    <definedName name="HTML_Control" localSheetId="32" hidden="1">{"'용역비'!$A$4:$C$8"}</definedName>
    <definedName name="HTML_Control" localSheetId="33" hidden="1">{"'용역비'!$A$4:$C$8"}</definedName>
    <definedName name="HTML_Control" localSheetId="17" hidden="1">{"'용역비'!$A$4:$C$8"}</definedName>
    <definedName name="HTML_Control" localSheetId="6" hidden="1">{"'용역비'!$A$4:$C$8"}</definedName>
    <definedName name="HTML_Control" hidden="1">{"'용역비'!$A$4:$C$8"}</definedName>
    <definedName name="HTML_Description" hidden="1">""</definedName>
    <definedName name="HTML_Email" hidden="1">""</definedName>
    <definedName name="HTML_Header" hidden="1">"용역비"</definedName>
    <definedName name="HTML_LastUpdate" hidden="1">"99-07-01"</definedName>
    <definedName name="HTML_LineAfter" hidden="1">FALSE</definedName>
    <definedName name="HTML_LineBefore" hidden="1">FALSE</definedName>
    <definedName name="HTML_Name" hidden="1">"전산실"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"전체금액"</definedName>
    <definedName name="J" localSheetId="21" hidden="1">{"'용역비'!$A$4:$C$8"}</definedName>
    <definedName name="J" localSheetId="22" hidden="1">{"'용역비'!$A$4:$C$8"}</definedName>
    <definedName name="J" localSheetId="37" hidden="1">{"'용역비'!$A$4:$C$8"}</definedName>
    <definedName name="J" localSheetId="36" hidden="1">{"'용역비'!$A$4:$C$8"}</definedName>
    <definedName name="J" localSheetId="26" hidden="1">{"'용역비'!$A$4:$C$8"}</definedName>
    <definedName name="J" localSheetId="29" hidden="1">{"'용역비'!$A$4:$C$8"}</definedName>
    <definedName name="J" localSheetId="30" hidden="1">{"'용역비'!$A$4:$C$8"}</definedName>
    <definedName name="J" localSheetId="34" hidden="1">{"'용역비'!$A$4:$C$8"}</definedName>
    <definedName name="J" localSheetId="35" hidden="1">{"'용역비'!$A$4:$C$8"}</definedName>
    <definedName name="J" localSheetId="31" hidden="1">{"'용역비'!$A$4:$C$8"}</definedName>
    <definedName name="J" localSheetId="32" hidden="1">{"'용역비'!$A$4:$C$8"}</definedName>
    <definedName name="J" localSheetId="33" hidden="1">{"'용역비'!$A$4:$C$8"}</definedName>
    <definedName name="J" localSheetId="17" hidden="1">{"'용역비'!$A$4:$C$8"}</definedName>
    <definedName name="J" localSheetId="6" hidden="1">{"'용역비'!$A$4:$C$8"}</definedName>
    <definedName name="J" hidden="1">{"'용역비'!$A$4:$C$8"}</definedName>
    <definedName name="li" localSheetId="21" hidden="1">{"'용역비'!$A$4:$C$8"}</definedName>
    <definedName name="li" localSheetId="22" hidden="1">{"'용역비'!$A$4:$C$8"}</definedName>
    <definedName name="li" localSheetId="37" hidden="1">{"'용역비'!$A$4:$C$8"}</definedName>
    <definedName name="li" localSheetId="36" hidden="1">{"'용역비'!$A$4:$C$8"}</definedName>
    <definedName name="li" localSheetId="26" hidden="1">{"'용역비'!$A$4:$C$8"}</definedName>
    <definedName name="li" localSheetId="29" hidden="1">{"'용역비'!$A$4:$C$8"}</definedName>
    <definedName name="li" localSheetId="30" hidden="1">{"'용역비'!$A$4:$C$8"}</definedName>
    <definedName name="li" localSheetId="34" hidden="1">{"'용역비'!$A$4:$C$8"}</definedName>
    <definedName name="li" localSheetId="35" hidden="1">{"'용역비'!$A$4:$C$8"}</definedName>
    <definedName name="li" localSheetId="31" hidden="1">{"'용역비'!$A$4:$C$8"}</definedName>
    <definedName name="li" localSheetId="32" hidden="1">{"'용역비'!$A$4:$C$8"}</definedName>
    <definedName name="li" localSheetId="33" hidden="1">{"'용역비'!$A$4:$C$8"}</definedName>
    <definedName name="li" localSheetId="17" hidden="1">{"'용역비'!$A$4:$C$8"}</definedName>
    <definedName name="li" localSheetId="6" hidden="1">{"'용역비'!$A$4:$C$8"}</definedName>
    <definedName name="li" hidden="1">{"'용역비'!$A$4:$C$8"}</definedName>
    <definedName name="OIL" localSheetId="21" hidden="1">{"'용역비'!$A$4:$C$8"}</definedName>
    <definedName name="OIL" localSheetId="22" hidden="1">{"'용역비'!$A$4:$C$8"}</definedName>
    <definedName name="OIL" localSheetId="37" hidden="1">{"'용역비'!$A$4:$C$8"}</definedName>
    <definedName name="OIL" localSheetId="36" hidden="1">{"'용역비'!$A$4:$C$8"}</definedName>
    <definedName name="OIL" localSheetId="26" hidden="1">{"'용역비'!$A$4:$C$8"}</definedName>
    <definedName name="OIL" localSheetId="29" hidden="1">{"'용역비'!$A$4:$C$8"}</definedName>
    <definedName name="OIL" localSheetId="30" hidden="1">{"'용역비'!$A$4:$C$8"}</definedName>
    <definedName name="OIL" localSheetId="34" hidden="1">{"'용역비'!$A$4:$C$8"}</definedName>
    <definedName name="OIL" localSheetId="35" hidden="1">{"'용역비'!$A$4:$C$8"}</definedName>
    <definedName name="OIL" localSheetId="31" hidden="1">{"'용역비'!$A$4:$C$8"}</definedName>
    <definedName name="OIL" localSheetId="32" hidden="1">{"'용역비'!$A$4:$C$8"}</definedName>
    <definedName name="OIL" localSheetId="33" hidden="1">{"'용역비'!$A$4:$C$8"}</definedName>
    <definedName name="OIL" localSheetId="17" hidden="1">{"'용역비'!$A$4:$C$8"}</definedName>
    <definedName name="OIL" localSheetId="6" hidden="1">{"'용역비'!$A$4:$C$8"}</definedName>
    <definedName name="OIL" hidden="1">{"'용역비'!$A$4:$C$8"}</definedName>
    <definedName name="_xlnm.Print_Area">[1]평가보고서!$A$1:$M$58</definedName>
    <definedName name="_xlnm.Print_Titles">[1]Sheet1!$A$1:$A$65536</definedName>
    <definedName name="q234562456" localSheetId="21" hidden="1">{"'용역비'!$A$4:$C$8"}</definedName>
    <definedName name="q234562456" localSheetId="22" hidden="1">{"'용역비'!$A$4:$C$8"}</definedName>
    <definedName name="q234562456" localSheetId="37" hidden="1">{"'용역비'!$A$4:$C$8"}</definedName>
    <definedName name="q234562456" localSheetId="36" hidden="1">{"'용역비'!$A$4:$C$8"}</definedName>
    <definedName name="q234562456" localSheetId="26" hidden="1">{"'용역비'!$A$4:$C$8"}</definedName>
    <definedName name="q234562456" localSheetId="29" hidden="1">{"'용역비'!$A$4:$C$8"}</definedName>
    <definedName name="q234562456" localSheetId="30" hidden="1">{"'용역비'!$A$4:$C$8"}</definedName>
    <definedName name="q234562456" localSheetId="34" hidden="1">{"'용역비'!$A$4:$C$8"}</definedName>
    <definedName name="q234562456" localSheetId="35" hidden="1">{"'용역비'!$A$4:$C$8"}</definedName>
    <definedName name="q234562456" localSheetId="31" hidden="1">{"'용역비'!$A$4:$C$8"}</definedName>
    <definedName name="q234562456" localSheetId="32" hidden="1">{"'용역비'!$A$4:$C$8"}</definedName>
    <definedName name="q234562456" localSheetId="33" hidden="1">{"'용역비'!$A$4:$C$8"}</definedName>
    <definedName name="q234562456" localSheetId="17" hidden="1">{"'용역비'!$A$4:$C$8"}</definedName>
    <definedName name="q234562456" localSheetId="6" hidden="1">{"'용역비'!$A$4:$C$8"}</definedName>
    <definedName name="q234562456" hidden="1">{"'용역비'!$A$4:$C$8"}</definedName>
    <definedName name="qyk" localSheetId="21" hidden="1">{"'용역비'!$A$4:$C$8"}</definedName>
    <definedName name="qyk" localSheetId="22" hidden="1">{"'용역비'!$A$4:$C$8"}</definedName>
    <definedName name="qyk" localSheetId="37" hidden="1">{"'용역비'!$A$4:$C$8"}</definedName>
    <definedName name="qyk" localSheetId="36" hidden="1">{"'용역비'!$A$4:$C$8"}</definedName>
    <definedName name="qyk" localSheetId="26" hidden="1">{"'용역비'!$A$4:$C$8"}</definedName>
    <definedName name="qyk" localSheetId="29" hidden="1">{"'용역비'!$A$4:$C$8"}</definedName>
    <definedName name="qyk" localSheetId="30" hidden="1">{"'용역비'!$A$4:$C$8"}</definedName>
    <definedName name="qyk" localSheetId="34" hidden="1">{"'용역비'!$A$4:$C$8"}</definedName>
    <definedName name="qyk" localSheetId="35" hidden="1">{"'용역비'!$A$4:$C$8"}</definedName>
    <definedName name="qyk" localSheetId="31" hidden="1">{"'용역비'!$A$4:$C$8"}</definedName>
    <definedName name="qyk" localSheetId="32" hidden="1">{"'용역비'!$A$4:$C$8"}</definedName>
    <definedName name="qyk" localSheetId="33" hidden="1">{"'용역비'!$A$4:$C$8"}</definedName>
    <definedName name="qyk" localSheetId="17" hidden="1">{"'용역비'!$A$4:$C$8"}</definedName>
    <definedName name="qyk" localSheetId="6" hidden="1">{"'용역비'!$A$4:$C$8"}</definedName>
    <definedName name="qyk" hidden="1">{"'용역비'!$A$4:$C$8"}</definedName>
    <definedName name="RH" localSheetId="21" hidden="1">{"'용역비'!$A$4:$C$8"}</definedName>
    <definedName name="RH" localSheetId="22" hidden="1">{"'용역비'!$A$4:$C$8"}</definedName>
    <definedName name="RH" localSheetId="37" hidden="1">{"'용역비'!$A$4:$C$8"}</definedName>
    <definedName name="RH" localSheetId="36" hidden="1">{"'용역비'!$A$4:$C$8"}</definedName>
    <definedName name="RH" localSheetId="26" hidden="1">{"'용역비'!$A$4:$C$8"}</definedName>
    <definedName name="RH" localSheetId="29" hidden="1">{"'용역비'!$A$4:$C$8"}</definedName>
    <definedName name="RH" localSheetId="30" hidden="1">{"'용역비'!$A$4:$C$8"}</definedName>
    <definedName name="RH" localSheetId="34" hidden="1">{"'용역비'!$A$4:$C$8"}</definedName>
    <definedName name="RH" localSheetId="35" hidden="1">{"'용역비'!$A$4:$C$8"}</definedName>
    <definedName name="RH" localSheetId="31" hidden="1">{"'용역비'!$A$4:$C$8"}</definedName>
    <definedName name="RH" localSheetId="32" hidden="1">{"'용역비'!$A$4:$C$8"}</definedName>
    <definedName name="RH" localSheetId="33" hidden="1">{"'용역비'!$A$4:$C$8"}</definedName>
    <definedName name="RH" localSheetId="17" hidden="1">{"'용역비'!$A$4:$C$8"}</definedName>
    <definedName name="RH" localSheetId="6" hidden="1">{"'용역비'!$A$4:$C$8"}</definedName>
    <definedName name="RH" hidden="1">{"'용역비'!$A$4:$C$8"}</definedName>
    <definedName name="rth" localSheetId="21" hidden="1">{"'용역비'!$A$4:$C$8"}</definedName>
    <definedName name="rth" localSheetId="22" hidden="1">{"'용역비'!$A$4:$C$8"}</definedName>
    <definedName name="rth" localSheetId="37" hidden="1">{"'용역비'!$A$4:$C$8"}</definedName>
    <definedName name="rth" localSheetId="36" hidden="1">{"'용역비'!$A$4:$C$8"}</definedName>
    <definedName name="rth" localSheetId="26" hidden="1">{"'용역비'!$A$4:$C$8"}</definedName>
    <definedName name="rth" localSheetId="29" hidden="1">{"'용역비'!$A$4:$C$8"}</definedName>
    <definedName name="rth" localSheetId="30" hidden="1">{"'용역비'!$A$4:$C$8"}</definedName>
    <definedName name="rth" localSheetId="34" hidden="1">{"'용역비'!$A$4:$C$8"}</definedName>
    <definedName name="rth" localSheetId="35" hidden="1">{"'용역비'!$A$4:$C$8"}</definedName>
    <definedName name="rth" localSheetId="31" hidden="1">{"'용역비'!$A$4:$C$8"}</definedName>
    <definedName name="rth" localSheetId="32" hidden="1">{"'용역비'!$A$4:$C$8"}</definedName>
    <definedName name="rth" localSheetId="33" hidden="1">{"'용역비'!$A$4:$C$8"}</definedName>
    <definedName name="rth" localSheetId="17" hidden="1">{"'용역비'!$A$4:$C$8"}</definedName>
    <definedName name="rth" localSheetId="6" hidden="1">{"'용역비'!$A$4:$C$8"}</definedName>
    <definedName name="rth" hidden="1">{"'용역비'!$A$4:$C$8"}</definedName>
    <definedName name="rty" localSheetId="21" hidden="1">{"'용역비'!$A$4:$C$8"}</definedName>
    <definedName name="rty" localSheetId="22" hidden="1">{"'용역비'!$A$4:$C$8"}</definedName>
    <definedName name="rty" localSheetId="37" hidden="1">{"'용역비'!$A$4:$C$8"}</definedName>
    <definedName name="rty" localSheetId="36" hidden="1">{"'용역비'!$A$4:$C$8"}</definedName>
    <definedName name="rty" localSheetId="26" hidden="1">{"'용역비'!$A$4:$C$8"}</definedName>
    <definedName name="rty" localSheetId="29" hidden="1">{"'용역비'!$A$4:$C$8"}</definedName>
    <definedName name="rty" localSheetId="30" hidden="1">{"'용역비'!$A$4:$C$8"}</definedName>
    <definedName name="rty" localSheetId="34" hidden="1">{"'용역비'!$A$4:$C$8"}</definedName>
    <definedName name="rty" localSheetId="35" hidden="1">{"'용역비'!$A$4:$C$8"}</definedName>
    <definedName name="rty" localSheetId="31" hidden="1">{"'용역비'!$A$4:$C$8"}</definedName>
    <definedName name="rty" localSheetId="32" hidden="1">{"'용역비'!$A$4:$C$8"}</definedName>
    <definedName name="rty" localSheetId="33" hidden="1">{"'용역비'!$A$4:$C$8"}</definedName>
    <definedName name="rty" localSheetId="17" hidden="1">{"'용역비'!$A$4:$C$8"}</definedName>
    <definedName name="rty" localSheetId="6" hidden="1">{"'용역비'!$A$4:$C$8"}</definedName>
    <definedName name="rty" hidden="1">{"'용역비'!$A$4:$C$8"}</definedName>
    <definedName name="ryuk" localSheetId="21" hidden="1">{"'용역비'!$A$4:$C$8"}</definedName>
    <definedName name="ryuk" localSheetId="22" hidden="1">{"'용역비'!$A$4:$C$8"}</definedName>
    <definedName name="ryuk" localSheetId="37" hidden="1">{"'용역비'!$A$4:$C$8"}</definedName>
    <definedName name="ryuk" localSheetId="36" hidden="1">{"'용역비'!$A$4:$C$8"}</definedName>
    <definedName name="ryuk" localSheetId="26" hidden="1">{"'용역비'!$A$4:$C$8"}</definedName>
    <definedName name="ryuk" localSheetId="29" hidden="1">{"'용역비'!$A$4:$C$8"}</definedName>
    <definedName name="ryuk" localSheetId="30" hidden="1">{"'용역비'!$A$4:$C$8"}</definedName>
    <definedName name="ryuk" localSheetId="34" hidden="1">{"'용역비'!$A$4:$C$8"}</definedName>
    <definedName name="ryuk" localSheetId="35" hidden="1">{"'용역비'!$A$4:$C$8"}</definedName>
    <definedName name="ryuk" localSheetId="31" hidden="1">{"'용역비'!$A$4:$C$8"}</definedName>
    <definedName name="ryuk" localSheetId="32" hidden="1">{"'용역비'!$A$4:$C$8"}</definedName>
    <definedName name="ryuk" localSheetId="33" hidden="1">{"'용역비'!$A$4:$C$8"}</definedName>
    <definedName name="ryuk" localSheetId="17" hidden="1">{"'용역비'!$A$4:$C$8"}</definedName>
    <definedName name="ryuk" localSheetId="6" hidden="1">{"'용역비'!$A$4:$C$8"}</definedName>
    <definedName name="ryuk" hidden="1">{"'용역비'!$A$4:$C$8"}</definedName>
    <definedName name="sdryhj" localSheetId="21" hidden="1">{"'용역비'!$A$4:$C$8"}</definedName>
    <definedName name="sdryhj" localSheetId="22" hidden="1">{"'용역비'!$A$4:$C$8"}</definedName>
    <definedName name="sdryhj" localSheetId="37" hidden="1">{"'용역비'!$A$4:$C$8"}</definedName>
    <definedName name="sdryhj" localSheetId="36" hidden="1">{"'용역비'!$A$4:$C$8"}</definedName>
    <definedName name="sdryhj" localSheetId="26" hidden="1">{"'용역비'!$A$4:$C$8"}</definedName>
    <definedName name="sdryhj" localSheetId="29" hidden="1">{"'용역비'!$A$4:$C$8"}</definedName>
    <definedName name="sdryhj" localSheetId="30" hidden="1">{"'용역비'!$A$4:$C$8"}</definedName>
    <definedName name="sdryhj" localSheetId="34" hidden="1">{"'용역비'!$A$4:$C$8"}</definedName>
    <definedName name="sdryhj" localSheetId="35" hidden="1">{"'용역비'!$A$4:$C$8"}</definedName>
    <definedName name="sdryhj" localSheetId="31" hidden="1">{"'용역비'!$A$4:$C$8"}</definedName>
    <definedName name="sdryhj" localSheetId="32" hidden="1">{"'용역비'!$A$4:$C$8"}</definedName>
    <definedName name="sdryhj" localSheetId="33" hidden="1">{"'용역비'!$A$4:$C$8"}</definedName>
    <definedName name="sdryhj" localSheetId="17" hidden="1">{"'용역비'!$A$4:$C$8"}</definedName>
    <definedName name="sdryhj" localSheetId="6" hidden="1">{"'용역비'!$A$4:$C$8"}</definedName>
    <definedName name="sdryhj" hidden="1">{"'용역비'!$A$4:$C$8"}</definedName>
    <definedName name="SE" localSheetId="21" hidden="1">{"'용역비'!$A$4:$C$8"}</definedName>
    <definedName name="SE" localSheetId="22" hidden="1">{"'용역비'!$A$4:$C$8"}</definedName>
    <definedName name="SE" localSheetId="37" hidden="1">{"'용역비'!$A$4:$C$8"}</definedName>
    <definedName name="SE" localSheetId="36" hidden="1">{"'용역비'!$A$4:$C$8"}</definedName>
    <definedName name="SE" localSheetId="26" hidden="1">{"'용역비'!$A$4:$C$8"}</definedName>
    <definedName name="SE" localSheetId="29" hidden="1">{"'용역비'!$A$4:$C$8"}</definedName>
    <definedName name="SE" localSheetId="30" hidden="1">{"'용역비'!$A$4:$C$8"}</definedName>
    <definedName name="SE" localSheetId="34" hidden="1">{"'용역비'!$A$4:$C$8"}</definedName>
    <definedName name="SE" localSheetId="35" hidden="1">{"'용역비'!$A$4:$C$8"}</definedName>
    <definedName name="SE" localSheetId="31" hidden="1">{"'용역비'!$A$4:$C$8"}</definedName>
    <definedName name="SE" localSheetId="32" hidden="1">{"'용역비'!$A$4:$C$8"}</definedName>
    <definedName name="SE" localSheetId="33" hidden="1">{"'용역비'!$A$4:$C$8"}</definedName>
    <definedName name="SE" localSheetId="17" hidden="1">{"'용역비'!$A$4:$C$8"}</definedName>
    <definedName name="SE" localSheetId="6" hidden="1">{"'용역비'!$A$4:$C$8"}</definedName>
    <definedName name="SE" hidden="1">{"'용역비'!$A$4:$C$8"}</definedName>
    <definedName name="srth" localSheetId="21" hidden="1">{"'용역비'!$A$4:$C$8"}</definedName>
    <definedName name="srth" localSheetId="22" hidden="1">{"'용역비'!$A$4:$C$8"}</definedName>
    <definedName name="srth" localSheetId="37" hidden="1">{"'용역비'!$A$4:$C$8"}</definedName>
    <definedName name="srth" localSheetId="36" hidden="1">{"'용역비'!$A$4:$C$8"}</definedName>
    <definedName name="srth" localSheetId="26" hidden="1">{"'용역비'!$A$4:$C$8"}</definedName>
    <definedName name="srth" localSheetId="29" hidden="1">{"'용역비'!$A$4:$C$8"}</definedName>
    <definedName name="srth" localSheetId="30" hidden="1">{"'용역비'!$A$4:$C$8"}</definedName>
    <definedName name="srth" localSheetId="34" hidden="1">{"'용역비'!$A$4:$C$8"}</definedName>
    <definedName name="srth" localSheetId="35" hidden="1">{"'용역비'!$A$4:$C$8"}</definedName>
    <definedName name="srth" localSheetId="31" hidden="1">{"'용역비'!$A$4:$C$8"}</definedName>
    <definedName name="srth" localSheetId="32" hidden="1">{"'용역비'!$A$4:$C$8"}</definedName>
    <definedName name="srth" localSheetId="33" hidden="1">{"'용역비'!$A$4:$C$8"}</definedName>
    <definedName name="srth" localSheetId="17" hidden="1">{"'용역비'!$A$4:$C$8"}</definedName>
    <definedName name="srth" localSheetId="6" hidden="1">{"'용역비'!$A$4:$C$8"}</definedName>
    <definedName name="srth" hidden="1">{"'용역비'!$A$4:$C$8"}</definedName>
    <definedName name="STS" localSheetId="21" hidden="1">{"'용역비'!$A$4:$C$8"}</definedName>
    <definedName name="STS" localSheetId="22" hidden="1">{"'용역비'!$A$4:$C$8"}</definedName>
    <definedName name="STS" localSheetId="37" hidden="1">{"'용역비'!$A$4:$C$8"}</definedName>
    <definedName name="STS" localSheetId="36" hidden="1">{"'용역비'!$A$4:$C$8"}</definedName>
    <definedName name="STS" localSheetId="26" hidden="1">{"'용역비'!$A$4:$C$8"}</definedName>
    <definedName name="STS" localSheetId="29" hidden="1">{"'용역비'!$A$4:$C$8"}</definedName>
    <definedName name="STS" localSheetId="30" hidden="1">{"'용역비'!$A$4:$C$8"}</definedName>
    <definedName name="STS" localSheetId="34" hidden="1">{"'용역비'!$A$4:$C$8"}</definedName>
    <definedName name="STS" localSheetId="35" hidden="1">{"'용역비'!$A$4:$C$8"}</definedName>
    <definedName name="STS" localSheetId="31" hidden="1">{"'용역비'!$A$4:$C$8"}</definedName>
    <definedName name="STS" localSheetId="32" hidden="1">{"'용역비'!$A$4:$C$8"}</definedName>
    <definedName name="STS" localSheetId="33" hidden="1">{"'용역비'!$A$4:$C$8"}</definedName>
    <definedName name="STS" localSheetId="17" hidden="1">{"'용역비'!$A$4:$C$8"}</definedName>
    <definedName name="STS" localSheetId="6" hidden="1">{"'용역비'!$A$4:$C$8"}</definedName>
    <definedName name="STS" hidden="1">{"'용역비'!$A$4:$C$8"}</definedName>
    <definedName name="TFUI" localSheetId="21" hidden="1">{"'용역비'!$A$4:$C$8"}</definedName>
    <definedName name="TFUI" localSheetId="22" hidden="1">{"'용역비'!$A$4:$C$8"}</definedName>
    <definedName name="TFUI" localSheetId="37" hidden="1">{"'용역비'!$A$4:$C$8"}</definedName>
    <definedName name="TFUI" localSheetId="36" hidden="1">{"'용역비'!$A$4:$C$8"}</definedName>
    <definedName name="TFUI" localSheetId="26" hidden="1">{"'용역비'!$A$4:$C$8"}</definedName>
    <definedName name="TFUI" localSheetId="29" hidden="1">{"'용역비'!$A$4:$C$8"}</definedName>
    <definedName name="TFUI" localSheetId="30" hidden="1">{"'용역비'!$A$4:$C$8"}</definedName>
    <definedName name="TFUI" localSheetId="34" hidden="1">{"'용역비'!$A$4:$C$8"}</definedName>
    <definedName name="TFUI" localSheetId="35" hidden="1">{"'용역비'!$A$4:$C$8"}</definedName>
    <definedName name="TFUI" localSheetId="31" hidden="1">{"'용역비'!$A$4:$C$8"}</definedName>
    <definedName name="TFUI" localSheetId="32" hidden="1">{"'용역비'!$A$4:$C$8"}</definedName>
    <definedName name="TFUI" localSheetId="33" hidden="1">{"'용역비'!$A$4:$C$8"}</definedName>
    <definedName name="TFUI" localSheetId="17" hidden="1">{"'용역비'!$A$4:$C$8"}</definedName>
    <definedName name="TFUI" localSheetId="6" hidden="1">{"'용역비'!$A$4:$C$8"}</definedName>
    <definedName name="TFUI" hidden="1">{"'용역비'!$A$4:$C$8"}</definedName>
    <definedName name="tu" localSheetId="21" hidden="1">{"'용역비'!$A$4:$C$8"}</definedName>
    <definedName name="tu" localSheetId="22" hidden="1">{"'용역비'!$A$4:$C$8"}</definedName>
    <definedName name="tu" localSheetId="37" hidden="1">{"'용역비'!$A$4:$C$8"}</definedName>
    <definedName name="tu" localSheetId="36" hidden="1">{"'용역비'!$A$4:$C$8"}</definedName>
    <definedName name="tu" localSheetId="26" hidden="1">{"'용역비'!$A$4:$C$8"}</definedName>
    <definedName name="tu" localSheetId="29" hidden="1">{"'용역비'!$A$4:$C$8"}</definedName>
    <definedName name="tu" localSheetId="30" hidden="1">{"'용역비'!$A$4:$C$8"}</definedName>
    <definedName name="tu" localSheetId="34" hidden="1">{"'용역비'!$A$4:$C$8"}</definedName>
    <definedName name="tu" localSheetId="35" hidden="1">{"'용역비'!$A$4:$C$8"}</definedName>
    <definedName name="tu" localSheetId="31" hidden="1">{"'용역비'!$A$4:$C$8"}</definedName>
    <definedName name="tu" localSheetId="32" hidden="1">{"'용역비'!$A$4:$C$8"}</definedName>
    <definedName name="tu" localSheetId="33" hidden="1">{"'용역비'!$A$4:$C$8"}</definedName>
    <definedName name="tu" localSheetId="17" hidden="1">{"'용역비'!$A$4:$C$8"}</definedName>
    <definedName name="tu" localSheetId="6" hidden="1">{"'용역비'!$A$4:$C$8"}</definedName>
    <definedName name="tu" hidden="1">{"'용역비'!$A$4:$C$8"}</definedName>
    <definedName name="tuilol" localSheetId="21" hidden="1">{"'용역비'!$A$4:$C$8"}</definedName>
    <definedName name="tuilol" localSheetId="22" hidden="1">{"'용역비'!$A$4:$C$8"}</definedName>
    <definedName name="tuilol" localSheetId="37" hidden="1">{"'용역비'!$A$4:$C$8"}</definedName>
    <definedName name="tuilol" localSheetId="36" hidden="1">{"'용역비'!$A$4:$C$8"}</definedName>
    <definedName name="tuilol" localSheetId="26" hidden="1">{"'용역비'!$A$4:$C$8"}</definedName>
    <definedName name="tuilol" localSheetId="29" hidden="1">{"'용역비'!$A$4:$C$8"}</definedName>
    <definedName name="tuilol" localSheetId="30" hidden="1">{"'용역비'!$A$4:$C$8"}</definedName>
    <definedName name="tuilol" localSheetId="34" hidden="1">{"'용역비'!$A$4:$C$8"}</definedName>
    <definedName name="tuilol" localSheetId="35" hidden="1">{"'용역비'!$A$4:$C$8"}</definedName>
    <definedName name="tuilol" localSheetId="31" hidden="1">{"'용역비'!$A$4:$C$8"}</definedName>
    <definedName name="tuilol" localSheetId="32" hidden="1">{"'용역비'!$A$4:$C$8"}</definedName>
    <definedName name="tuilol" localSheetId="33" hidden="1">{"'용역비'!$A$4:$C$8"}</definedName>
    <definedName name="tuilol" localSheetId="17" hidden="1">{"'용역비'!$A$4:$C$8"}</definedName>
    <definedName name="tuilol" localSheetId="6" hidden="1">{"'용역비'!$A$4:$C$8"}</definedName>
    <definedName name="tuilol" hidden="1">{"'용역비'!$A$4:$C$8"}</definedName>
    <definedName name="TYJ" localSheetId="21" hidden="1">{"'용역비'!$A$4:$C$8"}</definedName>
    <definedName name="TYJ" localSheetId="22" hidden="1">{"'용역비'!$A$4:$C$8"}</definedName>
    <definedName name="TYJ" localSheetId="37" hidden="1">{"'용역비'!$A$4:$C$8"}</definedName>
    <definedName name="TYJ" localSheetId="36" hidden="1">{"'용역비'!$A$4:$C$8"}</definedName>
    <definedName name="TYJ" localSheetId="26" hidden="1">{"'용역비'!$A$4:$C$8"}</definedName>
    <definedName name="TYJ" localSheetId="29" hidden="1">{"'용역비'!$A$4:$C$8"}</definedName>
    <definedName name="TYJ" localSheetId="30" hidden="1">{"'용역비'!$A$4:$C$8"}</definedName>
    <definedName name="TYJ" localSheetId="34" hidden="1">{"'용역비'!$A$4:$C$8"}</definedName>
    <definedName name="TYJ" localSheetId="35" hidden="1">{"'용역비'!$A$4:$C$8"}</definedName>
    <definedName name="TYJ" localSheetId="31" hidden="1">{"'용역비'!$A$4:$C$8"}</definedName>
    <definedName name="TYJ" localSheetId="32" hidden="1">{"'용역비'!$A$4:$C$8"}</definedName>
    <definedName name="TYJ" localSheetId="33" hidden="1">{"'용역비'!$A$4:$C$8"}</definedName>
    <definedName name="TYJ" localSheetId="17" hidden="1">{"'용역비'!$A$4:$C$8"}</definedName>
    <definedName name="TYJ" localSheetId="6" hidden="1">{"'용역비'!$A$4:$C$8"}</definedName>
    <definedName name="TYJ" hidden="1">{"'용역비'!$A$4:$C$8"}</definedName>
    <definedName name="tyje" localSheetId="21" hidden="1">{"'용역비'!$A$4:$C$8"}</definedName>
    <definedName name="tyje" localSheetId="22" hidden="1">{"'용역비'!$A$4:$C$8"}</definedName>
    <definedName name="tyje" localSheetId="37" hidden="1">{"'용역비'!$A$4:$C$8"}</definedName>
    <definedName name="tyje" localSheetId="36" hidden="1">{"'용역비'!$A$4:$C$8"}</definedName>
    <definedName name="tyje" localSheetId="26" hidden="1">{"'용역비'!$A$4:$C$8"}</definedName>
    <definedName name="tyje" localSheetId="29" hidden="1">{"'용역비'!$A$4:$C$8"}</definedName>
    <definedName name="tyje" localSheetId="30" hidden="1">{"'용역비'!$A$4:$C$8"}</definedName>
    <definedName name="tyje" localSheetId="34" hidden="1">{"'용역비'!$A$4:$C$8"}</definedName>
    <definedName name="tyje" localSheetId="35" hidden="1">{"'용역비'!$A$4:$C$8"}</definedName>
    <definedName name="tyje" localSheetId="31" hidden="1">{"'용역비'!$A$4:$C$8"}</definedName>
    <definedName name="tyje" localSheetId="32" hidden="1">{"'용역비'!$A$4:$C$8"}</definedName>
    <definedName name="tyje" localSheetId="33" hidden="1">{"'용역비'!$A$4:$C$8"}</definedName>
    <definedName name="tyje" localSheetId="17" hidden="1">{"'용역비'!$A$4:$C$8"}</definedName>
    <definedName name="tyje" localSheetId="6" hidden="1">{"'용역비'!$A$4:$C$8"}</definedName>
    <definedName name="tyje" hidden="1">{"'용역비'!$A$4:$C$8"}</definedName>
    <definedName name="tyjet" localSheetId="21" hidden="1">{"'용역비'!$A$4:$C$8"}</definedName>
    <definedName name="tyjet" localSheetId="22" hidden="1">{"'용역비'!$A$4:$C$8"}</definedName>
    <definedName name="tyjet" localSheetId="37" hidden="1">{"'용역비'!$A$4:$C$8"}</definedName>
    <definedName name="tyjet" localSheetId="36" hidden="1">{"'용역비'!$A$4:$C$8"}</definedName>
    <definedName name="tyjet" localSheetId="26" hidden="1">{"'용역비'!$A$4:$C$8"}</definedName>
    <definedName name="tyjet" localSheetId="29" hidden="1">{"'용역비'!$A$4:$C$8"}</definedName>
    <definedName name="tyjet" localSheetId="30" hidden="1">{"'용역비'!$A$4:$C$8"}</definedName>
    <definedName name="tyjet" localSheetId="34" hidden="1">{"'용역비'!$A$4:$C$8"}</definedName>
    <definedName name="tyjet" localSheetId="35" hidden="1">{"'용역비'!$A$4:$C$8"}</definedName>
    <definedName name="tyjet" localSheetId="31" hidden="1">{"'용역비'!$A$4:$C$8"}</definedName>
    <definedName name="tyjet" localSheetId="32" hidden="1">{"'용역비'!$A$4:$C$8"}</definedName>
    <definedName name="tyjet" localSheetId="33" hidden="1">{"'용역비'!$A$4:$C$8"}</definedName>
    <definedName name="tyjet" localSheetId="17" hidden="1">{"'용역비'!$A$4:$C$8"}</definedName>
    <definedName name="tyjet" localSheetId="6" hidden="1">{"'용역비'!$A$4:$C$8"}</definedName>
    <definedName name="tyjet" hidden="1">{"'용역비'!$A$4:$C$8"}</definedName>
    <definedName name="tyu" localSheetId="21" hidden="1">{"'용역비'!$A$4:$C$8"}</definedName>
    <definedName name="tyu" localSheetId="22" hidden="1">{"'용역비'!$A$4:$C$8"}</definedName>
    <definedName name="tyu" localSheetId="37" hidden="1">{"'용역비'!$A$4:$C$8"}</definedName>
    <definedName name="tyu" localSheetId="36" hidden="1">{"'용역비'!$A$4:$C$8"}</definedName>
    <definedName name="tyu" localSheetId="26" hidden="1">{"'용역비'!$A$4:$C$8"}</definedName>
    <definedName name="tyu" localSheetId="29" hidden="1">{"'용역비'!$A$4:$C$8"}</definedName>
    <definedName name="tyu" localSheetId="30" hidden="1">{"'용역비'!$A$4:$C$8"}</definedName>
    <definedName name="tyu" localSheetId="34" hidden="1">{"'용역비'!$A$4:$C$8"}</definedName>
    <definedName name="tyu" localSheetId="35" hidden="1">{"'용역비'!$A$4:$C$8"}</definedName>
    <definedName name="tyu" localSheetId="31" hidden="1">{"'용역비'!$A$4:$C$8"}</definedName>
    <definedName name="tyu" localSheetId="32" hidden="1">{"'용역비'!$A$4:$C$8"}</definedName>
    <definedName name="tyu" localSheetId="33" hidden="1">{"'용역비'!$A$4:$C$8"}</definedName>
    <definedName name="tyu" localSheetId="17" hidden="1">{"'용역비'!$A$4:$C$8"}</definedName>
    <definedName name="tyu" localSheetId="6" hidden="1">{"'용역비'!$A$4:$C$8"}</definedName>
    <definedName name="tyu" hidden="1">{"'용역비'!$A$4:$C$8"}</definedName>
    <definedName name="ulo" localSheetId="21" hidden="1">{"'용역비'!$A$4:$C$8"}</definedName>
    <definedName name="ulo" localSheetId="22" hidden="1">{"'용역비'!$A$4:$C$8"}</definedName>
    <definedName name="ulo" localSheetId="37" hidden="1">{"'용역비'!$A$4:$C$8"}</definedName>
    <definedName name="ulo" localSheetId="36" hidden="1">{"'용역비'!$A$4:$C$8"}</definedName>
    <definedName name="ulo" localSheetId="26" hidden="1">{"'용역비'!$A$4:$C$8"}</definedName>
    <definedName name="ulo" localSheetId="29" hidden="1">{"'용역비'!$A$4:$C$8"}</definedName>
    <definedName name="ulo" localSheetId="30" hidden="1">{"'용역비'!$A$4:$C$8"}</definedName>
    <definedName name="ulo" localSheetId="34" hidden="1">{"'용역비'!$A$4:$C$8"}</definedName>
    <definedName name="ulo" localSheetId="35" hidden="1">{"'용역비'!$A$4:$C$8"}</definedName>
    <definedName name="ulo" localSheetId="31" hidden="1">{"'용역비'!$A$4:$C$8"}</definedName>
    <definedName name="ulo" localSheetId="32" hidden="1">{"'용역비'!$A$4:$C$8"}</definedName>
    <definedName name="ulo" localSheetId="33" hidden="1">{"'용역비'!$A$4:$C$8"}</definedName>
    <definedName name="ulo" localSheetId="17" hidden="1">{"'용역비'!$A$4:$C$8"}</definedName>
    <definedName name="ulo" localSheetId="6" hidden="1">{"'용역비'!$A$4:$C$8"}</definedName>
    <definedName name="ulo" hidden="1">{"'용역비'!$A$4:$C$8"}</definedName>
    <definedName name="uu" localSheetId="21" hidden="1">{"'용역비'!$A$4:$C$8"}</definedName>
    <definedName name="uu" localSheetId="22" hidden="1">{"'용역비'!$A$4:$C$8"}</definedName>
    <definedName name="uu" localSheetId="37" hidden="1">{"'용역비'!$A$4:$C$8"}</definedName>
    <definedName name="uu" localSheetId="36" hidden="1">{"'용역비'!$A$4:$C$8"}</definedName>
    <definedName name="uu" localSheetId="26" hidden="1">{"'용역비'!$A$4:$C$8"}</definedName>
    <definedName name="uu" localSheetId="29" hidden="1">{"'용역비'!$A$4:$C$8"}</definedName>
    <definedName name="uu" localSheetId="30" hidden="1">{"'용역비'!$A$4:$C$8"}</definedName>
    <definedName name="uu" localSheetId="34" hidden="1">{"'용역비'!$A$4:$C$8"}</definedName>
    <definedName name="uu" localSheetId="35" hidden="1">{"'용역비'!$A$4:$C$8"}</definedName>
    <definedName name="uu" localSheetId="31" hidden="1">{"'용역비'!$A$4:$C$8"}</definedName>
    <definedName name="uu" localSheetId="32" hidden="1">{"'용역비'!$A$4:$C$8"}</definedName>
    <definedName name="uu" localSheetId="33" hidden="1">{"'용역비'!$A$4:$C$8"}</definedName>
    <definedName name="uu" localSheetId="17" hidden="1">{"'용역비'!$A$4:$C$8"}</definedName>
    <definedName name="uu" localSheetId="6" hidden="1">{"'용역비'!$A$4:$C$8"}</definedName>
    <definedName name="uu" hidden="1">{"'용역비'!$A$4:$C$8"}</definedName>
    <definedName name="wrty" localSheetId="21" hidden="1">{"'용역비'!$A$4:$C$8"}</definedName>
    <definedName name="wrty" localSheetId="22" hidden="1">{"'용역비'!$A$4:$C$8"}</definedName>
    <definedName name="wrty" localSheetId="37" hidden="1">{"'용역비'!$A$4:$C$8"}</definedName>
    <definedName name="wrty" localSheetId="36" hidden="1">{"'용역비'!$A$4:$C$8"}</definedName>
    <definedName name="wrty" localSheetId="26" hidden="1">{"'용역비'!$A$4:$C$8"}</definedName>
    <definedName name="wrty" localSheetId="29" hidden="1">{"'용역비'!$A$4:$C$8"}</definedName>
    <definedName name="wrty" localSheetId="30" hidden="1">{"'용역비'!$A$4:$C$8"}</definedName>
    <definedName name="wrty" localSheetId="34" hidden="1">{"'용역비'!$A$4:$C$8"}</definedName>
    <definedName name="wrty" localSheetId="35" hidden="1">{"'용역비'!$A$4:$C$8"}</definedName>
    <definedName name="wrty" localSheetId="31" hidden="1">{"'용역비'!$A$4:$C$8"}</definedName>
    <definedName name="wrty" localSheetId="32" hidden="1">{"'용역비'!$A$4:$C$8"}</definedName>
    <definedName name="wrty" localSheetId="33" hidden="1">{"'용역비'!$A$4:$C$8"}</definedName>
    <definedName name="wrty" localSheetId="17" hidden="1">{"'용역비'!$A$4:$C$8"}</definedName>
    <definedName name="wrty" localSheetId="6" hidden="1">{"'용역비'!$A$4:$C$8"}</definedName>
    <definedName name="wrty" hidden="1">{"'용역비'!$A$4:$C$8"}</definedName>
    <definedName name="wrtyrtyrt" localSheetId="21" hidden="1">{"'용역비'!$A$4:$C$8"}</definedName>
    <definedName name="wrtyrtyrt" localSheetId="22" hidden="1">{"'용역비'!$A$4:$C$8"}</definedName>
    <definedName name="wrtyrtyrt" localSheetId="37" hidden="1">{"'용역비'!$A$4:$C$8"}</definedName>
    <definedName name="wrtyrtyrt" localSheetId="36" hidden="1">{"'용역비'!$A$4:$C$8"}</definedName>
    <definedName name="wrtyrtyrt" localSheetId="26" hidden="1">{"'용역비'!$A$4:$C$8"}</definedName>
    <definedName name="wrtyrtyrt" localSheetId="29" hidden="1">{"'용역비'!$A$4:$C$8"}</definedName>
    <definedName name="wrtyrtyrt" localSheetId="30" hidden="1">{"'용역비'!$A$4:$C$8"}</definedName>
    <definedName name="wrtyrtyrt" localSheetId="34" hidden="1">{"'용역비'!$A$4:$C$8"}</definedName>
    <definedName name="wrtyrtyrt" localSheetId="35" hidden="1">{"'용역비'!$A$4:$C$8"}</definedName>
    <definedName name="wrtyrtyrt" localSheetId="31" hidden="1">{"'용역비'!$A$4:$C$8"}</definedName>
    <definedName name="wrtyrtyrt" localSheetId="32" hidden="1">{"'용역비'!$A$4:$C$8"}</definedName>
    <definedName name="wrtyrtyrt" localSheetId="33" hidden="1">{"'용역비'!$A$4:$C$8"}</definedName>
    <definedName name="wrtyrtyrt" localSheetId="17" hidden="1">{"'용역비'!$A$4:$C$8"}</definedName>
    <definedName name="wrtyrtyrt" localSheetId="6" hidden="1">{"'용역비'!$A$4:$C$8"}</definedName>
    <definedName name="wrtyrtyrt" hidden="1">{"'용역비'!$A$4:$C$8"}</definedName>
    <definedName name="wrtywrtywr" localSheetId="21" hidden="1">{"'용역비'!$A$4:$C$8"}</definedName>
    <definedName name="wrtywrtywr" localSheetId="22" hidden="1">{"'용역비'!$A$4:$C$8"}</definedName>
    <definedName name="wrtywrtywr" localSheetId="37" hidden="1">{"'용역비'!$A$4:$C$8"}</definedName>
    <definedName name="wrtywrtywr" localSheetId="36" hidden="1">{"'용역비'!$A$4:$C$8"}</definedName>
    <definedName name="wrtywrtywr" localSheetId="26" hidden="1">{"'용역비'!$A$4:$C$8"}</definedName>
    <definedName name="wrtywrtywr" localSheetId="29" hidden="1">{"'용역비'!$A$4:$C$8"}</definedName>
    <definedName name="wrtywrtywr" localSheetId="30" hidden="1">{"'용역비'!$A$4:$C$8"}</definedName>
    <definedName name="wrtywrtywr" localSheetId="34" hidden="1">{"'용역비'!$A$4:$C$8"}</definedName>
    <definedName name="wrtywrtywr" localSheetId="35" hidden="1">{"'용역비'!$A$4:$C$8"}</definedName>
    <definedName name="wrtywrtywr" localSheetId="31" hidden="1">{"'용역비'!$A$4:$C$8"}</definedName>
    <definedName name="wrtywrtywr" localSheetId="32" hidden="1">{"'용역비'!$A$4:$C$8"}</definedName>
    <definedName name="wrtywrtywr" localSheetId="33" hidden="1">{"'용역비'!$A$4:$C$8"}</definedName>
    <definedName name="wrtywrtywr" localSheetId="17" hidden="1">{"'용역비'!$A$4:$C$8"}</definedName>
    <definedName name="wrtywrtywr" localSheetId="6" hidden="1">{"'용역비'!$A$4:$C$8"}</definedName>
    <definedName name="wrtywrtywr" hidden="1">{"'용역비'!$A$4:$C$8"}</definedName>
    <definedName name="wuy" localSheetId="21" hidden="1">{"'용역비'!$A$4:$C$8"}</definedName>
    <definedName name="wuy" localSheetId="22" hidden="1">{"'용역비'!$A$4:$C$8"}</definedName>
    <definedName name="wuy" localSheetId="37" hidden="1">{"'용역비'!$A$4:$C$8"}</definedName>
    <definedName name="wuy" localSheetId="36" hidden="1">{"'용역비'!$A$4:$C$8"}</definedName>
    <definedName name="wuy" localSheetId="26" hidden="1">{"'용역비'!$A$4:$C$8"}</definedName>
    <definedName name="wuy" localSheetId="29" hidden="1">{"'용역비'!$A$4:$C$8"}</definedName>
    <definedName name="wuy" localSheetId="30" hidden="1">{"'용역비'!$A$4:$C$8"}</definedName>
    <definedName name="wuy" localSheetId="34" hidden="1">{"'용역비'!$A$4:$C$8"}</definedName>
    <definedName name="wuy" localSheetId="35" hidden="1">{"'용역비'!$A$4:$C$8"}</definedName>
    <definedName name="wuy" localSheetId="31" hidden="1">{"'용역비'!$A$4:$C$8"}</definedName>
    <definedName name="wuy" localSheetId="32" hidden="1">{"'용역비'!$A$4:$C$8"}</definedName>
    <definedName name="wuy" localSheetId="33" hidden="1">{"'용역비'!$A$4:$C$8"}</definedName>
    <definedName name="wuy" localSheetId="17" hidden="1">{"'용역비'!$A$4:$C$8"}</definedName>
    <definedName name="wuy" localSheetId="6" hidden="1">{"'용역비'!$A$4:$C$8"}</definedName>
    <definedName name="wuy" hidden="1">{"'용역비'!$A$4:$C$8"}</definedName>
    <definedName name="y" localSheetId="21" hidden="1">{"'용역비'!$A$4:$C$8"}</definedName>
    <definedName name="y" localSheetId="22" hidden="1">{"'용역비'!$A$4:$C$8"}</definedName>
    <definedName name="y" localSheetId="37" hidden="1">{"'용역비'!$A$4:$C$8"}</definedName>
    <definedName name="y" localSheetId="36" hidden="1">{"'용역비'!$A$4:$C$8"}</definedName>
    <definedName name="y" localSheetId="26" hidden="1">{"'용역비'!$A$4:$C$8"}</definedName>
    <definedName name="y" localSheetId="29" hidden="1">{"'용역비'!$A$4:$C$8"}</definedName>
    <definedName name="y" localSheetId="30" hidden="1">{"'용역비'!$A$4:$C$8"}</definedName>
    <definedName name="y" localSheetId="34" hidden="1">{"'용역비'!$A$4:$C$8"}</definedName>
    <definedName name="y" localSheetId="35" hidden="1">{"'용역비'!$A$4:$C$8"}</definedName>
    <definedName name="y" localSheetId="31" hidden="1">{"'용역비'!$A$4:$C$8"}</definedName>
    <definedName name="y" localSheetId="32" hidden="1">{"'용역비'!$A$4:$C$8"}</definedName>
    <definedName name="y" localSheetId="33" hidden="1">{"'용역비'!$A$4:$C$8"}</definedName>
    <definedName name="y" localSheetId="17" hidden="1">{"'용역비'!$A$4:$C$8"}</definedName>
    <definedName name="y" localSheetId="6" hidden="1">{"'용역비'!$A$4:$C$8"}</definedName>
    <definedName name="y" hidden="1">{"'용역비'!$A$4:$C$8"}</definedName>
    <definedName name="YFU" localSheetId="21" hidden="1">{"'용역비'!$A$4:$C$8"}</definedName>
    <definedName name="YFU" localSheetId="22" hidden="1">{"'용역비'!$A$4:$C$8"}</definedName>
    <definedName name="YFU" localSheetId="37" hidden="1">{"'용역비'!$A$4:$C$8"}</definedName>
    <definedName name="YFU" localSheetId="36" hidden="1">{"'용역비'!$A$4:$C$8"}</definedName>
    <definedName name="YFU" localSheetId="26" hidden="1">{"'용역비'!$A$4:$C$8"}</definedName>
    <definedName name="YFU" localSheetId="29" hidden="1">{"'용역비'!$A$4:$C$8"}</definedName>
    <definedName name="YFU" localSheetId="30" hidden="1">{"'용역비'!$A$4:$C$8"}</definedName>
    <definedName name="YFU" localSheetId="34" hidden="1">{"'용역비'!$A$4:$C$8"}</definedName>
    <definedName name="YFU" localSheetId="35" hidden="1">{"'용역비'!$A$4:$C$8"}</definedName>
    <definedName name="YFU" localSheetId="31" hidden="1">{"'용역비'!$A$4:$C$8"}</definedName>
    <definedName name="YFU" localSheetId="32" hidden="1">{"'용역비'!$A$4:$C$8"}</definedName>
    <definedName name="YFU" localSheetId="33" hidden="1">{"'용역비'!$A$4:$C$8"}</definedName>
    <definedName name="YFU" localSheetId="17" hidden="1">{"'용역비'!$A$4:$C$8"}</definedName>
    <definedName name="YFU" localSheetId="6" hidden="1">{"'용역비'!$A$4:$C$8"}</definedName>
    <definedName name="YFU" hidden="1">{"'용역비'!$A$4:$C$8"}</definedName>
    <definedName name="yu" localSheetId="21" hidden="1">{"'용역비'!$A$4:$C$8"}</definedName>
    <definedName name="yu" localSheetId="22" hidden="1">{"'용역비'!$A$4:$C$8"}</definedName>
    <definedName name="yu" localSheetId="37" hidden="1">{"'용역비'!$A$4:$C$8"}</definedName>
    <definedName name="yu" localSheetId="36" hidden="1">{"'용역비'!$A$4:$C$8"}</definedName>
    <definedName name="yu" localSheetId="26" hidden="1">{"'용역비'!$A$4:$C$8"}</definedName>
    <definedName name="yu" localSheetId="29" hidden="1">{"'용역비'!$A$4:$C$8"}</definedName>
    <definedName name="yu" localSheetId="30" hidden="1">{"'용역비'!$A$4:$C$8"}</definedName>
    <definedName name="yu" localSheetId="34" hidden="1">{"'용역비'!$A$4:$C$8"}</definedName>
    <definedName name="yu" localSheetId="35" hidden="1">{"'용역비'!$A$4:$C$8"}</definedName>
    <definedName name="yu" localSheetId="31" hidden="1">{"'용역비'!$A$4:$C$8"}</definedName>
    <definedName name="yu" localSheetId="32" hidden="1">{"'용역비'!$A$4:$C$8"}</definedName>
    <definedName name="yu" localSheetId="33" hidden="1">{"'용역비'!$A$4:$C$8"}</definedName>
    <definedName name="yu" localSheetId="17" hidden="1">{"'용역비'!$A$4:$C$8"}</definedName>
    <definedName name="yu" localSheetId="6" hidden="1">{"'용역비'!$A$4:$C$8"}</definedName>
    <definedName name="yu" hidden="1">{"'용역비'!$A$4:$C$8"}</definedName>
    <definedName name="YUK" localSheetId="21" hidden="1">{"'용역비'!$A$4:$C$8"}</definedName>
    <definedName name="YUK" localSheetId="22" hidden="1">{"'용역비'!$A$4:$C$8"}</definedName>
    <definedName name="YUK" localSheetId="37" hidden="1">{"'용역비'!$A$4:$C$8"}</definedName>
    <definedName name="YUK" localSheetId="36" hidden="1">{"'용역비'!$A$4:$C$8"}</definedName>
    <definedName name="YUK" localSheetId="26" hidden="1">{"'용역비'!$A$4:$C$8"}</definedName>
    <definedName name="YUK" localSheetId="29" hidden="1">{"'용역비'!$A$4:$C$8"}</definedName>
    <definedName name="YUK" localSheetId="30" hidden="1">{"'용역비'!$A$4:$C$8"}</definedName>
    <definedName name="YUK" localSheetId="34" hidden="1">{"'용역비'!$A$4:$C$8"}</definedName>
    <definedName name="YUK" localSheetId="35" hidden="1">{"'용역비'!$A$4:$C$8"}</definedName>
    <definedName name="YUK" localSheetId="31" hidden="1">{"'용역비'!$A$4:$C$8"}</definedName>
    <definedName name="YUK" localSheetId="32" hidden="1">{"'용역비'!$A$4:$C$8"}</definedName>
    <definedName name="YUK" localSheetId="33" hidden="1">{"'용역비'!$A$4:$C$8"}</definedName>
    <definedName name="YUK" localSheetId="17" hidden="1">{"'용역비'!$A$4:$C$8"}</definedName>
    <definedName name="YUK" localSheetId="6" hidden="1">{"'용역비'!$A$4:$C$8"}</definedName>
    <definedName name="YUK" hidden="1">{"'용역비'!$A$4:$C$8"}</definedName>
    <definedName name="각축주눈금선" localSheetId="40">#REF!</definedName>
    <definedName name="각축주눈금선" localSheetId="38">#REF!</definedName>
    <definedName name="각축주눈금선" localSheetId="37">#REF!</definedName>
    <definedName name="각축주눈금선" localSheetId="36">#REF!</definedName>
    <definedName name="각축주눈금선" localSheetId="29">#REF!</definedName>
    <definedName name="각축주눈금선" localSheetId="34">#REF!</definedName>
    <definedName name="각축주눈금선" localSheetId="35">#REF!</definedName>
    <definedName name="각축주눈금선" localSheetId="33">#REF!</definedName>
    <definedName name="각축주눈금선" localSheetId="6">#REF!</definedName>
    <definedName name="각축주눈금선" localSheetId="41">#REF!</definedName>
    <definedName name="각축주눈금선">#REF!</definedName>
    <definedName name="건비" localSheetId="40">[2]시장성초안camera!#REF!</definedName>
    <definedName name="건비" localSheetId="38">[2]시장성초안camera!#REF!</definedName>
    <definedName name="건비" localSheetId="37">[2]시장성초안camera!#REF!</definedName>
    <definedName name="건비" localSheetId="36">[2]시장성초안camera!#REF!</definedName>
    <definedName name="건비" localSheetId="29">[3]시장성초안camera!#REF!</definedName>
    <definedName name="건비" localSheetId="34">[2]시장성초안camera!#REF!</definedName>
    <definedName name="건비" localSheetId="35">[2]시장성초안camera!#REF!</definedName>
    <definedName name="건비" localSheetId="33">[3]시장성초안camera!#REF!</definedName>
    <definedName name="건비" localSheetId="6">[3]시장성초안camera!#REF!</definedName>
    <definedName name="건비" localSheetId="41">[2]시장성초안camera!#REF!</definedName>
    <definedName name="건비">[2]시장성초안camera!#REF!</definedName>
    <definedName name="경비율" localSheetId="21">#REF!</definedName>
    <definedName name="경비율" localSheetId="22">#REF!</definedName>
    <definedName name="경비율" localSheetId="40">#REF!</definedName>
    <definedName name="경비율" localSheetId="38">#REF!</definedName>
    <definedName name="경비율" localSheetId="37">#REF!</definedName>
    <definedName name="경비율" localSheetId="36">#REF!</definedName>
    <definedName name="경비율" localSheetId="26">#REF!</definedName>
    <definedName name="경비율" localSheetId="29">#REF!</definedName>
    <definedName name="경비율" localSheetId="30">#REF!</definedName>
    <definedName name="경비율" localSheetId="34">#REF!</definedName>
    <definedName name="경비율" localSheetId="35">#REF!</definedName>
    <definedName name="경비율" localSheetId="31">#REF!</definedName>
    <definedName name="경비율" localSheetId="32">#REF!</definedName>
    <definedName name="경비율" localSheetId="33">#REF!</definedName>
    <definedName name="경비율" localSheetId="17">#REF!</definedName>
    <definedName name="경비율" localSheetId="6">#REF!</definedName>
    <definedName name="경비율" localSheetId="41">#REF!</definedName>
    <definedName name="경비율">#REF!</definedName>
    <definedName name="공급면적" localSheetId="29">[4]면적표!$G$3:$G$248</definedName>
    <definedName name="공급면적" localSheetId="33">[4]면적표!$G$3:$G$248</definedName>
    <definedName name="공급면적" localSheetId="6">[4]면적표!$G$3:$G$248</definedName>
    <definedName name="공급면적">[5]면적표!$G$3:$G$248</definedName>
    <definedName name="공용면적" localSheetId="29">[4]면적표!$F$3:$F$248</definedName>
    <definedName name="공용면적" localSheetId="33">[4]면적표!$F$3:$F$248</definedName>
    <definedName name="공용면적" localSheetId="6">[4]면적표!$F$3:$F$248</definedName>
    <definedName name="공용면적">[5]면적표!$F$3:$F$248</definedName>
    <definedName name="공유면적" localSheetId="29">[6]면적표!$F$3:$F$137</definedName>
    <definedName name="공유면적" localSheetId="33">[6]면적표!$F$3:$F$137</definedName>
    <definedName name="공유면적" localSheetId="6">[6]면적표!$F$3:$F$137</definedName>
    <definedName name="공유면적">[7]면적표!$F$3:$F$137</definedName>
    <definedName name="기금" localSheetId="40">[2]시장성초안camera!#REF!</definedName>
    <definedName name="기금" localSheetId="38">[2]시장성초안camera!#REF!</definedName>
    <definedName name="기금" localSheetId="37">[2]시장성초안camera!#REF!</definedName>
    <definedName name="기금" localSheetId="36">[2]시장성초안camera!#REF!</definedName>
    <definedName name="기금" localSheetId="29">[3]시장성초안camera!#REF!</definedName>
    <definedName name="기금" localSheetId="34">[2]시장성초안camera!#REF!</definedName>
    <definedName name="기금" localSheetId="35">[2]시장성초안camera!#REF!</definedName>
    <definedName name="기금" localSheetId="33">[3]시장성초안camera!#REF!</definedName>
    <definedName name="기금" localSheetId="6">[3]시장성초안camera!#REF!</definedName>
    <definedName name="기금" localSheetId="41">[2]시장성초안camera!#REF!</definedName>
    <definedName name="기금">[2]시장성초안camera!#REF!</definedName>
    <definedName name="기타경비" localSheetId="21" hidden="1">{"'용역비'!$A$4:$C$8"}</definedName>
    <definedName name="기타경비" localSheetId="22" hidden="1">{"'용역비'!$A$4:$C$8"}</definedName>
    <definedName name="기타경비" localSheetId="37" hidden="1">{"'용역비'!$A$4:$C$8"}</definedName>
    <definedName name="기타경비" localSheetId="36" hidden="1">{"'용역비'!$A$4:$C$8"}</definedName>
    <definedName name="기타경비" localSheetId="26" hidden="1">{"'용역비'!$A$4:$C$8"}</definedName>
    <definedName name="기타경비" localSheetId="29" hidden="1">{"'용역비'!$A$4:$C$8"}</definedName>
    <definedName name="기타경비" localSheetId="30" hidden="1">{"'용역비'!$A$4:$C$8"}</definedName>
    <definedName name="기타경비" localSheetId="34" hidden="1">{"'용역비'!$A$4:$C$8"}</definedName>
    <definedName name="기타경비" localSheetId="35" hidden="1">{"'용역비'!$A$4:$C$8"}</definedName>
    <definedName name="기타경비" localSheetId="31" hidden="1">{"'용역비'!$A$4:$C$8"}</definedName>
    <definedName name="기타경비" localSheetId="32" hidden="1">{"'용역비'!$A$4:$C$8"}</definedName>
    <definedName name="기타경비" localSheetId="33" hidden="1">{"'용역비'!$A$4:$C$8"}</definedName>
    <definedName name="기타경비" localSheetId="17" hidden="1">{"'용역비'!$A$4:$C$8"}</definedName>
    <definedName name="기타경비" localSheetId="6" hidden="1">{"'용역비'!$A$4:$C$8"}</definedName>
    <definedName name="기타경비" hidden="1">{"'용역비'!$A$4:$C$8"}</definedName>
    <definedName name="기타경비2" localSheetId="21" hidden="1">{"'용역비'!$A$4:$C$8"}</definedName>
    <definedName name="기타경비2" localSheetId="22" hidden="1">{"'용역비'!$A$4:$C$8"}</definedName>
    <definedName name="기타경비2" localSheetId="37" hidden="1">{"'용역비'!$A$4:$C$8"}</definedName>
    <definedName name="기타경비2" localSheetId="36" hidden="1">{"'용역비'!$A$4:$C$8"}</definedName>
    <definedName name="기타경비2" localSheetId="26" hidden="1">{"'용역비'!$A$4:$C$8"}</definedName>
    <definedName name="기타경비2" localSheetId="29" hidden="1">{"'용역비'!$A$4:$C$8"}</definedName>
    <definedName name="기타경비2" localSheetId="30" hidden="1">{"'용역비'!$A$4:$C$8"}</definedName>
    <definedName name="기타경비2" localSheetId="34" hidden="1">{"'용역비'!$A$4:$C$8"}</definedName>
    <definedName name="기타경비2" localSheetId="35" hidden="1">{"'용역비'!$A$4:$C$8"}</definedName>
    <definedName name="기타경비2" localSheetId="31" hidden="1">{"'용역비'!$A$4:$C$8"}</definedName>
    <definedName name="기타경비2" localSheetId="32" hidden="1">{"'용역비'!$A$4:$C$8"}</definedName>
    <definedName name="기타경비2" localSheetId="33" hidden="1">{"'용역비'!$A$4:$C$8"}</definedName>
    <definedName name="기타경비2" localSheetId="17" hidden="1">{"'용역비'!$A$4:$C$8"}</definedName>
    <definedName name="기타경비2" localSheetId="6" hidden="1">{"'용역비'!$A$4:$C$8"}</definedName>
    <definedName name="기타경비2" hidden="1">{"'용역비'!$A$4:$C$8"}</definedName>
    <definedName name="ㄳㄳㄳㄳ" localSheetId="21" hidden="1">{"'용역비'!$A$4:$C$8"}</definedName>
    <definedName name="ㄳㄳㄳㄳ" localSheetId="22" hidden="1">{"'용역비'!$A$4:$C$8"}</definedName>
    <definedName name="ㄳㄳㄳㄳ" localSheetId="37" hidden="1">{"'용역비'!$A$4:$C$8"}</definedName>
    <definedName name="ㄳㄳㄳㄳ" localSheetId="36" hidden="1">{"'용역비'!$A$4:$C$8"}</definedName>
    <definedName name="ㄳㄳㄳㄳ" localSheetId="26" hidden="1">{"'용역비'!$A$4:$C$8"}</definedName>
    <definedName name="ㄳㄳㄳㄳ" localSheetId="29" hidden="1">{"'용역비'!$A$4:$C$8"}</definedName>
    <definedName name="ㄳㄳㄳㄳ" localSheetId="30" hidden="1">{"'용역비'!$A$4:$C$8"}</definedName>
    <definedName name="ㄳㄳㄳㄳ" localSheetId="34" hidden="1">{"'용역비'!$A$4:$C$8"}</definedName>
    <definedName name="ㄳㄳㄳㄳ" localSheetId="35" hidden="1">{"'용역비'!$A$4:$C$8"}</definedName>
    <definedName name="ㄳㄳㄳㄳ" localSheetId="31" hidden="1">{"'용역비'!$A$4:$C$8"}</definedName>
    <definedName name="ㄳㄳㄳㄳ" localSheetId="32" hidden="1">{"'용역비'!$A$4:$C$8"}</definedName>
    <definedName name="ㄳㄳㄳㄳ" localSheetId="33" hidden="1">{"'용역비'!$A$4:$C$8"}</definedName>
    <definedName name="ㄳㄳㄳㄳ" localSheetId="17" hidden="1">{"'용역비'!$A$4:$C$8"}</definedName>
    <definedName name="ㄳㄳㄳㄳ" localSheetId="6" hidden="1">{"'용역비'!$A$4:$C$8"}</definedName>
    <definedName name="ㄳㄳㄳㄳ" hidden="1">{"'용역비'!$A$4:$C$8"}</definedName>
    <definedName name="ㄴㄴ" localSheetId="21" hidden="1">{"'용역비'!$A$4:$C$8"}</definedName>
    <definedName name="ㄴㄴ" localSheetId="22" hidden="1">{"'용역비'!$A$4:$C$8"}</definedName>
    <definedName name="ㄴㄴ" localSheetId="37" hidden="1">{"'용역비'!$A$4:$C$8"}</definedName>
    <definedName name="ㄴㄴ" localSheetId="36" hidden="1">{"'용역비'!$A$4:$C$8"}</definedName>
    <definedName name="ㄴㄴ" localSheetId="26" hidden="1">{"'용역비'!$A$4:$C$8"}</definedName>
    <definedName name="ㄴㄴ" localSheetId="29" hidden="1">{"'용역비'!$A$4:$C$8"}</definedName>
    <definedName name="ㄴㄴ" localSheetId="30" hidden="1">{"'용역비'!$A$4:$C$8"}</definedName>
    <definedName name="ㄴㄴ" localSheetId="34" hidden="1">{"'용역비'!$A$4:$C$8"}</definedName>
    <definedName name="ㄴㄴ" localSheetId="35" hidden="1">{"'용역비'!$A$4:$C$8"}</definedName>
    <definedName name="ㄴㄴ" localSheetId="31" hidden="1">{"'용역비'!$A$4:$C$8"}</definedName>
    <definedName name="ㄴㄴ" localSheetId="32" hidden="1">{"'용역비'!$A$4:$C$8"}</definedName>
    <definedName name="ㄴㄴ" localSheetId="33" hidden="1">{"'용역비'!$A$4:$C$8"}</definedName>
    <definedName name="ㄴㄴ" localSheetId="17" hidden="1">{"'용역비'!$A$4:$C$8"}</definedName>
    <definedName name="ㄴㄴ" localSheetId="6" hidden="1">{"'용역비'!$A$4:$C$8"}</definedName>
    <definedName name="ㄴㄴ" hidden="1">{"'용역비'!$A$4:$C$8"}</definedName>
    <definedName name="ㄴㅇㄹ" localSheetId="21" hidden="1">{"'용역비'!$A$4:$C$8"}</definedName>
    <definedName name="ㄴㅇㄹ" localSheetId="22" hidden="1">{"'용역비'!$A$4:$C$8"}</definedName>
    <definedName name="ㄴㅇㄹ" localSheetId="37" hidden="1">{"'용역비'!$A$4:$C$8"}</definedName>
    <definedName name="ㄴㅇㄹ" localSheetId="36" hidden="1">{"'용역비'!$A$4:$C$8"}</definedName>
    <definedName name="ㄴㅇㄹ" localSheetId="26" hidden="1">{"'용역비'!$A$4:$C$8"}</definedName>
    <definedName name="ㄴㅇㄹ" localSheetId="29" hidden="1">{"'용역비'!$A$4:$C$8"}</definedName>
    <definedName name="ㄴㅇㄹ" localSheetId="30" hidden="1">{"'용역비'!$A$4:$C$8"}</definedName>
    <definedName name="ㄴㅇㄹ" localSheetId="34" hidden="1">{"'용역비'!$A$4:$C$8"}</definedName>
    <definedName name="ㄴㅇㄹ" localSheetId="35" hidden="1">{"'용역비'!$A$4:$C$8"}</definedName>
    <definedName name="ㄴㅇㄹ" localSheetId="31" hidden="1">{"'용역비'!$A$4:$C$8"}</definedName>
    <definedName name="ㄴㅇㄹ" localSheetId="32" hidden="1">{"'용역비'!$A$4:$C$8"}</definedName>
    <definedName name="ㄴㅇㄹ" localSheetId="33" hidden="1">{"'용역비'!$A$4:$C$8"}</definedName>
    <definedName name="ㄴㅇㄹ" localSheetId="17" hidden="1">{"'용역비'!$A$4:$C$8"}</definedName>
    <definedName name="ㄴㅇㄹ" localSheetId="6" hidden="1">{"'용역비'!$A$4:$C$8"}</definedName>
    <definedName name="ㄴㅇㄹ" hidden="1">{"'용역비'!$A$4:$C$8"}</definedName>
    <definedName name="ㄷㄱㄷㅈㄹㅊㅇ" localSheetId="21" hidden="1">{"'용역비'!$A$4:$C$8"}</definedName>
    <definedName name="ㄷㄱㄷㅈㄹㅊㅇ" localSheetId="22" hidden="1">{"'용역비'!$A$4:$C$8"}</definedName>
    <definedName name="ㄷㄱㄷㅈㄹㅊㅇ" localSheetId="37" hidden="1">{"'용역비'!$A$4:$C$8"}</definedName>
    <definedName name="ㄷㄱㄷㅈㄹㅊㅇ" localSheetId="36" hidden="1">{"'용역비'!$A$4:$C$8"}</definedName>
    <definedName name="ㄷㄱㄷㅈㄹㅊㅇ" localSheetId="26" hidden="1">{"'용역비'!$A$4:$C$8"}</definedName>
    <definedName name="ㄷㄱㄷㅈㄹㅊㅇ" localSheetId="29" hidden="1">{"'용역비'!$A$4:$C$8"}</definedName>
    <definedName name="ㄷㄱㄷㅈㄹㅊㅇ" localSheetId="30" hidden="1">{"'용역비'!$A$4:$C$8"}</definedName>
    <definedName name="ㄷㄱㄷㅈㄹㅊㅇ" localSheetId="34" hidden="1">{"'용역비'!$A$4:$C$8"}</definedName>
    <definedName name="ㄷㄱㄷㅈㄹㅊㅇ" localSheetId="35" hidden="1">{"'용역비'!$A$4:$C$8"}</definedName>
    <definedName name="ㄷㄱㄷㅈㄹㅊㅇ" localSheetId="31" hidden="1">{"'용역비'!$A$4:$C$8"}</definedName>
    <definedName name="ㄷㄱㄷㅈㄹㅊㅇ" localSheetId="32" hidden="1">{"'용역비'!$A$4:$C$8"}</definedName>
    <definedName name="ㄷㄱㄷㅈㄹㅊㅇ" localSheetId="33" hidden="1">{"'용역비'!$A$4:$C$8"}</definedName>
    <definedName name="ㄷㄱㄷㅈㄹㅊㅇ" localSheetId="17" hidden="1">{"'용역비'!$A$4:$C$8"}</definedName>
    <definedName name="ㄷㄱㄷㅈㄹㅊㅇ" localSheetId="6" hidden="1">{"'용역비'!$A$4:$C$8"}</definedName>
    <definedName name="ㄷㄱㄷㅈㄹㅊㅇ" hidden="1">{"'용역비'!$A$4:$C$8"}</definedName>
    <definedName name="대지지분" localSheetId="29">[4]면적표!$D$3:$D$248</definedName>
    <definedName name="대지지분" localSheetId="33">[4]면적표!$D$3:$D$248</definedName>
    <definedName name="대지지분" localSheetId="6">[4]면적표!$D$3:$D$248</definedName>
    <definedName name="대지지분">[5]면적표!$D$3:$D$248</definedName>
    <definedName name="데이타" localSheetId="40">#REF!</definedName>
    <definedName name="데이타" localSheetId="38">#REF!</definedName>
    <definedName name="데이타" localSheetId="37">#REF!</definedName>
    <definedName name="데이타" localSheetId="36">#REF!</definedName>
    <definedName name="데이타" localSheetId="26">#REF!</definedName>
    <definedName name="데이타" localSheetId="34">#REF!</definedName>
    <definedName name="데이타" localSheetId="35">#REF!</definedName>
    <definedName name="데이타" localSheetId="6">#REF!</definedName>
    <definedName name="데이타" localSheetId="41">#REF!</definedName>
    <definedName name="데이타">#REF!</definedName>
    <definedName name="ㅁ1" localSheetId="21">#REF!</definedName>
    <definedName name="ㅁ1" localSheetId="22">#REF!</definedName>
    <definedName name="ㅁ1" localSheetId="40">#REF!</definedName>
    <definedName name="ㅁ1" localSheetId="38">#REF!</definedName>
    <definedName name="ㅁ1" localSheetId="37">#REF!</definedName>
    <definedName name="ㅁ1" localSheetId="36">#REF!</definedName>
    <definedName name="ㅁ1" localSheetId="26">#REF!</definedName>
    <definedName name="ㅁ1" localSheetId="29">#REF!</definedName>
    <definedName name="ㅁ1" localSheetId="30">#REF!</definedName>
    <definedName name="ㅁ1" localSheetId="34">#REF!</definedName>
    <definedName name="ㅁ1" localSheetId="35">#REF!</definedName>
    <definedName name="ㅁ1" localSheetId="31">#REF!</definedName>
    <definedName name="ㅁ1" localSheetId="32">#REF!</definedName>
    <definedName name="ㅁ1" localSheetId="33">#REF!</definedName>
    <definedName name="ㅁ1" localSheetId="17">#REF!</definedName>
    <definedName name="ㅁ1" localSheetId="6">#REF!</definedName>
    <definedName name="ㅁ1" localSheetId="41">#REF!</definedName>
    <definedName name="ㅁ1">#REF!</definedName>
    <definedName name="ㅁ331" localSheetId="40">#REF!</definedName>
    <definedName name="ㅁ331" localSheetId="38">#REF!</definedName>
    <definedName name="ㅁ331" localSheetId="37">#REF!</definedName>
    <definedName name="ㅁ331" localSheetId="36">#REF!</definedName>
    <definedName name="ㅁ331" localSheetId="26">#REF!</definedName>
    <definedName name="ㅁ331" localSheetId="29">#REF!</definedName>
    <definedName name="ㅁ331" localSheetId="34">#REF!</definedName>
    <definedName name="ㅁ331" localSheetId="35">#REF!</definedName>
    <definedName name="ㅁ331" localSheetId="31">#REF!</definedName>
    <definedName name="ㅁ331" localSheetId="32">#REF!</definedName>
    <definedName name="ㅁ331" localSheetId="33">#REF!</definedName>
    <definedName name="ㅁ331" localSheetId="17">#REF!</definedName>
    <definedName name="ㅁ331" localSheetId="6">#REF!</definedName>
    <definedName name="ㅁ331" localSheetId="41">#REF!</definedName>
    <definedName name="ㅁ331">#REF!</definedName>
    <definedName name="ㅁㅁㅁ" localSheetId="40">#REF!</definedName>
    <definedName name="ㅁㅁㅁ" localSheetId="38">#REF!</definedName>
    <definedName name="ㅁㅁㅁ" localSheetId="19">#REF!</definedName>
    <definedName name="ㅁㅁㅁ" localSheetId="37">#REF!</definedName>
    <definedName name="ㅁㅁㅁ" localSheetId="36">#REF!</definedName>
    <definedName name="ㅁㅁㅁ" localSheetId="34">#REF!</definedName>
    <definedName name="ㅁㅁㅁ" localSheetId="35">#REF!</definedName>
    <definedName name="ㅁㅁㅁ" localSheetId="6">#REF!</definedName>
    <definedName name="ㅁㅁㅁ" localSheetId="41">#REF!</definedName>
    <definedName name="ㅁㅁㅁ">#REF!</definedName>
    <definedName name="ㅁㅁㅁㅁㅁ" localSheetId="21" hidden="1">{"'용역비'!$A$4:$C$8"}</definedName>
    <definedName name="ㅁㅁㅁㅁㅁ" localSheetId="22" hidden="1">{"'용역비'!$A$4:$C$8"}</definedName>
    <definedName name="ㅁㅁㅁㅁㅁ" localSheetId="37" hidden="1">{"'용역비'!$A$4:$C$8"}</definedName>
    <definedName name="ㅁㅁㅁㅁㅁ" localSheetId="36" hidden="1">{"'용역비'!$A$4:$C$8"}</definedName>
    <definedName name="ㅁㅁㅁㅁㅁ" localSheetId="26" hidden="1">{"'용역비'!$A$4:$C$8"}</definedName>
    <definedName name="ㅁㅁㅁㅁㅁ" localSheetId="29" hidden="1">{"'용역비'!$A$4:$C$8"}</definedName>
    <definedName name="ㅁㅁㅁㅁㅁ" localSheetId="30" hidden="1">{"'용역비'!$A$4:$C$8"}</definedName>
    <definedName name="ㅁㅁㅁㅁㅁ" localSheetId="34" hidden="1">{"'용역비'!$A$4:$C$8"}</definedName>
    <definedName name="ㅁㅁㅁㅁㅁ" localSheetId="35" hidden="1">{"'용역비'!$A$4:$C$8"}</definedName>
    <definedName name="ㅁㅁㅁㅁㅁ" localSheetId="31" hidden="1">{"'용역비'!$A$4:$C$8"}</definedName>
    <definedName name="ㅁㅁㅁㅁㅁ" localSheetId="32" hidden="1">{"'용역비'!$A$4:$C$8"}</definedName>
    <definedName name="ㅁㅁㅁㅁㅁ" localSheetId="33" hidden="1">{"'용역비'!$A$4:$C$8"}</definedName>
    <definedName name="ㅁㅁㅁㅁㅁ" localSheetId="17" hidden="1">{"'용역비'!$A$4:$C$8"}</definedName>
    <definedName name="ㅁㅁㅁㅁㅁ" localSheetId="6" hidden="1">{"'용역비'!$A$4:$C$8"}</definedName>
    <definedName name="ㅁㅁㅁㅁㅁ" hidden="1">{"'용역비'!$A$4:$C$8"}</definedName>
    <definedName name="ㅁㅁㅁㅁㅁㅁㅁㅁㅁㅁㅁㅁㅁㅁ" localSheetId="21" hidden="1">{"'용역비'!$A$4:$C$8"}</definedName>
    <definedName name="ㅁㅁㅁㅁㅁㅁㅁㅁㅁㅁㅁㅁㅁㅁ" localSheetId="22" hidden="1">{"'용역비'!$A$4:$C$8"}</definedName>
    <definedName name="ㅁㅁㅁㅁㅁㅁㅁㅁㅁㅁㅁㅁㅁㅁ" localSheetId="37" hidden="1">{"'용역비'!$A$4:$C$8"}</definedName>
    <definedName name="ㅁㅁㅁㅁㅁㅁㅁㅁㅁㅁㅁㅁㅁㅁ" localSheetId="36" hidden="1">{"'용역비'!$A$4:$C$8"}</definedName>
    <definedName name="ㅁㅁㅁㅁㅁㅁㅁㅁㅁㅁㅁㅁㅁㅁ" localSheetId="26" hidden="1">{"'용역비'!$A$4:$C$8"}</definedName>
    <definedName name="ㅁㅁㅁㅁㅁㅁㅁㅁㅁㅁㅁㅁㅁㅁ" localSheetId="29" hidden="1">{"'용역비'!$A$4:$C$8"}</definedName>
    <definedName name="ㅁㅁㅁㅁㅁㅁㅁㅁㅁㅁㅁㅁㅁㅁ" localSheetId="30" hidden="1">{"'용역비'!$A$4:$C$8"}</definedName>
    <definedName name="ㅁㅁㅁㅁㅁㅁㅁㅁㅁㅁㅁㅁㅁㅁ" localSheetId="34" hidden="1">{"'용역비'!$A$4:$C$8"}</definedName>
    <definedName name="ㅁㅁㅁㅁㅁㅁㅁㅁㅁㅁㅁㅁㅁㅁ" localSheetId="35" hidden="1">{"'용역비'!$A$4:$C$8"}</definedName>
    <definedName name="ㅁㅁㅁㅁㅁㅁㅁㅁㅁㅁㅁㅁㅁㅁ" localSheetId="31" hidden="1">{"'용역비'!$A$4:$C$8"}</definedName>
    <definedName name="ㅁㅁㅁㅁㅁㅁㅁㅁㅁㅁㅁㅁㅁㅁ" localSheetId="32" hidden="1">{"'용역비'!$A$4:$C$8"}</definedName>
    <definedName name="ㅁㅁㅁㅁㅁㅁㅁㅁㅁㅁㅁㅁㅁㅁ" localSheetId="33" hidden="1">{"'용역비'!$A$4:$C$8"}</definedName>
    <definedName name="ㅁㅁㅁㅁㅁㅁㅁㅁㅁㅁㅁㅁㅁㅁ" localSheetId="17" hidden="1">{"'용역비'!$A$4:$C$8"}</definedName>
    <definedName name="ㅁㅁㅁㅁㅁㅁㅁㅁㅁㅁㅁㅁㅁㅁ" localSheetId="6" hidden="1">{"'용역비'!$A$4:$C$8"}</definedName>
    <definedName name="ㅁㅁㅁㅁㅁㅁㅁㅁㅁㅁㅁㅁㅁㅁ" hidden="1">{"'용역비'!$A$4:$C$8"}</definedName>
    <definedName name="ㅂㅂㅂ" localSheetId="21" hidden="1">{"'용역비'!$A$4:$C$8"}</definedName>
    <definedName name="ㅂㅂㅂ" localSheetId="22" hidden="1">{"'용역비'!$A$4:$C$8"}</definedName>
    <definedName name="ㅂㅂㅂ" localSheetId="37" hidden="1">{"'용역비'!$A$4:$C$8"}</definedName>
    <definedName name="ㅂㅂㅂ" localSheetId="36" hidden="1">{"'용역비'!$A$4:$C$8"}</definedName>
    <definedName name="ㅂㅂㅂ" localSheetId="26" hidden="1">{"'용역비'!$A$4:$C$8"}</definedName>
    <definedName name="ㅂㅂㅂ" localSheetId="29" hidden="1">{"'용역비'!$A$4:$C$8"}</definedName>
    <definedName name="ㅂㅂㅂ" localSheetId="30" hidden="1">{"'용역비'!$A$4:$C$8"}</definedName>
    <definedName name="ㅂㅂㅂ" localSheetId="34" hidden="1">{"'용역비'!$A$4:$C$8"}</definedName>
    <definedName name="ㅂㅂㅂ" localSheetId="35" hidden="1">{"'용역비'!$A$4:$C$8"}</definedName>
    <definedName name="ㅂㅂㅂ" localSheetId="31" hidden="1">{"'용역비'!$A$4:$C$8"}</definedName>
    <definedName name="ㅂㅂㅂ" localSheetId="32" hidden="1">{"'용역비'!$A$4:$C$8"}</definedName>
    <definedName name="ㅂㅂㅂ" localSheetId="33" hidden="1">{"'용역비'!$A$4:$C$8"}</definedName>
    <definedName name="ㅂㅂㅂ" localSheetId="17" hidden="1">{"'용역비'!$A$4:$C$8"}</definedName>
    <definedName name="ㅂㅂㅂ" localSheetId="6" hidden="1">{"'용역비'!$A$4:$C$8"}</definedName>
    <definedName name="ㅂㅂㅂ" hidden="1">{"'용역비'!$A$4:$C$8"}</definedName>
    <definedName name="ㅂㅂㅂㅂㅂㅂ" localSheetId="21" hidden="1">{"'용역비'!$A$4:$C$8"}</definedName>
    <definedName name="ㅂㅂㅂㅂㅂㅂ" localSheetId="22" hidden="1">{"'용역비'!$A$4:$C$8"}</definedName>
    <definedName name="ㅂㅂㅂㅂㅂㅂ" localSheetId="37" hidden="1">{"'용역비'!$A$4:$C$8"}</definedName>
    <definedName name="ㅂㅂㅂㅂㅂㅂ" localSheetId="36" hidden="1">{"'용역비'!$A$4:$C$8"}</definedName>
    <definedName name="ㅂㅂㅂㅂㅂㅂ" localSheetId="26" hidden="1">{"'용역비'!$A$4:$C$8"}</definedName>
    <definedName name="ㅂㅂㅂㅂㅂㅂ" localSheetId="29" hidden="1">{"'용역비'!$A$4:$C$8"}</definedName>
    <definedName name="ㅂㅂㅂㅂㅂㅂ" localSheetId="30" hidden="1">{"'용역비'!$A$4:$C$8"}</definedName>
    <definedName name="ㅂㅂㅂㅂㅂㅂ" localSheetId="34" hidden="1">{"'용역비'!$A$4:$C$8"}</definedName>
    <definedName name="ㅂㅂㅂㅂㅂㅂ" localSheetId="35" hidden="1">{"'용역비'!$A$4:$C$8"}</definedName>
    <definedName name="ㅂㅂㅂㅂㅂㅂ" localSheetId="31" hidden="1">{"'용역비'!$A$4:$C$8"}</definedName>
    <definedName name="ㅂㅂㅂㅂㅂㅂ" localSheetId="32" hidden="1">{"'용역비'!$A$4:$C$8"}</definedName>
    <definedName name="ㅂㅂㅂㅂㅂㅂ" localSheetId="33" hidden="1">{"'용역비'!$A$4:$C$8"}</definedName>
    <definedName name="ㅂㅂㅂㅂㅂㅂ" localSheetId="17" hidden="1">{"'용역비'!$A$4:$C$8"}</definedName>
    <definedName name="ㅂㅂㅂㅂㅂㅂ" localSheetId="6" hidden="1">{"'용역비'!$A$4:$C$8"}</definedName>
    <definedName name="ㅂㅂㅂㅂㅂㅂ" hidden="1">{"'용역비'!$A$4:$C$8"}</definedName>
    <definedName name="부대시설" localSheetId="21">#REF!</definedName>
    <definedName name="부대시설" localSheetId="40">#REF!</definedName>
    <definedName name="부대시설" localSheetId="23">#REF!</definedName>
    <definedName name="부대시설" localSheetId="38">#REF!</definedName>
    <definedName name="부대시설" localSheetId="18">#REF!</definedName>
    <definedName name="부대시설" localSheetId="19">#REF!</definedName>
    <definedName name="부대시설" localSheetId="37">#REF!</definedName>
    <definedName name="부대시설" localSheetId="24">#REF!</definedName>
    <definedName name="부대시설" localSheetId="36">#REF!</definedName>
    <definedName name="부대시설" localSheetId="25">#REF!</definedName>
    <definedName name="부대시설" localSheetId="26">#REF!</definedName>
    <definedName name="부대시설" localSheetId="27">#REF!</definedName>
    <definedName name="부대시설" localSheetId="28">#REF!</definedName>
    <definedName name="부대시설" localSheetId="29">#REF!</definedName>
    <definedName name="부대시설" localSheetId="30">#REF!</definedName>
    <definedName name="부대시설" localSheetId="20">#REF!</definedName>
    <definedName name="부대시설" localSheetId="34">#REF!</definedName>
    <definedName name="부대시설" localSheetId="35">#REF!</definedName>
    <definedName name="부대시설" localSheetId="31">#REF!</definedName>
    <definedName name="부대시설" localSheetId="32">#REF!</definedName>
    <definedName name="부대시설" localSheetId="33">#REF!</definedName>
    <definedName name="부대시설" localSheetId="17">#REF!</definedName>
    <definedName name="부대시설" localSheetId="6">#REF!</definedName>
    <definedName name="부대시설" localSheetId="41">#REF!</definedName>
    <definedName name="부대시설">#REF!</definedName>
    <definedName name="분" localSheetId="21" hidden="1">{"'용역비'!$A$4:$C$8"}</definedName>
    <definedName name="분" localSheetId="22" hidden="1">{"'용역비'!$A$4:$C$8"}</definedName>
    <definedName name="분" localSheetId="37" hidden="1">{"'용역비'!$A$4:$C$8"}</definedName>
    <definedName name="분" localSheetId="36" hidden="1">{"'용역비'!$A$4:$C$8"}</definedName>
    <definedName name="분" localSheetId="26" hidden="1">{"'용역비'!$A$4:$C$8"}</definedName>
    <definedName name="분" localSheetId="29" hidden="1">{"'용역비'!$A$4:$C$8"}</definedName>
    <definedName name="분" localSheetId="30" hidden="1">{"'용역비'!$A$4:$C$8"}</definedName>
    <definedName name="분" localSheetId="34" hidden="1">{"'용역비'!$A$4:$C$8"}</definedName>
    <definedName name="분" localSheetId="35" hidden="1">{"'용역비'!$A$4:$C$8"}</definedName>
    <definedName name="분" localSheetId="31" hidden="1">{"'용역비'!$A$4:$C$8"}</definedName>
    <definedName name="분" localSheetId="32" hidden="1">{"'용역비'!$A$4:$C$8"}</definedName>
    <definedName name="분" localSheetId="33" hidden="1">{"'용역비'!$A$4:$C$8"}</definedName>
    <definedName name="분" localSheetId="17" hidden="1">{"'용역비'!$A$4:$C$8"}</definedName>
    <definedName name="분" localSheetId="6" hidden="1">{"'용역비'!$A$4:$C$8"}</definedName>
    <definedName name="분" hidden="1">{"'용역비'!$A$4:$C$8"}</definedName>
    <definedName name="분양총액" localSheetId="21">#REF!</definedName>
    <definedName name="분양총액" localSheetId="40">#REF!</definedName>
    <definedName name="분양총액" localSheetId="23">#REF!</definedName>
    <definedName name="분양총액" localSheetId="38">#REF!</definedName>
    <definedName name="분양총액" localSheetId="18">#REF!</definedName>
    <definedName name="분양총액" localSheetId="19">#REF!</definedName>
    <definedName name="분양총액" localSheetId="37">#REF!</definedName>
    <definedName name="분양총액" localSheetId="24">#REF!</definedName>
    <definedName name="분양총액" localSheetId="36">#REF!</definedName>
    <definedName name="분양총액" localSheetId="26">#REF!</definedName>
    <definedName name="분양총액" localSheetId="28">#REF!</definedName>
    <definedName name="분양총액" localSheetId="29">#REF!</definedName>
    <definedName name="분양총액" localSheetId="30">#REF!</definedName>
    <definedName name="분양총액" localSheetId="20">#REF!</definedName>
    <definedName name="분양총액" localSheetId="34">#REF!</definedName>
    <definedName name="분양총액" localSheetId="35">#REF!</definedName>
    <definedName name="분양총액" localSheetId="31">#REF!</definedName>
    <definedName name="분양총액" localSheetId="32">#REF!</definedName>
    <definedName name="분양총액" localSheetId="33">#REF!</definedName>
    <definedName name="분양총액" localSheetId="17">#REF!</definedName>
    <definedName name="분양총액" localSheetId="6">#REF!</definedName>
    <definedName name="분양총액" localSheetId="41">#REF!</definedName>
    <definedName name="분양총액">#REF!</definedName>
    <definedName name="ㅇㅇ" localSheetId="40">#REF!</definedName>
    <definedName name="ㅇㅇ" localSheetId="41">#REF!</definedName>
    <definedName name="ㅇㅇ">#REF!</definedName>
    <definedName name="아파트" localSheetId="40">#REF!</definedName>
    <definedName name="아파트" localSheetId="23">#REF!</definedName>
    <definedName name="아파트" localSheetId="38">#REF!</definedName>
    <definedName name="아파트" localSheetId="18">#REF!</definedName>
    <definedName name="아파트" localSheetId="19">#REF!</definedName>
    <definedName name="아파트" localSheetId="37">#REF!</definedName>
    <definedName name="아파트" localSheetId="24">#REF!</definedName>
    <definedName name="아파트" localSheetId="36">#REF!</definedName>
    <definedName name="아파트" localSheetId="26">#REF!</definedName>
    <definedName name="아파트" localSheetId="28">#REF!</definedName>
    <definedName name="아파트" localSheetId="29">#REF!</definedName>
    <definedName name="아파트" localSheetId="20">#REF!</definedName>
    <definedName name="아파트" localSheetId="34">#REF!</definedName>
    <definedName name="아파트" localSheetId="35">#REF!</definedName>
    <definedName name="아파트" localSheetId="31">#REF!</definedName>
    <definedName name="아파트" localSheetId="32">#REF!</definedName>
    <definedName name="아파트" localSheetId="33">#REF!</definedName>
    <definedName name="아파트" localSheetId="17">#REF!</definedName>
    <definedName name="아파트" localSheetId="6">#REF!</definedName>
    <definedName name="아파트" localSheetId="41">#REF!</definedName>
    <definedName name="아파트">#REF!</definedName>
    <definedName name="용도" localSheetId="29">[4]면적표!$C$3:$C$248</definedName>
    <definedName name="용도" localSheetId="33">[4]면적표!$C$3:$C$248</definedName>
    <definedName name="용도" localSheetId="6">[4]면적표!$C$3:$C$248</definedName>
    <definedName name="용도">[5]면적표!$C$3:$C$248</definedName>
    <definedName name="이동_대지지분" localSheetId="21">[8]면적표!$E$202:$E$218</definedName>
    <definedName name="이동_대지지분" localSheetId="22">[8]면적표!$E$202:$E$218</definedName>
    <definedName name="이동_대지지분" localSheetId="37">[8]면적표!$E$202:$E$218</definedName>
    <definedName name="이동_대지지분" localSheetId="36">[8]면적표!$E$202:$E$218</definedName>
    <definedName name="이동_대지지분" localSheetId="26">[8]면적표!$E$202:$E$218</definedName>
    <definedName name="이동_대지지분" localSheetId="29">[8]면적표!$E$202:$E$218</definedName>
    <definedName name="이동_대지지분" localSheetId="30">[8]면적표!$E$202:$E$218</definedName>
    <definedName name="이동_대지지분" localSheetId="34">[8]면적표!$E$202:$E$218</definedName>
    <definedName name="이동_대지지분" localSheetId="35">[8]면적표!$E$202:$E$218</definedName>
    <definedName name="이동_대지지분" localSheetId="31">[8]면적표!$E$202:$E$218</definedName>
    <definedName name="이동_대지지분" localSheetId="32">[8]면적표!$E$202:$E$218</definedName>
    <definedName name="이동_대지지분" localSheetId="33">[8]면적표!$E$202:$E$218</definedName>
    <definedName name="이동_대지지분" localSheetId="6">[8]면적표!$E$202:$E$218</definedName>
    <definedName name="이동_대지지분">[9]면적표!$E$202:$E$218</definedName>
    <definedName name="이동_동별공유" localSheetId="21">[8]면적표!$G$202:$G$218</definedName>
    <definedName name="이동_동별공유" localSheetId="22">[8]면적표!$G$202:$G$218</definedName>
    <definedName name="이동_동별공유" localSheetId="37">[8]면적표!$G$202:$G$218</definedName>
    <definedName name="이동_동별공유" localSheetId="36">[8]면적표!$G$202:$G$218</definedName>
    <definedName name="이동_동별공유" localSheetId="26">[8]면적표!$G$202:$G$218</definedName>
    <definedName name="이동_동별공유" localSheetId="29">[8]면적표!$G$202:$G$218</definedName>
    <definedName name="이동_동별공유" localSheetId="30">[8]면적표!$G$202:$G$218</definedName>
    <definedName name="이동_동별공유" localSheetId="34">[8]면적표!$G$202:$G$218</definedName>
    <definedName name="이동_동별공유" localSheetId="35">[8]면적표!$G$202:$G$218</definedName>
    <definedName name="이동_동별공유" localSheetId="31">[8]면적표!$G$202:$G$218</definedName>
    <definedName name="이동_동별공유" localSheetId="32">[8]면적표!$G$202:$G$218</definedName>
    <definedName name="이동_동별공유" localSheetId="33">[8]면적표!$G$202:$G$218</definedName>
    <definedName name="이동_동별공유" localSheetId="6">[8]면적표!$G$202:$G$218</definedName>
    <definedName name="이동_동별공유">[9]면적표!$G$202:$G$218</definedName>
    <definedName name="이동_용도" localSheetId="21">[8]면적표!$D$202:$D$218</definedName>
    <definedName name="이동_용도" localSheetId="22">[8]면적표!$D$202:$D$218</definedName>
    <definedName name="이동_용도" localSheetId="37">[8]면적표!$D$202:$D$218</definedName>
    <definedName name="이동_용도" localSheetId="36">[8]면적표!$D$202:$D$218</definedName>
    <definedName name="이동_용도" localSheetId="26">[8]면적표!$D$202:$D$218</definedName>
    <definedName name="이동_용도" localSheetId="29">[8]면적표!$D$202:$D$218</definedName>
    <definedName name="이동_용도" localSheetId="30">[8]면적표!$D$202:$D$218</definedName>
    <definedName name="이동_용도" localSheetId="34">[8]면적표!$D$202:$D$218</definedName>
    <definedName name="이동_용도" localSheetId="35">[8]면적표!$D$202:$D$218</definedName>
    <definedName name="이동_용도" localSheetId="31">[8]면적표!$D$202:$D$218</definedName>
    <definedName name="이동_용도" localSheetId="32">[8]면적표!$D$202:$D$218</definedName>
    <definedName name="이동_용도" localSheetId="33">[8]면적표!$D$202:$D$218</definedName>
    <definedName name="이동_용도" localSheetId="6">[8]면적표!$D$202:$D$218</definedName>
    <definedName name="이동_용도">[9]면적표!$D$202:$D$218</definedName>
    <definedName name="이동_전용면적" localSheetId="21">[8]면적표!$F$202:$F$218</definedName>
    <definedName name="이동_전용면적" localSheetId="22">[8]면적표!$F$202:$F$218</definedName>
    <definedName name="이동_전용면적" localSheetId="37">[8]면적표!$F$202:$F$218</definedName>
    <definedName name="이동_전용면적" localSheetId="36">[8]면적표!$F$202:$F$218</definedName>
    <definedName name="이동_전용면적" localSheetId="26">[8]면적표!$F$202:$F$218</definedName>
    <definedName name="이동_전용면적" localSheetId="29">[8]면적표!$F$202:$F$218</definedName>
    <definedName name="이동_전용면적" localSheetId="30">[8]면적표!$F$202:$F$218</definedName>
    <definedName name="이동_전용면적" localSheetId="34">[8]면적표!$F$202:$F$218</definedName>
    <definedName name="이동_전용면적" localSheetId="35">[8]면적표!$F$202:$F$218</definedName>
    <definedName name="이동_전용면적" localSheetId="31">[8]면적표!$F$202:$F$218</definedName>
    <definedName name="이동_전용면적" localSheetId="32">[8]면적표!$F$202:$F$218</definedName>
    <definedName name="이동_전용면적" localSheetId="33">[8]면적표!$F$202:$F$218</definedName>
    <definedName name="이동_전용면적" localSheetId="6">[8]면적표!$F$202:$F$218</definedName>
    <definedName name="이동_전용면적">[9]면적표!$F$202:$F$218</definedName>
    <definedName name="이동_전체공유" localSheetId="21">[8]면적표!$J$202:$J$218</definedName>
    <definedName name="이동_전체공유" localSheetId="22">[8]면적표!$J$202:$J$218</definedName>
    <definedName name="이동_전체공유" localSheetId="37">[8]면적표!$J$202:$J$218</definedName>
    <definedName name="이동_전체공유" localSheetId="36">[8]면적표!$J$202:$J$218</definedName>
    <definedName name="이동_전체공유" localSheetId="26">[8]면적표!$J$202:$J$218</definedName>
    <definedName name="이동_전체공유" localSheetId="29">[8]면적표!$J$202:$J$218</definedName>
    <definedName name="이동_전체공유" localSheetId="30">[8]면적표!$J$202:$J$218</definedName>
    <definedName name="이동_전체공유" localSheetId="34">[8]면적표!$J$202:$J$218</definedName>
    <definedName name="이동_전체공유" localSheetId="35">[8]면적표!$J$202:$J$218</definedName>
    <definedName name="이동_전체공유" localSheetId="31">[8]면적표!$J$202:$J$218</definedName>
    <definedName name="이동_전체공유" localSheetId="32">[8]면적표!$J$202:$J$218</definedName>
    <definedName name="이동_전체공유" localSheetId="33">[8]면적표!$J$202:$J$218</definedName>
    <definedName name="이동_전체공유" localSheetId="6">[8]면적표!$J$202:$J$218</definedName>
    <definedName name="이동_전체공유">[9]면적표!$J$202:$J$218</definedName>
    <definedName name="이동_주차장" localSheetId="21">[8]면적표!$L$202:$L$218</definedName>
    <definedName name="이동_주차장" localSheetId="22">[8]면적표!$L$202:$L$218</definedName>
    <definedName name="이동_주차장" localSheetId="37">[8]면적표!$L$202:$L$218</definedName>
    <definedName name="이동_주차장" localSheetId="36">[8]면적표!$L$202:$L$218</definedName>
    <definedName name="이동_주차장" localSheetId="26">[8]면적표!$L$202:$L$218</definedName>
    <definedName name="이동_주차장" localSheetId="29">[8]면적표!$L$202:$L$218</definedName>
    <definedName name="이동_주차장" localSheetId="30">[8]면적표!$L$202:$L$218</definedName>
    <definedName name="이동_주차장" localSheetId="34">[8]면적표!$L$202:$L$218</definedName>
    <definedName name="이동_주차장" localSheetId="35">[8]면적표!$L$202:$L$218</definedName>
    <definedName name="이동_주차장" localSheetId="31">[8]면적표!$L$202:$L$218</definedName>
    <definedName name="이동_주차장" localSheetId="32">[8]면적표!$L$202:$L$218</definedName>
    <definedName name="이동_주차장" localSheetId="33">[8]면적표!$L$202:$L$218</definedName>
    <definedName name="이동_주차장" localSheetId="6">[8]면적표!$L$202:$L$218</definedName>
    <definedName name="이동_주차장">[9]면적표!$L$202:$L$218</definedName>
    <definedName name="이동_해당층" localSheetId="21">[8]면적표!$B$202:$B$218</definedName>
    <definedName name="이동_해당층" localSheetId="22">[8]면적표!$B$202:$B$218</definedName>
    <definedName name="이동_해당층" localSheetId="37">[8]면적표!$B$202:$B$218</definedName>
    <definedName name="이동_해당층" localSheetId="36">[8]면적표!$B$202:$B$218</definedName>
    <definedName name="이동_해당층" localSheetId="26">[8]면적표!$B$202:$B$218</definedName>
    <definedName name="이동_해당층" localSheetId="29">[8]면적표!$B$202:$B$218</definedName>
    <definedName name="이동_해당층" localSheetId="30">[8]면적표!$B$202:$B$218</definedName>
    <definedName name="이동_해당층" localSheetId="34">[8]면적표!$B$202:$B$218</definedName>
    <definedName name="이동_해당층" localSheetId="35">[8]면적표!$B$202:$B$218</definedName>
    <definedName name="이동_해당층" localSheetId="31">[8]면적표!$B$202:$B$218</definedName>
    <definedName name="이동_해당층" localSheetId="32">[8]면적표!$B$202:$B$218</definedName>
    <definedName name="이동_해당층" localSheetId="33">[8]면적표!$B$202:$B$218</definedName>
    <definedName name="이동_해당층" localSheetId="6">[8]면적표!$B$202:$B$218</definedName>
    <definedName name="이동_해당층">[9]면적표!$B$202:$B$218</definedName>
    <definedName name="일동_대지지분" localSheetId="21">[8]면적표!$E$3:$E$199</definedName>
    <definedName name="일동_대지지분" localSheetId="22">[8]면적표!$E$3:$E$199</definedName>
    <definedName name="일동_대지지분" localSheetId="37">[8]면적표!$E$3:$E$199</definedName>
    <definedName name="일동_대지지분" localSheetId="36">[8]면적표!$E$3:$E$199</definedName>
    <definedName name="일동_대지지분" localSheetId="26">[8]면적표!$E$3:$E$199</definedName>
    <definedName name="일동_대지지분" localSheetId="29">[8]면적표!$E$3:$E$199</definedName>
    <definedName name="일동_대지지분" localSheetId="30">[8]면적표!$E$3:$E$199</definedName>
    <definedName name="일동_대지지분" localSheetId="34">[8]면적표!$E$3:$E$199</definedName>
    <definedName name="일동_대지지분" localSheetId="35">[8]면적표!$E$3:$E$199</definedName>
    <definedName name="일동_대지지분" localSheetId="31">[8]면적표!$E$3:$E$199</definedName>
    <definedName name="일동_대지지분" localSheetId="32">[8]면적표!$E$3:$E$199</definedName>
    <definedName name="일동_대지지분" localSheetId="33">[8]면적표!$E$3:$E$199</definedName>
    <definedName name="일동_대지지분" localSheetId="6">[8]면적표!$E$3:$E$199</definedName>
    <definedName name="일동_대지지분">[9]면적표!$E$3:$E$199</definedName>
    <definedName name="일동_동별공유" localSheetId="21">[8]면적표!$G$3:$G$199</definedName>
    <definedName name="일동_동별공유" localSheetId="22">[8]면적표!$G$3:$G$199</definedName>
    <definedName name="일동_동별공유" localSheetId="37">[8]면적표!$G$3:$G$199</definedName>
    <definedName name="일동_동별공유" localSheetId="36">[8]면적표!$G$3:$G$199</definedName>
    <definedName name="일동_동별공유" localSheetId="26">[8]면적표!$G$3:$G$199</definedName>
    <definedName name="일동_동별공유" localSheetId="29">[8]면적표!$G$3:$G$199</definedName>
    <definedName name="일동_동별공유" localSheetId="30">[8]면적표!$G$3:$G$199</definedName>
    <definedName name="일동_동별공유" localSheetId="34">[8]면적표!$G$3:$G$199</definedName>
    <definedName name="일동_동별공유" localSheetId="35">[8]면적표!$G$3:$G$199</definedName>
    <definedName name="일동_동별공유" localSheetId="31">[8]면적표!$G$3:$G$199</definedName>
    <definedName name="일동_동별공유" localSheetId="32">[8]면적표!$G$3:$G$199</definedName>
    <definedName name="일동_동별공유" localSheetId="33">[8]면적표!$G$3:$G$199</definedName>
    <definedName name="일동_동별공유" localSheetId="6">[8]면적표!$G$3:$G$199</definedName>
    <definedName name="일동_동별공유">[9]면적표!$G$3:$G$199</definedName>
    <definedName name="일동_용도" localSheetId="21">[8]면적표!$D$3:$D$199</definedName>
    <definedName name="일동_용도" localSheetId="22">[8]면적표!$D$3:$D$199</definedName>
    <definedName name="일동_용도" localSheetId="37">[8]면적표!$D$3:$D$199</definedName>
    <definedName name="일동_용도" localSheetId="36">[8]면적표!$D$3:$D$199</definedName>
    <definedName name="일동_용도" localSheetId="26">[8]면적표!$D$3:$D$199</definedName>
    <definedName name="일동_용도" localSheetId="29">[8]면적표!$D$3:$D$199</definedName>
    <definedName name="일동_용도" localSheetId="30">[8]면적표!$D$3:$D$199</definedName>
    <definedName name="일동_용도" localSheetId="34">[8]면적표!$D$3:$D$199</definedName>
    <definedName name="일동_용도" localSheetId="35">[8]면적표!$D$3:$D$199</definedName>
    <definedName name="일동_용도" localSheetId="31">[8]면적표!$D$3:$D$199</definedName>
    <definedName name="일동_용도" localSheetId="32">[8]면적표!$D$3:$D$199</definedName>
    <definedName name="일동_용도" localSheetId="33">[8]면적표!$D$3:$D$199</definedName>
    <definedName name="일동_용도" localSheetId="6">[8]면적표!$D$3:$D$199</definedName>
    <definedName name="일동_용도">[9]면적표!$D$3:$D$199</definedName>
    <definedName name="일동_전용면적" localSheetId="21">[8]면적표!$F$3:$F$199</definedName>
    <definedName name="일동_전용면적" localSheetId="22">[8]면적표!$F$3:$F$199</definedName>
    <definedName name="일동_전용면적" localSheetId="37">[8]면적표!$F$3:$F$199</definedName>
    <definedName name="일동_전용면적" localSheetId="36">[8]면적표!$F$3:$F$199</definedName>
    <definedName name="일동_전용면적" localSheetId="26">[8]면적표!$F$3:$F$199</definedName>
    <definedName name="일동_전용면적" localSheetId="29">[8]면적표!$F$3:$F$199</definedName>
    <definedName name="일동_전용면적" localSheetId="30">[8]면적표!$F$3:$F$199</definedName>
    <definedName name="일동_전용면적" localSheetId="34">[8]면적표!$F$3:$F$199</definedName>
    <definedName name="일동_전용면적" localSheetId="35">[8]면적표!$F$3:$F$199</definedName>
    <definedName name="일동_전용면적" localSheetId="31">[8]면적표!$F$3:$F$199</definedName>
    <definedName name="일동_전용면적" localSheetId="32">[8]면적표!$F$3:$F$199</definedName>
    <definedName name="일동_전용면적" localSheetId="33">[8]면적표!$F$3:$F$199</definedName>
    <definedName name="일동_전용면적" localSheetId="6">[8]면적표!$F$3:$F$199</definedName>
    <definedName name="일동_전용면적">[9]면적표!$F$3:$F$199</definedName>
    <definedName name="일동_전체공유" localSheetId="21">[8]면적표!$J$3:$J$199</definedName>
    <definedName name="일동_전체공유" localSheetId="22">[8]면적표!$J$3:$J$199</definedName>
    <definedName name="일동_전체공유" localSheetId="37">[8]면적표!$J$3:$J$199</definedName>
    <definedName name="일동_전체공유" localSheetId="36">[8]면적표!$J$3:$J$199</definedName>
    <definedName name="일동_전체공유" localSheetId="26">[8]면적표!$J$3:$J$199</definedName>
    <definedName name="일동_전체공유" localSheetId="29">[8]면적표!$J$3:$J$199</definedName>
    <definedName name="일동_전체공유" localSheetId="30">[8]면적표!$J$3:$J$199</definedName>
    <definedName name="일동_전체공유" localSheetId="34">[8]면적표!$J$3:$J$199</definedName>
    <definedName name="일동_전체공유" localSheetId="35">[8]면적표!$J$3:$J$199</definedName>
    <definedName name="일동_전체공유" localSheetId="31">[8]면적표!$J$3:$J$199</definedName>
    <definedName name="일동_전체공유" localSheetId="32">[8]면적표!$J$3:$J$199</definedName>
    <definedName name="일동_전체공유" localSheetId="33">[8]면적표!$J$3:$J$199</definedName>
    <definedName name="일동_전체공유" localSheetId="6">[8]면적표!$J$3:$J$199</definedName>
    <definedName name="일동_전체공유">[9]면적표!$J$3:$J$199</definedName>
    <definedName name="일동_주차장" localSheetId="21">[8]면적표!$L$3:$L$199</definedName>
    <definedName name="일동_주차장" localSheetId="22">[8]면적표!$L$3:$L$199</definedName>
    <definedName name="일동_주차장" localSheetId="37">[8]면적표!$L$3:$L$199</definedName>
    <definedName name="일동_주차장" localSheetId="36">[8]면적표!$L$3:$L$199</definedName>
    <definedName name="일동_주차장" localSheetId="26">[8]면적표!$L$3:$L$199</definedName>
    <definedName name="일동_주차장" localSheetId="29">[8]면적표!$L$3:$L$199</definedName>
    <definedName name="일동_주차장" localSheetId="30">[8]면적표!$L$3:$L$199</definedName>
    <definedName name="일동_주차장" localSheetId="34">[8]면적표!$L$3:$L$199</definedName>
    <definedName name="일동_주차장" localSheetId="35">[8]면적표!$L$3:$L$199</definedName>
    <definedName name="일동_주차장" localSheetId="31">[8]면적표!$L$3:$L$199</definedName>
    <definedName name="일동_주차장" localSheetId="32">[8]면적표!$L$3:$L$199</definedName>
    <definedName name="일동_주차장" localSheetId="33">[8]면적표!$L$3:$L$199</definedName>
    <definedName name="일동_주차장" localSheetId="6">[8]면적표!$L$3:$L$199</definedName>
    <definedName name="일동_주차장">[9]면적표!$L$3:$L$199</definedName>
    <definedName name="일동_해당층" localSheetId="21">[8]면적표!$B$3:$B$199</definedName>
    <definedName name="일동_해당층" localSheetId="22">[8]면적표!$B$3:$B$199</definedName>
    <definedName name="일동_해당층" localSheetId="37">[8]면적표!$B$3:$B$199</definedName>
    <definedName name="일동_해당층" localSheetId="36">[8]면적표!$B$3:$B$199</definedName>
    <definedName name="일동_해당층" localSheetId="26">[8]면적표!$B$3:$B$199</definedName>
    <definedName name="일동_해당층" localSheetId="29">[8]면적표!$B$3:$B$199</definedName>
    <definedName name="일동_해당층" localSheetId="30">[8]면적표!$B$3:$B$199</definedName>
    <definedName name="일동_해당층" localSheetId="34">[8]면적표!$B$3:$B$199</definedName>
    <definedName name="일동_해당층" localSheetId="35">[8]면적표!$B$3:$B$199</definedName>
    <definedName name="일동_해당층" localSheetId="31">[8]면적표!$B$3:$B$199</definedName>
    <definedName name="일동_해당층" localSheetId="32">[8]면적표!$B$3:$B$199</definedName>
    <definedName name="일동_해당층" localSheetId="33">[8]면적표!$B$3:$B$199</definedName>
    <definedName name="일동_해당층" localSheetId="6">[8]면적표!$B$3:$B$199</definedName>
    <definedName name="일동_해당층">[9]면적표!$B$3:$B$199</definedName>
    <definedName name="ㅈㄷㄱㄷㄱㄷ" localSheetId="21" hidden="1">{"'용역비'!$A$4:$C$8"}</definedName>
    <definedName name="ㅈㄷㄱㄷㄱㄷ" localSheetId="22" hidden="1">{"'용역비'!$A$4:$C$8"}</definedName>
    <definedName name="ㅈㄷㄱㄷㄱㄷ" localSheetId="37" hidden="1">{"'용역비'!$A$4:$C$8"}</definedName>
    <definedName name="ㅈㄷㄱㄷㄱㄷ" localSheetId="36" hidden="1">{"'용역비'!$A$4:$C$8"}</definedName>
    <definedName name="ㅈㄷㄱㄷㄱㄷ" localSheetId="26" hidden="1">{"'용역비'!$A$4:$C$8"}</definedName>
    <definedName name="ㅈㄷㄱㄷㄱㄷ" localSheetId="29" hidden="1">{"'용역비'!$A$4:$C$8"}</definedName>
    <definedName name="ㅈㄷㄱㄷㄱㄷ" localSheetId="30" hidden="1">{"'용역비'!$A$4:$C$8"}</definedName>
    <definedName name="ㅈㄷㄱㄷㄱㄷ" localSheetId="34" hidden="1">{"'용역비'!$A$4:$C$8"}</definedName>
    <definedName name="ㅈㄷㄱㄷㄱㄷ" localSheetId="35" hidden="1">{"'용역비'!$A$4:$C$8"}</definedName>
    <definedName name="ㅈㄷㄱㄷㄱㄷ" localSheetId="31" hidden="1">{"'용역비'!$A$4:$C$8"}</definedName>
    <definedName name="ㅈㄷㄱㄷㄱㄷ" localSheetId="32" hidden="1">{"'용역비'!$A$4:$C$8"}</definedName>
    <definedName name="ㅈㄷㄱㄷㄱㄷ" localSheetId="33" hidden="1">{"'용역비'!$A$4:$C$8"}</definedName>
    <definedName name="ㅈㄷㄱㄷㄱㄷ" localSheetId="17" hidden="1">{"'용역비'!$A$4:$C$8"}</definedName>
    <definedName name="ㅈㄷㄱㄷㄱㄷ" localSheetId="6" hidden="1">{"'용역비'!$A$4:$C$8"}</definedName>
    <definedName name="ㅈㄷㄱㄷㄱㄷ" hidden="1">{"'용역비'!$A$4:$C$8"}</definedName>
    <definedName name="전용" localSheetId="29">[10]전체!$E$2:$E$42</definedName>
    <definedName name="전용" localSheetId="33">[10]전체!$E$2:$E$42</definedName>
    <definedName name="전용" localSheetId="6">[10]전체!$E$2:$E$42</definedName>
    <definedName name="전용">[11]전체!$E$2:$E$42</definedName>
    <definedName name="전용면적" localSheetId="29">[4]면적표!$E$3:$E$248</definedName>
    <definedName name="전용면적" localSheetId="33">[4]면적표!$E$3:$E$248</definedName>
    <definedName name="전용면적" localSheetId="6">[4]면적표!$E$3:$E$248</definedName>
    <definedName name="전용면적">[5]면적표!$E$3:$E$248</definedName>
    <definedName name="주차장" localSheetId="29">[10]전체!$H$2:$H$42</definedName>
    <definedName name="주차장" localSheetId="33">[10]전체!$H$2:$H$42</definedName>
    <definedName name="주차장" localSheetId="6">[10]전체!$H$2:$H$42</definedName>
    <definedName name="주차장">[11]전체!$H$2:$H$42</definedName>
    <definedName name="주차장면적" localSheetId="29">[4]면적표!$H$3:$H$248</definedName>
    <definedName name="주차장면적" localSheetId="33">[4]면적표!$H$3:$H$248</definedName>
    <definedName name="주차장면적" localSheetId="6">[4]면적표!$H$3:$H$248</definedName>
    <definedName name="주차장면적">[5]면적표!$H$3:$H$248</definedName>
    <definedName name="첫장" localSheetId="21" hidden="1">{"'용역비'!$A$4:$C$8"}</definedName>
    <definedName name="첫장" localSheetId="22" hidden="1">{"'용역비'!$A$4:$C$8"}</definedName>
    <definedName name="첫장" localSheetId="37" hidden="1">{"'용역비'!$A$4:$C$8"}</definedName>
    <definedName name="첫장" localSheetId="36" hidden="1">{"'용역비'!$A$4:$C$8"}</definedName>
    <definedName name="첫장" localSheetId="26" hidden="1">{"'용역비'!$A$4:$C$8"}</definedName>
    <definedName name="첫장" localSheetId="29" hidden="1">{"'용역비'!$A$4:$C$8"}</definedName>
    <definedName name="첫장" localSheetId="30" hidden="1">{"'용역비'!$A$4:$C$8"}</definedName>
    <definedName name="첫장" localSheetId="34" hidden="1">{"'용역비'!$A$4:$C$8"}</definedName>
    <definedName name="첫장" localSheetId="35" hidden="1">{"'용역비'!$A$4:$C$8"}</definedName>
    <definedName name="첫장" localSheetId="31" hidden="1">{"'용역비'!$A$4:$C$8"}</definedName>
    <definedName name="첫장" localSheetId="32" hidden="1">{"'용역비'!$A$4:$C$8"}</definedName>
    <definedName name="첫장" localSheetId="33" hidden="1">{"'용역비'!$A$4:$C$8"}</definedName>
    <definedName name="첫장" localSheetId="17" hidden="1">{"'용역비'!$A$4:$C$8"}</definedName>
    <definedName name="첫장" localSheetId="6" hidden="1">{"'용역비'!$A$4:$C$8"}</definedName>
    <definedName name="첫장" hidden="1">{"'용역비'!$A$4:$C$8"}</definedName>
    <definedName name="첫장1" localSheetId="21" hidden="1">{"'용역비'!$A$4:$C$8"}</definedName>
    <definedName name="첫장1" localSheetId="22" hidden="1">{"'용역비'!$A$4:$C$8"}</definedName>
    <definedName name="첫장1" localSheetId="37" hidden="1">{"'용역비'!$A$4:$C$8"}</definedName>
    <definedName name="첫장1" localSheetId="36" hidden="1">{"'용역비'!$A$4:$C$8"}</definedName>
    <definedName name="첫장1" localSheetId="26" hidden="1">{"'용역비'!$A$4:$C$8"}</definedName>
    <definedName name="첫장1" localSheetId="29" hidden="1">{"'용역비'!$A$4:$C$8"}</definedName>
    <definedName name="첫장1" localSheetId="30" hidden="1">{"'용역비'!$A$4:$C$8"}</definedName>
    <definedName name="첫장1" localSheetId="34" hidden="1">{"'용역비'!$A$4:$C$8"}</definedName>
    <definedName name="첫장1" localSheetId="35" hidden="1">{"'용역비'!$A$4:$C$8"}</definedName>
    <definedName name="첫장1" localSheetId="31" hidden="1">{"'용역비'!$A$4:$C$8"}</definedName>
    <definedName name="첫장1" localSheetId="32" hidden="1">{"'용역비'!$A$4:$C$8"}</definedName>
    <definedName name="첫장1" localSheetId="33" hidden="1">{"'용역비'!$A$4:$C$8"}</definedName>
    <definedName name="첫장1" localSheetId="17" hidden="1">{"'용역비'!$A$4:$C$8"}</definedName>
    <definedName name="첫장1" localSheetId="6" hidden="1">{"'용역비'!$A$4:$C$8"}</definedName>
    <definedName name="첫장1" hidden="1">{"'용역비'!$A$4:$C$8"}</definedName>
    <definedName name="총면적" localSheetId="29">[10]전체!$I$2:$I$42</definedName>
    <definedName name="총면적" localSheetId="33">[10]전체!$I$2:$I$42</definedName>
    <definedName name="총면적" localSheetId="6">[10]전체!$I$2:$I$42</definedName>
    <definedName name="총면적">[11]전체!$I$2:$I$42</definedName>
    <definedName name="층" localSheetId="29">[10]전체!$A$2:$A$42</definedName>
    <definedName name="층" localSheetId="33">[10]전체!$A$2:$A$42</definedName>
    <definedName name="층" localSheetId="6">[10]전체!$A$2:$A$42</definedName>
    <definedName name="층">[11]전체!$A$2:$A$42</definedName>
    <definedName name="콘도미니엄" localSheetId="21">#REF!</definedName>
    <definedName name="콘도미니엄" localSheetId="40">#REF!</definedName>
    <definedName name="콘도미니엄" localSheetId="23">#REF!</definedName>
    <definedName name="콘도미니엄" localSheetId="38">#REF!</definedName>
    <definedName name="콘도미니엄" localSheetId="18">#REF!</definedName>
    <definedName name="콘도미니엄" localSheetId="19">#REF!</definedName>
    <definedName name="콘도미니엄" localSheetId="37">#REF!</definedName>
    <definedName name="콘도미니엄" localSheetId="36">#REF!</definedName>
    <definedName name="콘도미니엄" localSheetId="26">#REF!</definedName>
    <definedName name="콘도미니엄" localSheetId="28">#REF!</definedName>
    <definedName name="콘도미니엄" localSheetId="29">#REF!</definedName>
    <definedName name="콘도미니엄" localSheetId="30">#REF!</definedName>
    <definedName name="콘도미니엄" localSheetId="20">#REF!</definedName>
    <definedName name="콘도미니엄" localSheetId="34">#REF!</definedName>
    <definedName name="콘도미니엄" localSheetId="35">#REF!</definedName>
    <definedName name="콘도미니엄" localSheetId="31">#REF!</definedName>
    <definedName name="콘도미니엄" localSheetId="32">#REF!</definedName>
    <definedName name="콘도미니엄" localSheetId="33">#REF!</definedName>
    <definedName name="콘도미니엄" localSheetId="17">#REF!</definedName>
    <definedName name="콘도미니엄" localSheetId="6">#REF!</definedName>
    <definedName name="콘도미니엄" localSheetId="41">#REF!</definedName>
    <definedName name="콘도미니엄">#REF!</definedName>
    <definedName name="해당층" localSheetId="29">[4]면적표!$A$3:$A$248</definedName>
    <definedName name="해당층" localSheetId="33">[4]면적표!$A$3:$A$248</definedName>
    <definedName name="해당층" localSheetId="6">[4]면적표!$A$3:$A$248</definedName>
    <definedName name="해당층">[5]면적표!$A$3:$A$248</definedName>
  </definedNames>
  <calcPr calcId="125725"/>
</workbook>
</file>

<file path=xl/calcChain.xml><?xml version="1.0" encoding="utf-8"?>
<calcChain xmlns="http://schemas.openxmlformats.org/spreadsheetml/2006/main">
  <c r="A68" i="11"/>
  <c r="A59"/>
  <c r="C17" i="57"/>
  <c r="G17" s="1"/>
  <c r="G19" s="1"/>
  <c r="K7" i="58"/>
  <c r="E29"/>
  <c r="F29"/>
  <c r="G29"/>
  <c r="H29"/>
  <c r="I29"/>
  <c r="J29"/>
  <c r="E31"/>
  <c r="F31"/>
  <c r="G31"/>
  <c r="H31"/>
  <c r="I31"/>
  <c r="J31"/>
  <c r="E33"/>
  <c r="F33"/>
  <c r="G33"/>
  <c r="H33"/>
  <c r="I33"/>
  <c r="J33"/>
  <c r="E35"/>
  <c r="F35"/>
  <c r="G35"/>
  <c r="H35"/>
  <c r="I35"/>
  <c r="J35"/>
  <c r="D35"/>
  <c r="D33"/>
  <c r="D31"/>
  <c r="D29"/>
  <c r="E52"/>
  <c r="F52"/>
  <c r="G52"/>
  <c r="H52"/>
  <c r="I52"/>
  <c r="J52"/>
  <c r="D52"/>
  <c r="E50"/>
  <c r="F50"/>
  <c r="G50"/>
  <c r="H50"/>
  <c r="I50"/>
  <c r="J50"/>
  <c r="D50"/>
  <c r="E48"/>
  <c r="F48"/>
  <c r="G48"/>
  <c r="H48"/>
  <c r="I48"/>
  <c r="J48"/>
  <c r="D48"/>
  <c r="E46"/>
  <c r="F46"/>
  <c r="G46"/>
  <c r="H46"/>
  <c r="I46"/>
  <c r="J46"/>
  <c r="D46"/>
  <c r="J6"/>
  <c r="F36" s="1"/>
  <c r="J9"/>
  <c r="J11"/>
  <c r="J13"/>
  <c r="E13"/>
  <c r="F13"/>
  <c r="G13"/>
  <c r="H13"/>
  <c r="I13"/>
  <c r="D13"/>
  <c r="K13" s="1"/>
  <c r="G9"/>
  <c r="H9"/>
  <c r="I9"/>
  <c r="G11"/>
  <c r="H11"/>
  <c r="I11"/>
  <c r="N21"/>
  <c r="N20"/>
  <c r="N24" s="1"/>
  <c r="N19"/>
  <c r="I6"/>
  <c r="I15" s="1"/>
  <c r="N10"/>
  <c r="G6"/>
  <c r="G15" s="1"/>
  <c r="H6"/>
  <c r="F32" s="1"/>
  <c r="D6"/>
  <c r="F24" s="1"/>
  <c r="F5"/>
  <c r="F27" s="1"/>
  <c r="E5"/>
  <c r="F25" s="1"/>
  <c r="D5"/>
  <c r="D23" s="1"/>
  <c r="C7" i="57"/>
  <c r="J6" s="1"/>
  <c r="J8" s="1"/>
  <c r="E6" i="55"/>
  <c r="E5"/>
  <c r="D13"/>
  <c r="E15" s="1"/>
  <c r="I49" i="52"/>
  <c r="H49"/>
  <c r="B7" i="51"/>
  <c r="M6" i="50"/>
  <c r="D9"/>
  <c r="D14" s="1"/>
  <c r="F14" s="1"/>
  <c r="G14" s="1"/>
  <c r="J9"/>
  <c r="J12" s="1"/>
  <c r="M8" s="1"/>
  <c r="J10"/>
  <c r="G18"/>
  <c r="M6" i="49"/>
  <c r="D9"/>
  <c r="J12"/>
  <c r="M8" s="1"/>
  <c r="M13" s="1"/>
  <c r="T3" i="46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T3" i="45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T3" i="4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T3" i="42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T3" i="41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T3" i="40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T3" i="39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T3" i="37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T3" i="36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T3" i="35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T3" i="34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T3" i="3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T3" i="32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T3" i="31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3" i="30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T3" i="29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T3" i="28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T3" i="27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T3" i="26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T3" i="25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T3" i="2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T3" i="22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T3" i="21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T3" i="20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T3" i="19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3" i="31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T2" i="46"/>
  <c r="T2" i="45"/>
  <c r="T2" i="43"/>
  <c r="T2" i="42"/>
  <c r="T2" i="41"/>
  <c r="T2" i="40"/>
  <c r="T2" i="39"/>
  <c r="T2" i="37"/>
  <c r="T2" i="36"/>
  <c r="T2" i="35"/>
  <c r="T2" i="34"/>
  <c r="T2" i="33"/>
  <c r="T2" i="32"/>
  <c r="T2" i="31"/>
  <c r="T2" i="30"/>
  <c r="T2" i="29"/>
  <c r="T2" i="28"/>
  <c r="T2" i="27"/>
  <c r="T2" i="26"/>
  <c r="T2" i="25"/>
  <c r="T2" i="23"/>
  <c r="T2" i="22"/>
  <c r="T2" i="21"/>
  <c r="T2" i="20"/>
  <c r="T2" i="19"/>
  <c r="R2" i="46"/>
  <c r="R2" i="45"/>
  <c r="R2" i="43"/>
  <c r="R2" i="42"/>
  <c r="R2" i="41"/>
  <c r="R2" i="40"/>
  <c r="R2" i="39"/>
  <c r="R2" i="37"/>
  <c r="R2" i="36"/>
  <c r="R2" i="35"/>
  <c r="R2" i="34"/>
  <c r="R2" i="33"/>
  <c r="R2" i="32"/>
  <c r="R2" i="31"/>
  <c r="R2" i="30"/>
  <c r="R2" i="29"/>
  <c r="R2" i="28"/>
  <c r="R2" i="27"/>
  <c r="R2" i="26"/>
  <c r="R2" i="25"/>
  <c r="R2" i="23"/>
  <c r="R2" i="22"/>
  <c r="R2" i="21"/>
  <c r="R2" i="20"/>
  <c r="R2" i="19"/>
  <c r="N2" i="46"/>
  <c r="N2" i="45"/>
  <c r="N2" i="43"/>
  <c r="N2" i="42"/>
  <c r="N2" i="41"/>
  <c r="N2" i="40"/>
  <c r="N2" i="39"/>
  <c r="N2" i="37"/>
  <c r="N2" i="36"/>
  <c r="N2" i="35"/>
  <c r="N2" i="34"/>
  <c r="N2" i="33"/>
  <c r="N2" i="32"/>
  <c r="N2" i="31"/>
  <c r="N2" i="30"/>
  <c r="N2" i="29"/>
  <c r="N2" i="28"/>
  <c r="N2" i="27"/>
  <c r="N2" i="26"/>
  <c r="N2" i="25"/>
  <c r="N2" i="23"/>
  <c r="N2" i="22"/>
  <c r="N2" i="21"/>
  <c r="N2" i="20"/>
  <c r="N2" i="19"/>
  <c r="T3" i="17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H17" i="57" l="1"/>
  <c r="H19" s="1"/>
  <c r="I17"/>
  <c r="I19" s="1"/>
  <c r="I16"/>
  <c r="I18" s="1"/>
  <c r="H16"/>
  <c r="H18" s="1"/>
  <c r="J17"/>
  <c r="J19" s="1"/>
  <c r="J16"/>
  <c r="J18" s="1"/>
  <c r="F17"/>
  <c r="F19" s="1"/>
  <c r="G16"/>
  <c r="G18" s="1"/>
  <c r="F16"/>
  <c r="F18" s="1"/>
  <c r="G19" i="58"/>
  <c r="G17"/>
  <c r="G18"/>
  <c r="G16"/>
  <c r="I19"/>
  <c r="I17"/>
  <c r="I18"/>
  <c r="I16"/>
  <c r="D9"/>
  <c r="F9"/>
  <c r="D30"/>
  <c r="D32"/>
  <c r="D34"/>
  <c r="D36"/>
  <c r="I36"/>
  <c r="G36"/>
  <c r="E36"/>
  <c r="I34"/>
  <c r="G34"/>
  <c r="E34"/>
  <c r="I32"/>
  <c r="G32"/>
  <c r="E32"/>
  <c r="I30"/>
  <c r="G30"/>
  <c r="E30"/>
  <c r="I27"/>
  <c r="G27"/>
  <c r="E27"/>
  <c r="I25"/>
  <c r="G25"/>
  <c r="E25"/>
  <c r="I23"/>
  <c r="G23"/>
  <c r="E23"/>
  <c r="D15"/>
  <c r="H15"/>
  <c r="J15"/>
  <c r="D25"/>
  <c r="D27"/>
  <c r="J36"/>
  <c r="H36"/>
  <c r="J34"/>
  <c r="H34"/>
  <c r="F34"/>
  <c r="J32"/>
  <c r="H32"/>
  <c r="J30"/>
  <c r="H30"/>
  <c r="F30"/>
  <c r="J27"/>
  <c r="H27"/>
  <c r="J25"/>
  <c r="H25"/>
  <c r="J23"/>
  <c r="H23"/>
  <c r="F23"/>
  <c r="D24"/>
  <c r="I24"/>
  <c r="G24"/>
  <c r="E24"/>
  <c r="J24"/>
  <c r="H24"/>
  <c r="F6"/>
  <c r="D11"/>
  <c r="F11"/>
  <c r="E9"/>
  <c r="D10"/>
  <c r="J10"/>
  <c r="H10"/>
  <c r="D12"/>
  <c r="D14" s="1"/>
  <c r="I12"/>
  <c r="I14" s="1"/>
  <c r="G12"/>
  <c r="G14" s="1"/>
  <c r="D42"/>
  <c r="J42"/>
  <c r="H42"/>
  <c r="F42"/>
  <c r="I41"/>
  <c r="G41"/>
  <c r="E41"/>
  <c r="J40"/>
  <c r="H40"/>
  <c r="F40"/>
  <c r="D40"/>
  <c r="I44"/>
  <c r="G44"/>
  <c r="E44"/>
  <c r="D47"/>
  <c r="I47"/>
  <c r="G47"/>
  <c r="E47"/>
  <c r="D49"/>
  <c r="I49"/>
  <c r="G49"/>
  <c r="E49"/>
  <c r="D51"/>
  <c r="I51"/>
  <c r="G51"/>
  <c r="E51"/>
  <c r="D53"/>
  <c r="I53"/>
  <c r="G53"/>
  <c r="E53"/>
  <c r="E6"/>
  <c r="E11"/>
  <c r="I10"/>
  <c r="G10"/>
  <c r="J12"/>
  <c r="J14" s="1"/>
  <c r="H12"/>
  <c r="H14" s="1"/>
  <c r="J41"/>
  <c r="I42"/>
  <c r="G42"/>
  <c r="E42"/>
  <c r="H41"/>
  <c r="F41"/>
  <c r="D41"/>
  <c r="I40"/>
  <c r="G40"/>
  <c r="E40"/>
  <c r="D44"/>
  <c r="J44"/>
  <c r="H44"/>
  <c r="F44"/>
  <c r="J47"/>
  <c r="H47"/>
  <c r="F47"/>
  <c r="J49"/>
  <c r="H49"/>
  <c r="F49"/>
  <c r="J51"/>
  <c r="H51"/>
  <c r="F51"/>
  <c r="J53"/>
  <c r="H53"/>
  <c r="F53"/>
  <c r="K11"/>
  <c r="K9"/>
  <c r="H7" i="57"/>
  <c r="H9" s="1"/>
  <c r="F7"/>
  <c r="F9" s="1"/>
  <c r="F6"/>
  <c r="F8" s="1"/>
  <c r="G7"/>
  <c r="G9" s="1"/>
  <c r="G6"/>
  <c r="G8" s="1"/>
  <c r="I7"/>
  <c r="I9" s="1"/>
  <c r="J7"/>
  <c r="J9" s="1"/>
  <c r="H6"/>
  <c r="H8" s="1"/>
  <c r="I6"/>
  <c r="I8" s="1"/>
  <c r="G17" i="50"/>
  <c r="N2" i="17"/>
  <c r="A6" i="24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E15" i="58" l="1"/>
  <c r="F26"/>
  <c r="H26"/>
  <c r="J26"/>
  <c r="E26"/>
  <c r="G26"/>
  <c r="I26"/>
  <c r="D26"/>
  <c r="F28"/>
  <c r="H28"/>
  <c r="J28"/>
  <c r="F15"/>
  <c r="E28"/>
  <c r="G28"/>
  <c r="I28"/>
  <c r="D28"/>
  <c r="H18"/>
  <c r="H16"/>
  <c r="H19"/>
  <c r="H17"/>
  <c r="J18"/>
  <c r="J16"/>
  <c r="J19"/>
  <c r="J17"/>
  <c r="D18"/>
  <c r="D16"/>
  <c r="D19"/>
  <c r="D17"/>
  <c r="F45"/>
  <c r="H45"/>
  <c r="J45"/>
  <c r="F12"/>
  <c r="F14" s="1"/>
  <c r="E45"/>
  <c r="G45"/>
  <c r="I45"/>
  <c r="D45"/>
  <c r="F10"/>
  <c r="E43"/>
  <c r="G43"/>
  <c r="I43"/>
  <c r="D43"/>
  <c r="E10"/>
  <c r="K10" s="1"/>
  <c r="F43"/>
  <c r="H43"/>
  <c r="J43"/>
  <c r="E12"/>
  <c r="A1" i="18"/>
  <c r="E19" i="58" l="1"/>
  <c r="E17"/>
  <c r="E18"/>
  <c r="E16"/>
  <c r="F18"/>
  <c r="F16"/>
  <c r="F19"/>
  <c r="F17"/>
  <c r="E14"/>
  <c r="K14" s="1"/>
  <c r="K12"/>
  <c r="F6" i="13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A7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8" i="11"/>
  <c r="A49" s="1"/>
  <c r="A97" l="1"/>
  <c r="A124" s="1"/>
  <c r="A146" s="1"/>
  <c r="A159" s="1"/>
  <c r="A170" s="1"/>
  <c r="A181" s="1"/>
  <c r="A190" s="1"/>
  <c r="A26" i="3"/>
  <c r="A45" s="1"/>
  <c r="A73" s="1"/>
  <c r="A15" i="4"/>
  <c r="A30" i="2"/>
  <c r="A43" s="1"/>
  <c r="A55" s="1"/>
  <c r="A63" s="1"/>
  <c r="A69" s="1"/>
  <c r="A77" l="1"/>
  <c r="A86" s="1"/>
  <c r="A93" s="1"/>
  <c r="A103" s="1"/>
  <c r="A110" s="1"/>
  <c r="A121" s="1"/>
  <c r="A127" s="1"/>
  <c r="A137" s="1"/>
  <c r="A145" s="1"/>
  <c r="A162" s="1"/>
  <c r="A170" s="1"/>
  <c r="A179" s="1"/>
  <c r="A188" s="1"/>
  <c r="A204" s="1"/>
  <c r="A219" s="1"/>
  <c r="A235" s="1"/>
  <c r="A253" s="1"/>
  <c r="A262" s="1"/>
  <c r="A275" s="1"/>
  <c r="A81" i="3"/>
  <c r="A88" s="1"/>
  <c r="A98" s="1"/>
  <c r="A120" s="1"/>
  <c r="A133" s="1"/>
</calcChain>
</file>

<file path=xl/sharedStrings.xml><?xml version="1.0" encoding="utf-8"?>
<sst xmlns="http://schemas.openxmlformats.org/spreadsheetml/2006/main" count="32749" uniqueCount="4525">
  <si>
    <t>우편번호(zipcode)</t>
    <phoneticPr fontId="5" type="noConversion"/>
  </si>
  <si>
    <t>필드명</t>
  </si>
  <si>
    <t>TYPE</t>
  </si>
  <si>
    <t>기본값</t>
  </si>
  <si>
    <t>인덱스</t>
  </si>
  <si>
    <t>설명</t>
    <phoneticPr fontId="5" type="noConversion"/>
  </si>
  <si>
    <t>*</t>
    <phoneticPr fontId="5" type="noConversion"/>
  </si>
  <si>
    <t>우편번호</t>
  </si>
  <si>
    <t>post</t>
    <phoneticPr fontId="5" type="noConversion"/>
  </si>
  <si>
    <t>varcar(6)</t>
  </si>
  <si>
    <t>시/도</t>
  </si>
  <si>
    <t>sido</t>
    <phoneticPr fontId="5" type="noConversion"/>
  </si>
  <si>
    <t>varcar(4)</t>
  </si>
  <si>
    <t>구/군</t>
  </si>
  <si>
    <t>gugun</t>
    <phoneticPr fontId="5" type="noConversion"/>
  </si>
  <si>
    <t>동</t>
  </si>
  <si>
    <t>dong</t>
    <phoneticPr fontId="5" type="noConversion"/>
  </si>
  <si>
    <t>o</t>
    <phoneticPr fontId="5" type="noConversion"/>
  </si>
  <si>
    <t>리,건물명</t>
  </si>
  <si>
    <t>ri</t>
    <phoneticPr fontId="5" type="noConversion"/>
  </si>
  <si>
    <t>번지,아파트동,호수</t>
  </si>
  <si>
    <t>bunji</t>
    <phoneticPr fontId="5" type="noConversion"/>
  </si>
  <si>
    <t>varcar(17)</t>
  </si>
  <si>
    <t>#</t>
    <phoneticPr fontId="5" type="noConversion"/>
  </si>
  <si>
    <t>데이터순서</t>
  </si>
  <si>
    <t>seq</t>
    <phoneticPr fontId="5" type="noConversion"/>
  </si>
  <si>
    <t>int(8) UNSIGNED</t>
    <phoneticPr fontId="5" type="noConversion"/>
  </si>
  <si>
    <t>auto</t>
    <phoneticPr fontId="5" type="noConversion"/>
  </si>
  <si>
    <t>PK</t>
    <phoneticPr fontId="5" type="noConversion"/>
  </si>
  <si>
    <t>설명</t>
    <phoneticPr fontId="5" type="noConversion"/>
  </si>
  <si>
    <t>#</t>
    <phoneticPr fontId="5" type="noConversion"/>
  </si>
  <si>
    <t>금지코드</t>
  </si>
  <si>
    <t>int(8) UNSIGNED</t>
    <phoneticPr fontId="5" type="noConversion"/>
  </si>
  <si>
    <t>auto</t>
    <phoneticPr fontId="5" type="noConversion"/>
  </si>
  <si>
    <t>PK</t>
    <phoneticPr fontId="5" type="noConversion"/>
  </si>
  <si>
    <t>*</t>
    <phoneticPr fontId="5" type="noConversion"/>
  </si>
  <si>
    <t>금지종류(home,mail,word)</t>
  </si>
  <si>
    <t>varchar(4)</t>
    <phoneticPr fontId="5" type="noConversion"/>
  </si>
  <si>
    <t>home</t>
    <phoneticPr fontId="5" type="noConversion"/>
  </si>
  <si>
    <t>K</t>
    <phoneticPr fontId="5" type="noConversion"/>
  </si>
  <si>
    <t>단어</t>
  </si>
  <si>
    <t>varchar(80)</t>
    <phoneticPr fontId="5" type="noConversion"/>
  </si>
  <si>
    <t>금지일</t>
  </si>
  <si>
    <t>datetime</t>
    <phoneticPr fontId="5" type="noConversion"/>
  </si>
  <si>
    <t>9999-12-31 23:59:59</t>
    <phoneticPr fontId="5" type="noConversion"/>
  </si>
  <si>
    <t>필드명</t>
    <phoneticPr fontId="5" type="noConversion"/>
  </si>
  <si>
    <t>TYPE</t>
    <phoneticPr fontId="5" type="noConversion"/>
  </si>
  <si>
    <t>기본값</t>
    <phoneticPr fontId="5" type="noConversion"/>
  </si>
  <si>
    <t>인덱스</t>
    <phoneticPr fontId="5" type="noConversion"/>
  </si>
  <si>
    <t>ID</t>
  </si>
  <si>
    <t>id</t>
    <phoneticPr fontId="5" type="noConversion"/>
  </si>
  <si>
    <t>varchar(16)</t>
    <phoneticPr fontId="5" type="noConversion"/>
  </si>
  <si>
    <t>varchar(20)</t>
    <phoneticPr fontId="5" type="noConversion"/>
  </si>
  <si>
    <t>o</t>
    <phoneticPr fontId="5" type="noConversion"/>
  </si>
  <si>
    <t>비밀번호</t>
  </si>
  <si>
    <t>pass</t>
    <phoneticPr fontId="5" type="noConversion"/>
  </si>
  <si>
    <t>이메일1</t>
  </si>
  <si>
    <t>이메일2</t>
  </si>
  <si>
    <t>메일수신</t>
  </si>
  <si>
    <t>char(1)</t>
    <phoneticPr fontId="5" type="noConversion"/>
  </si>
  <si>
    <t>1</t>
    <phoneticPr fontId="5" type="noConversion"/>
  </si>
  <si>
    <t>수정일</t>
  </si>
  <si>
    <t>0</t>
    <phoneticPr fontId="5" type="noConversion"/>
  </si>
  <si>
    <t>text</t>
    <phoneticPr fontId="5" type="noConversion"/>
  </si>
  <si>
    <t>varchar(13)</t>
    <phoneticPr fontId="5" type="noConversion"/>
  </si>
  <si>
    <t>varchar(12)</t>
    <phoneticPr fontId="5" type="noConversion"/>
  </si>
  <si>
    <t>전화번호</t>
  </si>
  <si>
    <t>char(6)</t>
    <phoneticPr fontId="5" type="noConversion"/>
  </si>
  <si>
    <t>주소1</t>
  </si>
  <si>
    <t>주소2</t>
  </si>
  <si>
    <t>char(4)</t>
    <phoneticPr fontId="5" type="noConversion"/>
  </si>
  <si>
    <t>9999</t>
    <phoneticPr fontId="5" type="noConversion"/>
  </si>
  <si>
    <t>이름</t>
    <phoneticPr fontId="3" type="noConversion"/>
  </si>
  <si>
    <t>종류</t>
    <phoneticPr fontId="3" type="noConversion"/>
  </si>
  <si>
    <t>K</t>
    <phoneticPr fontId="5" type="noConversion"/>
  </si>
  <si>
    <t>직위</t>
    <phoneticPr fontId="3" type="noConversion"/>
  </si>
  <si>
    <t>text</t>
    <phoneticPr fontId="5" type="noConversion"/>
  </si>
  <si>
    <t>주민번호 기록일</t>
    <phoneticPr fontId="3" type="noConversion"/>
  </si>
  <si>
    <t>주소 기록일</t>
    <phoneticPr fontId="3" type="noConversion"/>
  </si>
  <si>
    <t>주소 수정일</t>
    <phoneticPr fontId="3" type="noConversion"/>
  </si>
  <si>
    <t>tinytext</t>
  </si>
  <si>
    <t>필드명</t>
    <phoneticPr fontId="5" type="noConversion"/>
  </si>
  <si>
    <t>TYPE</t>
    <phoneticPr fontId="5" type="noConversion"/>
  </si>
  <si>
    <t>기본값</t>
    <phoneticPr fontId="5" type="noConversion"/>
  </si>
  <si>
    <t>인덱스</t>
    <phoneticPr fontId="5" type="noConversion"/>
  </si>
  <si>
    <t>회사코드</t>
  </si>
  <si>
    <t>varchar(50)</t>
    <phoneticPr fontId="5" type="noConversion"/>
  </si>
  <si>
    <t>팩스번호</t>
  </si>
  <si>
    <t>tinytext</t>
    <phoneticPr fontId="5" type="noConversion"/>
  </si>
  <si>
    <t>varchar(80)</t>
    <phoneticPr fontId="5" type="noConversion"/>
  </si>
  <si>
    <t>등록일</t>
    <phoneticPr fontId="5" type="noConversion"/>
  </si>
  <si>
    <t>datetime</t>
    <phoneticPr fontId="5" type="noConversion"/>
  </si>
  <si>
    <t>varchar(16)</t>
    <phoneticPr fontId="5" type="noConversion"/>
  </si>
  <si>
    <t>guest</t>
    <phoneticPr fontId="5" type="noConversion"/>
  </si>
  <si>
    <t>사업자종류</t>
  </si>
  <si>
    <t>등록번호</t>
  </si>
  <si>
    <t>varchar(10)</t>
    <phoneticPr fontId="5" type="noConversion"/>
  </si>
  <si>
    <t>법인명</t>
  </si>
  <si>
    <t>varchar(50)</t>
    <phoneticPr fontId="5" type="noConversion"/>
  </si>
  <si>
    <t>대표자</t>
  </si>
  <si>
    <t>개업년월일</t>
  </si>
  <si>
    <t>date</t>
    <phoneticPr fontId="5" type="noConversion"/>
  </si>
  <si>
    <t>9999-12-31</t>
    <phoneticPr fontId="5" type="noConversion"/>
  </si>
  <si>
    <t>법인등록번호</t>
  </si>
  <si>
    <t>varchar(14)</t>
    <phoneticPr fontId="5" type="noConversion"/>
  </si>
  <si>
    <t>사업장소재지</t>
  </si>
  <si>
    <t>본점소재지</t>
  </si>
  <si>
    <t>업태</t>
  </si>
  <si>
    <t>종목</t>
  </si>
  <si>
    <t>교부사유</t>
  </si>
  <si>
    <t>주류판매번호</t>
  </si>
  <si>
    <t>교부일</t>
  </si>
  <si>
    <t>세무서</t>
  </si>
  <si>
    <t>홈페이지</t>
    <phoneticPr fontId="3" type="noConversion"/>
  </si>
  <si>
    <t>홈페이지 기록일</t>
    <phoneticPr fontId="3" type="noConversion"/>
  </si>
  <si>
    <t>홈페이지 수정일</t>
    <phoneticPr fontId="3" type="noConversion"/>
  </si>
  <si>
    <t>삭제일</t>
    <phoneticPr fontId="3" type="noConversion"/>
  </si>
  <si>
    <t>회사주소 설명</t>
    <phoneticPr fontId="3" type="noConversion"/>
  </si>
  <si>
    <t>회사 홈페이지 설명</t>
    <phoneticPr fontId="3" type="noConversion"/>
  </si>
  <si>
    <t>기록자ID</t>
    <phoneticPr fontId="5" type="noConversion"/>
  </si>
  <si>
    <t>그룹ID</t>
  </si>
  <si>
    <t>gid</t>
    <phoneticPr fontId="5" type="noConversion"/>
  </si>
  <si>
    <t>그룹이름</t>
  </si>
  <si>
    <t>varchar(20)</t>
    <phoneticPr fontId="5" type="noConversion"/>
  </si>
  <si>
    <t>그룹제목</t>
  </si>
  <si>
    <t>9999-12-31 23:59:59</t>
    <phoneticPr fontId="5" type="noConversion"/>
  </si>
  <si>
    <t>gid</t>
    <phoneticPr fontId="5" type="noConversion"/>
  </si>
  <si>
    <t>회원등급</t>
  </si>
  <si>
    <t>그룹개설일</t>
    <phoneticPr fontId="3" type="noConversion"/>
  </si>
  <si>
    <t>그룹폐쇄일</t>
    <phoneticPr fontId="3" type="noConversion"/>
  </si>
  <si>
    <t>그룹가입일</t>
    <phoneticPr fontId="3" type="noConversion"/>
  </si>
  <si>
    <t>열람등급</t>
    <phoneticPr fontId="3" type="noConversion"/>
  </si>
  <si>
    <t>분류</t>
    <phoneticPr fontId="3" type="noConversion"/>
  </si>
  <si>
    <t>필드명</t>
    <phoneticPr fontId="5" type="noConversion"/>
  </si>
  <si>
    <t>TYPE</t>
    <phoneticPr fontId="5" type="noConversion"/>
  </si>
  <si>
    <t>기본값</t>
    <phoneticPr fontId="5" type="noConversion"/>
  </si>
  <si>
    <t>인덱스</t>
    <phoneticPr fontId="5" type="noConversion"/>
  </si>
  <si>
    <t>설명</t>
    <phoneticPr fontId="5" type="noConversion"/>
  </si>
  <si>
    <t>#</t>
    <phoneticPr fontId="5" type="noConversion"/>
  </si>
  <si>
    <t>int(8) UNSIGNED</t>
    <phoneticPr fontId="5" type="noConversion"/>
  </si>
  <si>
    <t>auto</t>
    <phoneticPr fontId="5" type="noConversion"/>
  </si>
  <si>
    <t>PK</t>
    <phoneticPr fontId="5" type="noConversion"/>
  </si>
  <si>
    <t>*</t>
    <phoneticPr fontId="5" type="noConversion"/>
  </si>
  <si>
    <t>id</t>
    <phoneticPr fontId="5" type="noConversion"/>
  </si>
  <si>
    <t>varchar(16)</t>
    <phoneticPr fontId="5" type="noConversion"/>
  </si>
  <si>
    <t>K</t>
    <phoneticPr fontId="5" type="noConversion"/>
  </si>
  <si>
    <t>*</t>
    <phoneticPr fontId="5" type="noConversion"/>
  </si>
  <si>
    <t>날짜</t>
  </si>
  <si>
    <t>datetime</t>
    <phoneticPr fontId="5" type="noConversion"/>
  </si>
  <si>
    <t>9999-12-31 23:59:59</t>
    <phoneticPr fontId="5" type="noConversion"/>
  </si>
  <si>
    <t>IP</t>
  </si>
  <si>
    <t>varchar(15)</t>
    <phoneticPr fontId="5" type="noConversion"/>
  </si>
  <si>
    <t>o</t>
    <phoneticPr fontId="5" type="noConversion"/>
  </si>
  <si>
    <t>tinytext</t>
    <phoneticPr fontId="5" type="noConversion"/>
  </si>
  <si>
    <t>필드명</t>
    <phoneticPr fontId="5" type="noConversion"/>
  </si>
  <si>
    <t>PK</t>
    <phoneticPr fontId="5" type="noConversion"/>
  </si>
  <si>
    <t>id</t>
    <phoneticPr fontId="5" type="noConversion"/>
  </si>
  <si>
    <t>varchar(16)</t>
    <phoneticPr fontId="5" type="noConversion"/>
  </si>
  <si>
    <t>충전사유코드</t>
  </si>
  <si>
    <t>충전액</t>
  </si>
  <si>
    <t>int(8)</t>
    <phoneticPr fontId="5" type="noConversion"/>
  </si>
  <si>
    <t>0</t>
    <phoneticPr fontId="5" type="noConversion"/>
  </si>
  <si>
    <t>충전날짜</t>
  </si>
  <si>
    <t>기타설명</t>
  </si>
  <si>
    <t>varchar(80)</t>
    <phoneticPr fontId="5" type="noConversion"/>
  </si>
  <si>
    <t>마일리지사유코드</t>
  </si>
  <si>
    <t>마일리지액</t>
  </si>
  <si>
    <t>mi_mileage</t>
    <phoneticPr fontId="3" type="noConversion"/>
  </si>
  <si>
    <t>설명</t>
    <phoneticPr fontId="5" type="noConversion"/>
  </si>
  <si>
    <t>#</t>
    <phoneticPr fontId="5" type="noConversion"/>
  </si>
  <si>
    <t>카운터코드</t>
  </si>
  <si>
    <t>int(8) UNSIGNED</t>
    <phoneticPr fontId="5" type="noConversion"/>
  </si>
  <si>
    <t>auto</t>
  </si>
  <si>
    <t>PK</t>
  </si>
  <si>
    <t>*</t>
    <phoneticPr fontId="5" type="noConversion"/>
  </si>
  <si>
    <t>방문자코드</t>
  </si>
  <si>
    <t>guest_code</t>
    <phoneticPr fontId="5" type="noConversion"/>
  </si>
  <si>
    <t>varchar(20)</t>
    <phoneticPr fontId="5" type="noConversion"/>
  </si>
  <si>
    <t>K</t>
    <phoneticPr fontId="5" type="noConversion"/>
  </si>
  <si>
    <t>id</t>
    <phoneticPr fontId="5" type="noConversion"/>
  </si>
  <si>
    <t>varchar(16)</t>
    <phoneticPr fontId="5" type="noConversion"/>
  </si>
  <si>
    <t>guest</t>
    <phoneticPr fontId="5" type="noConversion"/>
  </si>
  <si>
    <t>o</t>
    <phoneticPr fontId="5" type="noConversion"/>
  </si>
  <si>
    <t>브라우저</t>
  </si>
  <si>
    <t>tinytext</t>
    <phoneticPr fontId="5" type="noConversion"/>
  </si>
  <si>
    <t>아이피</t>
  </si>
  <si>
    <t>varchar(15)</t>
    <phoneticPr fontId="5" type="noConversion"/>
  </si>
  <si>
    <t>운영체제</t>
  </si>
  <si>
    <t>사용언어</t>
  </si>
  <si>
    <t>char(2)</t>
    <phoneticPr fontId="5" type="noConversion"/>
  </si>
  <si>
    <t>CPU</t>
  </si>
  <si>
    <t>varchar(13)</t>
    <phoneticPr fontId="5" type="noConversion"/>
  </si>
  <si>
    <t>해상도</t>
  </si>
  <si>
    <t>varchar(9)</t>
    <phoneticPr fontId="5" type="noConversion"/>
  </si>
  <si>
    <t>색상수</t>
  </si>
  <si>
    <t>tinyint(2) UNSIGNED</t>
    <phoneticPr fontId="5" type="noConversion"/>
  </si>
  <si>
    <t>0</t>
    <phoneticPr fontId="5" type="noConversion"/>
  </si>
  <si>
    <t>타임존</t>
  </si>
  <si>
    <t>자바사용여부</t>
  </si>
  <si>
    <t>char(1)</t>
  </si>
  <si>
    <t>쿠키사용여부</t>
  </si>
  <si>
    <t>auto</t>
    <phoneticPr fontId="5" type="noConversion"/>
  </si>
  <si>
    <t>PK</t>
    <phoneticPr fontId="5" type="noConversion"/>
  </si>
  <si>
    <t>접속시간</t>
  </si>
  <si>
    <t>datetime</t>
    <phoneticPr fontId="5" type="noConversion"/>
  </si>
  <si>
    <t>9999-12-31 23:59:59</t>
    <phoneticPr fontId="5" type="noConversion"/>
  </si>
  <si>
    <t>조회수</t>
    <phoneticPr fontId="5" type="noConversion"/>
  </si>
  <si>
    <t>직전 경로</t>
    <phoneticPr fontId="3" type="noConversion"/>
  </si>
  <si>
    <t>현재 경로</t>
    <phoneticPr fontId="3" type="noConversion"/>
  </si>
  <si>
    <t>아이디</t>
  </si>
  <si>
    <t>이름</t>
  </si>
  <si>
    <t>이메일</t>
  </si>
  <si>
    <t>varchar(80)</t>
  </si>
  <si>
    <t>핸드폰</t>
  </si>
  <si>
    <t>varchar(12)</t>
    <phoneticPr fontId="5" type="noConversion"/>
  </si>
  <si>
    <t>형태</t>
  </si>
  <si>
    <t>grp</t>
    <phoneticPr fontId="5" type="noConversion"/>
  </si>
  <si>
    <t>제목</t>
  </si>
  <si>
    <t>title</t>
    <phoneticPr fontId="5" type="noConversion"/>
  </si>
  <si>
    <t>varchar(80)</t>
    <phoneticPr fontId="5" type="noConversion"/>
  </si>
  <si>
    <t>메일타입</t>
  </si>
  <si>
    <t>type</t>
    <phoneticPr fontId="5" type="noConversion"/>
  </si>
  <si>
    <t>char(1)</t>
    <phoneticPr fontId="5" type="noConversion"/>
  </si>
  <si>
    <t>내용</t>
  </si>
  <si>
    <t>content</t>
    <phoneticPr fontId="5" type="noConversion"/>
  </si>
  <si>
    <t>text</t>
    <phoneticPr fontId="5" type="noConversion"/>
  </si>
  <si>
    <t>작성시간</t>
  </si>
  <si>
    <t>char(1)</t>
    <phoneticPr fontId="5" type="noConversion"/>
  </si>
  <si>
    <t>guest</t>
    <phoneticPr fontId="5" type="noConversion"/>
  </si>
  <si>
    <t>varchar(20)</t>
    <phoneticPr fontId="5" type="noConversion"/>
  </si>
  <si>
    <t>varchar(12)</t>
    <phoneticPr fontId="5" type="noConversion"/>
  </si>
  <si>
    <t>전송시간</t>
  </si>
  <si>
    <t>수신시간</t>
  </si>
  <si>
    <t>거부시간</t>
  </si>
  <si>
    <t>사업자등록증코드</t>
    <phoneticPr fontId="3" type="noConversion"/>
  </si>
  <si>
    <t>회사주소코드</t>
    <phoneticPr fontId="3" type="noConversion"/>
  </si>
  <si>
    <t>회사홈페이지코드</t>
    <phoneticPr fontId="3" type="noConversion"/>
  </si>
  <si>
    <t>열람가능회원코드</t>
    <phoneticPr fontId="3" type="noConversion"/>
  </si>
  <si>
    <t>회원이메일코드</t>
    <phoneticPr fontId="3" type="noConversion"/>
  </si>
  <si>
    <t>그룹회원코드</t>
    <phoneticPr fontId="3" type="noConversion"/>
  </si>
  <si>
    <t>회원회사코드</t>
    <phoneticPr fontId="3" type="noConversion"/>
  </si>
  <si>
    <t>회원사진코드</t>
    <phoneticPr fontId="3" type="noConversion"/>
  </si>
  <si>
    <t>회원주소코드</t>
    <phoneticPr fontId="3" type="noConversion"/>
  </si>
  <si>
    <t>회원탈퇴코드</t>
    <phoneticPr fontId="3" type="noConversion"/>
  </si>
  <si>
    <t>회원홈페이지코드</t>
    <phoneticPr fontId="3" type="noConversion"/>
  </si>
  <si>
    <t>회원로그인코드</t>
    <phoneticPr fontId="3" type="noConversion"/>
  </si>
  <si>
    <t>카운터이력코드</t>
    <phoneticPr fontId="3" type="noConversion"/>
  </si>
  <si>
    <t>회원충전액코드</t>
    <phoneticPr fontId="3" type="noConversion"/>
  </si>
  <si>
    <t>회원마일리지코드</t>
    <phoneticPr fontId="3" type="noConversion"/>
  </si>
  <si>
    <t>메일전송관리코드</t>
    <phoneticPr fontId="3" type="noConversion"/>
  </si>
  <si>
    <t>메일전송체크코드</t>
    <phoneticPr fontId="3" type="noConversion"/>
  </si>
  <si>
    <t>회원회사 기록일</t>
    <phoneticPr fontId="3" type="noConversion"/>
  </si>
  <si>
    <t>회원회사 수정일</t>
    <phoneticPr fontId="3" type="noConversion"/>
  </si>
  <si>
    <t>그룹폐쇄코드</t>
    <phoneticPr fontId="3" type="noConversion"/>
  </si>
  <si>
    <t>그룹폐쇄사유</t>
    <phoneticPr fontId="3" type="noConversion"/>
  </si>
  <si>
    <t>Explorer8</t>
    <phoneticPr fontId="3" type="noConversion"/>
  </si>
  <si>
    <t>Firefox</t>
    <phoneticPr fontId="3" type="noConversion"/>
  </si>
  <si>
    <t>Opera</t>
    <phoneticPr fontId="3" type="noConversion"/>
  </si>
  <si>
    <t>Safari</t>
    <phoneticPr fontId="3" type="noConversion"/>
  </si>
  <si>
    <t>크롬</t>
    <phoneticPr fontId="3" type="noConversion"/>
  </si>
  <si>
    <t>header</t>
    <phoneticPr fontId="3" type="noConversion"/>
  </si>
  <si>
    <t>article</t>
    <phoneticPr fontId="3" type="noConversion"/>
  </si>
  <si>
    <t>X</t>
    <phoneticPr fontId="3" type="noConversion"/>
  </si>
  <si>
    <t>○</t>
    <phoneticPr fontId="3" type="noConversion"/>
  </si>
  <si>
    <t>Explorer9</t>
    <phoneticPr fontId="3" type="noConversion"/>
  </si>
  <si>
    <t>tag</t>
    <phoneticPr fontId="3" type="noConversion"/>
  </si>
  <si>
    <t>css3</t>
    <phoneticPr fontId="3" type="noConversion"/>
  </si>
  <si>
    <t>article header</t>
    <phoneticPr fontId="3" type="noConversion"/>
  </si>
  <si>
    <t>border-radius</t>
    <phoneticPr fontId="3" type="noConversion"/>
  </si>
  <si>
    <t>box-shadow</t>
    <phoneticPr fontId="3" type="noConversion"/>
  </si>
  <si>
    <t>background-size</t>
    <phoneticPr fontId="3" type="noConversion"/>
  </si>
  <si>
    <t>그룹(grp)</t>
    <phoneticPr fontId="5" type="noConversion"/>
  </si>
  <si>
    <t>id</t>
    <phoneticPr fontId="3" type="noConversion"/>
  </si>
  <si>
    <t>등급</t>
    <phoneticPr fontId="3" type="noConversion"/>
  </si>
  <si>
    <t>char(1)</t>
    <phoneticPr fontId="5" type="noConversion"/>
  </si>
  <si>
    <t>D</t>
    <phoneticPr fontId="3" type="noConversion"/>
  </si>
  <si>
    <t>id</t>
    <phoneticPr fontId="3" type="noConversion"/>
  </si>
  <si>
    <t>열람가능회원ID</t>
    <phoneticPr fontId="3" type="noConversion"/>
  </si>
  <si>
    <t>수정일</t>
    <phoneticPr fontId="3" type="noConversion"/>
  </si>
  <si>
    <t>딜러코드</t>
    <phoneticPr fontId="3" type="noConversion"/>
  </si>
  <si>
    <t>dealer</t>
    <phoneticPr fontId="3" type="noConversion"/>
  </si>
  <si>
    <t>0112822882.com</t>
    <phoneticPr fontId="3" type="noConversion"/>
  </si>
  <si>
    <t>varchar(80)</t>
    <phoneticPr fontId="5" type="noConversion"/>
  </si>
  <si>
    <t>hgroup</t>
    <phoneticPr fontId="3" type="noConversion"/>
  </si>
  <si>
    <t>opacity</t>
    <phoneticPr fontId="3" type="noConversion"/>
  </si>
  <si>
    <t>rgba</t>
    <phoneticPr fontId="3" type="noConversion"/>
  </si>
  <si>
    <t>nav</t>
    <phoneticPr fontId="3" type="noConversion"/>
  </si>
  <si>
    <t>section</t>
    <phoneticPr fontId="3" type="noConversion"/>
  </si>
  <si>
    <t>ie</t>
    <phoneticPr fontId="3" type="noConversion"/>
  </si>
  <si>
    <t>opera</t>
    <phoneticPr fontId="3" type="noConversion"/>
  </si>
  <si>
    <t>mobile</t>
    <phoneticPr fontId="3" type="noConversion"/>
  </si>
  <si>
    <t>container</t>
    <phoneticPr fontId="3" type="noConversion"/>
  </si>
  <si>
    <t>wrapper</t>
    <phoneticPr fontId="3" type="noConversion"/>
  </si>
  <si>
    <t>firefox/safari/chrome</t>
    <phoneticPr fontId="3" type="noConversion"/>
  </si>
  <si>
    <t>무엇을 표현하려 하는가?</t>
    <phoneticPr fontId="3" type="noConversion"/>
  </si>
  <si>
    <t>고객과 동료의 구별</t>
    <phoneticPr fontId="3" type="noConversion"/>
  </si>
  <si>
    <t>고객(or 동료)과의 커뮤니케이션</t>
    <phoneticPr fontId="3" type="noConversion"/>
  </si>
  <si>
    <t>현장별 현황파악</t>
    <phoneticPr fontId="3" type="noConversion"/>
  </si>
  <si>
    <t>평형별,가격별 검색</t>
    <phoneticPr fontId="3" type="noConversion"/>
  </si>
  <si>
    <t>운영자로서의 고객관리</t>
    <phoneticPr fontId="3" type="noConversion"/>
  </si>
  <si>
    <t>이메일</t>
    <phoneticPr fontId="3" type="noConversion"/>
  </si>
  <si>
    <t>문자</t>
    <phoneticPr fontId="3" type="noConversion"/>
  </si>
  <si>
    <t>업체리스트</t>
    <phoneticPr fontId="3" type="noConversion"/>
  </si>
  <si>
    <t>발굴</t>
    <phoneticPr fontId="3" type="noConversion"/>
  </si>
  <si>
    <t>관리</t>
    <phoneticPr fontId="3" type="noConversion"/>
  </si>
  <si>
    <t>상황(통화내용)등의 기록</t>
    <phoneticPr fontId="3" type="noConversion"/>
  </si>
  <si>
    <t>방문경로 및 유지 상황</t>
    <phoneticPr fontId="3" type="noConversion"/>
  </si>
  <si>
    <t>브라우저별(or 모바일) Print</t>
    <phoneticPr fontId="3" type="noConversion"/>
  </si>
  <si>
    <t>메뉴요소의 중요도</t>
    <phoneticPr fontId="3" type="noConversion"/>
  </si>
  <si>
    <t>현장별 공통메뉴</t>
    <phoneticPr fontId="3" type="noConversion"/>
  </si>
  <si>
    <t>회원등록</t>
    <phoneticPr fontId="3" type="noConversion"/>
  </si>
  <si>
    <t>고객관리</t>
    <phoneticPr fontId="3" type="noConversion"/>
  </si>
  <si>
    <t>어떻게 홍보 할 것인가</t>
    <phoneticPr fontId="3" type="noConversion"/>
  </si>
  <si>
    <t>어떻게 운영 할 것인가</t>
    <phoneticPr fontId="3" type="noConversion"/>
  </si>
  <si>
    <t>보도자료</t>
    <phoneticPr fontId="3" type="noConversion"/>
  </si>
  <si>
    <t>어떻게 표현하려는가?</t>
    <phoneticPr fontId="3" type="noConversion"/>
  </si>
  <si>
    <t>게시판 운영방안</t>
    <phoneticPr fontId="3" type="noConversion"/>
  </si>
  <si>
    <t>필수페이지 리스트</t>
    <phoneticPr fontId="3" type="noConversion"/>
  </si>
  <si>
    <t>이벤트</t>
    <phoneticPr fontId="3" type="noConversion"/>
  </si>
  <si>
    <t>프로모션</t>
    <phoneticPr fontId="3" type="noConversion"/>
  </si>
  <si>
    <t>가격변동</t>
    <phoneticPr fontId="3" type="noConversion"/>
  </si>
  <si>
    <t>무엇을 준비해야 하는가?</t>
    <phoneticPr fontId="3" type="noConversion"/>
  </si>
  <si>
    <t>현장별(구 자료포함) 견적서</t>
    <phoneticPr fontId="3" type="noConversion"/>
  </si>
  <si>
    <t>현장별 현황판 입력자</t>
    <phoneticPr fontId="3" type="noConversion"/>
  </si>
  <si>
    <t>층별,호실별 가격</t>
    <phoneticPr fontId="3" type="noConversion"/>
  </si>
  <si>
    <t>블로그</t>
    <phoneticPr fontId="3" type="noConversion"/>
  </si>
  <si>
    <t>현수막</t>
    <phoneticPr fontId="3" type="noConversion"/>
  </si>
  <si>
    <t>전단지</t>
    <phoneticPr fontId="3" type="noConversion"/>
  </si>
  <si>
    <t>매일 글을 올린다</t>
    <phoneticPr fontId="3" type="noConversion"/>
  </si>
  <si>
    <t>매월 기사화</t>
    <phoneticPr fontId="3" type="noConversion"/>
  </si>
  <si>
    <t>구청별 게시대</t>
    <phoneticPr fontId="3" type="noConversion"/>
  </si>
  <si>
    <t>아르바이트</t>
    <phoneticPr fontId="3" type="noConversion"/>
  </si>
  <si>
    <t>몇개의 지역으로 나눌까…</t>
    <phoneticPr fontId="3" type="noConversion"/>
  </si>
  <si>
    <t>구로디지털1단지</t>
    <phoneticPr fontId="3" type="noConversion"/>
  </si>
  <si>
    <t>가산디지털2단지</t>
    <phoneticPr fontId="3" type="noConversion"/>
  </si>
  <si>
    <t>가산디지털3단지</t>
    <phoneticPr fontId="3" type="noConversion"/>
  </si>
  <si>
    <t>구로동</t>
    <phoneticPr fontId="3" type="noConversion"/>
  </si>
  <si>
    <t>독산동</t>
    <phoneticPr fontId="3" type="noConversion"/>
  </si>
  <si>
    <t>영등포</t>
    <phoneticPr fontId="3" type="noConversion"/>
  </si>
  <si>
    <t>강서구</t>
    <phoneticPr fontId="3" type="noConversion"/>
  </si>
  <si>
    <t>성수동</t>
    <phoneticPr fontId="3" type="noConversion"/>
  </si>
  <si>
    <t>광명시</t>
    <phoneticPr fontId="3" type="noConversion"/>
  </si>
  <si>
    <t>안양/군포</t>
    <phoneticPr fontId="3" type="noConversion"/>
  </si>
  <si>
    <t>수원/흥덕</t>
    <phoneticPr fontId="3" type="noConversion"/>
  </si>
  <si>
    <t>판교</t>
    <phoneticPr fontId="3" type="noConversion"/>
  </si>
  <si>
    <t>개요/설명/이미지</t>
    <phoneticPr fontId="3" type="noConversion"/>
  </si>
  <si>
    <t>층별도면/다이소</t>
    <phoneticPr fontId="3" type="noConversion"/>
  </si>
  <si>
    <t>분양/전매/매매/임대 현황</t>
    <phoneticPr fontId="3" type="noConversion"/>
  </si>
  <si>
    <t>호실별 세부사항</t>
    <phoneticPr fontId="3" type="noConversion"/>
  </si>
  <si>
    <t>조건별 검색</t>
    <phoneticPr fontId="3" type="noConversion"/>
  </si>
  <si>
    <t>커뮤니티</t>
    <phoneticPr fontId="3" type="noConversion"/>
  </si>
  <si>
    <t>가입일</t>
    <phoneticPr fontId="3" type="noConversion"/>
  </si>
  <si>
    <t>수정일</t>
    <phoneticPr fontId="3" type="noConversion"/>
  </si>
  <si>
    <t>탈퇴일</t>
    <phoneticPr fontId="3" type="noConversion"/>
  </si>
  <si>
    <t>회원전화번호코드</t>
    <phoneticPr fontId="3" type="noConversion"/>
  </si>
  <si>
    <t>번호</t>
    <phoneticPr fontId="3" type="noConversion"/>
  </si>
  <si>
    <t>내선번호</t>
    <phoneticPr fontId="3" type="noConversion"/>
  </si>
  <si>
    <t>SMS수신</t>
    <phoneticPr fontId="3" type="noConversion"/>
  </si>
  <si>
    <t>전화번호 설명</t>
    <phoneticPr fontId="3" type="noConversion"/>
  </si>
  <si>
    <t>전화번호 기록일</t>
    <phoneticPr fontId="3" type="noConversion"/>
  </si>
  <si>
    <t>전화번호 수정일</t>
    <phoneticPr fontId="3" type="noConversion"/>
  </si>
  <si>
    <t>전화번호인증</t>
    <phoneticPr fontId="3" type="noConversion"/>
  </si>
  <si>
    <t>이메일인증</t>
    <phoneticPr fontId="3" type="noConversion"/>
  </si>
  <si>
    <t>전화번호종류</t>
    <phoneticPr fontId="3" type="noConversion"/>
  </si>
  <si>
    <t>이메일종류</t>
    <phoneticPr fontId="3" type="noConversion"/>
  </si>
  <si>
    <t>이메일 기록일</t>
    <phoneticPr fontId="3" type="noConversion"/>
  </si>
  <si>
    <t>이메일 수정일</t>
    <phoneticPr fontId="3" type="noConversion"/>
  </si>
  <si>
    <t>별명</t>
    <phoneticPr fontId="3" type="noConversion"/>
  </si>
  <si>
    <t>별명 기록일</t>
    <phoneticPr fontId="3" type="noConversion"/>
  </si>
  <si>
    <t>별명 수정일</t>
    <phoneticPr fontId="3" type="noConversion"/>
  </si>
  <si>
    <t>사진종류</t>
    <phoneticPr fontId="3" type="noConversion"/>
  </si>
  <si>
    <t>파일이름</t>
    <phoneticPr fontId="3" type="noConversion"/>
  </si>
  <si>
    <t>파일사이즈</t>
    <phoneticPr fontId="3" type="noConversion"/>
  </si>
  <si>
    <t>사진 기록일</t>
    <phoneticPr fontId="3" type="noConversion"/>
  </si>
  <si>
    <t>사진 수정일</t>
    <phoneticPr fontId="3" type="noConversion"/>
  </si>
  <si>
    <t>양/음</t>
    <phoneticPr fontId="3" type="noConversion"/>
  </si>
  <si>
    <t>생년</t>
    <phoneticPr fontId="3" type="noConversion"/>
  </si>
  <si>
    <t>생월일</t>
    <phoneticPr fontId="3" type="noConversion"/>
  </si>
  <si>
    <t>주소종류</t>
    <phoneticPr fontId="3" type="noConversion"/>
  </si>
  <si>
    <t>우편번호</t>
    <phoneticPr fontId="3" type="noConversion"/>
  </si>
  <si>
    <t>주소1</t>
    <phoneticPr fontId="3" type="noConversion"/>
  </si>
  <si>
    <t>주소2</t>
    <phoneticPr fontId="3" type="noConversion"/>
  </si>
  <si>
    <t>주소 기록일</t>
    <phoneticPr fontId="3" type="noConversion"/>
  </si>
  <si>
    <t>주소 수정일</t>
    <phoneticPr fontId="3" type="noConversion"/>
  </si>
  <si>
    <t>탈퇴사유</t>
    <phoneticPr fontId="3" type="noConversion"/>
  </si>
  <si>
    <t>홈페이지종류</t>
    <phoneticPr fontId="3" type="noConversion"/>
  </si>
  <si>
    <t>홈페이지</t>
    <phoneticPr fontId="3" type="noConversion"/>
  </si>
  <si>
    <t>홈페이지 설명</t>
    <phoneticPr fontId="3" type="noConversion"/>
  </si>
  <si>
    <t>홈페이지 기록일</t>
    <phoneticPr fontId="3" type="noConversion"/>
  </si>
  <si>
    <t>홈페이지 수정일</t>
    <phoneticPr fontId="3" type="noConversion"/>
  </si>
  <si>
    <t>주민번호</t>
    <phoneticPr fontId="3" type="noConversion"/>
  </si>
  <si>
    <t>실명인증</t>
    <phoneticPr fontId="3" type="noConversion"/>
  </si>
  <si>
    <t>mail1</t>
    <phoneticPr fontId="5" type="noConversion"/>
  </si>
  <si>
    <t>모바일</t>
    <phoneticPr fontId="3" type="noConversion"/>
  </si>
  <si>
    <t>전화번호</t>
    <phoneticPr fontId="3" type="noConversion"/>
  </si>
  <si>
    <t>phone</t>
    <phoneticPr fontId="5" type="noConversion"/>
  </si>
  <si>
    <t>post</t>
    <phoneticPr fontId="3" type="noConversion"/>
  </si>
  <si>
    <t>fax</t>
    <phoneticPr fontId="5" type="noConversion"/>
  </si>
  <si>
    <t>이메일1</t>
    <phoneticPr fontId="3" type="noConversion"/>
  </si>
  <si>
    <t>mail2</t>
    <phoneticPr fontId="5" type="noConversion"/>
  </si>
  <si>
    <t>이메일2</t>
    <phoneticPr fontId="3" type="noConversion"/>
  </si>
  <si>
    <t>메일수신</t>
    <phoneticPr fontId="3" type="noConversion"/>
  </si>
  <si>
    <t>모바일인증</t>
    <phoneticPr fontId="3" type="noConversion"/>
  </si>
  <si>
    <t>내선</t>
    <phoneticPr fontId="3" type="noConversion"/>
  </si>
  <si>
    <t>팩스</t>
    <phoneticPr fontId="3" type="noConversion"/>
  </si>
  <si>
    <t>홈페이지</t>
    <phoneticPr fontId="3" type="noConversion"/>
  </si>
  <si>
    <t>home</t>
    <phoneticPr fontId="3" type="noConversion"/>
  </si>
  <si>
    <t>tinytext</t>
    <phoneticPr fontId="3" type="noConversion"/>
  </si>
  <si>
    <t>soluar</t>
  </si>
  <si>
    <t>modi</t>
  </si>
  <si>
    <t>sece</t>
  </si>
  <si>
    <t>inpu</t>
  </si>
  <si>
    <t>varcar(17)</t>
    <phoneticPr fontId="3" type="noConversion"/>
  </si>
  <si>
    <t>varcar(26)</t>
    <phoneticPr fontId="3" type="noConversion"/>
  </si>
  <si>
    <t>varcar(45)</t>
    <phoneticPr fontId="3" type="noConversion"/>
  </si>
  <si>
    <t>헤더</t>
    <phoneticPr fontId="3" type="noConversion"/>
  </si>
  <si>
    <t>html_header.php</t>
    <phoneticPr fontId="3" type="noConversion"/>
  </si>
  <si>
    <t>헤더타이틀</t>
    <phoneticPr fontId="3" type="noConversion"/>
  </si>
  <si>
    <t>html_headerTitle.php</t>
    <phoneticPr fontId="3" type="noConversion"/>
  </si>
  <si>
    <t>푸터</t>
    <phoneticPr fontId="3" type="noConversion"/>
  </si>
  <si>
    <t>html_footer.php</t>
    <phoneticPr fontId="3" type="noConversion"/>
  </si>
  <si>
    <t>배너</t>
    <phoneticPr fontId="3" type="noConversion"/>
  </si>
  <si>
    <t>html_banner.php</t>
    <phoneticPr fontId="3" type="noConversion"/>
  </si>
  <si>
    <t>디폴트</t>
    <phoneticPr fontId="3" type="noConversion"/>
  </si>
  <si>
    <t>default.php</t>
    <phoneticPr fontId="3" type="noConversion"/>
  </si>
  <si>
    <t>회원가입 입력</t>
    <phoneticPr fontId="3" type="noConversion"/>
  </si>
  <si>
    <t>member/input.php</t>
    <phoneticPr fontId="3" type="noConversion"/>
  </si>
  <si>
    <t>회원가입 ID serch</t>
    <phoneticPr fontId="3" type="noConversion"/>
  </si>
  <si>
    <t>member/id_search.php</t>
    <phoneticPr fontId="3" type="noConversion"/>
  </si>
  <si>
    <t>회원가입 ZIP serch</t>
    <phoneticPr fontId="3" type="noConversion"/>
  </si>
  <si>
    <t>member/zip_search.php</t>
    <phoneticPr fontId="3" type="noConversion"/>
  </si>
  <si>
    <t>회원가입 메일</t>
    <phoneticPr fontId="3" type="noConversion"/>
  </si>
  <si>
    <t>member/action.php</t>
    <phoneticPr fontId="3" type="noConversion"/>
  </si>
  <si>
    <t>0</t>
    <phoneticPr fontId="3" type="noConversion"/>
  </si>
  <si>
    <t>varchar(200)</t>
    <phoneticPr fontId="5" type="noConversion"/>
  </si>
  <si>
    <t>tinytext</t>
    <phoneticPr fontId="3" type="noConversion"/>
  </si>
  <si>
    <t>회사코드</t>
    <phoneticPr fontId="3" type="noConversion"/>
  </si>
  <si>
    <t>등록일</t>
    <phoneticPr fontId="5" type="noConversion"/>
  </si>
  <si>
    <t>기록자ID</t>
    <phoneticPr fontId="5" type="noConversion"/>
  </si>
  <si>
    <t>분류</t>
    <phoneticPr fontId="3" type="noConversion"/>
  </si>
  <si>
    <t>회사이름</t>
    <phoneticPr fontId="3" type="noConversion"/>
  </si>
  <si>
    <t>홈페이지</t>
    <phoneticPr fontId="3" type="noConversion"/>
  </si>
  <si>
    <t>이메일</t>
    <phoneticPr fontId="3" type="noConversion"/>
  </si>
  <si>
    <t>팩스번호</t>
    <phoneticPr fontId="3" type="noConversion"/>
  </si>
  <si>
    <t>모바일</t>
    <phoneticPr fontId="3" type="noConversion"/>
  </si>
  <si>
    <t>전화번호</t>
    <phoneticPr fontId="3" type="noConversion"/>
  </si>
  <si>
    <t>posit</t>
    <phoneticPr fontId="3" type="noConversion"/>
  </si>
  <si>
    <t>직위</t>
    <phoneticPr fontId="3" type="noConversion"/>
  </si>
  <si>
    <t>name</t>
    <phoneticPr fontId="5" type="noConversion"/>
  </si>
  <si>
    <t>이름</t>
    <phoneticPr fontId="3" type="noConversion"/>
  </si>
  <si>
    <t>직원수</t>
    <phoneticPr fontId="3" type="noConversion"/>
  </si>
  <si>
    <t>등급</t>
    <phoneticPr fontId="3" type="noConversion"/>
  </si>
  <si>
    <t>주소</t>
    <phoneticPr fontId="3" type="noConversion"/>
  </si>
  <si>
    <t>설명</t>
    <phoneticPr fontId="5" type="noConversion"/>
  </si>
  <si>
    <t>mail</t>
    <phoneticPr fontId="5" type="noConversion"/>
  </si>
  <si>
    <t>tinytext</t>
    <phoneticPr fontId="5" type="noConversion"/>
  </si>
  <si>
    <t>기록일</t>
    <phoneticPr fontId="3" type="noConversion"/>
  </si>
  <si>
    <t>hunchbck</t>
    <phoneticPr fontId="5" type="noConversion"/>
  </si>
  <si>
    <t>0</t>
    <phoneticPr fontId="3" type="noConversion"/>
  </si>
  <si>
    <t>0.anonymous</t>
    <phoneticPr fontId="3" type="noConversion"/>
  </si>
  <si>
    <t>ginpu</t>
  </si>
  <si>
    <t>gsece</t>
  </si>
  <si>
    <t>gnid</t>
    <phoneticPr fontId="5" type="noConversion"/>
  </si>
  <si>
    <t>9999-12-31 23:59:59</t>
    <phoneticPr fontId="5" type="noConversion"/>
  </si>
  <si>
    <t>회원 회사(memcmpy)</t>
  </si>
  <si>
    <t>사업자등록증(cmpybiz)</t>
  </si>
  <si>
    <t>회사주소(cmpyaddr)</t>
  </si>
  <si>
    <t>cmpyaddr2</t>
  </si>
  <si>
    <t>회사 홈페이지(cmpyhome)</t>
  </si>
  <si>
    <t>cmpyhome</t>
  </si>
  <si>
    <t>cmpyid</t>
  </si>
  <si>
    <t>addr1</t>
  </si>
  <si>
    <t>addr2</t>
  </si>
  <si>
    <t>addr</t>
  </si>
  <si>
    <t>회원 이메일(memail)</t>
  </si>
  <si>
    <t>그룹폐쇄(grpsece)</t>
  </si>
  <si>
    <t>그룹회원(grpmem)</t>
  </si>
  <si>
    <t>회원 별명(memnick)</t>
  </si>
  <si>
    <t>회원 사진(memphoto)</t>
  </si>
  <si>
    <t>회원 주민번호(memjumin)</t>
  </si>
  <si>
    <t>회원 주소(memaddr)</t>
  </si>
  <si>
    <t>회원 홈페이지(memhome)</t>
  </si>
  <si>
    <t>회원 로그인(memlogin)</t>
  </si>
  <si>
    <t>카운터(cnter)</t>
  </si>
  <si>
    <t>카운터이력(cnters)</t>
  </si>
  <si>
    <t>회원 충전액(memmny)</t>
  </si>
  <si>
    <t>메일전송체크(sndmails)</t>
  </si>
  <si>
    <t>메일전송관리(sndmail)</t>
  </si>
  <si>
    <t>remail</t>
  </si>
  <si>
    <t>confmail</t>
  </si>
  <si>
    <t>confmbil</t>
  </si>
  <si>
    <t>mbil</t>
  </si>
  <si>
    <t>resms</t>
  </si>
  <si>
    <t>itph</t>
  </si>
  <si>
    <t>biry</t>
  </si>
  <si>
    <t>birmd</t>
  </si>
  <si>
    <t>mpnid</t>
    <phoneticPr fontId="5" type="noConversion"/>
  </si>
  <si>
    <t>kind</t>
  </si>
  <si>
    <t>phone</t>
  </si>
  <si>
    <t>explan</t>
  </si>
  <si>
    <t>회원 전화번호(memphn)</t>
    <phoneticPr fontId="3" type="noConversion"/>
  </si>
  <si>
    <t>conf</t>
    <phoneticPr fontId="3" type="noConversion"/>
  </si>
  <si>
    <t>금지단어(banword)</t>
  </si>
  <si>
    <t>banword</t>
  </si>
  <si>
    <t>bandate</t>
  </si>
  <si>
    <t>bannid</t>
  </si>
  <si>
    <t>bankind</t>
  </si>
  <si>
    <t>menid</t>
    <phoneticPr fontId="5" type="noConversion"/>
  </si>
  <si>
    <t>mail1</t>
  </si>
  <si>
    <t>mail2</t>
  </si>
  <si>
    <t>conf</t>
    <phoneticPr fontId="3" type="noConversion"/>
  </si>
  <si>
    <t>gwnid</t>
    <phoneticPr fontId="5" type="noConversion"/>
  </si>
  <si>
    <t>gwreason</t>
    <phoneticPr fontId="5" type="noConversion"/>
  </si>
  <si>
    <t>mcnid</t>
    <phoneticPr fontId="5" type="noConversion"/>
  </si>
  <si>
    <t>posit</t>
    <phoneticPr fontId="5" type="noConversion"/>
  </si>
  <si>
    <t>mcinpu</t>
    <phoneticPr fontId="3" type="noConversion"/>
  </si>
  <si>
    <t>mcmodi</t>
    <phoneticPr fontId="5" type="noConversion"/>
  </si>
  <si>
    <t>nick</t>
    <phoneticPr fontId="3" type="noConversion"/>
  </si>
  <si>
    <t>mninpu</t>
    <phoneticPr fontId="3" type="noConversion"/>
  </si>
  <si>
    <t>mnmodi</t>
    <phoneticPr fontId="5" type="noConversion"/>
  </si>
  <si>
    <t>mpkind</t>
  </si>
  <si>
    <t>mpfilename</t>
  </si>
  <si>
    <t>mpfilesize</t>
  </si>
  <si>
    <t>mpinpu</t>
  </si>
  <si>
    <t>mpmodi</t>
  </si>
  <si>
    <t>juminno</t>
    <phoneticPr fontId="5" type="noConversion"/>
  </si>
  <si>
    <t>mjinpu</t>
    <phoneticPr fontId="3" type="noConversion"/>
  </si>
  <si>
    <t>mjconf</t>
    <phoneticPr fontId="5" type="noConversion"/>
  </si>
  <si>
    <t>manid</t>
    <phoneticPr fontId="3" type="noConversion"/>
  </si>
  <si>
    <t>makind</t>
    <phoneticPr fontId="3" type="noConversion"/>
  </si>
  <si>
    <t>mapost</t>
  </si>
  <si>
    <t>maaddr1</t>
  </si>
  <si>
    <t>maaddr2</t>
  </si>
  <si>
    <t>mainpu</t>
  </si>
  <si>
    <t>mamodi</t>
  </si>
  <si>
    <t>mwnid</t>
    <phoneticPr fontId="5" type="noConversion"/>
  </si>
  <si>
    <t>mwreason</t>
    <phoneticPr fontId="5" type="noConversion"/>
  </si>
  <si>
    <t>mhnid</t>
    <phoneticPr fontId="3" type="noConversion"/>
  </si>
  <si>
    <t>mhkind</t>
  </si>
  <si>
    <t>mhhome</t>
  </si>
  <si>
    <t>mhexplan</t>
  </si>
  <si>
    <t>mhinpu</t>
  </si>
  <si>
    <t>mhmodi</t>
  </si>
  <si>
    <t>mlnid</t>
    <phoneticPr fontId="5" type="noConversion"/>
  </si>
  <si>
    <t>inpu</t>
    <phoneticPr fontId="5" type="noConversion"/>
  </si>
  <si>
    <t>ip</t>
  </si>
  <si>
    <t>ip</t>
    <phoneticPr fontId="5" type="noConversion"/>
  </si>
  <si>
    <t>ref</t>
    <phoneticPr fontId="5" type="noConversion"/>
  </si>
  <si>
    <t>ctnid</t>
    <phoneticPr fontId="5" type="noConversion"/>
  </si>
  <si>
    <t>browser</t>
  </si>
  <si>
    <t>os</t>
  </si>
  <si>
    <t>lang</t>
  </si>
  <si>
    <t>cpu</t>
  </si>
  <si>
    <t>timezone</t>
  </si>
  <si>
    <t>resol</t>
  </si>
  <si>
    <t>colordep</t>
  </si>
  <si>
    <t>javayn</t>
  </si>
  <si>
    <t>cookieyn</t>
  </si>
  <si>
    <t>chnid</t>
  </si>
  <si>
    <t>uri</t>
    <phoneticPr fontId="5" type="noConversion"/>
  </si>
  <si>
    <t>mmnid</t>
  </si>
  <si>
    <t>money</t>
  </si>
  <si>
    <t>minid</t>
    <phoneticPr fontId="5" type="noConversion"/>
  </si>
  <si>
    <t>smnid</t>
  </si>
  <si>
    <t>smnid</t>
    <phoneticPr fontId="5" type="noConversion"/>
  </si>
  <si>
    <t>scnid</t>
  </si>
  <si>
    <t>scid</t>
  </si>
  <si>
    <t>scpass</t>
  </si>
  <si>
    <t>scmail1</t>
  </si>
  <si>
    <t>scmail2</t>
  </si>
  <si>
    <t>scmbil</t>
  </si>
  <si>
    <t>scphone</t>
  </si>
  <si>
    <t>scsend</t>
  </si>
  <si>
    <t>scread</t>
  </si>
  <si>
    <t>screject</t>
  </si>
  <si>
    <t>crnid</t>
  </si>
  <si>
    <t>cmpyname</t>
  </si>
  <si>
    <t>cmpyphone</t>
  </si>
  <si>
    <t>cmpyfax</t>
  </si>
  <si>
    <t>cmpygrade</t>
  </si>
  <si>
    <t>cmpypost</t>
  </si>
  <si>
    <t>cmpyclass</t>
  </si>
  <si>
    <t>cmpyinpu</t>
  </si>
  <si>
    <t>cmpydel</t>
  </si>
  <si>
    <t>cmpyadd1</t>
  </si>
  <si>
    <t>cmpyadd2</t>
  </si>
  <si>
    <t>staffsu</t>
  </si>
  <si>
    <t>cbnid</t>
  </si>
  <si>
    <t>bizkind</t>
  </si>
  <si>
    <t>bizno</t>
    <phoneticPr fontId="3" type="noConversion"/>
  </si>
  <si>
    <t>boss</t>
    <phoneticPr fontId="3" type="noConversion"/>
  </si>
  <si>
    <t>openday</t>
  </si>
  <si>
    <t>regno</t>
  </si>
  <si>
    <t>bizcon</t>
  </si>
  <si>
    <t>bizitem</t>
  </si>
  <si>
    <t>delireason</t>
  </si>
  <si>
    <t>alcoholno</t>
  </si>
  <si>
    <t>deliday</t>
  </si>
  <si>
    <t>taxoffice</t>
  </si>
  <si>
    <t>inpubiz</t>
  </si>
  <si>
    <t>modibiz</t>
  </si>
  <si>
    <t>cakind</t>
  </si>
  <si>
    <t>capost</t>
  </si>
  <si>
    <t>caaddr1</t>
  </si>
  <si>
    <t>caaddr2</t>
  </si>
  <si>
    <t>caexplan</t>
  </si>
  <si>
    <t>cainpu</t>
  </si>
  <si>
    <t>camodi</t>
  </si>
  <si>
    <t>chkind</t>
  </si>
  <si>
    <t>chhome</t>
  </si>
  <si>
    <t>chexplan</t>
  </si>
  <si>
    <t>chinpu</t>
  </si>
  <si>
    <t>chmodi</t>
  </si>
  <si>
    <t>imnid</t>
  </si>
  <si>
    <t>iminpu</t>
  </si>
  <si>
    <t>memhit</t>
    <phoneticPr fontId="3" type="noConversion"/>
  </si>
  <si>
    <t>canid</t>
  </si>
  <si>
    <t>regname</t>
    <phoneticPr fontId="3" type="noConversion"/>
  </si>
  <si>
    <t>mnycode</t>
  </si>
  <si>
    <t>mnydate</t>
  </si>
  <si>
    <t>mnyetc</t>
  </si>
  <si>
    <t>회원 마일리지(memmlg)</t>
    <phoneticPr fontId="3" type="noConversion"/>
  </si>
  <si>
    <t>mlgcode</t>
  </si>
  <si>
    <t>mlgdate</t>
  </si>
  <si>
    <t>mlgetc</t>
  </si>
  <si>
    <t>sndid</t>
  </si>
  <si>
    <t>sndname</t>
  </si>
  <si>
    <t>sndmail</t>
  </si>
  <si>
    <t>sndmbil</t>
  </si>
  <si>
    <t>sndphone</t>
  </si>
  <si>
    <t>mailtop</t>
    <phoneticPr fontId="5" type="noConversion"/>
  </si>
  <si>
    <t>mailfoot</t>
    <phoneticPr fontId="5" type="noConversion"/>
  </si>
  <si>
    <t>cmpycnt</t>
  </si>
  <si>
    <t>회사(cmpyref)</t>
    <phoneticPr fontId="3" type="noConversion"/>
  </si>
  <si>
    <t>gid</t>
    <phoneticPr fontId="5" type="noConversion"/>
  </si>
  <si>
    <t>gname</t>
    <phoneticPr fontId="3" type="noConversion"/>
  </si>
  <si>
    <t>gtitle</t>
    <phoneticPr fontId="3" type="noConversion"/>
  </si>
  <si>
    <t>ginpu</t>
    <phoneticPr fontId="3" type="noConversion"/>
  </si>
  <si>
    <t>회원 탈퇴(memsece)</t>
    <phoneticPr fontId="3" type="noConversion"/>
  </si>
  <si>
    <t>ggrade</t>
    <phoneticPr fontId="3" type="noConversion"/>
  </si>
  <si>
    <t>0 손님,1 준회원,2 정회원,3 우수회원,4 특별회원,5 운영자,6 주인</t>
    <phoneticPr fontId="3" type="noConversion"/>
  </si>
  <si>
    <t>손님</t>
    <phoneticPr fontId="3" type="noConversion"/>
  </si>
  <si>
    <t>준회원</t>
    <phoneticPr fontId="3" type="noConversion"/>
  </si>
  <si>
    <t>정회원</t>
    <phoneticPr fontId="3" type="noConversion"/>
  </si>
  <si>
    <t>우수회원</t>
    <phoneticPr fontId="3" type="noConversion"/>
  </si>
  <si>
    <t>특별회원</t>
    <phoneticPr fontId="3" type="noConversion"/>
  </si>
  <si>
    <t>운영자</t>
    <phoneticPr fontId="3" type="noConversion"/>
  </si>
  <si>
    <t>주인</t>
    <phoneticPr fontId="3" type="noConversion"/>
  </si>
  <si>
    <t>영업사원신청</t>
    <phoneticPr fontId="3" type="noConversion"/>
  </si>
  <si>
    <t>영업사원인증</t>
    <phoneticPr fontId="3" type="noConversion"/>
  </si>
  <si>
    <t>홈페이지 사용</t>
    <phoneticPr fontId="3" type="noConversion"/>
  </si>
  <si>
    <t>결제회원</t>
    <phoneticPr fontId="3" type="noConversion"/>
  </si>
  <si>
    <t>총관리자그룹
admin</t>
    <phoneticPr fontId="3" type="noConversion"/>
  </si>
  <si>
    <t>딜러회원
dealer</t>
    <phoneticPr fontId="3" type="noConversion"/>
  </si>
  <si>
    <t>회사관리
cmpy</t>
    <phoneticPr fontId="3" type="noConversion"/>
  </si>
  <si>
    <t>회원
member</t>
    <phoneticPr fontId="3" type="noConversion"/>
  </si>
  <si>
    <t>guest</t>
    <phoneticPr fontId="3" type="noConversion"/>
  </si>
  <si>
    <t>email,mbil 인증</t>
    <phoneticPr fontId="3" type="noConversion"/>
  </si>
  <si>
    <t>cmpyphone</t>
    <phoneticPr fontId="3" type="noConversion"/>
  </si>
  <si>
    <t>cmpygrade</t>
    <phoneticPr fontId="3" type="noConversion"/>
  </si>
  <si>
    <t>cmpymodi</t>
    <phoneticPr fontId="3" type="noConversion"/>
  </si>
  <si>
    <t>개별관리
mid_admin</t>
    <phoneticPr fontId="3" type="noConversion"/>
  </si>
  <si>
    <t>F</t>
    <phoneticPr fontId="3" type="noConversion"/>
  </si>
  <si>
    <t>E</t>
    <phoneticPr fontId="3" type="noConversion"/>
  </si>
  <si>
    <t>C</t>
    <phoneticPr fontId="3" type="noConversion"/>
  </si>
  <si>
    <t>B</t>
    <phoneticPr fontId="3" type="noConversion"/>
  </si>
  <si>
    <t>A</t>
    <phoneticPr fontId="3" type="noConversion"/>
  </si>
  <si>
    <t>cmpyclass</t>
    <phoneticPr fontId="3" type="noConversion"/>
  </si>
  <si>
    <t>cmpyhit</t>
    <phoneticPr fontId="3" type="noConversion"/>
  </si>
  <si>
    <t>cmpyid</t>
    <phoneticPr fontId="3" type="noConversion"/>
  </si>
  <si>
    <t>직원코드</t>
    <phoneticPr fontId="3" type="noConversion"/>
  </si>
  <si>
    <t>1.분양,2.가계약,3.보류,4.미분양,5.매매,6.임대,7.입주</t>
    <phoneticPr fontId="3" type="noConversion"/>
  </si>
  <si>
    <t>4</t>
    <phoneticPr fontId="3" type="noConversion"/>
  </si>
  <si>
    <t>char(1)</t>
    <phoneticPr fontId="3" type="noConversion"/>
  </si>
  <si>
    <t>직전 상태</t>
    <phoneticPr fontId="3" type="noConversion"/>
  </si>
  <si>
    <t>호실별분양가코드</t>
    <phoneticPr fontId="3" type="noConversion"/>
  </si>
  <si>
    <t>현황판이력코드</t>
    <phoneticPr fontId="3" type="noConversion"/>
  </si>
  <si>
    <t>0.view,1.modi</t>
    <phoneticPr fontId="3" type="noConversion"/>
  </si>
  <si>
    <t>지식산업센터코드</t>
    <phoneticPr fontId="3" type="noConversion"/>
  </si>
  <si>
    <t>현황판열람가능회원코드</t>
    <phoneticPr fontId="3" type="noConversion"/>
  </si>
  <si>
    <t>anonymous</t>
    <phoneticPr fontId="3" type="noConversion"/>
  </si>
  <si>
    <t>입주시킨사람ID</t>
    <phoneticPr fontId="3" type="noConversion"/>
  </si>
  <si>
    <t>char(2)</t>
    <phoneticPr fontId="3" type="noConversion"/>
  </si>
  <si>
    <t>입주월</t>
    <phoneticPr fontId="3" type="noConversion"/>
  </si>
  <si>
    <t>*</t>
    <phoneticPr fontId="5" type="noConversion"/>
  </si>
  <si>
    <t>char(4)</t>
    <phoneticPr fontId="3" type="noConversion"/>
  </si>
  <si>
    <t>입주년</t>
    <phoneticPr fontId="3" type="noConversion"/>
  </si>
  <si>
    <t>int(8) UNSIGNED</t>
    <phoneticPr fontId="5" type="noConversion"/>
  </si>
  <si>
    <t>K</t>
    <phoneticPr fontId="5" type="noConversion"/>
  </si>
  <si>
    <t>호실별분양가코드</t>
    <phoneticPr fontId="3" type="noConversion"/>
  </si>
  <si>
    <t>PK</t>
    <phoneticPr fontId="5" type="noConversion"/>
  </si>
  <si>
    <t>auto</t>
    <phoneticPr fontId="5" type="noConversion"/>
  </si>
  <si>
    <t>입주회사코드</t>
    <phoneticPr fontId="3" type="noConversion"/>
  </si>
  <si>
    <t>#</t>
    <phoneticPr fontId="5" type="noConversion"/>
  </si>
  <si>
    <t>설명</t>
    <phoneticPr fontId="5" type="noConversion"/>
  </si>
  <si>
    <t>인덱스</t>
    <phoneticPr fontId="5" type="noConversion"/>
  </si>
  <si>
    <t>기본값</t>
    <phoneticPr fontId="5" type="noConversion"/>
  </si>
  <si>
    <t>TYPE</t>
    <phoneticPr fontId="5" type="noConversion"/>
  </si>
  <si>
    <t>필드명</t>
    <phoneticPr fontId="5" type="noConversion"/>
  </si>
  <si>
    <t>guest</t>
    <phoneticPr fontId="5" type="noConversion"/>
  </si>
  <si>
    <t>varchar(16)</t>
    <phoneticPr fontId="5" type="noConversion"/>
  </si>
  <si>
    <t>id</t>
    <phoneticPr fontId="3" type="noConversion"/>
  </si>
  <si>
    <t>기록자ID</t>
    <phoneticPr fontId="5" type="noConversion"/>
  </si>
  <si>
    <t>9999-12-31 23:59:59</t>
    <phoneticPr fontId="5" type="noConversion"/>
  </si>
  <si>
    <t>datetime</t>
    <phoneticPr fontId="5" type="noConversion"/>
  </si>
  <si>
    <t>매매임대사진 수정일</t>
    <phoneticPr fontId="3" type="noConversion"/>
  </si>
  <si>
    <t>매매임대사진 기록일</t>
    <phoneticPr fontId="3" type="noConversion"/>
  </si>
  <si>
    <t>매매임대사진 설명</t>
    <phoneticPr fontId="3" type="noConversion"/>
  </si>
  <si>
    <t>o</t>
    <phoneticPr fontId="5" type="noConversion"/>
  </si>
  <si>
    <t>0</t>
    <phoneticPr fontId="5" type="noConversion"/>
  </si>
  <si>
    <t>매매임대사진 파일사이즈</t>
    <phoneticPr fontId="3" type="noConversion"/>
  </si>
  <si>
    <t>varchar(80)</t>
    <phoneticPr fontId="5" type="noConversion"/>
  </si>
  <si>
    <t>매매임대사진 파일이름</t>
    <phoneticPr fontId="3" type="noConversion"/>
  </si>
  <si>
    <t>매매임대코드</t>
    <phoneticPr fontId="3" type="noConversion"/>
  </si>
  <si>
    <t>매매임대사진코드</t>
    <phoneticPr fontId="3" type="noConversion"/>
  </si>
  <si>
    <t>수정일</t>
    <phoneticPr fontId="3" type="noConversion"/>
  </si>
  <si>
    <t>기록일</t>
    <phoneticPr fontId="3" type="noConversion"/>
  </si>
  <si>
    <t>text</t>
    <phoneticPr fontId="3" type="noConversion"/>
  </si>
  <si>
    <t>호실상태</t>
    <phoneticPr fontId="3" type="noConversion"/>
  </si>
  <si>
    <t>임대가</t>
    <phoneticPr fontId="3" type="noConversion"/>
  </si>
  <si>
    <t>매매가</t>
    <phoneticPr fontId="3" type="noConversion"/>
  </si>
  <si>
    <t>0.임대,1.매매</t>
    <phoneticPr fontId="3" type="noConversion"/>
  </si>
  <si>
    <t>0</t>
    <phoneticPr fontId="3" type="noConversion"/>
  </si>
  <si>
    <t>char(1)</t>
    <phoneticPr fontId="3" type="noConversion"/>
  </si>
  <si>
    <t>매매</t>
    <phoneticPr fontId="3" type="noConversion"/>
  </si>
  <si>
    <t>0.거래중,1.거래완료</t>
    <phoneticPr fontId="3" type="noConversion"/>
  </si>
  <si>
    <t>거래상태</t>
    <phoneticPr fontId="3" type="noConversion"/>
  </si>
  <si>
    <t>건물분</t>
    <phoneticPr fontId="5" type="noConversion"/>
  </si>
  <si>
    <t>토지분</t>
    <phoneticPr fontId="5" type="noConversion"/>
  </si>
  <si>
    <t>분양가</t>
    <phoneticPr fontId="11" type="noConversion"/>
  </si>
  <si>
    <t>평단가</t>
    <phoneticPr fontId="5" type="noConversion"/>
  </si>
  <si>
    <t>분양면적</t>
    <phoneticPr fontId="3" type="noConversion"/>
  </si>
  <si>
    <t>전용면적</t>
    <phoneticPr fontId="3" type="noConversion"/>
  </si>
  <si>
    <t>발코니면적</t>
    <phoneticPr fontId="11" type="noConversion"/>
  </si>
  <si>
    <t>공용면적</t>
    <phoneticPr fontId="11" type="noConversion"/>
  </si>
  <si>
    <t>주차장면적</t>
    <phoneticPr fontId="11" type="noConversion"/>
  </si>
  <si>
    <t>대지면적</t>
    <phoneticPr fontId="11" type="noConversion"/>
  </si>
  <si>
    <t>상태</t>
    <phoneticPr fontId="3" type="noConversion"/>
  </si>
  <si>
    <t>용도</t>
    <phoneticPr fontId="5" type="noConversion"/>
  </si>
  <si>
    <t>varchar(11)</t>
    <phoneticPr fontId="5" type="noConversion"/>
  </si>
  <si>
    <t>호실</t>
  </si>
  <si>
    <t>높이</t>
    <phoneticPr fontId="3" type="noConversion"/>
  </si>
  <si>
    <t>지식산업센터코드</t>
    <phoneticPr fontId="3" type="noConversion"/>
  </si>
  <si>
    <t>지식산업센터사진 기록자ID</t>
    <phoneticPr fontId="5" type="noConversion"/>
  </si>
  <si>
    <t>지식산업센터사진 수정일</t>
    <phoneticPr fontId="3" type="noConversion"/>
  </si>
  <si>
    <t>지식산업센터사진 기록일</t>
    <phoneticPr fontId="3" type="noConversion"/>
  </si>
  <si>
    <t>지식산업센터사진 설명</t>
    <phoneticPr fontId="3" type="noConversion"/>
  </si>
  <si>
    <t>지식산업센터사진 파일사이즈</t>
    <phoneticPr fontId="3" type="noConversion"/>
  </si>
  <si>
    <t>지식산업센터사진 파일이름</t>
    <phoneticPr fontId="3" type="noConversion"/>
  </si>
  <si>
    <t>지식산업센터사진코드</t>
    <phoneticPr fontId="3" type="noConversion"/>
  </si>
  <si>
    <t>지식산업센터 기록일</t>
    <phoneticPr fontId="3" type="noConversion"/>
  </si>
  <si>
    <t>비고</t>
    <phoneticPr fontId="3" type="noConversion"/>
  </si>
  <si>
    <t>varchar(30)</t>
    <phoneticPr fontId="5" type="noConversion"/>
  </si>
  <si>
    <t>공개공지</t>
    <phoneticPr fontId="3" type="noConversion"/>
  </si>
  <si>
    <t>승강기</t>
    <phoneticPr fontId="3" type="noConversion"/>
  </si>
  <si>
    <t>법정주차대수</t>
    <phoneticPr fontId="3" type="noConversion"/>
  </si>
  <si>
    <t>현재주차대수</t>
    <phoneticPr fontId="3" type="noConversion"/>
  </si>
  <si>
    <t>최고높이</t>
    <phoneticPr fontId="3" type="noConversion"/>
  </si>
  <si>
    <t>건축규모</t>
    <phoneticPr fontId="3" type="noConversion"/>
  </si>
  <si>
    <t>구조</t>
    <phoneticPr fontId="3" type="noConversion"/>
  </si>
  <si>
    <t>법정용적율</t>
    <phoneticPr fontId="3" type="noConversion"/>
  </si>
  <si>
    <t>현재용적율</t>
    <phoneticPr fontId="3" type="noConversion"/>
  </si>
  <si>
    <t>법정건폐율</t>
    <phoneticPr fontId="3" type="noConversion"/>
  </si>
  <si>
    <t>현재건폐율</t>
    <phoneticPr fontId="3" type="noConversion"/>
  </si>
  <si>
    <t>용적률산정연면적</t>
    <phoneticPr fontId="3" type="noConversion"/>
  </si>
  <si>
    <t>연면적</t>
    <phoneticPr fontId="3" type="noConversion"/>
  </si>
  <si>
    <t>건축면적</t>
    <phoneticPr fontId="3" type="noConversion"/>
  </si>
  <si>
    <t>용도</t>
    <phoneticPr fontId="3" type="noConversion"/>
  </si>
  <si>
    <t>도로현황</t>
    <phoneticPr fontId="3" type="noConversion"/>
  </si>
  <si>
    <t>대지면적</t>
    <phoneticPr fontId="3" type="noConversion"/>
  </si>
  <si>
    <t>구로1단지,가산2단지,가산3단지,영등포…</t>
    <phoneticPr fontId="3" type="noConversion"/>
  </si>
  <si>
    <t>소속지역</t>
    <phoneticPr fontId="3" type="noConversion"/>
  </si>
  <si>
    <t>hunchbck</t>
    <phoneticPr fontId="3" type="noConversion"/>
  </si>
  <si>
    <t>planidea</t>
    <phoneticPr fontId="3" type="noConversion"/>
  </si>
  <si>
    <t>suechul</t>
    <phoneticPr fontId="3" type="noConversion"/>
  </si>
  <si>
    <t>planidea
suechul
shinis74</t>
    <phoneticPr fontId="3" type="noConversion"/>
  </si>
  <si>
    <t>shinis74</t>
    <phoneticPr fontId="3" type="noConversion"/>
  </si>
  <si>
    <t>현황판
situ</t>
    <phoneticPr fontId="3" type="noConversion"/>
  </si>
  <si>
    <t>홈페이지그룹
home</t>
    <phoneticPr fontId="3" type="noConversion"/>
  </si>
  <si>
    <t>주인은 레벨다운 불가</t>
    <phoneticPr fontId="3" type="noConversion"/>
  </si>
  <si>
    <t>각 그룹별로 주인은 uniq</t>
    <phoneticPr fontId="3" type="noConversion"/>
  </si>
  <si>
    <t>관심보인회원,
직원</t>
    <phoneticPr fontId="3" type="noConversion"/>
  </si>
  <si>
    <t>자주활동</t>
    <phoneticPr fontId="3" type="noConversion"/>
  </si>
  <si>
    <t>현황판 수정
(모든현장 읽기)</t>
    <phoneticPr fontId="3" type="noConversion"/>
  </si>
  <si>
    <t>회사관리500개
(직원등록가능)</t>
    <phoneticPr fontId="3" type="noConversion"/>
  </si>
  <si>
    <t>1개현장
(회원관리 가능)</t>
    <phoneticPr fontId="3" type="noConversion"/>
  </si>
  <si>
    <t>가끔활동</t>
    <phoneticPr fontId="3" type="noConversion"/>
  </si>
  <si>
    <t>현황판 읽기
(1개 현장)</t>
    <phoneticPr fontId="3" type="noConversion"/>
  </si>
  <si>
    <t>회사관리50개</t>
    <phoneticPr fontId="3" type="noConversion"/>
  </si>
  <si>
    <t>1개현장
(회원관리 불가)</t>
    <phoneticPr fontId="3" type="noConversion"/>
  </si>
  <si>
    <t>단순가입</t>
    <phoneticPr fontId="3" type="noConversion"/>
  </si>
  <si>
    <t>현황판인증</t>
    <phoneticPr fontId="3" type="noConversion"/>
  </si>
  <si>
    <t>회사관리인증</t>
    <phoneticPr fontId="3" type="noConversion"/>
  </si>
  <si>
    <t>홈페이지인증</t>
    <phoneticPr fontId="3" type="noConversion"/>
  </si>
  <si>
    <t>현황판신청</t>
    <phoneticPr fontId="3" type="noConversion"/>
  </si>
  <si>
    <t>직원신청</t>
    <phoneticPr fontId="3" type="noConversion"/>
  </si>
  <si>
    <t>회사관리신청</t>
    <phoneticPr fontId="3" type="noConversion"/>
  </si>
  <si>
    <t>홈페이지신청</t>
    <phoneticPr fontId="3" type="noConversion"/>
  </si>
  <si>
    <t>상담내용코드</t>
    <phoneticPr fontId="3" type="noConversion"/>
  </si>
  <si>
    <t>상담회원ID</t>
    <phoneticPr fontId="3" type="noConversion"/>
  </si>
  <si>
    <t>상담 기록일</t>
    <phoneticPr fontId="3" type="noConversion"/>
  </si>
  <si>
    <t>상담내용</t>
    <phoneticPr fontId="3" type="noConversion"/>
  </si>
  <si>
    <t>상담 수정일</t>
    <phoneticPr fontId="3" type="noConversion"/>
  </si>
  <si>
    <t>clcontent</t>
    <phoneticPr fontId="3" type="noConversion"/>
  </si>
  <si>
    <t>idnid</t>
    <phoneticPr fontId="3" type="noConversion"/>
  </si>
  <si>
    <t>cfnid</t>
    <phoneticPr fontId="3" type="noConversion"/>
  </si>
  <si>
    <t>cfinpu</t>
    <phoneticPr fontId="3" type="noConversion"/>
  </si>
  <si>
    <t>ksnid</t>
  </si>
  <si>
    <t>kspost</t>
    <phoneticPr fontId="3" type="noConversion"/>
  </si>
  <si>
    <t>kszoning</t>
  </si>
  <si>
    <t>kssite</t>
  </si>
  <si>
    <t>kstoad</t>
  </si>
  <si>
    <t>ksuse</t>
  </si>
  <si>
    <t>ksetc</t>
  </si>
  <si>
    <t>ksinpu</t>
  </si>
  <si>
    <t>building_area</t>
    <phoneticPr fontId="3" type="noConversion"/>
  </si>
  <si>
    <t>gross_area</t>
    <phoneticPr fontId="3" type="noConversion"/>
  </si>
  <si>
    <t>floor_area_ratio</t>
    <phoneticPr fontId="3" type="noConversion"/>
  </si>
  <si>
    <t>building_to_land_ratio_cur</t>
    <phoneticPr fontId="3" type="noConversion"/>
  </si>
  <si>
    <t>building_to_land_ratio_law</t>
    <phoneticPr fontId="3" type="noConversion"/>
  </si>
  <si>
    <t>floor_area_ratio_cur</t>
    <phoneticPr fontId="3" type="noConversion"/>
  </si>
  <si>
    <t>floor_area_ratio_law</t>
    <phoneticPr fontId="3" type="noConversion"/>
  </si>
  <si>
    <t>structure</t>
    <phoneticPr fontId="3" type="noConversion"/>
  </si>
  <si>
    <t>building_size</t>
    <phoneticPr fontId="3" type="noConversion"/>
  </si>
  <si>
    <t>max_height</t>
    <phoneticPr fontId="3" type="noConversion"/>
  </si>
  <si>
    <t>parking_cur</t>
    <phoneticPr fontId="3" type="noConversion"/>
  </si>
  <si>
    <t>parking_law</t>
    <phoneticPr fontId="3" type="noConversion"/>
  </si>
  <si>
    <t>elevator</t>
    <phoneticPr fontId="3" type="noConversion"/>
  </si>
  <si>
    <t>open_space</t>
  </si>
  <si>
    <t>etc</t>
  </si>
  <si>
    <t>ksfarc</t>
    <phoneticPr fontId="3" type="noConversion"/>
  </si>
  <si>
    <t>kssture</t>
    <phoneticPr fontId="3" type="noConversion"/>
  </si>
  <si>
    <t>ksospace</t>
    <phoneticPr fontId="3" type="noConversion"/>
  </si>
  <si>
    <t>kpnid</t>
  </si>
  <si>
    <t>kpfilename</t>
  </si>
  <si>
    <t>kpfilesize</t>
  </si>
  <si>
    <t>kpexplan</t>
  </si>
  <si>
    <t>kpinpu</t>
  </si>
  <si>
    <t>kpmodi</t>
  </si>
  <si>
    <t>호실별 분양가(kshl)</t>
    <phoneticPr fontId="3" type="noConversion"/>
  </si>
  <si>
    <t>매매임대 사진(ksdlphoto)</t>
    <phoneticPr fontId="5" type="noConversion"/>
  </si>
  <si>
    <t>현황판 이력(situs)</t>
    <phoneticPr fontId="3" type="noConversion"/>
  </si>
  <si>
    <t>hlnid</t>
  </si>
  <si>
    <t>hlhosu</t>
  </si>
  <si>
    <t>hluse</t>
  </si>
  <si>
    <t>hlstate</t>
  </si>
  <si>
    <t>hlinpu</t>
  </si>
  <si>
    <t>hlmodi</t>
  </si>
  <si>
    <t>dlnid</t>
  </si>
  <si>
    <t>dlstate</t>
  </si>
  <si>
    <t>dldeal</t>
  </si>
  <si>
    <t>dlcondition</t>
  </si>
  <si>
    <t>dlinpu</t>
  </si>
  <si>
    <t>dlmodi</t>
  </si>
  <si>
    <t>cinid</t>
  </si>
  <si>
    <t>ciinpu</t>
  </si>
  <si>
    <t>smid</t>
  </si>
  <si>
    <t>smgrade</t>
  </si>
  <si>
    <t>sminpu</t>
  </si>
  <si>
    <t>dpnid</t>
  </si>
  <si>
    <t>dpfilename</t>
  </si>
  <si>
    <t>dpfilesize</t>
  </si>
  <si>
    <t>dpexplan</t>
  </si>
  <si>
    <t>dpinpu</t>
  </si>
  <si>
    <t>dpmodi</t>
  </si>
  <si>
    <t>shinpu</t>
  </si>
  <si>
    <t>extent_site</t>
  </si>
  <si>
    <t>extent_park</t>
  </si>
  <si>
    <t>extent_common</t>
  </si>
  <si>
    <t>extent_balcony</t>
  </si>
  <si>
    <t>extent_exclusive</t>
  </si>
  <si>
    <t>extent_lots</t>
  </si>
  <si>
    <t>cost_pyo</t>
  </si>
  <si>
    <t>cost_lots</t>
  </si>
  <si>
    <t>cost_ground</t>
  </si>
  <si>
    <t>cost_building</t>
  </si>
  <si>
    <t>hlebalcony</t>
    <phoneticPr fontId="3" type="noConversion"/>
  </si>
  <si>
    <t>hlesite</t>
    <phoneticPr fontId="3" type="noConversion"/>
  </si>
  <si>
    <t>helpark</t>
    <phoneticPr fontId="3" type="noConversion"/>
  </si>
  <si>
    <t>hlecommon</t>
    <phoneticPr fontId="3" type="noConversion"/>
  </si>
  <si>
    <t>hlexclusive</t>
    <phoneticPr fontId="3" type="noConversion"/>
  </si>
  <si>
    <t>hlelots</t>
    <phoneticPr fontId="3" type="noConversion"/>
  </si>
  <si>
    <t>hlcpyo</t>
    <phoneticPr fontId="3" type="noConversion"/>
  </si>
  <si>
    <t>hlclots</t>
    <phoneticPr fontId="3" type="noConversion"/>
  </si>
  <si>
    <t>hlcground</t>
    <phoneticPr fontId="3" type="noConversion"/>
  </si>
  <si>
    <t>hlcbuilding</t>
    <phoneticPr fontId="3" type="noConversion"/>
  </si>
  <si>
    <t>최종분양가</t>
    <phoneticPr fontId="11" type="noConversion"/>
  </si>
  <si>
    <t>hlclotslast</t>
    <phoneticPr fontId="3" type="noConversion"/>
  </si>
  <si>
    <t>cost_lots_last</t>
    <phoneticPr fontId="3" type="noConversion"/>
  </si>
  <si>
    <t>dealprice</t>
    <phoneticPr fontId="3" type="noConversion"/>
  </si>
  <si>
    <t>leaseprice</t>
    <phoneticPr fontId="3" type="noConversion"/>
  </si>
  <si>
    <t>cmpyid</t>
    <phoneticPr fontId="3" type="noConversion"/>
  </si>
  <si>
    <t>ciintoy</t>
    <phoneticPr fontId="3" type="noConversion"/>
  </si>
  <si>
    <t>ciintom</t>
    <phoneticPr fontId="3" type="noConversion"/>
  </si>
  <si>
    <t>intoid</t>
    <phoneticPr fontId="3" type="noConversion"/>
  </si>
  <si>
    <t>월</t>
  </si>
  <si>
    <t>월</t>
    <phoneticPr fontId="3" type="noConversion"/>
  </si>
  <si>
    <t>화</t>
  </si>
  <si>
    <t>수</t>
  </si>
  <si>
    <t>목</t>
  </si>
  <si>
    <t>금</t>
  </si>
  <si>
    <t>토</t>
  </si>
  <si>
    <t>일</t>
  </si>
  <si>
    <t>오렌지해장국</t>
    <phoneticPr fontId="3" type="noConversion"/>
  </si>
  <si>
    <t>심봤다두루치기</t>
    <phoneticPr fontId="3" type="noConversion"/>
  </si>
  <si>
    <t>순천맛집</t>
    <phoneticPr fontId="3" type="noConversion"/>
  </si>
  <si>
    <t>우리집</t>
    <phoneticPr fontId="3" type="noConversion"/>
  </si>
  <si>
    <t>태극전사</t>
    <phoneticPr fontId="3" type="noConversion"/>
  </si>
  <si>
    <t>공단분식</t>
    <phoneticPr fontId="3" type="noConversion"/>
  </si>
  <si>
    <t>완산골명가</t>
    <phoneticPr fontId="3" type="noConversion"/>
  </si>
  <si>
    <t>우리회관</t>
    <phoneticPr fontId="3" type="noConversion"/>
  </si>
  <si>
    <t>번호</t>
    <phoneticPr fontId="3" type="noConversion"/>
  </si>
  <si>
    <t>날짜</t>
    <phoneticPr fontId="3" type="noConversion"/>
  </si>
  <si>
    <t>요일</t>
    <phoneticPr fontId="3" type="noConversion"/>
  </si>
  <si>
    <t>이름</t>
    <phoneticPr fontId="3" type="noConversion"/>
  </si>
  <si>
    <t>금액</t>
    <phoneticPr fontId="3" type="noConversion"/>
  </si>
  <si>
    <t>누계</t>
    <phoneticPr fontId="3" type="noConversion"/>
  </si>
  <si>
    <t>기타</t>
    <phoneticPr fontId="3" type="noConversion"/>
  </si>
  <si>
    <t>5월총계</t>
    <phoneticPr fontId="3" type="noConversion"/>
  </si>
  <si>
    <t>지식산업센터이름</t>
    <phoneticPr fontId="3" type="noConversion"/>
  </si>
  <si>
    <t>ksnid</t>
    <phoneticPr fontId="5" type="noConversion"/>
  </si>
  <si>
    <t>ksname</t>
    <phoneticPr fontId="3" type="noConversion"/>
  </si>
  <si>
    <t>ksarea</t>
    <phoneticPr fontId="3" type="noConversion"/>
  </si>
  <si>
    <t>ksbsize</t>
    <phoneticPr fontId="3" type="noConversion"/>
  </si>
  <si>
    <t>kspcur</t>
    <phoneticPr fontId="3" type="noConversion"/>
  </si>
  <si>
    <t>ksplaw</t>
    <phoneticPr fontId="3" type="noConversion"/>
  </si>
  <si>
    <t>kselev</t>
    <phoneticPr fontId="3" type="noConversion"/>
  </si>
  <si>
    <t>서울</t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</si>
  <si>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</si>
  <si>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</si>
  <si>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</si>
  <si>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</si>
  <si>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</si>
  <si>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</si>
  <si>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</si>
  <si>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</si>
  <si>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</si>
  <si>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</si>
  <si>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</si>
  <si>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</si>
  <si>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</si>
  <si>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성동구</t>
  </si>
  <si>
    <t>서대문구</t>
  </si>
  <si>
    <t>서초구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</si>
  <si>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</si>
  <si>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</si>
  <si>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</si>
  <si>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</si>
  <si>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</si>
  <si>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</si>
  <si>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</si>
  <si>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</si>
  <si>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</si>
  <si>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경기</t>
    <phoneticPr fontId="3" type="noConversion"/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</si>
  <si>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</si>
  <si>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</si>
  <si>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</si>
  <si>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</si>
  <si>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</si>
  <si>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</si>
  <si>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</si>
  <si>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</si>
  <si>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</si>
  <si>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</si>
  <si>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</si>
  <si>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</si>
  <si>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</si>
  <si>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</si>
  <si>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</si>
  <si>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</si>
  <si>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</si>
  <si>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</si>
  <si>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</si>
  <si>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</si>
  <si>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</si>
  <si>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</si>
  <si>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</si>
  <si>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</si>
  <si>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</si>
  <si>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</si>
  <si>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인천</t>
    <phoneticPr fontId="3" type="noConversion"/>
  </si>
  <si>
    <t>계양구</t>
  </si>
  <si>
    <t>남구</t>
  </si>
  <si>
    <t>남동구</t>
  </si>
  <si>
    <t>부평구</t>
  </si>
  <si>
    <t>서구</t>
  </si>
  <si>
    <t>연수구</t>
  </si>
  <si>
    <t>대전</t>
    <phoneticPr fontId="3" type="noConversion"/>
  </si>
  <si>
    <t>대덕구</t>
  </si>
  <si>
    <t>동구</t>
  </si>
  <si>
    <t>유성구</t>
  </si>
  <si>
    <t>부산</t>
    <phoneticPr fontId="3" type="noConversion"/>
  </si>
  <si>
    <t>금정구</t>
  </si>
  <si>
    <t>기장군</t>
  </si>
  <si>
    <t>동래구</t>
  </si>
  <si>
    <t>부산진구</t>
  </si>
  <si>
    <t>사상구</t>
  </si>
  <si>
    <t>수영구</t>
  </si>
  <si>
    <t>연제구</t>
  </si>
  <si>
    <t>진구</t>
  </si>
  <si>
    <t>해운대구</t>
  </si>
  <si>
    <t>울산</t>
    <phoneticPr fontId="3" type="noConversion"/>
  </si>
  <si>
    <t>대구</t>
    <phoneticPr fontId="3" type="noConversion"/>
  </si>
  <si>
    <t>달서구</t>
  </si>
  <si>
    <t>북구</t>
  </si>
  <si>
    <t>수성구</t>
  </si>
  <si>
    <t>광주</t>
    <phoneticPr fontId="3" type="noConversion"/>
  </si>
  <si>
    <t>광산구</t>
  </si>
  <si>
    <t>경남</t>
    <phoneticPr fontId="3" type="noConversion"/>
  </si>
  <si>
    <t>김해시</t>
  </si>
  <si>
    <t>양산시</t>
  </si>
  <si>
    <t>창원시</t>
  </si>
  <si>
    <t>경북</t>
    <phoneticPr fontId="3" type="noConversion"/>
  </si>
  <si>
    <t>경산시</t>
  </si>
  <si>
    <t>경주시</t>
  </si>
  <si>
    <t>상주시</t>
  </si>
  <si>
    <t>안동시</t>
  </si>
  <si>
    <t>영천시</t>
  </si>
  <si>
    <t>청도군</t>
  </si>
  <si>
    <t>전남</t>
    <phoneticPr fontId="3" type="noConversion"/>
  </si>
  <si>
    <t>나주시</t>
  </si>
  <si>
    <t>영암군</t>
  </si>
  <si>
    <t>화순군</t>
  </si>
  <si>
    <t>전북</t>
    <phoneticPr fontId="3" type="noConversion"/>
  </si>
  <si>
    <t>완주군</t>
  </si>
  <si>
    <t>익산시</t>
  </si>
  <si>
    <t>전주시</t>
  </si>
  <si>
    <t>충남</t>
    <phoneticPr fontId="3" type="noConversion"/>
  </si>
  <si>
    <t>금산군</t>
  </si>
  <si>
    <t>천안시</t>
  </si>
  <si>
    <t>청양군</t>
  </si>
  <si>
    <t>충북</t>
    <phoneticPr fontId="3" type="noConversion"/>
  </si>
  <si>
    <t>음성군</t>
  </si>
  <si>
    <t>청주시</t>
  </si>
  <si>
    <t>강원</t>
    <phoneticPr fontId="3" type="noConversion"/>
  </si>
  <si>
    <t>원주시</t>
  </si>
  <si>
    <t>횡성군</t>
  </si>
  <si>
    <t>제주</t>
    <phoneticPr fontId="3" type="noConversion"/>
  </si>
  <si>
    <t>제주시</t>
  </si>
  <si>
    <t>cmpyaddr1</t>
    <phoneticPr fontId="3" type="noConversion"/>
  </si>
  <si>
    <t>G</t>
    <phoneticPr fontId="3" type="noConversion"/>
  </si>
  <si>
    <t>H</t>
    <phoneticPr fontId="3" type="noConversion"/>
  </si>
  <si>
    <t>I</t>
    <phoneticPr fontId="3" type="noConversion"/>
  </si>
  <si>
    <t>Z</t>
    <phoneticPr fontId="3" type="noConversion"/>
  </si>
  <si>
    <t>회사등급</t>
    <phoneticPr fontId="3" type="noConversion"/>
  </si>
  <si>
    <t>초기입력</t>
    <phoneticPr fontId="3" type="noConversion"/>
  </si>
  <si>
    <t>TM 할 것</t>
    <phoneticPr fontId="3" type="noConversion"/>
  </si>
  <si>
    <t>수정규칙</t>
    <phoneticPr fontId="3" type="noConversion"/>
  </si>
  <si>
    <t>기타</t>
    <phoneticPr fontId="3" type="noConversion"/>
  </si>
  <si>
    <t>임의관리</t>
    <phoneticPr fontId="3" type="noConversion"/>
  </si>
  <si>
    <t>대표이름,핸드폰</t>
    <phoneticPr fontId="3" type="noConversion"/>
  </si>
  <si>
    <t>대표이름</t>
    <phoneticPr fontId="3" type="noConversion"/>
  </si>
  <si>
    <t>대표이름,전화번호</t>
    <phoneticPr fontId="3" type="noConversion"/>
  </si>
  <si>
    <t>직원이름,핸드폰</t>
    <phoneticPr fontId="3" type="noConversion"/>
  </si>
  <si>
    <t>회사이름,전화번호</t>
    <phoneticPr fontId="3" type="noConversion"/>
  </si>
  <si>
    <t>가능성높음</t>
    <phoneticPr fontId="3" type="noConversion"/>
  </si>
  <si>
    <t>가능성있음</t>
    <phoneticPr fontId="3" type="noConversion"/>
  </si>
  <si>
    <t>다시 전화할 것</t>
    <phoneticPr fontId="3" type="noConversion"/>
  </si>
  <si>
    <t>가끔 전화할 것</t>
    <phoneticPr fontId="3" type="noConversion"/>
  </si>
  <si>
    <t>TM 할 것</t>
    <phoneticPr fontId="3" type="noConversion"/>
  </si>
  <si>
    <t>중점관리</t>
    <phoneticPr fontId="3" type="noConversion"/>
  </si>
  <si>
    <t>옥석 가리기(chaos)</t>
    <phoneticPr fontId="3" type="noConversion"/>
  </si>
  <si>
    <t>가능성 없거나 직원이 관리</t>
    <phoneticPr fontId="3" type="noConversion"/>
  </si>
  <si>
    <t>정회원</t>
    <phoneticPr fontId="3" type="noConversion"/>
  </si>
  <si>
    <t>우수회원</t>
    <phoneticPr fontId="3" type="noConversion"/>
  </si>
  <si>
    <t>특별회원</t>
    <phoneticPr fontId="3" type="noConversion"/>
  </si>
  <si>
    <t>운영자</t>
    <phoneticPr fontId="3" type="noConversion"/>
  </si>
  <si>
    <t>kshit</t>
    <phoneticPr fontId="3" type="noConversion"/>
  </si>
  <si>
    <t>조회수</t>
    <phoneticPr fontId="3" type="noConversion"/>
  </si>
  <si>
    <t>ksaddr</t>
    <phoneticPr fontId="3" type="noConversion"/>
  </si>
  <si>
    <t>대지위치</t>
    <phoneticPr fontId="3" type="noConversion"/>
  </si>
  <si>
    <t>ksgarea</t>
    <phoneticPr fontId="3" type="noConversion"/>
  </si>
  <si>
    <t>시행사</t>
    <phoneticPr fontId="3" type="noConversion"/>
  </si>
  <si>
    <t>시공사</t>
    <phoneticPr fontId="3" type="noConversion"/>
  </si>
  <si>
    <t>ksconduct</t>
    <phoneticPr fontId="3" type="noConversion"/>
  </si>
  <si>
    <t>ksbuilder</t>
    <phoneticPr fontId="3" type="noConversion"/>
  </si>
  <si>
    <t>ksbarea</t>
    <phoneticPr fontId="3" type="noConversion"/>
  </si>
  <si>
    <t>ksfar</t>
    <phoneticPr fontId="3" type="noConversion"/>
  </si>
  <si>
    <t>ksbtlrc</t>
    <phoneticPr fontId="3" type="noConversion"/>
  </si>
  <si>
    <t>ksbtlrl</t>
    <phoneticPr fontId="3" type="noConversion"/>
  </si>
  <si>
    <t>ksfarl</t>
    <phoneticPr fontId="3" type="noConversion"/>
  </si>
  <si>
    <t>전용률</t>
    <phoneticPr fontId="3" type="noConversion"/>
  </si>
  <si>
    <t>ksonly</t>
    <phoneticPr fontId="3" type="noConversion"/>
  </si>
  <si>
    <t>지식산업센터 사진(ksphoto)</t>
    <phoneticPr fontId="3" type="noConversion"/>
  </si>
  <si>
    <t>매매임대(ksdl)</t>
    <phoneticPr fontId="3" type="noConversion"/>
  </si>
  <si>
    <t>입주회사(cmpyinto)</t>
    <phoneticPr fontId="3" type="noConversion"/>
  </si>
  <si>
    <t>현황판 열람가능회원(situmem)</t>
    <phoneticPr fontId="3" type="noConversion"/>
  </si>
  <si>
    <t>준공일</t>
    <phoneticPr fontId="3" type="noConversion"/>
  </si>
  <si>
    <t>date</t>
    <phoneticPr fontId="3" type="noConversion"/>
  </si>
  <si>
    <t>9999-12-31</t>
    <phoneticPr fontId="3" type="noConversion"/>
  </si>
  <si>
    <t>kscomp</t>
    <phoneticPr fontId="3" type="noConversion"/>
  </si>
  <si>
    <t>지역지구</t>
    <phoneticPr fontId="3" type="noConversion"/>
  </si>
  <si>
    <t>decimal(8,2)</t>
    <phoneticPr fontId="5" type="noConversion"/>
  </si>
  <si>
    <t>hlhigh</t>
    <phoneticPr fontId="3" type="noConversion"/>
  </si>
  <si>
    <t>1.분양,2.전매,3.가계약,4.보류,5.미분양,6.매매,7.임대,8.입주</t>
    <phoneticPr fontId="3" type="noConversion"/>
  </si>
  <si>
    <t>5</t>
    <phoneticPr fontId="3" type="noConversion"/>
  </si>
  <si>
    <t>1</t>
    <phoneticPr fontId="3" type="noConversion"/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</si>
  <si>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</si>
  <si>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</si>
  <si>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</si>
  <si>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</si>
  <si>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</si>
  <si>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</si>
  <si>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</si>
  <si>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</si>
  <si>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</si>
  <si>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</si>
  <si>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</si>
  <si>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</si>
  <si>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</si>
  <si>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</si>
  <si>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</si>
  <si>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</si>
  <si>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</si>
  <si>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</si>
  <si>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</si>
  <si>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</si>
  <si>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</si>
  <si>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</si>
  <si>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</si>
  <si>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</si>
  <si>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</si>
  <si>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</si>
  <si>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</si>
  <si>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</si>
  <si>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</si>
  <si>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</si>
  <si>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</si>
  <si>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</si>
  <si>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</si>
  <si>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</si>
  <si>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</si>
  <si>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</si>
  <si>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</si>
  <si>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</si>
  <si>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</si>
  <si>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</si>
  <si>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</si>
  <si>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</si>
  <si>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</si>
  <si>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</si>
  <si>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</si>
  <si>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</si>
  <si>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</si>
  <si>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</si>
  <si>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</si>
  <si>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</si>
  <si>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</si>
  <si>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</si>
  <si>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</si>
  <si>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</si>
  <si>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</si>
  <si>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</si>
  <si>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</si>
  <si>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</si>
  <si>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</si>
  <si>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</si>
  <si>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</si>
  <si>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</si>
  <si>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</si>
  <si>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</si>
  <si>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</si>
  <si>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</si>
  <si>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</si>
  <si>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</si>
  <si>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</si>
  <si>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</si>
  <si>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</si>
  <si>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</si>
  <si>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</si>
  <si>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</si>
  <si>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</si>
  <si>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</si>
  <si>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</si>
  <si>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</si>
  <si>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</si>
  <si>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</si>
  <si>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</si>
  <si>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</si>
  <si>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</si>
  <si>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</si>
  <si>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</si>
  <si>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</si>
  <si>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</si>
  <si>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</si>
  <si>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</si>
  <si>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</si>
  <si>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</si>
  <si>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</si>
  <si>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</si>
  <si>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</si>
  <si>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</si>
  <si>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</si>
  <si>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</si>
  <si>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</si>
  <si>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</si>
  <si>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</si>
  <si>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</si>
  <si>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</si>
  <si>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</si>
  <si>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</si>
  <si>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</si>
  <si>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</si>
  <si>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</si>
  <si>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</si>
  <si>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</si>
  <si>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</si>
  <si>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</si>
  <si>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</si>
  <si>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</si>
  <si>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</si>
  <si>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</si>
  <si>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</si>
  <si>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</si>
  <si>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</si>
  <si>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</si>
  <si>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</si>
  <si>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</si>
  <si>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</si>
  <si>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</si>
  <si>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</si>
  <si>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</si>
  <si>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</si>
  <si>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</si>
  <si>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</si>
  <si>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</si>
  <si>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</si>
  <si>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</si>
  <si>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</si>
  <si>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</si>
  <si>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</si>
  <si>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</si>
  <si>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</si>
  <si>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</si>
  <si>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</si>
  <si>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</si>
  <si>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</si>
  <si>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</si>
  <si>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</si>
  <si>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</si>
  <si>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</si>
  <si>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</si>
  <si>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</si>
  <si>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</si>
  <si>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hunchbck</t>
    <phoneticPr fontId="5" type="noConversion"/>
  </si>
  <si>
    <t>B101</t>
    <phoneticPr fontId="11" type="noConversion"/>
  </si>
  <si>
    <t>0101</t>
    <phoneticPr fontId="11" type="noConversion"/>
  </si>
  <si>
    <t>0301</t>
    <phoneticPr fontId="11" type="noConversion"/>
  </si>
  <si>
    <t>0601</t>
    <phoneticPr fontId="11" type="noConversion"/>
  </si>
  <si>
    <t>0801</t>
    <phoneticPr fontId="11" type="noConversion"/>
  </si>
  <si>
    <t>0901</t>
    <phoneticPr fontId="11" type="noConversion"/>
  </si>
  <si>
    <t>decimal(8,6)</t>
    <phoneticPr fontId="5" type="noConversion"/>
  </si>
  <si>
    <t>*</t>
  </si>
  <si>
    <t>층</t>
  </si>
  <si>
    <t>int(8)</t>
  </si>
  <si>
    <t>hlfloor</t>
    <phoneticPr fontId="3" type="noConversion"/>
  </si>
  <si>
    <t>지식산업센터코드</t>
    <phoneticPr fontId="3" type="noConversion"/>
  </si>
  <si>
    <t>NOW()</t>
    <phoneticPr fontId="3" type="noConversion"/>
  </si>
  <si>
    <t>hunchbck</t>
    <phoneticPr fontId="3" type="noConversion"/>
  </si>
  <si>
    <t>용도</t>
    <phoneticPr fontId="5" type="noConversion"/>
  </si>
  <si>
    <t>높이</t>
    <phoneticPr fontId="3" type="noConversion"/>
  </si>
  <si>
    <t>평단가</t>
    <phoneticPr fontId="5" type="noConversion"/>
  </si>
  <si>
    <t>분양가</t>
    <phoneticPr fontId="11" type="noConversion"/>
  </si>
  <si>
    <t>토지분</t>
    <phoneticPr fontId="5" type="noConversion"/>
  </si>
  <si>
    <t>건물분</t>
    <phoneticPr fontId="5" type="noConversion"/>
  </si>
  <si>
    <t>최종분양가</t>
    <phoneticPr fontId="11" type="noConversion"/>
  </si>
  <si>
    <t>기록일</t>
    <phoneticPr fontId="3" type="noConversion"/>
  </si>
  <si>
    <t>수정일</t>
    <phoneticPr fontId="3" type="noConversion"/>
  </si>
  <si>
    <t>기록자ID</t>
    <phoneticPr fontId="5" type="noConversion"/>
  </si>
  <si>
    <t>0201</t>
    <phoneticPr fontId="11" type="noConversion"/>
  </si>
  <si>
    <t>0401</t>
    <phoneticPr fontId="11" type="noConversion"/>
  </si>
  <si>
    <t>0501</t>
    <phoneticPr fontId="11" type="noConversion"/>
  </si>
  <si>
    <t>0701</t>
    <phoneticPr fontId="11" type="noConversion"/>
  </si>
  <si>
    <t>대지</t>
    <phoneticPr fontId="11" type="noConversion"/>
  </si>
  <si>
    <t>주차장</t>
    <phoneticPr fontId="11" type="noConversion"/>
  </si>
  <si>
    <t>공용</t>
    <phoneticPr fontId="11" type="noConversion"/>
  </si>
  <si>
    <t>발코니</t>
    <phoneticPr fontId="11" type="noConversion"/>
  </si>
  <si>
    <t>전용</t>
    <phoneticPr fontId="3" type="noConversion"/>
  </si>
  <si>
    <t>분양</t>
    <phoneticPr fontId="3" type="noConversion"/>
  </si>
  <si>
    <t>상태</t>
    <phoneticPr fontId="3" type="noConversion"/>
  </si>
  <si>
    <t>5</t>
    <phoneticPr fontId="3" type="noConversion"/>
  </si>
  <si>
    <t>1.공장,2.상가,3.지원,4.오피스,
5.창고,6.기숙사</t>
    <phoneticPr fontId="3" type="noConversion"/>
  </si>
  <si>
    <t>1.분양,2.전매,3.가계약,4.보류,5.미분양,
6.매매,7.임대,8.입주</t>
    <phoneticPr fontId="3" type="noConversion"/>
  </si>
  <si>
    <t>B101</t>
    <phoneticPr fontId="5" type="noConversion"/>
  </si>
  <si>
    <t>B102</t>
    <phoneticPr fontId="5" type="noConversion"/>
  </si>
  <si>
    <t>B103</t>
    <phoneticPr fontId="5" type="noConversion"/>
  </si>
  <si>
    <t>B104</t>
    <phoneticPr fontId="5" type="noConversion"/>
  </si>
  <si>
    <t>B105</t>
    <phoneticPr fontId="5" type="noConversion"/>
  </si>
  <si>
    <t>B106</t>
    <phoneticPr fontId="5" type="noConversion"/>
  </si>
  <si>
    <t>B107</t>
    <phoneticPr fontId="5" type="noConversion"/>
  </si>
  <si>
    <t>B108</t>
    <phoneticPr fontId="5" type="noConversion"/>
  </si>
  <si>
    <t>B109</t>
    <phoneticPr fontId="5" type="noConversion"/>
  </si>
  <si>
    <t>B110</t>
    <phoneticPr fontId="5" type="noConversion"/>
  </si>
  <si>
    <t>B111</t>
    <phoneticPr fontId="5" type="noConversion"/>
  </si>
  <si>
    <t>B112</t>
    <phoneticPr fontId="5" type="noConversion"/>
  </si>
  <si>
    <t>B113</t>
    <phoneticPr fontId="5" type="noConversion"/>
  </si>
  <si>
    <t>0101</t>
    <phoneticPr fontId="3" type="noConversion"/>
  </si>
  <si>
    <t>0201</t>
    <phoneticPr fontId="3" type="noConversion"/>
  </si>
  <si>
    <t>0301</t>
    <phoneticPr fontId="3" type="noConversion"/>
  </si>
  <si>
    <t>0401</t>
    <phoneticPr fontId="3" type="noConversion"/>
  </si>
  <si>
    <t>0501</t>
    <phoneticPr fontId="3" type="noConversion"/>
  </si>
  <si>
    <t>0601</t>
    <phoneticPr fontId="3" type="noConversion"/>
  </si>
  <si>
    <t>0701</t>
    <phoneticPr fontId="3" type="noConversion"/>
  </si>
  <si>
    <t>0801</t>
    <phoneticPr fontId="3" type="noConversion"/>
  </si>
  <si>
    <t>0901</t>
    <phoneticPr fontId="3" type="noConversion"/>
  </si>
  <si>
    <t>B201</t>
    <phoneticPr fontId="11" type="noConversion"/>
  </si>
  <si>
    <t>B202</t>
    <phoneticPr fontId="11" type="noConversion"/>
  </si>
  <si>
    <t>B203</t>
    <phoneticPr fontId="11" type="noConversion"/>
  </si>
  <si>
    <t>B204</t>
    <phoneticPr fontId="11" type="noConversion"/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</si>
  <si>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</si>
  <si>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</si>
  <si>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</si>
  <si>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</si>
  <si>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</si>
  <si>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</si>
  <si>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</si>
  <si>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</si>
  <si>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</si>
  <si>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</si>
  <si>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B201C</t>
    <phoneticPr fontId="11" type="noConversion"/>
  </si>
  <si>
    <t>B202C</t>
  </si>
  <si>
    <t>B203C</t>
  </si>
  <si>
    <t>B204C</t>
  </si>
  <si>
    <t>B215C</t>
  </si>
  <si>
    <t>B102</t>
  </si>
  <si>
    <t>B103</t>
  </si>
  <si>
    <t>B104</t>
  </si>
  <si>
    <t>B101C</t>
    <phoneticPr fontId="11" type="noConversion"/>
  </si>
  <si>
    <t>B102C</t>
  </si>
  <si>
    <t>B103C</t>
  </si>
  <si>
    <t>B104C</t>
  </si>
  <si>
    <t>B105C</t>
  </si>
  <si>
    <t>B106C</t>
  </si>
  <si>
    <t>B107C</t>
  </si>
  <si>
    <t>B108C</t>
  </si>
  <si>
    <t>B109C</t>
  </si>
  <si>
    <t>B110C</t>
  </si>
  <si>
    <t>B111C</t>
  </si>
  <si>
    <t>B112C</t>
  </si>
  <si>
    <t>B113C</t>
  </si>
  <si>
    <t>B114C</t>
  </si>
  <si>
    <t>B115C</t>
  </si>
  <si>
    <t>B116C</t>
  </si>
  <si>
    <t>B117C</t>
  </si>
  <si>
    <t>B118C</t>
  </si>
  <si>
    <t>B119C</t>
  </si>
  <si>
    <t>B120C</t>
  </si>
  <si>
    <t>B121C</t>
  </si>
  <si>
    <t>B122C</t>
  </si>
  <si>
    <t>B123C</t>
  </si>
  <si>
    <t>B124C</t>
  </si>
  <si>
    <t>B125C</t>
  </si>
  <si>
    <t>B126C</t>
  </si>
  <si>
    <t>B129C</t>
  </si>
  <si>
    <t>B130C</t>
  </si>
  <si>
    <t>B131C</t>
  </si>
  <si>
    <t>B132C</t>
  </si>
  <si>
    <t>B133C</t>
  </si>
  <si>
    <t>B134C</t>
  </si>
  <si>
    <t>B135C</t>
  </si>
  <si>
    <t>B136C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</si>
  <si>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</si>
  <si>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</si>
  <si>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</si>
  <si>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</si>
  <si>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</si>
  <si>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</si>
  <si>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</si>
  <si>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</si>
  <si>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</si>
  <si>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</si>
  <si>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</si>
  <si>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</si>
  <si>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</si>
  <si>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</si>
  <si>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</si>
  <si>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</si>
  <si>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</si>
  <si>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0201C</t>
    <phoneticPr fontId="11" type="noConversion"/>
  </si>
  <si>
    <t>0202C</t>
    <phoneticPr fontId="11" type="noConversion"/>
  </si>
  <si>
    <t>0203C</t>
    <phoneticPr fontId="11" type="noConversion"/>
  </si>
  <si>
    <t>0204C</t>
    <phoneticPr fontId="11" type="noConversion"/>
  </si>
  <si>
    <t>0205C</t>
    <phoneticPr fontId="11" type="noConversion"/>
  </si>
  <si>
    <t>0206C</t>
    <phoneticPr fontId="11" type="noConversion"/>
  </si>
  <si>
    <t>0207C</t>
    <phoneticPr fontId="11" type="noConversion"/>
  </si>
  <si>
    <t>0208C</t>
    <phoneticPr fontId="11" type="noConversion"/>
  </si>
  <si>
    <t>0209C</t>
    <phoneticPr fontId="11" type="noConversion"/>
  </si>
  <si>
    <t>0210C</t>
    <phoneticPr fontId="11" type="noConversion"/>
  </si>
  <si>
    <t>0211C</t>
    <phoneticPr fontId="11" type="noConversion"/>
  </si>
  <si>
    <t>0219</t>
  </si>
  <si>
    <t>0220</t>
  </si>
  <si>
    <t>0221</t>
  </si>
  <si>
    <t>0222</t>
  </si>
  <si>
    <t>0223</t>
  </si>
  <si>
    <t>0224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</si>
  <si>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</si>
  <si>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</si>
  <si>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</si>
  <si>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</si>
  <si>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</si>
  <si>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</si>
  <si>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</si>
  <si>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</si>
  <si>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</si>
  <si>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</si>
  <si>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</si>
  <si>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</si>
  <si>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</si>
  <si>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</si>
  <si>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</si>
  <si>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</si>
  <si>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</si>
  <si>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</si>
  <si>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</si>
  <si>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</si>
  <si>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</si>
  <si>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</si>
  <si>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</si>
  <si>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</si>
  <si>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</si>
  <si>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</si>
  <si>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</si>
  <si>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</si>
  <si>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</si>
  <si>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</si>
  <si>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</si>
  <si>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</si>
  <si>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</si>
  <si>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</si>
  <si>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</si>
  <si>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</si>
  <si>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</si>
  <si>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</si>
  <si>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</si>
  <si>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</si>
  <si>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</si>
  <si>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</si>
  <si>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</si>
  <si>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</si>
  <si>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</si>
  <si>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</si>
  <si>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</si>
  <si>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</si>
  <si>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</si>
  <si>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</si>
  <si>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</si>
  <si>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</si>
  <si>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</si>
  <si>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</si>
  <si>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</si>
  <si>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</si>
  <si>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</si>
  <si>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</si>
  <si>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</si>
  <si>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</si>
  <si>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</si>
  <si>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</si>
  <si>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</si>
  <si>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</si>
  <si>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</si>
  <si>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</si>
  <si>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</si>
  <si>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</si>
  <si>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0701A</t>
    <phoneticPr fontId="11" type="noConversion"/>
  </si>
  <si>
    <t>0702A</t>
    <phoneticPr fontId="11" type="noConversion"/>
  </si>
  <si>
    <t>0703A</t>
    <phoneticPr fontId="11" type="noConversion"/>
  </si>
  <si>
    <t>0704A</t>
    <phoneticPr fontId="11" type="noConversion"/>
  </si>
  <si>
    <t>0705A</t>
    <phoneticPr fontId="11" type="noConversion"/>
  </si>
  <si>
    <t>0706A</t>
    <phoneticPr fontId="11" type="noConversion"/>
  </si>
  <si>
    <t>0707A</t>
    <phoneticPr fontId="11" type="noConversion"/>
  </si>
  <si>
    <t>0708A</t>
    <phoneticPr fontId="11" type="noConversion"/>
  </si>
  <si>
    <t>0709A</t>
    <phoneticPr fontId="11" type="noConversion"/>
  </si>
  <si>
    <t>0710A</t>
    <phoneticPr fontId="11" type="noConversion"/>
  </si>
  <si>
    <t>0711A</t>
    <phoneticPr fontId="11" type="noConversion"/>
  </si>
  <si>
    <t>0712A</t>
    <phoneticPr fontId="11" type="noConversion"/>
  </si>
  <si>
    <t>0701B</t>
    <phoneticPr fontId="11" type="noConversion"/>
  </si>
  <si>
    <t>0702B</t>
    <phoneticPr fontId="11" type="noConversion"/>
  </si>
  <si>
    <t>0703B</t>
    <phoneticPr fontId="11" type="noConversion"/>
  </si>
  <si>
    <t>0704B</t>
    <phoneticPr fontId="11" type="noConversion"/>
  </si>
  <si>
    <t>0705B</t>
    <phoneticPr fontId="11" type="noConversion"/>
  </si>
  <si>
    <t>0706B</t>
    <phoneticPr fontId="11" type="noConversion"/>
  </si>
  <si>
    <t>0707B</t>
    <phoneticPr fontId="11" type="noConversion"/>
  </si>
  <si>
    <t>0708B</t>
    <phoneticPr fontId="11" type="noConversion"/>
  </si>
  <si>
    <t>0709B</t>
    <phoneticPr fontId="11" type="noConversion"/>
  </si>
  <si>
    <t>0710B</t>
    <phoneticPr fontId="11" type="noConversion"/>
  </si>
  <si>
    <t>0801A</t>
    <phoneticPr fontId="11" type="noConversion"/>
  </si>
  <si>
    <t>0802A</t>
    <phoneticPr fontId="11" type="noConversion"/>
  </si>
  <si>
    <t>0803A</t>
    <phoneticPr fontId="11" type="noConversion"/>
  </si>
  <si>
    <t>0804A</t>
    <phoneticPr fontId="11" type="noConversion"/>
  </si>
  <si>
    <t>0805A</t>
    <phoneticPr fontId="11" type="noConversion"/>
  </si>
  <si>
    <t>0806A</t>
    <phoneticPr fontId="11" type="noConversion"/>
  </si>
  <si>
    <t>0807A</t>
    <phoneticPr fontId="11" type="noConversion"/>
  </si>
  <si>
    <t>0808A</t>
    <phoneticPr fontId="11" type="noConversion"/>
  </si>
  <si>
    <t>0809A</t>
    <phoneticPr fontId="11" type="noConversion"/>
  </si>
  <si>
    <t>0810A</t>
    <phoneticPr fontId="11" type="noConversion"/>
  </si>
  <si>
    <t>0811A</t>
    <phoneticPr fontId="11" type="noConversion"/>
  </si>
  <si>
    <t>0812A</t>
    <phoneticPr fontId="11" type="noConversion"/>
  </si>
  <si>
    <t>0801B</t>
    <phoneticPr fontId="11" type="noConversion"/>
  </si>
  <si>
    <t>0802B</t>
    <phoneticPr fontId="11" type="noConversion"/>
  </si>
  <si>
    <t>0803B</t>
    <phoneticPr fontId="11" type="noConversion"/>
  </si>
  <si>
    <t>0804B</t>
    <phoneticPr fontId="11" type="noConversion"/>
  </si>
  <si>
    <t>0805B</t>
    <phoneticPr fontId="11" type="noConversion"/>
  </si>
  <si>
    <t>0806B</t>
    <phoneticPr fontId="11" type="noConversion"/>
  </si>
  <si>
    <t>0807B</t>
    <phoneticPr fontId="11" type="noConversion"/>
  </si>
  <si>
    <t>0808B</t>
    <phoneticPr fontId="11" type="noConversion"/>
  </si>
  <si>
    <t>0809B</t>
    <phoneticPr fontId="11" type="noConversion"/>
  </si>
  <si>
    <t>0810B</t>
    <phoneticPr fontId="11" type="noConversion"/>
  </si>
  <si>
    <t>0811B</t>
    <phoneticPr fontId="11" type="noConversion"/>
  </si>
  <si>
    <t>0901A</t>
    <phoneticPr fontId="11" type="noConversion"/>
  </si>
  <si>
    <t>0902A</t>
    <phoneticPr fontId="11" type="noConversion"/>
  </si>
  <si>
    <t>0903A</t>
    <phoneticPr fontId="11" type="noConversion"/>
  </si>
  <si>
    <t>0904A</t>
    <phoneticPr fontId="11" type="noConversion"/>
  </si>
  <si>
    <t>0905A</t>
    <phoneticPr fontId="11" type="noConversion"/>
  </si>
  <si>
    <t>0906A</t>
    <phoneticPr fontId="11" type="noConversion"/>
  </si>
  <si>
    <t>0907A</t>
    <phoneticPr fontId="11" type="noConversion"/>
  </si>
  <si>
    <t>0908A</t>
    <phoneticPr fontId="11" type="noConversion"/>
  </si>
  <si>
    <t>0909A</t>
    <phoneticPr fontId="11" type="noConversion"/>
  </si>
  <si>
    <t>0910A</t>
    <phoneticPr fontId="11" type="noConversion"/>
  </si>
  <si>
    <t>0911A</t>
    <phoneticPr fontId="11" type="noConversion"/>
  </si>
  <si>
    <t>0912A</t>
    <phoneticPr fontId="11" type="noConversion"/>
  </si>
  <si>
    <t>0901B</t>
    <phoneticPr fontId="11" type="noConversion"/>
  </si>
  <si>
    <t>0902B</t>
    <phoneticPr fontId="11" type="noConversion"/>
  </si>
  <si>
    <t>0903B</t>
    <phoneticPr fontId="11" type="noConversion"/>
  </si>
  <si>
    <t>0904B</t>
    <phoneticPr fontId="11" type="noConversion"/>
  </si>
  <si>
    <t>0905B</t>
    <phoneticPr fontId="11" type="noConversion"/>
  </si>
  <si>
    <t>0906B</t>
    <phoneticPr fontId="11" type="noConversion"/>
  </si>
  <si>
    <t>0907B</t>
    <phoneticPr fontId="11" type="noConversion"/>
  </si>
  <si>
    <t>0908B</t>
    <phoneticPr fontId="11" type="noConversion"/>
  </si>
  <si>
    <t>0909B</t>
    <phoneticPr fontId="11" type="noConversion"/>
  </si>
  <si>
    <t>0910B</t>
    <phoneticPr fontId="11" type="noConversion"/>
  </si>
  <si>
    <t>0911B</t>
    <phoneticPr fontId="11" type="noConversion"/>
  </si>
  <si>
    <t>1001A</t>
    <phoneticPr fontId="11" type="noConversion"/>
  </si>
  <si>
    <t>1002A</t>
  </si>
  <si>
    <t>1003A</t>
  </si>
  <si>
    <t>1004A</t>
  </si>
  <si>
    <t>1005A</t>
  </si>
  <si>
    <t>1006A</t>
  </si>
  <si>
    <t>1007A</t>
  </si>
  <si>
    <t>1008A</t>
  </si>
  <si>
    <t>1009A</t>
  </si>
  <si>
    <t>1010A</t>
  </si>
  <si>
    <t>1011A</t>
  </si>
  <si>
    <t>1012A</t>
  </si>
  <si>
    <t>1001B</t>
    <phoneticPr fontId="11" type="noConversion"/>
  </si>
  <si>
    <t>1002B</t>
  </si>
  <si>
    <t>1003B</t>
  </si>
  <si>
    <t>1004B</t>
  </si>
  <si>
    <t>1005B</t>
  </si>
  <si>
    <t>1006B</t>
  </si>
  <si>
    <t>1007B</t>
  </si>
  <si>
    <t>1008B</t>
  </si>
  <si>
    <t>1009B</t>
  </si>
  <si>
    <t>1010B</t>
  </si>
  <si>
    <t>1011B</t>
  </si>
  <si>
    <t>1101A</t>
    <phoneticPr fontId="11" type="noConversion"/>
  </si>
  <si>
    <t>1102A</t>
  </si>
  <si>
    <t>1103A</t>
  </si>
  <si>
    <t>1104A</t>
  </si>
  <si>
    <t>1105A</t>
  </si>
  <si>
    <t>1106A</t>
  </si>
  <si>
    <t>1107A</t>
  </si>
  <si>
    <t>1108A</t>
  </si>
  <si>
    <t>1109A</t>
  </si>
  <si>
    <t>1110A</t>
  </si>
  <si>
    <t>1111A</t>
  </si>
  <si>
    <t>1112A</t>
  </si>
  <si>
    <t>1101B</t>
    <phoneticPr fontId="11" type="noConversion"/>
  </si>
  <si>
    <t>1102B</t>
  </si>
  <si>
    <t>1103B</t>
  </si>
  <si>
    <t>1104B</t>
  </si>
  <si>
    <t>1105B</t>
  </si>
  <si>
    <t>1106B</t>
  </si>
  <si>
    <t>1107B</t>
  </si>
  <si>
    <t>1108B</t>
  </si>
  <si>
    <t>1109B</t>
  </si>
  <si>
    <t>1110B</t>
  </si>
  <si>
    <t>1111B</t>
  </si>
  <si>
    <t>1201A</t>
    <phoneticPr fontId="11" type="noConversion"/>
  </si>
  <si>
    <t>1202A</t>
  </si>
  <si>
    <t>1203A</t>
  </si>
  <si>
    <t>1204A</t>
  </si>
  <si>
    <t>1205A</t>
  </si>
  <si>
    <t>1206A</t>
  </si>
  <si>
    <t>1207A</t>
  </si>
  <si>
    <t>1208A</t>
  </si>
  <si>
    <t>1209A</t>
  </si>
  <si>
    <t>1210A</t>
  </si>
  <si>
    <t>1211A</t>
  </si>
  <si>
    <t>1212A</t>
  </si>
  <si>
    <t>1201B</t>
    <phoneticPr fontId="11" type="noConversion"/>
  </si>
  <si>
    <t>1202B</t>
  </si>
  <si>
    <t>1203B</t>
  </si>
  <si>
    <t>1204B</t>
  </si>
  <si>
    <t>1205B</t>
  </si>
  <si>
    <t>1206B</t>
  </si>
  <si>
    <t>1207B</t>
  </si>
  <si>
    <t>1208B</t>
  </si>
  <si>
    <t>1209B</t>
  </si>
  <si>
    <t>1210B</t>
  </si>
  <si>
    <t>1211B</t>
  </si>
  <si>
    <t>1301A</t>
    <phoneticPr fontId="11" type="noConversion"/>
  </si>
  <si>
    <t>1302A</t>
  </si>
  <si>
    <t>1303A</t>
  </si>
  <si>
    <t>1304A</t>
  </si>
  <si>
    <t>1305A</t>
  </si>
  <si>
    <t>1306A</t>
  </si>
  <si>
    <t>1307A</t>
  </si>
  <si>
    <t>1308A</t>
  </si>
  <si>
    <t>1309A</t>
  </si>
  <si>
    <t>1310A</t>
  </si>
  <si>
    <t>1311A</t>
  </si>
  <si>
    <t>1312A</t>
  </si>
  <si>
    <t>1301B</t>
    <phoneticPr fontId="11" type="noConversion"/>
  </si>
  <si>
    <t>1302B</t>
  </si>
  <si>
    <t>1303B</t>
  </si>
  <si>
    <t>1304B</t>
  </si>
  <si>
    <t>1305B</t>
  </si>
  <si>
    <t>1306B</t>
  </si>
  <si>
    <t>1307B</t>
  </si>
  <si>
    <t>1308B</t>
  </si>
  <si>
    <t>1309B</t>
  </si>
  <si>
    <t>1310B</t>
  </si>
  <si>
    <t>1311B</t>
  </si>
  <si>
    <t>1401A</t>
    <phoneticPr fontId="11" type="noConversion"/>
  </si>
  <si>
    <t>1402A</t>
  </si>
  <si>
    <t>1403A</t>
  </si>
  <si>
    <t>1404A</t>
  </si>
  <si>
    <t>1405A</t>
  </si>
  <si>
    <t>1406A</t>
  </si>
  <si>
    <t>1407A</t>
  </si>
  <si>
    <t>1408A</t>
  </si>
  <si>
    <t>1409A</t>
  </si>
  <si>
    <t>1410A</t>
  </si>
  <si>
    <t>1411A</t>
  </si>
  <si>
    <t>1412A</t>
  </si>
  <si>
    <t>1401B</t>
    <phoneticPr fontId="11" type="noConversion"/>
  </si>
  <si>
    <t>1402B</t>
  </si>
  <si>
    <t>1403B</t>
  </si>
  <si>
    <t>1404B</t>
  </si>
  <si>
    <t>1405B</t>
  </si>
  <si>
    <t>1406B</t>
  </si>
  <si>
    <t>1407B</t>
  </si>
  <si>
    <t>1408B</t>
  </si>
  <si>
    <t>1409B</t>
  </si>
  <si>
    <t>1410B</t>
  </si>
  <si>
    <t>1411B</t>
  </si>
  <si>
    <t>1501A</t>
    <phoneticPr fontId="11" type="noConversion"/>
  </si>
  <si>
    <t>1502A</t>
  </si>
  <si>
    <t>1503A</t>
  </si>
  <si>
    <t>1504A</t>
  </si>
  <si>
    <t>1505A</t>
  </si>
  <si>
    <t>1506A</t>
  </si>
  <si>
    <t>1507A</t>
  </si>
  <si>
    <t>1508A</t>
  </si>
  <si>
    <t>1509A</t>
  </si>
  <si>
    <t>1510A</t>
  </si>
  <si>
    <t>1511A</t>
  </si>
  <si>
    <t>1512A</t>
  </si>
  <si>
    <t>1501B</t>
    <phoneticPr fontId="11" type="noConversion"/>
  </si>
  <si>
    <t>1502B</t>
  </si>
  <si>
    <t>1503B</t>
  </si>
  <si>
    <t>1504B</t>
  </si>
  <si>
    <t>1505B</t>
  </si>
  <si>
    <t>1506B</t>
  </si>
  <si>
    <t>1507B</t>
  </si>
  <si>
    <t>1508B</t>
  </si>
  <si>
    <t>1509B</t>
  </si>
  <si>
    <t>1510B</t>
  </si>
  <si>
    <t>1511B</t>
  </si>
  <si>
    <t>1601A</t>
    <phoneticPr fontId="11" type="noConversion"/>
  </si>
  <si>
    <t>1602A</t>
  </si>
  <si>
    <t>1603A</t>
  </si>
  <si>
    <t>1604A</t>
  </si>
  <si>
    <t>1605A</t>
  </si>
  <si>
    <t>1606A</t>
  </si>
  <si>
    <t>1607A</t>
  </si>
  <si>
    <t>1608A</t>
  </si>
  <si>
    <t>1609A</t>
  </si>
  <si>
    <t>1610A</t>
  </si>
  <si>
    <t>1611A</t>
  </si>
  <si>
    <t>1612A</t>
  </si>
  <si>
    <t>1601B</t>
    <phoneticPr fontId="11" type="noConversion"/>
  </si>
  <si>
    <t>1602B</t>
  </si>
  <si>
    <t>1603B</t>
  </si>
  <si>
    <t>1604B</t>
  </si>
  <si>
    <t>1605B</t>
  </si>
  <si>
    <t>1606B</t>
  </si>
  <si>
    <t>1607B</t>
  </si>
  <si>
    <t>1608B</t>
  </si>
  <si>
    <t>1609B</t>
  </si>
  <si>
    <t>1610B</t>
  </si>
  <si>
    <t>1611B</t>
  </si>
  <si>
    <t>1701A</t>
    <phoneticPr fontId="11" type="noConversion"/>
  </si>
  <si>
    <t>1702A</t>
  </si>
  <si>
    <t>1703A</t>
  </si>
  <si>
    <t>1704A</t>
  </si>
  <si>
    <t>1705A</t>
  </si>
  <si>
    <t>1706A</t>
  </si>
  <si>
    <t>1707A</t>
  </si>
  <si>
    <t>1708A</t>
  </si>
  <si>
    <t>1709A</t>
  </si>
  <si>
    <t>1710A</t>
  </si>
  <si>
    <t>1711A</t>
  </si>
  <si>
    <t>1712A</t>
  </si>
  <si>
    <t>1701B</t>
    <phoneticPr fontId="11" type="noConversion"/>
  </si>
  <si>
    <t>1702B</t>
  </si>
  <si>
    <t>1703B</t>
  </si>
  <si>
    <t>1704B</t>
  </si>
  <si>
    <t>1705B</t>
  </si>
  <si>
    <t>1706B</t>
  </si>
  <si>
    <t>1707B</t>
  </si>
  <si>
    <t>1708B</t>
  </si>
  <si>
    <t>1709B</t>
  </si>
  <si>
    <t>1710B</t>
  </si>
  <si>
    <t>1711B</t>
  </si>
  <si>
    <t>1801A</t>
    <phoneticPr fontId="11" type="noConversion"/>
  </si>
  <si>
    <t>1802A</t>
  </si>
  <si>
    <t>1803A</t>
  </si>
  <si>
    <t>1804A</t>
  </si>
  <si>
    <t>1805A</t>
  </si>
  <si>
    <t>1806A</t>
  </si>
  <si>
    <t>1807A</t>
  </si>
  <si>
    <t>1808A</t>
  </si>
  <si>
    <t>1809A</t>
  </si>
  <si>
    <t>1810A</t>
  </si>
  <si>
    <t>1811A</t>
  </si>
  <si>
    <t>1801B</t>
    <phoneticPr fontId="11" type="noConversion"/>
  </si>
  <si>
    <t>1802B</t>
  </si>
  <si>
    <t>1803B</t>
  </si>
  <si>
    <t>1804B</t>
  </si>
  <si>
    <t>1805B</t>
  </si>
  <si>
    <t>1806B</t>
  </si>
  <si>
    <t>1807B</t>
  </si>
  <si>
    <t>1808B</t>
  </si>
  <si>
    <t>1809B</t>
  </si>
  <si>
    <t>1810B</t>
  </si>
  <si>
    <t>1901A</t>
    <phoneticPr fontId="11" type="noConversion"/>
  </si>
  <si>
    <t>1902A</t>
  </si>
  <si>
    <t>1903A</t>
  </si>
  <si>
    <t>1904A</t>
  </si>
  <si>
    <t>1905A</t>
  </si>
  <si>
    <t>1906A</t>
  </si>
  <si>
    <t>1907A</t>
  </si>
  <si>
    <t>1908A</t>
  </si>
  <si>
    <t>1909A</t>
  </si>
  <si>
    <t>1910A</t>
  </si>
  <si>
    <t>1911A</t>
  </si>
  <si>
    <t>1901B</t>
    <phoneticPr fontId="11" type="noConversion"/>
  </si>
  <si>
    <t>1902B</t>
  </si>
  <si>
    <t>1903B</t>
  </si>
  <si>
    <t>1904B</t>
  </si>
  <si>
    <t>1905B</t>
  </si>
  <si>
    <t>1906B</t>
  </si>
  <si>
    <t>1907B</t>
  </si>
  <si>
    <t>1908B</t>
  </si>
  <si>
    <t>1909B</t>
  </si>
  <si>
    <t>1910B</t>
  </si>
  <si>
    <t>2001A</t>
    <phoneticPr fontId="11" type="noConversion"/>
  </si>
  <si>
    <t>2002A</t>
  </si>
  <si>
    <t>2003A</t>
  </si>
  <si>
    <t>2004A</t>
  </si>
  <si>
    <t>2005A</t>
  </si>
  <si>
    <t>2006A</t>
  </si>
  <si>
    <t>2007A</t>
  </si>
  <si>
    <t>2008A</t>
  </si>
  <si>
    <t>2009A</t>
  </si>
  <si>
    <t>2010A</t>
  </si>
  <si>
    <t>2011A</t>
  </si>
  <si>
    <t>2001B</t>
    <phoneticPr fontId="11" type="noConversion"/>
  </si>
  <si>
    <t>2002B</t>
  </si>
  <si>
    <t>2003B</t>
  </si>
  <si>
    <t>2004B</t>
  </si>
  <si>
    <t>2005B</t>
  </si>
  <si>
    <t>2006B</t>
  </si>
  <si>
    <t>2007B</t>
  </si>
  <si>
    <t>2008B</t>
  </si>
  <si>
    <t>2009B</t>
  </si>
  <si>
    <t>2010B</t>
  </si>
  <si>
    <t>2101A</t>
    <phoneticPr fontId="11" type="noConversion"/>
  </si>
  <si>
    <t>2102A</t>
  </si>
  <si>
    <t>2103A</t>
  </si>
  <si>
    <t>2104A</t>
  </si>
  <si>
    <t>2105A</t>
  </si>
  <si>
    <t>2106A</t>
  </si>
  <si>
    <t>2107A</t>
  </si>
  <si>
    <t>2108A</t>
  </si>
  <si>
    <t>2109A</t>
  </si>
  <si>
    <t>2110A</t>
  </si>
  <si>
    <t>2111A</t>
  </si>
  <si>
    <t>2112A</t>
  </si>
  <si>
    <t>2101B</t>
    <phoneticPr fontId="11" type="noConversion"/>
  </si>
  <si>
    <t>2102B</t>
  </si>
  <si>
    <t>2103B</t>
  </si>
  <si>
    <t>2104B</t>
  </si>
  <si>
    <t>2105B</t>
  </si>
  <si>
    <t>2106B</t>
  </si>
  <si>
    <t>2107B</t>
  </si>
  <si>
    <t>2108B</t>
  </si>
  <si>
    <t>2109B</t>
  </si>
  <si>
    <t>2110B</t>
  </si>
  <si>
    <t>2111B</t>
  </si>
  <si>
    <t>2201A</t>
    <phoneticPr fontId="11" type="noConversion"/>
  </si>
  <si>
    <t>2202A</t>
  </si>
  <si>
    <t>2203A</t>
  </si>
  <si>
    <t>2204A</t>
  </si>
  <si>
    <t>2205A</t>
  </si>
  <si>
    <t>2206A</t>
  </si>
  <si>
    <t>2207A</t>
  </si>
  <si>
    <t>2208A</t>
  </si>
  <si>
    <t>2209A</t>
  </si>
  <si>
    <t>2210A</t>
  </si>
  <si>
    <t>2211A</t>
  </si>
  <si>
    <t>2201B</t>
    <phoneticPr fontId="11" type="noConversion"/>
  </si>
  <si>
    <t>2202B</t>
  </si>
  <si>
    <t>2203B</t>
  </si>
  <si>
    <t>2204B</t>
  </si>
  <si>
    <t>2205B</t>
  </si>
  <si>
    <t>2206B</t>
  </si>
  <si>
    <t>2207B</t>
  </si>
  <si>
    <t>2208B</t>
  </si>
  <si>
    <t>2209B</t>
  </si>
  <si>
    <t>2210B</t>
  </si>
  <si>
    <t>2211B</t>
  </si>
  <si>
    <t>2301A</t>
    <phoneticPr fontId="11" type="noConversion"/>
  </si>
  <si>
    <t>2302A</t>
  </si>
  <si>
    <t>2303A</t>
  </si>
  <si>
    <t>2304A</t>
  </si>
  <si>
    <t>2305A</t>
  </si>
  <si>
    <t>2306A</t>
  </si>
  <si>
    <t>2307A</t>
  </si>
  <si>
    <t>2308A</t>
  </si>
  <si>
    <t>2309A</t>
  </si>
  <si>
    <t>2310A</t>
  </si>
  <si>
    <t>2311A</t>
  </si>
  <si>
    <t>2301B</t>
    <phoneticPr fontId="11" type="noConversion"/>
  </si>
  <si>
    <t>2302B</t>
  </si>
  <si>
    <t>2303B</t>
  </si>
  <si>
    <t>2304B</t>
  </si>
  <si>
    <t>2305B</t>
  </si>
  <si>
    <t>2306B</t>
  </si>
  <si>
    <t>2307B</t>
  </si>
  <si>
    <t>2308B</t>
  </si>
  <si>
    <t>2309B</t>
  </si>
  <si>
    <t>2310B</t>
  </si>
  <si>
    <t>2311B</t>
  </si>
  <si>
    <t>2401A</t>
    <phoneticPr fontId="11" type="noConversion"/>
  </si>
  <si>
    <t>2402A</t>
  </si>
  <si>
    <t>2403A</t>
  </si>
  <si>
    <t>2404A</t>
  </si>
  <si>
    <t>2405A</t>
  </si>
  <si>
    <t>2406A</t>
  </si>
  <si>
    <t>2407A</t>
  </si>
  <si>
    <t>2408A</t>
  </si>
  <si>
    <t>2409A</t>
  </si>
  <si>
    <t>2410A</t>
  </si>
  <si>
    <t>2411A</t>
  </si>
  <si>
    <t>2401B</t>
    <phoneticPr fontId="11" type="noConversion"/>
  </si>
  <si>
    <t>2402B</t>
  </si>
  <si>
    <t>2403B</t>
  </si>
  <si>
    <t>2404B</t>
  </si>
  <si>
    <t>2405B</t>
  </si>
  <si>
    <t>2406B</t>
  </si>
  <si>
    <t>2407B</t>
  </si>
  <si>
    <t>2408B</t>
  </si>
  <si>
    <t>2409B</t>
  </si>
  <si>
    <t>2410B</t>
  </si>
  <si>
    <t>2411B</t>
  </si>
  <si>
    <t>2501A</t>
    <phoneticPr fontId="11" type="noConversion"/>
  </si>
  <si>
    <t>2502A</t>
  </si>
  <si>
    <t>2503A</t>
  </si>
  <si>
    <t>2504A</t>
  </si>
  <si>
    <t>2505A</t>
  </si>
  <si>
    <t>2506A</t>
  </si>
  <si>
    <t>2507A</t>
  </si>
  <si>
    <t>2508A</t>
  </si>
  <si>
    <t>2509A</t>
  </si>
  <si>
    <t>2510A</t>
  </si>
  <si>
    <t>2511A</t>
  </si>
  <si>
    <t>2501B</t>
    <phoneticPr fontId="11" type="noConversion"/>
  </si>
  <si>
    <t>2502B</t>
  </si>
  <si>
    <t>2503B</t>
  </si>
  <si>
    <t>2504B</t>
  </si>
  <si>
    <t>2505B</t>
  </si>
  <si>
    <t>2506B</t>
  </si>
  <si>
    <t>2507B</t>
  </si>
  <si>
    <t>2508B</t>
  </si>
  <si>
    <t>2509B</t>
  </si>
  <si>
    <t>2510B</t>
  </si>
  <si>
    <t>2511B</t>
  </si>
  <si>
    <t>2601A</t>
    <phoneticPr fontId="11" type="noConversion"/>
  </si>
  <si>
    <t>2602A</t>
  </si>
  <si>
    <t>2603A</t>
  </si>
  <si>
    <t>2604A</t>
  </si>
  <si>
    <t>2605A</t>
  </si>
  <si>
    <t>2606A</t>
  </si>
  <si>
    <t>2607A</t>
  </si>
  <si>
    <t>2608A</t>
  </si>
  <si>
    <t>2609A</t>
  </si>
  <si>
    <t>2610A</t>
  </si>
  <si>
    <t>2611A</t>
  </si>
  <si>
    <t>2612A</t>
  </si>
  <si>
    <t>2601B</t>
    <phoneticPr fontId="11" type="noConversion"/>
  </si>
  <si>
    <t>2602B</t>
  </si>
  <si>
    <t>2603B</t>
  </si>
  <si>
    <t>2604B</t>
  </si>
  <si>
    <t>2605B</t>
  </si>
  <si>
    <t>2606B</t>
  </si>
  <si>
    <t>2607B</t>
  </si>
  <si>
    <t>2608B</t>
  </si>
  <si>
    <t>2609B</t>
  </si>
  <si>
    <t>2610B</t>
  </si>
  <si>
    <t>2611B</t>
  </si>
  <si>
    <t>전매가</t>
    <phoneticPr fontId="11" type="noConversion"/>
  </si>
  <si>
    <t>cost_lots_monopoly</t>
    <phoneticPr fontId="3" type="noConversion"/>
  </si>
  <si>
    <t>hlmonopoly</t>
    <phoneticPr fontId="3" type="noConversion"/>
  </si>
  <si>
    <t>전매가</t>
    <phoneticPr fontId="3" type="noConversion"/>
  </si>
  <si>
    <t>B101</t>
  </si>
  <si>
    <t>B105</t>
  </si>
  <si>
    <t>B106</t>
  </si>
  <si>
    <t>B107</t>
  </si>
  <si>
    <t>B108</t>
  </si>
  <si>
    <t>0101</t>
    <phoneticPr fontId="3" type="noConversion"/>
  </si>
  <si>
    <t>B301</t>
  </si>
  <si>
    <t>B302</t>
  </si>
  <si>
    <t>B201</t>
  </si>
  <si>
    <t>B202</t>
  </si>
  <si>
    <t>B121</t>
  </si>
  <si>
    <t>B122</t>
  </si>
  <si>
    <t>B123</t>
  </si>
  <si>
    <t>B124</t>
  </si>
  <si>
    <t>B109</t>
  </si>
  <si>
    <t>B110</t>
  </si>
  <si>
    <t>B111</t>
  </si>
  <si>
    <t>0701</t>
    <phoneticPr fontId="3" type="noConversion"/>
  </si>
  <si>
    <t>0901</t>
    <phoneticPr fontId="3" type="noConversion"/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</si>
  <si>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</si>
  <si>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</si>
  <si>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</si>
  <si>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</si>
  <si>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</si>
  <si>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</si>
  <si>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</si>
  <si>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</si>
  <si>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</si>
  <si>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B125</t>
  </si>
  <si>
    <t>B126</t>
  </si>
  <si>
    <t>B127</t>
  </si>
  <si>
    <t>B128</t>
  </si>
  <si>
    <t>B129</t>
  </si>
  <si>
    <t>B130</t>
  </si>
  <si>
    <t>decimal(8,3)</t>
    <phoneticPr fontId="5" type="noConversion"/>
  </si>
  <si>
    <t>0101</t>
  </si>
  <si>
    <t>0101</t>
    <phoneticPr fontId="3" type="noConversion"/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</si>
  <si>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</si>
  <si>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</si>
  <si>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</si>
  <si>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</si>
  <si>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</si>
  <si>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</si>
  <si>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</si>
  <si>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</si>
  <si>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</si>
  <si>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</si>
  <si>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</si>
  <si>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</si>
  <si>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</si>
  <si>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</si>
  <si>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</si>
  <si>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</si>
  <si>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</si>
  <si>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</si>
  <si>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</si>
  <si>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</si>
  <si>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</si>
  <si>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0201</t>
  </si>
  <si>
    <t>0201</t>
    <phoneticPr fontId="3" type="noConversion"/>
  </si>
  <si>
    <t>0301</t>
  </si>
  <si>
    <t>0301</t>
    <phoneticPr fontId="3" type="noConversion"/>
  </si>
  <si>
    <t>0401</t>
  </si>
  <si>
    <t>0401</t>
    <phoneticPr fontId="3" type="noConversion"/>
  </si>
  <si>
    <t>0501</t>
  </si>
  <si>
    <t>0501</t>
    <phoneticPr fontId="3" type="noConversion"/>
  </si>
  <si>
    <t>0601</t>
  </si>
  <si>
    <t>0601</t>
    <phoneticPr fontId="3" type="noConversion"/>
  </si>
  <si>
    <t>0701</t>
  </si>
  <si>
    <t>0701</t>
    <phoneticPr fontId="3" type="noConversion"/>
  </si>
  <si>
    <t>0801</t>
  </si>
  <si>
    <t>0801</t>
    <phoneticPr fontId="3" type="noConversion"/>
  </si>
  <si>
    <t>0901</t>
  </si>
  <si>
    <t>0901</t>
    <phoneticPr fontId="3" type="noConversion"/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</si>
  <si>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</si>
  <si>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</si>
  <si>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</si>
  <si>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</si>
  <si>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</si>
  <si>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</si>
  <si>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</si>
  <si>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</si>
  <si>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</si>
  <si>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</si>
  <si>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</si>
  <si>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</si>
  <si>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</si>
  <si>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</si>
  <si>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</si>
  <si>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</si>
  <si>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</si>
  <si>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</si>
  <si>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</si>
  <si>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</si>
  <si>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</si>
  <si>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</si>
  <si>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</si>
  <si>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</si>
  <si>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</si>
  <si>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</si>
  <si>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</si>
  <si>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</si>
  <si>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</si>
  <si>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</si>
  <si>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</si>
  <si>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</si>
  <si>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</si>
  <si>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</si>
  <si>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</si>
  <si>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</si>
  <si>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</si>
  <si>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</si>
  <si>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</si>
  <si>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팀장</t>
    <phoneticPr fontId="3" type="noConversion"/>
  </si>
  <si>
    <t>지대호</t>
    <phoneticPr fontId="3" type="noConversion"/>
  </si>
  <si>
    <t>010-5419-7371</t>
    <phoneticPr fontId="3" type="noConversion"/>
  </si>
  <si>
    <t>02-863-7707</t>
    <phoneticPr fontId="3" type="noConversion"/>
  </si>
  <si>
    <t>서울 금천구 가산동 60-25</t>
    <phoneticPr fontId="3" type="noConversion"/>
  </si>
  <si>
    <t>에이스하이엔드6차 110호</t>
    <phoneticPr fontId="3" type="noConversion"/>
  </si>
  <si>
    <t>번호</t>
    <phoneticPr fontId="3" type="noConversion"/>
  </si>
  <si>
    <t>직위</t>
    <phoneticPr fontId="3" type="noConversion"/>
  </si>
  <si>
    <t>이름</t>
    <phoneticPr fontId="3" type="noConversion"/>
  </si>
  <si>
    <t>핸드폰</t>
    <phoneticPr fontId="3" type="noConversion"/>
  </si>
  <si>
    <t>전화번호</t>
    <phoneticPr fontId="3" type="noConversion"/>
  </si>
  <si>
    <t>주소1</t>
    <phoneticPr fontId="3" type="noConversion"/>
  </si>
  <si>
    <t>주소2</t>
    <phoneticPr fontId="3" type="noConversion"/>
  </si>
  <si>
    <t>기타</t>
    <phoneticPr fontId="3" type="noConversion"/>
  </si>
  <si>
    <t>NOW()</t>
    <phoneticPr fontId="3" type="noConversion"/>
  </si>
  <si>
    <t>B401</t>
  </si>
  <si>
    <t>B402</t>
  </si>
  <si>
    <t>B403</t>
  </si>
  <si>
    <t>B404</t>
  </si>
  <si>
    <t>B303</t>
  </si>
  <si>
    <t>B203</t>
  </si>
  <si>
    <t>B001</t>
  </si>
  <si>
    <t>B002</t>
  </si>
  <si>
    <t>B003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</si>
  <si>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</si>
  <si>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</si>
  <si>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</si>
  <si>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</si>
  <si>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</si>
  <si>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</si>
  <si>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</si>
  <si>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</si>
  <si>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</si>
  <si>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</si>
  <si>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</si>
  <si>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</si>
  <si>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</si>
  <si>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</si>
  <si>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</si>
  <si>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</si>
  <si>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</si>
  <si>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</si>
  <si>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</si>
  <si>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</si>
  <si>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</si>
  <si>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</si>
  <si>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</si>
  <si>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</si>
  <si>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</si>
  <si>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</si>
  <si>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</si>
  <si>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</si>
  <si>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</si>
  <si>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</si>
  <si>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</si>
  <si>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</si>
  <si>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</si>
  <si>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</si>
  <si>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</si>
  <si>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</si>
  <si>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</si>
  <si>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</si>
  <si>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</si>
  <si>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</si>
  <si>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</si>
  <si>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</si>
  <si>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</si>
  <si>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</si>
  <si>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</si>
  <si>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</si>
  <si>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</si>
  <si>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</si>
  <si>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</si>
  <si>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</si>
  <si>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</si>
  <si>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</si>
  <si>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</si>
  <si>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</si>
  <si>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</si>
  <si>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</si>
  <si>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</si>
  <si>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</si>
  <si>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</si>
  <si>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</si>
  <si>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</si>
  <si>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</si>
  <si>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</si>
  <si>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</si>
  <si>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</si>
  <si>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</si>
  <si>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</si>
  <si>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</si>
  <si>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</si>
  <si>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</si>
  <si>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</si>
  <si>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</si>
  <si>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</si>
  <si>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</si>
  <si>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</si>
  <si>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</si>
  <si>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</si>
  <si>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</si>
  <si>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</si>
  <si>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</si>
  <si>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</si>
  <si>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</si>
  <si>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</si>
  <si>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</si>
  <si>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</si>
  <si>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</si>
  <si>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</si>
  <si>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</si>
  <si>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</si>
  <si>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</si>
  <si>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</si>
  <si>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</si>
  <si>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</si>
  <si>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</si>
  <si>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</si>
  <si>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</si>
  <si>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</si>
  <si>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</si>
  <si>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</si>
  <si>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</si>
  <si>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</si>
  <si>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</si>
  <si>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</si>
  <si>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</si>
  <si>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</si>
  <si>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</si>
  <si>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</si>
  <si>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</si>
  <si>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</si>
  <si>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</si>
  <si>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</si>
  <si>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</si>
  <si>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</si>
  <si>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</si>
  <si>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</si>
  <si>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</si>
  <si>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</si>
  <si>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</si>
  <si>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</si>
  <si>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</si>
  <si>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</si>
  <si>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</si>
  <si>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</si>
  <si>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</si>
  <si>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</si>
  <si>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</si>
  <si>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</si>
  <si>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</si>
  <si>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0101</t>
    <phoneticPr fontId="3" type="noConversion"/>
  </si>
  <si>
    <t>0101</t>
    <phoneticPr fontId="11" type="noConversion"/>
  </si>
  <si>
    <t>0201</t>
    <phoneticPr fontId="3" type="noConversion"/>
  </si>
  <si>
    <t>0201</t>
    <phoneticPr fontId="11" type="noConversion"/>
  </si>
  <si>
    <t>0301</t>
    <phoneticPr fontId="11" type="noConversion"/>
  </si>
  <si>
    <t>0401</t>
    <phoneticPr fontId="3" type="noConversion"/>
  </si>
  <si>
    <t>0401</t>
    <phoneticPr fontId="11" type="noConversion"/>
  </si>
  <si>
    <t>0501</t>
    <phoneticPr fontId="11" type="noConversion"/>
  </si>
  <si>
    <t>0601</t>
    <phoneticPr fontId="3" type="noConversion"/>
  </si>
  <si>
    <t>0601</t>
    <phoneticPr fontId="11" type="noConversion"/>
  </si>
  <si>
    <t>0701</t>
    <phoneticPr fontId="11" type="noConversion"/>
  </si>
  <si>
    <t>0702</t>
    <phoneticPr fontId="11" type="noConversion"/>
  </si>
  <si>
    <t>0703</t>
    <phoneticPr fontId="11" type="noConversion"/>
  </si>
  <si>
    <t>0704</t>
    <phoneticPr fontId="11" type="noConversion"/>
  </si>
  <si>
    <t>0705</t>
    <phoneticPr fontId="11" type="noConversion"/>
  </si>
  <si>
    <t>0706</t>
    <phoneticPr fontId="11" type="noConversion"/>
  </si>
  <si>
    <t>0707</t>
    <phoneticPr fontId="11" type="noConversion"/>
  </si>
  <si>
    <t>0708</t>
    <phoneticPr fontId="11" type="noConversion"/>
  </si>
  <si>
    <t>0709</t>
    <phoneticPr fontId="11" type="noConversion"/>
  </si>
  <si>
    <t>0710</t>
    <phoneticPr fontId="11" type="noConversion"/>
  </si>
  <si>
    <t>0711</t>
    <phoneticPr fontId="11" type="noConversion"/>
  </si>
  <si>
    <t>0712</t>
    <phoneticPr fontId="11" type="noConversion"/>
  </si>
  <si>
    <t>0801</t>
    <phoneticPr fontId="11" type="noConversion"/>
  </si>
  <si>
    <t>0802</t>
    <phoneticPr fontId="11" type="noConversion"/>
  </si>
  <si>
    <t>0803</t>
    <phoneticPr fontId="11" type="noConversion"/>
  </si>
  <si>
    <t>0804</t>
    <phoneticPr fontId="11" type="noConversion"/>
  </si>
  <si>
    <t>0805</t>
    <phoneticPr fontId="11" type="noConversion"/>
  </si>
  <si>
    <t>0806</t>
    <phoneticPr fontId="11" type="noConversion"/>
  </si>
  <si>
    <t>0807</t>
    <phoneticPr fontId="11" type="noConversion"/>
  </si>
  <si>
    <t>0808</t>
    <phoneticPr fontId="11" type="noConversion"/>
  </si>
  <si>
    <t>0809</t>
    <phoneticPr fontId="11" type="noConversion"/>
  </si>
  <si>
    <t>0810</t>
    <phoneticPr fontId="11" type="noConversion"/>
  </si>
  <si>
    <t>0811</t>
    <phoneticPr fontId="11" type="noConversion"/>
  </si>
  <si>
    <t>0812</t>
    <phoneticPr fontId="11" type="noConversion"/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</si>
  <si>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</si>
  <si>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</si>
  <si>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</si>
  <si>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</si>
  <si>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</si>
  <si>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</si>
  <si>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</si>
  <si>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</si>
  <si>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</si>
  <si>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</si>
  <si>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0813</t>
    <phoneticPr fontId="11" type="noConversion"/>
  </si>
  <si>
    <t>0901</t>
    <phoneticPr fontId="11" type="noConversion"/>
  </si>
  <si>
    <t>0902</t>
    <phoneticPr fontId="11" type="noConversion"/>
  </si>
  <si>
    <t>0903</t>
    <phoneticPr fontId="11" type="noConversion"/>
  </si>
  <si>
    <t>0904</t>
    <phoneticPr fontId="11" type="noConversion"/>
  </si>
  <si>
    <t>0905</t>
    <phoneticPr fontId="11" type="noConversion"/>
  </si>
  <si>
    <t>0906</t>
    <phoneticPr fontId="11" type="noConversion"/>
  </si>
  <si>
    <t>0907</t>
    <phoneticPr fontId="11" type="noConversion"/>
  </si>
  <si>
    <t>0908</t>
    <phoneticPr fontId="11" type="noConversion"/>
  </si>
  <si>
    <t>0909</t>
    <phoneticPr fontId="11" type="noConversion"/>
  </si>
  <si>
    <t>0910</t>
    <phoneticPr fontId="11" type="noConversion"/>
  </si>
  <si>
    <t>0911</t>
    <phoneticPr fontId="11" type="noConversion"/>
  </si>
  <si>
    <t>0912</t>
    <phoneticPr fontId="11" type="noConversion"/>
  </si>
  <si>
    <t>2003</t>
    <phoneticPr fontId="11" type="noConversion"/>
  </si>
  <si>
    <t>B204</t>
  </si>
  <si>
    <t>1401-A</t>
  </si>
  <si>
    <t>1401-B</t>
  </si>
  <si>
    <t>1410-B</t>
  </si>
  <si>
    <t>1410-A</t>
  </si>
  <si>
    <t>1501-A</t>
  </si>
  <si>
    <t>1501-B</t>
  </si>
  <si>
    <t>1506-A</t>
  </si>
  <si>
    <t>1506-B</t>
  </si>
  <si>
    <t>1510-B</t>
  </si>
  <si>
    <t>1510-A</t>
  </si>
  <si>
    <t>1601-A</t>
  </si>
  <si>
    <t>1601-B</t>
  </si>
  <si>
    <t>1605-B</t>
  </si>
  <si>
    <t>1605-A</t>
  </si>
  <si>
    <t>B131</t>
  </si>
  <si>
    <t>B132</t>
  </si>
  <si>
    <t>B133</t>
  </si>
  <si>
    <t>B134</t>
  </si>
  <si>
    <t>B135</t>
  </si>
  <si>
    <t>B136</t>
  </si>
  <si>
    <t>0201</t>
    <phoneticPr fontId="3" type="noConversion"/>
  </si>
  <si>
    <t>0301</t>
    <phoneticPr fontId="3" type="noConversion"/>
  </si>
  <si>
    <t>0401</t>
    <phoneticPr fontId="3" type="noConversion"/>
  </si>
  <si>
    <t>0501</t>
    <phoneticPr fontId="3" type="noConversion"/>
  </si>
  <si>
    <t>0601</t>
    <phoneticPr fontId="3" type="noConversion"/>
  </si>
  <si>
    <t>0701</t>
    <phoneticPr fontId="3" type="noConversion"/>
  </si>
  <si>
    <t>0801</t>
    <phoneticPr fontId="3" type="noConversion"/>
  </si>
  <si>
    <t>0901</t>
    <phoneticPr fontId="3" type="noConversion"/>
  </si>
  <si>
    <t>0101</t>
    <phoneticPr fontId="3" type="noConversion"/>
  </si>
  <si>
    <t>0301</t>
    <phoneticPr fontId="3" type="noConversion"/>
  </si>
  <si>
    <t>0801</t>
    <phoneticPr fontId="3" type="noConversion"/>
  </si>
  <si>
    <t>0901</t>
    <phoneticPr fontId="3" type="noConversion"/>
  </si>
  <si>
    <t>0501</t>
    <phoneticPr fontId="3" type="noConversion"/>
  </si>
  <si>
    <t>0701</t>
    <phoneticPr fontId="3" type="noConversion"/>
  </si>
  <si>
    <t>B101</t>
    <phoneticPr fontId="11" type="noConversion"/>
  </si>
  <si>
    <t>1401</t>
    <phoneticPr fontId="11" type="noConversion"/>
  </si>
  <si>
    <t>1501</t>
    <phoneticPr fontId="11" type="noConversion"/>
  </si>
  <si>
    <t>1601</t>
    <phoneticPr fontId="11" type="noConversion"/>
  </si>
  <si>
    <t>1701</t>
    <phoneticPr fontId="11" type="noConversion"/>
  </si>
  <si>
    <t>1801</t>
    <phoneticPr fontId="11" type="noConversion"/>
  </si>
  <si>
    <t>1901</t>
    <phoneticPr fontId="11" type="noConversion"/>
  </si>
  <si>
    <t>1902</t>
  </si>
  <si>
    <t>1903</t>
  </si>
  <si>
    <t>1904</t>
  </si>
  <si>
    <t>1905</t>
  </si>
  <si>
    <t>1906</t>
  </si>
  <si>
    <t>1907</t>
  </si>
  <si>
    <t>1908</t>
  </si>
  <si>
    <t>1909</t>
  </si>
  <si>
    <t>2001</t>
    <phoneticPr fontId="11" type="noConversion"/>
  </si>
  <si>
    <t>2002</t>
  </si>
  <si>
    <t>2003</t>
  </si>
  <si>
    <t>2101</t>
    <phoneticPr fontId="11" type="noConversion"/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</si>
  <si>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</si>
  <si>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</si>
  <si>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</si>
  <si>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</si>
  <si>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</si>
  <si>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</si>
  <si>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</si>
  <si>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</si>
  <si>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</si>
  <si>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2201</t>
    <phoneticPr fontId="11" type="noConversion"/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</si>
  <si>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</si>
  <si>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</si>
  <si>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</si>
  <si>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</si>
  <si>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</si>
  <si>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</si>
  <si>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</si>
  <si>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</si>
  <si>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</si>
  <si>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</si>
  <si>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</si>
  <si>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</si>
  <si>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</si>
  <si>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</si>
  <si>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</si>
  <si>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</si>
  <si>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</si>
  <si>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</si>
  <si>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</si>
  <si>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</si>
  <si>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</si>
  <si>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</si>
  <si>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</si>
  <si>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</si>
  <si>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</si>
  <si>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</si>
  <si>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</si>
  <si>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</si>
  <si>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</si>
  <si>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</si>
  <si>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</si>
  <si>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</si>
  <si>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</si>
  <si>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</si>
  <si>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</si>
  <si>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</si>
  <si>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</si>
  <si>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</si>
  <si>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</si>
  <si>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</si>
  <si>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</si>
  <si>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</si>
  <si>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</si>
  <si>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</si>
  <si>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</si>
  <si>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2301</t>
    <phoneticPr fontId="11" type="noConversion"/>
  </si>
  <si>
    <t>2401</t>
    <phoneticPr fontId="11" type="noConversion"/>
  </si>
  <si>
    <t>2501</t>
    <phoneticPr fontId="11" type="noConversion"/>
  </si>
  <si>
    <t>2601</t>
    <phoneticPr fontId="11" type="noConversion"/>
  </si>
  <si>
    <t>B501</t>
  </si>
  <si>
    <t>B502</t>
  </si>
  <si>
    <t>B405</t>
  </si>
  <si>
    <t>B304</t>
  </si>
  <si>
    <t>B305</t>
  </si>
  <si>
    <t>B241</t>
  </si>
  <si>
    <t>B242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</si>
  <si>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</si>
  <si>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</si>
  <si>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</si>
  <si>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</si>
  <si>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</si>
  <si>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</si>
  <si>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</si>
  <si>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</si>
  <si>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</si>
  <si>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</si>
  <si>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</si>
  <si>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</si>
  <si>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</si>
  <si>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</si>
  <si>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</si>
  <si>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</si>
  <si>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</si>
  <si>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</si>
  <si>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</si>
  <si>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B151</t>
  </si>
  <si>
    <t>B137</t>
  </si>
  <si>
    <t>B138</t>
  </si>
  <si>
    <t>B139</t>
  </si>
  <si>
    <t>B140</t>
  </si>
  <si>
    <t>103-1</t>
  </si>
  <si>
    <t>가101</t>
  </si>
  <si>
    <t>가102</t>
  </si>
  <si>
    <t>가103</t>
  </si>
  <si>
    <t>가104</t>
  </si>
  <si>
    <t>나101</t>
  </si>
  <si>
    <t>나102</t>
  </si>
  <si>
    <t>나103</t>
  </si>
  <si>
    <t>나104</t>
  </si>
  <si>
    <t>나105</t>
  </si>
  <si>
    <t>나106</t>
  </si>
  <si>
    <t>나107</t>
  </si>
  <si>
    <t>나108</t>
  </si>
  <si>
    <t>가201</t>
  </si>
  <si>
    <t>가202</t>
  </si>
  <si>
    <t>가203</t>
  </si>
  <si>
    <t>가204</t>
  </si>
  <si>
    <t>가205</t>
  </si>
  <si>
    <t>가206</t>
  </si>
  <si>
    <t>나201</t>
  </si>
  <si>
    <t>나202</t>
  </si>
  <si>
    <t>나203</t>
  </si>
  <si>
    <t>나204</t>
  </si>
  <si>
    <t>나205</t>
  </si>
  <si>
    <t>나206</t>
  </si>
  <si>
    <t>나207</t>
  </si>
  <si>
    <t>나208</t>
  </si>
  <si>
    <t>나209</t>
  </si>
  <si>
    <t>B201</t>
    <phoneticPr fontId="11" type="noConversion"/>
  </si>
  <si>
    <t>실장</t>
    <phoneticPr fontId="3" type="noConversion"/>
  </si>
  <si>
    <t>정민재</t>
    <phoneticPr fontId="3" type="noConversion"/>
  </si>
  <si>
    <t>010-2736-7487</t>
    <phoneticPr fontId="3" type="noConversion"/>
  </si>
  <si>
    <t>동아프라임밸리</t>
    <phoneticPr fontId="3" type="noConversion"/>
  </si>
  <si>
    <t>blog.naver.com/gipmarket</t>
    <phoneticPr fontId="3" type="noConversion"/>
  </si>
  <si>
    <t>팀장</t>
    <phoneticPr fontId="3" type="noConversion"/>
  </si>
  <si>
    <t>최재영</t>
    <phoneticPr fontId="3" type="noConversion"/>
  </si>
  <si>
    <t>010-5520-7886</t>
    <phoneticPr fontId="3" type="noConversion"/>
  </si>
  <si>
    <t>blog.naver.com/blueguns76</t>
    <phoneticPr fontId="3" type="noConversion"/>
  </si>
  <si>
    <t>동주</t>
    <phoneticPr fontId="3" type="noConversion"/>
  </si>
  <si>
    <t>차장</t>
    <phoneticPr fontId="3" type="noConversion"/>
  </si>
  <si>
    <t>정훈기</t>
    <phoneticPr fontId="3" type="noConversion"/>
  </si>
  <si>
    <t>010-7498-0927</t>
    <phoneticPr fontId="3" type="noConversion"/>
  </si>
  <si>
    <t>최병선</t>
    <phoneticPr fontId="3" type="noConversion"/>
  </si>
  <si>
    <t>02-552-7870</t>
    <phoneticPr fontId="3" type="noConversion"/>
  </si>
  <si>
    <t>010-6421-0889</t>
    <phoneticPr fontId="3" type="noConversion"/>
  </si>
  <si>
    <t>부장</t>
    <phoneticPr fontId="3" type="noConversion"/>
  </si>
  <si>
    <t>이진환</t>
    <phoneticPr fontId="3" type="noConversion"/>
  </si>
  <si>
    <t>010-8849-9331</t>
    <phoneticPr fontId="3" type="noConversion"/>
  </si>
  <si>
    <t>kr.blog.yahoo.com/factoss</t>
    <phoneticPr fontId="3" type="noConversion"/>
  </si>
  <si>
    <t>1010-1</t>
    <phoneticPr fontId="3" type="noConversion"/>
  </si>
  <si>
    <t>1010-2</t>
    <phoneticPr fontId="3" type="noConversion"/>
  </si>
  <si>
    <t>1011-1</t>
    <phoneticPr fontId="3" type="noConversion"/>
  </si>
  <si>
    <t>1011-2</t>
    <phoneticPr fontId="3" type="noConversion"/>
  </si>
  <si>
    <t>1110-1</t>
    <phoneticPr fontId="3" type="noConversion"/>
  </si>
  <si>
    <t>1110-2</t>
    <phoneticPr fontId="3" type="noConversion"/>
  </si>
  <si>
    <t>1111-1</t>
    <phoneticPr fontId="3" type="noConversion"/>
  </si>
  <si>
    <t>1111-2</t>
    <phoneticPr fontId="3" type="noConversion"/>
  </si>
  <si>
    <t>1210-1</t>
    <phoneticPr fontId="3" type="noConversion"/>
  </si>
  <si>
    <t>1210-2</t>
    <phoneticPr fontId="3" type="noConversion"/>
  </si>
  <si>
    <t>1211-1</t>
    <phoneticPr fontId="3" type="noConversion"/>
  </si>
  <si>
    <t>1211-2</t>
    <phoneticPr fontId="3" type="noConversion"/>
  </si>
  <si>
    <t>B301</t>
    <phoneticPr fontId="3" type="noConversion"/>
  </si>
  <si>
    <t>B306</t>
  </si>
  <si>
    <t>B307</t>
  </si>
  <si>
    <t>B308</t>
  </si>
  <si>
    <t>B309</t>
  </si>
  <si>
    <t>B310</t>
  </si>
  <si>
    <t>B201s</t>
    <phoneticPr fontId="3" type="noConversion"/>
  </si>
  <si>
    <t>B202s</t>
  </si>
  <si>
    <t>B203s</t>
  </si>
  <si>
    <t>B311</t>
  </si>
  <si>
    <t>B312</t>
  </si>
  <si>
    <t>B313</t>
  </si>
  <si>
    <t>B314</t>
  </si>
  <si>
    <t>B315</t>
  </si>
  <si>
    <t>B316</t>
  </si>
  <si>
    <t>B204s</t>
  </si>
  <si>
    <t>B205s</t>
  </si>
  <si>
    <t>B206s</t>
  </si>
  <si>
    <t>B207s</t>
  </si>
  <si>
    <t>B208s</t>
  </si>
  <si>
    <t>B209s</t>
  </si>
  <si>
    <t>B210s</t>
  </si>
  <si>
    <t>B211s</t>
  </si>
  <si>
    <t>B212s</t>
  </si>
  <si>
    <t>B201</t>
    <phoneticPr fontId="3" type="noConversion"/>
  </si>
  <si>
    <t>B101</t>
    <phoneticPr fontId="3" type="noConversion"/>
  </si>
  <si>
    <t>B101s</t>
    <phoneticPr fontId="3" type="noConversion"/>
  </si>
  <si>
    <t>B102s</t>
  </si>
  <si>
    <t>B103s</t>
  </si>
  <si>
    <t>B104s</t>
  </si>
  <si>
    <t>B105s</t>
  </si>
  <si>
    <t>B106s</t>
  </si>
  <si>
    <t>B107s</t>
  </si>
  <si>
    <t>1001</t>
    <phoneticPr fontId="3" type="noConversion"/>
  </si>
  <si>
    <t>1101</t>
    <phoneticPr fontId="3" type="noConversion"/>
  </si>
  <si>
    <t>1201</t>
    <phoneticPr fontId="3" type="noConversion"/>
  </si>
  <si>
    <t>1301</t>
    <phoneticPr fontId="3" type="noConversion"/>
  </si>
  <si>
    <t>0402</t>
    <phoneticPr fontId="3" type="noConversion"/>
  </si>
  <si>
    <t>0501</t>
    <phoneticPr fontId="3" type="noConversion"/>
  </si>
  <si>
    <t>0101</t>
    <phoneticPr fontId="3" type="noConversion"/>
  </si>
  <si>
    <t>0301</t>
    <phoneticPr fontId="3" type="noConversion"/>
  </si>
  <si>
    <t>0601</t>
    <phoneticPr fontId="3" type="noConversion"/>
  </si>
  <si>
    <t>0701</t>
    <phoneticPr fontId="3" type="noConversion"/>
  </si>
  <si>
    <t>1004-1</t>
  </si>
  <si>
    <t>1006-1</t>
  </si>
  <si>
    <t>1104-1</t>
  </si>
  <si>
    <t>1106-1</t>
  </si>
  <si>
    <t>1107-1</t>
  </si>
  <si>
    <t>1304-1</t>
  </si>
  <si>
    <t>1306-1</t>
  </si>
  <si>
    <t>1404-1</t>
  </si>
  <si>
    <t>1406-1</t>
  </si>
  <si>
    <t>0409-1</t>
    <phoneticPr fontId="3" type="noConversion"/>
  </si>
  <si>
    <t>0410</t>
    <phoneticPr fontId="3" type="noConversion"/>
  </si>
  <si>
    <t>0412</t>
    <phoneticPr fontId="3" type="noConversion"/>
  </si>
  <si>
    <t>0504-1</t>
    <phoneticPr fontId="3" type="noConversion"/>
  </si>
  <si>
    <t>0506</t>
    <phoneticPr fontId="3" type="noConversion"/>
  </si>
  <si>
    <t>0506-1</t>
    <phoneticPr fontId="3" type="noConversion"/>
  </si>
  <si>
    <t>0508</t>
    <phoneticPr fontId="3" type="noConversion"/>
  </si>
  <si>
    <t>0604-1</t>
    <phoneticPr fontId="3" type="noConversion"/>
  </si>
  <si>
    <t>0606</t>
    <phoneticPr fontId="3" type="noConversion"/>
  </si>
  <si>
    <t>0607</t>
    <phoneticPr fontId="3" type="noConversion"/>
  </si>
  <si>
    <t>0607-1</t>
    <phoneticPr fontId="3" type="noConversion"/>
  </si>
  <si>
    <t>0609</t>
    <phoneticPr fontId="3" type="noConversion"/>
  </si>
  <si>
    <t>0609-1</t>
    <phoneticPr fontId="3" type="noConversion"/>
  </si>
  <si>
    <t>0611</t>
    <phoneticPr fontId="3" type="noConversion"/>
  </si>
  <si>
    <t>0612</t>
    <phoneticPr fontId="3" type="noConversion"/>
  </si>
  <si>
    <t>B101A</t>
    <phoneticPr fontId="3" type="noConversion"/>
  </si>
  <si>
    <t>B102A</t>
  </si>
  <si>
    <t>B103A</t>
  </si>
  <si>
    <t>B104A</t>
  </si>
  <si>
    <t>B105A</t>
  </si>
  <si>
    <t>B106A</t>
  </si>
  <si>
    <t>B107A</t>
  </si>
  <si>
    <t>B108A</t>
  </si>
  <si>
    <t>B109A</t>
  </si>
  <si>
    <t>0101A</t>
    <phoneticPr fontId="3" type="noConversion"/>
  </si>
  <si>
    <t>0102A</t>
    <phoneticPr fontId="3" type="noConversion"/>
  </si>
  <si>
    <t>0103A</t>
    <phoneticPr fontId="3" type="noConversion"/>
  </si>
  <si>
    <t>0104A</t>
    <phoneticPr fontId="3" type="noConversion"/>
  </si>
  <si>
    <t>0105A</t>
    <phoneticPr fontId="3" type="noConversion"/>
  </si>
  <si>
    <t>0106A</t>
    <phoneticPr fontId="3" type="noConversion"/>
  </si>
  <si>
    <t>0107A</t>
    <phoneticPr fontId="3" type="noConversion"/>
  </si>
  <si>
    <t>0201A</t>
  </si>
  <si>
    <t>0201A</t>
    <phoneticPr fontId="3" type="noConversion"/>
  </si>
  <si>
    <t>0202A</t>
  </si>
  <si>
    <t>0202A</t>
    <phoneticPr fontId="3" type="noConversion"/>
  </si>
  <si>
    <t>0203A</t>
  </si>
  <si>
    <t>0203A</t>
    <phoneticPr fontId="3" type="noConversion"/>
  </si>
  <si>
    <t>0204A</t>
  </si>
  <si>
    <t>0204A</t>
    <phoneticPr fontId="3" type="noConversion"/>
  </si>
  <si>
    <t>0205A</t>
  </si>
  <si>
    <t>0205A</t>
    <phoneticPr fontId="3" type="noConversion"/>
  </si>
  <si>
    <t>0206A</t>
  </si>
  <si>
    <t>0206A</t>
    <phoneticPr fontId="3" type="noConversion"/>
  </si>
  <si>
    <t>0207A</t>
  </si>
  <si>
    <t>0207A</t>
    <phoneticPr fontId="3" type="noConversion"/>
  </si>
  <si>
    <t>1001A</t>
  </si>
  <si>
    <t>1001A</t>
    <phoneticPr fontId="3" type="noConversion"/>
  </si>
  <si>
    <t>1013A</t>
  </si>
  <si>
    <t>1101A</t>
  </si>
  <si>
    <t>1101A</t>
    <phoneticPr fontId="3" type="noConversion"/>
  </si>
  <si>
    <t>1113A</t>
  </si>
  <si>
    <t>1201A</t>
    <phoneticPr fontId="3" type="noConversion"/>
  </si>
  <si>
    <t>1213A</t>
  </si>
  <si>
    <t>1301A</t>
  </si>
  <si>
    <t>1301A</t>
    <phoneticPr fontId="3" type="noConversion"/>
  </si>
  <si>
    <t>1313A</t>
  </si>
  <si>
    <t>1401A</t>
  </si>
  <si>
    <t>1401A</t>
    <phoneticPr fontId="3" type="noConversion"/>
  </si>
  <si>
    <t>1413A</t>
  </si>
  <si>
    <t>1501A</t>
  </si>
  <si>
    <t>1501A</t>
    <phoneticPr fontId="3" type="noConversion"/>
  </si>
  <si>
    <t>B101B</t>
    <phoneticPr fontId="3" type="noConversion"/>
  </si>
  <si>
    <t>B102B</t>
  </si>
  <si>
    <t>B103B</t>
  </si>
  <si>
    <t>B104B</t>
  </si>
  <si>
    <t>B105B</t>
  </si>
  <si>
    <t>B106B</t>
  </si>
  <si>
    <t>1001B</t>
  </si>
  <si>
    <t>1001B</t>
    <phoneticPr fontId="3" type="noConversion"/>
  </si>
  <si>
    <t>1101B</t>
  </si>
  <si>
    <t>1101B</t>
    <phoneticPr fontId="3" type="noConversion"/>
  </si>
  <si>
    <t>1201B</t>
  </si>
  <si>
    <t>1201B</t>
    <phoneticPr fontId="3" type="noConversion"/>
  </si>
  <si>
    <t>1301B</t>
  </si>
  <si>
    <t>1301B</t>
    <phoneticPr fontId="3" type="noConversion"/>
  </si>
  <si>
    <t>1401B</t>
  </si>
  <si>
    <t>1401B</t>
    <phoneticPr fontId="3" type="noConversion"/>
  </si>
  <si>
    <t>1001C</t>
    <phoneticPr fontId="3" type="noConversion"/>
  </si>
  <si>
    <t>1002C</t>
  </si>
  <si>
    <t>1003C</t>
  </si>
  <si>
    <t>1004C</t>
  </si>
  <si>
    <t>1005C</t>
  </si>
  <si>
    <t>1006C</t>
  </si>
  <si>
    <t>1007C</t>
  </si>
  <si>
    <t>1008C</t>
  </si>
  <si>
    <t>1009C</t>
  </si>
  <si>
    <t>1010C</t>
  </si>
  <si>
    <t>1011C</t>
  </si>
  <si>
    <t>1012C</t>
  </si>
  <si>
    <t>1013C</t>
  </si>
  <si>
    <t>1101C</t>
    <phoneticPr fontId="3" type="noConversion"/>
  </si>
  <si>
    <t>1102C</t>
  </si>
  <si>
    <t>1103C</t>
  </si>
  <si>
    <t>1104C</t>
  </si>
  <si>
    <t>1105C</t>
  </si>
  <si>
    <t>1106C</t>
  </si>
  <si>
    <t>1107C</t>
  </si>
  <si>
    <t>1108C</t>
  </si>
  <si>
    <t>1109C</t>
  </si>
  <si>
    <t>1110C</t>
  </si>
  <si>
    <t>1111C</t>
  </si>
  <si>
    <t>1112C</t>
  </si>
  <si>
    <t>1113C</t>
  </si>
  <si>
    <t>1201C</t>
    <phoneticPr fontId="3" type="noConversion"/>
  </si>
  <si>
    <t>1202C</t>
  </si>
  <si>
    <t>1203C</t>
  </si>
  <si>
    <t>1204C</t>
  </si>
  <si>
    <t>1205C</t>
  </si>
  <si>
    <t>1206C</t>
  </si>
  <si>
    <t>1207C</t>
  </si>
  <si>
    <t>1208C</t>
  </si>
  <si>
    <t>1209C</t>
  </si>
  <si>
    <t>1210C</t>
  </si>
  <si>
    <t>1211C</t>
  </si>
  <si>
    <t>1212C</t>
  </si>
  <si>
    <t>1213C</t>
  </si>
  <si>
    <t>1301C</t>
    <phoneticPr fontId="3" type="noConversion"/>
  </si>
  <si>
    <t>1302C</t>
  </si>
  <si>
    <t>1303C</t>
  </si>
  <si>
    <t>1304C</t>
  </si>
  <si>
    <t>1305C</t>
  </si>
  <si>
    <t>1306C</t>
  </si>
  <si>
    <t>1307C</t>
  </si>
  <si>
    <t>1308C</t>
  </si>
  <si>
    <t>1309C</t>
  </si>
  <si>
    <t>1310C</t>
  </si>
  <si>
    <t>1311C</t>
  </si>
  <si>
    <t>1312C</t>
  </si>
  <si>
    <t>1313C</t>
  </si>
  <si>
    <t>1401C</t>
    <phoneticPr fontId="3" type="noConversion"/>
  </si>
  <si>
    <t>1402C</t>
  </si>
  <si>
    <t>1403C</t>
  </si>
  <si>
    <t>1404C</t>
  </si>
  <si>
    <t>1405C</t>
  </si>
  <si>
    <t>1406C</t>
  </si>
  <si>
    <t>1407C</t>
  </si>
  <si>
    <t>1408C</t>
  </si>
  <si>
    <t>1409C</t>
  </si>
  <si>
    <t>1410C</t>
  </si>
  <si>
    <t>1411C</t>
  </si>
  <si>
    <t>1412C</t>
  </si>
  <si>
    <t>1413C</t>
  </si>
  <si>
    <t>1501C</t>
    <phoneticPr fontId="3" type="noConversion"/>
  </si>
  <si>
    <t>1502C</t>
  </si>
  <si>
    <t>1503C</t>
  </si>
  <si>
    <t>1504C</t>
  </si>
  <si>
    <t>1505C</t>
  </si>
  <si>
    <t>1506C</t>
  </si>
  <si>
    <t>1507C</t>
  </si>
  <si>
    <t>1508C</t>
  </si>
  <si>
    <t>1509C</t>
  </si>
  <si>
    <t>1510C</t>
  </si>
  <si>
    <t>B101D</t>
    <phoneticPr fontId="3" type="noConversion"/>
  </si>
  <si>
    <t>B102D</t>
  </si>
  <si>
    <t>B103D</t>
  </si>
  <si>
    <t>B104D</t>
  </si>
  <si>
    <t>B105D</t>
  </si>
  <si>
    <t>B106D</t>
  </si>
  <si>
    <t>B107D</t>
  </si>
  <si>
    <t>B108D</t>
  </si>
  <si>
    <t>B109D</t>
  </si>
  <si>
    <t>B110D</t>
  </si>
  <si>
    <t>B111D</t>
  </si>
  <si>
    <t>B112D</t>
  </si>
  <si>
    <t>B113D</t>
  </si>
  <si>
    <t>B114D</t>
  </si>
  <si>
    <t>B115D</t>
  </si>
  <si>
    <t>1001D</t>
    <phoneticPr fontId="3" type="noConversion"/>
  </si>
  <si>
    <t>1002D</t>
  </si>
  <si>
    <t>1003D</t>
  </si>
  <si>
    <t>1004D</t>
  </si>
  <si>
    <t>1005D</t>
  </si>
  <si>
    <t>1006D</t>
  </si>
  <si>
    <t>1007D</t>
  </si>
  <si>
    <t>1008D</t>
  </si>
  <si>
    <t>1009D</t>
  </si>
  <si>
    <t>1010D</t>
  </si>
  <si>
    <t>1011D</t>
  </si>
  <si>
    <t>1012D</t>
  </si>
  <si>
    <t>1013D</t>
  </si>
  <si>
    <t>1014D</t>
  </si>
  <si>
    <t>1101D</t>
    <phoneticPr fontId="3" type="noConversion"/>
  </si>
  <si>
    <t>1102D</t>
  </si>
  <si>
    <t>1103D</t>
  </si>
  <si>
    <t>1104D</t>
  </si>
  <si>
    <t>1105D</t>
  </si>
  <si>
    <t>1106D</t>
  </si>
  <si>
    <t>1107D</t>
  </si>
  <si>
    <t>1108D</t>
  </si>
  <si>
    <t>1109D</t>
  </si>
  <si>
    <t>1110D</t>
  </si>
  <si>
    <t>1111D</t>
  </si>
  <si>
    <t>1112D</t>
  </si>
  <si>
    <t>1113D</t>
  </si>
  <si>
    <t>1114D</t>
  </si>
  <si>
    <t>1201D</t>
    <phoneticPr fontId="3" type="noConversion"/>
  </si>
  <si>
    <t>1202D</t>
  </si>
  <si>
    <t>1203D</t>
  </si>
  <si>
    <t>1204D</t>
  </si>
  <si>
    <t>1205D</t>
  </si>
  <si>
    <t>1206D</t>
  </si>
  <si>
    <t>1207D</t>
  </si>
  <si>
    <t>1208D</t>
  </si>
  <si>
    <t>1209D</t>
  </si>
  <si>
    <t>1210D</t>
  </si>
  <si>
    <t>1211D</t>
  </si>
  <si>
    <t>1212D</t>
  </si>
  <si>
    <t>1213D</t>
  </si>
  <si>
    <t>1214D</t>
  </si>
  <si>
    <t>1301D</t>
    <phoneticPr fontId="3" type="noConversion"/>
  </si>
  <si>
    <t>1302D</t>
  </si>
  <si>
    <t>1303D</t>
  </si>
  <si>
    <t>1304D</t>
  </si>
  <si>
    <t>1305D</t>
  </si>
  <si>
    <t>1306D</t>
  </si>
  <si>
    <t>1307D</t>
  </si>
  <si>
    <t>1308D</t>
  </si>
  <si>
    <t>1309D</t>
  </si>
  <si>
    <t>1310D</t>
  </si>
  <si>
    <t>1311D</t>
  </si>
  <si>
    <t>1312D</t>
  </si>
  <si>
    <t>1313D</t>
  </si>
  <si>
    <t>1314D</t>
  </si>
  <si>
    <t>1401D</t>
    <phoneticPr fontId="3" type="noConversion"/>
  </si>
  <si>
    <t>1402D</t>
  </si>
  <si>
    <t>1403D</t>
  </si>
  <si>
    <t>1404D</t>
  </si>
  <si>
    <t>1405D</t>
  </si>
  <si>
    <t>1406D</t>
  </si>
  <si>
    <t>1407D</t>
  </si>
  <si>
    <t>1408D</t>
  </si>
  <si>
    <t>1409D</t>
  </si>
  <si>
    <t>1410D</t>
  </si>
  <si>
    <t>1411D</t>
  </si>
  <si>
    <t>1412D</t>
  </si>
  <si>
    <t>1413D</t>
  </si>
  <si>
    <t>1414D</t>
  </si>
  <si>
    <t>1501D</t>
    <phoneticPr fontId="3" type="noConversion"/>
  </si>
  <si>
    <t>1502D</t>
  </si>
  <si>
    <t>1503D</t>
  </si>
  <si>
    <t>1504D</t>
  </si>
  <si>
    <t>1505D</t>
  </si>
  <si>
    <t>1506D</t>
  </si>
  <si>
    <t>1507D</t>
  </si>
  <si>
    <t>1508D</t>
  </si>
  <si>
    <t>1509D</t>
  </si>
  <si>
    <t>1510D</t>
  </si>
  <si>
    <t>1511D</t>
  </si>
  <si>
    <t>1512D</t>
  </si>
  <si>
    <t>1513D</t>
  </si>
  <si>
    <t>1514D</t>
  </si>
  <si>
    <t>B101E</t>
    <phoneticPr fontId="3" type="noConversion"/>
  </si>
  <si>
    <t>B102E</t>
  </si>
  <si>
    <t>B103E</t>
  </si>
  <si>
    <t>B104E</t>
  </si>
  <si>
    <t>B105E</t>
  </si>
  <si>
    <t>B106E</t>
  </si>
  <si>
    <t>1001E</t>
    <phoneticPr fontId="3" type="noConversion"/>
  </si>
  <si>
    <t>1002E</t>
  </si>
  <si>
    <t>1003E</t>
  </si>
  <si>
    <t>1004E</t>
  </si>
  <si>
    <t>1005E</t>
  </si>
  <si>
    <t>1006E</t>
  </si>
  <si>
    <t>1007E</t>
  </si>
  <si>
    <t>1008E</t>
  </si>
  <si>
    <t>1009E</t>
  </si>
  <si>
    <t>1010E</t>
  </si>
  <si>
    <t>1011E</t>
  </si>
  <si>
    <t>1012E</t>
  </si>
  <si>
    <t>1013E</t>
  </si>
  <si>
    <t>1014E</t>
  </si>
  <si>
    <t>1015E</t>
  </si>
  <si>
    <t>1101E</t>
    <phoneticPr fontId="3" type="noConversion"/>
  </si>
  <si>
    <t>1102E</t>
  </si>
  <si>
    <t>1103E</t>
  </si>
  <si>
    <t>1104E</t>
  </si>
  <si>
    <t>1105E</t>
  </si>
  <si>
    <t>1106E</t>
  </si>
  <si>
    <t>1107E</t>
  </si>
  <si>
    <t>1108E</t>
  </si>
  <si>
    <t>1109E</t>
  </si>
  <si>
    <t>1110E</t>
  </si>
  <si>
    <t>1111E</t>
  </si>
  <si>
    <t>1112E</t>
  </si>
  <si>
    <t>1113E</t>
  </si>
  <si>
    <t>1114E</t>
  </si>
  <si>
    <t>1115E</t>
  </si>
  <si>
    <t>1201E</t>
    <phoneticPr fontId="3" type="noConversion"/>
  </si>
  <si>
    <t>1202E</t>
  </si>
  <si>
    <t>1203E</t>
  </si>
  <si>
    <t>1204E</t>
  </si>
  <si>
    <t>1205E</t>
  </si>
  <si>
    <t>1206E</t>
  </si>
  <si>
    <t>1207E</t>
  </si>
  <si>
    <t>1208E</t>
  </si>
  <si>
    <t>1209E</t>
  </si>
  <si>
    <t>1210E</t>
  </si>
  <si>
    <t>1211E</t>
  </si>
  <si>
    <t>1212E</t>
  </si>
  <si>
    <t>1213E</t>
  </si>
  <si>
    <t>1214E</t>
  </si>
  <si>
    <t>1215E</t>
  </si>
  <si>
    <t>1301E</t>
    <phoneticPr fontId="3" type="noConversion"/>
  </si>
  <si>
    <t>1302E</t>
  </si>
  <si>
    <t>1303E</t>
  </si>
  <si>
    <t>1304E</t>
  </si>
  <si>
    <t>1305E</t>
  </si>
  <si>
    <t>1306E</t>
  </si>
  <si>
    <t>1307E</t>
  </si>
  <si>
    <t>1308E</t>
  </si>
  <si>
    <t>1309E</t>
  </si>
  <si>
    <t>1310E</t>
  </si>
  <si>
    <t>1311E</t>
  </si>
  <si>
    <t>1312E</t>
  </si>
  <si>
    <t>1313E</t>
  </si>
  <si>
    <t>1314E</t>
  </si>
  <si>
    <t>1315E</t>
  </si>
  <si>
    <t>1401E</t>
    <phoneticPr fontId="3" type="noConversion"/>
  </si>
  <si>
    <t>1402E</t>
  </si>
  <si>
    <t>1403E</t>
  </si>
  <si>
    <t>1404E</t>
  </si>
  <si>
    <t>1405E</t>
  </si>
  <si>
    <t>1406E</t>
  </si>
  <si>
    <t>1407E</t>
  </si>
  <si>
    <t>1408E</t>
  </si>
  <si>
    <t>1409E</t>
  </si>
  <si>
    <t>1410E</t>
  </si>
  <si>
    <t>1411E</t>
  </si>
  <si>
    <t>1412E</t>
  </si>
  <si>
    <t>1413E</t>
  </si>
  <si>
    <t>1414E</t>
  </si>
  <si>
    <t>1415E</t>
  </si>
  <si>
    <t>1416E</t>
  </si>
  <si>
    <t>1417E</t>
  </si>
  <si>
    <t>1418E</t>
  </si>
  <si>
    <t>1419E</t>
  </si>
  <si>
    <t>1420E</t>
  </si>
  <si>
    <t>1421E</t>
  </si>
  <si>
    <t>1422E</t>
  </si>
  <si>
    <t>1423E</t>
  </si>
  <si>
    <t>1424E</t>
  </si>
  <si>
    <t>1425E</t>
  </si>
  <si>
    <t>1426E</t>
  </si>
  <si>
    <t>1427E</t>
  </si>
  <si>
    <t>1428E</t>
  </si>
  <si>
    <t>1501E</t>
    <phoneticPr fontId="3" type="noConversion"/>
  </si>
  <si>
    <t>1502E</t>
  </si>
  <si>
    <t>1503E</t>
  </si>
  <si>
    <t>1504E</t>
  </si>
  <si>
    <t>1505E</t>
  </si>
  <si>
    <t>1506E</t>
  </si>
  <si>
    <t>1507E</t>
  </si>
  <si>
    <t>1508E</t>
  </si>
  <si>
    <t>1509E</t>
  </si>
  <si>
    <t>1510E</t>
  </si>
  <si>
    <t>1511E</t>
  </si>
  <si>
    <t>1512E</t>
  </si>
  <si>
    <t>1513E</t>
  </si>
  <si>
    <t>1514E</t>
  </si>
  <si>
    <t>1515E</t>
  </si>
  <si>
    <t>1516E</t>
  </si>
  <si>
    <t>1517E</t>
  </si>
  <si>
    <t>1518E</t>
  </si>
  <si>
    <t>1519E</t>
  </si>
  <si>
    <t>1520E</t>
  </si>
  <si>
    <t>1521E</t>
  </si>
  <si>
    <t>1522E</t>
  </si>
  <si>
    <t>1523E</t>
  </si>
  <si>
    <t>1524E</t>
  </si>
  <si>
    <t>1525E</t>
  </si>
  <si>
    <t>1526E</t>
  </si>
  <si>
    <t>1527E</t>
  </si>
  <si>
    <t>1528E</t>
  </si>
  <si>
    <t>0301A</t>
  </si>
  <si>
    <t>0302A</t>
  </si>
  <si>
    <t>0303A</t>
  </si>
  <si>
    <t>0304A</t>
  </si>
  <si>
    <t>0305A</t>
  </si>
  <si>
    <t>0306A</t>
  </si>
  <si>
    <t>0307A</t>
  </si>
  <si>
    <t>0401A</t>
  </si>
  <si>
    <t>0402A</t>
  </si>
  <si>
    <t>0403A</t>
  </si>
  <si>
    <t>0404A</t>
  </si>
  <si>
    <t>0405A</t>
  </si>
  <si>
    <t>0406A</t>
  </si>
  <si>
    <t>0407A</t>
  </si>
  <si>
    <t>0408A</t>
  </si>
  <si>
    <t>0501A</t>
  </si>
  <si>
    <t>0502A</t>
  </si>
  <si>
    <t>0503A</t>
  </si>
  <si>
    <t>0504A</t>
  </si>
  <si>
    <t>0505A</t>
  </si>
  <si>
    <t>0506A</t>
  </si>
  <si>
    <t>0507A</t>
  </si>
  <si>
    <t>0508A</t>
  </si>
  <si>
    <t>0601A</t>
  </si>
  <si>
    <t>0602A</t>
  </si>
  <si>
    <t>0603A</t>
  </si>
  <si>
    <t>0604A</t>
  </si>
  <si>
    <t>0605A</t>
  </si>
  <si>
    <t>0606A</t>
  </si>
  <si>
    <t>0607A</t>
  </si>
  <si>
    <t>0608A</t>
  </si>
  <si>
    <t>0609A</t>
  </si>
  <si>
    <t>0610A</t>
  </si>
  <si>
    <t>0611A</t>
  </si>
  <si>
    <t>0612A</t>
  </si>
  <si>
    <t>0613A</t>
  </si>
  <si>
    <t>0701A</t>
  </si>
  <si>
    <t>0702A</t>
  </si>
  <si>
    <t>0703A</t>
  </si>
  <si>
    <t>0704A</t>
  </si>
  <si>
    <t>0705A</t>
  </si>
  <si>
    <t>0706A</t>
  </si>
  <si>
    <t>0707A</t>
  </si>
  <si>
    <t>0708A</t>
  </si>
  <si>
    <t>0709A</t>
  </si>
  <si>
    <t>0710A</t>
  </si>
  <si>
    <t>0711A</t>
  </si>
  <si>
    <t>0712A</t>
  </si>
  <si>
    <t>0713A</t>
  </si>
  <si>
    <t>0801A</t>
  </si>
  <si>
    <t>0802A</t>
  </si>
  <si>
    <t>0803A</t>
  </si>
  <si>
    <t>0804A</t>
  </si>
  <si>
    <t>0805A</t>
  </si>
  <si>
    <t>0806A</t>
  </si>
  <si>
    <t>0807A</t>
  </si>
  <si>
    <t>0808A</t>
  </si>
  <si>
    <t>0809A</t>
  </si>
  <si>
    <t>0810A</t>
  </si>
  <si>
    <t>0811A</t>
  </si>
  <si>
    <t>0812A</t>
  </si>
  <si>
    <t>0813A</t>
  </si>
  <si>
    <t>0901A</t>
  </si>
  <si>
    <t>0902A</t>
  </si>
  <si>
    <t>0903A</t>
  </si>
  <si>
    <t>0904A</t>
  </si>
  <si>
    <t>0905A</t>
  </si>
  <si>
    <t>0906A</t>
  </si>
  <si>
    <t>0907A</t>
  </si>
  <si>
    <t>0908A</t>
  </si>
  <si>
    <t>0909A</t>
  </si>
  <si>
    <t>0910A</t>
  </si>
  <si>
    <t>0911A</t>
  </si>
  <si>
    <t>0912A</t>
  </si>
  <si>
    <t>0913A</t>
  </si>
  <si>
    <t>0101B</t>
  </si>
  <si>
    <t>0102B</t>
  </si>
  <si>
    <t>0103B</t>
  </si>
  <si>
    <t>0104B</t>
  </si>
  <si>
    <t>0105B</t>
  </si>
  <si>
    <t>0106B</t>
  </si>
  <si>
    <t>0107B</t>
  </si>
  <si>
    <t>0108B</t>
  </si>
  <si>
    <t>0109B</t>
  </si>
  <si>
    <t>0110B</t>
  </si>
  <si>
    <t>0201B</t>
  </si>
  <si>
    <t>0202B</t>
  </si>
  <si>
    <t>0203B</t>
  </si>
  <si>
    <t>0204B</t>
  </si>
  <si>
    <t>0205B</t>
  </si>
  <si>
    <t>0206B</t>
  </si>
  <si>
    <t>0207B</t>
  </si>
  <si>
    <t>0208B</t>
  </si>
  <si>
    <t>0209B</t>
  </si>
  <si>
    <t>0301B</t>
  </si>
  <si>
    <t>0302B</t>
  </si>
  <si>
    <t>0303B</t>
  </si>
  <si>
    <t>0304B</t>
  </si>
  <si>
    <t>0305B</t>
  </si>
  <si>
    <t>0306B</t>
  </si>
  <si>
    <t>0307B</t>
  </si>
  <si>
    <t>0308B</t>
  </si>
  <si>
    <t>0309B</t>
  </si>
  <si>
    <t>0401B</t>
  </si>
  <si>
    <t>0402B</t>
  </si>
  <si>
    <t>0403B</t>
  </si>
  <si>
    <t>0404B</t>
  </si>
  <si>
    <t>0405B</t>
  </si>
  <si>
    <t>0406B</t>
  </si>
  <si>
    <t>0407B</t>
  </si>
  <si>
    <t>0408B</t>
  </si>
  <si>
    <t>0409B</t>
  </si>
  <si>
    <t>0410B</t>
  </si>
  <si>
    <t>0501B</t>
  </si>
  <si>
    <t>0502B</t>
  </si>
  <si>
    <t>0503B</t>
  </si>
  <si>
    <t>0504B</t>
  </si>
  <si>
    <t>0505B</t>
  </si>
  <si>
    <t>0506B</t>
  </si>
  <si>
    <t>0507B</t>
  </si>
  <si>
    <t>0508B</t>
  </si>
  <si>
    <t>0509B</t>
  </si>
  <si>
    <t>0510B</t>
  </si>
  <si>
    <t>0601B</t>
  </si>
  <si>
    <t>0602B</t>
  </si>
  <si>
    <t>0603B</t>
  </si>
  <si>
    <t>0604B</t>
  </si>
  <si>
    <t>0605B</t>
  </si>
  <si>
    <t>0606B</t>
  </si>
  <si>
    <t>0607B</t>
  </si>
  <si>
    <t>0608B</t>
  </si>
  <si>
    <t>0609B</t>
  </si>
  <si>
    <t>0610B</t>
  </si>
  <si>
    <t>0701B</t>
  </si>
  <si>
    <t>0702B</t>
  </si>
  <si>
    <t>0703B</t>
  </si>
  <si>
    <t>0704B</t>
  </si>
  <si>
    <t>0705B</t>
  </si>
  <si>
    <t>0706B</t>
  </si>
  <si>
    <t>0707B</t>
  </si>
  <si>
    <t>0708B</t>
  </si>
  <si>
    <t>0709B</t>
  </si>
  <si>
    <t>0710B</t>
  </si>
  <si>
    <t>0801B</t>
  </si>
  <si>
    <t>0802B</t>
  </si>
  <si>
    <t>0803B</t>
  </si>
  <si>
    <t>0804B</t>
  </si>
  <si>
    <t>0805B</t>
  </si>
  <si>
    <t>0806B</t>
  </si>
  <si>
    <t>0807B</t>
  </si>
  <si>
    <t>0808B</t>
  </si>
  <si>
    <t>0809B</t>
  </si>
  <si>
    <t>0810B</t>
  </si>
  <si>
    <t>0901B</t>
  </si>
  <si>
    <t>0902B</t>
  </si>
  <si>
    <t>0903B</t>
  </si>
  <si>
    <t>0904B</t>
  </si>
  <si>
    <t>0905B</t>
  </si>
  <si>
    <t>0906B</t>
  </si>
  <si>
    <t>0907B</t>
  </si>
  <si>
    <t>0908B</t>
  </si>
  <si>
    <t>0909B</t>
  </si>
  <si>
    <t>0910B</t>
  </si>
  <si>
    <t>0101C</t>
  </si>
  <si>
    <t>0102C</t>
  </si>
  <si>
    <t>0103C</t>
  </si>
  <si>
    <t>0104C</t>
  </si>
  <si>
    <t>0105C</t>
  </si>
  <si>
    <t>0106C</t>
  </si>
  <si>
    <t>0107C</t>
  </si>
  <si>
    <t>0108C</t>
  </si>
  <si>
    <t>0109C</t>
  </si>
  <si>
    <t>0110C</t>
  </si>
  <si>
    <t>0201C</t>
  </si>
  <si>
    <t>0202C</t>
  </si>
  <si>
    <t>0203C</t>
  </si>
  <si>
    <t>0204C</t>
  </si>
  <si>
    <t>0205C</t>
  </si>
  <si>
    <t>0206C</t>
  </si>
  <si>
    <t>0207C</t>
  </si>
  <si>
    <t>0208C</t>
  </si>
  <si>
    <t>0209C</t>
  </si>
  <si>
    <t>0210C</t>
  </si>
  <si>
    <t>0301C</t>
  </si>
  <si>
    <t>0302C</t>
  </si>
  <si>
    <t>0303C</t>
  </si>
  <si>
    <t>0304C</t>
  </si>
  <si>
    <t>0305C</t>
  </si>
  <si>
    <t>0306C</t>
  </si>
  <si>
    <t>0307C</t>
  </si>
  <si>
    <t>0308C</t>
  </si>
  <si>
    <t>0309C</t>
  </si>
  <si>
    <t>0310C</t>
  </si>
  <si>
    <t>0311C</t>
  </si>
  <si>
    <t>0312C</t>
  </si>
  <si>
    <t>0401C</t>
  </si>
  <si>
    <t>0402C</t>
  </si>
  <si>
    <t>0403C</t>
  </si>
  <si>
    <t>0404C</t>
  </si>
  <si>
    <t>0405C</t>
  </si>
  <si>
    <t>0406C</t>
  </si>
  <si>
    <t>0407C</t>
  </si>
  <si>
    <t>0408C</t>
  </si>
  <si>
    <t>0409C</t>
  </si>
  <si>
    <t>0410C</t>
  </si>
  <si>
    <t>0411C</t>
  </si>
  <si>
    <t>0412C</t>
  </si>
  <si>
    <t>0413C</t>
  </si>
  <si>
    <t>0501C</t>
  </si>
  <si>
    <t>0502C</t>
  </si>
  <si>
    <t>0503C</t>
  </si>
  <si>
    <t>0504C</t>
  </si>
  <si>
    <t>0505C</t>
  </si>
  <si>
    <t>0506C</t>
  </si>
  <si>
    <t>0507C</t>
  </si>
  <si>
    <t>0508C</t>
  </si>
  <si>
    <t>0509C</t>
  </si>
  <si>
    <t>0510C</t>
  </si>
  <si>
    <t>0511C</t>
  </si>
  <si>
    <t>0512C</t>
  </si>
  <si>
    <t>0513C</t>
  </si>
  <si>
    <t>0601C</t>
  </si>
  <si>
    <t>0602C</t>
  </si>
  <si>
    <t>0603C</t>
  </si>
  <si>
    <t>0604C</t>
  </si>
  <si>
    <t>0605C</t>
  </si>
  <si>
    <t>0606C</t>
  </si>
  <si>
    <t>0607C</t>
  </si>
  <si>
    <t>0608C</t>
  </si>
  <si>
    <t>0609C</t>
  </si>
  <si>
    <t>0610C</t>
  </si>
  <si>
    <t>0611C</t>
  </si>
  <si>
    <t>0701C</t>
  </si>
  <si>
    <t>0702C</t>
  </si>
  <si>
    <t>0703C</t>
  </si>
  <si>
    <t>0704C</t>
  </si>
  <si>
    <t>0705C</t>
  </si>
  <si>
    <t>0706C</t>
  </si>
  <si>
    <t>0707C</t>
  </si>
  <si>
    <t>0708C</t>
  </si>
  <si>
    <t>0709C</t>
  </si>
  <si>
    <t>0710C</t>
  </si>
  <si>
    <t>0711C</t>
  </si>
  <si>
    <t>0712C</t>
  </si>
  <si>
    <t>0713C</t>
  </si>
  <si>
    <t>0801C</t>
  </si>
  <si>
    <t>0802C</t>
  </si>
  <si>
    <t>0803C</t>
  </si>
  <si>
    <t>0804C</t>
  </si>
  <si>
    <t>0805C</t>
  </si>
  <si>
    <t>0806C</t>
  </si>
  <si>
    <t>0807C</t>
  </si>
  <si>
    <t>0808C</t>
  </si>
  <si>
    <t>0809C</t>
  </si>
  <si>
    <t>0810C</t>
  </si>
  <si>
    <t>0811C</t>
  </si>
  <si>
    <t>0812C</t>
  </si>
  <si>
    <t>0813C</t>
  </si>
  <si>
    <t>0901C</t>
  </si>
  <si>
    <t>0902C</t>
  </si>
  <si>
    <t>0903C</t>
  </si>
  <si>
    <t>0904C</t>
  </si>
  <si>
    <t>0905C</t>
  </si>
  <si>
    <t>0906C</t>
  </si>
  <si>
    <t>0907C</t>
  </si>
  <si>
    <t>0908C</t>
  </si>
  <si>
    <t>0909C</t>
  </si>
  <si>
    <t>0910C</t>
  </si>
  <si>
    <t>0911C</t>
  </si>
  <si>
    <t>0912C</t>
  </si>
  <si>
    <t>0913C</t>
  </si>
  <si>
    <t>0101D</t>
  </si>
  <si>
    <t>0102D</t>
  </si>
  <si>
    <t>0103D</t>
  </si>
  <si>
    <t>0104D</t>
  </si>
  <si>
    <t>0105D</t>
  </si>
  <si>
    <t>0106D</t>
  </si>
  <si>
    <t>0107D</t>
  </si>
  <si>
    <t>0108D</t>
  </si>
  <si>
    <t>0109D</t>
  </si>
  <si>
    <t>0110D</t>
  </si>
  <si>
    <t>0201D</t>
  </si>
  <si>
    <t>0202D</t>
  </si>
  <si>
    <t>0203D</t>
  </si>
  <si>
    <t>0204D</t>
  </si>
  <si>
    <t>0205D</t>
  </si>
  <si>
    <t>0206D</t>
  </si>
  <si>
    <t>0207D</t>
  </si>
  <si>
    <t>0208D</t>
  </si>
  <si>
    <t>0209D</t>
  </si>
  <si>
    <t>0301D</t>
  </si>
  <si>
    <t>0302D</t>
  </si>
  <si>
    <t>0303D</t>
  </si>
  <si>
    <t>0304D</t>
  </si>
  <si>
    <t>0305D</t>
  </si>
  <si>
    <t>0306D</t>
  </si>
  <si>
    <t>0307D</t>
  </si>
  <si>
    <t>0308D</t>
  </si>
  <si>
    <t>0309D</t>
  </si>
  <si>
    <t>0401D</t>
  </si>
  <si>
    <t>0402D</t>
  </si>
  <si>
    <t>0403D</t>
  </si>
  <si>
    <t>0404D</t>
  </si>
  <si>
    <t>0405D</t>
  </si>
  <si>
    <t>0406D</t>
  </si>
  <si>
    <t>0407D</t>
  </si>
  <si>
    <t>0408D</t>
  </si>
  <si>
    <t>0409D</t>
  </si>
  <si>
    <t>0410D</t>
  </si>
  <si>
    <t>0501D</t>
  </si>
  <si>
    <t>0502D</t>
  </si>
  <si>
    <t>0503D</t>
  </si>
  <si>
    <t>0504D</t>
  </si>
  <si>
    <t>0505D</t>
  </si>
  <si>
    <t>0506D</t>
  </si>
  <si>
    <t>0507D</t>
  </si>
  <si>
    <t>0508D</t>
  </si>
  <si>
    <t>0509D</t>
  </si>
  <si>
    <t>0510D</t>
  </si>
  <si>
    <t>0601D</t>
  </si>
  <si>
    <t>0602D</t>
  </si>
  <si>
    <t>0603D</t>
  </si>
  <si>
    <t>0604D</t>
  </si>
  <si>
    <t>0605D</t>
  </si>
  <si>
    <t>0606D</t>
  </si>
  <si>
    <t>0607D</t>
  </si>
  <si>
    <t>0608D</t>
  </si>
  <si>
    <t>0609D</t>
  </si>
  <si>
    <t>0610D</t>
  </si>
  <si>
    <t>0611D</t>
  </si>
  <si>
    <t>0612D</t>
  </si>
  <si>
    <t>0613D</t>
  </si>
  <si>
    <t>0614D</t>
  </si>
  <si>
    <t>0701D</t>
  </si>
  <si>
    <t>0702D</t>
  </si>
  <si>
    <t>0703D</t>
  </si>
  <si>
    <t>0704D</t>
  </si>
  <si>
    <t>0705D</t>
  </si>
  <si>
    <t>0706D</t>
  </si>
  <si>
    <t>0707D</t>
  </si>
  <si>
    <t>0708D</t>
  </si>
  <si>
    <t>0709D</t>
  </si>
  <si>
    <t>0710D</t>
  </si>
  <si>
    <t>0711D</t>
  </si>
  <si>
    <t>0712D</t>
  </si>
  <si>
    <t>0713D</t>
  </si>
  <si>
    <t>0714D</t>
  </si>
  <si>
    <t>0801D</t>
  </si>
  <si>
    <t>0802D</t>
  </si>
  <si>
    <t>0803D</t>
  </si>
  <si>
    <t>0804D</t>
  </si>
  <si>
    <t>0805D</t>
  </si>
  <si>
    <t>0806D</t>
  </si>
  <si>
    <t>0807D</t>
  </si>
  <si>
    <t>0808D</t>
  </si>
  <si>
    <t>0809D</t>
  </si>
  <si>
    <t>0810D</t>
  </si>
  <si>
    <t>0811D</t>
  </si>
  <si>
    <t>0812D</t>
  </si>
  <si>
    <t>0813D</t>
  </si>
  <si>
    <t>0814D</t>
  </si>
  <si>
    <t>0901D</t>
  </si>
  <si>
    <t>0902D</t>
  </si>
  <si>
    <t>0903D</t>
  </si>
  <si>
    <t>0904D</t>
  </si>
  <si>
    <t>0905D</t>
  </si>
  <si>
    <t>0906D</t>
  </si>
  <si>
    <t>0907D</t>
  </si>
  <si>
    <t>0908D</t>
  </si>
  <si>
    <t>0909D</t>
  </si>
  <si>
    <t>0910D</t>
  </si>
  <si>
    <t>0911D</t>
  </si>
  <si>
    <t>0912D</t>
  </si>
  <si>
    <t>0913D</t>
  </si>
  <si>
    <t>0914D</t>
  </si>
  <si>
    <t>0101E</t>
  </si>
  <si>
    <t>0102E</t>
  </si>
  <si>
    <t>0103E</t>
  </si>
  <si>
    <t>0104E</t>
  </si>
  <si>
    <t>0105E</t>
  </si>
  <si>
    <t>0106E</t>
  </si>
  <si>
    <t>0107E</t>
  </si>
  <si>
    <t>0108E</t>
  </si>
  <si>
    <t>0109E</t>
  </si>
  <si>
    <t>0110E</t>
  </si>
  <si>
    <t>0111E</t>
  </si>
  <si>
    <t>0112E</t>
  </si>
  <si>
    <t>0113E</t>
  </si>
  <si>
    <t>0201E</t>
  </si>
  <si>
    <t>0202E</t>
  </si>
  <si>
    <t>0203E</t>
  </si>
  <si>
    <t>0204E</t>
  </si>
  <si>
    <t>0205E</t>
  </si>
  <si>
    <t>0206E</t>
  </si>
  <si>
    <t>0207E</t>
  </si>
  <si>
    <t>0208E</t>
  </si>
  <si>
    <t>0209E</t>
  </si>
  <si>
    <t>0210E</t>
  </si>
  <si>
    <t>0211E</t>
  </si>
  <si>
    <t>0212E</t>
  </si>
  <si>
    <t>0213E</t>
  </si>
  <si>
    <t>0214E</t>
  </si>
  <si>
    <t>0301E</t>
  </si>
  <si>
    <t>0302E</t>
  </si>
  <si>
    <t>0303E</t>
  </si>
  <si>
    <t>0304E</t>
  </si>
  <si>
    <t>0305E</t>
  </si>
  <si>
    <t>0306E</t>
  </si>
  <si>
    <t>0307E</t>
  </si>
  <si>
    <t>0308E</t>
  </si>
  <si>
    <t>0309E</t>
  </si>
  <si>
    <t>0310E</t>
  </si>
  <si>
    <t>0311E</t>
  </si>
  <si>
    <t>0312E</t>
  </si>
  <si>
    <t>0313E</t>
  </si>
  <si>
    <t>0314E</t>
  </si>
  <si>
    <t>0315E</t>
  </si>
  <si>
    <t>0316E</t>
  </si>
  <si>
    <t>0317E</t>
  </si>
  <si>
    <t>0401E</t>
  </si>
  <si>
    <t>0402E</t>
  </si>
  <si>
    <t>0403E</t>
  </si>
  <si>
    <t>0404E</t>
  </si>
  <si>
    <t>0405E</t>
  </si>
  <si>
    <t>0406E</t>
  </si>
  <si>
    <t>0407E</t>
  </si>
  <si>
    <t>0408E</t>
  </si>
  <si>
    <t>0409E</t>
  </si>
  <si>
    <t>0410E</t>
  </si>
  <si>
    <t>0411E</t>
  </si>
  <si>
    <t>0412E</t>
  </si>
  <si>
    <t>0413E</t>
  </si>
  <si>
    <t>0414E</t>
  </si>
  <si>
    <t>0415E</t>
  </si>
  <si>
    <t>0416E</t>
  </si>
  <si>
    <t>0417E</t>
  </si>
  <si>
    <t>0418E</t>
  </si>
  <si>
    <t>0501E</t>
  </si>
  <si>
    <t>0502E</t>
  </si>
  <si>
    <t>0503E</t>
  </si>
  <si>
    <t>0504E</t>
  </si>
  <si>
    <t>0505E</t>
  </si>
  <si>
    <t>0506E</t>
  </si>
  <si>
    <t>0507E</t>
  </si>
  <si>
    <t>0508E</t>
  </si>
  <si>
    <t>0509E</t>
  </si>
  <si>
    <t>0510E</t>
  </si>
  <si>
    <t>0511E</t>
  </si>
  <si>
    <t>0512E</t>
  </si>
  <si>
    <t>0513E</t>
  </si>
  <si>
    <t>0514E</t>
  </si>
  <si>
    <t>0515E</t>
  </si>
  <si>
    <t>0516E</t>
  </si>
  <si>
    <t>0517E</t>
  </si>
  <si>
    <t>0518E</t>
  </si>
  <si>
    <t>0601E</t>
  </si>
  <si>
    <t>0602E</t>
  </si>
  <si>
    <t>0603E</t>
  </si>
  <si>
    <t>0604E</t>
  </si>
  <si>
    <t>0605E</t>
  </si>
  <si>
    <t>0606E</t>
  </si>
  <si>
    <t>0607E</t>
  </si>
  <si>
    <t>0608E</t>
  </si>
  <si>
    <t>0609E</t>
  </si>
  <si>
    <t>0610E</t>
  </si>
  <si>
    <t>0611E</t>
  </si>
  <si>
    <t>0612E</t>
  </si>
  <si>
    <t>0613E</t>
  </si>
  <si>
    <t>0614E</t>
  </si>
  <si>
    <t>0615E</t>
  </si>
  <si>
    <t>0701E</t>
  </si>
  <si>
    <t>0702E</t>
  </si>
  <si>
    <t>0703E</t>
  </si>
  <si>
    <t>0704E</t>
  </si>
  <si>
    <t>0705E</t>
  </si>
  <si>
    <t>0706E</t>
  </si>
  <si>
    <t>0707E</t>
  </si>
  <si>
    <t>0708E</t>
  </si>
  <si>
    <t>0709E</t>
  </si>
  <si>
    <t>0801E</t>
  </si>
  <si>
    <t>0802E</t>
  </si>
  <si>
    <t>0803E</t>
  </si>
  <si>
    <t>0804E</t>
  </si>
  <si>
    <t>0805E</t>
  </si>
  <si>
    <t>0806E</t>
  </si>
  <si>
    <t>0807E</t>
  </si>
  <si>
    <t>0808E</t>
  </si>
  <si>
    <t>0809E</t>
  </si>
  <si>
    <t>0810E</t>
  </si>
  <si>
    <t>0811E</t>
  </si>
  <si>
    <t>0812E</t>
  </si>
  <si>
    <t>0813E</t>
  </si>
  <si>
    <t>0814E</t>
  </si>
  <si>
    <t>0815E</t>
  </si>
  <si>
    <t>0901E</t>
  </si>
  <si>
    <t>0902E</t>
  </si>
  <si>
    <t>0903E</t>
  </si>
  <si>
    <t>0904E</t>
  </si>
  <si>
    <t>0905E</t>
  </si>
  <si>
    <t>0906E</t>
  </si>
  <si>
    <t>0907E</t>
  </si>
  <si>
    <t>0908E</t>
  </si>
  <si>
    <t>0909E</t>
  </si>
  <si>
    <t>0910E</t>
  </si>
  <si>
    <t>0911E</t>
  </si>
  <si>
    <t>0912E</t>
  </si>
  <si>
    <t>0913E</t>
  </si>
  <si>
    <t>0914E</t>
  </si>
  <si>
    <t>0915E</t>
  </si>
  <si>
    <t>현</t>
  </si>
  <si>
    <t>0208A</t>
  </si>
  <si>
    <t>0209A</t>
  </si>
  <si>
    <t>0210A</t>
  </si>
  <si>
    <t>0211A</t>
  </si>
  <si>
    <t>0212A</t>
  </si>
  <si>
    <t>0213A</t>
  </si>
  <si>
    <t>0214A</t>
  </si>
  <si>
    <t>0215A</t>
  </si>
  <si>
    <t>0216A</t>
  </si>
  <si>
    <t>0308A</t>
  </si>
  <si>
    <t>0309A</t>
  </si>
  <si>
    <t>0310A</t>
  </si>
  <si>
    <t>0311A</t>
  </si>
  <si>
    <t>0312A</t>
  </si>
  <si>
    <t>0313A</t>
  </si>
  <si>
    <t>0314A</t>
  </si>
  <si>
    <t>0315A</t>
  </si>
  <si>
    <t>0316A</t>
  </si>
  <si>
    <t>0317A</t>
  </si>
  <si>
    <t>0318A</t>
  </si>
  <si>
    <t>0509A</t>
  </si>
  <si>
    <t>0510A</t>
  </si>
  <si>
    <t>0511A</t>
  </si>
  <si>
    <t>1601A</t>
  </si>
  <si>
    <t>1701A</t>
  </si>
  <si>
    <t>1801A</t>
  </si>
  <si>
    <t>1812A</t>
  </si>
  <si>
    <t>1901A</t>
  </si>
  <si>
    <t>2001A</t>
  </si>
  <si>
    <t>2012A</t>
  </si>
  <si>
    <t>2101A</t>
  </si>
  <si>
    <t>2201A</t>
  </si>
  <si>
    <t>2212A</t>
  </si>
  <si>
    <t>2301A</t>
  </si>
  <si>
    <t>2401A</t>
  </si>
  <si>
    <t>2412A</t>
  </si>
  <si>
    <t>2501A</t>
  </si>
  <si>
    <t>2512A</t>
  </si>
  <si>
    <t>2601A</t>
  </si>
  <si>
    <t>2701A</t>
  </si>
  <si>
    <t>2702A</t>
  </si>
  <si>
    <t>2703A</t>
  </si>
  <si>
    <t>2704A</t>
  </si>
  <si>
    <t>2705A</t>
  </si>
  <si>
    <t>2706A</t>
  </si>
  <si>
    <t>2707A</t>
  </si>
  <si>
    <t>2708A</t>
  </si>
  <si>
    <t>2801A</t>
  </si>
  <si>
    <t>2802A</t>
  </si>
  <si>
    <t>2803A</t>
  </si>
  <si>
    <t>2804A</t>
  </si>
  <si>
    <t>2805A</t>
  </si>
  <si>
    <t>2806A</t>
  </si>
  <si>
    <t>2807A</t>
  </si>
  <si>
    <t>2808A</t>
  </si>
  <si>
    <t>2809A</t>
  </si>
  <si>
    <t>2810A</t>
  </si>
  <si>
    <t>2811A</t>
  </si>
  <si>
    <t>2812A</t>
  </si>
  <si>
    <t>2901A</t>
  </si>
  <si>
    <t>2902A</t>
  </si>
  <si>
    <t>2903A</t>
  </si>
  <si>
    <t>2904A</t>
  </si>
  <si>
    <t>2905A</t>
  </si>
  <si>
    <t>2906A</t>
  </si>
  <si>
    <t>2907A</t>
  </si>
  <si>
    <t>2908A</t>
  </si>
  <si>
    <t>2909A</t>
  </si>
  <si>
    <t>2910A</t>
  </si>
  <si>
    <t>2911A</t>
  </si>
  <si>
    <t>2912A</t>
  </si>
  <si>
    <t>3101A</t>
  </si>
  <si>
    <t>3102A</t>
  </si>
  <si>
    <t>3103A</t>
  </si>
  <si>
    <t>3104A</t>
  </si>
  <si>
    <t>3105A</t>
  </si>
  <si>
    <t>3106A</t>
  </si>
  <si>
    <t>3107A</t>
  </si>
  <si>
    <t>3201A</t>
  </si>
  <si>
    <t>3202A</t>
  </si>
  <si>
    <t>3203A</t>
  </si>
  <si>
    <t>3204A</t>
  </si>
  <si>
    <t>3205A</t>
  </si>
  <si>
    <t>3206A</t>
  </si>
  <si>
    <t>3207A</t>
  </si>
  <si>
    <t>3208A</t>
  </si>
  <si>
    <t>3209A</t>
  </si>
  <si>
    <t>3301A</t>
  </si>
  <si>
    <t>3302A</t>
  </si>
  <si>
    <t>3303A</t>
  </si>
  <si>
    <t>3304A</t>
  </si>
  <si>
    <t>3305A</t>
  </si>
  <si>
    <t>3306A</t>
  </si>
  <si>
    <t>3307A</t>
  </si>
  <si>
    <t>3308A</t>
  </si>
  <si>
    <t>3309A</t>
  </si>
  <si>
    <t>3310A</t>
  </si>
  <si>
    <t>3311A</t>
  </si>
  <si>
    <t>3312A</t>
  </si>
  <si>
    <t>3401A</t>
  </si>
  <si>
    <t>3402A</t>
  </si>
  <si>
    <t>3403A</t>
  </si>
  <si>
    <t>3404A</t>
  </si>
  <si>
    <t>3405A</t>
  </si>
  <si>
    <t>3406A</t>
  </si>
  <si>
    <t>3407A</t>
  </si>
  <si>
    <t>3408A</t>
  </si>
  <si>
    <t>3409A</t>
  </si>
  <si>
    <t>3410A</t>
  </si>
  <si>
    <t>3411A</t>
  </si>
  <si>
    <t>3412A</t>
  </si>
  <si>
    <t>3501A</t>
  </si>
  <si>
    <t>3502A</t>
  </si>
  <si>
    <t>3503A</t>
  </si>
  <si>
    <t>3504A</t>
  </si>
  <si>
    <t>3505A</t>
  </si>
  <si>
    <t>3506A</t>
  </si>
  <si>
    <t>3507A</t>
  </si>
  <si>
    <t>3508A</t>
  </si>
  <si>
    <t>3601A</t>
  </si>
  <si>
    <t>3602A</t>
  </si>
  <si>
    <t>3603A</t>
  </si>
  <si>
    <t>3604A</t>
  </si>
  <si>
    <t>3605A</t>
  </si>
  <si>
    <t>3606A</t>
  </si>
  <si>
    <t>3607A</t>
  </si>
  <si>
    <t>3608A</t>
  </si>
  <si>
    <t>3609A</t>
  </si>
  <si>
    <t>3610A</t>
  </si>
  <si>
    <t>3611A</t>
  </si>
  <si>
    <t>3612A</t>
  </si>
  <si>
    <t>3701A</t>
  </si>
  <si>
    <t>3702A</t>
  </si>
  <si>
    <t>3703A</t>
  </si>
  <si>
    <t>3704A</t>
  </si>
  <si>
    <t>3705A</t>
  </si>
  <si>
    <t>3706A</t>
  </si>
  <si>
    <t>3707A</t>
  </si>
  <si>
    <t>3708A</t>
  </si>
  <si>
    <t>3709A</t>
  </si>
  <si>
    <t>3710A</t>
  </si>
  <si>
    <t>3711A</t>
  </si>
  <si>
    <t>3712A</t>
  </si>
  <si>
    <t>3801A</t>
  </si>
  <si>
    <t>3802A</t>
  </si>
  <si>
    <t>3803A</t>
  </si>
  <si>
    <t>3804A</t>
  </si>
  <si>
    <t>3805A</t>
  </si>
  <si>
    <t>3806A</t>
  </si>
  <si>
    <t>3807A</t>
  </si>
  <si>
    <t>3808A</t>
  </si>
  <si>
    <t>3809A</t>
  </si>
  <si>
    <t>3810A</t>
  </si>
  <si>
    <t>3811A</t>
  </si>
  <si>
    <t>3812A</t>
  </si>
  <si>
    <t>3901A</t>
  </si>
  <si>
    <t>3902A</t>
  </si>
  <si>
    <t>3903A</t>
  </si>
  <si>
    <t>3904A</t>
  </si>
  <si>
    <t>3905A</t>
  </si>
  <si>
    <t>3906A</t>
  </si>
  <si>
    <t>3907A</t>
  </si>
  <si>
    <t>3908A</t>
  </si>
  <si>
    <t>0310B</t>
  </si>
  <si>
    <t>0311B</t>
  </si>
  <si>
    <t>0312B</t>
  </si>
  <si>
    <t>0313B</t>
  </si>
  <si>
    <t>0314B</t>
  </si>
  <si>
    <t>0411B</t>
  </si>
  <si>
    <t>0412B</t>
  </si>
  <si>
    <t>0413B</t>
  </si>
  <si>
    <t>0414B</t>
  </si>
  <si>
    <t>0415B</t>
  </si>
  <si>
    <t>0416B</t>
  </si>
  <si>
    <t>0417B</t>
  </si>
  <si>
    <t>0418B</t>
  </si>
  <si>
    <t>0419B</t>
  </si>
  <si>
    <t>0420B</t>
  </si>
  <si>
    <t>0421B</t>
  </si>
  <si>
    <t>0511B</t>
  </si>
  <si>
    <t>0512B</t>
  </si>
  <si>
    <t>0513B</t>
  </si>
  <si>
    <t>0514B</t>
  </si>
  <si>
    <t>0515B</t>
  </si>
  <si>
    <t>0516B</t>
  </si>
  <si>
    <t>0517B</t>
  </si>
  <si>
    <t>0518B</t>
  </si>
  <si>
    <t>0519B</t>
  </si>
  <si>
    <t>0611B</t>
  </si>
  <si>
    <t>0612B</t>
  </si>
  <si>
    <t>0613B</t>
  </si>
  <si>
    <t>0614B</t>
  </si>
  <si>
    <t>0615B</t>
  </si>
  <si>
    <t>0616B</t>
  </si>
  <si>
    <t>0617B</t>
  </si>
  <si>
    <t>0618B</t>
  </si>
  <si>
    <t>0619B</t>
  </si>
  <si>
    <t>0711B</t>
  </si>
  <si>
    <t>0712B</t>
  </si>
  <si>
    <t>0713B</t>
  </si>
  <si>
    <t>0714B</t>
  </si>
  <si>
    <t>0715B</t>
  </si>
  <si>
    <t>0716B</t>
  </si>
  <si>
    <t>0717B</t>
  </si>
  <si>
    <t>0718B</t>
  </si>
  <si>
    <t>0811B</t>
  </si>
  <si>
    <t>0812B</t>
  </si>
  <si>
    <t>0813B</t>
  </si>
  <si>
    <t>0814B</t>
  </si>
  <si>
    <t>0815B</t>
  </si>
  <si>
    <t>0816B</t>
  </si>
  <si>
    <t>0817B</t>
  </si>
  <si>
    <t>0818B</t>
  </si>
  <si>
    <t>0911B</t>
  </si>
  <si>
    <t>0912B</t>
  </si>
  <si>
    <t>0913B</t>
  </si>
  <si>
    <t>0914B</t>
  </si>
  <si>
    <t>0915B</t>
  </si>
  <si>
    <t>0916B</t>
  </si>
  <si>
    <t>0917B</t>
  </si>
  <si>
    <t>0918B</t>
  </si>
  <si>
    <t>1012B</t>
  </si>
  <si>
    <t>1013B</t>
  </si>
  <si>
    <t>1014B</t>
  </si>
  <si>
    <t>1015B</t>
  </si>
  <si>
    <t>1016B</t>
  </si>
  <si>
    <t>1017B</t>
  </si>
  <si>
    <t>1018B</t>
  </si>
  <si>
    <t>1112B</t>
  </si>
  <si>
    <t>1113B</t>
  </si>
  <si>
    <t>1114B</t>
  </si>
  <si>
    <t>1115B</t>
  </si>
  <si>
    <t>1116B</t>
  </si>
  <si>
    <t>1117B</t>
  </si>
  <si>
    <t>1118B</t>
  </si>
  <si>
    <t>1119B</t>
  </si>
  <si>
    <t>1120B</t>
  </si>
  <si>
    <t>1212B</t>
  </si>
  <si>
    <t>1213B</t>
  </si>
  <si>
    <t>1214B</t>
  </si>
  <si>
    <t>1215B</t>
  </si>
  <si>
    <t>1216B</t>
  </si>
  <si>
    <t>1217B</t>
  </si>
  <si>
    <t>1218B</t>
  </si>
  <si>
    <t>1219B</t>
  </si>
  <si>
    <t>1220B</t>
  </si>
  <si>
    <t>1312B</t>
  </si>
  <si>
    <t>1313B</t>
  </si>
  <si>
    <t>1314B</t>
  </si>
  <si>
    <t>1315B</t>
  </si>
  <si>
    <t>1316B</t>
  </si>
  <si>
    <t>1317B</t>
  </si>
  <si>
    <t>1318B</t>
  </si>
  <si>
    <t>1319B</t>
  </si>
  <si>
    <t>1320B</t>
  </si>
  <si>
    <t>1321B</t>
  </si>
  <si>
    <t>1322B</t>
  </si>
  <si>
    <t>1323B</t>
  </si>
  <si>
    <t>1324B</t>
  </si>
  <si>
    <t>1325B</t>
  </si>
  <si>
    <t>1326B</t>
  </si>
  <si>
    <t>1327B</t>
  </si>
  <si>
    <t>1328B</t>
  </si>
  <si>
    <t>1329B</t>
  </si>
  <si>
    <t>1330B</t>
  </si>
  <si>
    <t>1331B</t>
  </si>
  <si>
    <t>1332B</t>
  </si>
  <si>
    <t>1333B</t>
  </si>
  <si>
    <t>1334B</t>
  </si>
  <si>
    <t>1335B</t>
  </si>
  <si>
    <t>1336B</t>
  </si>
  <si>
    <t>1337B</t>
  </si>
  <si>
    <t>1338B</t>
  </si>
  <si>
    <t>1339B</t>
  </si>
  <si>
    <t>1340B</t>
  </si>
  <si>
    <t>1341B</t>
  </si>
  <si>
    <t>1342B</t>
  </si>
  <si>
    <t>1343B</t>
  </si>
  <si>
    <t>1344B</t>
  </si>
  <si>
    <t>1345B</t>
  </si>
  <si>
    <t>1346B</t>
  </si>
  <si>
    <t>1347B</t>
  </si>
  <si>
    <t>1348B</t>
  </si>
  <si>
    <t>1349B</t>
  </si>
  <si>
    <t>1350B</t>
  </si>
  <si>
    <t>1412B</t>
  </si>
  <si>
    <t>1413B</t>
  </si>
  <si>
    <t>1414B</t>
  </si>
  <si>
    <t>1415B</t>
  </si>
  <si>
    <t>1416B</t>
  </si>
  <si>
    <t>1417B</t>
  </si>
  <si>
    <t>1418B</t>
  </si>
  <si>
    <t>1419B</t>
  </si>
  <si>
    <t>1420B</t>
  </si>
  <si>
    <t>1421B</t>
  </si>
  <si>
    <t>1422B</t>
  </si>
  <si>
    <t>1423B</t>
  </si>
  <si>
    <t>1424B</t>
  </si>
  <si>
    <t>1425B</t>
  </si>
  <si>
    <t>1426B</t>
  </si>
  <si>
    <t>1427B</t>
  </si>
  <si>
    <t>1428B</t>
  </si>
  <si>
    <t>1429B</t>
  </si>
  <si>
    <t>1430B</t>
  </si>
  <si>
    <t>1431B</t>
  </si>
  <si>
    <t>1432B</t>
  </si>
  <si>
    <t>1433B</t>
  </si>
  <si>
    <t>1434B</t>
  </si>
  <si>
    <t>1435B</t>
  </si>
  <si>
    <t>1436B</t>
  </si>
  <si>
    <t>1437B</t>
  </si>
  <si>
    <t>1438B</t>
  </si>
  <si>
    <t>1439B</t>
  </si>
  <si>
    <t>1440B</t>
  </si>
  <si>
    <t>1441B</t>
  </si>
  <si>
    <t>1442B</t>
  </si>
  <si>
    <t>1443B</t>
  </si>
  <si>
    <t>1444B</t>
  </si>
  <si>
    <t>1445B</t>
  </si>
  <si>
    <t>1446B</t>
  </si>
  <si>
    <t>1447B</t>
  </si>
  <si>
    <t>1448B</t>
  </si>
  <si>
    <t>1449B</t>
  </si>
  <si>
    <t>1450B</t>
  </si>
  <si>
    <t>B201A</t>
    <phoneticPr fontId="3" type="noConversion"/>
  </si>
  <si>
    <t>B202A</t>
  </si>
  <si>
    <t>B203A</t>
  </si>
  <si>
    <t>B204A</t>
  </si>
  <si>
    <t>B205A</t>
  </si>
  <si>
    <t>B301A</t>
    <phoneticPr fontId="3" type="noConversion"/>
  </si>
  <si>
    <t>B302A</t>
  </si>
  <si>
    <t>B303A</t>
  </si>
  <si>
    <t>B304A</t>
  </si>
  <si>
    <t>B305A</t>
  </si>
  <si>
    <t>B306A</t>
  </si>
  <si>
    <t>B307A</t>
  </si>
  <si>
    <t>5</t>
    <phoneticPr fontId="3" type="noConversion"/>
  </si>
  <si>
    <t>2</t>
  </si>
  <si>
    <t>1</t>
    <phoneticPr fontId="3" type="noConversion"/>
  </si>
  <si>
    <t>2</t>
    <phoneticPr fontId="3" type="noConversion"/>
  </si>
  <si>
    <t>최종평단가</t>
  </si>
  <si>
    <t>hlcpyolast</t>
    <phoneticPr fontId="3" type="noConversion"/>
  </si>
  <si>
    <t>전용평단가</t>
  </si>
  <si>
    <t>hlcpyoex</t>
    <phoneticPr fontId="3" type="noConversion"/>
  </si>
  <si>
    <t>최종평단가</t>
    <phoneticPr fontId="5" type="noConversion"/>
  </si>
  <si>
    <t>전용평단가</t>
    <phoneticPr fontId="5" type="noConversion"/>
  </si>
  <si>
    <t>1.공장,2.근생,3.지원,4.오피스,5.창고,6.기숙사,7.보육시설</t>
    <phoneticPr fontId="3" type="noConversion"/>
  </si>
  <si>
    <t>hlfloor</t>
    <phoneticPr fontId="3" type="noConversion"/>
  </si>
  <si>
    <t>hlhosu</t>
    <phoneticPr fontId="3" type="noConversion"/>
  </si>
  <si>
    <t>hlstate</t>
    <phoneticPr fontId="3" type="noConversion"/>
  </si>
  <si>
    <t>shnid</t>
    <phoneticPr fontId="3" type="noConversion"/>
  </si>
  <si>
    <t>용도</t>
    <phoneticPr fontId="5" type="noConversion"/>
  </si>
  <si>
    <t>hlnid</t>
    <phoneticPr fontId="3" type="noConversion"/>
  </si>
  <si>
    <t>ksnid</t>
    <phoneticPr fontId="3" type="noConversion"/>
  </si>
  <si>
    <t>hlepark</t>
    <phoneticPr fontId="3" type="noConversion"/>
  </si>
  <si>
    <t>G001</t>
  </si>
  <si>
    <t>G002</t>
  </si>
  <si>
    <t>G003</t>
  </si>
  <si>
    <t>G004</t>
  </si>
  <si>
    <t>G005</t>
  </si>
  <si>
    <t>G006</t>
  </si>
  <si>
    <t>G007</t>
  </si>
  <si>
    <t>G008</t>
  </si>
  <si>
    <t>G009</t>
  </si>
  <si>
    <t>G010</t>
  </si>
  <si>
    <t>G011</t>
  </si>
  <si>
    <t>G012</t>
  </si>
  <si>
    <t>G013</t>
  </si>
  <si>
    <t>G014</t>
  </si>
  <si>
    <t>G015</t>
  </si>
  <si>
    <t>G016</t>
  </si>
  <si>
    <t>G017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</si>
  <si>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</si>
  <si>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</si>
  <si>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</si>
  <si>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</si>
  <si>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</si>
  <si>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</si>
  <si>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</si>
  <si>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</si>
  <si>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</si>
  <si>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</si>
  <si>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</si>
  <si>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</si>
  <si>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</si>
  <si>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</si>
  <si>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</si>
  <si>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</si>
  <si>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</si>
  <si>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</si>
  <si>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</si>
  <si>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</si>
  <si>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</si>
  <si>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</si>
  <si>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</si>
  <si>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</si>
  <si>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</si>
  <si>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</si>
  <si>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</si>
  <si>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</si>
  <si>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</si>
  <si>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</si>
  <si>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</si>
  <si>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</si>
  <si>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</si>
  <si>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</si>
  <si>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</si>
  <si>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</si>
  <si>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</si>
  <si>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</si>
  <si>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</si>
  <si>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</si>
  <si>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</si>
  <si>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</si>
  <si>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</si>
  <si>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</si>
  <si>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</si>
  <si>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</si>
  <si>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</si>
  <si>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</si>
  <si>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</si>
  <si>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</si>
  <si>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</si>
  <si>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</si>
  <si>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</si>
  <si>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</si>
  <si>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</si>
  <si>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</si>
  <si>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</si>
  <si>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</si>
  <si>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</si>
  <si>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</si>
  <si>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</si>
  <si>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</si>
  <si>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</si>
  <si>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</si>
  <si>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</si>
  <si>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</si>
  <si>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</si>
  <si>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</si>
  <si>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</si>
  <si>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</si>
  <si>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</si>
  <si>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</si>
  <si>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</si>
  <si>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</si>
  <si>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</si>
  <si>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</si>
  <si>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</si>
  <si>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</si>
  <si>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</si>
  <si>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</si>
  <si>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</si>
  <si>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</si>
  <si>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</si>
  <si>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</si>
  <si>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</si>
  <si>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</si>
  <si>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</si>
  <si>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</si>
  <si>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</si>
  <si>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</si>
  <si>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</si>
  <si>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</si>
  <si>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</si>
  <si>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</si>
  <si>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</si>
  <si>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</si>
  <si>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O1801</t>
  </si>
  <si>
    <t>O1802</t>
  </si>
  <si>
    <t>O1803</t>
  </si>
  <si>
    <t>O1804</t>
  </si>
  <si>
    <t>O1805</t>
  </si>
  <si>
    <t>O1806</t>
  </si>
  <si>
    <t>O1807</t>
  </si>
  <si>
    <t>O1808</t>
  </si>
  <si>
    <t>O1809</t>
  </si>
  <si>
    <t>O1810</t>
  </si>
  <si>
    <t>O1811</t>
  </si>
  <si>
    <t>O1812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</si>
  <si>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</si>
  <si>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</si>
  <si>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</si>
  <si>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</si>
  <si>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</si>
  <si>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</si>
  <si>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</si>
  <si>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</si>
  <si>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</si>
  <si>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</si>
  <si>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</si>
  <si>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</si>
  <si>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</si>
  <si>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</si>
  <si>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</si>
  <si>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</si>
  <si>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</si>
  <si>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</si>
  <si>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</si>
  <si>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</si>
  <si>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</si>
  <si>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</si>
  <si>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</si>
  <si>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</si>
  <si>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</si>
  <si>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</si>
  <si>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</si>
  <si>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</si>
  <si>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</si>
  <si>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</si>
  <si>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</si>
  <si>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</si>
  <si>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</si>
  <si>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</si>
  <si>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</si>
  <si>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</si>
  <si>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</si>
  <si>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</si>
  <si>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</si>
  <si>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</si>
  <si>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</si>
  <si>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</si>
  <si>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</si>
  <si>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</si>
  <si>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</si>
  <si>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</si>
  <si>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</si>
  <si>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</si>
  <si>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</si>
  <si>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</si>
  <si>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</si>
  <si>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</si>
  <si>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</si>
  <si>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</si>
  <si>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</si>
  <si>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</si>
  <si>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</si>
  <si>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</si>
  <si>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</si>
  <si>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</si>
  <si>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</si>
  <si>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</si>
  <si>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</si>
  <si>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</si>
  <si>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</si>
  <si>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</si>
  <si>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</si>
  <si>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</si>
  <si>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</si>
  <si>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</si>
  <si>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</si>
  <si>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</si>
  <si>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</si>
  <si>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</si>
  <si>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</si>
  <si>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</si>
  <si>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</si>
  <si>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</si>
  <si>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</si>
  <si>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</si>
  <si>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</si>
  <si>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</si>
  <si>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</si>
  <si>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</si>
  <si>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</si>
  <si>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</si>
  <si>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</si>
  <si>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</si>
  <si>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</si>
  <si>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</si>
  <si>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</si>
  <si>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A0912</t>
  </si>
  <si>
    <t>O0201</t>
  </si>
  <si>
    <t>O0202</t>
  </si>
  <si>
    <t>O0203</t>
  </si>
  <si>
    <t>O0204</t>
  </si>
  <si>
    <t>G0101</t>
  </si>
  <si>
    <t>G0102</t>
  </si>
  <si>
    <t>G0103</t>
  </si>
  <si>
    <t>G0104</t>
  </si>
  <si>
    <t>G0105</t>
  </si>
  <si>
    <t>G0106</t>
  </si>
  <si>
    <t>G0107</t>
  </si>
  <si>
    <t>hlinpu</t>
    <phoneticPr fontId="3" type="noConversion"/>
  </si>
  <si>
    <t>post</t>
    <phoneticPr fontId="3" type="noConversion"/>
  </si>
  <si>
    <t>ksmaxh</t>
    <phoneticPr fontId="3" type="noConversion"/>
  </si>
  <si>
    <t>hluse</t>
    <phoneticPr fontId="3" type="noConversion"/>
  </si>
  <si>
    <t>1.공장,2.근생,3.지원,4.오피스,5.창고,6.기숙사,7.보육시설</t>
    <phoneticPr fontId="3" type="noConversion"/>
  </si>
  <si>
    <t>전체(rest_hluse)</t>
  </si>
  <si>
    <t>보육시설(rest_hluse7)</t>
    <phoneticPr fontId="3" type="noConversion"/>
  </si>
  <si>
    <t>기숙사(rest_hluse6)</t>
    <phoneticPr fontId="3" type="noConversion"/>
  </si>
  <si>
    <t>창고(rest_hluse5)</t>
    <phoneticPr fontId="3" type="noConversion"/>
  </si>
  <si>
    <t>지원(rest_hluse3)</t>
    <phoneticPr fontId="3" type="noConversion"/>
  </si>
  <si>
    <t>근생(rest_hluse2)</t>
    <phoneticPr fontId="3" type="noConversion"/>
  </si>
  <si>
    <t>공장(rest_hluse1)</t>
    <phoneticPr fontId="3" type="noConversion"/>
  </si>
  <si>
    <t>최고면적
(rest_area_max)</t>
    <phoneticPr fontId="3" type="noConversion"/>
  </si>
  <si>
    <t>최저면적
(rest_area_min)</t>
    <phoneticPr fontId="3" type="noConversion"/>
  </si>
  <si>
    <t>평균면적
(rest_area_avr)</t>
    <phoneticPr fontId="3" type="noConversion"/>
  </si>
  <si>
    <t>최고가
(rest_price_max)</t>
    <phoneticPr fontId="3" type="noConversion"/>
  </si>
  <si>
    <t>최저가
(rest_price_min)</t>
    <phoneticPr fontId="3" type="noConversion"/>
  </si>
  <si>
    <t>평균가
(rest_price_avr)</t>
    <phoneticPr fontId="3" type="noConversion"/>
  </si>
  <si>
    <t>유닛
(rest_whole_unit)</t>
    <phoneticPr fontId="3" type="noConversion"/>
  </si>
  <si>
    <t>면적
(rest_whole_area)</t>
    <phoneticPr fontId="3" type="noConversion"/>
  </si>
  <si>
    <t>가격
(rest_whole_price)</t>
    <phoneticPr fontId="3" type="noConversion"/>
  </si>
  <si>
    <t>면적(rest_area)</t>
  </si>
  <si>
    <t>가격(rest_price)</t>
  </si>
  <si>
    <t>전체(rest_whole)</t>
  </si>
  <si>
    <t>kspcs_rest</t>
    <phoneticPr fontId="3" type="noConversion"/>
  </si>
  <si>
    <t>전체(situ_hluse)</t>
  </si>
  <si>
    <t>보육시설(situ_hluse7)</t>
    <phoneticPr fontId="3" type="noConversion"/>
  </si>
  <si>
    <t>기숙사(situ_hluse6)</t>
    <phoneticPr fontId="3" type="noConversion"/>
  </si>
  <si>
    <t>창고(situ_hluse5)</t>
    <phoneticPr fontId="3" type="noConversion"/>
  </si>
  <si>
    <t>지원(situ_hluse3)</t>
    <phoneticPr fontId="3" type="noConversion"/>
  </si>
  <si>
    <t>근생(situ_hluse2)</t>
    <phoneticPr fontId="3" type="noConversion"/>
  </si>
  <si>
    <t>공장(situ_hluse1)</t>
    <phoneticPr fontId="3" type="noConversion"/>
  </si>
  <si>
    <t>최고면적
(situ_area_max)</t>
    <phoneticPr fontId="3" type="noConversion"/>
  </si>
  <si>
    <t>최저면적
(situ_area_min)</t>
    <phoneticPr fontId="3" type="noConversion"/>
  </si>
  <si>
    <t>평균면적
(situ_area_avr)</t>
    <phoneticPr fontId="3" type="noConversion"/>
  </si>
  <si>
    <t>최고가
(situ_price_max)</t>
    <phoneticPr fontId="3" type="noConversion"/>
  </si>
  <si>
    <t>최저가
(situ_price_min)</t>
    <phoneticPr fontId="3" type="noConversion"/>
  </si>
  <si>
    <t>평균가
(situ_price_avr)</t>
    <phoneticPr fontId="3" type="noConversion"/>
  </si>
  <si>
    <t>유닛
(situ_whole_unit)</t>
    <phoneticPr fontId="3" type="noConversion"/>
  </si>
  <si>
    <t>면적
(situ_whole_area)</t>
    <phoneticPr fontId="3" type="noConversion"/>
  </si>
  <si>
    <t>가격
(situ_whole_price)</t>
    <phoneticPr fontId="3" type="noConversion"/>
  </si>
  <si>
    <t>전체(situ_whole)</t>
  </si>
  <si>
    <t>전체(per_hluse)</t>
    <phoneticPr fontId="3" type="noConversion"/>
  </si>
  <si>
    <t>보육시설(per_hluse7)</t>
    <phoneticPr fontId="3" type="noConversion"/>
  </si>
  <si>
    <t>기숙사(per_hluse6)</t>
    <phoneticPr fontId="3" type="noConversion"/>
  </si>
  <si>
    <t>창고(per_hluse5)</t>
    <phoneticPr fontId="3" type="noConversion"/>
  </si>
  <si>
    <t>지원(per_hluse3)</t>
    <phoneticPr fontId="3" type="noConversion"/>
  </si>
  <si>
    <t>근생(per_hluse2)</t>
    <phoneticPr fontId="3" type="noConversion"/>
  </si>
  <si>
    <t>유닛
(per_unit)</t>
    <phoneticPr fontId="3" type="noConversion"/>
  </si>
  <si>
    <t>면적
(per_area)</t>
    <phoneticPr fontId="3" type="noConversion"/>
  </si>
  <si>
    <t>kspcs_per</t>
    <phoneticPr fontId="3" type="noConversion"/>
  </si>
  <si>
    <t>top_hlfloor</t>
    <phoneticPr fontId="3" type="noConversion"/>
  </si>
  <si>
    <t>kscomp</t>
    <phoneticPr fontId="3" type="noConversion"/>
  </si>
  <si>
    <t>ksonly</t>
    <phoneticPr fontId="3" type="noConversion"/>
  </si>
  <si>
    <t>ksgarea</t>
    <phoneticPr fontId="3" type="noConversion"/>
  </si>
  <si>
    <t>최고층</t>
    <phoneticPr fontId="3" type="noConversion"/>
  </si>
  <si>
    <t>준공일</t>
    <phoneticPr fontId="3" type="noConversion"/>
  </si>
  <si>
    <t>전용률</t>
    <phoneticPr fontId="3" type="noConversion"/>
  </si>
  <si>
    <t>연면적</t>
    <phoneticPr fontId="3" type="noConversion"/>
  </si>
  <si>
    <t>kspcs_outline</t>
    <phoneticPr fontId="3" type="noConversion"/>
  </si>
  <si>
    <t>kspcs_situ</t>
    <phoneticPr fontId="3" type="noConversion"/>
  </si>
  <si>
    <t>분양률(per_division)</t>
    <phoneticPr fontId="3" type="noConversion"/>
  </si>
  <si>
    <t>가격
(per_price)</t>
    <phoneticPr fontId="3" type="noConversion"/>
  </si>
  <si>
    <t>공장(per_hluse1)</t>
    <phoneticPr fontId="3" type="noConversion"/>
  </si>
  <si>
    <t>전체현황
(situ_division)</t>
    <phoneticPr fontId="3" type="noConversion"/>
  </si>
  <si>
    <t>잔여물량
(rest_division)</t>
    <phoneticPr fontId="3" type="noConversion"/>
  </si>
  <si>
    <t>가격(situ_price)</t>
    <phoneticPr fontId="3" type="noConversion"/>
  </si>
  <si>
    <t>면적(situ_area)</t>
    <phoneticPr fontId="3" type="noConversion"/>
  </si>
  <si>
    <t>지식산업센터 자료(kspptx)</t>
    <phoneticPr fontId="3" type="noConversion"/>
  </si>
  <si>
    <t>지식산업센터자료코드</t>
    <phoneticPr fontId="3" type="noConversion"/>
  </si>
  <si>
    <t>kxfilename</t>
    <phoneticPr fontId="3" type="noConversion"/>
  </si>
  <si>
    <t>kxfilesize</t>
    <phoneticPr fontId="3" type="noConversion"/>
  </si>
  <si>
    <t>지식산업센터자료 파일이름</t>
  </si>
  <si>
    <t>지식산업센터자료 파일사이즈</t>
  </si>
  <si>
    <t>지식산업센터자료 기록일</t>
  </si>
  <si>
    <t>지식산업센터자료 기록자ID</t>
  </si>
  <si>
    <t>kxinpu</t>
    <phoneticPr fontId="3" type="noConversion"/>
  </si>
  <si>
    <t>다운로드</t>
    <phoneticPr fontId="3" type="noConversion"/>
  </si>
  <si>
    <t>kxdown</t>
    <phoneticPr fontId="3" type="noConversion"/>
  </si>
  <si>
    <t>상단메세지</t>
    <phoneticPr fontId="3" type="noConversion"/>
  </si>
  <si>
    <t>하단메세지</t>
    <phoneticPr fontId="3" type="noConversion"/>
  </si>
  <si>
    <t>recread</t>
    <phoneticPr fontId="5" type="noConversion"/>
  </si>
  <si>
    <t>inpu</t>
    <phoneticPr fontId="5" type="noConversion"/>
  </si>
  <si>
    <t>1</t>
    <phoneticPr fontId="3" type="noConversion"/>
  </si>
  <si>
    <t>sndphone</t>
    <phoneticPr fontId="3" type="noConversion"/>
  </si>
  <si>
    <t>type</t>
    <phoneticPr fontId="5" type="noConversion"/>
  </si>
  <si>
    <t>sndmail</t>
    <phoneticPr fontId="3" type="noConversion"/>
  </si>
  <si>
    <t>sndid</t>
    <phoneticPr fontId="3" type="noConversion"/>
  </si>
  <si>
    <t>sndname</t>
    <phoneticPr fontId="3" type="noConversion"/>
  </si>
  <si>
    <t>sndmbil</t>
    <phoneticPr fontId="3" type="noConversion"/>
  </si>
  <si>
    <t>title</t>
    <phoneticPr fontId="5" type="noConversion"/>
  </si>
  <si>
    <t>sndcnt</t>
    <phoneticPr fontId="5" type="noConversion"/>
  </si>
  <si>
    <t>cmpyid</t>
    <phoneticPr fontId="3" type="noConversion"/>
  </si>
  <si>
    <t>posit</t>
    <phoneticPr fontId="3" type="noConversion"/>
  </si>
  <si>
    <t>mbil</t>
    <phoneticPr fontId="3" type="noConversion"/>
  </si>
  <si>
    <t>phone</t>
    <phoneticPr fontId="5" type="noConversion"/>
  </si>
  <si>
    <t>scphone</t>
    <phoneticPr fontId="3" type="noConversion"/>
  </si>
  <si>
    <t>회사코드</t>
    <phoneticPr fontId="3" type="noConversion"/>
  </si>
  <si>
    <t>scnid</t>
    <phoneticPr fontId="3" type="noConversion"/>
  </si>
  <si>
    <t>scmbil</t>
    <phoneticPr fontId="3" type="noConversion"/>
  </si>
  <si>
    <t>cmpyname</t>
    <phoneticPr fontId="3" type="noConversion"/>
  </si>
  <si>
    <t>mail1</t>
    <phoneticPr fontId="5" type="noConversion"/>
  </si>
  <si>
    <t>addr2</t>
    <phoneticPr fontId="3" type="noConversion"/>
  </si>
  <si>
    <t>varchar(19)</t>
    <phoneticPr fontId="5" type="noConversion"/>
  </si>
  <si>
    <t>varchar(12)</t>
    <phoneticPr fontId="5" type="noConversion"/>
  </si>
  <si>
    <t>cmpyno</t>
    <phoneticPr fontId="3" type="noConversion"/>
  </si>
  <si>
    <t>사업자등록번호</t>
    <phoneticPr fontId="5" type="noConversion"/>
  </si>
  <si>
    <t>crinpu</t>
    <phoneticPr fontId="3" type="noConversion"/>
  </si>
  <si>
    <t>clnid</t>
    <phoneticPr fontId="3" type="noConversion"/>
  </si>
  <si>
    <t>smnid</t>
    <phoneticPr fontId="5" type="noConversion"/>
  </si>
  <si>
    <t>scmail1</t>
    <phoneticPr fontId="3" type="noConversion"/>
  </si>
  <si>
    <t>smnid</t>
    <phoneticPr fontId="3" type="noConversion"/>
  </si>
  <si>
    <t>회사메일전송관리(sndcmpy)</t>
    <phoneticPr fontId="3" type="noConversion"/>
  </si>
  <si>
    <t>scpass</t>
    <phoneticPr fontId="3" type="noConversion"/>
  </si>
  <si>
    <t>scread</t>
    <phoneticPr fontId="3" type="noConversion"/>
  </si>
  <si>
    <t>cmpyid</t>
    <phoneticPr fontId="3" type="noConversion"/>
  </si>
  <si>
    <t>idnid</t>
    <phoneticPr fontId="3" type="noConversion"/>
  </si>
  <si>
    <t>recsnd</t>
    <phoneticPr fontId="5" type="noConversion"/>
  </si>
  <si>
    <t>confmail</t>
    <phoneticPr fontId="3" type="noConversion"/>
  </si>
  <si>
    <t>idnid</t>
    <phoneticPr fontId="3" type="noConversion"/>
  </si>
  <si>
    <t>grp</t>
    <phoneticPr fontId="5" type="noConversion"/>
  </si>
  <si>
    <t>발신기록메세지</t>
    <phoneticPr fontId="3" type="noConversion"/>
  </si>
  <si>
    <t>수신기록메세지</t>
    <phoneticPr fontId="3" type="noConversion"/>
  </si>
  <si>
    <t>screject</t>
    <phoneticPr fontId="3" type="noConversion"/>
  </si>
  <si>
    <t>cmpyname</t>
    <phoneticPr fontId="3" type="noConversion"/>
  </si>
  <si>
    <t>scsend</t>
    <phoneticPr fontId="3" type="noConversion"/>
  </si>
  <si>
    <t>회사메일전송체크(sndcmpys)</t>
    <phoneticPr fontId="3" type="noConversion"/>
  </si>
  <si>
    <t>데이콤 MI(천리안)</t>
    <phoneticPr fontId="3" type="noConversion"/>
  </si>
  <si>
    <t>드림위즈</t>
    <phoneticPr fontId="3" type="noConversion"/>
  </si>
  <si>
    <t>코리아닷컴</t>
    <phoneticPr fontId="3" type="noConversion"/>
  </si>
  <si>
    <t>SK커뮤니케이션즈(네이트)</t>
    <phoneticPr fontId="3" type="noConversion"/>
  </si>
  <si>
    <t>프리챌</t>
    <phoneticPr fontId="3" type="noConversion"/>
  </si>
  <si>
    <t>하나로드림(하나포스)</t>
    <phoneticPr fontId="3" type="noConversion"/>
  </si>
  <si>
    <t>KTH(파란닷컴)</t>
    <phoneticPr fontId="3" type="noConversion"/>
  </si>
  <si>
    <t>NHN(네이버)</t>
    <phoneticPr fontId="3" type="noConversion"/>
  </si>
  <si>
    <t>엠파스</t>
    <phoneticPr fontId="3" type="noConversion"/>
  </si>
  <si>
    <t>mail2</t>
    <phoneticPr fontId="5" type="noConversion"/>
  </si>
  <si>
    <t>scmail2</t>
    <phoneticPr fontId="3" type="noConversion"/>
  </si>
  <si>
    <t>remail</t>
    <phoneticPr fontId="3" type="noConversion"/>
  </si>
  <si>
    <t>stnid</t>
    <phoneticPr fontId="3" type="noConversion"/>
  </si>
  <si>
    <t>scnid</t>
    <phoneticPr fontId="5" type="noConversion"/>
  </si>
  <si>
    <t>메일전송접속코드</t>
    <phoneticPr fontId="3" type="noConversion"/>
  </si>
  <si>
    <t>접속시간</t>
    <phoneticPr fontId="3" type="noConversion"/>
  </si>
  <si>
    <t>접속테이블</t>
    <phoneticPr fontId="3" type="noConversion"/>
  </si>
  <si>
    <t>0</t>
    <phoneticPr fontId="3" type="noConversion"/>
  </si>
  <si>
    <t>ttnid</t>
    <phoneticPr fontId="3" type="noConversion"/>
  </si>
  <si>
    <t>전송메일페이지코드</t>
    <phoneticPr fontId="3" type="noConversion"/>
  </si>
  <si>
    <t>생성시간</t>
    <phoneticPr fontId="3" type="noConversion"/>
  </si>
  <si>
    <t>kxnid</t>
    <phoneticPr fontId="3" type="noConversion"/>
  </si>
  <si>
    <t>spnid, kxnid</t>
    <phoneticPr fontId="3" type="noConversion"/>
  </si>
  <si>
    <t>회사메일전송체크(sndcmpys)</t>
  </si>
  <si>
    <t>메일작성 취지 등 간단한 소감</t>
    <phoneticPr fontId="3" type="noConversion"/>
  </si>
  <si>
    <t>회사전송메일페이지(sndmailpage),
지식산업센터 자료(kspptx)</t>
    <phoneticPr fontId="3" type="noConversion"/>
  </si>
  <si>
    <t>sttable</t>
    <phoneticPr fontId="3" type="noConversion"/>
  </si>
  <si>
    <t>접속테이블코드</t>
    <phoneticPr fontId="3" type="noConversion"/>
  </si>
  <si>
    <t>contime</t>
    <phoneticPr fontId="3" type="noConversion"/>
  </si>
  <si>
    <t>name</t>
  </si>
  <si>
    <t>name</t>
    <phoneticPr fontId="5" type="noConversion"/>
  </si>
  <si>
    <t>name</t>
    <phoneticPr fontId="3" type="noConversion"/>
  </si>
  <si>
    <t>posit</t>
    <phoneticPr fontId="3" type="noConversion"/>
  </si>
  <si>
    <t>clmodi</t>
    <phoneticPr fontId="3" type="noConversion"/>
  </si>
  <si>
    <t>clinpu</t>
    <phoneticPr fontId="3" type="noConversion"/>
  </si>
  <si>
    <t>id</t>
    <phoneticPr fontId="3" type="noConversion"/>
  </si>
  <si>
    <t>spcnt</t>
    <phoneticPr fontId="5" type="noConversion"/>
  </si>
  <si>
    <t>sptitle</t>
    <phoneticPr fontId="5" type="noConversion"/>
  </si>
  <si>
    <t>spnid</t>
    <phoneticPr fontId="3" type="noConversion"/>
  </si>
  <si>
    <t>sptime</t>
    <phoneticPr fontId="3" type="noConversion"/>
  </si>
  <si>
    <t>smnid</t>
    <phoneticPr fontId="5" type="noConversion"/>
  </si>
  <si>
    <t>sphit</t>
    <phoneticPr fontId="3" type="noConversion"/>
  </si>
  <si>
    <t>cd_no</t>
    <phoneticPr fontId="3" type="noConversion"/>
  </si>
  <si>
    <t>cd_sgi</t>
    <phoneticPr fontId="3" type="noConversion"/>
  </si>
  <si>
    <t>cd_sy</t>
    <phoneticPr fontId="3" type="noConversion"/>
  </si>
  <si>
    <t>cd_sm</t>
    <phoneticPr fontId="5" type="noConversion"/>
  </si>
  <si>
    <t>cd_sd</t>
    <phoneticPr fontId="3" type="noConversion"/>
  </si>
  <si>
    <t>cd_ly</t>
    <phoneticPr fontId="3" type="noConversion"/>
  </si>
  <si>
    <t>cd_lm</t>
    <phoneticPr fontId="3" type="noConversion"/>
  </si>
  <si>
    <t>cd_ld</t>
    <phoneticPr fontId="3" type="noConversion"/>
  </si>
  <si>
    <t>cd_hyganjee</t>
    <phoneticPr fontId="3" type="noConversion"/>
  </si>
  <si>
    <t>cd_kyganjee</t>
    <phoneticPr fontId="3" type="noConversion"/>
  </si>
  <si>
    <t>cd_hdganjee</t>
    <phoneticPr fontId="3" type="noConversion"/>
  </si>
  <si>
    <t>cd_kdganjee</t>
    <phoneticPr fontId="3" type="noConversion"/>
  </si>
  <si>
    <t>cd_hterms</t>
    <phoneticPr fontId="3" type="noConversion"/>
  </si>
  <si>
    <t>cd_kterms</t>
    <phoneticPr fontId="3" type="noConversion"/>
  </si>
  <si>
    <t>cd_week</t>
    <phoneticPr fontId="3" type="noConversion"/>
  </si>
  <si>
    <t>cd_sol_plan</t>
    <phoneticPr fontId="3" type="noConversion"/>
  </si>
  <si>
    <t>cd_lun_plan</t>
    <phoneticPr fontId="3" type="noConversion"/>
  </si>
  <si>
    <t>cd_dogday</t>
    <phoneticPr fontId="3" type="noConversion"/>
  </si>
  <si>
    <t>cd_ddi</t>
    <phoneticPr fontId="3" type="noConversion"/>
  </si>
  <si>
    <t>cd_kk</t>
    <phoneticPr fontId="3" type="noConversion"/>
  </si>
  <si>
    <t>holiday</t>
    <phoneticPr fontId="3" type="noConversion"/>
  </si>
  <si>
    <t>시퀀스</t>
    <phoneticPr fontId="3" type="noConversion"/>
  </si>
  <si>
    <t>달력(calenda_data)</t>
    <phoneticPr fontId="3" type="noConversion"/>
  </si>
  <si>
    <t>단기년도</t>
    <phoneticPr fontId="3" type="noConversion"/>
  </si>
  <si>
    <t>양력의 월</t>
    <phoneticPr fontId="3" type="noConversion"/>
  </si>
  <si>
    <t>양력의 일</t>
    <phoneticPr fontId="3" type="noConversion"/>
  </si>
  <si>
    <t>음력의 년</t>
    <phoneticPr fontId="3" type="noConversion"/>
  </si>
  <si>
    <t>양력의 년</t>
    <phoneticPr fontId="3" type="noConversion"/>
  </si>
  <si>
    <t>음력의 월</t>
    <phoneticPr fontId="3" type="noConversion"/>
  </si>
  <si>
    <t>음력의 일</t>
    <phoneticPr fontId="3" type="noConversion"/>
  </si>
  <si>
    <t>년을 기준으로 한문간지</t>
    <phoneticPr fontId="3" type="noConversion"/>
  </si>
  <si>
    <t>년을 기준으로 한글간지</t>
    <phoneticPr fontId="3" type="noConversion"/>
  </si>
  <si>
    <t>일을 기준으로 한문간지</t>
    <phoneticPr fontId="3" type="noConversion"/>
  </si>
  <si>
    <t>일을 기준으로 한글간지</t>
    <phoneticPr fontId="3" type="noConversion"/>
  </si>
  <si>
    <t>한문 절기</t>
    <phoneticPr fontId="3" type="noConversion"/>
  </si>
  <si>
    <t>한글 절기</t>
    <phoneticPr fontId="3" type="noConversion"/>
  </si>
  <si>
    <t>요일</t>
    <phoneticPr fontId="3" type="noConversion"/>
  </si>
  <si>
    <t>띠</t>
    <phoneticPr fontId="3" type="noConversion"/>
  </si>
  <si>
    <t>기념일</t>
    <phoneticPr fontId="3" type="noConversion"/>
  </si>
  <si>
    <t>국경일/기념일 등</t>
    <phoneticPr fontId="3" type="noConversion"/>
  </si>
  <si>
    <t>월,화,수,목,금,토,일</t>
  </si>
  <si>
    <t>절/한식 등</t>
    <phoneticPr fontId="3" type="noConversion"/>
  </si>
  <si>
    <t>초복/중복/말복</t>
    <phoneticPr fontId="3" type="noConversion"/>
  </si>
  <si>
    <t>쥐.소.호랑이..... 돼지</t>
    <phoneticPr fontId="3" type="noConversion"/>
  </si>
  <si>
    <t>윤달 1, 평달 0</t>
    <phoneticPr fontId="3" type="noConversion"/>
  </si>
  <si>
    <t>mediumint(5) UNSIGNED</t>
    <phoneticPr fontId="5" type="noConversion"/>
  </si>
  <si>
    <t>smallint(4) UNSIGNED</t>
    <phoneticPr fontId="3" type="noConversion"/>
  </si>
  <si>
    <t>0</t>
    <phoneticPr fontId="3" type="noConversion"/>
  </si>
  <si>
    <t>0</t>
    <phoneticPr fontId="3" type="noConversion"/>
  </si>
  <si>
    <t>enum('1','2','3','4','5','6','7','8','9','10','11','12')</t>
    <phoneticPr fontId="3" type="noConversion"/>
  </si>
  <si>
    <t>1</t>
    <phoneticPr fontId="3" type="noConversion"/>
  </si>
  <si>
    <t>enum('1','2','3','4','5','6','7','8','9','10','11','12','13','14','15','16','17','18','19','20','21','22','23','24','25','26','27','28','29','30','31')</t>
    <phoneticPr fontId="3" type="noConversion"/>
  </si>
  <si>
    <t>enum('1','2','3','4','5','6','7','8','9','10','11','12','13','14','15','16','17','18','19','20','21','22','23','24','25','26','27','28','29','30')</t>
    <phoneticPr fontId="3" type="noConversion"/>
  </si>
  <si>
    <t>varchar(6)</t>
  </si>
  <si>
    <t>char(3)</t>
  </si>
  <si>
    <t>varchar(50)</t>
  </si>
  <si>
    <t>enum('쥐','소','호랑이','토끼','용','뱀','말','양','원숭이','닭','개','돼지')</t>
  </si>
  <si>
    <t>쥐</t>
    <phoneticPr fontId="3" type="noConversion"/>
  </si>
  <si>
    <t>int(1)</t>
  </si>
  <si>
    <t>단기</t>
    <phoneticPr fontId="3" type="noConversion"/>
  </si>
  <si>
    <t>년(양)</t>
    <phoneticPr fontId="3" type="noConversion"/>
  </si>
  <si>
    <t>월(양)</t>
    <phoneticPr fontId="3" type="noConversion"/>
  </si>
  <si>
    <t>일(양)</t>
    <phoneticPr fontId="3" type="noConversion"/>
  </si>
  <si>
    <t>년(음)</t>
    <phoneticPr fontId="3" type="noConversion"/>
  </si>
  <si>
    <t>월(음)</t>
    <phoneticPr fontId="3" type="noConversion"/>
  </si>
  <si>
    <t>일(음)</t>
    <phoneticPr fontId="3" type="noConversion"/>
  </si>
  <si>
    <t>간지(년漢)</t>
    <phoneticPr fontId="3" type="noConversion"/>
  </si>
  <si>
    <t>간지(년한)</t>
    <phoneticPr fontId="3" type="noConversion"/>
  </si>
  <si>
    <t>간지(일漢)</t>
    <phoneticPr fontId="3" type="noConversion"/>
  </si>
  <si>
    <t>간지(일한)</t>
    <phoneticPr fontId="3" type="noConversion"/>
  </si>
  <si>
    <t>절기(漢)</t>
    <phoneticPr fontId="3" type="noConversion"/>
  </si>
  <si>
    <t>절기(한)</t>
    <phoneticPr fontId="3" type="noConversion"/>
  </si>
  <si>
    <t>행사(양)</t>
    <phoneticPr fontId="3" type="noConversion"/>
  </si>
  <si>
    <t>행사(음)</t>
    <phoneticPr fontId="3" type="noConversion"/>
  </si>
  <si>
    <t>복날</t>
    <phoneticPr fontId="3" type="noConversion"/>
  </si>
  <si>
    <t>윤달</t>
    <phoneticPr fontId="3" type="noConversion"/>
  </si>
  <si>
    <t>1.국경일,2.법정공휴일,3.국가공인기념일,4.기타 기념일,5.음력절</t>
    <phoneticPr fontId="3" type="noConversion"/>
  </si>
  <si>
    <t>개별이익</t>
    <phoneticPr fontId="3" type="noConversion"/>
  </si>
  <si>
    <t>현금</t>
    <phoneticPr fontId="3" type="noConversion"/>
  </si>
  <si>
    <t>계</t>
    <phoneticPr fontId="3" type="noConversion"/>
  </si>
  <si>
    <t>기타경비</t>
    <phoneticPr fontId="3" type="noConversion"/>
  </si>
  <si>
    <t>식대</t>
    <phoneticPr fontId="3" type="noConversion"/>
  </si>
  <si>
    <t>순이익</t>
    <phoneticPr fontId="3" type="noConversion"/>
  </si>
  <si>
    <t>운영자금</t>
    <phoneticPr fontId="3" type="noConversion"/>
  </si>
  <si>
    <t>월매출</t>
    <phoneticPr fontId="3" type="noConversion"/>
  </si>
  <si>
    <t>보증금</t>
    <phoneticPr fontId="3" type="noConversion"/>
  </si>
  <si>
    <t>일매출</t>
    <phoneticPr fontId="3" type="noConversion"/>
  </si>
  <si>
    <t>관리비</t>
    <phoneticPr fontId="3" type="noConversion"/>
  </si>
  <si>
    <t>권리금</t>
    <phoneticPr fontId="3" type="noConversion"/>
  </si>
  <si>
    <t>현성희</t>
    <phoneticPr fontId="3" type="noConversion"/>
  </si>
  <si>
    <t>장원영</t>
    <phoneticPr fontId="3" type="noConversion"/>
  </si>
  <si>
    <t>소상공인</t>
    <phoneticPr fontId="3" type="noConversion"/>
  </si>
  <si>
    <t>대출</t>
    <phoneticPr fontId="3" type="noConversion"/>
  </si>
  <si>
    <t>여유분</t>
    <phoneticPr fontId="3" type="noConversion"/>
  </si>
  <si>
    <t>여직원</t>
    <phoneticPr fontId="3" type="noConversion"/>
  </si>
  <si>
    <t>매니저 27점</t>
    <phoneticPr fontId="3" type="noConversion"/>
  </si>
  <si>
    <t>매니저</t>
    <phoneticPr fontId="3" type="noConversion"/>
  </si>
  <si>
    <t>홍보매니저</t>
    <phoneticPr fontId="3" type="noConversion"/>
  </si>
  <si>
    <t>허정한프로</t>
    <phoneticPr fontId="3" type="noConversion"/>
  </si>
  <si>
    <t>강남</t>
    <phoneticPr fontId="3" type="noConversion"/>
  </si>
  <si>
    <t>구로</t>
    <phoneticPr fontId="3" type="noConversion"/>
  </si>
  <si>
    <t>금천</t>
    <phoneticPr fontId="3" type="noConversion"/>
  </si>
  <si>
    <t>서초</t>
    <phoneticPr fontId="3" type="noConversion"/>
  </si>
  <si>
    <t>상담내용(cmpycnsl)</t>
    <phoneticPr fontId="3" type="noConversion"/>
  </si>
  <si>
    <t>회사전송메일페이지(sndmailpage)</t>
    <phoneticPr fontId="3" type="noConversion"/>
  </si>
  <si>
    <t>회사메일접속(sndconnect)</t>
    <phoneticPr fontId="3" type="noConversion"/>
  </si>
  <si>
    <t>회사회원(cmpymem)</t>
    <phoneticPr fontId="3" type="noConversion"/>
  </si>
  <si>
    <t>회원(member)</t>
    <phoneticPr fontId="5" type="noConversion"/>
  </si>
  <si>
    <t>name</t>
    <phoneticPr fontId="5" type="noConversion"/>
  </si>
  <si>
    <t>열람가능회원(cmpysrhmem)</t>
    <phoneticPr fontId="3" type="noConversion"/>
  </si>
  <si>
    <t>cmpyid</t>
    <phoneticPr fontId="3" type="noConversion"/>
  </si>
  <si>
    <t>회사(cmpy)</t>
    <phoneticPr fontId="3" type="noConversion"/>
  </si>
  <si>
    <t>cmpyid</t>
    <phoneticPr fontId="3" type="noConversion"/>
  </si>
  <si>
    <t>즐겨찾기(cmpyfavo)</t>
    <phoneticPr fontId="3" type="noConversion"/>
  </si>
  <si>
    <t>권승국</t>
    <phoneticPr fontId="3" type="noConversion"/>
  </si>
  <si>
    <t>권승국</t>
    <phoneticPr fontId="3" type="noConversion"/>
  </si>
  <si>
    <t>김수철</t>
    <phoneticPr fontId="3" type="noConversion"/>
  </si>
  <si>
    <t>김수철</t>
    <phoneticPr fontId="3" type="noConversion"/>
  </si>
  <si>
    <t>김용연</t>
    <phoneticPr fontId="3" type="noConversion"/>
  </si>
  <si>
    <t>김용연</t>
    <phoneticPr fontId="3" type="noConversion"/>
  </si>
  <si>
    <t>신일섭</t>
    <phoneticPr fontId="3" type="noConversion"/>
  </si>
  <si>
    <t>신일섭</t>
    <phoneticPr fontId="3" type="noConversion"/>
  </si>
  <si>
    <t>정영진</t>
    <phoneticPr fontId="3" type="noConversion"/>
  </si>
  <si>
    <t>정영진</t>
    <phoneticPr fontId="3" type="noConversion"/>
  </si>
  <si>
    <t>조덕기</t>
    <phoneticPr fontId="3" type="noConversion"/>
  </si>
  <si>
    <t>조덕기</t>
    <phoneticPr fontId="3" type="noConversion"/>
  </si>
  <si>
    <t>한영순</t>
    <phoneticPr fontId="3" type="noConversion"/>
  </si>
  <si>
    <t>한영순</t>
    <phoneticPr fontId="3" type="noConversion"/>
  </si>
  <si>
    <t>현성희</t>
    <phoneticPr fontId="3" type="noConversion"/>
  </si>
  <si>
    <t>cmpyname</t>
    <phoneticPr fontId="3" type="noConversion"/>
  </si>
  <si>
    <t>CCTV</t>
    <phoneticPr fontId="3" type="noConversion"/>
  </si>
  <si>
    <t>대륭테크노타운 3차</t>
    <phoneticPr fontId="3" type="noConversion"/>
  </si>
  <si>
    <t>대륭테크노타운3차</t>
    <phoneticPr fontId="3" type="noConversion"/>
  </si>
  <si>
    <t>대륭테크노타운 6차</t>
    <phoneticPr fontId="3" type="noConversion"/>
  </si>
  <si>
    <t>대륭테크노타운6차</t>
    <phoneticPr fontId="3" type="noConversion"/>
  </si>
  <si>
    <t>에스제이</t>
    <phoneticPr fontId="3" type="noConversion"/>
  </si>
  <si>
    <t>SJ</t>
    <phoneticPr fontId="3" type="noConversion"/>
  </si>
  <si>
    <t>월드메르디앙 1차</t>
    <phoneticPr fontId="3" type="noConversion"/>
  </si>
  <si>
    <t>월드메르디앙1차</t>
    <phoneticPr fontId="3" type="noConversion"/>
  </si>
  <si>
    <t>대륭테크노타운 2차</t>
    <phoneticPr fontId="3" type="noConversion"/>
  </si>
  <si>
    <t>대륭테크노타운1차</t>
    <phoneticPr fontId="3" type="noConversion"/>
  </si>
  <si>
    <t>대륭테크노타운2차</t>
    <phoneticPr fontId="3" type="noConversion"/>
  </si>
  <si>
    <t>대륭테크노타운 4차</t>
  </si>
  <si>
    <t>대륭테크노타운 5차</t>
  </si>
  <si>
    <t>대륭테크노타운4차</t>
  </si>
  <si>
    <t>대륭테크노타운5차</t>
  </si>
  <si>
    <t>벽산디지털밸리 2차</t>
    <phoneticPr fontId="3" type="noConversion"/>
  </si>
  <si>
    <t>벽산디지털밸리2차</t>
    <phoneticPr fontId="3" type="noConversion"/>
  </si>
  <si>
    <t>월드메르디앙 2차</t>
  </si>
  <si>
    <t>월드메르디앙2차</t>
  </si>
  <si>
    <t>벽산디지털밸리 1차</t>
  </si>
  <si>
    <t>벽산디지털밸리1차</t>
  </si>
  <si>
    <t>대륭테크노타운 7차</t>
  </si>
  <si>
    <t>대륭테크노타운 8차</t>
  </si>
  <si>
    <t>대륭테크노타운7차</t>
  </si>
  <si>
    <t>대륭테크노타운8차</t>
  </si>
  <si>
    <t>우림라이온스밸리 1차</t>
    <phoneticPr fontId="3" type="noConversion"/>
  </si>
  <si>
    <t>우림라이온스밸리1차</t>
    <phoneticPr fontId="3" type="noConversion"/>
  </si>
  <si>
    <t>우림라이온스밸리 2차</t>
  </si>
  <si>
    <t>에이스테크노타워 10차</t>
    <phoneticPr fontId="3" type="noConversion"/>
  </si>
  <si>
    <t>에이스테크노타워10차</t>
    <phoneticPr fontId="3" type="noConversion"/>
  </si>
  <si>
    <t>에이스테크노타워 1차</t>
  </si>
  <si>
    <t>에이스테크노타워 2차</t>
  </si>
  <si>
    <t>에이스테크노타워 3차</t>
  </si>
  <si>
    <t>에이스테크노타워 4차</t>
  </si>
  <si>
    <t>에이스테크노타워 5차</t>
  </si>
  <si>
    <t>에이스테크노타워 6차</t>
  </si>
  <si>
    <t>에이스테크노타워 7차</t>
  </si>
  <si>
    <t>에이스테크노타워 8차</t>
  </si>
  <si>
    <t>에이스테크노타워 9차</t>
  </si>
  <si>
    <t>에이스테크노타워1차</t>
  </si>
  <si>
    <t>에이스테크노타워2차</t>
  </si>
  <si>
    <t>에이스테크노타워3차</t>
  </si>
  <si>
    <t>에이스테크노타워4차</t>
  </si>
  <si>
    <t>에이스테크노타워5차</t>
  </si>
  <si>
    <t>에이스테크노타워6차</t>
  </si>
  <si>
    <t>에이스테크노타워7차</t>
  </si>
  <si>
    <t>에이스테크노타워8차</t>
  </si>
  <si>
    <t>에이스테크노타워9차</t>
  </si>
  <si>
    <t>벽산디지털밸리 3차</t>
  </si>
  <si>
    <t>벽산디지털밸리 4차</t>
  </si>
  <si>
    <t>벽산디지털밸리 5차</t>
  </si>
  <si>
    <t>벽산디지털밸리 6차</t>
  </si>
  <si>
    <t>벽산디지털밸리3차</t>
  </si>
  <si>
    <t>벽산디지털밸리4차</t>
  </si>
  <si>
    <t>벽산디지털밸리5차</t>
  </si>
  <si>
    <t>벽산디지털밸리6차</t>
  </si>
  <si>
    <t>코오롱싸이언스밸리 1차</t>
    <phoneticPr fontId="3" type="noConversion"/>
  </si>
  <si>
    <t>코오롱싸이언스밸리1차</t>
    <phoneticPr fontId="3" type="noConversion"/>
  </si>
  <si>
    <t>코오롱싸이언스밸리 2차</t>
  </si>
  <si>
    <t>IT캐슬 2차</t>
    <phoneticPr fontId="3" type="noConversion"/>
  </si>
  <si>
    <t>IT캐슬2차</t>
    <phoneticPr fontId="3" type="noConversion"/>
  </si>
  <si>
    <t>IT캐슬 1차</t>
  </si>
  <si>
    <t>IT캐슬1차</t>
  </si>
  <si>
    <t>아이티</t>
    <phoneticPr fontId="3" type="noConversion"/>
  </si>
  <si>
    <t>IT</t>
    <phoneticPr fontId="3" type="noConversion"/>
  </si>
  <si>
    <t>이앤씨드림타워 7차</t>
    <phoneticPr fontId="3" type="noConversion"/>
  </si>
  <si>
    <t>이앤씨드림타워 2차</t>
  </si>
  <si>
    <t>이앤씨드림타워 3차</t>
  </si>
  <si>
    <t>이앤씨드림타워 4차</t>
  </si>
  <si>
    <t>이앤씨드림타워 5차</t>
  </si>
  <si>
    <t>이앤씨드림타워 6차</t>
  </si>
  <si>
    <t>이앤씨드림타워 1차</t>
    <phoneticPr fontId="3" type="noConversion"/>
  </si>
  <si>
    <t>이앤씨</t>
    <phoneticPr fontId="3" type="noConversion"/>
  </si>
  <si>
    <t>E&amp;C</t>
    <phoneticPr fontId="3" type="noConversion"/>
  </si>
  <si>
    <t>E&amp;C드림타워7차</t>
    <phoneticPr fontId="3" type="noConversion"/>
  </si>
  <si>
    <t>E&amp;C드림타워1차</t>
  </si>
  <si>
    <t>E&amp;C드림타워2차</t>
  </si>
  <si>
    <t>E&amp;C드림타워3차</t>
  </si>
  <si>
    <t>E&amp;C드림타워4차</t>
  </si>
  <si>
    <t>E&amp;C드림타워5차</t>
  </si>
  <si>
    <t>E&amp;C드림타워6차</t>
  </si>
  <si>
    <t>대륭테크노타운 9차</t>
  </si>
  <si>
    <t>대륭테크노타운 10차</t>
  </si>
  <si>
    <t>대륭테크노타운 11차</t>
  </si>
  <si>
    <t>대륭테크노타운 12차</t>
  </si>
  <si>
    <t>대륭테크노타운9차</t>
  </si>
  <si>
    <t>대륭테크노타운10차</t>
  </si>
  <si>
    <t>대륭테크노타운11차</t>
  </si>
  <si>
    <t>대륭테크노타운12차</t>
  </si>
  <si>
    <t>이노플렉스 1차</t>
    <phoneticPr fontId="3" type="noConversion"/>
  </si>
  <si>
    <t>이노플렉스1차</t>
    <phoneticPr fontId="3" type="noConversion"/>
  </si>
  <si>
    <t>이노플렉스 2차</t>
  </si>
  <si>
    <t>이노플렉스2차</t>
  </si>
  <si>
    <t>우림라이언스</t>
    <phoneticPr fontId="3" type="noConversion"/>
  </si>
  <si>
    <t>우림라이온스밸리2차</t>
    <phoneticPr fontId="3" type="noConversion"/>
  </si>
  <si>
    <t>우림라이온스</t>
    <phoneticPr fontId="3" type="noConversion"/>
  </si>
  <si>
    <t>씨동</t>
    <phoneticPr fontId="3" type="noConversion"/>
  </si>
  <si>
    <t>C동</t>
    <phoneticPr fontId="3" type="noConversion"/>
  </si>
  <si>
    <t>비동</t>
    <phoneticPr fontId="3" type="noConversion"/>
  </si>
  <si>
    <t>B동</t>
    <phoneticPr fontId="3" type="noConversion"/>
  </si>
  <si>
    <t>에이동</t>
    <phoneticPr fontId="3" type="noConversion"/>
  </si>
  <si>
    <t>A동</t>
    <phoneticPr fontId="3" type="noConversion"/>
  </si>
  <si>
    <t>삼성리더스타워</t>
    <phoneticPr fontId="3" type="noConversion"/>
  </si>
  <si>
    <t>리더스타워</t>
    <phoneticPr fontId="3" type="noConversion"/>
  </si>
  <si>
    <t>유앤아이</t>
    <phoneticPr fontId="3" type="noConversion"/>
  </si>
  <si>
    <t>uni700</t>
    <phoneticPr fontId="3" type="noConversion"/>
  </si>
  <si>
    <t>성수롯데</t>
    <phoneticPr fontId="3" type="noConversion"/>
  </si>
  <si>
    <t>apec4321</t>
    <phoneticPr fontId="3" type="noConversion"/>
  </si>
  <si>
    <t>0600</t>
    <phoneticPr fontId="3" type="noConversion"/>
  </si>
  <si>
    <t>광명SK</t>
    <phoneticPr fontId="3" type="noConversion"/>
  </si>
  <si>
    <t>1234</t>
    <phoneticPr fontId="3" type="noConversion"/>
  </si>
  <si>
    <t>당산SK</t>
    <phoneticPr fontId="3" type="noConversion"/>
  </si>
  <si>
    <t>4321</t>
    <phoneticPr fontId="3" type="noConversion"/>
  </si>
  <si>
    <t>삼송</t>
    <phoneticPr fontId="3" type="noConversion"/>
  </si>
  <si>
    <t>hines700</t>
    <phoneticPr fontId="3" type="noConversion"/>
  </si>
  <si>
    <t>1220</t>
    <phoneticPr fontId="3" type="noConversion"/>
  </si>
  <si>
    <t>씨티랜드</t>
    <phoneticPr fontId="3" type="noConversion"/>
  </si>
  <si>
    <t>ps114</t>
    <phoneticPr fontId="3" type="noConversion"/>
  </si>
  <si>
    <t>8999</t>
    <phoneticPr fontId="3" type="noConversion"/>
  </si>
  <si>
    <t>8655</t>
    <phoneticPr fontId="3" type="noConversion"/>
  </si>
  <si>
    <t>4949</t>
    <phoneticPr fontId="3" type="noConversion"/>
  </si>
  <si>
    <t>1515</t>
    <phoneticPr fontId="3" type="noConversion"/>
  </si>
  <si>
    <t>0144</t>
    <phoneticPr fontId="3" type="noConversion"/>
  </si>
  <si>
    <t>3237</t>
    <phoneticPr fontId="3" type="noConversion"/>
  </si>
  <si>
    <t>4959</t>
    <phoneticPr fontId="3" type="noConversion"/>
  </si>
  <si>
    <t>한화</t>
    <phoneticPr fontId="3" type="noConversion"/>
  </si>
  <si>
    <t>dmc9407</t>
    <phoneticPr fontId="3" type="noConversion"/>
  </si>
  <si>
    <t>2011</t>
    <phoneticPr fontId="3" type="noConversion"/>
  </si>
  <si>
    <t>성수동쌍용</t>
    <phoneticPr fontId="3" type="noConversion"/>
  </si>
  <si>
    <t>girim001</t>
    <phoneticPr fontId="3" type="noConversion"/>
  </si>
  <si>
    <t>0000</t>
    <phoneticPr fontId="3" type="noConversion"/>
  </si>
  <si>
    <t>1111</t>
    <phoneticPr fontId="3" type="noConversion"/>
  </si>
  <si>
    <t>세이노</t>
    <phoneticPr fontId="3" type="noConversion"/>
  </si>
  <si>
    <t>sayno001</t>
    <phoneticPr fontId="3" type="noConversion"/>
  </si>
  <si>
    <t>2444</t>
    <phoneticPr fontId="3" type="noConversion"/>
  </si>
  <si>
    <t>sn8900</t>
    <phoneticPr fontId="3" type="noConversion"/>
  </si>
  <si>
    <t>영등포KT</t>
    <phoneticPr fontId="3" type="noConversion"/>
  </si>
  <si>
    <t>5854</t>
    <phoneticPr fontId="3" type="noConversion"/>
  </si>
  <si>
    <t>진도</t>
    <phoneticPr fontId="3" type="noConversion"/>
  </si>
  <si>
    <t>1319</t>
    <phoneticPr fontId="3" type="noConversion"/>
  </si>
  <si>
    <t>JnK</t>
    <phoneticPr fontId="3" type="noConversion"/>
  </si>
  <si>
    <t>2442</t>
    <phoneticPr fontId="3" type="noConversion"/>
  </si>
  <si>
    <t>5994</t>
    <phoneticPr fontId="3" type="noConversion"/>
  </si>
  <si>
    <t>에이스10차</t>
    <phoneticPr fontId="3" type="noConversion"/>
  </si>
  <si>
    <t>GOLD5388</t>
    <phoneticPr fontId="3" type="noConversion"/>
  </si>
  <si>
    <t>GOLD5499</t>
    <phoneticPr fontId="3" type="noConversion"/>
  </si>
  <si>
    <t>815</t>
    <phoneticPr fontId="3" type="noConversion"/>
  </si>
  <si>
    <t>IS동서</t>
    <phoneticPr fontId="3" type="noConversion"/>
  </si>
  <si>
    <t>천지인</t>
    <phoneticPr fontId="3" type="noConversion"/>
  </si>
  <si>
    <t>2211</t>
    <phoneticPr fontId="3" type="noConversion"/>
  </si>
  <si>
    <t>씨씨티브이</t>
    <phoneticPr fontId="3" type="noConversion"/>
  </si>
  <si>
    <t>대륭테크노타운 1차</t>
    <phoneticPr fontId="3" type="noConversion"/>
  </si>
  <si>
    <t>코오롱싸이언스밸리2차</t>
    <phoneticPr fontId="3" type="noConversion"/>
  </si>
  <si>
    <t>지식산업센터(knowstry)</t>
    <phoneticPr fontId="3" type="noConversion"/>
  </si>
  <si>
    <t>지식산업센터의 특징 요약</t>
    <phoneticPr fontId="3" type="noConversion"/>
  </si>
  <si>
    <t>홈페이지 메뉴</t>
    <phoneticPr fontId="3" type="noConversion"/>
  </si>
  <si>
    <t>이메일발송 시스템</t>
    <phoneticPr fontId="3" type="noConversion"/>
  </si>
  <si>
    <t>필요자금</t>
    <phoneticPr fontId="3" type="noConversion"/>
  </si>
  <si>
    <t>16절 1연(8천부)</t>
    <phoneticPr fontId="3" type="noConversion"/>
  </si>
  <si>
    <t>A4 1연(4천부)</t>
    <phoneticPr fontId="3" type="noConversion"/>
  </si>
  <si>
    <t>봉투제작</t>
    <phoneticPr fontId="3" type="noConversion"/>
  </si>
  <si>
    <t>출력</t>
    <phoneticPr fontId="3" type="noConversion"/>
  </si>
  <si>
    <t>봉입</t>
    <phoneticPr fontId="3" type="noConversion"/>
  </si>
  <si>
    <t>우편요금</t>
    <phoneticPr fontId="3" type="noConversion"/>
  </si>
  <si>
    <t>발송</t>
    <phoneticPr fontId="3" type="noConversion"/>
  </si>
  <si>
    <t>jpg</t>
    <phoneticPr fontId="3" type="noConversion"/>
  </si>
  <si>
    <t>에이스하이테크시티2</t>
    <phoneticPr fontId="3" type="noConversion"/>
  </si>
  <si>
    <t>SK V1타워</t>
    <phoneticPr fontId="3" type="noConversion"/>
  </si>
  <si>
    <t>에이스하이엔드9차</t>
    <phoneticPr fontId="3" type="noConversion"/>
  </si>
  <si>
    <t>현대지식산업센터</t>
    <phoneticPr fontId="3" type="noConversion"/>
  </si>
  <si>
    <t>호실별 분양가 수정(kshl_modi)</t>
    <phoneticPr fontId="3" type="noConversion"/>
  </si>
  <si>
    <t>hlmnid</t>
    <phoneticPr fontId="3" type="noConversion"/>
  </si>
  <si>
    <t>hlmodi</t>
    <phoneticPr fontId="3" type="noConversion"/>
  </si>
  <si>
    <t>MPEG-4 AVC/H.264</t>
    <phoneticPr fontId="3" type="noConversion"/>
  </si>
  <si>
    <t>익스플로러9</t>
    <phoneticPr fontId="3" type="noConversion"/>
  </si>
  <si>
    <t>X</t>
    <phoneticPr fontId="3" type="noConversion"/>
  </si>
  <si>
    <t>크롬</t>
    <phoneticPr fontId="3" type="noConversion"/>
  </si>
  <si>
    <t>O</t>
    <phoneticPr fontId="3" type="noConversion"/>
  </si>
  <si>
    <t>FF</t>
    <phoneticPr fontId="3" type="noConversion"/>
  </si>
  <si>
    <t>오페라</t>
    <phoneticPr fontId="3" type="noConversion"/>
  </si>
  <si>
    <t>사파리</t>
    <phoneticPr fontId="3" type="noConversion"/>
  </si>
  <si>
    <t>H.264 Baseline Profile @Level 1.3</t>
    <phoneticPr fontId="3" type="noConversion"/>
  </si>
  <si>
    <t>갤탭</t>
    <phoneticPr fontId="3" type="noConversion"/>
  </si>
  <si>
    <t>embed</t>
    <phoneticPr fontId="3" type="noConversion"/>
  </si>
  <si>
    <t>?</t>
    <phoneticPr fontId="3" type="noConversion"/>
  </si>
  <si>
    <t>오성</t>
    <phoneticPr fontId="3" type="noConversion"/>
  </si>
  <si>
    <t>팀원</t>
    <phoneticPr fontId="3" type="noConversion"/>
  </si>
  <si>
    <t>팀원수</t>
    <phoneticPr fontId="3" type="noConversion"/>
  </si>
  <si>
    <t>당직1</t>
    <phoneticPr fontId="3" type="noConversion"/>
  </si>
  <si>
    <t>당직2</t>
    <phoneticPr fontId="3" type="noConversion"/>
  </si>
  <si>
    <t>가중치</t>
    <phoneticPr fontId="3" type="noConversion"/>
  </si>
  <si>
    <t>팀장1</t>
    <phoneticPr fontId="3" type="noConversion"/>
  </si>
  <si>
    <t>팀장2</t>
    <phoneticPr fontId="3" type="noConversion"/>
  </si>
  <si>
    <t>기본수수료</t>
    <phoneticPr fontId="3" type="noConversion"/>
  </si>
  <si>
    <t>팀</t>
    <phoneticPr fontId="3" type="noConversion"/>
  </si>
  <si>
    <t>팀원1</t>
    <phoneticPr fontId="3" type="noConversion"/>
  </si>
  <si>
    <t>팀원2</t>
    <phoneticPr fontId="3" type="noConversion"/>
  </si>
  <si>
    <t>팀원3</t>
  </si>
  <si>
    <t>팀원4</t>
  </si>
  <si>
    <t>팀원5</t>
  </si>
  <si>
    <t>지원금</t>
    <phoneticPr fontId="3" type="noConversion"/>
  </si>
  <si>
    <t>팀장이익</t>
    <phoneticPr fontId="3" type="noConversion"/>
  </si>
  <si>
    <t>팀원6</t>
  </si>
  <si>
    <t>임대료</t>
    <phoneticPr fontId="3" type="noConversion"/>
  </si>
  <si>
    <t>관리비</t>
    <phoneticPr fontId="3" type="noConversion"/>
  </si>
  <si>
    <t>인터넷</t>
    <phoneticPr fontId="3" type="noConversion"/>
  </si>
  <si>
    <t>TV</t>
    <phoneticPr fontId="3" type="noConversion"/>
  </si>
  <si>
    <t>핸드폰</t>
    <phoneticPr fontId="3" type="noConversion"/>
  </si>
  <si>
    <t>담배</t>
    <phoneticPr fontId="3" type="noConversion"/>
  </si>
  <si>
    <t>차비</t>
    <phoneticPr fontId="3" type="noConversion"/>
  </si>
  <si>
    <t>식대</t>
    <phoneticPr fontId="3" type="noConversion"/>
  </si>
  <si>
    <t>기타</t>
    <phoneticPr fontId="3" type="noConversion"/>
  </si>
  <si>
    <t>계</t>
    <phoneticPr fontId="3" type="noConversion"/>
  </si>
  <si>
    <t>기대치</t>
    <phoneticPr fontId="3" type="noConversion"/>
  </si>
  <si>
    <t>1칸 분양가</t>
    <phoneticPr fontId="3" type="noConversion"/>
  </si>
  <si>
    <t>월수익(팀원)</t>
    <phoneticPr fontId="3" type="noConversion"/>
  </si>
  <si>
    <t>월수익(팀장)</t>
    <phoneticPr fontId="3" type="noConversion"/>
  </si>
  <si>
    <t>총수익(팀원)</t>
    <phoneticPr fontId="3" type="noConversion"/>
  </si>
  <si>
    <t>총수익(팀장)</t>
    <phoneticPr fontId="3" type="noConversion"/>
  </si>
  <si>
    <t>1년 유지비</t>
    <phoneticPr fontId="3" type="noConversion"/>
  </si>
  <si>
    <t>1년 예상수익</t>
    <phoneticPr fontId="3" type="noConversion"/>
  </si>
  <si>
    <t>팀원7</t>
  </si>
  <si>
    <t>팀원1</t>
    <phoneticPr fontId="3" type="noConversion"/>
  </si>
  <si>
    <t>1인 경비(월)</t>
    <phoneticPr fontId="3" type="noConversion"/>
  </si>
  <si>
    <t>팀장1</t>
    <phoneticPr fontId="3" type="noConversion"/>
  </si>
  <si>
    <t>팀원2</t>
    <phoneticPr fontId="3" type="noConversion"/>
  </si>
  <si>
    <t>팀장2</t>
    <phoneticPr fontId="3" type="noConversion"/>
  </si>
  <si>
    <t>팀원3</t>
    <phoneticPr fontId="3" type="noConversion"/>
  </si>
  <si>
    <t>팀장3</t>
    <phoneticPr fontId="3" type="noConversion"/>
  </si>
  <si>
    <t>팀원4</t>
    <phoneticPr fontId="3" type="noConversion"/>
  </si>
  <si>
    <t>팀장4</t>
    <phoneticPr fontId="3" type="noConversion"/>
  </si>
  <si>
    <t>팀원5</t>
    <phoneticPr fontId="3" type="noConversion"/>
  </si>
  <si>
    <t>팀장5</t>
    <phoneticPr fontId="3" type="noConversion"/>
  </si>
  <si>
    <t>팀원6</t>
    <phoneticPr fontId="3" type="noConversion"/>
  </si>
  <si>
    <t>팀장6</t>
    <phoneticPr fontId="3" type="noConversion"/>
  </si>
  <si>
    <t>팀원7</t>
    <phoneticPr fontId="3" type="noConversion"/>
  </si>
  <si>
    <t>팀장7</t>
    <phoneticPr fontId="3" type="noConversion"/>
  </si>
  <si>
    <t>총수익</t>
    <phoneticPr fontId="3" type="noConversion"/>
  </si>
  <si>
    <t>기타</t>
    <phoneticPr fontId="3" type="noConversion"/>
  </si>
  <si>
    <t>연매출 목표</t>
    <phoneticPr fontId="3" type="noConversion"/>
  </si>
  <si>
    <t>총수익(팀원)</t>
    <phoneticPr fontId="3" type="noConversion"/>
  </si>
  <si>
    <t>총수익(팀장)</t>
    <phoneticPr fontId="3" type="noConversion"/>
  </si>
  <si>
    <t>월수익(팀원)</t>
    <phoneticPr fontId="3" type="noConversion"/>
  </si>
  <si>
    <t>월수익(팀장)</t>
    <phoneticPr fontId="3" type="noConversion"/>
  </si>
  <si>
    <t>직수익</t>
    <phoneticPr fontId="3" type="noConversion"/>
  </si>
  <si>
    <t>imid</t>
    <phoneticPr fontId="3" type="noConversion"/>
  </si>
  <si>
    <t>hlclotslast</t>
    <phoneticPr fontId="3" type="noConversion"/>
  </si>
  <si>
    <t>동명</t>
    <phoneticPr fontId="3" type="noConversion"/>
  </si>
  <si>
    <t>dongname</t>
    <phoneticPr fontId="3" type="noConversion"/>
  </si>
  <si>
    <t>varchar(8)</t>
    <phoneticPr fontId="5" type="noConversion"/>
  </si>
  <si>
    <t>호실순서</t>
    <phoneticPr fontId="3" type="noConversion"/>
  </si>
  <si>
    <t>hosilsoon</t>
    <phoneticPr fontId="3" type="noConversion"/>
  </si>
  <si>
    <t>호실별 분양가(kshl_new)</t>
    <phoneticPr fontId="3" type="noConversion"/>
  </si>
  <si>
    <t>SK</t>
    <phoneticPr fontId="3" type="noConversion"/>
  </si>
  <si>
    <t>현황판열람가능회원(kshlmem)</t>
    <phoneticPr fontId="3" type="noConversion"/>
  </si>
  <si>
    <t>kmnid</t>
    <phoneticPr fontId="3" type="noConversion"/>
  </si>
  <si>
    <t>kmid</t>
    <phoneticPr fontId="3" type="noConversion"/>
  </si>
  <si>
    <t>kminpu</t>
    <phoneticPr fontId="3" type="noConversion"/>
  </si>
  <si>
    <t>권한</t>
    <phoneticPr fontId="5" type="noConversion"/>
  </si>
  <si>
    <t>authority</t>
    <phoneticPr fontId="3" type="noConversion"/>
  </si>
  <si>
    <t>1.읽기,2.쓰기</t>
    <phoneticPr fontId="3" type="noConversion"/>
  </si>
  <si>
    <t>expiry</t>
    <phoneticPr fontId="3" type="noConversion"/>
  </si>
  <si>
    <t>만기일</t>
    <phoneticPr fontId="3" type="noConversion"/>
  </si>
</sst>
</file>

<file path=xl/styles.xml><?xml version="1.0" encoding="utf-8"?>
<styleSheet xmlns="http://schemas.openxmlformats.org/spreadsheetml/2006/main">
  <numFmts count="21">
    <numFmt numFmtId="5" formatCode="&quot;₩&quot;#,##0;\-&quot;₩&quot;#,##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176" formatCode="#,##0_ "/>
    <numFmt numFmtId="177" formatCode="#,##0.00_);[Red]\(#,##0.00\)"/>
    <numFmt numFmtId="178" formatCode="mm&quot;월&quot;\ dd&quot;일&quot;"/>
    <numFmt numFmtId="179" formatCode="#,##0.000_ "/>
    <numFmt numFmtId="180" formatCode="&quot;₩&quot;#,##0;&quot;₩&quot;&quot;₩&quot;&quot;₩&quot;&quot;₩&quot;&quot;₩&quot;&quot;₩&quot;\-#,##0"/>
    <numFmt numFmtId="181" formatCode="&quot;₩&quot;#,##0;&quot;₩&quot;&quot;₩&quot;&quot;₩&quot;&quot;₩&quot;&quot;₩&quot;\-#,##0"/>
    <numFmt numFmtId="182" formatCode="_ * #,##0.00_ ;_ * \-#,##0.00_ ;_ * &quot;-&quot;??_ ;_ @_ "/>
    <numFmt numFmtId="183" formatCode="_ * #,##0_ ;_ * \-#,##0_ ;_ * &quot;-&quot;_ ;_ @_ "/>
    <numFmt numFmtId="184" formatCode="&quot;₩&quot;#,##0;&quot;₩&quot;\-#,##0"/>
    <numFmt numFmtId="185" formatCode="#,##0.000000_ "/>
    <numFmt numFmtId="186" formatCode="0.00_ "/>
    <numFmt numFmtId="187" formatCode="0.000000_ "/>
    <numFmt numFmtId="188" formatCode="0.000_ "/>
    <numFmt numFmtId="189" formatCode="#,##0.00_ "/>
    <numFmt numFmtId="190" formatCode="0_ "/>
    <numFmt numFmtId="191" formatCode="0.0000%"/>
    <numFmt numFmtId="192" formatCode="#,##0_ ;[Red]\-#,##0\ "/>
  </numFmts>
  <fonts count="80">
    <font>
      <sz val="10"/>
      <color theme="1"/>
      <name val="돋움"/>
      <family val="2"/>
      <charset val="129"/>
    </font>
    <font>
      <sz val="9"/>
      <color theme="1"/>
      <name val="돋움"/>
      <family val="2"/>
      <charset val="129"/>
    </font>
    <font>
      <sz val="11"/>
      <color theme="1"/>
      <name val="맑은 고딕"/>
      <family val="2"/>
      <charset val="129"/>
      <scheme val="minor"/>
    </font>
    <font>
      <sz val="8"/>
      <name val="돋움"/>
      <family val="2"/>
      <charset val="129"/>
    </font>
    <font>
      <sz val="10"/>
      <color indexed="9"/>
      <name val="돋움"/>
      <family val="3"/>
      <charset val="129"/>
    </font>
    <font>
      <sz val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name val="돋움"/>
      <family val="3"/>
      <charset val="129"/>
    </font>
    <font>
      <sz val="10"/>
      <color theme="0"/>
      <name val="돋움"/>
      <family val="2"/>
      <charset val="129"/>
    </font>
    <font>
      <sz val="10"/>
      <color theme="0"/>
      <name val="돋움"/>
      <family val="3"/>
      <charset val="129"/>
    </font>
    <font>
      <sz val="11"/>
      <name val="돋움"/>
      <family val="3"/>
      <charset val="129"/>
    </font>
    <font>
      <sz val="8"/>
      <name val="맑은 고딕"/>
      <family val="2"/>
      <charset val="129"/>
      <scheme val="minor"/>
    </font>
    <font>
      <sz val="9"/>
      <color rgb="FF333333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12"/>
      <name val="돋움체"/>
      <family val="3"/>
      <charset val="129"/>
    </font>
    <font>
      <sz val="12"/>
      <name val="바탕체"/>
      <family val="1"/>
      <charset val="129"/>
    </font>
    <font>
      <sz val="12"/>
      <name val="Times New Roman"/>
      <family val="1"/>
    </font>
    <font>
      <sz val="11"/>
      <color indexed="8"/>
      <name val="맑은 고딕"/>
      <family val="3"/>
    </font>
    <font>
      <sz val="11"/>
      <color indexed="9"/>
      <name val="맑은 고딕"/>
      <family val="3"/>
    </font>
    <font>
      <sz val="12"/>
      <name val="ⓒoUAAA¨u"/>
      <family val="1"/>
      <charset val="129"/>
    </font>
    <font>
      <sz val="11"/>
      <name val="￥i￠￢￠?o"/>
      <family val="3"/>
      <charset val="129"/>
    </font>
    <font>
      <sz val="1"/>
      <color indexed="8"/>
      <name val="Courier"/>
      <family val="3"/>
    </font>
    <font>
      <sz val="12"/>
      <name val="¹UAAA¼"/>
      <family val="1"/>
      <charset val="129"/>
    </font>
    <font>
      <sz val="11"/>
      <color indexed="20"/>
      <name val="맑은 고딕"/>
      <family val="3"/>
    </font>
    <font>
      <sz val="12"/>
      <name val="System"/>
      <family val="2"/>
      <charset val="129"/>
    </font>
    <font>
      <b/>
      <sz val="11"/>
      <color indexed="52"/>
      <name val="맑은 고딕"/>
      <family val="3"/>
    </font>
    <font>
      <b/>
      <sz val="10"/>
      <name val="Helv"/>
      <family val="2"/>
    </font>
    <font>
      <b/>
      <sz val="11"/>
      <color indexed="9"/>
      <name val="맑은 고딕"/>
      <family val="3"/>
    </font>
    <font>
      <sz val="10"/>
      <name val="MS Sans Serif"/>
      <family val="2"/>
    </font>
    <font>
      <sz val="10"/>
      <name val="Arial"/>
      <family val="2"/>
    </font>
    <font>
      <sz val="10"/>
      <name val="MS Serif"/>
      <family val="1"/>
    </font>
    <font>
      <sz val="12"/>
      <name val="Arial"/>
      <family val="2"/>
    </font>
    <font>
      <sz val="10"/>
      <color indexed="16"/>
      <name val="MS Serif"/>
      <family val="1"/>
    </font>
    <font>
      <i/>
      <sz val="11"/>
      <color indexed="23"/>
      <name val="맑은 고딕"/>
      <family val="3"/>
    </font>
    <font>
      <i/>
      <sz val="1"/>
      <color indexed="8"/>
      <name val="Courier"/>
      <family val="3"/>
    </font>
    <font>
      <sz val="11"/>
      <color indexed="17"/>
      <name val="맑은 고딕"/>
      <family val="3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맑은 고딕"/>
      <family val="3"/>
    </font>
    <font>
      <b/>
      <sz val="13"/>
      <color indexed="56"/>
      <name val="맑은 고딕"/>
      <family val="3"/>
    </font>
    <font>
      <b/>
      <sz val="11"/>
      <color indexed="56"/>
      <name val="맑은 고딕"/>
      <family val="3"/>
    </font>
    <font>
      <b/>
      <sz val="18"/>
      <name val="Arial"/>
      <family val="2"/>
    </font>
    <font>
      <sz val="11"/>
      <color indexed="62"/>
      <name val="맑은 고딕"/>
      <family val="3"/>
    </font>
    <font>
      <sz val="11"/>
      <color indexed="52"/>
      <name val="맑은 고딕"/>
      <family val="3"/>
    </font>
    <font>
      <b/>
      <sz val="11"/>
      <name val="Helv"/>
      <family val="2"/>
    </font>
    <font>
      <sz val="11"/>
      <color indexed="60"/>
      <name val="맑은 고딕"/>
      <family val="3"/>
    </font>
    <font>
      <sz val="7"/>
      <name val="Small Fonts"/>
      <family val="2"/>
    </font>
    <font>
      <b/>
      <sz val="11"/>
      <color indexed="63"/>
      <name val="맑은 고딕"/>
      <family val="3"/>
    </font>
    <font>
      <sz val="8"/>
      <name val="Helv"/>
      <family val="2"/>
    </font>
    <font>
      <b/>
      <sz val="8"/>
      <color indexed="8"/>
      <name val="Helv"/>
      <family val="2"/>
    </font>
    <font>
      <b/>
      <sz val="18"/>
      <color indexed="56"/>
      <name val="맑은 고딕"/>
      <family val="3"/>
    </font>
    <font>
      <b/>
      <sz val="11"/>
      <color indexed="8"/>
      <name val="맑은 고딕"/>
      <family val="3"/>
    </font>
    <font>
      <sz val="11"/>
      <color indexed="10"/>
      <name val="맑은 고딕"/>
      <family val="3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u/>
      <sz val="8.8000000000000007"/>
      <color indexed="36"/>
      <name val="돋움"/>
      <family val="3"/>
      <charset val="129"/>
    </font>
    <font>
      <sz val="14"/>
      <name val="뼻뮝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2"/>
      <name val="뼻뮝"/>
      <family val="1"/>
      <charset val="129"/>
    </font>
    <font>
      <b/>
      <sz val="12"/>
      <color indexed="16"/>
      <name val="굴림체"/>
      <family val="3"/>
      <charset val="129"/>
    </font>
    <font>
      <sz val="10"/>
      <name val="굴림체"/>
      <family val="3"/>
      <charset val="129"/>
    </font>
    <font>
      <sz val="10"/>
      <color indexed="12"/>
      <name val="굴림체"/>
      <family val="3"/>
      <charset val="129"/>
    </font>
    <font>
      <sz val="11"/>
      <name val="굴림체"/>
      <family val="3"/>
      <charset val="129"/>
    </font>
    <font>
      <sz val="9"/>
      <name val="돋움"/>
      <family val="3"/>
      <charset val="129"/>
    </font>
    <font>
      <sz val="11"/>
      <color theme="1"/>
      <name val="돋움"/>
      <family val="3"/>
      <charset val="129"/>
    </font>
    <font>
      <sz val="9"/>
      <color theme="1"/>
      <name val="돋움"/>
      <family val="3"/>
      <charset val="129"/>
    </font>
    <font>
      <sz val="9"/>
      <color theme="0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0"/>
      <name val="돋움체"/>
      <family val="3"/>
      <charset val="129"/>
    </font>
    <font>
      <u/>
      <sz val="11"/>
      <color theme="10"/>
      <name val="맑은 고딕"/>
      <family val="3"/>
      <charset val="129"/>
    </font>
    <font>
      <u/>
      <sz val="12.5"/>
      <color indexed="12"/>
      <name val="돋움체"/>
      <family val="3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8"/>
      <color theme="0"/>
      <name val="돋움"/>
      <family val="3"/>
      <charset val="129"/>
    </font>
    <font>
      <sz val="8"/>
      <color theme="1"/>
      <name val="돋움"/>
      <family val="3"/>
      <charset val="129"/>
    </font>
    <font>
      <sz val="10"/>
      <color theme="1"/>
      <name val="돋움"/>
      <family val="2"/>
      <charset val="129"/>
    </font>
  </fonts>
  <fills count="38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8"/>
        <bgColor indexed="0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0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3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72">
    <xf numFmtId="0" fontId="0" fillId="0" borderId="0">
      <alignment vertical="center"/>
    </xf>
    <xf numFmtId="0" fontId="10" fillId="0" borderId="0">
      <alignment vertical="center"/>
    </xf>
    <xf numFmtId="0" fontId="13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3" fontId="15" fillId="0" borderId="6"/>
    <xf numFmtId="0" fontId="16" fillId="0" borderId="0"/>
    <xf numFmtId="0" fontId="10" fillId="0" borderId="0"/>
    <xf numFmtId="0" fontId="17" fillId="0" borderId="0"/>
    <xf numFmtId="3" fontId="15" fillId="0" borderId="6"/>
    <xf numFmtId="3" fontId="15" fillId="0" borderId="6"/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2" fillId="0" borderId="0">
      <protection locked="0"/>
    </xf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4" fillId="13" borderId="0" applyNumberFormat="0" applyBorder="0" applyAlignment="0" applyProtection="0">
      <alignment vertical="center"/>
    </xf>
    <xf numFmtId="0" fontId="25" fillId="0" borderId="0"/>
    <xf numFmtId="0" fontId="23" fillId="0" borderId="0"/>
    <xf numFmtId="180" fontId="16" fillId="0" borderId="0" applyFill="0" applyBorder="0" applyAlignment="0"/>
    <xf numFmtId="0" fontId="26" fillId="30" borderId="17" applyNumberFormat="0" applyAlignment="0" applyProtection="0">
      <alignment vertical="center"/>
    </xf>
    <xf numFmtId="0" fontId="27" fillId="0" borderId="0"/>
    <xf numFmtId="0" fontId="28" fillId="31" borderId="18" applyNumberFormat="0" applyAlignment="0" applyProtection="0">
      <alignment vertical="center"/>
    </xf>
    <xf numFmtId="4" fontId="22" fillId="0" borderId="0">
      <protection locked="0"/>
    </xf>
    <xf numFmtId="3" fontId="29" fillId="0" borderId="0" applyFont="0" applyFill="0" applyBorder="0" applyAlignment="0" applyProtection="0"/>
    <xf numFmtId="181" fontId="10" fillId="0" borderId="0"/>
    <xf numFmtId="182" fontId="30" fillId="0" borderId="0" applyFont="0" applyFill="0" applyBorder="0" applyAlignment="0" applyProtection="0"/>
    <xf numFmtId="0" fontId="31" fillId="0" borderId="0" applyNumberFormat="0" applyAlignment="0">
      <alignment horizontal="left"/>
    </xf>
    <xf numFmtId="0" fontId="22" fillId="0" borderId="0">
      <protection locked="0"/>
    </xf>
    <xf numFmtId="0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81" fontId="10" fillId="0" borderId="0"/>
    <xf numFmtId="0" fontId="32" fillId="0" borderId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0" fillId="0" borderId="0"/>
    <xf numFmtId="0" fontId="33" fillId="0" borderId="0" applyNumberFormat="0" applyAlignment="0">
      <alignment horizontal="left"/>
    </xf>
    <xf numFmtId="0" fontId="34" fillId="0" borderId="0" applyNumberFormat="0" applyFill="0" applyBorder="0" applyAlignment="0" applyProtection="0">
      <alignment vertical="center"/>
    </xf>
    <xf numFmtId="0" fontId="22" fillId="0" borderId="0">
      <protection locked="0"/>
    </xf>
    <xf numFmtId="0" fontId="22" fillId="0" borderId="0">
      <protection locked="0"/>
    </xf>
    <xf numFmtId="0" fontId="35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35" fillId="0" borderId="0">
      <protection locked="0"/>
    </xf>
    <xf numFmtId="2" fontId="32" fillId="0" borderId="0" applyFill="0" applyBorder="0" applyAlignment="0" applyProtection="0"/>
    <xf numFmtId="0" fontId="36" fillId="14" borderId="0" applyNumberFormat="0" applyBorder="0" applyAlignment="0" applyProtection="0">
      <alignment vertical="center"/>
    </xf>
    <xf numFmtId="38" fontId="37" fillId="4" borderId="0" applyNumberFormat="0" applyBorder="0" applyAlignment="0" applyProtection="0"/>
    <xf numFmtId="0" fontId="38" fillId="0" borderId="0">
      <alignment horizontal="left"/>
    </xf>
    <xf numFmtId="0" fontId="39" fillId="0" borderId="19" applyNumberFormat="0" applyAlignment="0" applyProtection="0">
      <alignment horizontal="left" vertical="center"/>
    </xf>
    <xf numFmtId="0" fontId="39" fillId="0" borderId="20">
      <alignment horizontal="left"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2" fillId="0" borderId="23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4" fillId="17" borderId="17" applyNumberFormat="0" applyAlignment="0" applyProtection="0">
      <alignment vertical="center"/>
    </xf>
    <xf numFmtId="10" fontId="37" fillId="4" borderId="6" applyNumberFormat="0" applyBorder="0" applyAlignment="0" applyProtection="0"/>
    <xf numFmtId="0" fontId="45" fillId="0" borderId="24" applyNumberFormat="0" applyFill="0" applyAlignment="0" applyProtection="0">
      <alignment vertical="center"/>
    </xf>
    <xf numFmtId="183" fontId="30" fillId="0" borderId="0" applyFont="0" applyFill="0" applyBorder="0" applyAlignment="0" applyProtection="0"/>
    <xf numFmtId="182" fontId="30" fillId="0" borderId="0" applyFont="0" applyFill="0" applyBorder="0" applyAlignment="0" applyProtection="0"/>
    <xf numFmtId="0" fontId="46" fillId="0" borderId="8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47" fillId="32" borderId="0" applyNumberFormat="0" applyBorder="0" applyAlignment="0" applyProtection="0">
      <alignment vertical="center"/>
    </xf>
    <xf numFmtId="37" fontId="48" fillId="0" borderId="0"/>
    <xf numFmtId="0" fontId="16" fillId="0" borderId="0"/>
    <xf numFmtId="0" fontId="30" fillId="0" borderId="0"/>
    <xf numFmtId="0" fontId="10" fillId="33" borderId="25" applyNumberFormat="0" applyFont="0" applyAlignment="0" applyProtection="0">
      <alignment vertical="center"/>
    </xf>
    <xf numFmtId="0" fontId="49" fillId="30" borderId="26" applyNumberFormat="0" applyAlignment="0" applyProtection="0">
      <alignment vertical="center"/>
    </xf>
    <xf numFmtId="10" fontId="30" fillId="0" borderId="0" applyFont="0" applyFill="0" applyBorder="0" applyAlignment="0" applyProtection="0"/>
    <xf numFmtId="30" fontId="50" fillId="0" borderId="0" applyNumberFormat="0" applyFill="0" applyBorder="0" applyAlignment="0" applyProtection="0">
      <alignment horizontal="left"/>
    </xf>
    <xf numFmtId="0" fontId="30" fillId="0" borderId="0"/>
    <xf numFmtId="0" fontId="46" fillId="0" borderId="0"/>
    <xf numFmtId="40" fontId="51" fillId="0" borderId="0" applyBorder="0">
      <alignment horizontal="right"/>
    </xf>
    <xf numFmtId="0" fontId="52" fillId="0" borderId="0" applyNumberFormat="0" applyFill="0" applyBorder="0" applyAlignment="0" applyProtection="0">
      <alignment vertical="center"/>
    </xf>
    <xf numFmtId="0" fontId="53" fillId="0" borderId="27" applyNumberFormat="0" applyFill="0" applyAlignment="0" applyProtection="0">
      <alignment vertical="center"/>
    </xf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54" fillId="0" borderId="0" applyNumberFormat="0" applyFill="0" applyBorder="0" applyAlignment="0" applyProtection="0">
      <alignment vertical="center"/>
    </xf>
    <xf numFmtId="2" fontId="55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40" fontId="59" fillId="0" borderId="0" applyFont="0" applyFill="0" applyBorder="0" applyAlignment="0" applyProtection="0"/>
    <xf numFmtId="38" fontId="5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9" fillId="0" borderId="0" applyFont="0" applyFill="0" applyBorder="0" applyAlignment="0" applyProtection="0"/>
    <xf numFmtId="9" fontId="10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>
      <alignment vertical="center"/>
    </xf>
    <xf numFmtId="9" fontId="61" fillId="0" borderId="0" applyFont="0" applyFill="0" applyBorder="0" applyAlignment="0" applyProtection="0">
      <alignment vertical="center"/>
    </xf>
    <xf numFmtId="0" fontId="62" fillId="0" borderId="0"/>
    <xf numFmtId="0" fontId="63" fillId="0" borderId="0">
      <alignment vertical="center"/>
    </xf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/>
    <xf numFmtId="41" fontId="60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/>
    <xf numFmtId="41" fontId="60" fillId="0" borderId="0" applyFont="0" applyFill="0" applyBorder="0" applyAlignment="0" applyProtection="0">
      <alignment vertical="center"/>
    </xf>
    <xf numFmtId="0" fontId="64" fillId="0" borderId="0"/>
    <xf numFmtId="0" fontId="65" fillId="0" borderId="0">
      <alignment vertical="center"/>
    </xf>
    <xf numFmtId="4" fontId="55" fillId="0" borderId="0" applyFont="0" applyFill="0" applyBorder="0" applyAlignment="0" applyProtection="0"/>
    <xf numFmtId="3" fontId="55" fillId="0" borderId="0" applyFont="0" applyFill="0" applyBorder="0" applyAlignment="0" applyProtection="0"/>
    <xf numFmtId="0" fontId="16" fillId="0" borderId="0"/>
    <xf numFmtId="0" fontId="66" fillId="0" borderId="0" applyFont="0" applyFill="0" applyBorder="0" applyAlignment="0" applyProtection="0"/>
    <xf numFmtId="0" fontId="16" fillId="0" borderId="0" applyFont="0" applyFill="0" applyBorder="0" applyAlignment="0" applyProtection="0"/>
    <xf numFmtId="42" fontId="10" fillId="0" borderId="0" applyFont="0" applyFill="0" applyBorder="0" applyAlignment="0" applyProtection="0">
      <alignment vertical="center"/>
    </xf>
    <xf numFmtId="44" fontId="10" fillId="0" borderId="0" applyFont="0" applyFill="0" applyBorder="0" applyAlignment="0" applyProtection="0"/>
    <xf numFmtId="10" fontId="55" fillId="0" borderId="0" applyFont="0" applyFill="0" applyBorder="0" applyAlignment="0" applyProtection="0"/>
    <xf numFmtId="0" fontId="10" fillId="0" borderId="0">
      <alignment vertical="center"/>
    </xf>
    <xf numFmtId="0" fontId="10" fillId="0" borderId="0"/>
    <xf numFmtId="0" fontId="67" fillId="0" borderId="0" applyFont="0"/>
    <xf numFmtId="0" fontId="61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1" fillId="0" borderId="0">
      <alignment vertical="center"/>
    </xf>
    <xf numFmtId="0" fontId="68" fillId="0" borderId="0">
      <alignment vertical="center"/>
    </xf>
    <xf numFmtId="5" fontId="10" fillId="0" borderId="0" applyBorder="0"/>
    <xf numFmtId="0" fontId="55" fillId="0" borderId="28" applyNumberFormat="0" applyFont="0" applyFill="0" applyAlignment="0" applyProtection="0"/>
    <xf numFmtId="0" fontId="10" fillId="0" borderId="0" applyFont="0" applyFill="0" applyBorder="0" applyAlignment="0" applyProtection="0"/>
    <xf numFmtId="184" fontId="55" fillId="0" borderId="0" applyFont="0" applyFill="0" applyBorder="0" applyAlignment="0" applyProtection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37" borderId="30" applyNumberFormat="0" applyFont="0" applyAlignment="0" applyProtection="0">
      <alignment vertical="center"/>
    </xf>
    <xf numFmtId="9" fontId="60" fillId="0" borderId="0" applyFont="0" applyFill="0" applyBorder="0" applyAlignment="0" applyProtection="0">
      <alignment vertical="center"/>
    </xf>
    <xf numFmtId="41" fontId="60" fillId="0" borderId="0" applyFont="0" applyFill="0" applyBorder="0" applyAlignment="0" applyProtection="0">
      <alignment vertical="center"/>
    </xf>
    <xf numFmtId="0" fontId="71" fillId="34" borderId="0" applyNumberFormat="0" applyBorder="0" applyAlignment="0" applyProtection="0">
      <alignment vertical="center"/>
    </xf>
    <xf numFmtId="0" fontId="61" fillId="0" borderId="0">
      <alignment vertical="center"/>
    </xf>
    <xf numFmtId="4" fontId="72" fillId="0" borderId="0">
      <alignment vertical="center"/>
    </xf>
    <xf numFmtId="0" fontId="10" fillId="0" borderId="0">
      <alignment vertical="center"/>
    </xf>
    <xf numFmtId="0" fontId="61" fillId="0" borderId="0">
      <alignment vertical="center"/>
    </xf>
    <xf numFmtId="0" fontId="73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top"/>
      <protection locked="0"/>
    </xf>
    <xf numFmtId="0" fontId="75" fillId="35" borderId="0" applyNumberFormat="0" applyBorder="0" applyAlignment="0" applyProtection="0">
      <alignment vertical="center"/>
    </xf>
    <xf numFmtId="0" fontId="76" fillId="36" borderId="0" applyNumberFormat="0" applyBorder="0" applyAlignment="0" applyProtection="0">
      <alignment vertical="center"/>
    </xf>
    <xf numFmtId="41" fontId="67" fillId="0" borderId="0" applyFont="0" applyFill="0" applyBorder="0" applyAlignment="0" applyProtection="0"/>
    <xf numFmtId="42" fontId="67" fillId="0" borderId="0" applyFont="0" applyFill="0" applyBorder="0" applyAlignment="0" applyProtection="0"/>
    <xf numFmtId="0" fontId="1" fillId="0" borderId="0">
      <alignment vertical="center"/>
    </xf>
    <xf numFmtId="41" fontId="79" fillId="0" borderId="0" applyFont="0" applyFill="0" applyBorder="0" applyAlignment="0" applyProtection="0">
      <alignment vertical="center"/>
    </xf>
  </cellStyleXfs>
  <cellXfs count="217">
    <xf numFmtId="0" fontId="0" fillId="0" borderId="0" xfId="0">
      <alignment vertical="center"/>
    </xf>
    <xf numFmtId="0" fontId="4" fillId="3" borderId="1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0" fillId="0" borderId="5" xfId="0" applyBorder="1" applyAlignment="1"/>
    <xf numFmtId="0" fontId="6" fillId="0" borderId="4" xfId="0" applyFont="1" applyFill="1" applyBorder="1" applyAlignment="1">
      <alignment horizontal="center"/>
    </xf>
    <xf numFmtId="0" fontId="0" fillId="0" borderId="6" xfId="0" applyFill="1" applyBorder="1" applyAlignment="1"/>
    <xf numFmtId="49" fontId="0" fillId="0" borderId="6" xfId="0" applyNumberFormat="1" applyFill="1" applyBorder="1" applyAlignment="1"/>
    <xf numFmtId="0" fontId="0" fillId="0" borderId="6" xfId="0" applyBorder="1" applyAlignment="1"/>
    <xf numFmtId="0" fontId="6" fillId="5" borderId="4" xfId="0" applyFont="1" applyFill="1" applyBorder="1" applyAlignment="1">
      <alignment horizontal="center"/>
    </xf>
    <xf numFmtId="49" fontId="0" fillId="0" borderId="6" xfId="0" applyNumberFormat="1" applyBorder="1" applyAlignment="1"/>
    <xf numFmtId="0" fontId="0" fillId="0" borderId="0" xfId="0" applyAlignment="1"/>
    <xf numFmtId="49" fontId="0" fillId="0" borderId="6" xfId="0" quotePrefix="1" applyNumberFormat="1" applyBorder="1" applyAlignment="1"/>
    <xf numFmtId="0" fontId="7" fillId="0" borderId="6" xfId="0" applyFont="1" applyBorder="1" applyAlignment="1"/>
    <xf numFmtId="0" fontId="6" fillId="4" borderId="4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left" vertical="center"/>
    </xf>
    <xf numFmtId="0" fontId="7" fillId="0" borderId="6" xfId="0" applyFont="1" applyBorder="1" applyAlignment="1">
      <alignment vertical="center"/>
    </xf>
    <xf numFmtId="0" fontId="0" fillId="0" borderId="7" xfId="0" applyBorder="1">
      <alignment vertical="center"/>
    </xf>
    <xf numFmtId="0" fontId="4" fillId="2" borderId="2" xfId="0" applyFont="1" applyFill="1" applyBorder="1" applyAlignment="1">
      <alignment horizontal="center"/>
    </xf>
    <xf numFmtId="49" fontId="4" fillId="2" borderId="2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49" fontId="4" fillId="3" borderId="2" xfId="0" applyNumberFormat="1" applyFont="1" applyFill="1" applyBorder="1" applyAlignment="1">
      <alignment horizontal="center"/>
    </xf>
    <xf numFmtId="0" fontId="6" fillId="5" borderId="6" xfId="0" applyFont="1" applyFill="1" applyBorder="1" applyAlignment="1">
      <alignment horizontal="left"/>
    </xf>
    <xf numFmtId="0" fontId="6" fillId="0" borderId="6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center" wrapText="1"/>
    </xf>
    <xf numFmtId="0" fontId="0" fillId="0" borderId="8" xfId="0" applyBorder="1" applyAlignment="1">
      <alignment horizontal="center"/>
    </xf>
    <xf numFmtId="0" fontId="0" fillId="0" borderId="8" xfId="0" applyBorder="1" applyAlignment="1"/>
    <xf numFmtId="49" fontId="0" fillId="0" borderId="8" xfId="0" applyNumberFormat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49" fontId="0" fillId="0" borderId="0" xfId="0" applyNumberFormat="1" applyBorder="1" applyAlignment="1"/>
    <xf numFmtId="0" fontId="0" fillId="0" borderId="7" xfId="0" applyBorder="1" applyAlignment="1">
      <alignment horizontal="center"/>
    </xf>
    <xf numFmtId="0" fontId="0" fillId="0" borderId="7" xfId="0" applyBorder="1" applyAlignment="1"/>
    <xf numFmtId="49" fontId="0" fillId="0" borderId="7" xfId="0" applyNumberFormat="1" applyBorder="1" applyAlignment="1"/>
    <xf numFmtId="0" fontId="6" fillId="6" borderId="6" xfId="0" applyFont="1" applyFill="1" applyBorder="1" applyAlignment="1">
      <alignment horizontal="left"/>
    </xf>
    <xf numFmtId="0" fontId="6" fillId="7" borderId="6" xfId="0" applyFont="1" applyFill="1" applyBorder="1" applyAlignment="1">
      <alignment horizontal="left"/>
    </xf>
    <xf numFmtId="0" fontId="7" fillId="0" borderId="6" xfId="0" applyFont="1" applyFill="1" applyBorder="1" applyAlignment="1"/>
    <xf numFmtId="49" fontId="7" fillId="0" borderId="6" xfId="0" applyNumberFormat="1" applyFont="1" applyFill="1" applyBorder="1" applyAlignment="1"/>
    <xf numFmtId="49" fontId="7" fillId="0" borderId="6" xfId="0" applyNumberFormat="1" applyFont="1" applyBorder="1" applyAlignment="1"/>
    <xf numFmtId="0" fontId="7" fillId="0" borderId="0" xfId="0" applyFont="1" applyBorder="1" applyAlignment="1">
      <alignment horizontal="center"/>
    </xf>
    <xf numFmtId="0" fontId="7" fillId="0" borderId="0" xfId="0" applyFont="1" applyBorder="1" applyAlignment="1"/>
    <xf numFmtId="49" fontId="7" fillId="0" borderId="0" xfId="0" applyNumberFormat="1" applyFont="1" applyBorder="1" applyAlignment="1"/>
    <xf numFmtId="0" fontId="7" fillId="0" borderId="5" xfId="0" applyFont="1" applyFill="1" applyBorder="1" applyAlignment="1"/>
    <xf numFmtId="0" fontId="7" fillId="0" borderId="5" xfId="0" applyFont="1" applyBorder="1" applyAlignment="1"/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8" fillId="8" borderId="6" xfId="0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 wrapText="1"/>
    </xf>
    <xf numFmtId="0" fontId="7" fillId="9" borderId="6" xfId="1" applyFont="1" applyFill="1" applyBorder="1" applyAlignment="1">
      <alignment horizontal="left" vertical="center"/>
    </xf>
    <xf numFmtId="0" fontId="0" fillId="0" borderId="6" xfId="0" applyBorder="1">
      <alignment vertical="center"/>
    </xf>
    <xf numFmtId="176" fontId="7" fillId="9" borderId="6" xfId="1" applyNumberFormat="1" applyFont="1" applyFill="1" applyBorder="1" applyAlignment="1" applyProtection="1">
      <alignment horizontal="left" vertical="center" wrapText="1"/>
      <protection locked="0"/>
    </xf>
    <xf numFmtId="176" fontId="7" fillId="9" borderId="6" xfId="1" applyNumberFormat="1" applyFont="1" applyFill="1" applyBorder="1" applyAlignment="1" applyProtection="1">
      <alignment horizontal="left" vertical="center"/>
      <protection locked="0"/>
    </xf>
    <xf numFmtId="176" fontId="7" fillId="9" borderId="6" xfId="1" applyNumberFormat="1" applyFont="1" applyFill="1" applyBorder="1" applyAlignment="1">
      <alignment horizontal="left" vertical="center"/>
    </xf>
    <xf numFmtId="177" fontId="7" fillId="9" borderId="6" xfId="1" applyNumberFormat="1" applyFont="1" applyFill="1" applyBorder="1" applyAlignment="1">
      <alignment horizontal="left" vertical="center"/>
    </xf>
    <xf numFmtId="0" fontId="7" fillId="9" borderId="6" xfId="1" applyFont="1" applyFill="1" applyBorder="1" applyAlignment="1" applyProtection="1">
      <alignment horizontal="left" vertical="center"/>
      <protection locked="0"/>
    </xf>
    <xf numFmtId="0" fontId="7" fillId="6" borderId="6" xfId="1" applyFont="1" applyFill="1" applyBorder="1" applyAlignment="1">
      <alignment horizontal="left" vertical="center"/>
    </xf>
    <xf numFmtId="49" fontId="7" fillId="9" borderId="6" xfId="1" applyNumberFormat="1" applyFont="1" applyFill="1" applyBorder="1" applyAlignment="1">
      <alignment horizontal="left" vertical="center"/>
    </xf>
    <xf numFmtId="0" fontId="0" fillId="0" borderId="4" xfId="0" applyBorder="1">
      <alignment vertical="center"/>
    </xf>
    <xf numFmtId="178" fontId="0" fillId="0" borderId="6" xfId="0" applyNumberFormat="1" applyBorder="1">
      <alignment vertical="center"/>
    </xf>
    <xf numFmtId="176" fontId="0" fillId="0" borderId="6" xfId="0" applyNumberFormat="1" applyBorder="1">
      <alignment vertical="center"/>
    </xf>
    <xf numFmtId="0" fontId="0" fillId="0" borderId="5" xfId="0" applyBorder="1">
      <alignment vertical="center"/>
    </xf>
    <xf numFmtId="176" fontId="0" fillId="0" borderId="9" xfId="0" applyNumberFormat="1" applyBorder="1">
      <alignment vertical="center"/>
    </xf>
    <xf numFmtId="0" fontId="0" fillId="0" borderId="10" xfId="0" applyBorder="1">
      <alignment vertical="center"/>
    </xf>
    <xf numFmtId="0" fontId="8" fillId="8" borderId="1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12" fillId="0" borderId="0" xfId="0" applyFont="1">
      <alignment vertical="center"/>
    </xf>
    <xf numFmtId="0" fontId="8" fillId="10" borderId="6" xfId="0" applyFont="1" applyFill="1" applyBorder="1" applyAlignment="1">
      <alignment horizontal="center" vertical="center"/>
    </xf>
    <xf numFmtId="0" fontId="9" fillId="10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8" fillId="8" borderId="6" xfId="0" applyFont="1" applyFill="1" applyBorder="1">
      <alignment vertical="center"/>
    </xf>
    <xf numFmtId="0" fontId="14" fillId="0" borderId="0" xfId="2" applyFont="1">
      <alignment vertical="center"/>
    </xf>
    <xf numFmtId="49" fontId="14" fillId="0" borderId="0" xfId="2" applyNumberFormat="1" applyFont="1">
      <alignment vertical="center"/>
    </xf>
    <xf numFmtId="0" fontId="7" fillId="9" borderId="0" xfId="2" applyFont="1" applyFill="1">
      <alignment vertical="center"/>
    </xf>
    <xf numFmtId="0" fontId="7" fillId="0" borderId="5" xfId="0" applyFont="1" applyBorder="1" applyAlignment="1">
      <alignment vertical="center"/>
    </xf>
    <xf numFmtId="0" fontId="7" fillId="9" borderId="0" xfId="1" applyFont="1" applyFill="1" applyBorder="1" applyAlignment="1">
      <alignment horizontal="center" vertical="center"/>
    </xf>
    <xf numFmtId="49" fontId="7" fillId="9" borderId="0" xfId="1" applyNumberFormat="1" applyFont="1" applyFill="1" applyBorder="1" applyAlignment="1">
      <alignment horizontal="center" vertical="center"/>
    </xf>
    <xf numFmtId="0" fontId="67" fillId="9" borderId="29" xfId="1" applyFont="1" applyFill="1" applyBorder="1" applyAlignment="1">
      <alignment horizontal="center" vertical="center"/>
    </xf>
    <xf numFmtId="49" fontId="67" fillId="9" borderId="29" xfId="1" applyNumberFormat="1" applyFont="1" applyFill="1" applyBorder="1" applyAlignment="1">
      <alignment horizontal="center" vertical="center"/>
    </xf>
    <xf numFmtId="0" fontId="69" fillId="9" borderId="0" xfId="2" applyFont="1" applyFill="1" applyAlignment="1" applyProtection="1">
      <alignment horizontal="center" vertical="center"/>
      <protection locked="0"/>
    </xf>
    <xf numFmtId="0" fontId="67" fillId="9" borderId="29" xfId="2" applyFont="1" applyFill="1" applyBorder="1">
      <alignment vertical="center"/>
    </xf>
    <xf numFmtId="185" fontId="67" fillId="9" borderId="29" xfId="1" applyNumberFormat="1" applyFont="1" applyFill="1" applyBorder="1" applyAlignment="1">
      <alignment horizontal="right" vertical="center"/>
    </xf>
    <xf numFmtId="176" fontId="67" fillId="9" borderId="29" xfId="2" applyNumberFormat="1" applyFont="1" applyFill="1" applyBorder="1">
      <alignment vertical="center"/>
    </xf>
    <xf numFmtId="0" fontId="69" fillId="9" borderId="0" xfId="2" applyFont="1" applyFill="1">
      <alignment vertical="center"/>
    </xf>
    <xf numFmtId="0" fontId="67" fillId="9" borderId="0" xfId="1" applyFont="1" applyFill="1" applyBorder="1" applyAlignment="1">
      <alignment horizontal="center" vertical="center"/>
    </xf>
    <xf numFmtId="49" fontId="67" fillId="9" borderId="0" xfId="1" applyNumberFormat="1" applyFont="1" applyFill="1" applyBorder="1" applyAlignment="1">
      <alignment horizontal="center" vertical="center"/>
    </xf>
    <xf numFmtId="0" fontId="69" fillId="9" borderId="0" xfId="2" applyFont="1" applyFill="1" applyBorder="1">
      <alignment vertical="center"/>
    </xf>
    <xf numFmtId="176" fontId="69" fillId="9" borderId="0" xfId="2" applyNumberFormat="1" applyFont="1" applyFill="1" applyBorder="1">
      <alignment vertical="center"/>
    </xf>
    <xf numFmtId="176" fontId="69" fillId="9" borderId="0" xfId="2" applyNumberFormat="1" applyFont="1" applyFill="1">
      <alignment vertical="center"/>
    </xf>
    <xf numFmtId="49" fontId="69" fillId="9" borderId="0" xfId="2" applyNumberFormat="1" applyFont="1" applyFill="1">
      <alignment vertical="center"/>
    </xf>
    <xf numFmtId="0" fontId="67" fillId="9" borderId="0" xfId="2" applyFont="1" applyFill="1">
      <alignment vertical="center"/>
    </xf>
    <xf numFmtId="0" fontId="70" fillId="8" borderId="29" xfId="0" applyFont="1" applyFill="1" applyBorder="1" applyAlignment="1">
      <alignment horizontal="center"/>
    </xf>
    <xf numFmtId="0" fontId="70" fillId="8" borderId="29" xfId="1" applyFont="1" applyFill="1" applyBorder="1" applyAlignment="1" applyProtection="1">
      <alignment horizontal="center" vertical="center"/>
      <protection locked="0"/>
    </xf>
    <xf numFmtId="0" fontId="70" fillId="8" borderId="29" xfId="1" applyFont="1" applyFill="1" applyBorder="1" applyAlignment="1">
      <alignment horizontal="center" vertical="center"/>
    </xf>
    <xf numFmtId="49" fontId="70" fillId="8" borderId="29" xfId="1" applyNumberFormat="1" applyFont="1" applyFill="1" applyBorder="1" applyAlignment="1">
      <alignment horizontal="center" vertical="center"/>
    </xf>
    <xf numFmtId="49" fontId="70" fillId="8" borderId="29" xfId="1" applyNumberFormat="1" applyFont="1" applyFill="1" applyBorder="1" applyAlignment="1" applyProtection="1">
      <alignment horizontal="center" vertical="center"/>
      <protection locked="0"/>
    </xf>
    <xf numFmtId="177" fontId="70" fillId="8" borderId="29" xfId="1" applyNumberFormat="1" applyFont="1" applyFill="1" applyBorder="1" applyAlignment="1" applyProtection="1">
      <alignment horizontal="center" vertical="center"/>
      <protection locked="0"/>
    </xf>
    <xf numFmtId="176" fontId="70" fillId="8" borderId="29" xfId="1" applyNumberFormat="1" applyFont="1" applyFill="1" applyBorder="1" applyAlignment="1" applyProtection="1">
      <alignment horizontal="center" vertical="center"/>
      <protection locked="0"/>
    </xf>
    <xf numFmtId="176" fontId="70" fillId="8" borderId="29" xfId="1" applyNumberFormat="1" applyFont="1" applyFill="1" applyBorder="1" applyAlignment="1" applyProtection="1">
      <alignment horizontal="center" vertical="center" wrapText="1"/>
      <protection locked="0"/>
    </xf>
    <xf numFmtId="0" fontId="70" fillId="8" borderId="29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49" fontId="4" fillId="2" borderId="2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6" xfId="0" applyBorder="1" applyAlignment="1">
      <alignment vertical="center"/>
    </xf>
    <xf numFmtId="49" fontId="0" fillId="0" borderId="6" xfId="0" applyNumberFormat="1" applyBorder="1" applyAlignment="1">
      <alignment vertical="center"/>
    </xf>
    <xf numFmtId="0" fontId="0" fillId="0" borderId="5" xfId="0" applyBorder="1" applyAlignment="1">
      <alignment vertical="center"/>
    </xf>
    <xf numFmtId="49" fontId="0" fillId="0" borderId="6" xfId="0" quotePrefix="1" applyNumberFormat="1" applyBorder="1" applyAlignment="1">
      <alignment vertical="center"/>
    </xf>
    <xf numFmtId="0" fontId="0" fillId="0" borderId="5" xfId="0" applyBorder="1" applyAlignment="1">
      <alignment vertical="center" wrapText="1"/>
    </xf>
    <xf numFmtId="0" fontId="67" fillId="9" borderId="29" xfId="2" applyFont="1" applyFill="1" applyBorder="1" applyAlignment="1">
      <alignment horizontal="center" vertical="center"/>
    </xf>
    <xf numFmtId="0" fontId="69" fillId="9" borderId="0" xfId="2" applyFont="1" applyFill="1" applyAlignment="1">
      <alignment horizontal="center" vertical="center"/>
    </xf>
    <xf numFmtId="179" fontId="67" fillId="9" borderId="29" xfId="2" applyNumberFormat="1" applyFont="1" applyFill="1" applyBorder="1">
      <alignment vertical="center"/>
    </xf>
    <xf numFmtId="176" fontId="7" fillId="9" borderId="0" xfId="2" applyNumberFormat="1" applyFont="1" applyFill="1">
      <alignment vertical="center"/>
    </xf>
    <xf numFmtId="49" fontId="7" fillId="9" borderId="0" xfId="2" applyNumberFormat="1" applyFont="1" applyFill="1">
      <alignment vertical="center"/>
    </xf>
    <xf numFmtId="0" fontId="7" fillId="9" borderId="0" xfId="2" applyFont="1" applyFill="1" applyBorder="1">
      <alignment vertical="center"/>
    </xf>
    <xf numFmtId="176" fontId="7" fillId="9" borderId="0" xfId="2" applyNumberFormat="1" applyFont="1" applyFill="1" applyBorder="1">
      <alignment vertical="center"/>
    </xf>
    <xf numFmtId="0" fontId="67" fillId="9" borderId="29" xfId="1" applyFont="1" applyFill="1" applyBorder="1" applyAlignment="1">
      <alignment horizontal="right" vertical="center"/>
    </xf>
    <xf numFmtId="176" fontId="67" fillId="9" borderId="0" xfId="2" applyNumberFormat="1" applyFont="1" applyFill="1">
      <alignment vertical="center"/>
    </xf>
    <xf numFmtId="49" fontId="67" fillId="9" borderId="0" xfId="2" applyNumberFormat="1" applyFont="1" applyFill="1">
      <alignment vertical="center"/>
    </xf>
    <xf numFmtId="186" fontId="67" fillId="9" borderId="29" xfId="1" applyNumberFormat="1" applyFont="1" applyFill="1" applyBorder="1" applyAlignment="1">
      <alignment horizontal="right" vertical="center"/>
    </xf>
    <xf numFmtId="187" fontId="67" fillId="9" borderId="29" xfId="1" applyNumberFormat="1" applyFont="1" applyFill="1" applyBorder="1" applyAlignment="1">
      <alignment horizontal="center" vertical="center"/>
    </xf>
    <xf numFmtId="188" fontId="67" fillId="9" borderId="29" xfId="1" applyNumberFormat="1" applyFont="1" applyFill="1" applyBorder="1" applyAlignment="1">
      <alignment horizontal="center" vertical="center"/>
    </xf>
    <xf numFmtId="186" fontId="67" fillId="9" borderId="29" xfId="1" applyNumberFormat="1" applyFont="1" applyFill="1" applyBorder="1" applyAlignment="1">
      <alignment horizontal="center" vertical="center"/>
    </xf>
    <xf numFmtId="0" fontId="0" fillId="0" borderId="29" xfId="0" applyBorder="1">
      <alignment vertical="center"/>
    </xf>
    <xf numFmtId="0" fontId="8" fillId="8" borderId="29" xfId="0" applyFont="1" applyFill="1" applyBorder="1" applyAlignment="1">
      <alignment horizontal="center" vertical="center"/>
    </xf>
    <xf numFmtId="0" fontId="9" fillId="8" borderId="29" xfId="0" applyFont="1" applyFill="1" applyBorder="1" applyAlignment="1">
      <alignment horizontal="center" vertical="center"/>
    </xf>
    <xf numFmtId="0" fontId="7" fillId="9" borderId="0" xfId="154" applyFont="1" applyFill="1">
      <alignment vertical="center"/>
    </xf>
    <xf numFmtId="176" fontId="7" fillId="9" borderId="0" xfId="154" applyNumberFormat="1" applyFont="1" applyFill="1">
      <alignment vertical="center"/>
    </xf>
    <xf numFmtId="49" fontId="7" fillId="9" borderId="0" xfId="154" applyNumberFormat="1" applyFont="1" applyFill="1">
      <alignment vertical="center"/>
    </xf>
    <xf numFmtId="0" fontId="67" fillId="9" borderId="29" xfId="154" applyFont="1" applyFill="1" applyBorder="1">
      <alignment vertical="center"/>
    </xf>
    <xf numFmtId="3" fontId="67" fillId="9" borderId="29" xfId="1" quotePrefix="1" applyNumberFormat="1" applyFont="1" applyFill="1" applyBorder="1" applyAlignment="1">
      <alignment horizontal="center" vertical="center"/>
    </xf>
    <xf numFmtId="179" fontId="67" fillId="9" borderId="29" xfId="154" applyNumberFormat="1" applyFont="1" applyFill="1" applyBorder="1">
      <alignment vertical="center"/>
    </xf>
    <xf numFmtId="176" fontId="67" fillId="9" borderId="29" xfId="154" applyNumberFormat="1" applyFont="1" applyFill="1" applyBorder="1">
      <alignment vertical="center"/>
    </xf>
    <xf numFmtId="49" fontId="67" fillId="9" borderId="29" xfId="1" quotePrefix="1" applyNumberFormat="1" applyFont="1" applyFill="1" applyBorder="1" applyAlignment="1">
      <alignment horizontal="center" vertical="center"/>
    </xf>
    <xf numFmtId="0" fontId="67" fillId="9" borderId="0" xfId="154" applyFont="1" applyFill="1">
      <alignment vertical="center"/>
    </xf>
    <xf numFmtId="49" fontId="67" fillId="9" borderId="0" xfId="154" applyNumberFormat="1" applyFont="1" applyFill="1">
      <alignment vertical="center"/>
    </xf>
    <xf numFmtId="176" fontId="67" fillId="9" borderId="0" xfId="154" applyNumberFormat="1" applyFont="1" applyFill="1">
      <alignment vertical="center"/>
    </xf>
    <xf numFmtId="4" fontId="67" fillId="9" borderId="29" xfId="1" applyNumberFormat="1" applyFont="1" applyFill="1" applyBorder="1" applyAlignment="1">
      <alignment horizontal="center" vertical="center"/>
    </xf>
    <xf numFmtId="189" fontId="67" fillId="9" borderId="29" xfId="1" applyNumberFormat="1" applyFont="1" applyFill="1" applyBorder="1" applyAlignment="1">
      <alignment horizontal="right" vertical="center"/>
    </xf>
    <xf numFmtId="189" fontId="67" fillId="9" borderId="29" xfId="154" applyNumberFormat="1" applyFont="1" applyFill="1" applyBorder="1">
      <alignment vertical="center"/>
    </xf>
    <xf numFmtId="0" fontId="67" fillId="9" borderId="0" xfId="154" applyFont="1" applyFill="1" applyBorder="1">
      <alignment vertical="center"/>
    </xf>
    <xf numFmtId="176" fontId="67" fillId="9" borderId="0" xfId="154" applyNumberFormat="1" applyFont="1" applyFill="1" applyBorder="1">
      <alignment vertical="center"/>
    </xf>
    <xf numFmtId="0" fontId="67" fillId="9" borderId="29" xfId="0" applyFont="1" applyFill="1" applyBorder="1" applyAlignment="1">
      <alignment horizontal="center"/>
    </xf>
    <xf numFmtId="0" fontId="67" fillId="9" borderId="29" xfId="1" applyFont="1" applyFill="1" applyBorder="1" applyAlignment="1" applyProtection="1">
      <alignment horizontal="center" vertical="center"/>
      <protection locked="0"/>
    </xf>
    <xf numFmtId="49" fontId="67" fillId="9" borderId="29" xfId="1" applyNumberFormat="1" applyFont="1" applyFill="1" applyBorder="1" applyAlignment="1" applyProtection="1">
      <alignment horizontal="center" vertical="center"/>
      <protection locked="0"/>
    </xf>
    <xf numFmtId="177" fontId="67" fillId="9" borderId="29" xfId="1" applyNumberFormat="1" applyFont="1" applyFill="1" applyBorder="1" applyAlignment="1" applyProtection="1">
      <alignment horizontal="center" vertical="center"/>
      <protection locked="0"/>
    </xf>
    <xf numFmtId="176" fontId="67" fillId="9" borderId="29" xfId="1" applyNumberFormat="1" applyFont="1" applyFill="1" applyBorder="1" applyAlignment="1" applyProtection="1">
      <alignment horizontal="center" vertical="center"/>
      <protection locked="0"/>
    </xf>
    <xf numFmtId="176" fontId="67" fillId="9" borderId="29" xfId="1" applyNumberFormat="1" applyFont="1" applyFill="1" applyBorder="1" applyAlignment="1" applyProtection="1">
      <alignment horizontal="center" vertical="center" wrapText="1"/>
      <protection locked="0"/>
    </xf>
    <xf numFmtId="0" fontId="67" fillId="9" borderId="0" xfId="2" applyFont="1" applyFill="1" applyAlignment="1" applyProtection="1">
      <alignment horizontal="center" vertical="center"/>
      <protection locked="0"/>
    </xf>
    <xf numFmtId="0" fontId="67" fillId="9" borderId="29" xfId="1" applyNumberFormat="1" applyFont="1" applyFill="1" applyBorder="1" applyAlignment="1">
      <alignment horizontal="center" vertical="center"/>
    </xf>
    <xf numFmtId="0" fontId="69" fillId="9" borderId="0" xfId="2" applyNumberFormat="1" applyFont="1" applyFill="1">
      <alignment vertical="center"/>
    </xf>
    <xf numFmtId="0" fontId="69" fillId="9" borderId="29" xfId="2" applyFont="1" applyFill="1" applyBorder="1">
      <alignment vertical="center"/>
    </xf>
    <xf numFmtId="176" fontId="69" fillId="9" borderId="29" xfId="2" applyNumberFormat="1" applyFont="1" applyFill="1" applyBorder="1">
      <alignment vertical="center"/>
    </xf>
    <xf numFmtId="0" fontId="69" fillId="9" borderId="29" xfId="2" applyNumberFormat="1" applyFont="1" applyFill="1" applyBorder="1">
      <alignment vertical="center"/>
    </xf>
    <xf numFmtId="49" fontId="67" fillId="6" borderId="29" xfId="1" applyNumberFormat="1" applyFont="1" applyFill="1" applyBorder="1" applyAlignment="1">
      <alignment horizontal="center" vertical="center"/>
    </xf>
    <xf numFmtId="0" fontId="7" fillId="0" borderId="29" xfId="0" applyFont="1" applyBorder="1" applyAlignment="1">
      <alignment vertical="center"/>
    </xf>
    <xf numFmtId="0" fontId="77" fillId="8" borderId="29" xfId="0" applyFont="1" applyFill="1" applyBorder="1" applyAlignment="1">
      <alignment horizontal="center"/>
    </xf>
    <xf numFmtId="0" fontId="77" fillId="8" borderId="29" xfId="1" applyFont="1" applyFill="1" applyBorder="1" applyAlignment="1" applyProtection="1">
      <alignment horizontal="center" vertical="center"/>
      <protection locked="0"/>
    </xf>
    <xf numFmtId="0" fontId="77" fillId="8" borderId="29" xfId="1" applyFont="1" applyFill="1" applyBorder="1" applyAlignment="1">
      <alignment horizontal="center" vertical="center"/>
    </xf>
    <xf numFmtId="49" fontId="77" fillId="8" borderId="29" xfId="1" applyNumberFormat="1" applyFont="1" applyFill="1" applyBorder="1" applyAlignment="1">
      <alignment horizontal="center" vertical="center"/>
    </xf>
    <xf numFmtId="49" fontId="77" fillId="8" borderId="29" xfId="1" applyNumberFormat="1" applyFont="1" applyFill="1" applyBorder="1" applyAlignment="1" applyProtection="1">
      <alignment horizontal="center" vertical="center"/>
      <protection locked="0"/>
    </xf>
    <xf numFmtId="177" fontId="77" fillId="8" borderId="29" xfId="1" applyNumberFormat="1" applyFont="1" applyFill="1" applyBorder="1" applyAlignment="1" applyProtection="1">
      <alignment horizontal="center" vertical="center"/>
      <protection locked="0"/>
    </xf>
    <xf numFmtId="176" fontId="77" fillId="8" borderId="29" xfId="1" applyNumberFormat="1" applyFont="1" applyFill="1" applyBorder="1" applyAlignment="1" applyProtection="1">
      <alignment horizontal="center" vertical="center"/>
      <protection locked="0"/>
    </xf>
    <xf numFmtId="176" fontId="77" fillId="8" borderId="29" xfId="1" applyNumberFormat="1" applyFont="1" applyFill="1" applyBorder="1" applyAlignment="1" applyProtection="1">
      <alignment horizontal="center" vertical="center" wrapText="1"/>
      <protection locked="0"/>
    </xf>
    <xf numFmtId="0" fontId="77" fillId="8" borderId="29" xfId="0" applyFont="1" applyFill="1" applyBorder="1" applyAlignment="1">
      <alignment horizontal="center" vertical="center"/>
    </xf>
    <xf numFmtId="0" fontId="78" fillId="9" borderId="0" xfId="2" applyFont="1" applyFill="1" applyAlignment="1" applyProtection="1">
      <alignment horizontal="center" vertical="center"/>
      <protection locked="0"/>
    </xf>
    <xf numFmtId="0" fontId="78" fillId="0" borderId="0" xfId="0" applyFont="1">
      <alignment vertical="center"/>
    </xf>
    <xf numFmtId="190" fontId="77" fillId="8" borderId="29" xfId="1" applyNumberFormat="1" applyFont="1" applyFill="1" applyBorder="1" applyAlignment="1" applyProtection="1">
      <alignment horizontal="center" vertical="center"/>
      <protection locked="0"/>
    </xf>
    <xf numFmtId="190" fontId="78" fillId="0" borderId="0" xfId="0" applyNumberFormat="1" applyFo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0" borderId="0" xfId="0" applyFill="1" applyBorder="1">
      <alignment vertical="center"/>
    </xf>
    <xf numFmtId="0" fontId="0" fillId="0" borderId="0" xfId="0" applyBorder="1">
      <alignment vertical="center"/>
    </xf>
    <xf numFmtId="0" fontId="0" fillId="0" borderId="31" xfId="0" applyBorder="1" applyAlignment="1">
      <alignment vertical="center"/>
    </xf>
    <xf numFmtId="0" fontId="7" fillId="0" borderId="29" xfId="0" applyFont="1" applyFill="1" applyBorder="1" applyAlignment="1"/>
    <xf numFmtId="49" fontId="7" fillId="0" borderId="29" xfId="0" applyNumberFormat="1" applyFont="1" applyFill="1" applyBorder="1" applyAlignment="1"/>
    <xf numFmtId="0" fontId="0" fillId="6" borderId="0" xfId="0" applyFill="1">
      <alignment vertical="center"/>
    </xf>
    <xf numFmtId="0" fontId="6" fillId="0" borderId="29" xfId="0" applyFont="1" applyFill="1" applyBorder="1" applyAlignment="1">
      <alignment horizontal="left"/>
    </xf>
    <xf numFmtId="0" fontId="7" fillId="0" borderId="5" xfId="0" applyFont="1" applyFill="1" applyBorder="1" applyAlignment="1">
      <alignment wrapText="1"/>
    </xf>
    <xf numFmtId="0" fontId="1" fillId="0" borderId="0" xfId="170">
      <alignment vertical="center"/>
    </xf>
    <xf numFmtId="176" fontId="1" fillId="0" borderId="0" xfId="170" applyNumberFormat="1">
      <alignment vertical="center"/>
    </xf>
    <xf numFmtId="10" fontId="1" fillId="0" borderId="0" xfId="170" applyNumberFormat="1">
      <alignment vertical="center"/>
    </xf>
    <xf numFmtId="176" fontId="0" fillId="0" borderId="0" xfId="0" applyNumberFormat="1">
      <alignment vertical="center"/>
    </xf>
    <xf numFmtId="0" fontId="0" fillId="0" borderId="32" xfId="0" applyBorder="1">
      <alignment vertical="center"/>
    </xf>
    <xf numFmtId="0" fontId="0" fillId="8" borderId="32" xfId="0" applyFill="1" applyBorder="1">
      <alignment vertical="center"/>
    </xf>
    <xf numFmtId="41" fontId="0" fillId="0" borderId="0" xfId="171" applyFont="1">
      <alignment vertical="center"/>
    </xf>
    <xf numFmtId="49" fontId="0" fillId="0" borderId="0" xfId="0" applyNumberFormat="1">
      <alignment vertical="center"/>
    </xf>
    <xf numFmtId="41" fontId="0" fillId="0" borderId="0" xfId="0" applyNumberFormat="1">
      <alignment vertical="center"/>
    </xf>
    <xf numFmtId="10" fontId="0" fillId="0" borderId="0" xfId="0" applyNumberFormat="1">
      <alignment vertical="center"/>
    </xf>
    <xf numFmtId="191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192" fontId="0" fillId="0" borderId="0" xfId="0" applyNumberFormat="1">
      <alignment vertical="center"/>
    </xf>
    <xf numFmtId="0" fontId="8" fillId="8" borderId="33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3" xfId="0" applyNumberFormat="1" applyBorder="1">
      <alignment vertical="center"/>
    </xf>
    <xf numFmtId="176" fontId="0" fillId="0" borderId="33" xfId="0" applyNumberFormat="1" applyBorder="1">
      <alignment vertical="center"/>
    </xf>
    <xf numFmtId="192" fontId="0" fillId="0" borderId="33" xfId="0" applyNumberFormat="1" applyBorder="1">
      <alignment vertical="center"/>
    </xf>
    <xf numFmtId="192" fontId="0" fillId="6" borderId="33" xfId="0" applyNumberFormat="1" applyFill="1" applyBorder="1">
      <alignment vertical="center"/>
    </xf>
    <xf numFmtId="0" fontId="9" fillId="8" borderId="33" xfId="0" applyFont="1" applyFill="1" applyBorder="1" applyAlignment="1">
      <alignment horizontal="center" vertical="center"/>
    </xf>
    <xf numFmtId="0" fontId="7" fillId="6" borderId="33" xfId="1" applyFont="1" applyFill="1" applyBorder="1" applyAlignment="1">
      <alignment horizontal="left" vertical="center"/>
    </xf>
    <xf numFmtId="0" fontId="0" fillId="0" borderId="33" xfId="0" applyBorder="1" applyAlignment="1"/>
    <xf numFmtId="49" fontId="0" fillId="0" borderId="33" xfId="0" applyNumberFormat="1" applyBorder="1" applyAlignment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172">
    <cellStyle name="#,##0" xfId="4"/>
    <cellStyle name="??&amp;O?&amp;H?_x0008__x000f__x0007_?_x0007__x0001__x0001_" xfId="5"/>
    <cellStyle name="??&amp;O?&amp;H?_x0008_??_x0007__x0001__x0001_" xfId="6"/>
    <cellStyle name="¤@?e_TEST-1 " xfId="7"/>
    <cellStyle name="0.0" xfId="8"/>
    <cellStyle name="0.00" xfId="9"/>
    <cellStyle name="20% - Accent1" xfId="10"/>
    <cellStyle name="20% - Accent2" xfId="11"/>
    <cellStyle name="20% - Accent3" xfId="12"/>
    <cellStyle name="20% - Accent4" xfId="13"/>
    <cellStyle name="20% - Accent5" xfId="14"/>
    <cellStyle name="20% - Accent6" xfId="15"/>
    <cellStyle name="40% - Accent1" xfId="16"/>
    <cellStyle name="40% - Accent2" xfId="17"/>
    <cellStyle name="40% - Accent3" xfId="18"/>
    <cellStyle name="40% - Accent4" xfId="19"/>
    <cellStyle name="40% - Accent5" xfId="20"/>
    <cellStyle name="40% - Accent6" xfId="21"/>
    <cellStyle name="60% - Accent1" xfId="22"/>
    <cellStyle name="60% - Accent2" xfId="23"/>
    <cellStyle name="60% - Accent3" xfId="24"/>
    <cellStyle name="60% - Accent4" xfId="25"/>
    <cellStyle name="60% - Accent5" xfId="26"/>
    <cellStyle name="60% - Accent6" xfId="27"/>
    <cellStyle name="A¨­￠￢￠O [0]_INQUIRY ￠?￥i¨u¡AAⓒ￢Aⓒª " xfId="28"/>
    <cellStyle name="A¨­￠￢￠O_INQUIRY ￠?￥i¨u¡AAⓒ￢Aⓒª " xfId="29"/>
    <cellStyle name="Accent1" xfId="30"/>
    <cellStyle name="Accent2" xfId="31"/>
    <cellStyle name="Accent3" xfId="32"/>
    <cellStyle name="Accent4" xfId="33"/>
    <cellStyle name="Accent5" xfId="34"/>
    <cellStyle name="Accent6" xfId="35"/>
    <cellStyle name="Aee­ " xfId="36"/>
    <cellStyle name="AeE­ [0]_INQUIRY ¿μ¾÷AßAø " xfId="37"/>
    <cellStyle name="AeE­_INQUIRY ¿μ¾÷AßAø " xfId="38"/>
    <cellStyle name="AeE¡ⓒ [0]_INQUIRY ￠?￥i¨u¡AAⓒ￢Aⓒª " xfId="39"/>
    <cellStyle name="AeE¡ⓒ_INQUIRY ￠?￥i¨u¡AAⓒ￢Aⓒª " xfId="40"/>
    <cellStyle name="AÞ¸¶ [0]_INQUIRY ¿μ¾÷AßAø " xfId="41"/>
    <cellStyle name="AÞ¸¶_INQUIRY ¿μ¾÷AßAø " xfId="42"/>
    <cellStyle name="Bad" xfId="43"/>
    <cellStyle name="C¡IA¨ª_¡ic¨u¡A¨￢I¨￢¡Æ AN¡Æe " xfId="44"/>
    <cellStyle name="C￥AØ_¿μ¾÷CoE² " xfId="45"/>
    <cellStyle name="Calc Currency (0)" xfId="46"/>
    <cellStyle name="Calculation" xfId="47"/>
    <cellStyle name="category" xfId="48"/>
    <cellStyle name="Check Cell" xfId="49"/>
    <cellStyle name="Comma" xfId="50"/>
    <cellStyle name="Comma [0]" xfId="51"/>
    <cellStyle name="comma zerodec" xfId="52"/>
    <cellStyle name="Comma_ SG&amp;A Bridge " xfId="53"/>
    <cellStyle name="Copied" xfId="54"/>
    <cellStyle name="Currency" xfId="55"/>
    <cellStyle name="Currency [0]" xfId="56"/>
    <cellStyle name="Currency_ SG&amp;A Bridge " xfId="57"/>
    <cellStyle name="Currency1" xfId="58"/>
    <cellStyle name="Date" xfId="59"/>
    <cellStyle name="Dezimal [0]_laroux" xfId="60"/>
    <cellStyle name="Dezimal_laroux" xfId="61"/>
    <cellStyle name="Dollar (zero dec)" xfId="62"/>
    <cellStyle name="Entered" xfId="63"/>
    <cellStyle name="Explanatory Text" xfId="64"/>
    <cellStyle name="F2" xfId="65"/>
    <cellStyle name="F3" xfId="66"/>
    <cellStyle name="F4" xfId="67"/>
    <cellStyle name="F5" xfId="68"/>
    <cellStyle name="F6" xfId="69"/>
    <cellStyle name="F7" xfId="70"/>
    <cellStyle name="F8" xfId="71"/>
    <cellStyle name="Fixed" xfId="72"/>
    <cellStyle name="Good" xfId="73"/>
    <cellStyle name="Grey" xfId="74"/>
    <cellStyle name="HEADER" xfId="75"/>
    <cellStyle name="Header1" xfId="76"/>
    <cellStyle name="Header2" xfId="77"/>
    <cellStyle name="Heading 1" xfId="78"/>
    <cellStyle name="Heading 2" xfId="79"/>
    <cellStyle name="Heading 3" xfId="80"/>
    <cellStyle name="Heading 4" xfId="81"/>
    <cellStyle name="HEADING1" xfId="82"/>
    <cellStyle name="HEADING2" xfId="83"/>
    <cellStyle name="Input" xfId="84"/>
    <cellStyle name="Input [yellow]" xfId="85"/>
    <cellStyle name="Linked Cell" xfId="86"/>
    <cellStyle name="Milliers [0]_Arabian Spec" xfId="87"/>
    <cellStyle name="Milliers_Arabian Spec" xfId="88"/>
    <cellStyle name="Model" xfId="89"/>
    <cellStyle name="Mon?aire [0]_Arabian Spec" xfId="90"/>
    <cellStyle name="Mon?aire_Arabian Spec" xfId="91"/>
    <cellStyle name="Neutral" xfId="92"/>
    <cellStyle name="no dec" xfId="93"/>
    <cellStyle name="Normal - Style1" xfId="94"/>
    <cellStyle name="Normal_ SG&amp;A Bridge" xfId="95"/>
    <cellStyle name="Note" xfId="96"/>
    <cellStyle name="Output" xfId="97"/>
    <cellStyle name="Percent [2]" xfId="98"/>
    <cellStyle name="RevList" xfId="99"/>
    <cellStyle name="Standard_laroux" xfId="100"/>
    <cellStyle name="subhead" xfId="101"/>
    <cellStyle name="Subtotal" xfId="102"/>
    <cellStyle name="Title" xfId="103"/>
    <cellStyle name="Total" xfId="104"/>
    <cellStyle name="W?rung [0]_laroux" xfId="105"/>
    <cellStyle name="W?rung_laroux" xfId="106"/>
    <cellStyle name="Warning Text" xfId="107"/>
    <cellStyle name="고정소숫점" xfId="108"/>
    <cellStyle name="고정출력1" xfId="109"/>
    <cellStyle name="고정출력2" xfId="110"/>
    <cellStyle name="나쁨 2" xfId="166"/>
    <cellStyle name="날짜" xfId="111"/>
    <cellStyle name="달러" xfId="112"/>
    <cellStyle name="뒤에 오는 하이퍼링크_일산병원-시설보완(방충망등)공사" xfId="113"/>
    <cellStyle name="똿뗦먛귟 [0.00]_PRODUCT DETAIL Q1" xfId="114"/>
    <cellStyle name="똿뗦먛귟_PRODUCT DETAIL Q1" xfId="115"/>
    <cellStyle name="메모 2" xfId="156"/>
    <cellStyle name="믅됞 [0.00]_PRODUCT DETAIL Q1" xfId="116"/>
    <cellStyle name="믅됞_PRODUCT DETAIL Q1" xfId="117"/>
    <cellStyle name="백분율 2" xfId="3"/>
    <cellStyle name="백분율 2 2" xfId="118"/>
    <cellStyle name="백분율 2 3" xfId="157"/>
    <cellStyle name="백분율 3" xfId="119"/>
    <cellStyle name="백분율 3 2" xfId="120"/>
    <cellStyle name="백분율 4" xfId="155"/>
    <cellStyle name="보통 2" xfId="167"/>
    <cellStyle name="뷭?_BOOKSHIP" xfId="121"/>
    <cellStyle name="숫자(R)" xfId="122"/>
    <cellStyle name="쉼표 [0]" xfId="171" builtinId="6"/>
    <cellStyle name="쉼표 [0] 2" xfId="123"/>
    <cellStyle name="쉼표 [0] 2 2" xfId="124"/>
    <cellStyle name="쉼표 [0] 2 2 2" xfId="125"/>
    <cellStyle name="쉼표 [0] 2 3" xfId="158"/>
    <cellStyle name="쉼표 [0] 3" xfId="126"/>
    <cellStyle name="쉼표 [0] 3 2" xfId="127"/>
    <cellStyle name="쉼표 [0] 3 2 2" xfId="128"/>
    <cellStyle name="쉼표 [0] 4" xfId="129"/>
    <cellStyle name="쉼표 [0] 5" xfId="168"/>
    <cellStyle name="스타일 1" xfId="130"/>
    <cellStyle name="유1" xfId="131"/>
    <cellStyle name="자리수" xfId="132"/>
    <cellStyle name="자리수0" xfId="133"/>
    <cellStyle name="좋음 2" xfId="159"/>
    <cellStyle name="지정되지 않음" xfId="134"/>
    <cellStyle name="콤마 [0]_  종  합  " xfId="135"/>
    <cellStyle name="콤마_  종  합  " xfId="136"/>
    <cellStyle name="통화 [0] 2" xfId="137"/>
    <cellStyle name="통화 [0] 3" xfId="169"/>
    <cellStyle name="통화 2" xfId="138"/>
    <cellStyle name="퍼센트" xfId="139"/>
    <cellStyle name="표준" xfId="0" builtinId="0"/>
    <cellStyle name="표준 10" xfId="154"/>
    <cellStyle name="표준 11" xfId="170"/>
    <cellStyle name="표준 2" xfId="2"/>
    <cellStyle name="표준 2 2" xfId="140"/>
    <cellStyle name="표준 2 3" xfId="141"/>
    <cellStyle name="표준 2 4" xfId="160"/>
    <cellStyle name="표준 2 5" xfId="161"/>
    <cellStyle name="표준 3" xfId="142"/>
    <cellStyle name="표준 3 2" xfId="162"/>
    <cellStyle name="표준 3 3" xfId="163"/>
    <cellStyle name="표준 4" xfId="143"/>
    <cellStyle name="표준 4 2" xfId="144"/>
    <cellStyle name="표준 5" xfId="145"/>
    <cellStyle name="표준 6" xfId="146"/>
    <cellStyle name="표준 7" xfId="147"/>
    <cellStyle name="표준 8" xfId="148"/>
    <cellStyle name="표준 9" xfId="149"/>
    <cellStyle name="표준_분양가인상가격버전(20080320_인상전)_성남 한라시그마 분양가조정(090910)" xfId="1"/>
    <cellStyle name="하이퍼링크 2" xfId="164"/>
    <cellStyle name="하이퍼링크 2 2" xfId="165"/>
    <cellStyle name="합계" xfId="150"/>
    <cellStyle name="합산" xfId="151"/>
    <cellStyle name="화폐기호" xfId="152"/>
    <cellStyle name="화폐기호0" xfId="15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3.xml"/><Relationship Id="rId63" Type="http://schemas.openxmlformats.org/officeDocument/2006/relationships/externalLink" Target="externalLinks/externalLink1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1.xml"/><Relationship Id="rId58" Type="http://schemas.openxmlformats.org/officeDocument/2006/relationships/externalLink" Target="externalLinks/externalLink6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5.xml"/><Relationship Id="rId61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8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4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7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2.xml"/><Relationship Id="rId62" Type="http://schemas.openxmlformats.org/officeDocument/2006/relationships/externalLink" Target="externalLinks/externalLink1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44221;&#55148;\D\Windows\Temporary%20Internet%20Files\Content.IE5\QLA5UJ2F\&#49688;&#51648;&#48516;&#49437;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jbchoi\Local%20Settings\Temporary%20Internet%20Files\Content.IE5\4W1KTKV1\&#51452;&#51064;&#51109;\&#48372;&#44256;\&#53664;&#51648;\&#53664;&#51648;&#47588;&#51077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bchoi/Local%20Settings/Temporary%20Internet%20Files/Content.IE5/4W1KTKV1/&#51452;&#51064;&#51109;/&#48372;&#44256;/&#53664;&#51648;/&#53664;&#51648;&#47588;&#51077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52572;&#54788;&#44221;/&#52572;&#54788;&#44221;/&#54616;&#51060;&#50644;&#46300;%209&#52264;/&#47732;&#51201;/101207-&#54616;&#51060;&#50644;&#46300;9_&#44148;&#52629;&#54616;&#44032;&#50857;&#47732;&#51201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2572;&#54788;&#44221;\&#52572;&#54788;&#44221;\&#54616;&#51060;&#50644;&#46300;%209&#52264;\&#47732;&#51201;\101207-&#54616;&#51060;&#50644;&#46300;9_&#44148;&#52629;&#54616;&#44032;&#50857;&#47732;&#51201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1.%20&#50640;&#51060;&#49828;/19.%20&#54616;&#51060;&#50644;&#46300;6/2.&#50640;&#51060;&#49828;6&#52264;%20&#50500;&#54028;&#53944;&#54805;&#44277;&#51109;(&#49892;&#52265;&#44277;)/10.%20&#49324;&#50857;&#49849;&#51064;/&#49324;&#50857;&#49849;&#51064;&#50857;(&#44592;&#50504;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rk\1.%20&#50640;&#51060;&#49828;\19.%20&#54616;&#51060;&#50644;&#46300;6\2.&#50640;&#51060;&#49828;6&#52264;%20&#50500;&#54028;&#53944;&#54805;&#44277;&#51109;(&#49892;&#52265;&#44277;)\10.%20&#49324;&#50857;&#49849;&#51064;\&#49324;&#50857;&#49849;&#51064;&#50857;(&#44592;&#50504;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89;&#51221;&#47000;/&#50640;&#51060;&#49828;/&#54889;&#51221;&#47000;/&#54788;&#51109;&#48324;&#51088;&#47308;/&#54788;&#51109;&#48324;%20&#51088;&#47308;/&#50504;&#50577;&#51088;&#47308;/&#45817;&#49324;&#49324;&#50629;&#51648;%20&#51088;&#47308;/&#48516;&#50577;&#51088;&#47308;/&#51077;&#51452;&#51088;&#47784;&#51665;&#44277;&#44256;/&#47784;&#51665;&#44277;&#44256;%20&#51228;&#52636;&#50504;/&#54728;&#44032;&#50857;(&#44592;&#50504;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889;&#51221;&#47000;\&#50640;&#51060;&#49828;\&#54889;&#51221;&#47000;\&#54788;&#51109;&#48324;&#51088;&#47308;\&#54788;&#51109;&#48324;%20&#51088;&#47308;\&#50504;&#50577;&#51088;&#47308;\&#45817;&#49324;&#49324;&#50629;&#51648;%20&#51088;&#47308;\&#48516;&#50577;&#51088;&#47308;\&#51077;&#51452;&#51088;&#47784;&#51665;&#44277;&#44256;\&#47784;&#51665;&#44277;&#44256;%20&#51228;&#52636;&#50504;\&#54728;&#44032;&#50857;(&#44592;&#50504;)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okok408/&#48148;&#53461;%20&#54868;&#47732;/&#48516;&#50577;&#47732;&#51201;(&#49688;&#49885;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okok408\&#48148;&#53461;%20&#54868;&#47732;\&#48516;&#50577;&#47732;&#51201;(&#49688;&#49885;)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평가보고서"/>
      <sheetName val="Sheet1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목포횡성2"/>
      <sheetName val="목포횡성2 (2)"/>
      <sheetName val="목포"/>
      <sheetName val="시장성초안camera"/>
      <sheetName val="횡성읍마시장성초안"/>
      <sheetName val="횡성읍마시장성초안 (2)"/>
      <sheetName val="횡성읍마"/>
      <sheetName val="춘천"/>
      <sheetName val="춘천15"/>
      <sheetName val="춘천학곡15-90 "/>
      <sheetName val="춘천만천"/>
      <sheetName val="춘천만천 (2)"/>
      <sheetName val="춘천학곡15층이하"/>
      <sheetName val="춘천학곡16층이상 "/>
      <sheetName val="춘천 16"/>
      <sheetName val="춘천 16 (2)"/>
      <sheetName val="양산북정"/>
      <sheetName val="시장성초안camera (4)"/>
      <sheetName val="시장성초안 (3)"/>
      <sheetName val="시장성초안camera (3)"/>
      <sheetName val="매입검토"/>
      <sheetName val="카메라(매입검토)"/>
      <sheetName val="97.8.18경매"/>
      <sheetName val="동아제약(보령)"/>
      <sheetName val="표지"/>
      <sheetName val="Sheet7"/>
      <sheetName val="Sheet7 (2)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목포횡성2"/>
      <sheetName val="목포횡성2 (2)"/>
      <sheetName val="목포"/>
      <sheetName val="시장성초안camera"/>
      <sheetName val="횡성읍마시장성초안"/>
      <sheetName val="횡성읍마시장성초안 (2)"/>
      <sheetName val="횡성읍마"/>
      <sheetName val="춘천"/>
      <sheetName val="춘천15"/>
      <sheetName val="춘천학곡15-90 "/>
      <sheetName val="춘천만천"/>
      <sheetName val="춘천만천 (2)"/>
      <sheetName val="춘천학곡15층이하"/>
      <sheetName val="춘천학곡16층이상 "/>
      <sheetName val="춘천 16"/>
      <sheetName val="춘천 16 (2)"/>
      <sheetName val="양산북정"/>
      <sheetName val="시장성초안camera (4)"/>
      <sheetName val="시장성초안 (3)"/>
      <sheetName val="시장성초안camera (3)"/>
      <sheetName val="매입검토"/>
      <sheetName val="카메라(매입검토)"/>
      <sheetName val="97.8.18경매"/>
      <sheetName val="동아제약(보령)"/>
      <sheetName val="표지"/>
      <sheetName val="Sheet7"/>
      <sheetName val="Sheet7 (2)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표지"/>
      <sheetName val="분양면적집계"/>
      <sheetName val="분양면적_피벗"/>
      <sheetName val="층별 건축면적"/>
      <sheetName val="면적표"/>
    </sheetNames>
    <sheetDataSet>
      <sheetData sheetId="0"/>
      <sheetData sheetId="1"/>
      <sheetData sheetId="2"/>
      <sheetData sheetId="3"/>
      <sheetData sheetId="4">
        <row r="3">
          <cell r="A3" t="str">
            <v>지하1층</v>
          </cell>
          <cell r="C3" t="str">
            <v>지원시설</v>
          </cell>
          <cell r="D3">
            <v>161.4</v>
          </cell>
          <cell r="E3">
            <v>576.39</v>
          </cell>
          <cell r="F3">
            <v>269.94</v>
          </cell>
          <cell r="G3">
            <v>846.32999999999993</v>
          </cell>
          <cell r="H3">
            <v>302.02</v>
          </cell>
        </row>
        <row r="4">
          <cell r="A4" t="str">
            <v>1층</v>
          </cell>
          <cell r="C4" t="str">
            <v>지원시설</v>
          </cell>
          <cell r="D4">
            <v>17.010000000000002</v>
          </cell>
          <cell r="E4">
            <v>60.73</v>
          </cell>
          <cell r="F4">
            <v>28.44</v>
          </cell>
          <cell r="G4">
            <v>89.17</v>
          </cell>
          <cell r="H4">
            <v>31.82</v>
          </cell>
        </row>
        <row r="5">
          <cell r="A5" t="str">
            <v>1층</v>
          </cell>
          <cell r="C5" t="str">
            <v>지원시설</v>
          </cell>
          <cell r="D5">
            <v>16.329999999999998</v>
          </cell>
          <cell r="E5">
            <v>58.31</v>
          </cell>
          <cell r="F5">
            <v>27.31</v>
          </cell>
          <cell r="G5">
            <v>85.62</v>
          </cell>
          <cell r="H5">
            <v>30.55</v>
          </cell>
        </row>
        <row r="6">
          <cell r="A6" t="str">
            <v>1층</v>
          </cell>
          <cell r="C6" t="str">
            <v>지원시설</v>
          </cell>
          <cell r="D6">
            <v>16.329999999999998</v>
          </cell>
          <cell r="E6">
            <v>58.31</v>
          </cell>
          <cell r="F6">
            <v>27.31</v>
          </cell>
          <cell r="G6">
            <v>85.62</v>
          </cell>
          <cell r="H6">
            <v>30.55</v>
          </cell>
        </row>
        <row r="7">
          <cell r="A7" t="str">
            <v>1층</v>
          </cell>
          <cell r="C7" t="str">
            <v>지원시설</v>
          </cell>
          <cell r="D7">
            <v>16.329999999999998</v>
          </cell>
          <cell r="E7">
            <v>58.31</v>
          </cell>
          <cell r="F7">
            <v>27.31</v>
          </cell>
          <cell r="G7">
            <v>85.62</v>
          </cell>
          <cell r="H7">
            <v>30.55</v>
          </cell>
        </row>
        <row r="8">
          <cell r="A8" t="str">
            <v>1층</v>
          </cell>
          <cell r="C8" t="str">
            <v>지원시설</v>
          </cell>
          <cell r="D8">
            <v>16.329999999999998</v>
          </cell>
          <cell r="E8">
            <v>58.31</v>
          </cell>
          <cell r="F8">
            <v>27.31</v>
          </cell>
          <cell r="G8">
            <v>85.62</v>
          </cell>
          <cell r="H8">
            <v>30.55</v>
          </cell>
        </row>
        <row r="9">
          <cell r="A9" t="str">
            <v>1층</v>
          </cell>
          <cell r="C9" t="str">
            <v>지원시설</v>
          </cell>
          <cell r="D9">
            <v>16.329999999999998</v>
          </cell>
          <cell r="E9">
            <v>58.31</v>
          </cell>
          <cell r="F9">
            <v>27.31</v>
          </cell>
          <cell r="G9">
            <v>85.62</v>
          </cell>
          <cell r="H9">
            <v>30.55</v>
          </cell>
        </row>
        <row r="10">
          <cell r="A10" t="str">
            <v>1층</v>
          </cell>
          <cell r="C10" t="str">
            <v>지원시설</v>
          </cell>
          <cell r="D10">
            <v>17.010000000000002</v>
          </cell>
          <cell r="E10">
            <v>60.73</v>
          </cell>
          <cell r="F10">
            <v>28.44</v>
          </cell>
          <cell r="G10">
            <v>89.17</v>
          </cell>
          <cell r="H10">
            <v>31.82</v>
          </cell>
        </row>
        <row r="11">
          <cell r="A11" t="str">
            <v>1층</v>
          </cell>
          <cell r="C11" t="str">
            <v>지원시설</v>
          </cell>
          <cell r="D11">
            <v>17.010000000000002</v>
          </cell>
          <cell r="E11">
            <v>60.73</v>
          </cell>
          <cell r="F11">
            <v>28.44</v>
          </cell>
          <cell r="G11">
            <v>89.17</v>
          </cell>
          <cell r="H11">
            <v>31.82</v>
          </cell>
        </row>
        <row r="12">
          <cell r="A12" t="str">
            <v>1층</v>
          </cell>
          <cell r="C12" t="str">
            <v>지원시설</v>
          </cell>
          <cell r="D12">
            <v>16.329999999999998</v>
          </cell>
          <cell r="E12">
            <v>58.31</v>
          </cell>
          <cell r="F12">
            <v>27.31</v>
          </cell>
          <cell r="G12">
            <v>85.62</v>
          </cell>
          <cell r="H12">
            <v>30.55</v>
          </cell>
        </row>
        <row r="13">
          <cell r="A13" t="str">
            <v>1층</v>
          </cell>
          <cell r="C13" t="str">
            <v>지원시설</v>
          </cell>
          <cell r="D13">
            <v>16.329999999999998</v>
          </cell>
          <cell r="E13">
            <v>58.31</v>
          </cell>
          <cell r="F13">
            <v>27.31</v>
          </cell>
          <cell r="G13">
            <v>85.62</v>
          </cell>
          <cell r="H13">
            <v>30.55</v>
          </cell>
        </row>
        <row r="14">
          <cell r="A14" t="str">
            <v>1층</v>
          </cell>
          <cell r="C14" t="str">
            <v>지원시설</v>
          </cell>
          <cell r="D14">
            <v>16.329999999999998</v>
          </cell>
          <cell r="E14">
            <v>58.31</v>
          </cell>
          <cell r="F14">
            <v>27.31</v>
          </cell>
          <cell r="G14">
            <v>85.62</v>
          </cell>
          <cell r="H14">
            <v>30.55</v>
          </cell>
        </row>
        <row r="15">
          <cell r="A15" t="str">
            <v>1층</v>
          </cell>
          <cell r="C15" t="str">
            <v>지원시설</v>
          </cell>
          <cell r="D15">
            <v>17.059999999999999</v>
          </cell>
          <cell r="E15">
            <v>60.92</v>
          </cell>
          <cell r="F15">
            <v>28.53</v>
          </cell>
          <cell r="G15">
            <v>89.45</v>
          </cell>
          <cell r="H15">
            <v>31.92</v>
          </cell>
        </row>
        <row r="16">
          <cell r="A16" t="str">
            <v>2층</v>
          </cell>
          <cell r="C16" t="str">
            <v>공 장</v>
          </cell>
          <cell r="D16">
            <v>24.37</v>
          </cell>
          <cell r="E16">
            <v>87.02</v>
          </cell>
          <cell r="F16">
            <v>40.75</v>
          </cell>
          <cell r="G16">
            <v>127.77</v>
          </cell>
          <cell r="H16">
            <v>45.6</v>
          </cell>
        </row>
        <row r="17">
          <cell r="A17" t="str">
            <v>2층</v>
          </cell>
          <cell r="C17" t="str">
            <v>공 장</v>
          </cell>
          <cell r="D17">
            <v>24.05</v>
          </cell>
          <cell r="E17">
            <v>85.9</v>
          </cell>
          <cell r="F17">
            <v>40.229999999999997</v>
          </cell>
          <cell r="G17">
            <v>126.13</v>
          </cell>
          <cell r="H17">
            <v>45.01</v>
          </cell>
        </row>
        <row r="18">
          <cell r="A18" t="str">
            <v>2층</v>
          </cell>
          <cell r="C18" t="str">
            <v>공 장</v>
          </cell>
          <cell r="D18">
            <v>15.74</v>
          </cell>
          <cell r="E18">
            <v>56.2</v>
          </cell>
          <cell r="F18">
            <v>26.32</v>
          </cell>
          <cell r="G18">
            <v>82.52000000000001</v>
          </cell>
          <cell r="H18">
            <v>29.45</v>
          </cell>
        </row>
        <row r="19">
          <cell r="A19" t="str">
            <v>2층</v>
          </cell>
          <cell r="C19" t="str">
            <v>공 장</v>
          </cell>
          <cell r="D19">
            <v>15.73</v>
          </cell>
          <cell r="E19">
            <v>56.16</v>
          </cell>
          <cell r="F19">
            <v>26.3</v>
          </cell>
          <cell r="G19">
            <v>82.46</v>
          </cell>
          <cell r="H19">
            <v>29.43</v>
          </cell>
        </row>
        <row r="20">
          <cell r="A20" t="str">
            <v>2층</v>
          </cell>
          <cell r="C20" t="str">
            <v>공 장</v>
          </cell>
          <cell r="D20">
            <v>15.73</v>
          </cell>
          <cell r="E20">
            <v>56.16</v>
          </cell>
          <cell r="F20">
            <v>26.3</v>
          </cell>
          <cell r="G20">
            <v>82.46</v>
          </cell>
          <cell r="H20">
            <v>29.43</v>
          </cell>
        </row>
        <row r="21">
          <cell r="A21" t="str">
            <v>2층</v>
          </cell>
          <cell r="C21" t="str">
            <v>공 장</v>
          </cell>
          <cell r="D21">
            <v>15.73</v>
          </cell>
          <cell r="E21">
            <v>56.16</v>
          </cell>
          <cell r="F21">
            <v>26.3</v>
          </cell>
          <cell r="G21">
            <v>82.46</v>
          </cell>
          <cell r="H21">
            <v>29.43</v>
          </cell>
        </row>
        <row r="22">
          <cell r="A22" t="str">
            <v>2층</v>
          </cell>
          <cell r="C22" t="str">
            <v>지원시설</v>
          </cell>
          <cell r="D22">
            <v>31.67</v>
          </cell>
          <cell r="E22">
            <v>113.1</v>
          </cell>
          <cell r="F22">
            <v>52.97</v>
          </cell>
          <cell r="G22">
            <v>166.07</v>
          </cell>
          <cell r="H22">
            <v>59.26</v>
          </cell>
        </row>
        <row r="23">
          <cell r="A23" t="str">
            <v>2층</v>
          </cell>
          <cell r="C23" t="str">
            <v>지원시설</v>
          </cell>
          <cell r="D23">
            <v>43.02</v>
          </cell>
          <cell r="E23">
            <v>153.63</v>
          </cell>
          <cell r="F23">
            <v>71.95</v>
          </cell>
          <cell r="G23">
            <v>225.57999999999998</v>
          </cell>
          <cell r="H23">
            <v>80.5</v>
          </cell>
        </row>
        <row r="24">
          <cell r="A24" t="str">
            <v>2층</v>
          </cell>
          <cell r="C24" t="str">
            <v>지원시설</v>
          </cell>
          <cell r="D24">
            <v>23.42</v>
          </cell>
          <cell r="E24">
            <v>83.62</v>
          </cell>
          <cell r="F24">
            <v>39.159999999999997</v>
          </cell>
          <cell r="G24">
            <v>122.78</v>
          </cell>
          <cell r="H24">
            <v>43.82</v>
          </cell>
        </row>
        <row r="25">
          <cell r="A25" t="str">
            <v>2층</v>
          </cell>
          <cell r="C25" t="str">
            <v>지원시설</v>
          </cell>
          <cell r="D25">
            <v>15.84</v>
          </cell>
          <cell r="E25">
            <v>56.55</v>
          </cell>
          <cell r="F25">
            <v>26.48</v>
          </cell>
          <cell r="G25">
            <v>83.03</v>
          </cell>
          <cell r="H25">
            <v>29.63</v>
          </cell>
        </row>
        <row r="26">
          <cell r="A26" t="str">
            <v>2층</v>
          </cell>
          <cell r="C26" t="str">
            <v>지원시설</v>
          </cell>
          <cell r="D26">
            <v>15.84</v>
          </cell>
          <cell r="E26">
            <v>56.55</v>
          </cell>
          <cell r="F26">
            <v>26.48</v>
          </cell>
          <cell r="G26">
            <v>83.03</v>
          </cell>
          <cell r="H26">
            <v>29.63</v>
          </cell>
        </row>
        <row r="27">
          <cell r="A27" t="str">
            <v>2층</v>
          </cell>
          <cell r="C27" t="str">
            <v>공 장</v>
          </cell>
          <cell r="D27">
            <v>15.73</v>
          </cell>
          <cell r="E27">
            <v>56.16</v>
          </cell>
          <cell r="F27">
            <v>26.3</v>
          </cell>
          <cell r="G27">
            <v>82.46</v>
          </cell>
          <cell r="H27">
            <v>29.43</v>
          </cell>
        </row>
        <row r="28">
          <cell r="A28" t="str">
            <v>2층</v>
          </cell>
          <cell r="C28" t="str">
            <v>공 장</v>
          </cell>
          <cell r="D28">
            <v>15.73</v>
          </cell>
          <cell r="E28">
            <v>56.16</v>
          </cell>
          <cell r="F28">
            <v>26.3</v>
          </cell>
          <cell r="G28">
            <v>82.46</v>
          </cell>
          <cell r="H28">
            <v>29.43</v>
          </cell>
        </row>
        <row r="29">
          <cell r="A29" t="str">
            <v>2층</v>
          </cell>
          <cell r="C29" t="str">
            <v>공 장</v>
          </cell>
          <cell r="D29">
            <v>15.73</v>
          </cell>
          <cell r="E29">
            <v>56.16</v>
          </cell>
          <cell r="F29">
            <v>26.3</v>
          </cell>
          <cell r="G29">
            <v>82.46</v>
          </cell>
          <cell r="H29">
            <v>29.43</v>
          </cell>
        </row>
        <row r="30">
          <cell r="A30" t="str">
            <v>2층</v>
          </cell>
          <cell r="C30" t="str">
            <v>공 장</v>
          </cell>
          <cell r="D30">
            <v>15.74</v>
          </cell>
          <cell r="E30">
            <v>56.21</v>
          </cell>
          <cell r="F30">
            <v>26.32</v>
          </cell>
          <cell r="G30">
            <v>82.53</v>
          </cell>
          <cell r="H30">
            <v>29.45</v>
          </cell>
        </row>
        <row r="31">
          <cell r="A31" t="str">
            <v>2층</v>
          </cell>
          <cell r="C31" t="str">
            <v>공 장</v>
          </cell>
          <cell r="D31">
            <v>22.12</v>
          </cell>
          <cell r="E31">
            <v>78.989999999999995</v>
          </cell>
          <cell r="F31">
            <v>36.99</v>
          </cell>
          <cell r="G31">
            <v>115.97999999999999</v>
          </cell>
          <cell r="H31">
            <v>41.39</v>
          </cell>
        </row>
        <row r="32">
          <cell r="A32" t="str">
            <v>2층</v>
          </cell>
          <cell r="C32" t="str">
            <v>공 장</v>
          </cell>
          <cell r="D32">
            <v>22.44</v>
          </cell>
          <cell r="E32">
            <v>80.11</v>
          </cell>
          <cell r="F32">
            <v>37.520000000000003</v>
          </cell>
          <cell r="G32">
            <v>117.63</v>
          </cell>
          <cell r="H32">
            <v>41.97</v>
          </cell>
        </row>
        <row r="33">
          <cell r="A33" t="str">
            <v>2층</v>
          </cell>
          <cell r="C33" t="str">
            <v>공 장</v>
          </cell>
          <cell r="D33">
            <v>34.18</v>
          </cell>
          <cell r="E33">
            <v>122.07</v>
          </cell>
          <cell r="F33">
            <v>57.160000000000004</v>
          </cell>
          <cell r="G33">
            <v>179.23</v>
          </cell>
          <cell r="H33">
            <v>63.96</v>
          </cell>
        </row>
        <row r="34">
          <cell r="A34" t="str">
            <v>3층</v>
          </cell>
          <cell r="C34" t="str">
            <v>공 장</v>
          </cell>
          <cell r="D34">
            <v>24.37</v>
          </cell>
          <cell r="E34">
            <v>87.02</v>
          </cell>
          <cell r="F34">
            <v>40.75</v>
          </cell>
          <cell r="G34">
            <v>127.77</v>
          </cell>
          <cell r="H34">
            <v>45.6</v>
          </cell>
        </row>
        <row r="35">
          <cell r="A35" t="str">
            <v>3층</v>
          </cell>
          <cell r="C35" t="str">
            <v>공 장</v>
          </cell>
          <cell r="D35">
            <v>23.37</v>
          </cell>
          <cell r="E35">
            <v>83.46</v>
          </cell>
          <cell r="F35">
            <v>39.090000000000003</v>
          </cell>
          <cell r="G35">
            <v>122.55</v>
          </cell>
          <cell r="H35">
            <v>43.73</v>
          </cell>
        </row>
        <row r="36">
          <cell r="A36" t="str">
            <v>3층</v>
          </cell>
          <cell r="C36" t="str">
            <v>공 장</v>
          </cell>
          <cell r="D36">
            <v>23.08</v>
          </cell>
          <cell r="E36">
            <v>82.43</v>
          </cell>
          <cell r="F36">
            <v>38.6</v>
          </cell>
          <cell r="G36">
            <v>121.03</v>
          </cell>
          <cell r="H36">
            <v>43.19</v>
          </cell>
        </row>
        <row r="37">
          <cell r="A37" t="str">
            <v>3층</v>
          </cell>
          <cell r="C37" t="str">
            <v>공 장</v>
          </cell>
          <cell r="D37">
            <v>23.04</v>
          </cell>
          <cell r="E37">
            <v>82.29</v>
          </cell>
          <cell r="F37">
            <v>38.54</v>
          </cell>
          <cell r="G37">
            <v>120.83000000000001</v>
          </cell>
          <cell r="H37">
            <v>43.12</v>
          </cell>
        </row>
        <row r="38">
          <cell r="A38" t="str">
            <v>3층</v>
          </cell>
          <cell r="C38" t="str">
            <v>공 장</v>
          </cell>
          <cell r="D38">
            <v>23.04</v>
          </cell>
          <cell r="E38">
            <v>82.29</v>
          </cell>
          <cell r="F38">
            <v>38.54</v>
          </cell>
          <cell r="G38">
            <v>120.83000000000001</v>
          </cell>
          <cell r="H38">
            <v>43.12</v>
          </cell>
        </row>
        <row r="39">
          <cell r="A39" t="str">
            <v>3층</v>
          </cell>
          <cell r="C39" t="str">
            <v>공 장</v>
          </cell>
          <cell r="D39">
            <v>23.04</v>
          </cell>
          <cell r="E39">
            <v>82.29</v>
          </cell>
          <cell r="F39">
            <v>38.54</v>
          </cell>
          <cell r="G39">
            <v>120.83000000000001</v>
          </cell>
          <cell r="H39">
            <v>43.12</v>
          </cell>
        </row>
        <row r="40">
          <cell r="A40" t="str">
            <v>3층</v>
          </cell>
          <cell r="C40" t="str">
            <v>공 장</v>
          </cell>
          <cell r="D40">
            <v>23.04</v>
          </cell>
          <cell r="E40">
            <v>82.29</v>
          </cell>
          <cell r="F40">
            <v>38.54</v>
          </cell>
          <cell r="G40">
            <v>120.83000000000001</v>
          </cell>
          <cell r="H40">
            <v>43.12</v>
          </cell>
        </row>
        <row r="41">
          <cell r="A41" t="str">
            <v>3층</v>
          </cell>
          <cell r="C41" t="str">
            <v>공 장</v>
          </cell>
          <cell r="D41">
            <v>29.41</v>
          </cell>
          <cell r="E41">
            <v>105.02</v>
          </cell>
          <cell r="F41">
            <v>49.18</v>
          </cell>
          <cell r="G41">
            <v>154.19999999999999</v>
          </cell>
          <cell r="H41">
            <v>55.03</v>
          </cell>
        </row>
        <row r="42">
          <cell r="A42" t="str">
            <v>3층</v>
          </cell>
          <cell r="C42" t="str">
            <v>공 장</v>
          </cell>
          <cell r="D42">
            <v>34.18</v>
          </cell>
          <cell r="E42">
            <v>122.07</v>
          </cell>
          <cell r="F42">
            <v>57.160000000000004</v>
          </cell>
          <cell r="G42">
            <v>179.23</v>
          </cell>
          <cell r="H42">
            <v>63.96</v>
          </cell>
        </row>
        <row r="43">
          <cell r="A43" t="str">
            <v>3층</v>
          </cell>
          <cell r="C43" t="str">
            <v>공 장</v>
          </cell>
          <cell r="D43">
            <v>29.26</v>
          </cell>
          <cell r="E43">
            <v>104.5</v>
          </cell>
          <cell r="F43">
            <v>48.94</v>
          </cell>
          <cell r="G43">
            <v>153.44</v>
          </cell>
          <cell r="H43">
            <v>54.76</v>
          </cell>
        </row>
        <row r="44">
          <cell r="A44" t="str">
            <v>3층</v>
          </cell>
          <cell r="C44" t="str">
            <v>공 장</v>
          </cell>
          <cell r="D44">
            <v>23.04</v>
          </cell>
          <cell r="E44">
            <v>82.29</v>
          </cell>
          <cell r="F44">
            <v>38.54</v>
          </cell>
          <cell r="G44">
            <v>120.83000000000001</v>
          </cell>
          <cell r="H44">
            <v>43.12</v>
          </cell>
        </row>
        <row r="45">
          <cell r="A45" t="str">
            <v>3층</v>
          </cell>
          <cell r="C45" t="str">
            <v>공 장</v>
          </cell>
          <cell r="D45">
            <v>23.04</v>
          </cell>
          <cell r="E45">
            <v>82.29</v>
          </cell>
          <cell r="F45">
            <v>38.54</v>
          </cell>
          <cell r="G45">
            <v>120.83000000000001</v>
          </cell>
          <cell r="H45">
            <v>43.12</v>
          </cell>
        </row>
        <row r="46">
          <cell r="A46" t="str">
            <v>3층</v>
          </cell>
          <cell r="C46" t="str">
            <v>공 장</v>
          </cell>
          <cell r="D46">
            <v>23.04</v>
          </cell>
          <cell r="E46">
            <v>82.29</v>
          </cell>
          <cell r="F46">
            <v>38.54</v>
          </cell>
          <cell r="G46">
            <v>120.83000000000001</v>
          </cell>
          <cell r="H46">
            <v>43.12</v>
          </cell>
        </row>
        <row r="47">
          <cell r="A47" t="str">
            <v>3층</v>
          </cell>
          <cell r="C47" t="str">
            <v>공 장</v>
          </cell>
          <cell r="D47">
            <v>23.04</v>
          </cell>
          <cell r="E47">
            <v>82.29</v>
          </cell>
          <cell r="F47">
            <v>38.54</v>
          </cell>
          <cell r="G47">
            <v>120.83000000000001</v>
          </cell>
          <cell r="H47">
            <v>43.12</v>
          </cell>
        </row>
        <row r="48">
          <cell r="A48" t="str">
            <v>3층</v>
          </cell>
          <cell r="C48" t="str">
            <v>공 장</v>
          </cell>
          <cell r="D48">
            <v>23.04</v>
          </cell>
          <cell r="E48">
            <v>82.29</v>
          </cell>
          <cell r="F48">
            <v>38.54</v>
          </cell>
          <cell r="G48">
            <v>120.83000000000001</v>
          </cell>
          <cell r="H48">
            <v>43.12</v>
          </cell>
        </row>
        <row r="49">
          <cell r="A49" t="str">
            <v>3층</v>
          </cell>
          <cell r="C49" t="str">
            <v>공 장</v>
          </cell>
          <cell r="D49">
            <v>23.04</v>
          </cell>
          <cell r="E49">
            <v>82.29</v>
          </cell>
          <cell r="F49">
            <v>38.54</v>
          </cell>
          <cell r="G49">
            <v>120.83000000000001</v>
          </cell>
          <cell r="H49">
            <v>43.12</v>
          </cell>
        </row>
        <row r="50">
          <cell r="A50" t="str">
            <v>3층</v>
          </cell>
          <cell r="C50" t="str">
            <v>공 장</v>
          </cell>
          <cell r="D50">
            <v>22.44</v>
          </cell>
          <cell r="E50">
            <v>80.11</v>
          </cell>
          <cell r="F50">
            <v>37.520000000000003</v>
          </cell>
          <cell r="G50">
            <v>117.63</v>
          </cell>
          <cell r="H50">
            <v>41.97</v>
          </cell>
        </row>
        <row r="51">
          <cell r="A51" t="str">
            <v>3층</v>
          </cell>
          <cell r="C51" t="str">
            <v>공 장</v>
          </cell>
          <cell r="D51">
            <v>21.79</v>
          </cell>
          <cell r="E51">
            <v>77.81</v>
          </cell>
          <cell r="F51">
            <v>36.44</v>
          </cell>
          <cell r="G51">
            <v>114.25</v>
          </cell>
          <cell r="H51">
            <v>40.770000000000003</v>
          </cell>
        </row>
        <row r="52">
          <cell r="A52" t="str">
            <v>4층</v>
          </cell>
          <cell r="C52" t="str">
            <v>공 장</v>
          </cell>
          <cell r="D52">
            <v>24.37</v>
          </cell>
          <cell r="E52">
            <v>87.02</v>
          </cell>
          <cell r="F52">
            <v>40.75</v>
          </cell>
          <cell r="G52">
            <v>127.77</v>
          </cell>
          <cell r="H52">
            <v>45.6</v>
          </cell>
        </row>
        <row r="53">
          <cell r="A53" t="str">
            <v>4층</v>
          </cell>
          <cell r="C53" t="str">
            <v>공 장</v>
          </cell>
          <cell r="D53">
            <v>23.37</v>
          </cell>
          <cell r="E53">
            <v>83.46</v>
          </cell>
          <cell r="F53">
            <v>39.090000000000003</v>
          </cell>
          <cell r="G53">
            <v>122.55</v>
          </cell>
          <cell r="H53">
            <v>43.73</v>
          </cell>
        </row>
        <row r="54">
          <cell r="A54" t="str">
            <v>4층</v>
          </cell>
          <cell r="C54" t="str">
            <v>공 장</v>
          </cell>
          <cell r="D54">
            <v>23.08</v>
          </cell>
          <cell r="E54">
            <v>82.43</v>
          </cell>
          <cell r="F54">
            <v>38.6</v>
          </cell>
          <cell r="G54">
            <v>121.03</v>
          </cell>
          <cell r="H54">
            <v>43.19</v>
          </cell>
        </row>
        <row r="55">
          <cell r="A55" t="str">
            <v>4층</v>
          </cell>
          <cell r="C55" t="str">
            <v>공 장</v>
          </cell>
          <cell r="D55">
            <v>23.04</v>
          </cell>
          <cell r="E55">
            <v>82.29</v>
          </cell>
          <cell r="F55">
            <v>38.54</v>
          </cell>
          <cell r="G55">
            <v>120.83000000000001</v>
          </cell>
          <cell r="H55">
            <v>43.12</v>
          </cell>
        </row>
        <row r="56">
          <cell r="A56" t="str">
            <v>4층</v>
          </cell>
          <cell r="C56" t="str">
            <v>공 장</v>
          </cell>
          <cell r="D56">
            <v>23.04</v>
          </cell>
          <cell r="E56">
            <v>82.29</v>
          </cell>
          <cell r="F56">
            <v>38.54</v>
          </cell>
          <cell r="G56">
            <v>120.83000000000001</v>
          </cell>
          <cell r="H56">
            <v>43.12</v>
          </cell>
        </row>
        <row r="57">
          <cell r="A57" t="str">
            <v>4층</v>
          </cell>
          <cell r="C57" t="str">
            <v>공 장</v>
          </cell>
          <cell r="D57">
            <v>23.04</v>
          </cell>
          <cell r="E57">
            <v>82.29</v>
          </cell>
          <cell r="F57">
            <v>38.54</v>
          </cell>
          <cell r="G57">
            <v>120.83000000000001</v>
          </cell>
          <cell r="H57">
            <v>43.12</v>
          </cell>
        </row>
        <row r="58">
          <cell r="A58" t="str">
            <v>4층</v>
          </cell>
          <cell r="C58" t="str">
            <v>공 장</v>
          </cell>
          <cell r="D58">
            <v>23.04</v>
          </cell>
          <cell r="E58">
            <v>82.29</v>
          </cell>
          <cell r="F58">
            <v>38.54</v>
          </cell>
          <cell r="G58">
            <v>120.83000000000001</v>
          </cell>
          <cell r="H58">
            <v>43.12</v>
          </cell>
        </row>
        <row r="59">
          <cell r="A59" t="str">
            <v>4층</v>
          </cell>
          <cell r="C59" t="str">
            <v>공 장</v>
          </cell>
          <cell r="D59">
            <v>29.51</v>
          </cell>
          <cell r="E59">
            <v>105.36</v>
          </cell>
          <cell r="F59">
            <v>49.34</v>
          </cell>
          <cell r="G59">
            <v>154.69999999999999</v>
          </cell>
          <cell r="H59">
            <v>55.2</v>
          </cell>
        </row>
        <row r="60">
          <cell r="A60" t="str">
            <v>4층</v>
          </cell>
          <cell r="C60" t="str">
            <v>공 장</v>
          </cell>
          <cell r="D60">
            <v>32.72</v>
          </cell>
          <cell r="E60">
            <v>116.81</v>
          </cell>
          <cell r="F60">
            <v>54.71</v>
          </cell>
          <cell r="G60">
            <v>171.52</v>
          </cell>
          <cell r="H60">
            <v>61.21</v>
          </cell>
        </row>
        <row r="61">
          <cell r="A61" t="str">
            <v>4층</v>
          </cell>
          <cell r="C61" t="str">
            <v>공 장</v>
          </cell>
          <cell r="D61">
            <v>29.98</v>
          </cell>
          <cell r="E61">
            <v>107.07</v>
          </cell>
          <cell r="F61">
            <v>50.14</v>
          </cell>
          <cell r="G61">
            <v>157.20999999999998</v>
          </cell>
          <cell r="H61">
            <v>56.09</v>
          </cell>
        </row>
        <row r="62">
          <cell r="A62" t="str">
            <v>4층</v>
          </cell>
          <cell r="C62" t="str">
            <v>공 장</v>
          </cell>
          <cell r="D62">
            <v>23.04</v>
          </cell>
          <cell r="E62">
            <v>82.29</v>
          </cell>
          <cell r="F62">
            <v>38.54</v>
          </cell>
          <cell r="G62">
            <v>120.83000000000001</v>
          </cell>
          <cell r="H62">
            <v>43.12</v>
          </cell>
        </row>
        <row r="63">
          <cell r="A63" t="str">
            <v>4층</v>
          </cell>
          <cell r="C63" t="str">
            <v>공 장</v>
          </cell>
          <cell r="D63">
            <v>23.04</v>
          </cell>
          <cell r="E63">
            <v>82.29</v>
          </cell>
          <cell r="F63">
            <v>38.54</v>
          </cell>
          <cell r="G63">
            <v>120.83000000000001</v>
          </cell>
          <cell r="H63">
            <v>43.12</v>
          </cell>
        </row>
        <row r="64">
          <cell r="A64" t="str">
            <v>4층</v>
          </cell>
          <cell r="C64" t="str">
            <v>공 장</v>
          </cell>
          <cell r="D64">
            <v>23.04</v>
          </cell>
          <cell r="E64">
            <v>82.29</v>
          </cell>
          <cell r="F64">
            <v>38.54</v>
          </cell>
          <cell r="G64">
            <v>120.83000000000001</v>
          </cell>
          <cell r="H64">
            <v>43.12</v>
          </cell>
        </row>
        <row r="65">
          <cell r="A65" t="str">
            <v>4층</v>
          </cell>
          <cell r="C65" t="str">
            <v>공 장</v>
          </cell>
          <cell r="D65">
            <v>23.04</v>
          </cell>
          <cell r="E65">
            <v>82.29</v>
          </cell>
          <cell r="F65">
            <v>38.54</v>
          </cell>
          <cell r="G65">
            <v>120.83000000000001</v>
          </cell>
          <cell r="H65">
            <v>43.12</v>
          </cell>
        </row>
        <row r="66">
          <cell r="A66" t="str">
            <v>4층</v>
          </cell>
          <cell r="C66" t="str">
            <v>공 장</v>
          </cell>
          <cell r="D66">
            <v>23.04</v>
          </cell>
          <cell r="E66">
            <v>82.29</v>
          </cell>
          <cell r="F66">
            <v>38.54</v>
          </cell>
          <cell r="G66">
            <v>120.83000000000001</v>
          </cell>
          <cell r="H66">
            <v>43.12</v>
          </cell>
        </row>
        <row r="67">
          <cell r="A67" t="str">
            <v>4층</v>
          </cell>
          <cell r="C67" t="str">
            <v>공 장</v>
          </cell>
          <cell r="D67">
            <v>23.04</v>
          </cell>
          <cell r="E67">
            <v>82.29</v>
          </cell>
          <cell r="F67">
            <v>38.54</v>
          </cell>
          <cell r="G67">
            <v>120.83000000000001</v>
          </cell>
          <cell r="H67">
            <v>43.12</v>
          </cell>
        </row>
        <row r="68">
          <cell r="A68" t="str">
            <v>4층</v>
          </cell>
          <cell r="C68" t="str">
            <v>공 장</v>
          </cell>
          <cell r="D68">
            <v>22.44</v>
          </cell>
          <cell r="E68">
            <v>80.11</v>
          </cell>
          <cell r="F68">
            <v>37.520000000000003</v>
          </cell>
          <cell r="G68">
            <v>117.63</v>
          </cell>
          <cell r="H68">
            <v>41.97</v>
          </cell>
        </row>
        <row r="69">
          <cell r="A69" t="str">
            <v>4층</v>
          </cell>
          <cell r="C69" t="str">
            <v>공 장</v>
          </cell>
          <cell r="D69">
            <v>18.680000000000003</v>
          </cell>
          <cell r="E69">
            <v>66.69</v>
          </cell>
          <cell r="F69">
            <v>31.23</v>
          </cell>
          <cell r="G69">
            <v>97.92</v>
          </cell>
          <cell r="H69">
            <v>34.94</v>
          </cell>
        </row>
        <row r="70">
          <cell r="A70" t="str">
            <v>5층</v>
          </cell>
          <cell r="C70" t="str">
            <v>공 장</v>
          </cell>
          <cell r="D70">
            <v>24.37</v>
          </cell>
          <cell r="E70">
            <v>87.02</v>
          </cell>
          <cell r="F70">
            <v>40.75</v>
          </cell>
          <cell r="G70">
            <v>127.77</v>
          </cell>
          <cell r="H70">
            <v>45.6</v>
          </cell>
        </row>
        <row r="71">
          <cell r="A71" t="str">
            <v>5층</v>
          </cell>
          <cell r="C71" t="str">
            <v>공 장</v>
          </cell>
          <cell r="D71">
            <v>23.37</v>
          </cell>
          <cell r="E71">
            <v>83.46</v>
          </cell>
          <cell r="F71">
            <v>39.090000000000003</v>
          </cell>
          <cell r="G71">
            <v>122.55</v>
          </cell>
          <cell r="H71">
            <v>43.73</v>
          </cell>
        </row>
        <row r="72">
          <cell r="A72" t="str">
            <v>5층</v>
          </cell>
          <cell r="C72" t="str">
            <v>공 장</v>
          </cell>
          <cell r="D72">
            <v>23.08</v>
          </cell>
          <cell r="E72">
            <v>82.43</v>
          </cell>
          <cell r="F72">
            <v>38.6</v>
          </cell>
          <cell r="G72">
            <v>121.03</v>
          </cell>
          <cell r="H72">
            <v>43.19</v>
          </cell>
        </row>
        <row r="73">
          <cell r="A73" t="str">
            <v>5층</v>
          </cell>
          <cell r="C73" t="str">
            <v>공 장</v>
          </cell>
          <cell r="D73">
            <v>23.04</v>
          </cell>
          <cell r="E73">
            <v>82.29</v>
          </cell>
          <cell r="F73">
            <v>38.54</v>
          </cell>
          <cell r="G73">
            <v>120.83000000000001</v>
          </cell>
          <cell r="H73">
            <v>43.12</v>
          </cell>
        </row>
        <row r="74">
          <cell r="A74" t="str">
            <v>5층</v>
          </cell>
          <cell r="C74" t="str">
            <v>공 장</v>
          </cell>
          <cell r="D74">
            <v>23.04</v>
          </cell>
          <cell r="E74">
            <v>82.29</v>
          </cell>
          <cell r="F74">
            <v>38.54</v>
          </cell>
          <cell r="G74">
            <v>120.83000000000001</v>
          </cell>
          <cell r="H74">
            <v>43.12</v>
          </cell>
        </row>
        <row r="75">
          <cell r="A75" t="str">
            <v>5층</v>
          </cell>
          <cell r="C75" t="str">
            <v>공 장</v>
          </cell>
          <cell r="D75">
            <v>23.04</v>
          </cell>
          <cell r="E75">
            <v>82.29</v>
          </cell>
          <cell r="F75">
            <v>38.54</v>
          </cell>
          <cell r="G75">
            <v>120.83000000000001</v>
          </cell>
          <cell r="H75">
            <v>43.12</v>
          </cell>
        </row>
        <row r="76">
          <cell r="A76" t="str">
            <v>5층</v>
          </cell>
          <cell r="C76" t="str">
            <v>공 장</v>
          </cell>
          <cell r="D76">
            <v>23.04</v>
          </cell>
          <cell r="E76">
            <v>82.29</v>
          </cell>
          <cell r="F76">
            <v>38.54</v>
          </cell>
          <cell r="G76">
            <v>120.83000000000001</v>
          </cell>
          <cell r="H76">
            <v>43.12</v>
          </cell>
        </row>
        <row r="77">
          <cell r="A77" t="str">
            <v>5층</v>
          </cell>
          <cell r="C77" t="str">
            <v>공 장</v>
          </cell>
          <cell r="D77">
            <v>29.51</v>
          </cell>
          <cell r="E77">
            <v>105.36</v>
          </cell>
          <cell r="F77">
            <v>49.34</v>
          </cell>
          <cell r="G77">
            <v>154.69999999999999</v>
          </cell>
          <cell r="H77">
            <v>55.2</v>
          </cell>
        </row>
        <row r="78">
          <cell r="A78" t="str">
            <v>5층</v>
          </cell>
          <cell r="C78" t="str">
            <v>공 장</v>
          </cell>
          <cell r="D78">
            <v>32.72</v>
          </cell>
          <cell r="E78">
            <v>116.81</v>
          </cell>
          <cell r="F78">
            <v>54.71</v>
          </cell>
          <cell r="G78">
            <v>171.52</v>
          </cell>
          <cell r="H78">
            <v>61.21</v>
          </cell>
        </row>
        <row r="79">
          <cell r="A79" t="str">
            <v>5층</v>
          </cell>
          <cell r="C79" t="str">
            <v>공 장</v>
          </cell>
          <cell r="D79">
            <v>29.98</v>
          </cell>
          <cell r="E79">
            <v>107.07</v>
          </cell>
          <cell r="F79">
            <v>50.14</v>
          </cell>
          <cell r="G79">
            <v>157.20999999999998</v>
          </cell>
          <cell r="H79">
            <v>56.09</v>
          </cell>
        </row>
        <row r="80">
          <cell r="A80" t="str">
            <v>5층</v>
          </cell>
          <cell r="C80" t="str">
            <v>공 장</v>
          </cell>
          <cell r="D80">
            <v>23.04</v>
          </cell>
          <cell r="E80">
            <v>82.29</v>
          </cell>
          <cell r="F80">
            <v>38.54</v>
          </cell>
          <cell r="G80">
            <v>120.83000000000001</v>
          </cell>
          <cell r="H80">
            <v>43.12</v>
          </cell>
        </row>
        <row r="81">
          <cell r="A81" t="str">
            <v>5층</v>
          </cell>
          <cell r="C81" t="str">
            <v>공 장</v>
          </cell>
          <cell r="D81">
            <v>23.04</v>
          </cell>
          <cell r="E81">
            <v>82.29</v>
          </cell>
          <cell r="F81">
            <v>38.54</v>
          </cell>
          <cell r="G81">
            <v>120.83000000000001</v>
          </cell>
          <cell r="H81">
            <v>43.12</v>
          </cell>
        </row>
        <row r="82">
          <cell r="A82" t="str">
            <v>5층</v>
          </cell>
          <cell r="C82" t="str">
            <v>공 장</v>
          </cell>
          <cell r="D82">
            <v>23.04</v>
          </cell>
          <cell r="E82">
            <v>82.29</v>
          </cell>
          <cell r="F82">
            <v>38.54</v>
          </cell>
          <cell r="G82">
            <v>120.83000000000001</v>
          </cell>
          <cell r="H82">
            <v>43.12</v>
          </cell>
        </row>
        <row r="83">
          <cell r="A83" t="str">
            <v>5층</v>
          </cell>
          <cell r="C83" t="str">
            <v>공 장</v>
          </cell>
          <cell r="D83">
            <v>23.04</v>
          </cell>
          <cell r="E83">
            <v>82.29</v>
          </cell>
          <cell r="F83">
            <v>38.54</v>
          </cell>
          <cell r="G83">
            <v>120.83000000000001</v>
          </cell>
          <cell r="H83">
            <v>43.12</v>
          </cell>
        </row>
        <row r="84">
          <cell r="A84" t="str">
            <v>5층</v>
          </cell>
          <cell r="C84" t="str">
            <v>공 장</v>
          </cell>
          <cell r="D84">
            <v>23.04</v>
          </cell>
          <cell r="E84">
            <v>82.29</v>
          </cell>
          <cell r="F84">
            <v>38.54</v>
          </cell>
          <cell r="G84">
            <v>120.83000000000001</v>
          </cell>
          <cell r="H84">
            <v>43.12</v>
          </cell>
        </row>
        <row r="85">
          <cell r="A85" t="str">
            <v>5층</v>
          </cell>
          <cell r="C85" t="str">
            <v>공 장</v>
          </cell>
          <cell r="D85">
            <v>23.04</v>
          </cell>
          <cell r="E85">
            <v>82.29</v>
          </cell>
          <cell r="F85">
            <v>38.54</v>
          </cell>
          <cell r="G85">
            <v>120.83000000000001</v>
          </cell>
          <cell r="H85">
            <v>43.12</v>
          </cell>
        </row>
        <row r="86">
          <cell r="A86" t="str">
            <v>5층</v>
          </cell>
          <cell r="C86" t="str">
            <v>공 장</v>
          </cell>
          <cell r="D86">
            <v>22.44</v>
          </cell>
          <cell r="E86">
            <v>80.11</v>
          </cell>
          <cell r="F86">
            <v>37.520000000000003</v>
          </cell>
          <cell r="G86">
            <v>117.63</v>
          </cell>
          <cell r="H86">
            <v>41.97</v>
          </cell>
        </row>
        <row r="87">
          <cell r="A87" t="str">
            <v>5층</v>
          </cell>
          <cell r="C87" t="str">
            <v>공 장</v>
          </cell>
          <cell r="D87">
            <v>18.680000000000003</v>
          </cell>
          <cell r="E87">
            <v>66.69</v>
          </cell>
          <cell r="F87">
            <v>31.23</v>
          </cell>
          <cell r="G87">
            <v>97.92</v>
          </cell>
          <cell r="H87">
            <v>34.94</v>
          </cell>
        </row>
        <row r="88">
          <cell r="A88" t="str">
            <v>6층</v>
          </cell>
          <cell r="C88" t="str">
            <v>공 장</v>
          </cell>
          <cell r="D88">
            <v>24.37</v>
          </cell>
          <cell r="E88">
            <v>87.02</v>
          </cell>
          <cell r="F88">
            <v>40.75</v>
          </cell>
          <cell r="G88">
            <v>127.77</v>
          </cell>
          <cell r="H88">
            <v>45.6</v>
          </cell>
        </row>
        <row r="89">
          <cell r="A89" t="str">
            <v>6층</v>
          </cell>
          <cell r="C89" t="str">
            <v>공 장</v>
          </cell>
          <cell r="D89">
            <v>23.37</v>
          </cell>
          <cell r="E89">
            <v>83.46</v>
          </cell>
          <cell r="F89">
            <v>39.090000000000003</v>
          </cell>
          <cell r="G89">
            <v>122.55</v>
          </cell>
          <cell r="H89">
            <v>43.73</v>
          </cell>
        </row>
        <row r="90">
          <cell r="A90" t="str">
            <v>6층</v>
          </cell>
          <cell r="C90" t="str">
            <v>공 장</v>
          </cell>
          <cell r="D90">
            <v>23.08</v>
          </cell>
          <cell r="E90">
            <v>82.43</v>
          </cell>
          <cell r="F90">
            <v>38.6</v>
          </cell>
          <cell r="G90">
            <v>121.03</v>
          </cell>
          <cell r="H90">
            <v>43.19</v>
          </cell>
        </row>
        <row r="91">
          <cell r="A91" t="str">
            <v>6층</v>
          </cell>
          <cell r="C91" t="str">
            <v>공 장</v>
          </cell>
          <cell r="D91">
            <v>23.04</v>
          </cell>
          <cell r="E91">
            <v>82.29</v>
          </cell>
          <cell r="F91">
            <v>38.54</v>
          </cell>
          <cell r="G91">
            <v>120.83000000000001</v>
          </cell>
          <cell r="H91">
            <v>43.12</v>
          </cell>
        </row>
        <row r="92">
          <cell r="A92" t="str">
            <v>6층</v>
          </cell>
          <cell r="C92" t="str">
            <v>공 장</v>
          </cell>
          <cell r="D92">
            <v>23.04</v>
          </cell>
          <cell r="E92">
            <v>82.29</v>
          </cell>
          <cell r="F92">
            <v>38.54</v>
          </cell>
          <cell r="G92">
            <v>120.83000000000001</v>
          </cell>
          <cell r="H92">
            <v>43.12</v>
          </cell>
        </row>
        <row r="93">
          <cell r="A93" t="str">
            <v>6층</v>
          </cell>
          <cell r="C93" t="str">
            <v>공 장</v>
          </cell>
          <cell r="D93">
            <v>23.04</v>
          </cell>
          <cell r="E93">
            <v>82.29</v>
          </cell>
          <cell r="F93">
            <v>38.54</v>
          </cell>
          <cell r="G93">
            <v>120.83000000000001</v>
          </cell>
          <cell r="H93">
            <v>43.12</v>
          </cell>
        </row>
        <row r="94">
          <cell r="A94" t="str">
            <v>6층</v>
          </cell>
          <cell r="C94" t="str">
            <v>공 장</v>
          </cell>
          <cell r="D94">
            <v>23.04</v>
          </cell>
          <cell r="E94">
            <v>82.29</v>
          </cell>
          <cell r="F94">
            <v>38.54</v>
          </cell>
          <cell r="G94">
            <v>120.83000000000001</v>
          </cell>
          <cell r="H94">
            <v>43.12</v>
          </cell>
        </row>
        <row r="95">
          <cell r="A95" t="str">
            <v>6층</v>
          </cell>
          <cell r="C95" t="str">
            <v>공 장</v>
          </cell>
          <cell r="D95">
            <v>29.51</v>
          </cell>
          <cell r="E95">
            <v>105.36</v>
          </cell>
          <cell r="F95">
            <v>49.34</v>
          </cell>
          <cell r="G95">
            <v>154.69999999999999</v>
          </cell>
          <cell r="H95">
            <v>55.2</v>
          </cell>
        </row>
        <row r="96">
          <cell r="A96" t="str">
            <v>6층</v>
          </cell>
          <cell r="C96" t="str">
            <v>공 장</v>
          </cell>
          <cell r="D96">
            <v>32.72</v>
          </cell>
          <cell r="E96">
            <v>116.81</v>
          </cell>
          <cell r="F96">
            <v>54.71</v>
          </cell>
          <cell r="G96">
            <v>171.52</v>
          </cell>
          <cell r="H96">
            <v>61.21</v>
          </cell>
        </row>
        <row r="97">
          <cell r="A97" t="str">
            <v>6층</v>
          </cell>
          <cell r="C97" t="str">
            <v>공 장</v>
          </cell>
          <cell r="D97">
            <v>29.98</v>
          </cell>
          <cell r="E97">
            <v>107.07</v>
          </cell>
          <cell r="F97">
            <v>50.14</v>
          </cell>
          <cell r="G97">
            <v>157.20999999999998</v>
          </cell>
          <cell r="H97">
            <v>56.09</v>
          </cell>
        </row>
        <row r="98">
          <cell r="A98" t="str">
            <v>6층</v>
          </cell>
          <cell r="C98" t="str">
            <v>공 장</v>
          </cell>
          <cell r="D98">
            <v>23.04</v>
          </cell>
          <cell r="E98">
            <v>82.29</v>
          </cell>
          <cell r="F98">
            <v>38.54</v>
          </cell>
          <cell r="G98">
            <v>120.83000000000001</v>
          </cell>
          <cell r="H98">
            <v>43.12</v>
          </cell>
        </row>
        <row r="99">
          <cell r="A99" t="str">
            <v>6층</v>
          </cell>
          <cell r="C99" t="str">
            <v>공 장</v>
          </cell>
          <cell r="D99">
            <v>23.04</v>
          </cell>
          <cell r="E99">
            <v>82.29</v>
          </cell>
          <cell r="F99">
            <v>38.54</v>
          </cell>
          <cell r="G99">
            <v>120.83000000000001</v>
          </cell>
          <cell r="H99">
            <v>43.12</v>
          </cell>
        </row>
        <row r="100">
          <cell r="A100" t="str">
            <v>6층</v>
          </cell>
          <cell r="C100" t="str">
            <v>공 장</v>
          </cell>
          <cell r="D100">
            <v>23.04</v>
          </cell>
          <cell r="E100">
            <v>82.29</v>
          </cell>
          <cell r="F100">
            <v>38.54</v>
          </cell>
          <cell r="G100">
            <v>120.83000000000001</v>
          </cell>
          <cell r="H100">
            <v>43.12</v>
          </cell>
        </row>
        <row r="101">
          <cell r="A101" t="str">
            <v>6층</v>
          </cell>
          <cell r="C101" t="str">
            <v>공 장</v>
          </cell>
          <cell r="D101">
            <v>23.04</v>
          </cell>
          <cell r="E101">
            <v>82.29</v>
          </cell>
          <cell r="F101">
            <v>38.54</v>
          </cell>
          <cell r="G101">
            <v>120.83000000000001</v>
          </cell>
          <cell r="H101">
            <v>43.12</v>
          </cell>
        </row>
        <row r="102">
          <cell r="A102" t="str">
            <v>6층</v>
          </cell>
          <cell r="C102" t="str">
            <v>공 장</v>
          </cell>
          <cell r="D102">
            <v>23.04</v>
          </cell>
          <cell r="E102">
            <v>82.29</v>
          </cell>
          <cell r="F102">
            <v>38.54</v>
          </cell>
          <cell r="G102">
            <v>120.83000000000001</v>
          </cell>
          <cell r="H102">
            <v>43.12</v>
          </cell>
        </row>
        <row r="103">
          <cell r="A103" t="str">
            <v>6층</v>
          </cell>
          <cell r="C103" t="str">
            <v>공 장</v>
          </cell>
          <cell r="D103">
            <v>23.04</v>
          </cell>
          <cell r="E103">
            <v>82.29</v>
          </cell>
          <cell r="F103">
            <v>38.54</v>
          </cell>
          <cell r="G103">
            <v>120.83000000000001</v>
          </cell>
          <cell r="H103">
            <v>43.12</v>
          </cell>
        </row>
        <row r="104">
          <cell r="A104" t="str">
            <v>6층</v>
          </cell>
          <cell r="C104" t="str">
            <v>공 장</v>
          </cell>
          <cell r="D104">
            <v>22.44</v>
          </cell>
          <cell r="E104">
            <v>80.11</v>
          </cell>
          <cell r="F104">
            <v>37.520000000000003</v>
          </cell>
          <cell r="G104">
            <v>117.63</v>
          </cell>
          <cell r="H104">
            <v>41.97</v>
          </cell>
        </row>
        <row r="105">
          <cell r="A105" t="str">
            <v>6층</v>
          </cell>
          <cell r="C105" t="str">
            <v>공 장</v>
          </cell>
          <cell r="D105">
            <v>18.680000000000003</v>
          </cell>
          <cell r="E105">
            <v>66.69</v>
          </cell>
          <cell r="F105">
            <v>31.23</v>
          </cell>
          <cell r="G105">
            <v>97.92</v>
          </cell>
          <cell r="H105">
            <v>34.94</v>
          </cell>
        </row>
        <row r="106">
          <cell r="A106" t="str">
            <v>7층</v>
          </cell>
          <cell r="C106" t="str">
            <v>공 장</v>
          </cell>
          <cell r="D106">
            <v>24.37</v>
          </cell>
          <cell r="E106">
            <v>87.02</v>
          </cell>
          <cell r="F106">
            <v>40.75</v>
          </cell>
          <cell r="G106">
            <v>127.77</v>
          </cell>
          <cell r="H106">
            <v>45.6</v>
          </cell>
        </row>
        <row r="107">
          <cell r="A107" t="str">
            <v>7층</v>
          </cell>
          <cell r="C107" t="str">
            <v>공 장</v>
          </cell>
          <cell r="D107">
            <v>23.37</v>
          </cell>
          <cell r="E107">
            <v>83.46</v>
          </cell>
          <cell r="F107">
            <v>39.090000000000003</v>
          </cell>
          <cell r="G107">
            <v>122.55</v>
          </cell>
          <cell r="H107">
            <v>43.73</v>
          </cell>
        </row>
        <row r="108">
          <cell r="A108" t="str">
            <v>7층</v>
          </cell>
          <cell r="C108" t="str">
            <v>공 장</v>
          </cell>
          <cell r="D108">
            <v>23.08</v>
          </cell>
          <cell r="E108">
            <v>82.43</v>
          </cell>
          <cell r="F108">
            <v>38.6</v>
          </cell>
          <cell r="G108">
            <v>121.03</v>
          </cell>
          <cell r="H108">
            <v>43.19</v>
          </cell>
        </row>
        <row r="109">
          <cell r="A109" t="str">
            <v>7층</v>
          </cell>
          <cell r="C109" t="str">
            <v>공 장</v>
          </cell>
          <cell r="D109">
            <v>23.04</v>
          </cell>
          <cell r="E109">
            <v>82.29</v>
          </cell>
          <cell r="F109">
            <v>38.54</v>
          </cell>
          <cell r="G109">
            <v>120.83000000000001</v>
          </cell>
          <cell r="H109">
            <v>43.12</v>
          </cell>
        </row>
        <row r="110">
          <cell r="A110" t="str">
            <v>7층</v>
          </cell>
          <cell r="C110" t="str">
            <v>공 장</v>
          </cell>
          <cell r="D110">
            <v>23.04</v>
          </cell>
          <cell r="E110">
            <v>82.29</v>
          </cell>
          <cell r="F110">
            <v>38.54</v>
          </cell>
          <cell r="G110">
            <v>120.83000000000001</v>
          </cell>
          <cell r="H110">
            <v>43.12</v>
          </cell>
        </row>
        <row r="111">
          <cell r="A111" t="str">
            <v>7층</v>
          </cell>
          <cell r="C111" t="str">
            <v>공 장</v>
          </cell>
          <cell r="D111">
            <v>23.04</v>
          </cell>
          <cell r="E111">
            <v>82.29</v>
          </cell>
          <cell r="F111">
            <v>38.54</v>
          </cell>
          <cell r="G111">
            <v>120.83000000000001</v>
          </cell>
          <cell r="H111">
            <v>43.12</v>
          </cell>
        </row>
        <row r="112">
          <cell r="A112" t="str">
            <v>7층</v>
          </cell>
          <cell r="C112" t="str">
            <v>공 장</v>
          </cell>
          <cell r="D112">
            <v>23.04</v>
          </cell>
          <cell r="E112">
            <v>82.29</v>
          </cell>
          <cell r="F112">
            <v>38.54</v>
          </cell>
          <cell r="G112">
            <v>120.83000000000001</v>
          </cell>
          <cell r="H112">
            <v>43.12</v>
          </cell>
        </row>
        <row r="113">
          <cell r="A113" t="str">
            <v>7층</v>
          </cell>
          <cell r="C113" t="str">
            <v>공 장</v>
          </cell>
          <cell r="D113">
            <v>29.51</v>
          </cell>
          <cell r="E113">
            <v>105.36</v>
          </cell>
          <cell r="F113">
            <v>49.34</v>
          </cell>
          <cell r="G113">
            <v>154.69999999999999</v>
          </cell>
          <cell r="H113">
            <v>55.2</v>
          </cell>
        </row>
        <row r="114">
          <cell r="A114" t="str">
            <v>7층</v>
          </cell>
          <cell r="C114" t="str">
            <v>공 장</v>
          </cell>
          <cell r="D114">
            <v>32.72</v>
          </cell>
          <cell r="E114">
            <v>116.81</v>
          </cell>
          <cell r="F114">
            <v>54.71</v>
          </cell>
          <cell r="G114">
            <v>171.52</v>
          </cell>
          <cell r="H114">
            <v>61.21</v>
          </cell>
        </row>
        <row r="115">
          <cell r="A115" t="str">
            <v>7층</v>
          </cell>
          <cell r="C115" t="str">
            <v>공 장</v>
          </cell>
          <cell r="D115">
            <v>29.98</v>
          </cell>
          <cell r="E115">
            <v>107.07</v>
          </cell>
          <cell r="F115">
            <v>50.14</v>
          </cell>
          <cell r="G115">
            <v>157.20999999999998</v>
          </cell>
          <cell r="H115">
            <v>56.09</v>
          </cell>
        </row>
        <row r="116">
          <cell r="A116" t="str">
            <v>7층</v>
          </cell>
          <cell r="C116" t="str">
            <v>공 장</v>
          </cell>
          <cell r="D116">
            <v>23.04</v>
          </cell>
          <cell r="E116">
            <v>82.29</v>
          </cell>
          <cell r="F116">
            <v>38.54</v>
          </cell>
          <cell r="G116">
            <v>120.83000000000001</v>
          </cell>
          <cell r="H116">
            <v>43.12</v>
          </cell>
        </row>
        <row r="117">
          <cell r="A117" t="str">
            <v>7층</v>
          </cell>
          <cell r="C117" t="str">
            <v>공 장</v>
          </cell>
          <cell r="D117">
            <v>23.04</v>
          </cell>
          <cell r="E117">
            <v>82.29</v>
          </cell>
          <cell r="F117">
            <v>38.54</v>
          </cell>
          <cell r="G117">
            <v>120.83000000000001</v>
          </cell>
          <cell r="H117">
            <v>43.12</v>
          </cell>
        </row>
        <row r="118">
          <cell r="A118" t="str">
            <v>7층</v>
          </cell>
          <cell r="C118" t="str">
            <v>공 장</v>
          </cell>
          <cell r="D118">
            <v>23.04</v>
          </cell>
          <cell r="E118">
            <v>82.29</v>
          </cell>
          <cell r="F118">
            <v>38.54</v>
          </cell>
          <cell r="G118">
            <v>120.83000000000001</v>
          </cell>
          <cell r="H118">
            <v>43.12</v>
          </cell>
        </row>
        <row r="119">
          <cell r="A119" t="str">
            <v>7층</v>
          </cell>
          <cell r="C119" t="str">
            <v>공 장</v>
          </cell>
          <cell r="D119">
            <v>23.04</v>
          </cell>
          <cell r="E119">
            <v>82.29</v>
          </cell>
          <cell r="F119">
            <v>38.54</v>
          </cell>
          <cell r="G119">
            <v>120.83000000000001</v>
          </cell>
          <cell r="H119">
            <v>43.12</v>
          </cell>
        </row>
        <row r="120">
          <cell r="A120" t="str">
            <v>7층</v>
          </cell>
          <cell r="C120" t="str">
            <v>공 장</v>
          </cell>
          <cell r="D120">
            <v>23.04</v>
          </cell>
          <cell r="E120">
            <v>82.29</v>
          </cell>
          <cell r="F120">
            <v>38.54</v>
          </cell>
          <cell r="G120">
            <v>120.83000000000001</v>
          </cell>
          <cell r="H120">
            <v>43.12</v>
          </cell>
        </row>
        <row r="121">
          <cell r="A121" t="str">
            <v>7층</v>
          </cell>
          <cell r="C121" t="str">
            <v>공 장</v>
          </cell>
          <cell r="D121">
            <v>23.04</v>
          </cell>
          <cell r="E121">
            <v>82.29</v>
          </cell>
          <cell r="F121">
            <v>38.54</v>
          </cell>
          <cell r="G121">
            <v>120.83000000000001</v>
          </cell>
          <cell r="H121">
            <v>43.12</v>
          </cell>
        </row>
        <row r="122">
          <cell r="A122" t="str">
            <v>7층</v>
          </cell>
          <cell r="C122" t="str">
            <v>공 장</v>
          </cell>
          <cell r="D122">
            <v>22.44</v>
          </cell>
          <cell r="E122">
            <v>80.11</v>
          </cell>
          <cell r="F122">
            <v>37.520000000000003</v>
          </cell>
          <cell r="G122">
            <v>117.63</v>
          </cell>
          <cell r="H122">
            <v>41.97</v>
          </cell>
        </row>
        <row r="123">
          <cell r="A123" t="str">
            <v>7층</v>
          </cell>
          <cell r="C123" t="str">
            <v>공 장</v>
          </cell>
          <cell r="D123">
            <v>18.680000000000003</v>
          </cell>
          <cell r="E123">
            <v>66.69</v>
          </cell>
          <cell r="F123">
            <v>31.23</v>
          </cell>
          <cell r="G123">
            <v>97.92</v>
          </cell>
          <cell r="H123">
            <v>34.94</v>
          </cell>
        </row>
        <row r="124">
          <cell r="A124" t="str">
            <v>8층</v>
          </cell>
          <cell r="C124" t="str">
            <v>공 장</v>
          </cell>
          <cell r="D124">
            <v>24.03</v>
          </cell>
          <cell r="E124">
            <v>85.8</v>
          </cell>
          <cell r="F124">
            <v>40.18</v>
          </cell>
          <cell r="G124">
            <v>125.97999999999999</v>
          </cell>
          <cell r="H124">
            <v>44.96</v>
          </cell>
        </row>
        <row r="125">
          <cell r="A125" t="str">
            <v>8층</v>
          </cell>
          <cell r="C125" t="str">
            <v>공 장</v>
          </cell>
          <cell r="D125">
            <v>23.04</v>
          </cell>
          <cell r="E125">
            <v>82.29</v>
          </cell>
          <cell r="F125">
            <v>38.54</v>
          </cell>
          <cell r="G125">
            <v>120.83000000000001</v>
          </cell>
          <cell r="H125">
            <v>43.12</v>
          </cell>
        </row>
        <row r="126">
          <cell r="A126" t="str">
            <v>8층</v>
          </cell>
          <cell r="C126" t="str">
            <v>공 장</v>
          </cell>
          <cell r="D126">
            <v>23.04</v>
          </cell>
          <cell r="E126">
            <v>82.29</v>
          </cell>
          <cell r="F126">
            <v>38.54</v>
          </cell>
          <cell r="G126">
            <v>120.83000000000001</v>
          </cell>
          <cell r="H126">
            <v>43.12</v>
          </cell>
        </row>
        <row r="127">
          <cell r="A127" t="str">
            <v>8층</v>
          </cell>
          <cell r="C127" t="str">
            <v>공 장</v>
          </cell>
          <cell r="D127">
            <v>23.04</v>
          </cell>
          <cell r="E127">
            <v>82.29</v>
          </cell>
          <cell r="F127">
            <v>38.54</v>
          </cell>
          <cell r="G127">
            <v>120.83000000000001</v>
          </cell>
          <cell r="H127">
            <v>43.12</v>
          </cell>
        </row>
        <row r="128">
          <cell r="A128" t="str">
            <v>8층</v>
          </cell>
          <cell r="C128" t="str">
            <v>공 장</v>
          </cell>
          <cell r="D128">
            <v>23.04</v>
          </cell>
          <cell r="E128">
            <v>82.29</v>
          </cell>
          <cell r="F128">
            <v>38.54</v>
          </cell>
          <cell r="G128">
            <v>120.83000000000001</v>
          </cell>
          <cell r="H128">
            <v>43.12</v>
          </cell>
        </row>
        <row r="129">
          <cell r="A129" t="str">
            <v>8층</v>
          </cell>
          <cell r="C129" t="str">
            <v>공 장</v>
          </cell>
          <cell r="D129">
            <v>23.04</v>
          </cell>
          <cell r="E129">
            <v>82.29</v>
          </cell>
          <cell r="F129">
            <v>38.54</v>
          </cell>
          <cell r="G129">
            <v>120.83000000000001</v>
          </cell>
          <cell r="H129">
            <v>43.12</v>
          </cell>
        </row>
        <row r="130">
          <cell r="A130" t="str">
            <v>8층</v>
          </cell>
          <cell r="C130" t="str">
            <v>공 장</v>
          </cell>
          <cell r="D130">
            <v>23.04</v>
          </cell>
          <cell r="E130">
            <v>82.29</v>
          </cell>
          <cell r="F130">
            <v>38.54</v>
          </cell>
          <cell r="G130">
            <v>120.83000000000001</v>
          </cell>
          <cell r="H130">
            <v>43.12</v>
          </cell>
        </row>
        <row r="131">
          <cell r="A131" t="str">
            <v>8층</v>
          </cell>
          <cell r="C131" t="str">
            <v>공 장</v>
          </cell>
          <cell r="D131">
            <v>29.51</v>
          </cell>
          <cell r="E131">
            <v>105.36</v>
          </cell>
          <cell r="F131">
            <v>49.34</v>
          </cell>
          <cell r="G131">
            <v>154.69999999999999</v>
          </cell>
          <cell r="H131">
            <v>55.2</v>
          </cell>
        </row>
        <row r="132">
          <cell r="A132" t="str">
            <v>8층</v>
          </cell>
          <cell r="C132" t="str">
            <v>공 장</v>
          </cell>
          <cell r="D132">
            <v>32.72</v>
          </cell>
          <cell r="E132">
            <v>116.81</v>
          </cell>
          <cell r="F132">
            <v>54.71</v>
          </cell>
          <cell r="G132">
            <v>171.52</v>
          </cell>
          <cell r="H132">
            <v>61.21</v>
          </cell>
        </row>
        <row r="133">
          <cell r="A133" t="str">
            <v>8층</v>
          </cell>
          <cell r="C133" t="str">
            <v>공 장</v>
          </cell>
          <cell r="D133">
            <v>29.98</v>
          </cell>
          <cell r="E133">
            <v>107.07</v>
          </cell>
          <cell r="F133">
            <v>50.14</v>
          </cell>
          <cell r="G133">
            <v>157.20999999999998</v>
          </cell>
          <cell r="H133">
            <v>56.09</v>
          </cell>
        </row>
        <row r="134">
          <cell r="A134" t="str">
            <v>8층</v>
          </cell>
          <cell r="C134" t="str">
            <v>공 장</v>
          </cell>
          <cell r="D134">
            <v>23.04</v>
          </cell>
          <cell r="E134">
            <v>82.29</v>
          </cell>
          <cell r="F134">
            <v>38.54</v>
          </cell>
          <cell r="G134">
            <v>120.83000000000001</v>
          </cell>
          <cell r="H134">
            <v>43.12</v>
          </cell>
        </row>
        <row r="135">
          <cell r="A135" t="str">
            <v>8층</v>
          </cell>
          <cell r="C135" t="str">
            <v>공 장</v>
          </cell>
          <cell r="D135">
            <v>23.04</v>
          </cell>
          <cell r="E135">
            <v>82.29</v>
          </cell>
          <cell r="F135">
            <v>38.54</v>
          </cell>
          <cell r="G135">
            <v>120.83000000000001</v>
          </cell>
          <cell r="H135">
            <v>43.12</v>
          </cell>
        </row>
        <row r="136">
          <cell r="A136" t="str">
            <v>8층</v>
          </cell>
          <cell r="C136" t="str">
            <v>공 장</v>
          </cell>
          <cell r="D136">
            <v>23.04</v>
          </cell>
          <cell r="E136">
            <v>82.29</v>
          </cell>
          <cell r="F136">
            <v>38.54</v>
          </cell>
          <cell r="G136">
            <v>120.83000000000001</v>
          </cell>
          <cell r="H136">
            <v>43.12</v>
          </cell>
        </row>
        <row r="137">
          <cell r="A137" t="str">
            <v>8층</v>
          </cell>
          <cell r="C137" t="str">
            <v>공 장</v>
          </cell>
          <cell r="D137">
            <v>23.04</v>
          </cell>
          <cell r="E137">
            <v>82.29</v>
          </cell>
          <cell r="F137">
            <v>38.54</v>
          </cell>
          <cell r="G137">
            <v>120.83000000000001</v>
          </cell>
          <cell r="H137">
            <v>43.12</v>
          </cell>
        </row>
        <row r="138">
          <cell r="A138" t="str">
            <v>8층</v>
          </cell>
          <cell r="C138" t="str">
            <v>공 장</v>
          </cell>
          <cell r="D138">
            <v>23.04</v>
          </cell>
          <cell r="E138">
            <v>82.29</v>
          </cell>
          <cell r="F138">
            <v>38.54</v>
          </cell>
          <cell r="G138">
            <v>120.83000000000001</v>
          </cell>
          <cell r="H138">
            <v>43.12</v>
          </cell>
        </row>
        <row r="139">
          <cell r="A139" t="str">
            <v>8층</v>
          </cell>
          <cell r="C139" t="str">
            <v>공 장</v>
          </cell>
          <cell r="D139">
            <v>23.04</v>
          </cell>
          <cell r="E139">
            <v>82.29</v>
          </cell>
          <cell r="F139">
            <v>38.54</v>
          </cell>
          <cell r="G139">
            <v>120.83000000000001</v>
          </cell>
          <cell r="H139">
            <v>43.12</v>
          </cell>
        </row>
        <row r="140">
          <cell r="A140" t="str">
            <v>8층</v>
          </cell>
          <cell r="C140" t="str">
            <v>공 장</v>
          </cell>
          <cell r="D140">
            <v>22.44</v>
          </cell>
          <cell r="E140">
            <v>80.11</v>
          </cell>
          <cell r="F140">
            <v>37.520000000000003</v>
          </cell>
          <cell r="G140">
            <v>117.63</v>
          </cell>
          <cell r="H140">
            <v>41.97</v>
          </cell>
        </row>
        <row r="141">
          <cell r="A141" t="str">
            <v>8층</v>
          </cell>
          <cell r="C141" t="str">
            <v>공 장</v>
          </cell>
          <cell r="D141">
            <v>18.680000000000003</v>
          </cell>
          <cell r="E141">
            <v>66.69</v>
          </cell>
          <cell r="F141">
            <v>31.23</v>
          </cell>
          <cell r="G141">
            <v>97.92</v>
          </cell>
          <cell r="H141">
            <v>34.94</v>
          </cell>
        </row>
        <row r="142">
          <cell r="A142" t="str">
            <v>9층</v>
          </cell>
          <cell r="C142" t="str">
            <v>공 장</v>
          </cell>
          <cell r="D142">
            <v>24.03</v>
          </cell>
          <cell r="E142">
            <v>85.8</v>
          </cell>
          <cell r="F142">
            <v>40.18</v>
          </cell>
          <cell r="G142">
            <v>125.97999999999999</v>
          </cell>
          <cell r="H142">
            <v>44.96</v>
          </cell>
        </row>
        <row r="143">
          <cell r="A143" t="str">
            <v>9층</v>
          </cell>
          <cell r="C143" t="str">
            <v>공 장</v>
          </cell>
          <cell r="D143">
            <v>23.04</v>
          </cell>
          <cell r="E143">
            <v>82.29</v>
          </cell>
          <cell r="F143">
            <v>38.54</v>
          </cell>
          <cell r="G143">
            <v>120.83000000000001</v>
          </cell>
          <cell r="H143">
            <v>43.12</v>
          </cell>
        </row>
        <row r="144">
          <cell r="A144" t="str">
            <v>9층</v>
          </cell>
          <cell r="C144" t="str">
            <v>공 장</v>
          </cell>
          <cell r="D144">
            <v>23.04</v>
          </cell>
          <cell r="E144">
            <v>82.29</v>
          </cell>
          <cell r="F144">
            <v>38.54</v>
          </cell>
          <cell r="G144">
            <v>120.83000000000001</v>
          </cell>
          <cell r="H144">
            <v>43.12</v>
          </cell>
        </row>
        <row r="145">
          <cell r="A145" t="str">
            <v>9층</v>
          </cell>
          <cell r="C145" t="str">
            <v>공 장</v>
          </cell>
          <cell r="D145">
            <v>23.04</v>
          </cell>
          <cell r="E145">
            <v>82.29</v>
          </cell>
          <cell r="F145">
            <v>38.54</v>
          </cell>
          <cell r="G145">
            <v>120.83000000000001</v>
          </cell>
          <cell r="H145">
            <v>43.12</v>
          </cell>
        </row>
        <row r="146">
          <cell r="A146" t="str">
            <v>9층</v>
          </cell>
          <cell r="C146" t="str">
            <v>공 장</v>
          </cell>
          <cell r="D146">
            <v>23.04</v>
          </cell>
          <cell r="E146">
            <v>82.29</v>
          </cell>
          <cell r="F146">
            <v>38.54</v>
          </cell>
          <cell r="G146">
            <v>120.83000000000001</v>
          </cell>
          <cell r="H146">
            <v>43.12</v>
          </cell>
        </row>
        <row r="147">
          <cell r="A147" t="str">
            <v>9층</v>
          </cell>
          <cell r="C147" t="str">
            <v>공 장</v>
          </cell>
          <cell r="D147">
            <v>23.04</v>
          </cell>
          <cell r="E147">
            <v>82.29</v>
          </cell>
          <cell r="F147">
            <v>38.54</v>
          </cell>
          <cell r="G147">
            <v>120.83000000000001</v>
          </cell>
          <cell r="H147">
            <v>43.12</v>
          </cell>
        </row>
        <row r="148">
          <cell r="A148" t="str">
            <v>9층</v>
          </cell>
          <cell r="C148" t="str">
            <v>공 장</v>
          </cell>
          <cell r="D148">
            <v>23.04</v>
          </cell>
          <cell r="E148">
            <v>82.29</v>
          </cell>
          <cell r="F148">
            <v>38.54</v>
          </cell>
          <cell r="G148">
            <v>120.83000000000001</v>
          </cell>
          <cell r="H148">
            <v>43.12</v>
          </cell>
        </row>
        <row r="149">
          <cell r="A149" t="str">
            <v>9층</v>
          </cell>
          <cell r="C149" t="str">
            <v>공 장</v>
          </cell>
          <cell r="D149">
            <v>29.51</v>
          </cell>
          <cell r="E149">
            <v>105.36</v>
          </cell>
          <cell r="F149">
            <v>49.34</v>
          </cell>
          <cell r="G149">
            <v>154.69999999999999</v>
          </cell>
          <cell r="H149">
            <v>55.2</v>
          </cell>
        </row>
        <row r="150">
          <cell r="A150" t="str">
            <v>9층</v>
          </cell>
          <cell r="C150" t="str">
            <v>공 장</v>
          </cell>
          <cell r="D150">
            <v>32.72</v>
          </cell>
          <cell r="E150">
            <v>116.81</v>
          </cell>
          <cell r="F150">
            <v>54.71</v>
          </cell>
          <cell r="G150">
            <v>171.52</v>
          </cell>
          <cell r="H150">
            <v>61.21</v>
          </cell>
        </row>
        <row r="151">
          <cell r="A151" t="str">
            <v>9층</v>
          </cell>
          <cell r="C151" t="str">
            <v>공 장</v>
          </cell>
          <cell r="D151">
            <v>29.98</v>
          </cell>
          <cell r="E151">
            <v>107.07</v>
          </cell>
          <cell r="F151">
            <v>50.14</v>
          </cell>
          <cell r="G151">
            <v>157.20999999999998</v>
          </cell>
          <cell r="H151">
            <v>56.09</v>
          </cell>
        </row>
        <row r="152">
          <cell r="A152" t="str">
            <v>9층</v>
          </cell>
          <cell r="C152" t="str">
            <v>공 장</v>
          </cell>
          <cell r="D152">
            <v>23.04</v>
          </cell>
          <cell r="E152">
            <v>82.29</v>
          </cell>
          <cell r="F152">
            <v>38.54</v>
          </cell>
          <cell r="G152">
            <v>120.83000000000001</v>
          </cell>
          <cell r="H152">
            <v>43.12</v>
          </cell>
        </row>
        <row r="153">
          <cell r="A153" t="str">
            <v>9층</v>
          </cell>
          <cell r="C153" t="str">
            <v>공 장</v>
          </cell>
          <cell r="D153">
            <v>23.04</v>
          </cell>
          <cell r="E153">
            <v>82.29</v>
          </cell>
          <cell r="F153">
            <v>38.54</v>
          </cell>
          <cell r="G153">
            <v>120.83000000000001</v>
          </cell>
          <cell r="H153">
            <v>43.12</v>
          </cell>
        </row>
        <row r="154">
          <cell r="A154" t="str">
            <v>9층</v>
          </cell>
          <cell r="C154" t="str">
            <v>공 장</v>
          </cell>
          <cell r="D154">
            <v>23.04</v>
          </cell>
          <cell r="E154">
            <v>82.29</v>
          </cell>
          <cell r="F154">
            <v>38.54</v>
          </cell>
          <cell r="G154">
            <v>120.83000000000001</v>
          </cell>
          <cell r="H154">
            <v>43.12</v>
          </cell>
        </row>
        <row r="155">
          <cell r="A155" t="str">
            <v>9층</v>
          </cell>
          <cell r="C155" t="str">
            <v>공 장</v>
          </cell>
          <cell r="D155">
            <v>23.04</v>
          </cell>
          <cell r="E155">
            <v>82.29</v>
          </cell>
          <cell r="F155">
            <v>38.54</v>
          </cell>
          <cell r="G155">
            <v>120.83000000000001</v>
          </cell>
          <cell r="H155">
            <v>43.12</v>
          </cell>
        </row>
        <row r="156">
          <cell r="A156" t="str">
            <v>9층</v>
          </cell>
          <cell r="C156" t="str">
            <v>공 장</v>
          </cell>
          <cell r="D156">
            <v>23.04</v>
          </cell>
          <cell r="E156">
            <v>82.29</v>
          </cell>
          <cell r="F156">
            <v>38.54</v>
          </cell>
          <cell r="G156">
            <v>120.83000000000001</v>
          </cell>
          <cell r="H156">
            <v>43.12</v>
          </cell>
        </row>
        <row r="157">
          <cell r="A157" t="str">
            <v>9층</v>
          </cell>
          <cell r="C157" t="str">
            <v>공 장</v>
          </cell>
          <cell r="D157">
            <v>23.04</v>
          </cell>
          <cell r="E157">
            <v>82.29</v>
          </cell>
          <cell r="F157">
            <v>38.54</v>
          </cell>
          <cell r="G157">
            <v>120.83000000000001</v>
          </cell>
          <cell r="H157">
            <v>43.12</v>
          </cell>
        </row>
        <row r="158">
          <cell r="A158" t="str">
            <v>9층</v>
          </cell>
          <cell r="C158" t="str">
            <v>공 장</v>
          </cell>
          <cell r="D158">
            <v>22.44</v>
          </cell>
          <cell r="E158">
            <v>80.11</v>
          </cell>
          <cell r="F158">
            <v>37.520000000000003</v>
          </cell>
          <cell r="G158">
            <v>117.63</v>
          </cell>
          <cell r="H158">
            <v>41.97</v>
          </cell>
        </row>
        <row r="159">
          <cell r="A159" t="str">
            <v>9층</v>
          </cell>
          <cell r="C159" t="str">
            <v>공 장</v>
          </cell>
          <cell r="D159">
            <v>18.680000000000003</v>
          </cell>
          <cell r="E159">
            <v>66.69</v>
          </cell>
          <cell r="F159">
            <v>31.23</v>
          </cell>
          <cell r="G159">
            <v>97.92</v>
          </cell>
          <cell r="H159">
            <v>34.94</v>
          </cell>
        </row>
        <row r="160">
          <cell r="A160" t="str">
            <v>10층</v>
          </cell>
          <cell r="C160" t="str">
            <v>공 장</v>
          </cell>
          <cell r="D160">
            <v>24.03</v>
          </cell>
          <cell r="E160">
            <v>85.8</v>
          </cell>
          <cell r="F160">
            <v>40.18</v>
          </cell>
          <cell r="G160">
            <v>125.97999999999999</v>
          </cell>
          <cell r="H160">
            <v>44.96</v>
          </cell>
        </row>
        <row r="161">
          <cell r="A161" t="str">
            <v>10층</v>
          </cell>
          <cell r="C161" t="str">
            <v>공 장</v>
          </cell>
          <cell r="D161">
            <v>23.04</v>
          </cell>
          <cell r="E161">
            <v>82.29</v>
          </cell>
          <cell r="F161">
            <v>38.54</v>
          </cell>
          <cell r="G161">
            <v>120.83000000000001</v>
          </cell>
          <cell r="H161">
            <v>43.12</v>
          </cell>
        </row>
        <row r="162">
          <cell r="A162" t="str">
            <v>10층</v>
          </cell>
          <cell r="C162" t="str">
            <v>공 장</v>
          </cell>
          <cell r="D162">
            <v>23.04</v>
          </cell>
          <cell r="E162">
            <v>82.29</v>
          </cell>
          <cell r="F162">
            <v>38.54</v>
          </cell>
          <cell r="G162">
            <v>120.83000000000001</v>
          </cell>
          <cell r="H162">
            <v>43.12</v>
          </cell>
        </row>
        <row r="163">
          <cell r="A163" t="str">
            <v>10층</v>
          </cell>
          <cell r="C163" t="str">
            <v>공 장</v>
          </cell>
          <cell r="D163">
            <v>23.04</v>
          </cell>
          <cell r="E163">
            <v>82.29</v>
          </cell>
          <cell r="F163">
            <v>38.54</v>
          </cell>
          <cell r="G163">
            <v>120.83000000000001</v>
          </cell>
          <cell r="H163">
            <v>43.12</v>
          </cell>
        </row>
        <row r="164">
          <cell r="A164" t="str">
            <v>10층</v>
          </cell>
          <cell r="C164" t="str">
            <v>공 장</v>
          </cell>
          <cell r="D164">
            <v>23.04</v>
          </cell>
          <cell r="E164">
            <v>82.29</v>
          </cell>
          <cell r="F164">
            <v>38.54</v>
          </cell>
          <cell r="G164">
            <v>120.83000000000001</v>
          </cell>
          <cell r="H164">
            <v>43.12</v>
          </cell>
        </row>
        <row r="165">
          <cell r="A165" t="str">
            <v>10층</v>
          </cell>
          <cell r="C165" t="str">
            <v>공 장</v>
          </cell>
          <cell r="D165">
            <v>23.04</v>
          </cell>
          <cell r="E165">
            <v>82.29</v>
          </cell>
          <cell r="F165">
            <v>38.54</v>
          </cell>
          <cell r="G165">
            <v>120.83000000000001</v>
          </cell>
          <cell r="H165">
            <v>43.12</v>
          </cell>
        </row>
        <row r="166">
          <cell r="A166" t="str">
            <v>10층</v>
          </cell>
          <cell r="C166" t="str">
            <v>공 장</v>
          </cell>
          <cell r="D166">
            <v>23.04</v>
          </cell>
          <cell r="E166">
            <v>82.29</v>
          </cell>
          <cell r="F166">
            <v>38.54</v>
          </cell>
          <cell r="G166">
            <v>120.83000000000001</v>
          </cell>
          <cell r="H166">
            <v>43.12</v>
          </cell>
        </row>
        <row r="167">
          <cell r="A167" t="str">
            <v>10층</v>
          </cell>
          <cell r="C167" t="str">
            <v>공 장</v>
          </cell>
          <cell r="D167">
            <v>29.51</v>
          </cell>
          <cell r="E167">
            <v>105.36</v>
          </cell>
          <cell r="F167">
            <v>49.34</v>
          </cell>
          <cell r="G167">
            <v>154.69999999999999</v>
          </cell>
          <cell r="H167">
            <v>55.2</v>
          </cell>
        </row>
        <row r="168">
          <cell r="A168" t="str">
            <v>10층</v>
          </cell>
          <cell r="C168" t="str">
            <v>공 장</v>
          </cell>
          <cell r="D168">
            <v>32.72</v>
          </cell>
          <cell r="E168">
            <v>116.81</v>
          </cell>
          <cell r="F168">
            <v>54.71</v>
          </cell>
          <cell r="G168">
            <v>171.52</v>
          </cell>
          <cell r="H168">
            <v>61.21</v>
          </cell>
        </row>
        <row r="169">
          <cell r="A169" t="str">
            <v>10층</v>
          </cell>
          <cell r="C169" t="str">
            <v>공 장</v>
          </cell>
          <cell r="D169">
            <v>29.98</v>
          </cell>
          <cell r="E169">
            <v>107.07</v>
          </cell>
          <cell r="F169">
            <v>50.14</v>
          </cell>
          <cell r="G169">
            <v>157.20999999999998</v>
          </cell>
          <cell r="H169">
            <v>56.09</v>
          </cell>
        </row>
        <row r="170">
          <cell r="A170" t="str">
            <v>10층</v>
          </cell>
          <cell r="C170" t="str">
            <v>공 장</v>
          </cell>
          <cell r="D170">
            <v>23.04</v>
          </cell>
          <cell r="E170">
            <v>82.29</v>
          </cell>
          <cell r="F170">
            <v>38.54</v>
          </cell>
          <cell r="G170">
            <v>120.83000000000001</v>
          </cell>
          <cell r="H170">
            <v>43.12</v>
          </cell>
        </row>
        <row r="171">
          <cell r="A171" t="str">
            <v>10층</v>
          </cell>
          <cell r="C171" t="str">
            <v>공 장</v>
          </cell>
          <cell r="D171">
            <v>23.04</v>
          </cell>
          <cell r="E171">
            <v>82.29</v>
          </cell>
          <cell r="F171">
            <v>38.54</v>
          </cell>
          <cell r="G171">
            <v>120.83000000000001</v>
          </cell>
          <cell r="H171">
            <v>43.12</v>
          </cell>
        </row>
        <row r="172">
          <cell r="A172" t="str">
            <v>10층</v>
          </cell>
          <cell r="C172" t="str">
            <v>공 장</v>
          </cell>
          <cell r="D172">
            <v>23.04</v>
          </cell>
          <cell r="E172">
            <v>82.29</v>
          </cell>
          <cell r="F172">
            <v>38.54</v>
          </cell>
          <cell r="G172">
            <v>120.83000000000001</v>
          </cell>
          <cell r="H172">
            <v>43.12</v>
          </cell>
        </row>
        <row r="173">
          <cell r="A173" t="str">
            <v>10층</v>
          </cell>
          <cell r="C173" t="str">
            <v>공 장</v>
          </cell>
          <cell r="D173">
            <v>23.04</v>
          </cell>
          <cell r="E173">
            <v>82.29</v>
          </cell>
          <cell r="F173">
            <v>38.54</v>
          </cell>
          <cell r="G173">
            <v>120.83000000000001</v>
          </cell>
          <cell r="H173">
            <v>43.12</v>
          </cell>
        </row>
        <row r="174">
          <cell r="A174" t="str">
            <v>10층</v>
          </cell>
          <cell r="C174" t="str">
            <v>공 장</v>
          </cell>
          <cell r="D174">
            <v>23.04</v>
          </cell>
          <cell r="E174">
            <v>82.29</v>
          </cell>
          <cell r="F174">
            <v>38.54</v>
          </cell>
          <cell r="G174">
            <v>120.83000000000001</v>
          </cell>
          <cell r="H174">
            <v>43.12</v>
          </cell>
        </row>
        <row r="175">
          <cell r="A175" t="str">
            <v>10층</v>
          </cell>
          <cell r="C175" t="str">
            <v>공 장</v>
          </cell>
          <cell r="D175">
            <v>23.04</v>
          </cell>
          <cell r="E175">
            <v>82.29</v>
          </cell>
          <cell r="F175">
            <v>38.54</v>
          </cell>
          <cell r="G175">
            <v>120.83000000000001</v>
          </cell>
          <cell r="H175">
            <v>43.12</v>
          </cell>
        </row>
        <row r="176">
          <cell r="A176" t="str">
            <v>10층</v>
          </cell>
          <cell r="C176" t="str">
            <v>공 장</v>
          </cell>
          <cell r="D176">
            <v>22.44</v>
          </cell>
          <cell r="E176">
            <v>80.11</v>
          </cell>
          <cell r="F176">
            <v>37.520000000000003</v>
          </cell>
          <cell r="G176">
            <v>117.63</v>
          </cell>
          <cell r="H176">
            <v>41.97</v>
          </cell>
        </row>
        <row r="177">
          <cell r="A177" t="str">
            <v>10층</v>
          </cell>
          <cell r="C177" t="str">
            <v>공 장</v>
          </cell>
          <cell r="D177">
            <v>18.680000000000003</v>
          </cell>
          <cell r="E177">
            <v>66.69</v>
          </cell>
          <cell r="F177">
            <v>31.23</v>
          </cell>
          <cell r="G177">
            <v>97.92</v>
          </cell>
          <cell r="H177">
            <v>34.94</v>
          </cell>
        </row>
        <row r="178">
          <cell r="A178" t="str">
            <v>11층</v>
          </cell>
          <cell r="C178" t="str">
            <v>공 장</v>
          </cell>
          <cell r="D178">
            <v>24.03</v>
          </cell>
          <cell r="E178">
            <v>85.8</v>
          </cell>
          <cell r="F178">
            <v>40.18</v>
          </cell>
          <cell r="G178">
            <v>125.97999999999999</v>
          </cell>
          <cell r="H178">
            <v>44.96</v>
          </cell>
        </row>
        <row r="179">
          <cell r="A179" t="str">
            <v>11층</v>
          </cell>
          <cell r="C179" t="str">
            <v>공 장</v>
          </cell>
          <cell r="D179">
            <v>23.04</v>
          </cell>
          <cell r="E179">
            <v>82.29</v>
          </cell>
          <cell r="F179">
            <v>38.54</v>
          </cell>
          <cell r="G179">
            <v>120.83000000000001</v>
          </cell>
          <cell r="H179">
            <v>43.12</v>
          </cell>
        </row>
        <row r="180">
          <cell r="A180" t="str">
            <v>11층</v>
          </cell>
          <cell r="C180" t="str">
            <v>공 장</v>
          </cell>
          <cell r="D180">
            <v>23.04</v>
          </cell>
          <cell r="E180">
            <v>82.29</v>
          </cell>
          <cell r="F180">
            <v>38.54</v>
          </cell>
          <cell r="G180">
            <v>120.83000000000001</v>
          </cell>
          <cell r="H180">
            <v>43.12</v>
          </cell>
        </row>
        <row r="181">
          <cell r="A181" t="str">
            <v>11층</v>
          </cell>
          <cell r="C181" t="str">
            <v>공 장</v>
          </cell>
          <cell r="D181">
            <v>23.04</v>
          </cell>
          <cell r="E181">
            <v>82.29</v>
          </cell>
          <cell r="F181">
            <v>38.54</v>
          </cell>
          <cell r="G181">
            <v>120.83000000000001</v>
          </cell>
          <cell r="H181">
            <v>43.12</v>
          </cell>
        </row>
        <row r="182">
          <cell r="A182" t="str">
            <v>11층</v>
          </cell>
          <cell r="C182" t="str">
            <v>공 장</v>
          </cell>
          <cell r="D182">
            <v>23.04</v>
          </cell>
          <cell r="E182">
            <v>82.29</v>
          </cell>
          <cell r="F182">
            <v>38.54</v>
          </cell>
          <cell r="G182">
            <v>120.83000000000001</v>
          </cell>
          <cell r="H182">
            <v>43.12</v>
          </cell>
        </row>
        <row r="183">
          <cell r="A183" t="str">
            <v>11층</v>
          </cell>
          <cell r="C183" t="str">
            <v>공 장</v>
          </cell>
          <cell r="D183">
            <v>23.04</v>
          </cell>
          <cell r="E183">
            <v>82.29</v>
          </cell>
          <cell r="F183">
            <v>38.54</v>
          </cell>
          <cell r="G183">
            <v>120.83000000000001</v>
          </cell>
          <cell r="H183">
            <v>43.12</v>
          </cell>
        </row>
        <row r="184">
          <cell r="A184" t="str">
            <v>11층</v>
          </cell>
          <cell r="C184" t="str">
            <v>공 장</v>
          </cell>
          <cell r="D184">
            <v>23.04</v>
          </cell>
          <cell r="E184">
            <v>82.29</v>
          </cell>
          <cell r="F184">
            <v>38.54</v>
          </cell>
          <cell r="G184">
            <v>120.83000000000001</v>
          </cell>
          <cell r="H184">
            <v>43.12</v>
          </cell>
        </row>
        <row r="185">
          <cell r="A185" t="str">
            <v>11층</v>
          </cell>
          <cell r="C185" t="str">
            <v>공 장</v>
          </cell>
          <cell r="D185">
            <v>29.51</v>
          </cell>
          <cell r="E185">
            <v>105.36</v>
          </cell>
          <cell r="F185">
            <v>49.34</v>
          </cell>
          <cell r="G185">
            <v>154.69999999999999</v>
          </cell>
          <cell r="H185">
            <v>55.2</v>
          </cell>
        </row>
        <row r="186">
          <cell r="A186" t="str">
            <v>11층</v>
          </cell>
          <cell r="C186" t="str">
            <v>공 장</v>
          </cell>
          <cell r="D186">
            <v>32.72</v>
          </cell>
          <cell r="E186">
            <v>116.81</v>
          </cell>
          <cell r="F186">
            <v>54.71</v>
          </cell>
          <cell r="G186">
            <v>171.52</v>
          </cell>
          <cell r="H186">
            <v>61.21</v>
          </cell>
        </row>
        <row r="187">
          <cell r="A187" t="str">
            <v>11층</v>
          </cell>
          <cell r="C187" t="str">
            <v>공 장</v>
          </cell>
          <cell r="D187">
            <v>29.98</v>
          </cell>
          <cell r="E187">
            <v>107.07</v>
          </cell>
          <cell r="F187">
            <v>50.14</v>
          </cell>
          <cell r="G187">
            <v>157.20999999999998</v>
          </cell>
          <cell r="H187">
            <v>56.09</v>
          </cell>
        </row>
        <row r="188">
          <cell r="A188" t="str">
            <v>11층</v>
          </cell>
          <cell r="C188" t="str">
            <v>공 장</v>
          </cell>
          <cell r="D188">
            <v>23.04</v>
          </cell>
          <cell r="E188">
            <v>82.29</v>
          </cell>
          <cell r="F188">
            <v>38.54</v>
          </cell>
          <cell r="G188">
            <v>120.83000000000001</v>
          </cell>
          <cell r="H188">
            <v>43.12</v>
          </cell>
        </row>
        <row r="189">
          <cell r="A189" t="str">
            <v>11층</v>
          </cell>
          <cell r="C189" t="str">
            <v>공 장</v>
          </cell>
          <cell r="D189">
            <v>23.04</v>
          </cell>
          <cell r="E189">
            <v>82.29</v>
          </cell>
          <cell r="F189">
            <v>38.54</v>
          </cell>
          <cell r="G189">
            <v>120.83000000000001</v>
          </cell>
          <cell r="H189">
            <v>43.12</v>
          </cell>
        </row>
        <row r="190">
          <cell r="A190" t="str">
            <v>11층</v>
          </cell>
          <cell r="C190" t="str">
            <v>공 장</v>
          </cell>
          <cell r="D190">
            <v>23.04</v>
          </cell>
          <cell r="E190">
            <v>82.29</v>
          </cell>
          <cell r="F190">
            <v>38.54</v>
          </cell>
          <cell r="G190">
            <v>120.83000000000001</v>
          </cell>
          <cell r="H190">
            <v>43.12</v>
          </cell>
        </row>
        <row r="191">
          <cell r="A191" t="str">
            <v>11층</v>
          </cell>
          <cell r="C191" t="str">
            <v>공 장</v>
          </cell>
          <cell r="D191">
            <v>23.04</v>
          </cell>
          <cell r="E191">
            <v>82.29</v>
          </cell>
          <cell r="F191">
            <v>38.54</v>
          </cell>
          <cell r="G191">
            <v>120.83000000000001</v>
          </cell>
          <cell r="H191">
            <v>43.12</v>
          </cell>
        </row>
        <row r="192">
          <cell r="A192" t="str">
            <v>11층</v>
          </cell>
          <cell r="C192" t="str">
            <v>공 장</v>
          </cell>
          <cell r="D192">
            <v>23.04</v>
          </cell>
          <cell r="E192">
            <v>82.29</v>
          </cell>
          <cell r="F192">
            <v>38.54</v>
          </cell>
          <cell r="G192">
            <v>120.83000000000001</v>
          </cell>
          <cell r="H192">
            <v>43.12</v>
          </cell>
        </row>
        <row r="193">
          <cell r="A193" t="str">
            <v>11층</v>
          </cell>
          <cell r="C193" t="str">
            <v>공 장</v>
          </cell>
          <cell r="D193">
            <v>23.04</v>
          </cell>
          <cell r="E193">
            <v>82.29</v>
          </cell>
          <cell r="F193">
            <v>38.54</v>
          </cell>
          <cell r="G193">
            <v>120.83000000000001</v>
          </cell>
          <cell r="H193">
            <v>43.12</v>
          </cell>
        </row>
        <row r="194">
          <cell r="A194" t="str">
            <v>11층</v>
          </cell>
          <cell r="C194" t="str">
            <v>공 장</v>
          </cell>
          <cell r="D194">
            <v>22.44</v>
          </cell>
          <cell r="E194">
            <v>80.11</v>
          </cell>
          <cell r="F194">
            <v>37.520000000000003</v>
          </cell>
          <cell r="G194">
            <v>117.63</v>
          </cell>
          <cell r="H194">
            <v>41.97</v>
          </cell>
        </row>
        <row r="195">
          <cell r="A195" t="str">
            <v>11층</v>
          </cell>
          <cell r="C195" t="str">
            <v>공 장</v>
          </cell>
          <cell r="D195">
            <v>18.680000000000003</v>
          </cell>
          <cell r="E195">
            <v>66.69</v>
          </cell>
          <cell r="F195">
            <v>31.23</v>
          </cell>
          <cell r="G195">
            <v>97.92</v>
          </cell>
          <cell r="H195">
            <v>34.94</v>
          </cell>
        </row>
        <row r="196">
          <cell r="A196" t="str">
            <v>12층</v>
          </cell>
          <cell r="C196" t="str">
            <v>공 장</v>
          </cell>
          <cell r="D196">
            <v>24.03</v>
          </cell>
          <cell r="E196">
            <v>85.8</v>
          </cell>
          <cell r="F196">
            <v>40.18</v>
          </cell>
          <cell r="G196">
            <v>125.97999999999999</v>
          </cell>
          <cell r="H196">
            <v>44.96</v>
          </cell>
        </row>
        <row r="197">
          <cell r="A197" t="str">
            <v>12층</v>
          </cell>
          <cell r="C197" t="str">
            <v>공 장</v>
          </cell>
          <cell r="D197">
            <v>23.04</v>
          </cell>
          <cell r="E197">
            <v>82.29</v>
          </cell>
          <cell r="F197">
            <v>38.54</v>
          </cell>
          <cell r="G197">
            <v>120.83000000000001</v>
          </cell>
          <cell r="H197">
            <v>43.12</v>
          </cell>
        </row>
        <row r="198">
          <cell r="A198" t="str">
            <v>12층</v>
          </cell>
          <cell r="C198" t="str">
            <v>공 장</v>
          </cell>
          <cell r="D198">
            <v>23.04</v>
          </cell>
          <cell r="E198">
            <v>82.29</v>
          </cell>
          <cell r="F198">
            <v>38.54</v>
          </cell>
          <cell r="G198">
            <v>120.83000000000001</v>
          </cell>
          <cell r="H198">
            <v>43.12</v>
          </cell>
        </row>
        <row r="199">
          <cell r="A199" t="str">
            <v>12층</v>
          </cell>
          <cell r="C199" t="str">
            <v>공 장</v>
          </cell>
          <cell r="D199">
            <v>23.04</v>
          </cell>
          <cell r="E199">
            <v>82.29</v>
          </cell>
          <cell r="F199">
            <v>38.54</v>
          </cell>
          <cell r="G199">
            <v>120.83000000000001</v>
          </cell>
          <cell r="H199">
            <v>43.12</v>
          </cell>
        </row>
        <row r="200">
          <cell r="A200" t="str">
            <v>12층</v>
          </cell>
          <cell r="C200" t="str">
            <v>공 장</v>
          </cell>
          <cell r="D200">
            <v>23.04</v>
          </cell>
          <cell r="E200">
            <v>82.29</v>
          </cell>
          <cell r="F200">
            <v>38.54</v>
          </cell>
          <cell r="G200">
            <v>120.83000000000001</v>
          </cell>
          <cell r="H200">
            <v>43.12</v>
          </cell>
        </row>
        <row r="201">
          <cell r="A201" t="str">
            <v>12층</v>
          </cell>
          <cell r="C201" t="str">
            <v>공 장</v>
          </cell>
          <cell r="D201">
            <v>23.04</v>
          </cell>
          <cell r="E201">
            <v>82.29</v>
          </cell>
          <cell r="F201">
            <v>38.54</v>
          </cell>
          <cell r="G201">
            <v>120.83000000000001</v>
          </cell>
          <cell r="H201">
            <v>43.12</v>
          </cell>
        </row>
        <row r="202">
          <cell r="A202" t="str">
            <v>12층</v>
          </cell>
          <cell r="C202" t="str">
            <v>공 장</v>
          </cell>
          <cell r="D202">
            <v>23.04</v>
          </cell>
          <cell r="E202">
            <v>82.29</v>
          </cell>
          <cell r="F202">
            <v>38.54</v>
          </cell>
          <cell r="G202">
            <v>120.83000000000001</v>
          </cell>
          <cell r="H202">
            <v>43.12</v>
          </cell>
        </row>
        <row r="203">
          <cell r="A203" t="str">
            <v>12층</v>
          </cell>
          <cell r="C203" t="str">
            <v>공 장</v>
          </cell>
          <cell r="D203">
            <v>29.51</v>
          </cell>
          <cell r="E203">
            <v>105.36</v>
          </cell>
          <cell r="F203">
            <v>49.34</v>
          </cell>
          <cell r="G203">
            <v>154.69999999999999</v>
          </cell>
          <cell r="H203">
            <v>55.2</v>
          </cell>
        </row>
        <row r="204">
          <cell r="A204" t="str">
            <v>12층</v>
          </cell>
          <cell r="C204" t="str">
            <v>공 장</v>
          </cell>
          <cell r="D204">
            <v>32.72</v>
          </cell>
          <cell r="E204">
            <v>116.81</v>
          </cell>
          <cell r="F204">
            <v>54.71</v>
          </cell>
          <cell r="G204">
            <v>171.52</v>
          </cell>
          <cell r="H204">
            <v>61.21</v>
          </cell>
        </row>
        <row r="205">
          <cell r="A205" t="str">
            <v>12층</v>
          </cell>
          <cell r="C205" t="str">
            <v>공 장</v>
          </cell>
          <cell r="D205">
            <v>29.98</v>
          </cell>
          <cell r="E205">
            <v>107.07</v>
          </cell>
          <cell r="F205">
            <v>50.14</v>
          </cell>
          <cell r="G205">
            <v>157.20999999999998</v>
          </cell>
          <cell r="H205">
            <v>56.09</v>
          </cell>
        </row>
        <row r="206">
          <cell r="A206" t="str">
            <v>12층</v>
          </cell>
          <cell r="C206" t="str">
            <v>공 장</v>
          </cell>
          <cell r="D206">
            <v>23.04</v>
          </cell>
          <cell r="E206">
            <v>82.29</v>
          </cell>
          <cell r="F206">
            <v>38.54</v>
          </cell>
          <cell r="G206">
            <v>120.83000000000001</v>
          </cell>
          <cell r="H206">
            <v>43.12</v>
          </cell>
        </row>
        <row r="207">
          <cell r="A207" t="str">
            <v>12층</v>
          </cell>
          <cell r="C207" t="str">
            <v>공 장</v>
          </cell>
          <cell r="D207">
            <v>23.04</v>
          </cell>
          <cell r="E207">
            <v>82.29</v>
          </cell>
          <cell r="F207">
            <v>38.54</v>
          </cell>
          <cell r="G207">
            <v>120.83000000000001</v>
          </cell>
          <cell r="H207">
            <v>43.12</v>
          </cell>
        </row>
        <row r="208">
          <cell r="A208" t="str">
            <v>12층</v>
          </cell>
          <cell r="C208" t="str">
            <v>공 장</v>
          </cell>
          <cell r="D208">
            <v>23.04</v>
          </cell>
          <cell r="E208">
            <v>82.29</v>
          </cell>
          <cell r="F208">
            <v>38.54</v>
          </cell>
          <cell r="G208">
            <v>120.83000000000001</v>
          </cell>
          <cell r="H208">
            <v>43.12</v>
          </cell>
        </row>
        <row r="209">
          <cell r="A209" t="str">
            <v>12층</v>
          </cell>
          <cell r="C209" t="str">
            <v>공 장</v>
          </cell>
          <cell r="D209">
            <v>23.04</v>
          </cell>
          <cell r="E209">
            <v>82.29</v>
          </cell>
          <cell r="F209">
            <v>38.54</v>
          </cell>
          <cell r="G209">
            <v>120.83000000000001</v>
          </cell>
          <cell r="H209">
            <v>43.12</v>
          </cell>
        </row>
        <row r="210">
          <cell r="A210" t="str">
            <v>12층</v>
          </cell>
          <cell r="C210" t="str">
            <v>공 장</v>
          </cell>
          <cell r="D210">
            <v>23.04</v>
          </cell>
          <cell r="E210">
            <v>82.29</v>
          </cell>
          <cell r="F210">
            <v>38.54</v>
          </cell>
          <cell r="G210">
            <v>120.83000000000001</v>
          </cell>
          <cell r="H210">
            <v>43.12</v>
          </cell>
        </row>
        <row r="211">
          <cell r="A211" t="str">
            <v>12층</v>
          </cell>
          <cell r="C211" t="str">
            <v>공 장</v>
          </cell>
          <cell r="D211">
            <v>23.04</v>
          </cell>
          <cell r="E211">
            <v>82.29</v>
          </cell>
          <cell r="F211">
            <v>38.54</v>
          </cell>
          <cell r="G211">
            <v>120.83000000000001</v>
          </cell>
          <cell r="H211">
            <v>43.12</v>
          </cell>
        </row>
        <row r="212">
          <cell r="A212" t="str">
            <v>12층</v>
          </cell>
          <cell r="C212" t="str">
            <v>공 장</v>
          </cell>
          <cell r="D212">
            <v>22.44</v>
          </cell>
          <cell r="E212">
            <v>80.11</v>
          </cell>
          <cell r="F212">
            <v>37.520000000000003</v>
          </cell>
          <cell r="G212">
            <v>117.63</v>
          </cell>
          <cell r="H212">
            <v>41.97</v>
          </cell>
        </row>
        <row r="213">
          <cell r="A213" t="str">
            <v>12층</v>
          </cell>
          <cell r="C213" t="str">
            <v>공 장</v>
          </cell>
          <cell r="D213">
            <v>18.680000000000003</v>
          </cell>
          <cell r="E213">
            <v>66.69</v>
          </cell>
          <cell r="F213">
            <v>31.23</v>
          </cell>
          <cell r="G213">
            <v>97.92</v>
          </cell>
          <cell r="H213">
            <v>34.94</v>
          </cell>
        </row>
        <row r="214">
          <cell r="A214" t="str">
            <v>13층</v>
          </cell>
          <cell r="C214" t="str">
            <v>공 장</v>
          </cell>
          <cell r="D214">
            <v>24.03</v>
          </cell>
          <cell r="E214">
            <v>85.8</v>
          </cell>
          <cell r="F214">
            <v>40.18</v>
          </cell>
          <cell r="G214">
            <v>125.97999999999999</v>
          </cell>
          <cell r="H214">
            <v>44.96</v>
          </cell>
        </row>
        <row r="215">
          <cell r="A215" t="str">
            <v>13층</v>
          </cell>
          <cell r="C215" t="str">
            <v>공 장</v>
          </cell>
          <cell r="D215">
            <v>23.04</v>
          </cell>
          <cell r="E215">
            <v>82.29</v>
          </cell>
          <cell r="F215">
            <v>38.54</v>
          </cell>
          <cell r="G215">
            <v>120.83000000000001</v>
          </cell>
          <cell r="H215">
            <v>43.12</v>
          </cell>
        </row>
        <row r="216">
          <cell r="A216" t="str">
            <v>13층</v>
          </cell>
          <cell r="C216" t="str">
            <v>공 장</v>
          </cell>
          <cell r="D216">
            <v>23.04</v>
          </cell>
          <cell r="E216">
            <v>82.29</v>
          </cell>
          <cell r="F216">
            <v>38.54</v>
          </cell>
          <cell r="G216">
            <v>120.83000000000001</v>
          </cell>
          <cell r="H216">
            <v>43.12</v>
          </cell>
        </row>
        <row r="217">
          <cell r="A217" t="str">
            <v>13층</v>
          </cell>
          <cell r="C217" t="str">
            <v>공 장</v>
          </cell>
          <cell r="D217">
            <v>23.04</v>
          </cell>
          <cell r="E217">
            <v>82.29</v>
          </cell>
          <cell r="F217">
            <v>38.54</v>
          </cell>
          <cell r="G217">
            <v>120.83000000000001</v>
          </cell>
          <cell r="H217">
            <v>43.12</v>
          </cell>
        </row>
        <row r="218">
          <cell r="A218" t="str">
            <v>13층</v>
          </cell>
          <cell r="C218" t="str">
            <v>공 장</v>
          </cell>
          <cell r="D218">
            <v>23.04</v>
          </cell>
          <cell r="E218">
            <v>82.29</v>
          </cell>
          <cell r="F218">
            <v>38.54</v>
          </cell>
          <cell r="G218">
            <v>120.83000000000001</v>
          </cell>
          <cell r="H218">
            <v>43.12</v>
          </cell>
        </row>
        <row r="219">
          <cell r="A219" t="str">
            <v>13층</v>
          </cell>
          <cell r="C219" t="str">
            <v>공 장</v>
          </cell>
          <cell r="D219">
            <v>23.04</v>
          </cell>
          <cell r="E219">
            <v>82.29</v>
          </cell>
          <cell r="F219">
            <v>38.54</v>
          </cell>
          <cell r="G219">
            <v>120.83000000000001</v>
          </cell>
          <cell r="H219">
            <v>43.12</v>
          </cell>
        </row>
        <row r="220">
          <cell r="A220" t="str">
            <v>13층</v>
          </cell>
          <cell r="C220" t="str">
            <v>공 장</v>
          </cell>
          <cell r="D220">
            <v>23.04</v>
          </cell>
          <cell r="E220">
            <v>82.29</v>
          </cell>
          <cell r="F220">
            <v>38.54</v>
          </cell>
          <cell r="G220">
            <v>120.83000000000001</v>
          </cell>
          <cell r="H220">
            <v>43.12</v>
          </cell>
        </row>
        <row r="221">
          <cell r="A221" t="str">
            <v>13층</v>
          </cell>
          <cell r="C221" t="str">
            <v>공 장</v>
          </cell>
          <cell r="D221">
            <v>29.51</v>
          </cell>
          <cell r="E221">
            <v>105.36</v>
          </cell>
          <cell r="F221">
            <v>49.34</v>
          </cell>
          <cell r="G221">
            <v>154.69999999999999</v>
          </cell>
          <cell r="H221">
            <v>55.2</v>
          </cell>
        </row>
        <row r="222">
          <cell r="A222" t="str">
            <v>13층</v>
          </cell>
          <cell r="C222" t="str">
            <v>공 장</v>
          </cell>
          <cell r="D222">
            <v>32.72</v>
          </cell>
          <cell r="E222">
            <v>116.81</v>
          </cell>
          <cell r="F222">
            <v>54.71</v>
          </cell>
          <cell r="G222">
            <v>171.52</v>
          </cell>
          <cell r="H222">
            <v>61.21</v>
          </cell>
        </row>
        <row r="223">
          <cell r="A223" t="str">
            <v>13층</v>
          </cell>
          <cell r="C223" t="str">
            <v>공 장</v>
          </cell>
          <cell r="D223">
            <v>29.98</v>
          </cell>
          <cell r="E223">
            <v>107.07</v>
          </cell>
          <cell r="F223">
            <v>50.14</v>
          </cell>
          <cell r="G223">
            <v>157.20999999999998</v>
          </cell>
          <cell r="H223">
            <v>56.09</v>
          </cell>
        </row>
        <row r="224">
          <cell r="A224" t="str">
            <v>13층</v>
          </cell>
          <cell r="C224" t="str">
            <v>공 장</v>
          </cell>
          <cell r="D224">
            <v>23.04</v>
          </cell>
          <cell r="E224">
            <v>82.29</v>
          </cell>
          <cell r="F224">
            <v>38.54</v>
          </cell>
          <cell r="G224">
            <v>120.83000000000001</v>
          </cell>
          <cell r="H224">
            <v>43.12</v>
          </cell>
        </row>
        <row r="225">
          <cell r="A225" t="str">
            <v>13층</v>
          </cell>
          <cell r="C225" t="str">
            <v>공 장</v>
          </cell>
          <cell r="D225">
            <v>23.04</v>
          </cell>
          <cell r="E225">
            <v>82.29</v>
          </cell>
          <cell r="F225">
            <v>38.54</v>
          </cell>
          <cell r="G225">
            <v>120.83000000000001</v>
          </cell>
          <cell r="H225">
            <v>43.12</v>
          </cell>
        </row>
        <row r="226">
          <cell r="A226" t="str">
            <v>13층</v>
          </cell>
          <cell r="C226" t="str">
            <v>공 장</v>
          </cell>
          <cell r="D226">
            <v>23.04</v>
          </cell>
          <cell r="E226">
            <v>82.29</v>
          </cell>
          <cell r="F226">
            <v>38.54</v>
          </cell>
          <cell r="G226">
            <v>120.83000000000001</v>
          </cell>
          <cell r="H226">
            <v>43.12</v>
          </cell>
        </row>
        <row r="227">
          <cell r="A227" t="str">
            <v>13층</v>
          </cell>
          <cell r="C227" t="str">
            <v>공 장</v>
          </cell>
          <cell r="D227">
            <v>23.04</v>
          </cell>
          <cell r="E227">
            <v>82.29</v>
          </cell>
          <cell r="F227">
            <v>38.54</v>
          </cell>
          <cell r="G227">
            <v>120.83000000000001</v>
          </cell>
          <cell r="H227">
            <v>43.12</v>
          </cell>
        </row>
        <row r="228">
          <cell r="A228" t="str">
            <v>13층</v>
          </cell>
          <cell r="C228" t="str">
            <v>공 장</v>
          </cell>
          <cell r="D228">
            <v>23.04</v>
          </cell>
          <cell r="E228">
            <v>82.29</v>
          </cell>
          <cell r="F228">
            <v>38.54</v>
          </cell>
          <cell r="G228">
            <v>120.83000000000001</v>
          </cell>
          <cell r="H228">
            <v>43.12</v>
          </cell>
        </row>
        <row r="229">
          <cell r="A229" t="str">
            <v>13층</v>
          </cell>
          <cell r="C229" t="str">
            <v>공 장</v>
          </cell>
          <cell r="D229">
            <v>23.04</v>
          </cell>
          <cell r="E229">
            <v>82.29</v>
          </cell>
          <cell r="F229">
            <v>38.54</v>
          </cell>
          <cell r="G229">
            <v>120.83000000000001</v>
          </cell>
          <cell r="H229">
            <v>43.12</v>
          </cell>
        </row>
        <row r="230">
          <cell r="A230" t="str">
            <v>13층</v>
          </cell>
          <cell r="C230" t="str">
            <v>공 장</v>
          </cell>
          <cell r="D230">
            <v>22.44</v>
          </cell>
          <cell r="E230">
            <v>80.11</v>
          </cell>
          <cell r="F230">
            <v>37.520000000000003</v>
          </cell>
          <cell r="G230">
            <v>117.63</v>
          </cell>
          <cell r="H230">
            <v>41.97</v>
          </cell>
        </row>
        <row r="231">
          <cell r="A231" t="str">
            <v>13층</v>
          </cell>
          <cell r="C231" t="str">
            <v>공 장</v>
          </cell>
          <cell r="D231">
            <v>18.680000000000003</v>
          </cell>
          <cell r="E231">
            <v>66.69</v>
          </cell>
          <cell r="F231">
            <v>31.23</v>
          </cell>
          <cell r="G231">
            <v>97.92</v>
          </cell>
          <cell r="H231">
            <v>34.94</v>
          </cell>
        </row>
        <row r="232">
          <cell r="A232" t="str">
            <v>14층</v>
          </cell>
          <cell r="C232" t="str">
            <v>공 장</v>
          </cell>
          <cell r="D232">
            <v>23.4</v>
          </cell>
          <cell r="E232">
            <v>83.57</v>
          </cell>
          <cell r="F232">
            <v>39.14</v>
          </cell>
          <cell r="G232">
            <v>122.71</v>
          </cell>
          <cell r="H232">
            <v>43.79</v>
          </cell>
        </row>
        <row r="233">
          <cell r="A233" t="str">
            <v>14층</v>
          </cell>
          <cell r="C233" t="str">
            <v>공 장</v>
          </cell>
          <cell r="D233">
            <v>22.450000000000003</v>
          </cell>
          <cell r="E233">
            <v>80.150000000000006</v>
          </cell>
          <cell r="F233">
            <v>37.54</v>
          </cell>
          <cell r="G233">
            <v>117.69</v>
          </cell>
          <cell r="H233">
            <v>42</v>
          </cell>
        </row>
        <row r="234">
          <cell r="A234" t="str">
            <v>14층</v>
          </cell>
          <cell r="C234" t="str">
            <v>공 장</v>
          </cell>
          <cell r="D234">
            <v>22.450000000000003</v>
          </cell>
          <cell r="E234">
            <v>80.150000000000006</v>
          </cell>
          <cell r="F234">
            <v>37.54</v>
          </cell>
          <cell r="G234">
            <v>117.69</v>
          </cell>
          <cell r="H234">
            <v>42</v>
          </cell>
        </row>
        <row r="235">
          <cell r="A235" t="str">
            <v>14층</v>
          </cell>
          <cell r="C235" t="str">
            <v>공 장</v>
          </cell>
          <cell r="D235">
            <v>22.450000000000003</v>
          </cell>
          <cell r="E235">
            <v>80.150000000000006</v>
          </cell>
          <cell r="F235">
            <v>37.54</v>
          </cell>
          <cell r="G235">
            <v>117.69</v>
          </cell>
          <cell r="H235">
            <v>42</v>
          </cell>
        </row>
        <row r="236">
          <cell r="A236" t="str">
            <v>14층</v>
          </cell>
          <cell r="C236" t="str">
            <v>공 장</v>
          </cell>
          <cell r="D236">
            <v>22.450000000000003</v>
          </cell>
          <cell r="E236">
            <v>80.150000000000006</v>
          </cell>
          <cell r="F236">
            <v>37.54</v>
          </cell>
          <cell r="G236">
            <v>117.69</v>
          </cell>
          <cell r="H236">
            <v>42</v>
          </cell>
        </row>
        <row r="237">
          <cell r="A237" t="str">
            <v>14층</v>
          </cell>
          <cell r="C237" t="str">
            <v>공 장</v>
          </cell>
          <cell r="D237">
            <v>22.450000000000003</v>
          </cell>
          <cell r="E237">
            <v>80.150000000000006</v>
          </cell>
          <cell r="F237">
            <v>37.54</v>
          </cell>
          <cell r="G237">
            <v>117.69</v>
          </cell>
          <cell r="H237">
            <v>42</v>
          </cell>
        </row>
        <row r="238">
          <cell r="A238" t="str">
            <v>14층</v>
          </cell>
          <cell r="C238" t="str">
            <v>공 장</v>
          </cell>
          <cell r="D238">
            <v>28.93</v>
          </cell>
          <cell r="E238">
            <v>103.32</v>
          </cell>
          <cell r="F238">
            <v>48.39</v>
          </cell>
          <cell r="G238">
            <v>151.70999999999998</v>
          </cell>
          <cell r="H238">
            <v>54.14</v>
          </cell>
        </row>
        <row r="239">
          <cell r="A239" t="str">
            <v>14층</v>
          </cell>
          <cell r="C239" t="str">
            <v>공 장</v>
          </cell>
          <cell r="D239">
            <v>32.72</v>
          </cell>
          <cell r="E239">
            <v>116.81</v>
          </cell>
          <cell r="F239">
            <v>54.71</v>
          </cell>
          <cell r="G239">
            <v>171.52</v>
          </cell>
          <cell r="H239">
            <v>61.21</v>
          </cell>
        </row>
        <row r="240">
          <cell r="A240" t="str">
            <v>14층</v>
          </cell>
          <cell r="C240" t="str">
            <v>공 장</v>
          </cell>
          <cell r="D240">
            <v>25.98</v>
          </cell>
          <cell r="E240">
            <v>92.79</v>
          </cell>
          <cell r="F240">
            <v>43.46</v>
          </cell>
          <cell r="G240">
            <v>136.25</v>
          </cell>
          <cell r="H240">
            <v>48.62</v>
          </cell>
        </row>
        <row r="241">
          <cell r="A241" t="str">
            <v>14층</v>
          </cell>
          <cell r="C241" t="str">
            <v>공 장</v>
          </cell>
          <cell r="D241">
            <v>21.520000000000003</v>
          </cell>
          <cell r="E241">
            <v>76.83</v>
          </cell>
          <cell r="F241">
            <v>35.979999999999997</v>
          </cell>
          <cell r="G241">
            <v>112.81</v>
          </cell>
          <cell r="H241">
            <v>40.26</v>
          </cell>
        </row>
        <row r="242">
          <cell r="A242" t="str">
            <v>14층</v>
          </cell>
          <cell r="C242" t="str">
            <v>공 장</v>
          </cell>
          <cell r="D242">
            <v>21.520000000000003</v>
          </cell>
          <cell r="E242">
            <v>76.83</v>
          </cell>
          <cell r="F242">
            <v>35.979999999999997</v>
          </cell>
          <cell r="G242">
            <v>112.81</v>
          </cell>
          <cell r="H242">
            <v>40.26</v>
          </cell>
        </row>
        <row r="243">
          <cell r="A243" t="str">
            <v>14층</v>
          </cell>
          <cell r="C243" t="str">
            <v>공 장</v>
          </cell>
          <cell r="D243">
            <v>21.520000000000003</v>
          </cell>
          <cell r="E243">
            <v>76.83</v>
          </cell>
          <cell r="F243">
            <v>35.979999999999997</v>
          </cell>
          <cell r="G243">
            <v>112.81</v>
          </cell>
          <cell r="H243">
            <v>40.26</v>
          </cell>
        </row>
        <row r="244">
          <cell r="A244" t="str">
            <v>14층</v>
          </cell>
          <cell r="C244" t="str">
            <v>공 장</v>
          </cell>
          <cell r="D244">
            <v>21.520000000000003</v>
          </cell>
          <cell r="E244">
            <v>76.83</v>
          </cell>
          <cell r="F244">
            <v>35.979999999999997</v>
          </cell>
          <cell r="G244">
            <v>112.81</v>
          </cell>
          <cell r="H244">
            <v>40.26</v>
          </cell>
        </row>
        <row r="245">
          <cell r="A245" t="str">
            <v>14층</v>
          </cell>
          <cell r="C245" t="str">
            <v>공 장</v>
          </cell>
          <cell r="D245">
            <v>21.520000000000003</v>
          </cell>
          <cell r="E245">
            <v>76.83</v>
          </cell>
          <cell r="F245">
            <v>35.979999999999997</v>
          </cell>
          <cell r="G245">
            <v>112.81</v>
          </cell>
          <cell r="H245">
            <v>40.26</v>
          </cell>
        </row>
        <row r="246">
          <cell r="A246" t="str">
            <v>14층</v>
          </cell>
          <cell r="C246" t="str">
            <v>공 장</v>
          </cell>
          <cell r="D246">
            <v>21.520000000000003</v>
          </cell>
          <cell r="E246">
            <v>76.83</v>
          </cell>
          <cell r="F246">
            <v>35.979999999999997</v>
          </cell>
          <cell r="G246">
            <v>112.81</v>
          </cell>
          <cell r="H246">
            <v>40.26</v>
          </cell>
        </row>
        <row r="247">
          <cell r="A247" t="str">
            <v>14층</v>
          </cell>
          <cell r="C247" t="str">
            <v>공 장</v>
          </cell>
          <cell r="D247">
            <v>22.44</v>
          </cell>
          <cell r="E247">
            <v>80.11</v>
          </cell>
          <cell r="F247">
            <v>37.520000000000003</v>
          </cell>
          <cell r="G247">
            <v>117.63</v>
          </cell>
          <cell r="H247">
            <v>41.97</v>
          </cell>
        </row>
        <row r="248">
          <cell r="A248" t="str">
            <v>14층</v>
          </cell>
          <cell r="C248" t="str">
            <v>공 장</v>
          </cell>
          <cell r="D248">
            <v>18.680000000000003</v>
          </cell>
          <cell r="E248">
            <v>66.69</v>
          </cell>
          <cell r="F248">
            <v>31.23</v>
          </cell>
          <cell r="G248">
            <v>97.92</v>
          </cell>
          <cell r="H248">
            <v>34.94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표지"/>
      <sheetName val="분양면적집계"/>
      <sheetName val="분양면적_피벗"/>
      <sheetName val="층별 건축면적"/>
      <sheetName val="면적표"/>
    </sheetNames>
    <sheetDataSet>
      <sheetData sheetId="0"/>
      <sheetData sheetId="1"/>
      <sheetData sheetId="2"/>
      <sheetData sheetId="3"/>
      <sheetData sheetId="4">
        <row r="3">
          <cell r="A3" t="str">
            <v>지하1층</v>
          </cell>
          <cell r="C3" t="str">
            <v>지원시설</v>
          </cell>
          <cell r="D3">
            <v>161.4</v>
          </cell>
          <cell r="E3">
            <v>576.39</v>
          </cell>
          <cell r="F3">
            <v>269.94</v>
          </cell>
          <cell r="G3">
            <v>846.32999999999993</v>
          </cell>
          <cell r="H3">
            <v>302.02</v>
          </cell>
        </row>
        <row r="4">
          <cell r="A4" t="str">
            <v>1층</v>
          </cell>
          <cell r="C4" t="str">
            <v>지원시설</v>
          </cell>
          <cell r="D4">
            <v>17.010000000000002</v>
          </cell>
          <cell r="E4">
            <v>60.73</v>
          </cell>
          <cell r="F4">
            <v>28.44</v>
          </cell>
          <cell r="G4">
            <v>89.17</v>
          </cell>
          <cell r="H4">
            <v>31.82</v>
          </cell>
        </row>
        <row r="5">
          <cell r="A5" t="str">
            <v>1층</v>
          </cell>
          <cell r="C5" t="str">
            <v>지원시설</v>
          </cell>
          <cell r="D5">
            <v>16.329999999999998</v>
          </cell>
          <cell r="E5">
            <v>58.31</v>
          </cell>
          <cell r="F5">
            <v>27.31</v>
          </cell>
          <cell r="G5">
            <v>85.62</v>
          </cell>
          <cell r="H5">
            <v>30.55</v>
          </cell>
        </row>
        <row r="6">
          <cell r="A6" t="str">
            <v>1층</v>
          </cell>
          <cell r="C6" t="str">
            <v>지원시설</v>
          </cell>
          <cell r="D6">
            <v>16.329999999999998</v>
          </cell>
          <cell r="E6">
            <v>58.31</v>
          </cell>
          <cell r="F6">
            <v>27.31</v>
          </cell>
          <cell r="G6">
            <v>85.62</v>
          </cell>
          <cell r="H6">
            <v>30.55</v>
          </cell>
        </row>
        <row r="7">
          <cell r="A7" t="str">
            <v>1층</v>
          </cell>
          <cell r="C7" t="str">
            <v>지원시설</v>
          </cell>
          <cell r="D7">
            <v>16.329999999999998</v>
          </cell>
          <cell r="E7">
            <v>58.31</v>
          </cell>
          <cell r="F7">
            <v>27.31</v>
          </cell>
          <cell r="G7">
            <v>85.62</v>
          </cell>
          <cell r="H7">
            <v>30.55</v>
          </cell>
        </row>
        <row r="8">
          <cell r="A8" t="str">
            <v>1층</v>
          </cell>
          <cell r="C8" t="str">
            <v>지원시설</v>
          </cell>
          <cell r="D8">
            <v>16.329999999999998</v>
          </cell>
          <cell r="E8">
            <v>58.31</v>
          </cell>
          <cell r="F8">
            <v>27.31</v>
          </cell>
          <cell r="G8">
            <v>85.62</v>
          </cell>
          <cell r="H8">
            <v>30.55</v>
          </cell>
        </row>
        <row r="9">
          <cell r="A9" t="str">
            <v>1층</v>
          </cell>
          <cell r="C9" t="str">
            <v>지원시설</v>
          </cell>
          <cell r="D9">
            <v>16.329999999999998</v>
          </cell>
          <cell r="E9">
            <v>58.31</v>
          </cell>
          <cell r="F9">
            <v>27.31</v>
          </cell>
          <cell r="G9">
            <v>85.62</v>
          </cell>
          <cell r="H9">
            <v>30.55</v>
          </cell>
        </row>
        <row r="10">
          <cell r="A10" t="str">
            <v>1층</v>
          </cell>
          <cell r="C10" t="str">
            <v>지원시설</v>
          </cell>
          <cell r="D10">
            <v>17.010000000000002</v>
          </cell>
          <cell r="E10">
            <v>60.73</v>
          </cell>
          <cell r="F10">
            <v>28.44</v>
          </cell>
          <cell r="G10">
            <v>89.17</v>
          </cell>
          <cell r="H10">
            <v>31.82</v>
          </cell>
        </row>
        <row r="11">
          <cell r="A11" t="str">
            <v>1층</v>
          </cell>
          <cell r="C11" t="str">
            <v>지원시설</v>
          </cell>
          <cell r="D11">
            <v>17.010000000000002</v>
          </cell>
          <cell r="E11">
            <v>60.73</v>
          </cell>
          <cell r="F11">
            <v>28.44</v>
          </cell>
          <cell r="G11">
            <v>89.17</v>
          </cell>
          <cell r="H11">
            <v>31.82</v>
          </cell>
        </row>
        <row r="12">
          <cell r="A12" t="str">
            <v>1층</v>
          </cell>
          <cell r="C12" t="str">
            <v>지원시설</v>
          </cell>
          <cell r="D12">
            <v>16.329999999999998</v>
          </cell>
          <cell r="E12">
            <v>58.31</v>
          </cell>
          <cell r="F12">
            <v>27.31</v>
          </cell>
          <cell r="G12">
            <v>85.62</v>
          </cell>
          <cell r="H12">
            <v>30.55</v>
          </cell>
        </row>
        <row r="13">
          <cell r="A13" t="str">
            <v>1층</v>
          </cell>
          <cell r="C13" t="str">
            <v>지원시설</v>
          </cell>
          <cell r="D13">
            <v>16.329999999999998</v>
          </cell>
          <cell r="E13">
            <v>58.31</v>
          </cell>
          <cell r="F13">
            <v>27.31</v>
          </cell>
          <cell r="G13">
            <v>85.62</v>
          </cell>
          <cell r="H13">
            <v>30.55</v>
          </cell>
        </row>
        <row r="14">
          <cell r="A14" t="str">
            <v>1층</v>
          </cell>
          <cell r="C14" t="str">
            <v>지원시설</v>
          </cell>
          <cell r="D14">
            <v>16.329999999999998</v>
          </cell>
          <cell r="E14">
            <v>58.31</v>
          </cell>
          <cell r="F14">
            <v>27.31</v>
          </cell>
          <cell r="G14">
            <v>85.62</v>
          </cell>
          <cell r="H14">
            <v>30.55</v>
          </cell>
        </row>
        <row r="15">
          <cell r="A15" t="str">
            <v>1층</v>
          </cell>
          <cell r="C15" t="str">
            <v>지원시설</v>
          </cell>
          <cell r="D15">
            <v>17.059999999999999</v>
          </cell>
          <cell r="E15">
            <v>60.92</v>
          </cell>
          <cell r="F15">
            <v>28.53</v>
          </cell>
          <cell r="G15">
            <v>89.45</v>
          </cell>
          <cell r="H15">
            <v>31.92</v>
          </cell>
        </row>
        <row r="16">
          <cell r="A16" t="str">
            <v>2층</v>
          </cell>
          <cell r="C16" t="str">
            <v>공 장</v>
          </cell>
          <cell r="D16">
            <v>24.37</v>
          </cell>
          <cell r="E16">
            <v>87.02</v>
          </cell>
          <cell r="F16">
            <v>40.75</v>
          </cell>
          <cell r="G16">
            <v>127.77</v>
          </cell>
          <cell r="H16">
            <v>45.6</v>
          </cell>
        </row>
        <row r="17">
          <cell r="A17" t="str">
            <v>2층</v>
          </cell>
          <cell r="C17" t="str">
            <v>공 장</v>
          </cell>
          <cell r="D17">
            <v>24.05</v>
          </cell>
          <cell r="E17">
            <v>85.9</v>
          </cell>
          <cell r="F17">
            <v>40.229999999999997</v>
          </cell>
          <cell r="G17">
            <v>126.13</v>
          </cell>
          <cell r="H17">
            <v>45.01</v>
          </cell>
        </row>
        <row r="18">
          <cell r="A18" t="str">
            <v>2층</v>
          </cell>
          <cell r="C18" t="str">
            <v>공 장</v>
          </cell>
          <cell r="D18">
            <v>15.74</v>
          </cell>
          <cell r="E18">
            <v>56.2</v>
          </cell>
          <cell r="F18">
            <v>26.32</v>
          </cell>
          <cell r="G18">
            <v>82.52000000000001</v>
          </cell>
          <cell r="H18">
            <v>29.45</v>
          </cell>
        </row>
        <row r="19">
          <cell r="A19" t="str">
            <v>2층</v>
          </cell>
          <cell r="C19" t="str">
            <v>공 장</v>
          </cell>
          <cell r="D19">
            <v>15.73</v>
          </cell>
          <cell r="E19">
            <v>56.16</v>
          </cell>
          <cell r="F19">
            <v>26.3</v>
          </cell>
          <cell r="G19">
            <v>82.46</v>
          </cell>
          <cell r="H19">
            <v>29.43</v>
          </cell>
        </row>
        <row r="20">
          <cell r="A20" t="str">
            <v>2층</v>
          </cell>
          <cell r="C20" t="str">
            <v>공 장</v>
          </cell>
          <cell r="D20">
            <v>15.73</v>
          </cell>
          <cell r="E20">
            <v>56.16</v>
          </cell>
          <cell r="F20">
            <v>26.3</v>
          </cell>
          <cell r="G20">
            <v>82.46</v>
          </cell>
          <cell r="H20">
            <v>29.43</v>
          </cell>
        </row>
        <row r="21">
          <cell r="A21" t="str">
            <v>2층</v>
          </cell>
          <cell r="C21" t="str">
            <v>공 장</v>
          </cell>
          <cell r="D21">
            <v>15.73</v>
          </cell>
          <cell r="E21">
            <v>56.16</v>
          </cell>
          <cell r="F21">
            <v>26.3</v>
          </cell>
          <cell r="G21">
            <v>82.46</v>
          </cell>
          <cell r="H21">
            <v>29.43</v>
          </cell>
        </row>
        <row r="22">
          <cell r="A22" t="str">
            <v>2층</v>
          </cell>
          <cell r="C22" t="str">
            <v>지원시설</v>
          </cell>
          <cell r="D22">
            <v>31.67</v>
          </cell>
          <cell r="E22">
            <v>113.1</v>
          </cell>
          <cell r="F22">
            <v>52.97</v>
          </cell>
          <cell r="G22">
            <v>166.07</v>
          </cell>
          <cell r="H22">
            <v>59.26</v>
          </cell>
        </row>
        <row r="23">
          <cell r="A23" t="str">
            <v>2층</v>
          </cell>
          <cell r="C23" t="str">
            <v>지원시설</v>
          </cell>
          <cell r="D23">
            <v>43.02</v>
          </cell>
          <cell r="E23">
            <v>153.63</v>
          </cell>
          <cell r="F23">
            <v>71.95</v>
          </cell>
          <cell r="G23">
            <v>225.57999999999998</v>
          </cell>
          <cell r="H23">
            <v>80.5</v>
          </cell>
        </row>
        <row r="24">
          <cell r="A24" t="str">
            <v>2층</v>
          </cell>
          <cell r="C24" t="str">
            <v>지원시설</v>
          </cell>
          <cell r="D24">
            <v>23.42</v>
          </cell>
          <cell r="E24">
            <v>83.62</v>
          </cell>
          <cell r="F24">
            <v>39.159999999999997</v>
          </cell>
          <cell r="G24">
            <v>122.78</v>
          </cell>
          <cell r="H24">
            <v>43.82</v>
          </cell>
        </row>
        <row r="25">
          <cell r="A25" t="str">
            <v>2층</v>
          </cell>
          <cell r="C25" t="str">
            <v>지원시설</v>
          </cell>
          <cell r="D25">
            <v>15.84</v>
          </cell>
          <cell r="E25">
            <v>56.55</v>
          </cell>
          <cell r="F25">
            <v>26.48</v>
          </cell>
          <cell r="G25">
            <v>83.03</v>
          </cell>
          <cell r="H25">
            <v>29.63</v>
          </cell>
        </row>
        <row r="26">
          <cell r="A26" t="str">
            <v>2층</v>
          </cell>
          <cell r="C26" t="str">
            <v>지원시설</v>
          </cell>
          <cell r="D26">
            <v>15.84</v>
          </cell>
          <cell r="E26">
            <v>56.55</v>
          </cell>
          <cell r="F26">
            <v>26.48</v>
          </cell>
          <cell r="G26">
            <v>83.03</v>
          </cell>
          <cell r="H26">
            <v>29.63</v>
          </cell>
        </row>
        <row r="27">
          <cell r="A27" t="str">
            <v>2층</v>
          </cell>
          <cell r="C27" t="str">
            <v>공 장</v>
          </cell>
          <cell r="D27">
            <v>15.73</v>
          </cell>
          <cell r="E27">
            <v>56.16</v>
          </cell>
          <cell r="F27">
            <v>26.3</v>
          </cell>
          <cell r="G27">
            <v>82.46</v>
          </cell>
          <cell r="H27">
            <v>29.43</v>
          </cell>
        </row>
        <row r="28">
          <cell r="A28" t="str">
            <v>2층</v>
          </cell>
          <cell r="C28" t="str">
            <v>공 장</v>
          </cell>
          <cell r="D28">
            <v>15.73</v>
          </cell>
          <cell r="E28">
            <v>56.16</v>
          </cell>
          <cell r="F28">
            <v>26.3</v>
          </cell>
          <cell r="G28">
            <v>82.46</v>
          </cell>
          <cell r="H28">
            <v>29.43</v>
          </cell>
        </row>
        <row r="29">
          <cell r="A29" t="str">
            <v>2층</v>
          </cell>
          <cell r="C29" t="str">
            <v>공 장</v>
          </cell>
          <cell r="D29">
            <v>15.73</v>
          </cell>
          <cell r="E29">
            <v>56.16</v>
          </cell>
          <cell r="F29">
            <v>26.3</v>
          </cell>
          <cell r="G29">
            <v>82.46</v>
          </cell>
          <cell r="H29">
            <v>29.43</v>
          </cell>
        </row>
        <row r="30">
          <cell r="A30" t="str">
            <v>2층</v>
          </cell>
          <cell r="C30" t="str">
            <v>공 장</v>
          </cell>
          <cell r="D30">
            <v>15.74</v>
          </cell>
          <cell r="E30">
            <v>56.21</v>
          </cell>
          <cell r="F30">
            <v>26.32</v>
          </cell>
          <cell r="G30">
            <v>82.53</v>
          </cell>
          <cell r="H30">
            <v>29.45</v>
          </cell>
        </row>
        <row r="31">
          <cell r="A31" t="str">
            <v>2층</v>
          </cell>
          <cell r="C31" t="str">
            <v>공 장</v>
          </cell>
          <cell r="D31">
            <v>22.12</v>
          </cell>
          <cell r="E31">
            <v>78.989999999999995</v>
          </cell>
          <cell r="F31">
            <v>36.99</v>
          </cell>
          <cell r="G31">
            <v>115.97999999999999</v>
          </cell>
          <cell r="H31">
            <v>41.39</v>
          </cell>
        </row>
        <row r="32">
          <cell r="A32" t="str">
            <v>2층</v>
          </cell>
          <cell r="C32" t="str">
            <v>공 장</v>
          </cell>
          <cell r="D32">
            <v>22.44</v>
          </cell>
          <cell r="E32">
            <v>80.11</v>
          </cell>
          <cell r="F32">
            <v>37.520000000000003</v>
          </cell>
          <cell r="G32">
            <v>117.63</v>
          </cell>
          <cell r="H32">
            <v>41.97</v>
          </cell>
        </row>
        <row r="33">
          <cell r="A33" t="str">
            <v>2층</v>
          </cell>
          <cell r="C33" t="str">
            <v>공 장</v>
          </cell>
          <cell r="D33">
            <v>34.18</v>
          </cell>
          <cell r="E33">
            <v>122.07</v>
          </cell>
          <cell r="F33">
            <v>57.160000000000004</v>
          </cell>
          <cell r="G33">
            <v>179.23</v>
          </cell>
          <cell r="H33">
            <v>63.96</v>
          </cell>
        </row>
        <row r="34">
          <cell r="A34" t="str">
            <v>3층</v>
          </cell>
          <cell r="C34" t="str">
            <v>공 장</v>
          </cell>
          <cell r="D34">
            <v>24.37</v>
          </cell>
          <cell r="E34">
            <v>87.02</v>
          </cell>
          <cell r="F34">
            <v>40.75</v>
          </cell>
          <cell r="G34">
            <v>127.77</v>
          </cell>
          <cell r="H34">
            <v>45.6</v>
          </cell>
        </row>
        <row r="35">
          <cell r="A35" t="str">
            <v>3층</v>
          </cell>
          <cell r="C35" t="str">
            <v>공 장</v>
          </cell>
          <cell r="D35">
            <v>23.37</v>
          </cell>
          <cell r="E35">
            <v>83.46</v>
          </cell>
          <cell r="F35">
            <v>39.090000000000003</v>
          </cell>
          <cell r="G35">
            <v>122.55</v>
          </cell>
          <cell r="H35">
            <v>43.73</v>
          </cell>
        </row>
        <row r="36">
          <cell r="A36" t="str">
            <v>3층</v>
          </cell>
          <cell r="C36" t="str">
            <v>공 장</v>
          </cell>
          <cell r="D36">
            <v>23.08</v>
          </cell>
          <cell r="E36">
            <v>82.43</v>
          </cell>
          <cell r="F36">
            <v>38.6</v>
          </cell>
          <cell r="G36">
            <v>121.03</v>
          </cell>
          <cell r="H36">
            <v>43.19</v>
          </cell>
        </row>
        <row r="37">
          <cell r="A37" t="str">
            <v>3층</v>
          </cell>
          <cell r="C37" t="str">
            <v>공 장</v>
          </cell>
          <cell r="D37">
            <v>23.04</v>
          </cell>
          <cell r="E37">
            <v>82.29</v>
          </cell>
          <cell r="F37">
            <v>38.54</v>
          </cell>
          <cell r="G37">
            <v>120.83000000000001</v>
          </cell>
          <cell r="H37">
            <v>43.12</v>
          </cell>
        </row>
        <row r="38">
          <cell r="A38" t="str">
            <v>3층</v>
          </cell>
          <cell r="C38" t="str">
            <v>공 장</v>
          </cell>
          <cell r="D38">
            <v>23.04</v>
          </cell>
          <cell r="E38">
            <v>82.29</v>
          </cell>
          <cell r="F38">
            <v>38.54</v>
          </cell>
          <cell r="G38">
            <v>120.83000000000001</v>
          </cell>
          <cell r="H38">
            <v>43.12</v>
          </cell>
        </row>
        <row r="39">
          <cell r="A39" t="str">
            <v>3층</v>
          </cell>
          <cell r="C39" t="str">
            <v>공 장</v>
          </cell>
          <cell r="D39">
            <v>23.04</v>
          </cell>
          <cell r="E39">
            <v>82.29</v>
          </cell>
          <cell r="F39">
            <v>38.54</v>
          </cell>
          <cell r="G39">
            <v>120.83000000000001</v>
          </cell>
          <cell r="H39">
            <v>43.12</v>
          </cell>
        </row>
        <row r="40">
          <cell r="A40" t="str">
            <v>3층</v>
          </cell>
          <cell r="C40" t="str">
            <v>공 장</v>
          </cell>
          <cell r="D40">
            <v>23.04</v>
          </cell>
          <cell r="E40">
            <v>82.29</v>
          </cell>
          <cell r="F40">
            <v>38.54</v>
          </cell>
          <cell r="G40">
            <v>120.83000000000001</v>
          </cell>
          <cell r="H40">
            <v>43.12</v>
          </cell>
        </row>
        <row r="41">
          <cell r="A41" t="str">
            <v>3층</v>
          </cell>
          <cell r="C41" t="str">
            <v>공 장</v>
          </cell>
          <cell r="D41">
            <v>29.41</v>
          </cell>
          <cell r="E41">
            <v>105.02</v>
          </cell>
          <cell r="F41">
            <v>49.18</v>
          </cell>
          <cell r="G41">
            <v>154.19999999999999</v>
          </cell>
          <cell r="H41">
            <v>55.03</v>
          </cell>
        </row>
        <row r="42">
          <cell r="A42" t="str">
            <v>3층</v>
          </cell>
          <cell r="C42" t="str">
            <v>공 장</v>
          </cell>
          <cell r="D42">
            <v>34.18</v>
          </cell>
          <cell r="E42">
            <v>122.07</v>
          </cell>
          <cell r="F42">
            <v>57.160000000000004</v>
          </cell>
          <cell r="G42">
            <v>179.23</v>
          </cell>
          <cell r="H42">
            <v>63.96</v>
          </cell>
        </row>
        <row r="43">
          <cell r="A43" t="str">
            <v>3층</v>
          </cell>
          <cell r="C43" t="str">
            <v>공 장</v>
          </cell>
          <cell r="D43">
            <v>29.26</v>
          </cell>
          <cell r="E43">
            <v>104.5</v>
          </cell>
          <cell r="F43">
            <v>48.94</v>
          </cell>
          <cell r="G43">
            <v>153.44</v>
          </cell>
          <cell r="H43">
            <v>54.76</v>
          </cell>
        </row>
        <row r="44">
          <cell r="A44" t="str">
            <v>3층</v>
          </cell>
          <cell r="C44" t="str">
            <v>공 장</v>
          </cell>
          <cell r="D44">
            <v>23.04</v>
          </cell>
          <cell r="E44">
            <v>82.29</v>
          </cell>
          <cell r="F44">
            <v>38.54</v>
          </cell>
          <cell r="G44">
            <v>120.83000000000001</v>
          </cell>
          <cell r="H44">
            <v>43.12</v>
          </cell>
        </row>
        <row r="45">
          <cell r="A45" t="str">
            <v>3층</v>
          </cell>
          <cell r="C45" t="str">
            <v>공 장</v>
          </cell>
          <cell r="D45">
            <v>23.04</v>
          </cell>
          <cell r="E45">
            <v>82.29</v>
          </cell>
          <cell r="F45">
            <v>38.54</v>
          </cell>
          <cell r="G45">
            <v>120.83000000000001</v>
          </cell>
          <cell r="H45">
            <v>43.12</v>
          </cell>
        </row>
        <row r="46">
          <cell r="A46" t="str">
            <v>3층</v>
          </cell>
          <cell r="C46" t="str">
            <v>공 장</v>
          </cell>
          <cell r="D46">
            <v>23.04</v>
          </cell>
          <cell r="E46">
            <v>82.29</v>
          </cell>
          <cell r="F46">
            <v>38.54</v>
          </cell>
          <cell r="G46">
            <v>120.83000000000001</v>
          </cell>
          <cell r="H46">
            <v>43.12</v>
          </cell>
        </row>
        <row r="47">
          <cell r="A47" t="str">
            <v>3층</v>
          </cell>
          <cell r="C47" t="str">
            <v>공 장</v>
          </cell>
          <cell r="D47">
            <v>23.04</v>
          </cell>
          <cell r="E47">
            <v>82.29</v>
          </cell>
          <cell r="F47">
            <v>38.54</v>
          </cell>
          <cell r="G47">
            <v>120.83000000000001</v>
          </cell>
          <cell r="H47">
            <v>43.12</v>
          </cell>
        </row>
        <row r="48">
          <cell r="A48" t="str">
            <v>3층</v>
          </cell>
          <cell r="C48" t="str">
            <v>공 장</v>
          </cell>
          <cell r="D48">
            <v>23.04</v>
          </cell>
          <cell r="E48">
            <v>82.29</v>
          </cell>
          <cell r="F48">
            <v>38.54</v>
          </cell>
          <cell r="G48">
            <v>120.83000000000001</v>
          </cell>
          <cell r="H48">
            <v>43.12</v>
          </cell>
        </row>
        <row r="49">
          <cell r="A49" t="str">
            <v>3층</v>
          </cell>
          <cell r="C49" t="str">
            <v>공 장</v>
          </cell>
          <cell r="D49">
            <v>23.04</v>
          </cell>
          <cell r="E49">
            <v>82.29</v>
          </cell>
          <cell r="F49">
            <v>38.54</v>
          </cell>
          <cell r="G49">
            <v>120.83000000000001</v>
          </cell>
          <cell r="H49">
            <v>43.12</v>
          </cell>
        </row>
        <row r="50">
          <cell r="A50" t="str">
            <v>3층</v>
          </cell>
          <cell r="C50" t="str">
            <v>공 장</v>
          </cell>
          <cell r="D50">
            <v>22.44</v>
          </cell>
          <cell r="E50">
            <v>80.11</v>
          </cell>
          <cell r="F50">
            <v>37.520000000000003</v>
          </cell>
          <cell r="G50">
            <v>117.63</v>
          </cell>
          <cell r="H50">
            <v>41.97</v>
          </cell>
        </row>
        <row r="51">
          <cell r="A51" t="str">
            <v>3층</v>
          </cell>
          <cell r="C51" t="str">
            <v>공 장</v>
          </cell>
          <cell r="D51">
            <v>21.79</v>
          </cell>
          <cell r="E51">
            <v>77.81</v>
          </cell>
          <cell r="F51">
            <v>36.44</v>
          </cell>
          <cell r="G51">
            <v>114.25</v>
          </cell>
          <cell r="H51">
            <v>40.770000000000003</v>
          </cell>
        </row>
        <row r="52">
          <cell r="A52" t="str">
            <v>4층</v>
          </cell>
          <cell r="C52" t="str">
            <v>공 장</v>
          </cell>
          <cell r="D52">
            <v>24.37</v>
          </cell>
          <cell r="E52">
            <v>87.02</v>
          </cell>
          <cell r="F52">
            <v>40.75</v>
          </cell>
          <cell r="G52">
            <v>127.77</v>
          </cell>
          <cell r="H52">
            <v>45.6</v>
          </cell>
        </row>
        <row r="53">
          <cell r="A53" t="str">
            <v>4층</v>
          </cell>
          <cell r="C53" t="str">
            <v>공 장</v>
          </cell>
          <cell r="D53">
            <v>23.37</v>
          </cell>
          <cell r="E53">
            <v>83.46</v>
          </cell>
          <cell r="F53">
            <v>39.090000000000003</v>
          </cell>
          <cell r="G53">
            <v>122.55</v>
          </cell>
          <cell r="H53">
            <v>43.73</v>
          </cell>
        </row>
        <row r="54">
          <cell r="A54" t="str">
            <v>4층</v>
          </cell>
          <cell r="C54" t="str">
            <v>공 장</v>
          </cell>
          <cell r="D54">
            <v>23.08</v>
          </cell>
          <cell r="E54">
            <v>82.43</v>
          </cell>
          <cell r="F54">
            <v>38.6</v>
          </cell>
          <cell r="G54">
            <v>121.03</v>
          </cell>
          <cell r="H54">
            <v>43.19</v>
          </cell>
        </row>
        <row r="55">
          <cell r="A55" t="str">
            <v>4층</v>
          </cell>
          <cell r="C55" t="str">
            <v>공 장</v>
          </cell>
          <cell r="D55">
            <v>23.04</v>
          </cell>
          <cell r="E55">
            <v>82.29</v>
          </cell>
          <cell r="F55">
            <v>38.54</v>
          </cell>
          <cell r="G55">
            <v>120.83000000000001</v>
          </cell>
          <cell r="H55">
            <v>43.12</v>
          </cell>
        </row>
        <row r="56">
          <cell r="A56" t="str">
            <v>4층</v>
          </cell>
          <cell r="C56" t="str">
            <v>공 장</v>
          </cell>
          <cell r="D56">
            <v>23.04</v>
          </cell>
          <cell r="E56">
            <v>82.29</v>
          </cell>
          <cell r="F56">
            <v>38.54</v>
          </cell>
          <cell r="G56">
            <v>120.83000000000001</v>
          </cell>
          <cell r="H56">
            <v>43.12</v>
          </cell>
        </row>
        <row r="57">
          <cell r="A57" t="str">
            <v>4층</v>
          </cell>
          <cell r="C57" t="str">
            <v>공 장</v>
          </cell>
          <cell r="D57">
            <v>23.04</v>
          </cell>
          <cell r="E57">
            <v>82.29</v>
          </cell>
          <cell r="F57">
            <v>38.54</v>
          </cell>
          <cell r="G57">
            <v>120.83000000000001</v>
          </cell>
          <cell r="H57">
            <v>43.12</v>
          </cell>
        </row>
        <row r="58">
          <cell r="A58" t="str">
            <v>4층</v>
          </cell>
          <cell r="C58" t="str">
            <v>공 장</v>
          </cell>
          <cell r="D58">
            <v>23.04</v>
          </cell>
          <cell r="E58">
            <v>82.29</v>
          </cell>
          <cell r="F58">
            <v>38.54</v>
          </cell>
          <cell r="G58">
            <v>120.83000000000001</v>
          </cell>
          <cell r="H58">
            <v>43.12</v>
          </cell>
        </row>
        <row r="59">
          <cell r="A59" t="str">
            <v>4층</v>
          </cell>
          <cell r="C59" t="str">
            <v>공 장</v>
          </cell>
          <cell r="D59">
            <v>29.51</v>
          </cell>
          <cell r="E59">
            <v>105.36</v>
          </cell>
          <cell r="F59">
            <v>49.34</v>
          </cell>
          <cell r="G59">
            <v>154.69999999999999</v>
          </cell>
          <cell r="H59">
            <v>55.2</v>
          </cell>
        </row>
        <row r="60">
          <cell r="A60" t="str">
            <v>4층</v>
          </cell>
          <cell r="C60" t="str">
            <v>공 장</v>
          </cell>
          <cell r="D60">
            <v>32.72</v>
          </cell>
          <cell r="E60">
            <v>116.81</v>
          </cell>
          <cell r="F60">
            <v>54.71</v>
          </cell>
          <cell r="G60">
            <v>171.52</v>
          </cell>
          <cell r="H60">
            <v>61.21</v>
          </cell>
        </row>
        <row r="61">
          <cell r="A61" t="str">
            <v>4층</v>
          </cell>
          <cell r="C61" t="str">
            <v>공 장</v>
          </cell>
          <cell r="D61">
            <v>29.98</v>
          </cell>
          <cell r="E61">
            <v>107.07</v>
          </cell>
          <cell r="F61">
            <v>50.14</v>
          </cell>
          <cell r="G61">
            <v>157.20999999999998</v>
          </cell>
          <cell r="H61">
            <v>56.09</v>
          </cell>
        </row>
        <row r="62">
          <cell r="A62" t="str">
            <v>4층</v>
          </cell>
          <cell r="C62" t="str">
            <v>공 장</v>
          </cell>
          <cell r="D62">
            <v>23.04</v>
          </cell>
          <cell r="E62">
            <v>82.29</v>
          </cell>
          <cell r="F62">
            <v>38.54</v>
          </cell>
          <cell r="G62">
            <v>120.83000000000001</v>
          </cell>
          <cell r="H62">
            <v>43.12</v>
          </cell>
        </row>
        <row r="63">
          <cell r="A63" t="str">
            <v>4층</v>
          </cell>
          <cell r="C63" t="str">
            <v>공 장</v>
          </cell>
          <cell r="D63">
            <v>23.04</v>
          </cell>
          <cell r="E63">
            <v>82.29</v>
          </cell>
          <cell r="F63">
            <v>38.54</v>
          </cell>
          <cell r="G63">
            <v>120.83000000000001</v>
          </cell>
          <cell r="H63">
            <v>43.12</v>
          </cell>
        </row>
        <row r="64">
          <cell r="A64" t="str">
            <v>4층</v>
          </cell>
          <cell r="C64" t="str">
            <v>공 장</v>
          </cell>
          <cell r="D64">
            <v>23.04</v>
          </cell>
          <cell r="E64">
            <v>82.29</v>
          </cell>
          <cell r="F64">
            <v>38.54</v>
          </cell>
          <cell r="G64">
            <v>120.83000000000001</v>
          </cell>
          <cell r="H64">
            <v>43.12</v>
          </cell>
        </row>
        <row r="65">
          <cell r="A65" t="str">
            <v>4층</v>
          </cell>
          <cell r="C65" t="str">
            <v>공 장</v>
          </cell>
          <cell r="D65">
            <v>23.04</v>
          </cell>
          <cell r="E65">
            <v>82.29</v>
          </cell>
          <cell r="F65">
            <v>38.54</v>
          </cell>
          <cell r="G65">
            <v>120.83000000000001</v>
          </cell>
          <cell r="H65">
            <v>43.12</v>
          </cell>
        </row>
        <row r="66">
          <cell r="A66" t="str">
            <v>4층</v>
          </cell>
          <cell r="C66" t="str">
            <v>공 장</v>
          </cell>
          <cell r="D66">
            <v>23.04</v>
          </cell>
          <cell r="E66">
            <v>82.29</v>
          </cell>
          <cell r="F66">
            <v>38.54</v>
          </cell>
          <cell r="G66">
            <v>120.83000000000001</v>
          </cell>
          <cell r="H66">
            <v>43.12</v>
          </cell>
        </row>
        <row r="67">
          <cell r="A67" t="str">
            <v>4층</v>
          </cell>
          <cell r="C67" t="str">
            <v>공 장</v>
          </cell>
          <cell r="D67">
            <v>23.04</v>
          </cell>
          <cell r="E67">
            <v>82.29</v>
          </cell>
          <cell r="F67">
            <v>38.54</v>
          </cell>
          <cell r="G67">
            <v>120.83000000000001</v>
          </cell>
          <cell r="H67">
            <v>43.12</v>
          </cell>
        </row>
        <row r="68">
          <cell r="A68" t="str">
            <v>4층</v>
          </cell>
          <cell r="C68" t="str">
            <v>공 장</v>
          </cell>
          <cell r="D68">
            <v>22.44</v>
          </cell>
          <cell r="E68">
            <v>80.11</v>
          </cell>
          <cell r="F68">
            <v>37.520000000000003</v>
          </cell>
          <cell r="G68">
            <v>117.63</v>
          </cell>
          <cell r="H68">
            <v>41.97</v>
          </cell>
        </row>
        <row r="69">
          <cell r="A69" t="str">
            <v>4층</v>
          </cell>
          <cell r="C69" t="str">
            <v>공 장</v>
          </cell>
          <cell r="D69">
            <v>18.680000000000003</v>
          </cell>
          <cell r="E69">
            <v>66.69</v>
          </cell>
          <cell r="F69">
            <v>31.23</v>
          </cell>
          <cell r="G69">
            <v>97.92</v>
          </cell>
          <cell r="H69">
            <v>34.94</v>
          </cell>
        </row>
        <row r="70">
          <cell r="A70" t="str">
            <v>5층</v>
          </cell>
          <cell r="C70" t="str">
            <v>공 장</v>
          </cell>
          <cell r="D70">
            <v>24.37</v>
          </cell>
          <cell r="E70">
            <v>87.02</v>
          </cell>
          <cell r="F70">
            <v>40.75</v>
          </cell>
          <cell r="G70">
            <v>127.77</v>
          </cell>
          <cell r="H70">
            <v>45.6</v>
          </cell>
        </row>
        <row r="71">
          <cell r="A71" t="str">
            <v>5층</v>
          </cell>
          <cell r="C71" t="str">
            <v>공 장</v>
          </cell>
          <cell r="D71">
            <v>23.37</v>
          </cell>
          <cell r="E71">
            <v>83.46</v>
          </cell>
          <cell r="F71">
            <v>39.090000000000003</v>
          </cell>
          <cell r="G71">
            <v>122.55</v>
          </cell>
          <cell r="H71">
            <v>43.73</v>
          </cell>
        </row>
        <row r="72">
          <cell r="A72" t="str">
            <v>5층</v>
          </cell>
          <cell r="C72" t="str">
            <v>공 장</v>
          </cell>
          <cell r="D72">
            <v>23.08</v>
          </cell>
          <cell r="E72">
            <v>82.43</v>
          </cell>
          <cell r="F72">
            <v>38.6</v>
          </cell>
          <cell r="G72">
            <v>121.03</v>
          </cell>
          <cell r="H72">
            <v>43.19</v>
          </cell>
        </row>
        <row r="73">
          <cell r="A73" t="str">
            <v>5층</v>
          </cell>
          <cell r="C73" t="str">
            <v>공 장</v>
          </cell>
          <cell r="D73">
            <v>23.04</v>
          </cell>
          <cell r="E73">
            <v>82.29</v>
          </cell>
          <cell r="F73">
            <v>38.54</v>
          </cell>
          <cell r="G73">
            <v>120.83000000000001</v>
          </cell>
          <cell r="H73">
            <v>43.12</v>
          </cell>
        </row>
        <row r="74">
          <cell r="A74" t="str">
            <v>5층</v>
          </cell>
          <cell r="C74" t="str">
            <v>공 장</v>
          </cell>
          <cell r="D74">
            <v>23.04</v>
          </cell>
          <cell r="E74">
            <v>82.29</v>
          </cell>
          <cell r="F74">
            <v>38.54</v>
          </cell>
          <cell r="G74">
            <v>120.83000000000001</v>
          </cell>
          <cell r="H74">
            <v>43.12</v>
          </cell>
        </row>
        <row r="75">
          <cell r="A75" t="str">
            <v>5층</v>
          </cell>
          <cell r="C75" t="str">
            <v>공 장</v>
          </cell>
          <cell r="D75">
            <v>23.04</v>
          </cell>
          <cell r="E75">
            <v>82.29</v>
          </cell>
          <cell r="F75">
            <v>38.54</v>
          </cell>
          <cell r="G75">
            <v>120.83000000000001</v>
          </cell>
          <cell r="H75">
            <v>43.12</v>
          </cell>
        </row>
        <row r="76">
          <cell r="A76" t="str">
            <v>5층</v>
          </cell>
          <cell r="C76" t="str">
            <v>공 장</v>
          </cell>
          <cell r="D76">
            <v>23.04</v>
          </cell>
          <cell r="E76">
            <v>82.29</v>
          </cell>
          <cell r="F76">
            <v>38.54</v>
          </cell>
          <cell r="G76">
            <v>120.83000000000001</v>
          </cell>
          <cell r="H76">
            <v>43.12</v>
          </cell>
        </row>
        <row r="77">
          <cell r="A77" t="str">
            <v>5층</v>
          </cell>
          <cell r="C77" t="str">
            <v>공 장</v>
          </cell>
          <cell r="D77">
            <v>29.51</v>
          </cell>
          <cell r="E77">
            <v>105.36</v>
          </cell>
          <cell r="F77">
            <v>49.34</v>
          </cell>
          <cell r="G77">
            <v>154.69999999999999</v>
          </cell>
          <cell r="H77">
            <v>55.2</v>
          </cell>
        </row>
        <row r="78">
          <cell r="A78" t="str">
            <v>5층</v>
          </cell>
          <cell r="C78" t="str">
            <v>공 장</v>
          </cell>
          <cell r="D78">
            <v>32.72</v>
          </cell>
          <cell r="E78">
            <v>116.81</v>
          </cell>
          <cell r="F78">
            <v>54.71</v>
          </cell>
          <cell r="G78">
            <v>171.52</v>
          </cell>
          <cell r="H78">
            <v>61.21</v>
          </cell>
        </row>
        <row r="79">
          <cell r="A79" t="str">
            <v>5층</v>
          </cell>
          <cell r="C79" t="str">
            <v>공 장</v>
          </cell>
          <cell r="D79">
            <v>29.98</v>
          </cell>
          <cell r="E79">
            <v>107.07</v>
          </cell>
          <cell r="F79">
            <v>50.14</v>
          </cell>
          <cell r="G79">
            <v>157.20999999999998</v>
          </cell>
          <cell r="H79">
            <v>56.09</v>
          </cell>
        </row>
        <row r="80">
          <cell r="A80" t="str">
            <v>5층</v>
          </cell>
          <cell r="C80" t="str">
            <v>공 장</v>
          </cell>
          <cell r="D80">
            <v>23.04</v>
          </cell>
          <cell r="E80">
            <v>82.29</v>
          </cell>
          <cell r="F80">
            <v>38.54</v>
          </cell>
          <cell r="G80">
            <v>120.83000000000001</v>
          </cell>
          <cell r="H80">
            <v>43.12</v>
          </cell>
        </row>
        <row r="81">
          <cell r="A81" t="str">
            <v>5층</v>
          </cell>
          <cell r="C81" t="str">
            <v>공 장</v>
          </cell>
          <cell r="D81">
            <v>23.04</v>
          </cell>
          <cell r="E81">
            <v>82.29</v>
          </cell>
          <cell r="F81">
            <v>38.54</v>
          </cell>
          <cell r="G81">
            <v>120.83000000000001</v>
          </cell>
          <cell r="H81">
            <v>43.12</v>
          </cell>
        </row>
        <row r="82">
          <cell r="A82" t="str">
            <v>5층</v>
          </cell>
          <cell r="C82" t="str">
            <v>공 장</v>
          </cell>
          <cell r="D82">
            <v>23.04</v>
          </cell>
          <cell r="E82">
            <v>82.29</v>
          </cell>
          <cell r="F82">
            <v>38.54</v>
          </cell>
          <cell r="G82">
            <v>120.83000000000001</v>
          </cell>
          <cell r="H82">
            <v>43.12</v>
          </cell>
        </row>
        <row r="83">
          <cell r="A83" t="str">
            <v>5층</v>
          </cell>
          <cell r="C83" t="str">
            <v>공 장</v>
          </cell>
          <cell r="D83">
            <v>23.04</v>
          </cell>
          <cell r="E83">
            <v>82.29</v>
          </cell>
          <cell r="F83">
            <v>38.54</v>
          </cell>
          <cell r="G83">
            <v>120.83000000000001</v>
          </cell>
          <cell r="H83">
            <v>43.12</v>
          </cell>
        </row>
        <row r="84">
          <cell r="A84" t="str">
            <v>5층</v>
          </cell>
          <cell r="C84" t="str">
            <v>공 장</v>
          </cell>
          <cell r="D84">
            <v>23.04</v>
          </cell>
          <cell r="E84">
            <v>82.29</v>
          </cell>
          <cell r="F84">
            <v>38.54</v>
          </cell>
          <cell r="G84">
            <v>120.83000000000001</v>
          </cell>
          <cell r="H84">
            <v>43.12</v>
          </cell>
        </row>
        <row r="85">
          <cell r="A85" t="str">
            <v>5층</v>
          </cell>
          <cell r="C85" t="str">
            <v>공 장</v>
          </cell>
          <cell r="D85">
            <v>23.04</v>
          </cell>
          <cell r="E85">
            <v>82.29</v>
          </cell>
          <cell r="F85">
            <v>38.54</v>
          </cell>
          <cell r="G85">
            <v>120.83000000000001</v>
          </cell>
          <cell r="H85">
            <v>43.12</v>
          </cell>
        </row>
        <row r="86">
          <cell r="A86" t="str">
            <v>5층</v>
          </cell>
          <cell r="C86" t="str">
            <v>공 장</v>
          </cell>
          <cell r="D86">
            <v>22.44</v>
          </cell>
          <cell r="E86">
            <v>80.11</v>
          </cell>
          <cell r="F86">
            <v>37.520000000000003</v>
          </cell>
          <cell r="G86">
            <v>117.63</v>
          </cell>
          <cell r="H86">
            <v>41.97</v>
          </cell>
        </row>
        <row r="87">
          <cell r="A87" t="str">
            <v>5층</v>
          </cell>
          <cell r="C87" t="str">
            <v>공 장</v>
          </cell>
          <cell r="D87">
            <v>18.680000000000003</v>
          </cell>
          <cell r="E87">
            <v>66.69</v>
          </cell>
          <cell r="F87">
            <v>31.23</v>
          </cell>
          <cell r="G87">
            <v>97.92</v>
          </cell>
          <cell r="H87">
            <v>34.94</v>
          </cell>
        </row>
        <row r="88">
          <cell r="A88" t="str">
            <v>6층</v>
          </cell>
          <cell r="C88" t="str">
            <v>공 장</v>
          </cell>
          <cell r="D88">
            <v>24.37</v>
          </cell>
          <cell r="E88">
            <v>87.02</v>
          </cell>
          <cell r="F88">
            <v>40.75</v>
          </cell>
          <cell r="G88">
            <v>127.77</v>
          </cell>
          <cell r="H88">
            <v>45.6</v>
          </cell>
        </row>
        <row r="89">
          <cell r="A89" t="str">
            <v>6층</v>
          </cell>
          <cell r="C89" t="str">
            <v>공 장</v>
          </cell>
          <cell r="D89">
            <v>23.37</v>
          </cell>
          <cell r="E89">
            <v>83.46</v>
          </cell>
          <cell r="F89">
            <v>39.090000000000003</v>
          </cell>
          <cell r="G89">
            <v>122.55</v>
          </cell>
          <cell r="H89">
            <v>43.73</v>
          </cell>
        </row>
        <row r="90">
          <cell r="A90" t="str">
            <v>6층</v>
          </cell>
          <cell r="C90" t="str">
            <v>공 장</v>
          </cell>
          <cell r="D90">
            <v>23.08</v>
          </cell>
          <cell r="E90">
            <v>82.43</v>
          </cell>
          <cell r="F90">
            <v>38.6</v>
          </cell>
          <cell r="G90">
            <v>121.03</v>
          </cell>
          <cell r="H90">
            <v>43.19</v>
          </cell>
        </row>
        <row r="91">
          <cell r="A91" t="str">
            <v>6층</v>
          </cell>
          <cell r="C91" t="str">
            <v>공 장</v>
          </cell>
          <cell r="D91">
            <v>23.04</v>
          </cell>
          <cell r="E91">
            <v>82.29</v>
          </cell>
          <cell r="F91">
            <v>38.54</v>
          </cell>
          <cell r="G91">
            <v>120.83000000000001</v>
          </cell>
          <cell r="H91">
            <v>43.12</v>
          </cell>
        </row>
        <row r="92">
          <cell r="A92" t="str">
            <v>6층</v>
          </cell>
          <cell r="C92" t="str">
            <v>공 장</v>
          </cell>
          <cell r="D92">
            <v>23.04</v>
          </cell>
          <cell r="E92">
            <v>82.29</v>
          </cell>
          <cell r="F92">
            <v>38.54</v>
          </cell>
          <cell r="G92">
            <v>120.83000000000001</v>
          </cell>
          <cell r="H92">
            <v>43.12</v>
          </cell>
        </row>
        <row r="93">
          <cell r="A93" t="str">
            <v>6층</v>
          </cell>
          <cell r="C93" t="str">
            <v>공 장</v>
          </cell>
          <cell r="D93">
            <v>23.04</v>
          </cell>
          <cell r="E93">
            <v>82.29</v>
          </cell>
          <cell r="F93">
            <v>38.54</v>
          </cell>
          <cell r="G93">
            <v>120.83000000000001</v>
          </cell>
          <cell r="H93">
            <v>43.12</v>
          </cell>
        </row>
        <row r="94">
          <cell r="A94" t="str">
            <v>6층</v>
          </cell>
          <cell r="C94" t="str">
            <v>공 장</v>
          </cell>
          <cell r="D94">
            <v>23.04</v>
          </cell>
          <cell r="E94">
            <v>82.29</v>
          </cell>
          <cell r="F94">
            <v>38.54</v>
          </cell>
          <cell r="G94">
            <v>120.83000000000001</v>
          </cell>
          <cell r="H94">
            <v>43.12</v>
          </cell>
        </row>
        <row r="95">
          <cell r="A95" t="str">
            <v>6층</v>
          </cell>
          <cell r="C95" t="str">
            <v>공 장</v>
          </cell>
          <cell r="D95">
            <v>29.51</v>
          </cell>
          <cell r="E95">
            <v>105.36</v>
          </cell>
          <cell r="F95">
            <v>49.34</v>
          </cell>
          <cell r="G95">
            <v>154.69999999999999</v>
          </cell>
          <cell r="H95">
            <v>55.2</v>
          </cell>
        </row>
        <row r="96">
          <cell r="A96" t="str">
            <v>6층</v>
          </cell>
          <cell r="C96" t="str">
            <v>공 장</v>
          </cell>
          <cell r="D96">
            <v>32.72</v>
          </cell>
          <cell r="E96">
            <v>116.81</v>
          </cell>
          <cell r="F96">
            <v>54.71</v>
          </cell>
          <cell r="G96">
            <v>171.52</v>
          </cell>
          <cell r="H96">
            <v>61.21</v>
          </cell>
        </row>
        <row r="97">
          <cell r="A97" t="str">
            <v>6층</v>
          </cell>
          <cell r="C97" t="str">
            <v>공 장</v>
          </cell>
          <cell r="D97">
            <v>29.98</v>
          </cell>
          <cell r="E97">
            <v>107.07</v>
          </cell>
          <cell r="F97">
            <v>50.14</v>
          </cell>
          <cell r="G97">
            <v>157.20999999999998</v>
          </cell>
          <cell r="H97">
            <v>56.09</v>
          </cell>
        </row>
        <row r="98">
          <cell r="A98" t="str">
            <v>6층</v>
          </cell>
          <cell r="C98" t="str">
            <v>공 장</v>
          </cell>
          <cell r="D98">
            <v>23.04</v>
          </cell>
          <cell r="E98">
            <v>82.29</v>
          </cell>
          <cell r="F98">
            <v>38.54</v>
          </cell>
          <cell r="G98">
            <v>120.83000000000001</v>
          </cell>
          <cell r="H98">
            <v>43.12</v>
          </cell>
        </row>
        <row r="99">
          <cell r="A99" t="str">
            <v>6층</v>
          </cell>
          <cell r="C99" t="str">
            <v>공 장</v>
          </cell>
          <cell r="D99">
            <v>23.04</v>
          </cell>
          <cell r="E99">
            <v>82.29</v>
          </cell>
          <cell r="F99">
            <v>38.54</v>
          </cell>
          <cell r="G99">
            <v>120.83000000000001</v>
          </cell>
          <cell r="H99">
            <v>43.12</v>
          </cell>
        </row>
        <row r="100">
          <cell r="A100" t="str">
            <v>6층</v>
          </cell>
          <cell r="C100" t="str">
            <v>공 장</v>
          </cell>
          <cell r="D100">
            <v>23.04</v>
          </cell>
          <cell r="E100">
            <v>82.29</v>
          </cell>
          <cell r="F100">
            <v>38.54</v>
          </cell>
          <cell r="G100">
            <v>120.83000000000001</v>
          </cell>
          <cell r="H100">
            <v>43.12</v>
          </cell>
        </row>
        <row r="101">
          <cell r="A101" t="str">
            <v>6층</v>
          </cell>
          <cell r="C101" t="str">
            <v>공 장</v>
          </cell>
          <cell r="D101">
            <v>23.04</v>
          </cell>
          <cell r="E101">
            <v>82.29</v>
          </cell>
          <cell r="F101">
            <v>38.54</v>
          </cell>
          <cell r="G101">
            <v>120.83000000000001</v>
          </cell>
          <cell r="H101">
            <v>43.12</v>
          </cell>
        </row>
        <row r="102">
          <cell r="A102" t="str">
            <v>6층</v>
          </cell>
          <cell r="C102" t="str">
            <v>공 장</v>
          </cell>
          <cell r="D102">
            <v>23.04</v>
          </cell>
          <cell r="E102">
            <v>82.29</v>
          </cell>
          <cell r="F102">
            <v>38.54</v>
          </cell>
          <cell r="G102">
            <v>120.83000000000001</v>
          </cell>
          <cell r="H102">
            <v>43.12</v>
          </cell>
        </row>
        <row r="103">
          <cell r="A103" t="str">
            <v>6층</v>
          </cell>
          <cell r="C103" t="str">
            <v>공 장</v>
          </cell>
          <cell r="D103">
            <v>23.04</v>
          </cell>
          <cell r="E103">
            <v>82.29</v>
          </cell>
          <cell r="F103">
            <v>38.54</v>
          </cell>
          <cell r="G103">
            <v>120.83000000000001</v>
          </cell>
          <cell r="H103">
            <v>43.12</v>
          </cell>
        </row>
        <row r="104">
          <cell r="A104" t="str">
            <v>6층</v>
          </cell>
          <cell r="C104" t="str">
            <v>공 장</v>
          </cell>
          <cell r="D104">
            <v>22.44</v>
          </cell>
          <cell r="E104">
            <v>80.11</v>
          </cell>
          <cell r="F104">
            <v>37.520000000000003</v>
          </cell>
          <cell r="G104">
            <v>117.63</v>
          </cell>
          <cell r="H104">
            <v>41.97</v>
          </cell>
        </row>
        <row r="105">
          <cell r="A105" t="str">
            <v>6층</v>
          </cell>
          <cell r="C105" t="str">
            <v>공 장</v>
          </cell>
          <cell r="D105">
            <v>18.680000000000003</v>
          </cell>
          <cell r="E105">
            <v>66.69</v>
          </cell>
          <cell r="F105">
            <v>31.23</v>
          </cell>
          <cell r="G105">
            <v>97.92</v>
          </cell>
          <cell r="H105">
            <v>34.94</v>
          </cell>
        </row>
        <row r="106">
          <cell r="A106" t="str">
            <v>7층</v>
          </cell>
          <cell r="C106" t="str">
            <v>공 장</v>
          </cell>
          <cell r="D106">
            <v>24.37</v>
          </cell>
          <cell r="E106">
            <v>87.02</v>
          </cell>
          <cell r="F106">
            <v>40.75</v>
          </cell>
          <cell r="G106">
            <v>127.77</v>
          </cell>
          <cell r="H106">
            <v>45.6</v>
          </cell>
        </row>
        <row r="107">
          <cell r="A107" t="str">
            <v>7층</v>
          </cell>
          <cell r="C107" t="str">
            <v>공 장</v>
          </cell>
          <cell r="D107">
            <v>23.37</v>
          </cell>
          <cell r="E107">
            <v>83.46</v>
          </cell>
          <cell r="F107">
            <v>39.090000000000003</v>
          </cell>
          <cell r="G107">
            <v>122.55</v>
          </cell>
          <cell r="H107">
            <v>43.73</v>
          </cell>
        </row>
        <row r="108">
          <cell r="A108" t="str">
            <v>7층</v>
          </cell>
          <cell r="C108" t="str">
            <v>공 장</v>
          </cell>
          <cell r="D108">
            <v>23.08</v>
          </cell>
          <cell r="E108">
            <v>82.43</v>
          </cell>
          <cell r="F108">
            <v>38.6</v>
          </cell>
          <cell r="G108">
            <v>121.03</v>
          </cell>
          <cell r="H108">
            <v>43.19</v>
          </cell>
        </row>
        <row r="109">
          <cell r="A109" t="str">
            <v>7층</v>
          </cell>
          <cell r="C109" t="str">
            <v>공 장</v>
          </cell>
          <cell r="D109">
            <v>23.04</v>
          </cell>
          <cell r="E109">
            <v>82.29</v>
          </cell>
          <cell r="F109">
            <v>38.54</v>
          </cell>
          <cell r="G109">
            <v>120.83000000000001</v>
          </cell>
          <cell r="H109">
            <v>43.12</v>
          </cell>
        </row>
        <row r="110">
          <cell r="A110" t="str">
            <v>7층</v>
          </cell>
          <cell r="C110" t="str">
            <v>공 장</v>
          </cell>
          <cell r="D110">
            <v>23.04</v>
          </cell>
          <cell r="E110">
            <v>82.29</v>
          </cell>
          <cell r="F110">
            <v>38.54</v>
          </cell>
          <cell r="G110">
            <v>120.83000000000001</v>
          </cell>
          <cell r="H110">
            <v>43.12</v>
          </cell>
        </row>
        <row r="111">
          <cell r="A111" t="str">
            <v>7층</v>
          </cell>
          <cell r="C111" t="str">
            <v>공 장</v>
          </cell>
          <cell r="D111">
            <v>23.04</v>
          </cell>
          <cell r="E111">
            <v>82.29</v>
          </cell>
          <cell r="F111">
            <v>38.54</v>
          </cell>
          <cell r="G111">
            <v>120.83000000000001</v>
          </cell>
          <cell r="H111">
            <v>43.12</v>
          </cell>
        </row>
        <row r="112">
          <cell r="A112" t="str">
            <v>7층</v>
          </cell>
          <cell r="C112" t="str">
            <v>공 장</v>
          </cell>
          <cell r="D112">
            <v>23.04</v>
          </cell>
          <cell r="E112">
            <v>82.29</v>
          </cell>
          <cell r="F112">
            <v>38.54</v>
          </cell>
          <cell r="G112">
            <v>120.83000000000001</v>
          </cell>
          <cell r="H112">
            <v>43.12</v>
          </cell>
        </row>
        <row r="113">
          <cell r="A113" t="str">
            <v>7층</v>
          </cell>
          <cell r="C113" t="str">
            <v>공 장</v>
          </cell>
          <cell r="D113">
            <v>29.51</v>
          </cell>
          <cell r="E113">
            <v>105.36</v>
          </cell>
          <cell r="F113">
            <v>49.34</v>
          </cell>
          <cell r="G113">
            <v>154.69999999999999</v>
          </cell>
          <cell r="H113">
            <v>55.2</v>
          </cell>
        </row>
        <row r="114">
          <cell r="A114" t="str">
            <v>7층</v>
          </cell>
          <cell r="C114" t="str">
            <v>공 장</v>
          </cell>
          <cell r="D114">
            <v>32.72</v>
          </cell>
          <cell r="E114">
            <v>116.81</v>
          </cell>
          <cell r="F114">
            <v>54.71</v>
          </cell>
          <cell r="G114">
            <v>171.52</v>
          </cell>
          <cell r="H114">
            <v>61.21</v>
          </cell>
        </row>
        <row r="115">
          <cell r="A115" t="str">
            <v>7층</v>
          </cell>
          <cell r="C115" t="str">
            <v>공 장</v>
          </cell>
          <cell r="D115">
            <v>29.98</v>
          </cell>
          <cell r="E115">
            <v>107.07</v>
          </cell>
          <cell r="F115">
            <v>50.14</v>
          </cell>
          <cell r="G115">
            <v>157.20999999999998</v>
          </cell>
          <cell r="H115">
            <v>56.09</v>
          </cell>
        </row>
        <row r="116">
          <cell r="A116" t="str">
            <v>7층</v>
          </cell>
          <cell r="C116" t="str">
            <v>공 장</v>
          </cell>
          <cell r="D116">
            <v>23.04</v>
          </cell>
          <cell r="E116">
            <v>82.29</v>
          </cell>
          <cell r="F116">
            <v>38.54</v>
          </cell>
          <cell r="G116">
            <v>120.83000000000001</v>
          </cell>
          <cell r="H116">
            <v>43.12</v>
          </cell>
        </row>
        <row r="117">
          <cell r="A117" t="str">
            <v>7층</v>
          </cell>
          <cell r="C117" t="str">
            <v>공 장</v>
          </cell>
          <cell r="D117">
            <v>23.04</v>
          </cell>
          <cell r="E117">
            <v>82.29</v>
          </cell>
          <cell r="F117">
            <v>38.54</v>
          </cell>
          <cell r="G117">
            <v>120.83000000000001</v>
          </cell>
          <cell r="H117">
            <v>43.12</v>
          </cell>
        </row>
        <row r="118">
          <cell r="A118" t="str">
            <v>7층</v>
          </cell>
          <cell r="C118" t="str">
            <v>공 장</v>
          </cell>
          <cell r="D118">
            <v>23.04</v>
          </cell>
          <cell r="E118">
            <v>82.29</v>
          </cell>
          <cell r="F118">
            <v>38.54</v>
          </cell>
          <cell r="G118">
            <v>120.83000000000001</v>
          </cell>
          <cell r="H118">
            <v>43.12</v>
          </cell>
        </row>
        <row r="119">
          <cell r="A119" t="str">
            <v>7층</v>
          </cell>
          <cell r="C119" t="str">
            <v>공 장</v>
          </cell>
          <cell r="D119">
            <v>23.04</v>
          </cell>
          <cell r="E119">
            <v>82.29</v>
          </cell>
          <cell r="F119">
            <v>38.54</v>
          </cell>
          <cell r="G119">
            <v>120.83000000000001</v>
          </cell>
          <cell r="H119">
            <v>43.12</v>
          </cell>
        </row>
        <row r="120">
          <cell r="A120" t="str">
            <v>7층</v>
          </cell>
          <cell r="C120" t="str">
            <v>공 장</v>
          </cell>
          <cell r="D120">
            <v>23.04</v>
          </cell>
          <cell r="E120">
            <v>82.29</v>
          </cell>
          <cell r="F120">
            <v>38.54</v>
          </cell>
          <cell r="G120">
            <v>120.83000000000001</v>
          </cell>
          <cell r="H120">
            <v>43.12</v>
          </cell>
        </row>
        <row r="121">
          <cell r="A121" t="str">
            <v>7층</v>
          </cell>
          <cell r="C121" t="str">
            <v>공 장</v>
          </cell>
          <cell r="D121">
            <v>23.04</v>
          </cell>
          <cell r="E121">
            <v>82.29</v>
          </cell>
          <cell r="F121">
            <v>38.54</v>
          </cell>
          <cell r="G121">
            <v>120.83000000000001</v>
          </cell>
          <cell r="H121">
            <v>43.12</v>
          </cell>
        </row>
        <row r="122">
          <cell r="A122" t="str">
            <v>7층</v>
          </cell>
          <cell r="C122" t="str">
            <v>공 장</v>
          </cell>
          <cell r="D122">
            <v>22.44</v>
          </cell>
          <cell r="E122">
            <v>80.11</v>
          </cell>
          <cell r="F122">
            <v>37.520000000000003</v>
          </cell>
          <cell r="G122">
            <v>117.63</v>
          </cell>
          <cell r="H122">
            <v>41.97</v>
          </cell>
        </row>
        <row r="123">
          <cell r="A123" t="str">
            <v>7층</v>
          </cell>
          <cell r="C123" t="str">
            <v>공 장</v>
          </cell>
          <cell r="D123">
            <v>18.680000000000003</v>
          </cell>
          <cell r="E123">
            <v>66.69</v>
          </cell>
          <cell r="F123">
            <v>31.23</v>
          </cell>
          <cell r="G123">
            <v>97.92</v>
          </cell>
          <cell r="H123">
            <v>34.94</v>
          </cell>
        </row>
        <row r="124">
          <cell r="A124" t="str">
            <v>8층</v>
          </cell>
          <cell r="C124" t="str">
            <v>공 장</v>
          </cell>
          <cell r="D124">
            <v>24.03</v>
          </cell>
          <cell r="E124">
            <v>85.8</v>
          </cell>
          <cell r="F124">
            <v>40.18</v>
          </cell>
          <cell r="G124">
            <v>125.97999999999999</v>
          </cell>
          <cell r="H124">
            <v>44.96</v>
          </cell>
        </row>
        <row r="125">
          <cell r="A125" t="str">
            <v>8층</v>
          </cell>
          <cell r="C125" t="str">
            <v>공 장</v>
          </cell>
          <cell r="D125">
            <v>23.04</v>
          </cell>
          <cell r="E125">
            <v>82.29</v>
          </cell>
          <cell r="F125">
            <v>38.54</v>
          </cell>
          <cell r="G125">
            <v>120.83000000000001</v>
          </cell>
          <cell r="H125">
            <v>43.12</v>
          </cell>
        </row>
        <row r="126">
          <cell r="A126" t="str">
            <v>8층</v>
          </cell>
          <cell r="C126" t="str">
            <v>공 장</v>
          </cell>
          <cell r="D126">
            <v>23.04</v>
          </cell>
          <cell r="E126">
            <v>82.29</v>
          </cell>
          <cell r="F126">
            <v>38.54</v>
          </cell>
          <cell r="G126">
            <v>120.83000000000001</v>
          </cell>
          <cell r="H126">
            <v>43.12</v>
          </cell>
        </row>
        <row r="127">
          <cell r="A127" t="str">
            <v>8층</v>
          </cell>
          <cell r="C127" t="str">
            <v>공 장</v>
          </cell>
          <cell r="D127">
            <v>23.04</v>
          </cell>
          <cell r="E127">
            <v>82.29</v>
          </cell>
          <cell r="F127">
            <v>38.54</v>
          </cell>
          <cell r="G127">
            <v>120.83000000000001</v>
          </cell>
          <cell r="H127">
            <v>43.12</v>
          </cell>
        </row>
        <row r="128">
          <cell r="A128" t="str">
            <v>8층</v>
          </cell>
          <cell r="C128" t="str">
            <v>공 장</v>
          </cell>
          <cell r="D128">
            <v>23.04</v>
          </cell>
          <cell r="E128">
            <v>82.29</v>
          </cell>
          <cell r="F128">
            <v>38.54</v>
          </cell>
          <cell r="G128">
            <v>120.83000000000001</v>
          </cell>
          <cell r="H128">
            <v>43.12</v>
          </cell>
        </row>
        <row r="129">
          <cell r="A129" t="str">
            <v>8층</v>
          </cell>
          <cell r="C129" t="str">
            <v>공 장</v>
          </cell>
          <cell r="D129">
            <v>23.04</v>
          </cell>
          <cell r="E129">
            <v>82.29</v>
          </cell>
          <cell r="F129">
            <v>38.54</v>
          </cell>
          <cell r="G129">
            <v>120.83000000000001</v>
          </cell>
          <cell r="H129">
            <v>43.12</v>
          </cell>
        </row>
        <row r="130">
          <cell r="A130" t="str">
            <v>8층</v>
          </cell>
          <cell r="C130" t="str">
            <v>공 장</v>
          </cell>
          <cell r="D130">
            <v>23.04</v>
          </cell>
          <cell r="E130">
            <v>82.29</v>
          </cell>
          <cell r="F130">
            <v>38.54</v>
          </cell>
          <cell r="G130">
            <v>120.83000000000001</v>
          </cell>
          <cell r="H130">
            <v>43.12</v>
          </cell>
        </row>
        <row r="131">
          <cell r="A131" t="str">
            <v>8층</v>
          </cell>
          <cell r="C131" t="str">
            <v>공 장</v>
          </cell>
          <cell r="D131">
            <v>29.51</v>
          </cell>
          <cell r="E131">
            <v>105.36</v>
          </cell>
          <cell r="F131">
            <v>49.34</v>
          </cell>
          <cell r="G131">
            <v>154.69999999999999</v>
          </cell>
          <cell r="H131">
            <v>55.2</v>
          </cell>
        </row>
        <row r="132">
          <cell r="A132" t="str">
            <v>8층</v>
          </cell>
          <cell r="C132" t="str">
            <v>공 장</v>
          </cell>
          <cell r="D132">
            <v>32.72</v>
          </cell>
          <cell r="E132">
            <v>116.81</v>
          </cell>
          <cell r="F132">
            <v>54.71</v>
          </cell>
          <cell r="G132">
            <v>171.52</v>
          </cell>
          <cell r="H132">
            <v>61.21</v>
          </cell>
        </row>
        <row r="133">
          <cell r="A133" t="str">
            <v>8층</v>
          </cell>
          <cell r="C133" t="str">
            <v>공 장</v>
          </cell>
          <cell r="D133">
            <v>29.98</v>
          </cell>
          <cell r="E133">
            <v>107.07</v>
          </cell>
          <cell r="F133">
            <v>50.14</v>
          </cell>
          <cell r="G133">
            <v>157.20999999999998</v>
          </cell>
          <cell r="H133">
            <v>56.09</v>
          </cell>
        </row>
        <row r="134">
          <cell r="A134" t="str">
            <v>8층</v>
          </cell>
          <cell r="C134" t="str">
            <v>공 장</v>
          </cell>
          <cell r="D134">
            <v>23.04</v>
          </cell>
          <cell r="E134">
            <v>82.29</v>
          </cell>
          <cell r="F134">
            <v>38.54</v>
          </cell>
          <cell r="G134">
            <v>120.83000000000001</v>
          </cell>
          <cell r="H134">
            <v>43.12</v>
          </cell>
        </row>
        <row r="135">
          <cell r="A135" t="str">
            <v>8층</v>
          </cell>
          <cell r="C135" t="str">
            <v>공 장</v>
          </cell>
          <cell r="D135">
            <v>23.04</v>
          </cell>
          <cell r="E135">
            <v>82.29</v>
          </cell>
          <cell r="F135">
            <v>38.54</v>
          </cell>
          <cell r="G135">
            <v>120.83000000000001</v>
          </cell>
          <cell r="H135">
            <v>43.12</v>
          </cell>
        </row>
        <row r="136">
          <cell r="A136" t="str">
            <v>8층</v>
          </cell>
          <cell r="C136" t="str">
            <v>공 장</v>
          </cell>
          <cell r="D136">
            <v>23.04</v>
          </cell>
          <cell r="E136">
            <v>82.29</v>
          </cell>
          <cell r="F136">
            <v>38.54</v>
          </cell>
          <cell r="G136">
            <v>120.83000000000001</v>
          </cell>
          <cell r="H136">
            <v>43.12</v>
          </cell>
        </row>
        <row r="137">
          <cell r="A137" t="str">
            <v>8층</v>
          </cell>
          <cell r="C137" t="str">
            <v>공 장</v>
          </cell>
          <cell r="D137">
            <v>23.04</v>
          </cell>
          <cell r="E137">
            <v>82.29</v>
          </cell>
          <cell r="F137">
            <v>38.54</v>
          </cell>
          <cell r="G137">
            <v>120.83000000000001</v>
          </cell>
          <cell r="H137">
            <v>43.12</v>
          </cell>
        </row>
        <row r="138">
          <cell r="A138" t="str">
            <v>8층</v>
          </cell>
          <cell r="C138" t="str">
            <v>공 장</v>
          </cell>
          <cell r="D138">
            <v>23.04</v>
          </cell>
          <cell r="E138">
            <v>82.29</v>
          </cell>
          <cell r="F138">
            <v>38.54</v>
          </cell>
          <cell r="G138">
            <v>120.83000000000001</v>
          </cell>
          <cell r="H138">
            <v>43.12</v>
          </cell>
        </row>
        <row r="139">
          <cell r="A139" t="str">
            <v>8층</v>
          </cell>
          <cell r="C139" t="str">
            <v>공 장</v>
          </cell>
          <cell r="D139">
            <v>23.04</v>
          </cell>
          <cell r="E139">
            <v>82.29</v>
          </cell>
          <cell r="F139">
            <v>38.54</v>
          </cell>
          <cell r="G139">
            <v>120.83000000000001</v>
          </cell>
          <cell r="H139">
            <v>43.12</v>
          </cell>
        </row>
        <row r="140">
          <cell r="A140" t="str">
            <v>8층</v>
          </cell>
          <cell r="C140" t="str">
            <v>공 장</v>
          </cell>
          <cell r="D140">
            <v>22.44</v>
          </cell>
          <cell r="E140">
            <v>80.11</v>
          </cell>
          <cell r="F140">
            <v>37.520000000000003</v>
          </cell>
          <cell r="G140">
            <v>117.63</v>
          </cell>
          <cell r="H140">
            <v>41.97</v>
          </cell>
        </row>
        <row r="141">
          <cell r="A141" t="str">
            <v>8층</v>
          </cell>
          <cell r="C141" t="str">
            <v>공 장</v>
          </cell>
          <cell r="D141">
            <v>18.680000000000003</v>
          </cell>
          <cell r="E141">
            <v>66.69</v>
          </cell>
          <cell r="F141">
            <v>31.23</v>
          </cell>
          <cell r="G141">
            <v>97.92</v>
          </cell>
          <cell r="H141">
            <v>34.94</v>
          </cell>
        </row>
        <row r="142">
          <cell r="A142" t="str">
            <v>9층</v>
          </cell>
          <cell r="C142" t="str">
            <v>공 장</v>
          </cell>
          <cell r="D142">
            <v>24.03</v>
          </cell>
          <cell r="E142">
            <v>85.8</v>
          </cell>
          <cell r="F142">
            <v>40.18</v>
          </cell>
          <cell r="G142">
            <v>125.97999999999999</v>
          </cell>
          <cell r="H142">
            <v>44.96</v>
          </cell>
        </row>
        <row r="143">
          <cell r="A143" t="str">
            <v>9층</v>
          </cell>
          <cell r="C143" t="str">
            <v>공 장</v>
          </cell>
          <cell r="D143">
            <v>23.04</v>
          </cell>
          <cell r="E143">
            <v>82.29</v>
          </cell>
          <cell r="F143">
            <v>38.54</v>
          </cell>
          <cell r="G143">
            <v>120.83000000000001</v>
          </cell>
          <cell r="H143">
            <v>43.12</v>
          </cell>
        </row>
        <row r="144">
          <cell r="A144" t="str">
            <v>9층</v>
          </cell>
          <cell r="C144" t="str">
            <v>공 장</v>
          </cell>
          <cell r="D144">
            <v>23.04</v>
          </cell>
          <cell r="E144">
            <v>82.29</v>
          </cell>
          <cell r="F144">
            <v>38.54</v>
          </cell>
          <cell r="G144">
            <v>120.83000000000001</v>
          </cell>
          <cell r="H144">
            <v>43.12</v>
          </cell>
        </row>
        <row r="145">
          <cell r="A145" t="str">
            <v>9층</v>
          </cell>
          <cell r="C145" t="str">
            <v>공 장</v>
          </cell>
          <cell r="D145">
            <v>23.04</v>
          </cell>
          <cell r="E145">
            <v>82.29</v>
          </cell>
          <cell r="F145">
            <v>38.54</v>
          </cell>
          <cell r="G145">
            <v>120.83000000000001</v>
          </cell>
          <cell r="H145">
            <v>43.12</v>
          </cell>
        </row>
        <row r="146">
          <cell r="A146" t="str">
            <v>9층</v>
          </cell>
          <cell r="C146" t="str">
            <v>공 장</v>
          </cell>
          <cell r="D146">
            <v>23.04</v>
          </cell>
          <cell r="E146">
            <v>82.29</v>
          </cell>
          <cell r="F146">
            <v>38.54</v>
          </cell>
          <cell r="G146">
            <v>120.83000000000001</v>
          </cell>
          <cell r="H146">
            <v>43.12</v>
          </cell>
        </row>
        <row r="147">
          <cell r="A147" t="str">
            <v>9층</v>
          </cell>
          <cell r="C147" t="str">
            <v>공 장</v>
          </cell>
          <cell r="D147">
            <v>23.04</v>
          </cell>
          <cell r="E147">
            <v>82.29</v>
          </cell>
          <cell r="F147">
            <v>38.54</v>
          </cell>
          <cell r="G147">
            <v>120.83000000000001</v>
          </cell>
          <cell r="H147">
            <v>43.12</v>
          </cell>
        </row>
        <row r="148">
          <cell r="A148" t="str">
            <v>9층</v>
          </cell>
          <cell r="C148" t="str">
            <v>공 장</v>
          </cell>
          <cell r="D148">
            <v>23.04</v>
          </cell>
          <cell r="E148">
            <v>82.29</v>
          </cell>
          <cell r="F148">
            <v>38.54</v>
          </cell>
          <cell r="G148">
            <v>120.83000000000001</v>
          </cell>
          <cell r="H148">
            <v>43.12</v>
          </cell>
        </row>
        <row r="149">
          <cell r="A149" t="str">
            <v>9층</v>
          </cell>
          <cell r="C149" t="str">
            <v>공 장</v>
          </cell>
          <cell r="D149">
            <v>29.51</v>
          </cell>
          <cell r="E149">
            <v>105.36</v>
          </cell>
          <cell r="F149">
            <v>49.34</v>
          </cell>
          <cell r="G149">
            <v>154.69999999999999</v>
          </cell>
          <cell r="H149">
            <v>55.2</v>
          </cell>
        </row>
        <row r="150">
          <cell r="A150" t="str">
            <v>9층</v>
          </cell>
          <cell r="C150" t="str">
            <v>공 장</v>
          </cell>
          <cell r="D150">
            <v>32.72</v>
          </cell>
          <cell r="E150">
            <v>116.81</v>
          </cell>
          <cell r="F150">
            <v>54.71</v>
          </cell>
          <cell r="G150">
            <v>171.52</v>
          </cell>
          <cell r="H150">
            <v>61.21</v>
          </cell>
        </row>
        <row r="151">
          <cell r="A151" t="str">
            <v>9층</v>
          </cell>
          <cell r="C151" t="str">
            <v>공 장</v>
          </cell>
          <cell r="D151">
            <v>29.98</v>
          </cell>
          <cell r="E151">
            <v>107.07</v>
          </cell>
          <cell r="F151">
            <v>50.14</v>
          </cell>
          <cell r="G151">
            <v>157.20999999999998</v>
          </cell>
          <cell r="H151">
            <v>56.09</v>
          </cell>
        </row>
        <row r="152">
          <cell r="A152" t="str">
            <v>9층</v>
          </cell>
          <cell r="C152" t="str">
            <v>공 장</v>
          </cell>
          <cell r="D152">
            <v>23.04</v>
          </cell>
          <cell r="E152">
            <v>82.29</v>
          </cell>
          <cell r="F152">
            <v>38.54</v>
          </cell>
          <cell r="G152">
            <v>120.83000000000001</v>
          </cell>
          <cell r="H152">
            <v>43.12</v>
          </cell>
        </row>
        <row r="153">
          <cell r="A153" t="str">
            <v>9층</v>
          </cell>
          <cell r="C153" t="str">
            <v>공 장</v>
          </cell>
          <cell r="D153">
            <v>23.04</v>
          </cell>
          <cell r="E153">
            <v>82.29</v>
          </cell>
          <cell r="F153">
            <v>38.54</v>
          </cell>
          <cell r="G153">
            <v>120.83000000000001</v>
          </cell>
          <cell r="H153">
            <v>43.12</v>
          </cell>
        </row>
        <row r="154">
          <cell r="A154" t="str">
            <v>9층</v>
          </cell>
          <cell r="C154" t="str">
            <v>공 장</v>
          </cell>
          <cell r="D154">
            <v>23.04</v>
          </cell>
          <cell r="E154">
            <v>82.29</v>
          </cell>
          <cell r="F154">
            <v>38.54</v>
          </cell>
          <cell r="G154">
            <v>120.83000000000001</v>
          </cell>
          <cell r="H154">
            <v>43.12</v>
          </cell>
        </row>
        <row r="155">
          <cell r="A155" t="str">
            <v>9층</v>
          </cell>
          <cell r="C155" t="str">
            <v>공 장</v>
          </cell>
          <cell r="D155">
            <v>23.04</v>
          </cell>
          <cell r="E155">
            <v>82.29</v>
          </cell>
          <cell r="F155">
            <v>38.54</v>
          </cell>
          <cell r="G155">
            <v>120.83000000000001</v>
          </cell>
          <cell r="H155">
            <v>43.12</v>
          </cell>
        </row>
        <row r="156">
          <cell r="A156" t="str">
            <v>9층</v>
          </cell>
          <cell r="C156" t="str">
            <v>공 장</v>
          </cell>
          <cell r="D156">
            <v>23.04</v>
          </cell>
          <cell r="E156">
            <v>82.29</v>
          </cell>
          <cell r="F156">
            <v>38.54</v>
          </cell>
          <cell r="G156">
            <v>120.83000000000001</v>
          </cell>
          <cell r="H156">
            <v>43.12</v>
          </cell>
        </row>
        <row r="157">
          <cell r="A157" t="str">
            <v>9층</v>
          </cell>
          <cell r="C157" t="str">
            <v>공 장</v>
          </cell>
          <cell r="D157">
            <v>23.04</v>
          </cell>
          <cell r="E157">
            <v>82.29</v>
          </cell>
          <cell r="F157">
            <v>38.54</v>
          </cell>
          <cell r="G157">
            <v>120.83000000000001</v>
          </cell>
          <cell r="H157">
            <v>43.12</v>
          </cell>
        </row>
        <row r="158">
          <cell r="A158" t="str">
            <v>9층</v>
          </cell>
          <cell r="C158" t="str">
            <v>공 장</v>
          </cell>
          <cell r="D158">
            <v>22.44</v>
          </cell>
          <cell r="E158">
            <v>80.11</v>
          </cell>
          <cell r="F158">
            <v>37.520000000000003</v>
          </cell>
          <cell r="G158">
            <v>117.63</v>
          </cell>
          <cell r="H158">
            <v>41.97</v>
          </cell>
        </row>
        <row r="159">
          <cell r="A159" t="str">
            <v>9층</v>
          </cell>
          <cell r="C159" t="str">
            <v>공 장</v>
          </cell>
          <cell r="D159">
            <v>18.680000000000003</v>
          </cell>
          <cell r="E159">
            <v>66.69</v>
          </cell>
          <cell r="F159">
            <v>31.23</v>
          </cell>
          <cell r="G159">
            <v>97.92</v>
          </cell>
          <cell r="H159">
            <v>34.94</v>
          </cell>
        </row>
        <row r="160">
          <cell r="A160" t="str">
            <v>10층</v>
          </cell>
          <cell r="C160" t="str">
            <v>공 장</v>
          </cell>
          <cell r="D160">
            <v>24.03</v>
          </cell>
          <cell r="E160">
            <v>85.8</v>
          </cell>
          <cell r="F160">
            <v>40.18</v>
          </cell>
          <cell r="G160">
            <v>125.97999999999999</v>
          </cell>
          <cell r="H160">
            <v>44.96</v>
          </cell>
        </row>
        <row r="161">
          <cell r="A161" t="str">
            <v>10층</v>
          </cell>
          <cell r="C161" t="str">
            <v>공 장</v>
          </cell>
          <cell r="D161">
            <v>23.04</v>
          </cell>
          <cell r="E161">
            <v>82.29</v>
          </cell>
          <cell r="F161">
            <v>38.54</v>
          </cell>
          <cell r="G161">
            <v>120.83000000000001</v>
          </cell>
          <cell r="H161">
            <v>43.12</v>
          </cell>
        </row>
        <row r="162">
          <cell r="A162" t="str">
            <v>10층</v>
          </cell>
          <cell r="C162" t="str">
            <v>공 장</v>
          </cell>
          <cell r="D162">
            <v>23.04</v>
          </cell>
          <cell r="E162">
            <v>82.29</v>
          </cell>
          <cell r="F162">
            <v>38.54</v>
          </cell>
          <cell r="G162">
            <v>120.83000000000001</v>
          </cell>
          <cell r="H162">
            <v>43.12</v>
          </cell>
        </row>
        <row r="163">
          <cell r="A163" t="str">
            <v>10층</v>
          </cell>
          <cell r="C163" t="str">
            <v>공 장</v>
          </cell>
          <cell r="D163">
            <v>23.04</v>
          </cell>
          <cell r="E163">
            <v>82.29</v>
          </cell>
          <cell r="F163">
            <v>38.54</v>
          </cell>
          <cell r="G163">
            <v>120.83000000000001</v>
          </cell>
          <cell r="H163">
            <v>43.12</v>
          </cell>
        </row>
        <row r="164">
          <cell r="A164" t="str">
            <v>10층</v>
          </cell>
          <cell r="C164" t="str">
            <v>공 장</v>
          </cell>
          <cell r="D164">
            <v>23.04</v>
          </cell>
          <cell r="E164">
            <v>82.29</v>
          </cell>
          <cell r="F164">
            <v>38.54</v>
          </cell>
          <cell r="G164">
            <v>120.83000000000001</v>
          </cell>
          <cell r="H164">
            <v>43.12</v>
          </cell>
        </row>
        <row r="165">
          <cell r="A165" t="str">
            <v>10층</v>
          </cell>
          <cell r="C165" t="str">
            <v>공 장</v>
          </cell>
          <cell r="D165">
            <v>23.04</v>
          </cell>
          <cell r="E165">
            <v>82.29</v>
          </cell>
          <cell r="F165">
            <v>38.54</v>
          </cell>
          <cell r="G165">
            <v>120.83000000000001</v>
          </cell>
          <cell r="H165">
            <v>43.12</v>
          </cell>
        </row>
        <row r="166">
          <cell r="A166" t="str">
            <v>10층</v>
          </cell>
          <cell r="C166" t="str">
            <v>공 장</v>
          </cell>
          <cell r="D166">
            <v>23.04</v>
          </cell>
          <cell r="E166">
            <v>82.29</v>
          </cell>
          <cell r="F166">
            <v>38.54</v>
          </cell>
          <cell r="G166">
            <v>120.83000000000001</v>
          </cell>
          <cell r="H166">
            <v>43.12</v>
          </cell>
        </row>
        <row r="167">
          <cell r="A167" t="str">
            <v>10층</v>
          </cell>
          <cell r="C167" t="str">
            <v>공 장</v>
          </cell>
          <cell r="D167">
            <v>29.51</v>
          </cell>
          <cell r="E167">
            <v>105.36</v>
          </cell>
          <cell r="F167">
            <v>49.34</v>
          </cell>
          <cell r="G167">
            <v>154.69999999999999</v>
          </cell>
          <cell r="H167">
            <v>55.2</v>
          </cell>
        </row>
        <row r="168">
          <cell r="A168" t="str">
            <v>10층</v>
          </cell>
          <cell r="C168" t="str">
            <v>공 장</v>
          </cell>
          <cell r="D168">
            <v>32.72</v>
          </cell>
          <cell r="E168">
            <v>116.81</v>
          </cell>
          <cell r="F168">
            <v>54.71</v>
          </cell>
          <cell r="G168">
            <v>171.52</v>
          </cell>
          <cell r="H168">
            <v>61.21</v>
          </cell>
        </row>
        <row r="169">
          <cell r="A169" t="str">
            <v>10층</v>
          </cell>
          <cell r="C169" t="str">
            <v>공 장</v>
          </cell>
          <cell r="D169">
            <v>29.98</v>
          </cell>
          <cell r="E169">
            <v>107.07</v>
          </cell>
          <cell r="F169">
            <v>50.14</v>
          </cell>
          <cell r="G169">
            <v>157.20999999999998</v>
          </cell>
          <cell r="H169">
            <v>56.09</v>
          </cell>
        </row>
        <row r="170">
          <cell r="A170" t="str">
            <v>10층</v>
          </cell>
          <cell r="C170" t="str">
            <v>공 장</v>
          </cell>
          <cell r="D170">
            <v>23.04</v>
          </cell>
          <cell r="E170">
            <v>82.29</v>
          </cell>
          <cell r="F170">
            <v>38.54</v>
          </cell>
          <cell r="G170">
            <v>120.83000000000001</v>
          </cell>
          <cell r="H170">
            <v>43.12</v>
          </cell>
        </row>
        <row r="171">
          <cell r="A171" t="str">
            <v>10층</v>
          </cell>
          <cell r="C171" t="str">
            <v>공 장</v>
          </cell>
          <cell r="D171">
            <v>23.04</v>
          </cell>
          <cell r="E171">
            <v>82.29</v>
          </cell>
          <cell r="F171">
            <v>38.54</v>
          </cell>
          <cell r="G171">
            <v>120.83000000000001</v>
          </cell>
          <cell r="H171">
            <v>43.12</v>
          </cell>
        </row>
        <row r="172">
          <cell r="A172" t="str">
            <v>10층</v>
          </cell>
          <cell r="C172" t="str">
            <v>공 장</v>
          </cell>
          <cell r="D172">
            <v>23.04</v>
          </cell>
          <cell r="E172">
            <v>82.29</v>
          </cell>
          <cell r="F172">
            <v>38.54</v>
          </cell>
          <cell r="G172">
            <v>120.83000000000001</v>
          </cell>
          <cell r="H172">
            <v>43.12</v>
          </cell>
        </row>
        <row r="173">
          <cell r="A173" t="str">
            <v>10층</v>
          </cell>
          <cell r="C173" t="str">
            <v>공 장</v>
          </cell>
          <cell r="D173">
            <v>23.04</v>
          </cell>
          <cell r="E173">
            <v>82.29</v>
          </cell>
          <cell r="F173">
            <v>38.54</v>
          </cell>
          <cell r="G173">
            <v>120.83000000000001</v>
          </cell>
          <cell r="H173">
            <v>43.12</v>
          </cell>
        </row>
        <row r="174">
          <cell r="A174" t="str">
            <v>10층</v>
          </cell>
          <cell r="C174" t="str">
            <v>공 장</v>
          </cell>
          <cell r="D174">
            <v>23.04</v>
          </cell>
          <cell r="E174">
            <v>82.29</v>
          </cell>
          <cell r="F174">
            <v>38.54</v>
          </cell>
          <cell r="G174">
            <v>120.83000000000001</v>
          </cell>
          <cell r="H174">
            <v>43.12</v>
          </cell>
        </row>
        <row r="175">
          <cell r="A175" t="str">
            <v>10층</v>
          </cell>
          <cell r="C175" t="str">
            <v>공 장</v>
          </cell>
          <cell r="D175">
            <v>23.04</v>
          </cell>
          <cell r="E175">
            <v>82.29</v>
          </cell>
          <cell r="F175">
            <v>38.54</v>
          </cell>
          <cell r="G175">
            <v>120.83000000000001</v>
          </cell>
          <cell r="H175">
            <v>43.12</v>
          </cell>
        </row>
        <row r="176">
          <cell r="A176" t="str">
            <v>10층</v>
          </cell>
          <cell r="C176" t="str">
            <v>공 장</v>
          </cell>
          <cell r="D176">
            <v>22.44</v>
          </cell>
          <cell r="E176">
            <v>80.11</v>
          </cell>
          <cell r="F176">
            <v>37.520000000000003</v>
          </cell>
          <cell r="G176">
            <v>117.63</v>
          </cell>
          <cell r="H176">
            <v>41.97</v>
          </cell>
        </row>
        <row r="177">
          <cell r="A177" t="str">
            <v>10층</v>
          </cell>
          <cell r="C177" t="str">
            <v>공 장</v>
          </cell>
          <cell r="D177">
            <v>18.680000000000003</v>
          </cell>
          <cell r="E177">
            <v>66.69</v>
          </cell>
          <cell r="F177">
            <v>31.23</v>
          </cell>
          <cell r="G177">
            <v>97.92</v>
          </cell>
          <cell r="H177">
            <v>34.94</v>
          </cell>
        </row>
        <row r="178">
          <cell r="A178" t="str">
            <v>11층</v>
          </cell>
          <cell r="C178" t="str">
            <v>공 장</v>
          </cell>
          <cell r="D178">
            <v>24.03</v>
          </cell>
          <cell r="E178">
            <v>85.8</v>
          </cell>
          <cell r="F178">
            <v>40.18</v>
          </cell>
          <cell r="G178">
            <v>125.97999999999999</v>
          </cell>
          <cell r="H178">
            <v>44.96</v>
          </cell>
        </row>
        <row r="179">
          <cell r="A179" t="str">
            <v>11층</v>
          </cell>
          <cell r="C179" t="str">
            <v>공 장</v>
          </cell>
          <cell r="D179">
            <v>23.04</v>
          </cell>
          <cell r="E179">
            <v>82.29</v>
          </cell>
          <cell r="F179">
            <v>38.54</v>
          </cell>
          <cell r="G179">
            <v>120.83000000000001</v>
          </cell>
          <cell r="H179">
            <v>43.12</v>
          </cell>
        </row>
        <row r="180">
          <cell r="A180" t="str">
            <v>11층</v>
          </cell>
          <cell r="C180" t="str">
            <v>공 장</v>
          </cell>
          <cell r="D180">
            <v>23.04</v>
          </cell>
          <cell r="E180">
            <v>82.29</v>
          </cell>
          <cell r="F180">
            <v>38.54</v>
          </cell>
          <cell r="G180">
            <v>120.83000000000001</v>
          </cell>
          <cell r="H180">
            <v>43.12</v>
          </cell>
        </row>
        <row r="181">
          <cell r="A181" t="str">
            <v>11층</v>
          </cell>
          <cell r="C181" t="str">
            <v>공 장</v>
          </cell>
          <cell r="D181">
            <v>23.04</v>
          </cell>
          <cell r="E181">
            <v>82.29</v>
          </cell>
          <cell r="F181">
            <v>38.54</v>
          </cell>
          <cell r="G181">
            <v>120.83000000000001</v>
          </cell>
          <cell r="H181">
            <v>43.12</v>
          </cell>
        </row>
        <row r="182">
          <cell r="A182" t="str">
            <v>11층</v>
          </cell>
          <cell r="C182" t="str">
            <v>공 장</v>
          </cell>
          <cell r="D182">
            <v>23.04</v>
          </cell>
          <cell r="E182">
            <v>82.29</v>
          </cell>
          <cell r="F182">
            <v>38.54</v>
          </cell>
          <cell r="G182">
            <v>120.83000000000001</v>
          </cell>
          <cell r="H182">
            <v>43.12</v>
          </cell>
        </row>
        <row r="183">
          <cell r="A183" t="str">
            <v>11층</v>
          </cell>
          <cell r="C183" t="str">
            <v>공 장</v>
          </cell>
          <cell r="D183">
            <v>23.04</v>
          </cell>
          <cell r="E183">
            <v>82.29</v>
          </cell>
          <cell r="F183">
            <v>38.54</v>
          </cell>
          <cell r="G183">
            <v>120.83000000000001</v>
          </cell>
          <cell r="H183">
            <v>43.12</v>
          </cell>
        </row>
        <row r="184">
          <cell r="A184" t="str">
            <v>11층</v>
          </cell>
          <cell r="C184" t="str">
            <v>공 장</v>
          </cell>
          <cell r="D184">
            <v>23.04</v>
          </cell>
          <cell r="E184">
            <v>82.29</v>
          </cell>
          <cell r="F184">
            <v>38.54</v>
          </cell>
          <cell r="G184">
            <v>120.83000000000001</v>
          </cell>
          <cell r="H184">
            <v>43.12</v>
          </cell>
        </row>
        <row r="185">
          <cell r="A185" t="str">
            <v>11층</v>
          </cell>
          <cell r="C185" t="str">
            <v>공 장</v>
          </cell>
          <cell r="D185">
            <v>29.51</v>
          </cell>
          <cell r="E185">
            <v>105.36</v>
          </cell>
          <cell r="F185">
            <v>49.34</v>
          </cell>
          <cell r="G185">
            <v>154.69999999999999</v>
          </cell>
          <cell r="H185">
            <v>55.2</v>
          </cell>
        </row>
        <row r="186">
          <cell r="A186" t="str">
            <v>11층</v>
          </cell>
          <cell r="C186" t="str">
            <v>공 장</v>
          </cell>
          <cell r="D186">
            <v>32.72</v>
          </cell>
          <cell r="E186">
            <v>116.81</v>
          </cell>
          <cell r="F186">
            <v>54.71</v>
          </cell>
          <cell r="G186">
            <v>171.52</v>
          </cell>
          <cell r="H186">
            <v>61.21</v>
          </cell>
        </row>
        <row r="187">
          <cell r="A187" t="str">
            <v>11층</v>
          </cell>
          <cell r="C187" t="str">
            <v>공 장</v>
          </cell>
          <cell r="D187">
            <v>29.98</v>
          </cell>
          <cell r="E187">
            <v>107.07</v>
          </cell>
          <cell r="F187">
            <v>50.14</v>
          </cell>
          <cell r="G187">
            <v>157.20999999999998</v>
          </cell>
          <cell r="H187">
            <v>56.09</v>
          </cell>
        </row>
        <row r="188">
          <cell r="A188" t="str">
            <v>11층</v>
          </cell>
          <cell r="C188" t="str">
            <v>공 장</v>
          </cell>
          <cell r="D188">
            <v>23.04</v>
          </cell>
          <cell r="E188">
            <v>82.29</v>
          </cell>
          <cell r="F188">
            <v>38.54</v>
          </cell>
          <cell r="G188">
            <v>120.83000000000001</v>
          </cell>
          <cell r="H188">
            <v>43.12</v>
          </cell>
        </row>
        <row r="189">
          <cell r="A189" t="str">
            <v>11층</v>
          </cell>
          <cell r="C189" t="str">
            <v>공 장</v>
          </cell>
          <cell r="D189">
            <v>23.04</v>
          </cell>
          <cell r="E189">
            <v>82.29</v>
          </cell>
          <cell r="F189">
            <v>38.54</v>
          </cell>
          <cell r="G189">
            <v>120.83000000000001</v>
          </cell>
          <cell r="H189">
            <v>43.12</v>
          </cell>
        </row>
        <row r="190">
          <cell r="A190" t="str">
            <v>11층</v>
          </cell>
          <cell r="C190" t="str">
            <v>공 장</v>
          </cell>
          <cell r="D190">
            <v>23.04</v>
          </cell>
          <cell r="E190">
            <v>82.29</v>
          </cell>
          <cell r="F190">
            <v>38.54</v>
          </cell>
          <cell r="G190">
            <v>120.83000000000001</v>
          </cell>
          <cell r="H190">
            <v>43.12</v>
          </cell>
        </row>
        <row r="191">
          <cell r="A191" t="str">
            <v>11층</v>
          </cell>
          <cell r="C191" t="str">
            <v>공 장</v>
          </cell>
          <cell r="D191">
            <v>23.04</v>
          </cell>
          <cell r="E191">
            <v>82.29</v>
          </cell>
          <cell r="F191">
            <v>38.54</v>
          </cell>
          <cell r="G191">
            <v>120.83000000000001</v>
          </cell>
          <cell r="H191">
            <v>43.12</v>
          </cell>
        </row>
        <row r="192">
          <cell r="A192" t="str">
            <v>11층</v>
          </cell>
          <cell r="C192" t="str">
            <v>공 장</v>
          </cell>
          <cell r="D192">
            <v>23.04</v>
          </cell>
          <cell r="E192">
            <v>82.29</v>
          </cell>
          <cell r="F192">
            <v>38.54</v>
          </cell>
          <cell r="G192">
            <v>120.83000000000001</v>
          </cell>
          <cell r="H192">
            <v>43.12</v>
          </cell>
        </row>
        <row r="193">
          <cell r="A193" t="str">
            <v>11층</v>
          </cell>
          <cell r="C193" t="str">
            <v>공 장</v>
          </cell>
          <cell r="D193">
            <v>23.04</v>
          </cell>
          <cell r="E193">
            <v>82.29</v>
          </cell>
          <cell r="F193">
            <v>38.54</v>
          </cell>
          <cell r="G193">
            <v>120.83000000000001</v>
          </cell>
          <cell r="H193">
            <v>43.12</v>
          </cell>
        </row>
        <row r="194">
          <cell r="A194" t="str">
            <v>11층</v>
          </cell>
          <cell r="C194" t="str">
            <v>공 장</v>
          </cell>
          <cell r="D194">
            <v>22.44</v>
          </cell>
          <cell r="E194">
            <v>80.11</v>
          </cell>
          <cell r="F194">
            <v>37.520000000000003</v>
          </cell>
          <cell r="G194">
            <v>117.63</v>
          </cell>
          <cell r="H194">
            <v>41.97</v>
          </cell>
        </row>
        <row r="195">
          <cell r="A195" t="str">
            <v>11층</v>
          </cell>
          <cell r="C195" t="str">
            <v>공 장</v>
          </cell>
          <cell r="D195">
            <v>18.680000000000003</v>
          </cell>
          <cell r="E195">
            <v>66.69</v>
          </cell>
          <cell r="F195">
            <v>31.23</v>
          </cell>
          <cell r="G195">
            <v>97.92</v>
          </cell>
          <cell r="H195">
            <v>34.94</v>
          </cell>
        </row>
        <row r="196">
          <cell r="A196" t="str">
            <v>12층</v>
          </cell>
          <cell r="C196" t="str">
            <v>공 장</v>
          </cell>
          <cell r="D196">
            <v>24.03</v>
          </cell>
          <cell r="E196">
            <v>85.8</v>
          </cell>
          <cell r="F196">
            <v>40.18</v>
          </cell>
          <cell r="G196">
            <v>125.97999999999999</v>
          </cell>
          <cell r="H196">
            <v>44.96</v>
          </cell>
        </row>
        <row r="197">
          <cell r="A197" t="str">
            <v>12층</v>
          </cell>
          <cell r="C197" t="str">
            <v>공 장</v>
          </cell>
          <cell r="D197">
            <v>23.04</v>
          </cell>
          <cell r="E197">
            <v>82.29</v>
          </cell>
          <cell r="F197">
            <v>38.54</v>
          </cell>
          <cell r="G197">
            <v>120.83000000000001</v>
          </cell>
          <cell r="H197">
            <v>43.12</v>
          </cell>
        </row>
        <row r="198">
          <cell r="A198" t="str">
            <v>12층</v>
          </cell>
          <cell r="C198" t="str">
            <v>공 장</v>
          </cell>
          <cell r="D198">
            <v>23.04</v>
          </cell>
          <cell r="E198">
            <v>82.29</v>
          </cell>
          <cell r="F198">
            <v>38.54</v>
          </cell>
          <cell r="G198">
            <v>120.83000000000001</v>
          </cell>
          <cell r="H198">
            <v>43.12</v>
          </cell>
        </row>
        <row r="199">
          <cell r="A199" t="str">
            <v>12층</v>
          </cell>
          <cell r="C199" t="str">
            <v>공 장</v>
          </cell>
          <cell r="D199">
            <v>23.04</v>
          </cell>
          <cell r="E199">
            <v>82.29</v>
          </cell>
          <cell r="F199">
            <v>38.54</v>
          </cell>
          <cell r="G199">
            <v>120.83000000000001</v>
          </cell>
          <cell r="H199">
            <v>43.12</v>
          </cell>
        </row>
        <row r="200">
          <cell r="A200" t="str">
            <v>12층</v>
          </cell>
          <cell r="C200" t="str">
            <v>공 장</v>
          </cell>
          <cell r="D200">
            <v>23.04</v>
          </cell>
          <cell r="E200">
            <v>82.29</v>
          </cell>
          <cell r="F200">
            <v>38.54</v>
          </cell>
          <cell r="G200">
            <v>120.83000000000001</v>
          </cell>
          <cell r="H200">
            <v>43.12</v>
          </cell>
        </row>
        <row r="201">
          <cell r="A201" t="str">
            <v>12층</v>
          </cell>
          <cell r="C201" t="str">
            <v>공 장</v>
          </cell>
          <cell r="D201">
            <v>23.04</v>
          </cell>
          <cell r="E201">
            <v>82.29</v>
          </cell>
          <cell r="F201">
            <v>38.54</v>
          </cell>
          <cell r="G201">
            <v>120.83000000000001</v>
          </cell>
          <cell r="H201">
            <v>43.12</v>
          </cell>
        </row>
        <row r="202">
          <cell r="A202" t="str">
            <v>12층</v>
          </cell>
          <cell r="C202" t="str">
            <v>공 장</v>
          </cell>
          <cell r="D202">
            <v>23.04</v>
          </cell>
          <cell r="E202">
            <v>82.29</v>
          </cell>
          <cell r="F202">
            <v>38.54</v>
          </cell>
          <cell r="G202">
            <v>120.83000000000001</v>
          </cell>
          <cell r="H202">
            <v>43.12</v>
          </cell>
        </row>
        <row r="203">
          <cell r="A203" t="str">
            <v>12층</v>
          </cell>
          <cell r="C203" t="str">
            <v>공 장</v>
          </cell>
          <cell r="D203">
            <v>29.51</v>
          </cell>
          <cell r="E203">
            <v>105.36</v>
          </cell>
          <cell r="F203">
            <v>49.34</v>
          </cell>
          <cell r="G203">
            <v>154.69999999999999</v>
          </cell>
          <cell r="H203">
            <v>55.2</v>
          </cell>
        </row>
        <row r="204">
          <cell r="A204" t="str">
            <v>12층</v>
          </cell>
          <cell r="C204" t="str">
            <v>공 장</v>
          </cell>
          <cell r="D204">
            <v>32.72</v>
          </cell>
          <cell r="E204">
            <v>116.81</v>
          </cell>
          <cell r="F204">
            <v>54.71</v>
          </cell>
          <cell r="G204">
            <v>171.52</v>
          </cell>
          <cell r="H204">
            <v>61.21</v>
          </cell>
        </row>
        <row r="205">
          <cell r="A205" t="str">
            <v>12층</v>
          </cell>
          <cell r="C205" t="str">
            <v>공 장</v>
          </cell>
          <cell r="D205">
            <v>29.98</v>
          </cell>
          <cell r="E205">
            <v>107.07</v>
          </cell>
          <cell r="F205">
            <v>50.14</v>
          </cell>
          <cell r="G205">
            <v>157.20999999999998</v>
          </cell>
          <cell r="H205">
            <v>56.09</v>
          </cell>
        </row>
        <row r="206">
          <cell r="A206" t="str">
            <v>12층</v>
          </cell>
          <cell r="C206" t="str">
            <v>공 장</v>
          </cell>
          <cell r="D206">
            <v>23.04</v>
          </cell>
          <cell r="E206">
            <v>82.29</v>
          </cell>
          <cell r="F206">
            <v>38.54</v>
          </cell>
          <cell r="G206">
            <v>120.83000000000001</v>
          </cell>
          <cell r="H206">
            <v>43.12</v>
          </cell>
        </row>
        <row r="207">
          <cell r="A207" t="str">
            <v>12층</v>
          </cell>
          <cell r="C207" t="str">
            <v>공 장</v>
          </cell>
          <cell r="D207">
            <v>23.04</v>
          </cell>
          <cell r="E207">
            <v>82.29</v>
          </cell>
          <cell r="F207">
            <v>38.54</v>
          </cell>
          <cell r="G207">
            <v>120.83000000000001</v>
          </cell>
          <cell r="H207">
            <v>43.12</v>
          </cell>
        </row>
        <row r="208">
          <cell r="A208" t="str">
            <v>12층</v>
          </cell>
          <cell r="C208" t="str">
            <v>공 장</v>
          </cell>
          <cell r="D208">
            <v>23.04</v>
          </cell>
          <cell r="E208">
            <v>82.29</v>
          </cell>
          <cell r="F208">
            <v>38.54</v>
          </cell>
          <cell r="G208">
            <v>120.83000000000001</v>
          </cell>
          <cell r="H208">
            <v>43.12</v>
          </cell>
        </row>
        <row r="209">
          <cell r="A209" t="str">
            <v>12층</v>
          </cell>
          <cell r="C209" t="str">
            <v>공 장</v>
          </cell>
          <cell r="D209">
            <v>23.04</v>
          </cell>
          <cell r="E209">
            <v>82.29</v>
          </cell>
          <cell r="F209">
            <v>38.54</v>
          </cell>
          <cell r="G209">
            <v>120.83000000000001</v>
          </cell>
          <cell r="H209">
            <v>43.12</v>
          </cell>
        </row>
        <row r="210">
          <cell r="A210" t="str">
            <v>12층</v>
          </cell>
          <cell r="C210" t="str">
            <v>공 장</v>
          </cell>
          <cell r="D210">
            <v>23.04</v>
          </cell>
          <cell r="E210">
            <v>82.29</v>
          </cell>
          <cell r="F210">
            <v>38.54</v>
          </cell>
          <cell r="G210">
            <v>120.83000000000001</v>
          </cell>
          <cell r="H210">
            <v>43.12</v>
          </cell>
        </row>
        <row r="211">
          <cell r="A211" t="str">
            <v>12층</v>
          </cell>
          <cell r="C211" t="str">
            <v>공 장</v>
          </cell>
          <cell r="D211">
            <v>23.04</v>
          </cell>
          <cell r="E211">
            <v>82.29</v>
          </cell>
          <cell r="F211">
            <v>38.54</v>
          </cell>
          <cell r="G211">
            <v>120.83000000000001</v>
          </cell>
          <cell r="H211">
            <v>43.12</v>
          </cell>
        </row>
        <row r="212">
          <cell r="A212" t="str">
            <v>12층</v>
          </cell>
          <cell r="C212" t="str">
            <v>공 장</v>
          </cell>
          <cell r="D212">
            <v>22.44</v>
          </cell>
          <cell r="E212">
            <v>80.11</v>
          </cell>
          <cell r="F212">
            <v>37.520000000000003</v>
          </cell>
          <cell r="G212">
            <v>117.63</v>
          </cell>
          <cell r="H212">
            <v>41.97</v>
          </cell>
        </row>
        <row r="213">
          <cell r="A213" t="str">
            <v>12층</v>
          </cell>
          <cell r="C213" t="str">
            <v>공 장</v>
          </cell>
          <cell r="D213">
            <v>18.680000000000003</v>
          </cell>
          <cell r="E213">
            <v>66.69</v>
          </cell>
          <cell r="F213">
            <v>31.23</v>
          </cell>
          <cell r="G213">
            <v>97.92</v>
          </cell>
          <cell r="H213">
            <v>34.94</v>
          </cell>
        </row>
        <row r="214">
          <cell r="A214" t="str">
            <v>13층</v>
          </cell>
          <cell r="C214" t="str">
            <v>공 장</v>
          </cell>
          <cell r="D214">
            <v>24.03</v>
          </cell>
          <cell r="E214">
            <v>85.8</v>
          </cell>
          <cell r="F214">
            <v>40.18</v>
          </cell>
          <cell r="G214">
            <v>125.97999999999999</v>
          </cell>
          <cell r="H214">
            <v>44.96</v>
          </cell>
        </row>
        <row r="215">
          <cell r="A215" t="str">
            <v>13층</v>
          </cell>
          <cell r="C215" t="str">
            <v>공 장</v>
          </cell>
          <cell r="D215">
            <v>23.04</v>
          </cell>
          <cell r="E215">
            <v>82.29</v>
          </cell>
          <cell r="F215">
            <v>38.54</v>
          </cell>
          <cell r="G215">
            <v>120.83000000000001</v>
          </cell>
          <cell r="H215">
            <v>43.12</v>
          </cell>
        </row>
        <row r="216">
          <cell r="A216" t="str">
            <v>13층</v>
          </cell>
          <cell r="C216" t="str">
            <v>공 장</v>
          </cell>
          <cell r="D216">
            <v>23.04</v>
          </cell>
          <cell r="E216">
            <v>82.29</v>
          </cell>
          <cell r="F216">
            <v>38.54</v>
          </cell>
          <cell r="G216">
            <v>120.83000000000001</v>
          </cell>
          <cell r="H216">
            <v>43.12</v>
          </cell>
        </row>
        <row r="217">
          <cell r="A217" t="str">
            <v>13층</v>
          </cell>
          <cell r="C217" t="str">
            <v>공 장</v>
          </cell>
          <cell r="D217">
            <v>23.04</v>
          </cell>
          <cell r="E217">
            <v>82.29</v>
          </cell>
          <cell r="F217">
            <v>38.54</v>
          </cell>
          <cell r="G217">
            <v>120.83000000000001</v>
          </cell>
          <cell r="H217">
            <v>43.12</v>
          </cell>
        </row>
        <row r="218">
          <cell r="A218" t="str">
            <v>13층</v>
          </cell>
          <cell r="C218" t="str">
            <v>공 장</v>
          </cell>
          <cell r="D218">
            <v>23.04</v>
          </cell>
          <cell r="E218">
            <v>82.29</v>
          </cell>
          <cell r="F218">
            <v>38.54</v>
          </cell>
          <cell r="G218">
            <v>120.83000000000001</v>
          </cell>
          <cell r="H218">
            <v>43.12</v>
          </cell>
        </row>
        <row r="219">
          <cell r="A219" t="str">
            <v>13층</v>
          </cell>
          <cell r="C219" t="str">
            <v>공 장</v>
          </cell>
          <cell r="D219">
            <v>23.04</v>
          </cell>
          <cell r="E219">
            <v>82.29</v>
          </cell>
          <cell r="F219">
            <v>38.54</v>
          </cell>
          <cell r="G219">
            <v>120.83000000000001</v>
          </cell>
          <cell r="H219">
            <v>43.12</v>
          </cell>
        </row>
        <row r="220">
          <cell r="A220" t="str">
            <v>13층</v>
          </cell>
          <cell r="C220" t="str">
            <v>공 장</v>
          </cell>
          <cell r="D220">
            <v>23.04</v>
          </cell>
          <cell r="E220">
            <v>82.29</v>
          </cell>
          <cell r="F220">
            <v>38.54</v>
          </cell>
          <cell r="G220">
            <v>120.83000000000001</v>
          </cell>
          <cell r="H220">
            <v>43.12</v>
          </cell>
        </row>
        <row r="221">
          <cell r="A221" t="str">
            <v>13층</v>
          </cell>
          <cell r="C221" t="str">
            <v>공 장</v>
          </cell>
          <cell r="D221">
            <v>29.51</v>
          </cell>
          <cell r="E221">
            <v>105.36</v>
          </cell>
          <cell r="F221">
            <v>49.34</v>
          </cell>
          <cell r="G221">
            <v>154.69999999999999</v>
          </cell>
          <cell r="H221">
            <v>55.2</v>
          </cell>
        </row>
        <row r="222">
          <cell r="A222" t="str">
            <v>13층</v>
          </cell>
          <cell r="C222" t="str">
            <v>공 장</v>
          </cell>
          <cell r="D222">
            <v>32.72</v>
          </cell>
          <cell r="E222">
            <v>116.81</v>
          </cell>
          <cell r="F222">
            <v>54.71</v>
          </cell>
          <cell r="G222">
            <v>171.52</v>
          </cell>
          <cell r="H222">
            <v>61.21</v>
          </cell>
        </row>
        <row r="223">
          <cell r="A223" t="str">
            <v>13층</v>
          </cell>
          <cell r="C223" t="str">
            <v>공 장</v>
          </cell>
          <cell r="D223">
            <v>29.98</v>
          </cell>
          <cell r="E223">
            <v>107.07</v>
          </cell>
          <cell r="F223">
            <v>50.14</v>
          </cell>
          <cell r="G223">
            <v>157.20999999999998</v>
          </cell>
          <cell r="H223">
            <v>56.09</v>
          </cell>
        </row>
        <row r="224">
          <cell r="A224" t="str">
            <v>13층</v>
          </cell>
          <cell r="C224" t="str">
            <v>공 장</v>
          </cell>
          <cell r="D224">
            <v>23.04</v>
          </cell>
          <cell r="E224">
            <v>82.29</v>
          </cell>
          <cell r="F224">
            <v>38.54</v>
          </cell>
          <cell r="G224">
            <v>120.83000000000001</v>
          </cell>
          <cell r="H224">
            <v>43.12</v>
          </cell>
        </row>
        <row r="225">
          <cell r="A225" t="str">
            <v>13층</v>
          </cell>
          <cell r="C225" t="str">
            <v>공 장</v>
          </cell>
          <cell r="D225">
            <v>23.04</v>
          </cell>
          <cell r="E225">
            <v>82.29</v>
          </cell>
          <cell r="F225">
            <v>38.54</v>
          </cell>
          <cell r="G225">
            <v>120.83000000000001</v>
          </cell>
          <cell r="H225">
            <v>43.12</v>
          </cell>
        </row>
        <row r="226">
          <cell r="A226" t="str">
            <v>13층</v>
          </cell>
          <cell r="C226" t="str">
            <v>공 장</v>
          </cell>
          <cell r="D226">
            <v>23.04</v>
          </cell>
          <cell r="E226">
            <v>82.29</v>
          </cell>
          <cell r="F226">
            <v>38.54</v>
          </cell>
          <cell r="G226">
            <v>120.83000000000001</v>
          </cell>
          <cell r="H226">
            <v>43.12</v>
          </cell>
        </row>
        <row r="227">
          <cell r="A227" t="str">
            <v>13층</v>
          </cell>
          <cell r="C227" t="str">
            <v>공 장</v>
          </cell>
          <cell r="D227">
            <v>23.04</v>
          </cell>
          <cell r="E227">
            <v>82.29</v>
          </cell>
          <cell r="F227">
            <v>38.54</v>
          </cell>
          <cell r="G227">
            <v>120.83000000000001</v>
          </cell>
          <cell r="H227">
            <v>43.12</v>
          </cell>
        </row>
        <row r="228">
          <cell r="A228" t="str">
            <v>13층</v>
          </cell>
          <cell r="C228" t="str">
            <v>공 장</v>
          </cell>
          <cell r="D228">
            <v>23.04</v>
          </cell>
          <cell r="E228">
            <v>82.29</v>
          </cell>
          <cell r="F228">
            <v>38.54</v>
          </cell>
          <cell r="G228">
            <v>120.83000000000001</v>
          </cell>
          <cell r="H228">
            <v>43.12</v>
          </cell>
        </row>
        <row r="229">
          <cell r="A229" t="str">
            <v>13층</v>
          </cell>
          <cell r="C229" t="str">
            <v>공 장</v>
          </cell>
          <cell r="D229">
            <v>23.04</v>
          </cell>
          <cell r="E229">
            <v>82.29</v>
          </cell>
          <cell r="F229">
            <v>38.54</v>
          </cell>
          <cell r="G229">
            <v>120.83000000000001</v>
          </cell>
          <cell r="H229">
            <v>43.12</v>
          </cell>
        </row>
        <row r="230">
          <cell r="A230" t="str">
            <v>13층</v>
          </cell>
          <cell r="C230" t="str">
            <v>공 장</v>
          </cell>
          <cell r="D230">
            <v>22.44</v>
          </cell>
          <cell r="E230">
            <v>80.11</v>
          </cell>
          <cell r="F230">
            <v>37.520000000000003</v>
          </cell>
          <cell r="G230">
            <v>117.63</v>
          </cell>
          <cell r="H230">
            <v>41.97</v>
          </cell>
        </row>
        <row r="231">
          <cell r="A231" t="str">
            <v>13층</v>
          </cell>
          <cell r="C231" t="str">
            <v>공 장</v>
          </cell>
          <cell r="D231">
            <v>18.680000000000003</v>
          </cell>
          <cell r="E231">
            <v>66.69</v>
          </cell>
          <cell r="F231">
            <v>31.23</v>
          </cell>
          <cell r="G231">
            <v>97.92</v>
          </cell>
          <cell r="H231">
            <v>34.94</v>
          </cell>
        </row>
        <row r="232">
          <cell r="A232" t="str">
            <v>14층</v>
          </cell>
          <cell r="C232" t="str">
            <v>공 장</v>
          </cell>
          <cell r="D232">
            <v>23.4</v>
          </cell>
          <cell r="E232">
            <v>83.57</v>
          </cell>
          <cell r="F232">
            <v>39.14</v>
          </cell>
          <cell r="G232">
            <v>122.71</v>
          </cell>
          <cell r="H232">
            <v>43.79</v>
          </cell>
        </row>
        <row r="233">
          <cell r="A233" t="str">
            <v>14층</v>
          </cell>
          <cell r="C233" t="str">
            <v>공 장</v>
          </cell>
          <cell r="D233">
            <v>22.450000000000003</v>
          </cell>
          <cell r="E233">
            <v>80.150000000000006</v>
          </cell>
          <cell r="F233">
            <v>37.54</v>
          </cell>
          <cell r="G233">
            <v>117.69</v>
          </cell>
          <cell r="H233">
            <v>42</v>
          </cell>
        </row>
        <row r="234">
          <cell r="A234" t="str">
            <v>14층</v>
          </cell>
          <cell r="C234" t="str">
            <v>공 장</v>
          </cell>
          <cell r="D234">
            <v>22.450000000000003</v>
          </cell>
          <cell r="E234">
            <v>80.150000000000006</v>
          </cell>
          <cell r="F234">
            <v>37.54</v>
          </cell>
          <cell r="G234">
            <v>117.69</v>
          </cell>
          <cell r="H234">
            <v>42</v>
          </cell>
        </row>
        <row r="235">
          <cell r="A235" t="str">
            <v>14층</v>
          </cell>
          <cell r="C235" t="str">
            <v>공 장</v>
          </cell>
          <cell r="D235">
            <v>22.450000000000003</v>
          </cell>
          <cell r="E235">
            <v>80.150000000000006</v>
          </cell>
          <cell r="F235">
            <v>37.54</v>
          </cell>
          <cell r="G235">
            <v>117.69</v>
          </cell>
          <cell r="H235">
            <v>42</v>
          </cell>
        </row>
        <row r="236">
          <cell r="A236" t="str">
            <v>14층</v>
          </cell>
          <cell r="C236" t="str">
            <v>공 장</v>
          </cell>
          <cell r="D236">
            <v>22.450000000000003</v>
          </cell>
          <cell r="E236">
            <v>80.150000000000006</v>
          </cell>
          <cell r="F236">
            <v>37.54</v>
          </cell>
          <cell r="G236">
            <v>117.69</v>
          </cell>
          <cell r="H236">
            <v>42</v>
          </cell>
        </row>
        <row r="237">
          <cell r="A237" t="str">
            <v>14층</v>
          </cell>
          <cell r="C237" t="str">
            <v>공 장</v>
          </cell>
          <cell r="D237">
            <v>22.450000000000003</v>
          </cell>
          <cell r="E237">
            <v>80.150000000000006</v>
          </cell>
          <cell r="F237">
            <v>37.54</v>
          </cell>
          <cell r="G237">
            <v>117.69</v>
          </cell>
          <cell r="H237">
            <v>42</v>
          </cell>
        </row>
        <row r="238">
          <cell r="A238" t="str">
            <v>14층</v>
          </cell>
          <cell r="C238" t="str">
            <v>공 장</v>
          </cell>
          <cell r="D238">
            <v>28.93</v>
          </cell>
          <cell r="E238">
            <v>103.32</v>
          </cell>
          <cell r="F238">
            <v>48.39</v>
          </cell>
          <cell r="G238">
            <v>151.70999999999998</v>
          </cell>
          <cell r="H238">
            <v>54.14</v>
          </cell>
        </row>
        <row r="239">
          <cell r="A239" t="str">
            <v>14층</v>
          </cell>
          <cell r="C239" t="str">
            <v>공 장</v>
          </cell>
          <cell r="D239">
            <v>32.72</v>
          </cell>
          <cell r="E239">
            <v>116.81</v>
          </cell>
          <cell r="F239">
            <v>54.71</v>
          </cell>
          <cell r="G239">
            <v>171.52</v>
          </cell>
          <cell r="H239">
            <v>61.21</v>
          </cell>
        </row>
        <row r="240">
          <cell r="A240" t="str">
            <v>14층</v>
          </cell>
          <cell r="C240" t="str">
            <v>공 장</v>
          </cell>
          <cell r="D240">
            <v>25.98</v>
          </cell>
          <cell r="E240">
            <v>92.79</v>
          </cell>
          <cell r="F240">
            <v>43.46</v>
          </cell>
          <cell r="G240">
            <v>136.25</v>
          </cell>
          <cell r="H240">
            <v>48.62</v>
          </cell>
        </row>
        <row r="241">
          <cell r="A241" t="str">
            <v>14층</v>
          </cell>
          <cell r="C241" t="str">
            <v>공 장</v>
          </cell>
          <cell r="D241">
            <v>21.520000000000003</v>
          </cell>
          <cell r="E241">
            <v>76.83</v>
          </cell>
          <cell r="F241">
            <v>35.979999999999997</v>
          </cell>
          <cell r="G241">
            <v>112.81</v>
          </cell>
          <cell r="H241">
            <v>40.26</v>
          </cell>
        </row>
        <row r="242">
          <cell r="A242" t="str">
            <v>14층</v>
          </cell>
          <cell r="C242" t="str">
            <v>공 장</v>
          </cell>
          <cell r="D242">
            <v>21.520000000000003</v>
          </cell>
          <cell r="E242">
            <v>76.83</v>
          </cell>
          <cell r="F242">
            <v>35.979999999999997</v>
          </cell>
          <cell r="G242">
            <v>112.81</v>
          </cell>
          <cell r="H242">
            <v>40.26</v>
          </cell>
        </row>
        <row r="243">
          <cell r="A243" t="str">
            <v>14층</v>
          </cell>
          <cell r="C243" t="str">
            <v>공 장</v>
          </cell>
          <cell r="D243">
            <v>21.520000000000003</v>
          </cell>
          <cell r="E243">
            <v>76.83</v>
          </cell>
          <cell r="F243">
            <v>35.979999999999997</v>
          </cell>
          <cell r="G243">
            <v>112.81</v>
          </cell>
          <cell r="H243">
            <v>40.26</v>
          </cell>
        </row>
        <row r="244">
          <cell r="A244" t="str">
            <v>14층</v>
          </cell>
          <cell r="C244" t="str">
            <v>공 장</v>
          </cell>
          <cell r="D244">
            <v>21.520000000000003</v>
          </cell>
          <cell r="E244">
            <v>76.83</v>
          </cell>
          <cell r="F244">
            <v>35.979999999999997</v>
          </cell>
          <cell r="G244">
            <v>112.81</v>
          </cell>
          <cell r="H244">
            <v>40.26</v>
          </cell>
        </row>
        <row r="245">
          <cell r="A245" t="str">
            <v>14층</v>
          </cell>
          <cell r="C245" t="str">
            <v>공 장</v>
          </cell>
          <cell r="D245">
            <v>21.520000000000003</v>
          </cell>
          <cell r="E245">
            <v>76.83</v>
          </cell>
          <cell r="F245">
            <v>35.979999999999997</v>
          </cell>
          <cell r="G245">
            <v>112.81</v>
          </cell>
          <cell r="H245">
            <v>40.26</v>
          </cell>
        </row>
        <row r="246">
          <cell r="A246" t="str">
            <v>14층</v>
          </cell>
          <cell r="C246" t="str">
            <v>공 장</v>
          </cell>
          <cell r="D246">
            <v>21.520000000000003</v>
          </cell>
          <cell r="E246">
            <v>76.83</v>
          </cell>
          <cell r="F246">
            <v>35.979999999999997</v>
          </cell>
          <cell r="G246">
            <v>112.81</v>
          </cell>
          <cell r="H246">
            <v>40.26</v>
          </cell>
        </row>
        <row r="247">
          <cell r="A247" t="str">
            <v>14층</v>
          </cell>
          <cell r="C247" t="str">
            <v>공 장</v>
          </cell>
          <cell r="D247">
            <v>22.44</v>
          </cell>
          <cell r="E247">
            <v>80.11</v>
          </cell>
          <cell r="F247">
            <v>37.520000000000003</v>
          </cell>
          <cell r="G247">
            <v>117.63</v>
          </cell>
          <cell r="H247">
            <v>41.97</v>
          </cell>
        </row>
        <row r="248">
          <cell r="A248" t="str">
            <v>14층</v>
          </cell>
          <cell r="C248" t="str">
            <v>공 장</v>
          </cell>
          <cell r="D248">
            <v>18.680000000000003</v>
          </cell>
          <cell r="E248">
            <v>66.69</v>
          </cell>
          <cell r="F248">
            <v>31.23</v>
          </cell>
          <cell r="G248">
            <v>97.92</v>
          </cell>
          <cell r="H248">
            <v>34.94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표지"/>
      <sheetName val="분양면적집계"/>
      <sheetName val="분양면적_피벗"/>
      <sheetName val="면적표"/>
      <sheetName val="층별 건축면적"/>
      <sheetName val="변경내역_기초자료"/>
    </sheetNames>
    <sheetDataSet>
      <sheetData sheetId="0" refreshError="1"/>
      <sheetData sheetId="1" refreshError="1"/>
      <sheetData sheetId="2" refreshError="1"/>
      <sheetData sheetId="3">
        <row r="3">
          <cell r="A3" t="str">
            <v>지하3층</v>
          </cell>
          <cell r="F3">
            <v>16.989999999999998</v>
          </cell>
        </row>
        <row r="4">
          <cell r="F4">
            <v>30.92</v>
          </cell>
        </row>
        <row r="5">
          <cell r="F5">
            <v>17.16</v>
          </cell>
        </row>
        <row r="6">
          <cell r="F6">
            <v>31.17</v>
          </cell>
        </row>
        <row r="7">
          <cell r="F7">
            <v>29.71</v>
          </cell>
        </row>
        <row r="8">
          <cell r="F8">
            <v>41.8</v>
          </cell>
        </row>
        <row r="9">
          <cell r="F9">
            <v>40.17</v>
          </cell>
        </row>
        <row r="10">
          <cell r="F10">
            <v>31.62</v>
          </cell>
        </row>
        <row r="11">
          <cell r="F11">
            <v>31.99</v>
          </cell>
        </row>
        <row r="12">
          <cell r="F12">
            <v>54.31</v>
          </cell>
        </row>
        <row r="13">
          <cell r="F13">
            <v>56.97</v>
          </cell>
        </row>
        <row r="14">
          <cell r="F14">
            <v>47.86</v>
          </cell>
        </row>
        <row r="15">
          <cell r="F15">
            <v>17.16</v>
          </cell>
        </row>
        <row r="16">
          <cell r="F16">
            <v>31.17</v>
          </cell>
        </row>
        <row r="17">
          <cell r="F17">
            <v>21.1</v>
          </cell>
        </row>
        <row r="18">
          <cell r="F18">
            <v>36.619999999999997</v>
          </cell>
        </row>
        <row r="19">
          <cell r="F19">
            <v>23.8</v>
          </cell>
        </row>
        <row r="20">
          <cell r="F20">
            <v>23.8</v>
          </cell>
        </row>
        <row r="21">
          <cell r="F21">
            <v>22.71</v>
          </cell>
        </row>
        <row r="22">
          <cell r="F22">
            <v>44.48</v>
          </cell>
        </row>
        <row r="23">
          <cell r="F23">
            <v>21.85</v>
          </cell>
        </row>
        <row r="24">
          <cell r="F24">
            <v>22.75</v>
          </cell>
        </row>
        <row r="25">
          <cell r="F25">
            <v>60.07</v>
          </cell>
        </row>
        <row r="26">
          <cell r="F26">
            <v>37.53</v>
          </cell>
        </row>
        <row r="27">
          <cell r="F27">
            <v>36.020000000000003</v>
          </cell>
        </row>
        <row r="28">
          <cell r="F28">
            <v>33.86</v>
          </cell>
        </row>
        <row r="29">
          <cell r="F29">
            <v>36.94</v>
          </cell>
        </row>
        <row r="30">
          <cell r="F30">
            <v>45.03</v>
          </cell>
        </row>
        <row r="31">
          <cell r="F31">
            <v>36.94</v>
          </cell>
        </row>
        <row r="32">
          <cell r="F32">
            <v>33.86</v>
          </cell>
        </row>
        <row r="33">
          <cell r="F33">
            <v>33.65</v>
          </cell>
        </row>
        <row r="34">
          <cell r="F34">
            <v>24.65</v>
          </cell>
        </row>
        <row r="35">
          <cell r="F35">
            <v>24.65</v>
          </cell>
        </row>
        <row r="36">
          <cell r="F36">
            <v>23.47</v>
          </cell>
        </row>
        <row r="37">
          <cell r="F37">
            <v>110.2</v>
          </cell>
        </row>
        <row r="38">
          <cell r="F38">
            <v>42.79</v>
          </cell>
        </row>
        <row r="39">
          <cell r="F39">
            <v>35.5</v>
          </cell>
        </row>
        <row r="40">
          <cell r="F40">
            <v>34.08</v>
          </cell>
        </row>
        <row r="41">
          <cell r="F41">
            <v>35.5</v>
          </cell>
        </row>
        <row r="42">
          <cell r="F42">
            <v>53.35</v>
          </cell>
        </row>
        <row r="43">
          <cell r="F43">
            <v>33.74</v>
          </cell>
        </row>
        <row r="44">
          <cell r="F44">
            <v>36.81</v>
          </cell>
        </row>
        <row r="45">
          <cell r="F45">
            <v>44.86</v>
          </cell>
        </row>
        <row r="46">
          <cell r="F46">
            <v>36.81</v>
          </cell>
        </row>
        <row r="47">
          <cell r="F47">
            <v>33.74</v>
          </cell>
        </row>
        <row r="48">
          <cell r="F48">
            <v>33.36</v>
          </cell>
        </row>
        <row r="49">
          <cell r="F49">
            <v>24.58</v>
          </cell>
        </row>
        <row r="50">
          <cell r="F50">
            <v>24.58</v>
          </cell>
        </row>
        <row r="51">
          <cell r="F51">
            <v>23.41</v>
          </cell>
        </row>
        <row r="52">
          <cell r="F52">
            <v>94.84</v>
          </cell>
        </row>
        <row r="53">
          <cell r="F53">
            <v>55.85</v>
          </cell>
        </row>
        <row r="54">
          <cell r="F54">
            <v>45.6</v>
          </cell>
        </row>
        <row r="55">
          <cell r="F55">
            <v>36.81</v>
          </cell>
        </row>
        <row r="56">
          <cell r="F56">
            <v>36.81</v>
          </cell>
        </row>
        <row r="57">
          <cell r="F57">
            <v>35.36</v>
          </cell>
        </row>
        <row r="58">
          <cell r="F58">
            <v>52.9</v>
          </cell>
        </row>
        <row r="59">
          <cell r="F59">
            <v>33.74</v>
          </cell>
        </row>
        <row r="60">
          <cell r="F60">
            <v>36.81</v>
          </cell>
        </row>
        <row r="61">
          <cell r="F61">
            <v>81.67</v>
          </cell>
        </row>
        <row r="62">
          <cell r="F62">
            <v>33.74</v>
          </cell>
        </row>
        <row r="63">
          <cell r="F63">
            <v>33.36</v>
          </cell>
        </row>
        <row r="64">
          <cell r="F64">
            <v>24.58</v>
          </cell>
        </row>
        <row r="65">
          <cell r="F65">
            <v>24.58</v>
          </cell>
        </row>
        <row r="66">
          <cell r="F66">
            <v>23.41</v>
          </cell>
        </row>
        <row r="67">
          <cell r="F67">
            <v>94.84</v>
          </cell>
        </row>
        <row r="68">
          <cell r="F68">
            <v>55.85</v>
          </cell>
        </row>
        <row r="69">
          <cell r="F69">
            <v>45.6</v>
          </cell>
        </row>
        <row r="70">
          <cell r="F70">
            <v>36.81</v>
          </cell>
        </row>
        <row r="71">
          <cell r="F71">
            <v>36.81</v>
          </cell>
        </row>
        <row r="72">
          <cell r="F72">
            <v>35.36</v>
          </cell>
        </row>
        <row r="73">
          <cell r="F73">
            <v>52.9</v>
          </cell>
        </row>
        <row r="74">
          <cell r="F74">
            <v>131.66999999999999</v>
          </cell>
        </row>
        <row r="75">
          <cell r="F75">
            <v>131.66999999999999</v>
          </cell>
        </row>
        <row r="76">
          <cell r="F76">
            <v>119.62</v>
          </cell>
        </row>
        <row r="77">
          <cell r="F77">
            <v>131.02000000000001</v>
          </cell>
        </row>
        <row r="78">
          <cell r="F78">
            <v>117.61</v>
          </cell>
        </row>
        <row r="79">
          <cell r="F79">
            <v>117.61</v>
          </cell>
        </row>
        <row r="80">
          <cell r="F80">
            <v>117.61</v>
          </cell>
        </row>
        <row r="81">
          <cell r="F81">
            <v>117.61</v>
          </cell>
        </row>
        <row r="82">
          <cell r="F82">
            <v>117.61</v>
          </cell>
        </row>
        <row r="83">
          <cell r="F83">
            <v>117.61</v>
          </cell>
        </row>
        <row r="84">
          <cell r="F84">
            <v>117.61</v>
          </cell>
        </row>
        <row r="85">
          <cell r="F85">
            <v>117.61</v>
          </cell>
        </row>
        <row r="86">
          <cell r="F86">
            <v>117.61</v>
          </cell>
        </row>
        <row r="87">
          <cell r="F87">
            <v>117.61</v>
          </cell>
        </row>
        <row r="88">
          <cell r="F88">
            <v>117.61</v>
          </cell>
        </row>
        <row r="89">
          <cell r="F89">
            <v>117.61</v>
          </cell>
        </row>
        <row r="90">
          <cell r="F90">
            <v>117.61</v>
          </cell>
        </row>
        <row r="91">
          <cell r="F91">
            <v>117.61</v>
          </cell>
        </row>
        <row r="92">
          <cell r="F92">
            <v>117.61</v>
          </cell>
        </row>
        <row r="93">
          <cell r="F93">
            <v>117.61</v>
          </cell>
        </row>
        <row r="94">
          <cell r="F94">
            <v>117.61</v>
          </cell>
        </row>
        <row r="95">
          <cell r="F95">
            <v>117.61</v>
          </cell>
        </row>
        <row r="96">
          <cell r="F96">
            <v>117.61</v>
          </cell>
        </row>
        <row r="97">
          <cell r="F97">
            <v>117.61</v>
          </cell>
        </row>
        <row r="98">
          <cell r="F98">
            <v>117.61</v>
          </cell>
        </row>
        <row r="99">
          <cell r="F99">
            <v>117.61</v>
          </cell>
        </row>
        <row r="100">
          <cell r="F100">
            <v>117.61</v>
          </cell>
        </row>
        <row r="101">
          <cell r="F101">
            <v>117.61</v>
          </cell>
        </row>
        <row r="102">
          <cell r="F102">
            <v>117.61</v>
          </cell>
        </row>
        <row r="103">
          <cell r="F103">
            <v>117.61</v>
          </cell>
        </row>
        <row r="104">
          <cell r="F104">
            <v>117.61</v>
          </cell>
        </row>
        <row r="105">
          <cell r="F105">
            <v>117.61</v>
          </cell>
        </row>
        <row r="106">
          <cell r="F106">
            <v>117.61</v>
          </cell>
        </row>
        <row r="107">
          <cell r="F107">
            <v>117.61</v>
          </cell>
        </row>
        <row r="108">
          <cell r="F108">
            <v>117.61</v>
          </cell>
        </row>
        <row r="109">
          <cell r="F109">
            <v>117.61</v>
          </cell>
        </row>
        <row r="110">
          <cell r="F110">
            <v>117.61</v>
          </cell>
        </row>
        <row r="111">
          <cell r="F111">
            <v>117.61</v>
          </cell>
        </row>
        <row r="112">
          <cell r="F112">
            <v>117.61</v>
          </cell>
        </row>
        <row r="113">
          <cell r="F113">
            <v>117.61</v>
          </cell>
        </row>
        <row r="114">
          <cell r="F114">
            <v>117.61</v>
          </cell>
        </row>
        <row r="115">
          <cell r="F115">
            <v>117.61</v>
          </cell>
        </row>
        <row r="116">
          <cell r="F116">
            <v>117.61</v>
          </cell>
        </row>
        <row r="117">
          <cell r="F117">
            <v>117.61</v>
          </cell>
        </row>
        <row r="118">
          <cell r="F118">
            <v>117.61</v>
          </cell>
        </row>
        <row r="119">
          <cell r="F119">
            <v>117.61</v>
          </cell>
        </row>
        <row r="120">
          <cell r="F120">
            <v>117.61</v>
          </cell>
        </row>
        <row r="121">
          <cell r="F121">
            <v>117.61</v>
          </cell>
        </row>
        <row r="122">
          <cell r="F122">
            <v>117.61</v>
          </cell>
        </row>
        <row r="123">
          <cell r="F123">
            <v>117.61</v>
          </cell>
        </row>
        <row r="124">
          <cell r="F124">
            <v>117.61</v>
          </cell>
        </row>
        <row r="125">
          <cell r="F125">
            <v>117.61</v>
          </cell>
        </row>
        <row r="126">
          <cell r="F126">
            <v>117.61</v>
          </cell>
        </row>
        <row r="127">
          <cell r="F127">
            <v>117.61</v>
          </cell>
        </row>
        <row r="128">
          <cell r="F128">
            <v>117.61</v>
          </cell>
        </row>
        <row r="129">
          <cell r="F129">
            <v>117.61</v>
          </cell>
        </row>
        <row r="130">
          <cell r="F130">
            <v>117.61</v>
          </cell>
        </row>
        <row r="131">
          <cell r="F131">
            <v>117.61</v>
          </cell>
        </row>
        <row r="132">
          <cell r="F132">
            <v>117.61</v>
          </cell>
        </row>
        <row r="133">
          <cell r="F133">
            <v>117.61</v>
          </cell>
        </row>
        <row r="134">
          <cell r="F134">
            <v>82.339999999999989</v>
          </cell>
        </row>
        <row r="135">
          <cell r="F135">
            <v>82.339999999999989</v>
          </cell>
        </row>
        <row r="136">
          <cell r="F136">
            <v>82.339999999999989</v>
          </cell>
        </row>
        <row r="137">
          <cell r="F137">
            <v>82.339999999999989</v>
          </cell>
        </row>
      </sheetData>
      <sheetData sheetId="4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표지"/>
      <sheetName val="분양면적집계"/>
      <sheetName val="분양면적_피벗"/>
      <sheetName val="면적표"/>
      <sheetName val="층별 건축면적"/>
      <sheetName val="변경내역_기초자료"/>
    </sheetNames>
    <sheetDataSet>
      <sheetData sheetId="0" refreshError="1"/>
      <sheetData sheetId="1" refreshError="1"/>
      <sheetData sheetId="2" refreshError="1"/>
      <sheetData sheetId="3">
        <row r="3">
          <cell r="A3" t="str">
            <v>지하3층</v>
          </cell>
          <cell r="F3">
            <v>16.989999999999998</v>
          </cell>
        </row>
        <row r="4">
          <cell r="F4">
            <v>30.92</v>
          </cell>
        </row>
        <row r="5">
          <cell r="F5">
            <v>17.16</v>
          </cell>
        </row>
        <row r="6">
          <cell r="F6">
            <v>31.17</v>
          </cell>
        </row>
        <row r="7">
          <cell r="F7">
            <v>29.71</v>
          </cell>
        </row>
        <row r="8">
          <cell r="F8">
            <v>41.8</v>
          </cell>
        </row>
        <row r="9">
          <cell r="F9">
            <v>40.17</v>
          </cell>
        </row>
        <row r="10">
          <cell r="F10">
            <v>31.62</v>
          </cell>
        </row>
        <row r="11">
          <cell r="F11">
            <v>31.99</v>
          </cell>
        </row>
        <row r="12">
          <cell r="F12">
            <v>54.31</v>
          </cell>
        </row>
        <row r="13">
          <cell r="F13">
            <v>56.97</v>
          </cell>
        </row>
        <row r="14">
          <cell r="F14">
            <v>47.86</v>
          </cell>
        </row>
        <row r="15">
          <cell r="F15">
            <v>17.16</v>
          </cell>
        </row>
        <row r="16">
          <cell r="F16">
            <v>31.17</v>
          </cell>
        </row>
        <row r="17">
          <cell r="F17">
            <v>21.1</v>
          </cell>
        </row>
        <row r="18">
          <cell r="F18">
            <v>36.619999999999997</v>
          </cell>
        </row>
        <row r="19">
          <cell r="F19">
            <v>23.8</v>
          </cell>
        </row>
        <row r="20">
          <cell r="F20">
            <v>23.8</v>
          </cell>
        </row>
        <row r="21">
          <cell r="F21">
            <v>22.71</v>
          </cell>
        </row>
        <row r="22">
          <cell r="F22">
            <v>44.48</v>
          </cell>
        </row>
        <row r="23">
          <cell r="F23">
            <v>21.85</v>
          </cell>
        </row>
        <row r="24">
          <cell r="F24">
            <v>22.75</v>
          </cell>
        </row>
        <row r="25">
          <cell r="F25">
            <v>60.07</v>
          </cell>
        </row>
        <row r="26">
          <cell r="F26">
            <v>37.53</v>
          </cell>
        </row>
        <row r="27">
          <cell r="F27">
            <v>36.020000000000003</v>
          </cell>
        </row>
        <row r="28">
          <cell r="F28">
            <v>33.86</v>
          </cell>
        </row>
        <row r="29">
          <cell r="F29">
            <v>36.94</v>
          </cell>
        </row>
        <row r="30">
          <cell r="F30">
            <v>45.03</v>
          </cell>
        </row>
        <row r="31">
          <cell r="F31">
            <v>36.94</v>
          </cell>
        </row>
        <row r="32">
          <cell r="F32">
            <v>33.86</v>
          </cell>
        </row>
        <row r="33">
          <cell r="F33">
            <v>33.65</v>
          </cell>
        </row>
        <row r="34">
          <cell r="F34">
            <v>24.65</v>
          </cell>
        </row>
        <row r="35">
          <cell r="F35">
            <v>24.65</v>
          </cell>
        </row>
        <row r="36">
          <cell r="F36">
            <v>23.47</v>
          </cell>
        </row>
        <row r="37">
          <cell r="F37">
            <v>110.2</v>
          </cell>
        </row>
        <row r="38">
          <cell r="F38">
            <v>42.79</v>
          </cell>
        </row>
        <row r="39">
          <cell r="F39">
            <v>35.5</v>
          </cell>
        </row>
        <row r="40">
          <cell r="F40">
            <v>34.08</v>
          </cell>
        </row>
        <row r="41">
          <cell r="F41">
            <v>35.5</v>
          </cell>
        </row>
        <row r="42">
          <cell r="F42">
            <v>53.35</v>
          </cell>
        </row>
        <row r="43">
          <cell r="F43">
            <v>33.74</v>
          </cell>
        </row>
        <row r="44">
          <cell r="F44">
            <v>36.81</v>
          </cell>
        </row>
        <row r="45">
          <cell r="F45">
            <v>44.86</v>
          </cell>
        </row>
        <row r="46">
          <cell r="F46">
            <v>36.81</v>
          </cell>
        </row>
        <row r="47">
          <cell r="F47">
            <v>33.74</v>
          </cell>
        </row>
        <row r="48">
          <cell r="F48">
            <v>33.36</v>
          </cell>
        </row>
        <row r="49">
          <cell r="F49">
            <v>24.58</v>
          </cell>
        </row>
        <row r="50">
          <cell r="F50">
            <v>24.58</v>
          </cell>
        </row>
        <row r="51">
          <cell r="F51">
            <v>23.41</v>
          </cell>
        </row>
        <row r="52">
          <cell r="F52">
            <v>94.84</v>
          </cell>
        </row>
        <row r="53">
          <cell r="F53">
            <v>55.85</v>
          </cell>
        </row>
        <row r="54">
          <cell r="F54">
            <v>45.6</v>
          </cell>
        </row>
        <row r="55">
          <cell r="F55">
            <v>36.81</v>
          </cell>
        </row>
        <row r="56">
          <cell r="F56">
            <v>36.81</v>
          </cell>
        </row>
        <row r="57">
          <cell r="F57">
            <v>35.36</v>
          </cell>
        </row>
        <row r="58">
          <cell r="F58">
            <v>52.9</v>
          </cell>
        </row>
        <row r="59">
          <cell r="F59">
            <v>33.74</v>
          </cell>
        </row>
        <row r="60">
          <cell r="F60">
            <v>36.81</v>
          </cell>
        </row>
        <row r="61">
          <cell r="F61">
            <v>81.67</v>
          </cell>
        </row>
        <row r="62">
          <cell r="F62">
            <v>33.74</v>
          </cell>
        </row>
        <row r="63">
          <cell r="F63">
            <v>33.36</v>
          </cell>
        </row>
        <row r="64">
          <cell r="F64">
            <v>24.58</v>
          </cell>
        </row>
        <row r="65">
          <cell r="F65">
            <v>24.58</v>
          </cell>
        </row>
        <row r="66">
          <cell r="F66">
            <v>23.41</v>
          </cell>
        </row>
        <row r="67">
          <cell r="F67">
            <v>94.84</v>
          </cell>
        </row>
        <row r="68">
          <cell r="F68">
            <v>55.85</v>
          </cell>
        </row>
        <row r="69">
          <cell r="F69">
            <v>45.6</v>
          </cell>
        </row>
        <row r="70">
          <cell r="F70">
            <v>36.81</v>
          </cell>
        </row>
        <row r="71">
          <cell r="F71">
            <v>36.81</v>
          </cell>
        </row>
        <row r="72">
          <cell r="F72">
            <v>35.36</v>
          </cell>
        </row>
        <row r="73">
          <cell r="F73">
            <v>52.9</v>
          </cell>
        </row>
        <row r="74">
          <cell r="F74">
            <v>131.66999999999999</v>
          </cell>
        </row>
        <row r="75">
          <cell r="F75">
            <v>131.66999999999999</v>
          </cell>
        </row>
        <row r="76">
          <cell r="F76">
            <v>119.62</v>
          </cell>
        </row>
        <row r="77">
          <cell r="F77">
            <v>131.02000000000001</v>
          </cell>
        </row>
        <row r="78">
          <cell r="F78">
            <v>117.61</v>
          </cell>
        </row>
        <row r="79">
          <cell r="F79">
            <v>117.61</v>
          </cell>
        </row>
        <row r="80">
          <cell r="F80">
            <v>117.61</v>
          </cell>
        </row>
        <row r="81">
          <cell r="F81">
            <v>117.61</v>
          </cell>
        </row>
        <row r="82">
          <cell r="F82">
            <v>117.61</v>
          </cell>
        </row>
        <row r="83">
          <cell r="F83">
            <v>117.61</v>
          </cell>
        </row>
        <row r="84">
          <cell r="F84">
            <v>117.61</v>
          </cell>
        </row>
        <row r="85">
          <cell r="F85">
            <v>117.61</v>
          </cell>
        </row>
        <row r="86">
          <cell r="F86">
            <v>117.61</v>
          </cell>
        </row>
        <row r="87">
          <cell r="F87">
            <v>117.61</v>
          </cell>
        </row>
        <row r="88">
          <cell r="F88">
            <v>117.61</v>
          </cell>
        </row>
        <row r="89">
          <cell r="F89">
            <v>117.61</v>
          </cell>
        </row>
        <row r="90">
          <cell r="F90">
            <v>117.61</v>
          </cell>
        </row>
        <row r="91">
          <cell r="F91">
            <v>117.61</v>
          </cell>
        </row>
        <row r="92">
          <cell r="F92">
            <v>117.61</v>
          </cell>
        </row>
        <row r="93">
          <cell r="F93">
            <v>117.61</v>
          </cell>
        </row>
        <row r="94">
          <cell r="F94">
            <v>117.61</v>
          </cell>
        </row>
        <row r="95">
          <cell r="F95">
            <v>117.61</v>
          </cell>
        </row>
        <row r="96">
          <cell r="F96">
            <v>117.61</v>
          </cell>
        </row>
        <row r="97">
          <cell r="F97">
            <v>117.61</v>
          </cell>
        </row>
        <row r="98">
          <cell r="F98">
            <v>117.61</v>
          </cell>
        </row>
        <row r="99">
          <cell r="F99">
            <v>117.61</v>
          </cell>
        </row>
        <row r="100">
          <cell r="F100">
            <v>117.61</v>
          </cell>
        </row>
        <row r="101">
          <cell r="F101">
            <v>117.61</v>
          </cell>
        </row>
        <row r="102">
          <cell r="F102">
            <v>117.61</v>
          </cell>
        </row>
        <row r="103">
          <cell r="F103">
            <v>117.61</v>
          </cell>
        </row>
        <row r="104">
          <cell r="F104">
            <v>117.61</v>
          </cell>
        </row>
        <row r="105">
          <cell r="F105">
            <v>117.61</v>
          </cell>
        </row>
        <row r="106">
          <cell r="F106">
            <v>117.61</v>
          </cell>
        </row>
        <row r="107">
          <cell r="F107">
            <v>117.61</v>
          </cell>
        </row>
        <row r="108">
          <cell r="F108">
            <v>117.61</v>
          </cell>
        </row>
        <row r="109">
          <cell r="F109">
            <v>117.61</v>
          </cell>
        </row>
        <row r="110">
          <cell r="F110">
            <v>117.61</v>
          </cell>
        </row>
        <row r="111">
          <cell r="F111">
            <v>117.61</v>
          </cell>
        </row>
        <row r="112">
          <cell r="F112">
            <v>117.61</v>
          </cell>
        </row>
        <row r="113">
          <cell r="F113">
            <v>117.61</v>
          </cell>
        </row>
        <row r="114">
          <cell r="F114">
            <v>117.61</v>
          </cell>
        </row>
        <row r="115">
          <cell r="F115">
            <v>117.61</v>
          </cell>
        </row>
        <row r="116">
          <cell r="F116">
            <v>117.61</v>
          </cell>
        </row>
        <row r="117">
          <cell r="F117">
            <v>117.61</v>
          </cell>
        </row>
        <row r="118">
          <cell r="F118">
            <v>117.61</v>
          </cell>
        </row>
        <row r="119">
          <cell r="F119">
            <v>117.61</v>
          </cell>
        </row>
        <row r="120">
          <cell r="F120">
            <v>117.61</v>
          </cell>
        </row>
        <row r="121">
          <cell r="F121">
            <v>117.61</v>
          </cell>
        </row>
        <row r="122">
          <cell r="F122">
            <v>117.61</v>
          </cell>
        </row>
        <row r="123">
          <cell r="F123">
            <v>117.61</v>
          </cell>
        </row>
        <row r="124">
          <cell r="F124">
            <v>117.61</v>
          </cell>
        </row>
        <row r="125">
          <cell r="F125">
            <v>117.61</v>
          </cell>
        </row>
        <row r="126">
          <cell r="F126">
            <v>117.61</v>
          </cell>
        </row>
        <row r="127">
          <cell r="F127">
            <v>117.61</v>
          </cell>
        </row>
        <row r="128">
          <cell r="F128">
            <v>117.61</v>
          </cell>
        </row>
        <row r="129">
          <cell r="F129">
            <v>117.61</v>
          </cell>
        </row>
        <row r="130">
          <cell r="F130">
            <v>117.61</v>
          </cell>
        </row>
        <row r="131">
          <cell r="F131">
            <v>117.61</v>
          </cell>
        </row>
        <row r="132">
          <cell r="F132">
            <v>117.61</v>
          </cell>
        </row>
        <row r="133">
          <cell r="F133">
            <v>117.61</v>
          </cell>
        </row>
        <row r="134">
          <cell r="F134">
            <v>82.339999999999989</v>
          </cell>
        </row>
        <row r="135">
          <cell r="F135">
            <v>82.339999999999989</v>
          </cell>
        </row>
        <row r="136">
          <cell r="F136">
            <v>82.339999999999989</v>
          </cell>
        </row>
        <row r="137">
          <cell r="F137">
            <v>82.339999999999989</v>
          </cell>
        </row>
      </sheetData>
      <sheetData sheetId="4"/>
      <sheetData sheetId="5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표지"/>
      <sheetName val="분양면적집계"/>
      <sheetName val="1동 분양면적_피벗"/>
      <sheetName val="2동 분양면적_피벗"/>
      <sheetName val="층별 건축면적"/>
      <sheetName val="면적표"/>
    </sheetNames>
    <sheetDataSet>
      <sheetData sheetId="0"/>
      <sheetData sheetId="1"/>
      <sheetData sheetId="2"/>
      <sheetData sheetId="3"/>
      <sheetData sheetId="4"/>
      <sheetData sheetId="5">
        <row r="3">
          <cell r="B3" t="str">
            <v>지하2층</v>
          </cell>
          <cell r="D3" t="str">
            <v>공 장</v>
          </cell>
          <cell r="E3">
            <v>60.83</v>
          </cell>
          <cell r="F3">
            <v>173.09</v>
          </cell>
          <cell r="G3">
            <v>59.46</v>
          </cell>
          <cell r="J3">
            <v>16.25</v>
          </cell>
          <cell r="L3">
            <v>92.54</v>
          </cell>
        </row>
        <row r="4">
          <cell r="B4" t="str">
            <v>지하2층</v>
          </cell>
          <cell r="D4" t="str">
            <v>지원시설</v>
          </cell>
          <cell r="E4">
            <v>150.74</v>
          </cell>
          <cell r="F4">
            <v>428.96</v>
          </cell>
          <cell r="G4">
            <v>147.35</v>
          </cell>
          <cell r="J4">
            <v>40.260000000000005</v>
          </cell>
          <cell r="L4">
            <v>229.34</v>
          </cell>
        </row>
        <row r="5">
          <cell r="B5" t="str">
            <v>지하2층</v>
          </cell>
          <cell r="D5" t="str">
            <v>공 장</v>
          </cell>
          <cell r="E5">
            <v>23.3</v>
          </cell>
          <cell r="F5">
            <v>66.3</v>
          </cell>
          <cell r="G5">
            <v>22.77</v>
          </cell>
          <cell r="J5">
            <v>6.2200000000000006</v>
          </cell>
          <cell r="L5">
            <v>35.450000000000003</v>
          </cell>
        </row>
        <row r="6">
          <cell r="B6" t="str">
            <v>지하2층</v>
          </cell>
          <cell r="D6" t="str">
            <v>공 장</v>
          </cell>
          <cell r="E6">
            <v>31.39</v>
          </cell>
          <cell r="F6">
            <v>89.32</v>
          </cell>
          <cell r="G6">
            <v>30.68</v>
          </cell>
          <cell r="J6">
            <v>8.3800000000000008</v>
          </cell>
          <cell r="L6">
            <v>47.76</v>
          </cell>
        </row>
        <row r="7">
          <cell r="B7" t="str">
            <v>지하2층</v>
          </cell>
          <cell r="D7" t="str">
            <v>공 장</v>
          </cell>
          <cell r="E7">
            <v>34.85</v>
          </cell>
          <cell r="F7">
            <v>99.18</v>
          </cell>
          <cell r="G7">
            <v>34.07</v>
          </cell>
          <cell r="J7">
            <v>9.3000000000000007</v>
          </cell>
          <cell r="L7">
            <v>53.03</v>
          </cell>
        </row>
        <row r="8">
          <cell r="B8" t="str">
            <v>지하2층</v>
          </cell>
          <cell r="D8" t="str">
            <v>공 장</v>
          </cell>
          <cell r="E8">
            <v>74.53</v>
          </cell>
          <cell r="F8">
            <v>212.1</v>
          </cell>
          <cell r="G8">
            <v>72.86</v>
          </cell>
          <cell r="J8">
            <v>19.91</v>
          </cell>
          <cell r="L8">
            <v>113.4</v>
          </cell>
        </row>
        <row r="9">
          <cell r="B9" t="str">
            <v>지하1층</v>
          </cell>
          <cell r="D9" t="str">
            <v>공 장</v>
          </cell>
          <cell r="E9">
            <v>48.12</v>
          </cell>
          <cell r="F9">
            <v>136.94</v>
          </cell>
          <cell r="G9">
            <v>47.04</v>
          </cell>
          <cell r="J9">
            <v>12.850000000000001</v>
          </cell>
          <cell r="L9">
            <v>73.22</v>
          </cell>
        </row>
        <row r="10">
          <cell r="B10" t="str">
            <v>지하1층</v>
          </cell>
          <cell r="D10" t="str">
            <v>공 장</v>
          </cell>
          <cell r="E10">
            <v>47.54</v>
          </cell>
          <cell r="F10">
            <v>135.27000000000001</v>
          </cell>
          <cell r="G10">
            <v>46.47</v>
          </cell>
          <cell r="J10">
            <v>12.7</v>
          </cell>
          <cell r="L10">
            <v>72.319999999999993</v>
          </cell>
        </row>
        <row r="11">
          <cell r="B11" t="str">
            <v>지하1층</v>
          </cell>
          <cell r="D11" t="str">
            <v>공 장</v>
          </cell>
          <cell r="E11">
            <v>47.54</v>
          </cell>
          <cell r="F11">
            <v>135.27000000000001</v>
          </cell>
          <cell r="G11">
            <v>46.47</v>
          </cell>
          <cell r="J11">
            <v>12.7</v>
          </cell>
          <cell r="L11">
            <v>72.319999999999993</v>
          </cell>
        </row>
        <row r="12">
          <cell r="B12" t="str">
            <v>지하1층</v>
          </cell>
          <cell r="D12" t="str">
            <v>공 장</v>
          </cell>
          <cell r="E12">
            <v>47.54</v>
          </cell>
          <cell r="F12">
            <v>135.27000000000001</v>
          </cell>
          <cell r="G12">
            <v>46.47</v>
          </cell>
          <cell r="J12">
            <v>12.7</v>
          </cell>
          <cell r="L12">
            <v>72.319999999999993</v>
          </cell>
        </row>
        <row r="13">
          <cell r="B13" t="str">
            <v>지하1층</v>
          </cell>
          <cell r="D13" t="str">
            <v>공 장</v>
          </cell>
          <cell r="E13">
            <v>44.45</v>
          </cell>
          <cell r="F13">
            <v>126.48</v>
          </cell>
          <cell r="G13">
            <v>43.45</v>
          </cell>
          <cell r="J13">
            <v>11.870000000000001</v>
          </cell>
          <cell r="L13">
            <v>67.62</v>
          </cell>
        </row>
        <row r="14">
          <cell r="B14" t="str">
            <v>지하1층</v>
          </cell>
          <cell r="D14" t="str">
            <v>공 장</v>
          </cell>
          <cell r="E14">
            <v>38.96</v>
          </cell>
          <cell r="F14">
            <v>110.87</v>
          </cell>
          <cell r="G14">
            <v>38.08</v>
          </cell>
          <cell r="J14">
            <v>10.41</v>
          </cell>
          <cell r="L14">
            <v>59.28</v>
          </cell>
        </row>
        <row r="15">
          <cell r="B15" t="str">
            <v>지하1층</v>
          </cell>
          <cell r="D15" t="str">
            <v>공 장</v>
          </cell>
          <cell r="E15">
            <v>97.35</v>
          </cell>
          <cell r="F15">
            <v>277.02</v>
          </cell>
          <cell r="G15">
            <v>95.16</v>
          </cell>
          <cell r="J15">
            <v>26</v>
          </cell>
          <cell r="L15">
            <v>148.11000000000001</v>
          </cell>
        </row>
        <row r="16">
          <cell r="B16" t="str">
            <v>지하1층</v>
          </cell>
          <cell r="D16" t="str">
            <v>공 장</v>
          </cell>
          <cell r="E16">
            <v>54.9</v>
          </cell>
          <cell r="F16">
            <v>156.22</v>
          </cell>
          <cell r="G16">
            <v>53.66</v>
          </cell>
          <cell r="J16">
            <v>14.66</v>
          </cell>
          <cell r="L16">
            <v>83.52</v>
          </cell>
        </row>
        <row r="17">
          <cell r="B17" t="str">
            <v>지하1층</v>
          </cell>
          <cell r="D17" t="str">
            <v>공 장</v>
          </cell>
          <cell r="E17">
            <v>24.43</v>
          </cell>
          <cell r="F17">
            <v>69.510000000000005</v>
          </cell>
          <cell r="G17">
            <v>23.88</v>
          </cell>
          <cell r="J17">
            <v>6.53</v>
          </cell>
          <cell r="L17">
            <v>37.159999999999997</v>
          </cell>
        </row>
        <row r="18">
          <cell r="B18" t="str">
            <v>지하1층</v>
          </cell>
          <cell r="D18" t="str">
            <v>공 장</v>
          </cell>
          <cell r="E18">
            <v>23.3</v>
          </cell>
          <cell r="F18">
            <v>66.3</v>
          </cell>
          <cell r="G18">
            <v>22.77</v>
          </cell>
          <cell r="J18">
            <v>6.2200000000000006</v>
          </cell>
          <cell r="L18">
            <v>35.450000000000003</v>
          </cell>
        </row>
        <row r="19">
          <cell r="B19" t="str">
            <v>지하1층</v>
          </cell>
          <cell r="D19" t="str">
            <v>공 장</v>
          </cell>
          <cell r="E19">
            <v>31.39</v>
          </cell>
          <cell r="F19">
            <v>89.32</v>
          </cell>
          <cell r="G19">
            <v>30.68</v>
          </cell>
          <cell r="J19">
            <v>8.3800000000000008</v>
          </cell>
          <cell r="L19">
            <v>47.76</v>
          </cell>
        </row>
        <row r="20">
          <cell r="B20" t="str">
            <v>지하1층</v>
          </cell>
          <cell r="D20" t="str">
            <v>공 장</v>
          </cell>
          <cell r="E20">
            <v>35.450000000000003</v>
          </cell>
          <cell r="F20">
            <v>100.89</v>
          </cell>
          <cell r="G20">
            <v>34.659999999999997</v>
          </cell>
          <cell r="J20">
            <v>9.4699999999999989</v>
          </cell>
          <cell r="L20">
            <v>53.94</v>
          </cell>
        </row>
        <row r="21">
          <cell r="B21" t="str">
            <v>지하1층</v>
          </cell>
          <cell r="D21" t="str">
            <v>공 장</v>
          </cell>
          <cell r="E21">
            <v>74.98</v>
          </cell>
          <cell r="F21">
            <v>213.36</v>
          </cell>
          <cell r="G21">
            <v>73.290000000000006</v>
          </cell>
          <cell r="J21">
            <v>20.03</v>
          </cell>
          <cell r="L21">
            <v>114.07</v>
          </cell>
        </row>
        <row r="22">
          <cell r="B22" t="str">
            <v>1층</v>
          </cell>
          <cell r="D22" t="str">
            <v>지원시설</v>
          </cell>
          <cell r="E22">
            <v>48.6</v>
          </cell>
          <cell r="F22">
            <v>138.29</v>
          </cell>
          <cell r="G22">
            <v>47.5</v>
          </cell>
          <cell r="J22">
            <v>12.98</v>
          </cell>
          <cell r="L22">
            <v>73.94</v>
          </cell>
        </row>
        <row r="23">
          <cell r="B23" t="str">
            <v>1층</v>
          </cell>
          <cell r="D23" t="str">
            <v>지원시설</v>
          </cell>
          <cell r="E23">
            <v>41.72</v>
          </cell>
          <cell r="F23">
            <v>118.71</v>
          </cell>
          <cell r="G23">
            <v>40.78</v>
          </cell>
          <cell r="J23">
            <v>11.14</v>
          </cell>
          <cell r="L23">
            <v>63.47</v>
          </cell>
        </row>
        <row r="24">
          <cell r="B24" t="str">
            <v>1층</v>
          </cell>
          <cell r="D24" t="str">
            <v>지원시설</v>
          </cell>
          <cell r="E24">
            <v>39.49</v>
          </cell>
          <cell r="F24">
            <v>112.39</v>
          </cell>
          <cell r="G24">
            <v>38.61</v>
          </cell>
          <cell r="J24">
            <v>10.549999999999999</v>
          </cell>
          <cell r="L24">
            <v>60.09</v>
          </cell>
        </row>
        <row r="25">
          <cell r="B25" t="str">
            <v>1층</v>
          </cell>
          <cell r="D25" t="str">
            <v>지원시설</v>
          </cell>
          <cell r="E25">
            <v>41.08</v>
          </cell>
          <cell r="F25">
            <v>116.9</v>
          </cell>
          <cell r="G25">
            <v>40.159999999999997</v>
          </cell>
          <cell r="J25">
            <v>10.969999999999999</v>
          </cell>
          <cell r="L25">
            <v>62.5</v>
          </cell>
        </row>
        <row r="26">
          <cell r="B26" t="str">
            <v>2층</v>
          </cell>
          <cell r="D26" t="str">
            <v>공 장</v>
          </cell>
          <cell r="E26">
            <v>41.73</v>
          </cell>
          <cell r="F26">
            <v>118.76</v>
          </cell>
          <cell r="G26">
            <v>40.79</v>
          </cell>
          <cell r="J26">
            <v>11.14</v>
          </cell>
          <cell r="L26">
            <v>63.5</v>
          </cell>
        </row>
        <row r="27">
          <cell r="B27" t="str">
            <v>2층</v>
          </cell>
          <cell r="D27" t="str">
            <v>공 장</v>
          </cell>
          <cell r="E27">
            <v>41.61</v>
          </cell>
          <cell r="F27">
            <v>118.42</v>
          </cell>
          <cell r="G27">
            <v>40.68</v>
          </cell>
          <cell r="J27">
            <v>11.120000000000001</v>
          </cell>
          <cell r="L27">
            <v>63.31</v>
          </cell>
        </row>
        <row r="28">
          <cell r="B28" t="str">
            <v>2층</v>
          </cell>
          <cell r="D28" t="str">
            <v>지원시설</v>
          </cell>
          <cell r="E28">
            <v>41.75</v>
          </cell>
          <cell r="F28">
            <v>118.82</v>
          </cell>
          <cell r="G28">
            <v>40.81</v>
          </cell>
          <cell r="J28">
            <v>11.15</v>
          </cell>
          <cell r="L28">
            <v>63.53</v>
          </cell>
        </row>
        <row r="29">
          <cell r="B29" t="str">
            <v>2층</v>
          </cell>
          <cell r="D29" t="str">
            <v>지원시설</v>
          </cell>
          <cell r="E29">
            <v>39.57</v>
          </cell>
          <cell r="F29">
            <v>112.59</v>
          </cell>
          <cell r="G29">
            <v>38.67</v>
          </cell>
          <cell r="J29">
            <v>10.57</v>
          </cell>
          <cell r="L29">
            <v>60.2</v>
          </cell>
        </row>
        <row r="30">
          <cell r="B30" t="str">
            <v>2층</v>
          </cell>
          <cell r="D30" t="str">
            <v>지원시설</v>
          </cell>
          <cell r="E30">
            <v>42.07</v>
          </cell>
          <cell r="F30">
            <v>119.71</v>
          </cell>
          <cell r="G30">
            <v>41.12</v>
          </cell>
          <cell r="J30">
            <v>11.24</v>
          </cell>
          <cell r="L30">
            <v>64</v>
          </cell>
        </row>
        <row r="31">
          <cell r="B31" t="str">
            <v>2층</v>
          </cell>
          <cell r="D31" t="str">
            <v>공 장</v>
          </cell>
          <cell r="E31">
            <v>60.61</v>
          </cell>
          <cell r="F31">
            <v>172.5</v>
          </cell>
          <cell r="G31">
            <v>59.25</v>
          </cell>
          <cell r="J31">
            <v>16.189999999999998</v>
          </cell>
          <cell r="L31">
            <v>92.23</v>
          </cell>
        </row>
        <row r="32">
          <cell r="B32" t="str">
            <v>3층</v>
          </cell>
          <cell r="D32" t="str">
            <v>공 장</v>
          </cell>
          <cell r="E32">
            <v>41.73</v>
          </cell>
          <cell r="F32">
            <v>118.76</v>
          </cell>
          <cell r="G32">
            <v>40.79</v>
          </cell>
          <cell r="J32">
            <v>11.14</v>
          </cell>
          <cell r="L32">
            <v>63.5</v>
          </cell>
        </row>
        <row r="33">
          <cell r="B33" t="str">
            <v>3층</v>
          </cell>
          <cell r="D33" t="str">
            <v>공 장</v>
          </cell>
          <cell r="E33">
            <v>39.42</v>
          </cell>
          <cell r="F33">
            <v>112.19</v>
          </cell>
          <cell r="G33">
            <v>38.54</v>
          </cell>
          <cell r="J33">
            <v>10.53</v>
          </cell>
          <cell r="L33">
            <v>59.98</v>
          </cell>
        </row>
        <row r="34">
          <cell r="B34" t="str">
            <v>3층</v>
          </cell>
          <cell r="D34" t="str">
            <v>공 장</v>
          </cell>
          <cell r="E34">
            <v>37.72</v>
          </cell>
          <cell r="F34">
            <v>107.33</v>
          </cell>
          <cell r="G34">
            <v>36.869999999999997</v>
          </cell>
          <cell r="J34">
            <v>10.090000000000002</v>
          </cell>
          <cell r="L34">
            <v>57.370000000000005</v>
          </cell>
        </row>
        <row r="35">
          <cell r="B35" t="str">
            <v>3층</v>
          </cell>
          <cell r="D35" t="str">
            <v>공 장</v>
          </cell>
          <cell r="E35">
            <v>39.42</v>
          </cell>
          <cell r="F35">
            <v>112.19</v>
          </cell>
          <cell r="G35">
            <v>38.54</v>
          </cell>
          <cell r="J35">
            <v>10.53</v>
          </cell>
          <cell r="L35">
            <v>59.98</v>
          </cell>
        </row>
        <row r="36">
          <cell r="B36" t="str">
            <v>3층</v>
          </cell>
          <cell r="D36" t="str">
            <v>공 장</v>
          </cell>
          <cell r="E36">
            <v>39.42</v>
          </cell>
          <cell r="F36">
            <v>112.19</v>
          </cell>
          <cell r="G36">
            <v>38.54</v>
          </cell>
          <cell r="J36">
            <v>10.53</v>
          </cell>
          <cell r="L36">
            <v>59.98</v>
          </cell>
        </row>
        <row r="37">
          <cell r="B37" t="str">
            <v>3층</v>
          </cell>
          <cell r="D37" t="str">
            <v>공 장</v>
          </cell>
          <cell r="E37">
            <v>41.92</v>
          </cell>
          <cell r="F37">
            <v>119.28</v>
          </cell>
          <cell r="G37">
            <v>40.97</v>
          </cell>
          <cell r="J37">
            <v>11.19</v>
          </cell>
          <cell r="L37">
            <v>63.77</v>
          </cell>
        </row>
        <row r="38">
          <cell r="B38" t="str">
            <v>3층</v>
          </cell>
          <cell r="D38" t="str">
            <v>공 장</v>
          </cell>
          <cell r="E38">
            <v>60.61</v>
          </cell>
          <cell r="F38">
            <v>172.5</v>
          </cell>
          <cell r="G38">
            <v>59.25</v>
          </cell>
          <cell r="J38">
            <v>16.189999999999998</v>
          </cell>
          <cell r="L38">
            <v>92.23</v>
          </cell>
        </row>
        <row r="39">
          <cell r="B39" t="str">
            <v>4층</v>
          </cell>
          <cell r="D39" t="str">
            <v>공 장</v>
          </cell>
          <cell r="E39">
            <v>37.130000000000003</v>
          </cell>
          <cell r="F39">
            <v>105.67</v>
          </cell>
          <cell r="G39">
            <v>36.299999999999997</v>
          </cell>
          <cell r="J39">
            <v>9.92</v>
          </cell>
          <cell r="L39">
            <v>56.5</v>
          </cell>
        </row>
        <row r="40">
          <cell r="B40" t="str">
            <v>4층</v>
          </cell>
          <cell r="D40" t="str">
            <v>공 장</v>
          </cell>
          <cell r="E40">
            <v>37.72</v>
          </cell>
          <cell r="F40">
            <v>107.33</v>
          </cell>
          <cell r="G40">
            <v>36.869999999999997</v>
          </cell>
          <cell r="J40">
            <v>10.090000000000002</v>
          </cell>
          <cell r="L40">
            <v>57.370000000000005</v>
          </cell>
        </row>
        <row r="41">
          <cell r="B41" t="str">
            <v>4층</v>
          </cell>
          <cell r="D41" t="str">
            <v>공 장</v>
          </cell>
          <cell r="E41">
            <v>37.72</v>
          </cell>
          <cell r="F41">
            <v>107.33</v>
          </cell>
          <cell r="G41">
            <v>36.869999999999997</v>
          </cell>
          <cell r="J41">
            <v>10.090000000000002</v>
          </cell>
          <cell r="L41">
            <v>57.370000000000005</v>
          </cell>
        </row>
        <row r="42">
          <cell r="B42" t="str">
            <v>4층</v>
          </cell>
          <cell r="D42" t="str">
            <v>공 장</v>
          </cell>
          <cell r="E42">
            <v>39.42</v>
          </cell>
          <cell r="F42">
            <v>112.19</v>
          </cell>
          <cell r="G42">
            <v>38.54</v>
          </cell>
          <cell r="J42">
            <v>10.53</v>
          </cell>
          <cell r="L42">
            <v>59.98</v>
          </cell>
        </row>
        <row r="43">
          <cell r="B43" t="str">
            <v>4층</v>
          </cell>
          <cell r="D43" t="str">
            <v>공 장</v>
          </cell>
          <cell r="E43">
            <v>39.42</v>
          </cell>
          <cell r="F43">
            <v>112.19</v>
          </cell>
          <cell r="G43">
            <v>38.54</v>
          </cell>
          <cell r="J43">
            <v>10.53</v>
          </cell>
          <cell r="L43">
            <v>59.98</v>
          </cell>
        </row>
        <row r="44">
          <cell r="B44" t="str">
            <v>4층</v>
          </cell>
          <cell r="D44" t="str">
            <v>공 장</v>
          </cell>
          <cell r="E44">
            <v>41.92</v>
          </cell>
          <cell r="F44">
            <v>119.28</v>
          </cell>
          <cell r="G44">
            <v>40.97</v>
          </cell>
          <cell r="J44">
            <v>11.19</v>
          </cell>
          <cell r="L44">
            <v>63.77</v>
          </cell>
        </row>
        <row r="45">
          <cell r="B45" t="str">
            <v>4층</v>
          </cell>
          <cell r="D45" t="str">
            <v>공 장</v>
          </cell>
          <cell r="E45">
            <v>60.61</v>
          </cell>
          <cell r="F45">
            <v>172.5</v>
          </cell>
          <cell r="G45">
            <v>59.25</v>
          </cell>
          <cell r="J45">
            <v>16.189999999999998</v>
          </cell>
          <cell r="L45">
            <v>92.23</v>
          </cell>
        </row>
        <row r="46">
          <cell r="B46" t="str">
            <v>5층</v>
          </cell>
          <cell r="D46" t="str">
            <v>공 장</v>
          </cell>
          <cell r="E46">
            <v>41.73</v>
          </cell>
          <cell r="F46">
            <v>118.76</v>
          </cell>
          <cell r="G46">
            <v>40.79</v>
          </cell>
          <cell r="J46">
            <v>11.14</v>
          </cell>
          <cell r="L46">
            <v>63.5</v>
          </cell>
        </row>
        <row r="47">
          <cell r="B47" t="str">
            <v>5층</v>
          </cell>
          <cell r="D47" t="str">
            <v>공 장</v>
          </cell>
          <cell r="E47">
            <v>39.42</v>
          </cell>
          <cell r="F47">
            <v>112.19</v>
          </cell>
          <cell r="G47">
            <v>38.54</v>
          </cell>
          <cell r="J47">
            <v>10.53</v>
          </cell>
          <cell r="L47">
            <v>59.98</v>
          </cell>
        </row>
        <row r="48">
          <cell r="B48" t="str">
            <v>5층</v>
          </cell>
          <cell r="D48" t="str">
            <v>공 장</v>
          </cell>
          <cell r="E48">
            <v>39.42</v>
          </cell>
          <cell r="F48">
            <v>112.19</v>
          </cell>
          <cell r="G48">
            <v>38.54</v>
          </cell>
          <cell r="J48">
            <v>10.53</v>
          </cell>
          <cell r="L48">
            <v>59.98</v>
          </cell>
        </row>
        <row r="49">
          <cell r="B49" t="str">
            <v>5층</v>
          </cell>
          <cell r="D49" t="str">
            <v>공 장</v>
          </cell>
          <cell r="E49">
            <v>39.42</v>
          </cell>
          <cell r="F49">
            <v>112.19</v>
          </cell>
          <cell r="G49">
            <v>38.54</v>
          </cell>
          <cell r="J49">
            <v>10.53</v>
          </cell>
          <cell r="L49">
            <v>59.98</v>
          </cell>
        </row>
        <row r="50">
          <cell r="B50" t="str">
            <v>5층</v>
          </cell>
          <cell r="D50" t="str">
            <v>공 장</v>
          </cell>
          <cell r="E50">
            <v>39.42</v>
          </cell>
          <cell r="F50">
            <v>112.19</v>
          </cell>
          <cell r="G50">
            <v>38.54</v>
          </cell>
          <cell r="J50">
            <v>10.53</v>
          </cell>
          <cell r="L50">
            <v>59.98</v>
          </cell>
        </row>
        <row r="51">
          <cell r="B51" t="str">
            <v>5층</v>
          </cell>
          <cell r="D51" t="str">
            <v>공 장</v>
          </cell>
          <cell r="E51">
            <v>41.92</v>
          </cell>
          <cell r="F51">
            <v>119.28</v>
          </cell>
          <cell r="G51">
            <v>40.97</v>
          </cell>
          <cell r="J51">
            <v>11.19</v>
          </cell>
          <cell r="L51">
            <v>63.77</v>
          </cell>
        </row>
        <row r="52">
          <cell r="B52" t="str">
            <v>5층</v>
          </cell>
          <cell r="D52" t="str">
            <v>공 장</v>
          </cell>
          <cell r="E52">
            <v>56.06</v>
          </cell>
          <cell r="F52">
            <v>159.52000000000001</v>
          </cell>
          <cell r="G52">
            <v>54.8</v>
          </cell>
          <cell r="J52">
            <v>14.969999999999999</v>
          </cell>
          <cell r="L52">
            <v>85.29</v>
          </cell>
        </row>
        <row r="53">
          <cell r="B53" t="str">
            <v>5층</v>
          </cell>
          <cell r="D53" t="str">
            <v>공 장</v>
          </cell>
          <cell r="E53">
            <v>33.18</v>
          </cell>
          <cell r="F53">
            <v>94.43</v>
          </cell>
          <cell r="G53">
            <v>32.44</v>
          </cell>
          <cell r="J53">
            <v>8.86</v>
          </cell>
          <cell r="L53">
            <v>50.49</v>
          </cell>
        </row>
        <row r="54">
          <cell r="B54" t="str">
            <v>5층</v>
          </cell>
          <cell r="D54" t="str">
            <v>공 장</v>
          </cell>
          <cell r="E54">
            <v>32.590000000000003</v>
          </cell>
          <cell r="F54">
            <v>92.75</v>
          </cell>
          <cell r="G54">
            <v>31.86</v>
          </cell>
          <cell r="J54">
            <v>8.6999999999999993</v>
          </cell>
          <cell r="L54">
            <v>49.59</v>
          </cell>
        </row>
        <row r="55">
          <cell r="B55" t="str">
            <v>5층</v>
          </cell>
          <cell r="D55" t="str">
            <v>공 장</v>
          </cell>
          <cell r="E55">
            <v>43.46</v>
          </cell>
          <cell r="F55">
            <v>123.66</v>
          </cell>
          <cell r="G55">
            <v>42.48</v>
          </cell>
          <cell r="J55">
            <v>11.610000000000001</v>
          </cell>
          <cell r="L55">
            <v>66.12</v>
          </cell>
        </row>
        <row r="56">
          <cell r="B56" t="str">
            <v>5층</v>
          </cell>
          <cell r="D56" t="str">
            <v>공 장</v>
          </cell>
          <cell r="E56">
            <v>43.46</v>
          </cell>
          <cell r="F56">
            <v>123.66</v>
          </cell>
          <cell r="G56">
            <v>42.48</v>
          </cell>
          <cell r="J56">
            <v>11.610000000000001</v>
          </cell>
          <cell r="L56">
            <v>66.12</v>
          </cell>
        </row>
        <row r="57">
          <cell r="B57" t="str">
            <v>5층</v>
          </cell>
          <cell r="D57" t="str">
            <v>공 장</v>
          </cell>
          <cell r="E57">
            <v>45.66</v>
          </cell>
          <cell r="F57">
            <v>129.91999999999999</v>
          </cell>
          <cell r="G57">
            <v>44.63</v>
          </cell>
          <cell r="J57">
            <v>12.2</v>
          </cell>
          <cell r="L57">
            <v>69.459999999999994</v>
          </cell>
        </row>
        <row r="58">
          <cell r="B58" t="str">
            <v>5층</v>
          </cell>
          <cell r="D58" t="str">
            <v>공 장</v>
          </cell>
          <cell r="E58">
            <v>33.51</v>
          </cell>
          <cell r="F58">
            <v>95.35</v>
          </cell>
          <cell r="G58">
            <v>32.74</v>
          </cell>
          <cell r="J58">
            <v>8.9499999999999993</v>
          </cell>
          <cell r="L58">
            <v>50.98</v>
          </cell>
        </row>
        <row r="59">
          <cell r="B59" t="str">
            <v>5층</v>
          </cell>
          <cell r="D59" t="str">
            <v>공 장</v>
          </cell>
          <cell r="E59">
            <v>32.86</v>
          </cell>
          <cell r="F59">
            <v>93.52</v>
          </cell>
          <cell r="G59">
            <v>32.119999999999997</v>
          </cell>
          <cell r="J59">
            <v>8.7800000000000011</v>
          </cell>
          <cell r="L59">
            <v>50</v>
          </cell>
        </row>
        <row r="60">
          <cell r="B60" t="str">
            <v>6층</v>
          </cell>
          <cell r="D60" t="str">
            <v>공 장</v>
          </cell>
          <cell r="E60">
            <v>41.73</v>
          </cell>
          <cell r="F60">
            <v>118.76</v>
          </cell>
          <cell r="G60">
            <v>40.79</v>
          </cell>
          <cell r="J60">
            <v>11.14</v>
          </cell>
          <cell r="L60">
            <v>63.5</v>
          </cell>
        </row>
        <row r="61">
          <cell r="B61" t="str">
            <v>6층</v>
          </cell>
          <cell r="D61" t="str">
            <v>공 장</v>
          </cell>
          <cell r="E61">
            <v>39.42</v>
          </cell>
          <cell r="F61">
            <v>112.19</v>
          </cell>
          <cell r="G61">
            <v>38.54</v>
          </cell>
          <cell r="J61">
            <v>10.53</v>
          </cell>
          <cell r="L61">
            <v>59.98</v>
          </cell>
        </row>
        <row r="62">
          <cell r="B62" t="str">
            <v>6층</v>
          </cell>
          <cell r="D62" t="str">
            <v>공 장</v>
          </cell>
          <cell r="E62">
            <v>39.42</v>
          </cell>
          <cell r="F62">
            <v>112.19</v>
          </cell>
          <cell r="G62">
            <v>38.54</v>
          </cell>
          <cell r="J62">
            <v>10.53</v>
          </cell>
          <cell r="L62">
            <v>59.98</v>
          </cell>
        </row>
        <row r="63">
          <cell r="B63" t="str">
            <v>6층</v>
          </cell>
          <cell r="D63" t="str">
            <v>공 장</v>
          </cell>
          <cell r="E63">
            <v>39.42</v>
          </cell>
          <cell r="F63">
            <v>112.19</v>
          </cell>
          <cell r="G63">
            <v>38.54</v>
          </cell>
          <cell r="J63">
            <v>10.53</v>
          </cell>
          <cell r="L63">
            <v>59.98</v>
          </cell>
        </row>
        <row r="64">
          <cell r="B64" t="str">
            <v>6층</v>
          </cell>
          <cell r="D64" t="str">
            <v>공 장</v>
          </cell>
          <cell r="E64">
            <v>39.42</v>
          </cell>
          <cell r="F64">
            <v>112.19</v>
          </cell>
          <cell r="G64">
            <v>38.54</v>
          </cell>
          <cell r="J64">
            <v>10.53</v>
          </cell>
          <cell r="L64">
            <v>59.98</v>
          </cell>
        </row>
        <row r="65">
          <cell r="B65" t="str">
            <v>6층</v>
          </cell>
          <cell r="D65" t="str">
            <v>공 장</v>
          </cell>
          <cell r="E65">
            <v>41.92</v>
          </cell>
          <cell r="F65">
            <v>119.28</v>
          </cell>
          <cell r="G65">
            <v>40.97</v>
          </cell>
          <cell r="J65">
            <v>11.19</v>
          </cell>
          <cell r="L65">
            <v>63.77</v>
          </cell>
        </row>
        <row r="66">
          <cell r="B66" t="str">
            <v>6층</v>
          </cell>
          <cell r="D66" t="str">
            <v>공 장</v>
          </cell>
          <cell r="E66">
            <v>56.06</v>
          </cell>
          <cell r="F66">
            <v>159.52000000000001</v>
          </cell>
          <cell r="G66">
            <v>54.8</v>
          </cell>
          <cell r="J66">
            <v>14.969999999999999</v>
          </cell>
          <cell r="L66">
            <v>85.29</v>
          </cell>
        </row>
        <row r="67">
          <cell r="B67" t="str">
            <v>6층</v>
          </cell>
          <cell r="D67" t="str">
            <v>공 장</v>
          </cell>
          <cell r="E67">
            <v>33.18</v>
          </cell>
          <cell r="F67">
            <v>94.43</v>
          </cell>
          <cell r="G67">
            <v>32.44</v>
          </cell>
          <cell r="J67">
            <v>8.86</v>
          </cell>
          <cell r="L67">
            <v>50.49</v>
          </cell>
        </row>
        <row r="68">
          <cell r="B68" t="str">
            <v>6층</v>
          </cell>
          <cell r="D68" t="str">
            <v>공 장</v>
          </cell>
          <cell r="E68">
            <v>32.590000000000003</v>
          </cell>
          <cell r="F68">
            <v>92.75</v>
          </cell>
          <cell r="G68">
            <v>31.86</v>
          </cell>
          <cell r="J68">
            <v>8.6999999999999993</v>
          </cell>
          <cell r="L68">
            <v>49.59</v>
          </cell>
        </row>
        <row r="69">
          <cell r="B69" t="str">
            <v>6층</v>
          </cell>
          <cell r="D69" t="str">
            <v>공 장</v>
          </cell>
          <cell r="E69">
            <v>43.46</v>
          </cell>
          <cell r="F69">
            <v>123.66</v>
          </cell>
          <cell r="G69">
            <v>42.48</v>
          </cell>
          <cell r="J69">
            <v>11.610000000000001</v>
          </cell>
          <cell r="L69">
            <v>66.12</v>
          </cell>
        </row>
        <row r="70">
          <cell r="B70" t="str">
            <v>6층</v>
          </cell>
          <cell r="D70" t="str">
            <v>공 장</v>
          </cell>
          <cell r="E70">
            <v>43.46</v>
          </cell>
          <cell r="F70">
            <v>123.66</v>
          </cell>
          <cell r="G70">
            <v>42.48</v>
          </cell>
          <cell r="J70">
            <v>11.610000000000001</v>
          </cell>
          <cell r="L70">
            <v>66.12</v>
          </cell>
        </row>
        <row r="71">
          <cell r="B71" t="str">
            <v>6층</v>
          </cell>
          <cell r="D71" t="str">
            <v>공 장</v>
          </cell>
          <cell r="E71">
            <v>45.66</v>
          </cell>
          <cell r="F71">
            <v>129.91999999999999</v>
          </cell>
          <cell r="G71">
            <v>44.63</v>
          </cell>
          <cell r="J71">
            <v>12.2</v>
          </cell>
          <cell r="L71">
            <v>69.459999999999994</v>
          </cell>
        </row>
        <row r="72">
          <cell r="B72" t="str">
            <v>6층</v>
          </cell>
          <cell r="D72" t="str">
            <v>공 장</v>
          </cell>
          <cell r="E72">
            <v>33.51</v>
          </cell>
          <cell r="F72">
            <v>95.35</v>
          </cell>
          <cell r="G72">
            <v>32.74</v>
          </cell>
          <cell r="J72">
            <v>8.9499999999999993</v>
          </cell>
          <cell r="L72">
            <v>50.98</v>
          </cell>
        </row>
        <row r="73">
          <cell r="B73" t="str">
            <v>6층</v>
          </cell>
          <cell r="D73" t="str">
            <v>공 장</v>
          </cell>
          <cell r="E73">
            <v>32.86</v>
          </cell>
          <cell r="F73">
            <v>93.52</v>
          </cell>
          <cell r="G73">
            <v>32.119999999999997</v>
          </cell>
          <cell r="J73">
            <v>8.7800000000000011</v>
          </cell>
          <cell r="L73">
            <v>50</v>
          </cell>
        </row>
        <row r="74">
          <cell r="B74" t="str">
            <v>7층</v>
          </cell>
          <cell r="D74" t="str">
            <v>공 장</v>
          </cell>
          <cell r="E74">
            <v>41.73</v>
          </cell>
          <cell r="F74">
            <v>118.76</v>
          </cell>
          <cell r="G74">
            <v>40.79</v>
          </cell>
          <cell r="J74">
            <v>11.14</v>
          </cell>
          <cell r="L74">
            <v>63.5</v>
          </cell>
        </row>
        <row r="75">
          <cell r="B75" t="str">
            <v>7층</v>
          </cell>
          <cell r="D75" t="str">
            <v>공 장</v>
          </cell>
          <cell r="E75">
            <v>39.42</v>
          </cell>
          <cell r="F75">
            <v>112.19</v>
          </cell>
          <cell r="G75">
            <v>38.54</v>
          </cell>
          <cell r="J75">
            <v>10.53</v>
          </cell>
          <cell r="L75">
            <v>59.98</v>
          </cell>
        </row>
        <row r="76">
          <cell r="B76" t="str">
            <v>7층</v>
          </cell>
          <cell r="D76" t="str">
            <v>공 장</v>
          </cell>
          <cell r="E76">
            <v>39.42</v>
          </cell>
          <cell r="F76">
            <v>112.19</v>
          </cell>
          <cell r="G76">
            <v>38.54</v>
          </cell>
          <cell r="J76">
            <v>10.53</v>
          </cell>
          <cell r="L76">
            <v>59.98</v>
          </cell>
        </row>
        <row r="77">
          <cell r="B77" t="str">
            <v>7층</v>
          </cell>
          <cell r="D77" t="str">
            <v>공 장</v>
          </cell>
          <cell r="E77">
            <v>39.42</v>
          </cell>
          <cell r="F77">
            <v>112.19</v>
          </cell>
          <cell r="G77">
            <v>38.54</v>
          </cell>
          <cell r="J77">
            <v>10.53</v>
          </cell>
          <cell r="L77">
            <v>59.98</v>
          </cell>
        </row>
        <row r="78">
          <cell r="B78" t="str">
            <v>7층</v>
          </cell>
          <cell r="D78" t="str">
            <v>공 장</v>
          </cell>
          <cell r="E78">
            <v>39.42</v>
          </cell>
          <cell r="F78">
            <v>112.19</v>
          </cell>
          <cell r="G78">
            <v>38.54</v>
          </cell>
          <cell r="J78">
            <v>10.53</v>
          </cell>
          <cell r="L78">
            <v>59.98</v>
          </cell>
        </row>
        <row r="79">
          <cell r="B79" t="str">
            <v>7층</v>
          </cell>
          <cell r="D79" t="str">
            <v>공 장</v>
          </cell>
          <cell r="E79">
            <v>41.92</v>
          </cell>
          <cell r="F79">
            <v>119.28</v>
          </cell>
          <cell r="G79">
            <v>40.97</v>
          </cell>
          <cell r="J79">
            <v>11.19</v>
          </cell>
          <cell r="L79">
            <v>63.77</v>
          </cell>
        </row>
        <row r="80">
          <cell r="B80" t="str">
            <v>7층</v>
          </cell>
          <cell r="D80" t="str">
            <v>공 장</v>
          </cell>
          <cell r="E80">
            <v>56.06</v>
          </cell>
          <cell r="F80">
            <v>159.52000000000001</v>
          </cell>
          <cell r="G80">
            <v>54.8</v>
          </cell>
          <cell r="J80">
            <v>14.969999999999999</v>
          </cell>
          <cell r="L80">
            <v>85.29</v>
          </cell>
        </row>
        <row r="81">
          <cell r="B81" t="str">
            <v>7층</v>
          </cell>
          <cell r="D81" t="str">
            <v>공 장</v>
          </cell>
          <cell r="E81">
            <v>33.18</v>
          </cell>
          <cell r="F81">
            <v>94.43</v>
          </cell>
          <cell r="G81">
            <v>32.44</v>
          </cell>
          <cell r="J81">
            <v>8.86</v>
          </cell>
          <cell r="L81">
            <v>50.49</v>
          </cell>
        </row>
        <row r="82">
          <cell r="B82" t="str">
            <v>7층</v>
          </cell>
          <cell r="D82" t="str">
            <v>공 장</v>
          </cell>
          <cell r="E82">
            <v>32.590000000000003</v>
          </cell>
          <cell r="F82">
            <v>92.75</v>
          </cell>
          <cell r="G82">
            <v>31.86</v>
          </cell>
          <cell r="J82">
            <v>8.6999999999999993</v>
          </cell>
          <cell r="L82">
            <v>49.59</v>
          </cell>
        </row>
        <row r="83">
          <cell r="B83" t="str">
            <v>7층</v>
          </cell>
          <cell r="D83" t="str">
            <v>공 장</v>
          </cell>
          <cell r="E83">
            <v>43.46</v>
          </cell>
          <cell r="F83">
            <v>123.66</v>
          </cell>
          <cell r="G83">
            <v>42.48</v>
          </cell>
          <cell r="J83">
            <v>11.610000000000001</v>
          </cell>
          <cell r="L83">
            <v>66.12</v>
          </cell>
        </row>
        <row r="84">
          <cell r="B84" t="str">
            <v>7층</v>
          </cell>
          <cell r="D84" t="str">
            <v>공 장</v>
          </cell>
          <cell r="E84">
            <v>43.46</v>
          </cell>
          <cell r="F84">
            <v>123.66</v>
          </cell>
          <cell r="G84">
            <v>42.48</v>
          </cell>
          <cell r="J84">
            <v>11.610000000000001</v>
          </cell>
          <cell r="L84">
            <v>66.12</v>
          </cell>
        </row>
        <row r="85">
          <cell r="B85" t="str">
            <v>7층</v>
          </cell>
          <cell r="D85" t="str">
            <v>공 장</v>
          </cell>
          <cell r="E85">
            <v>45.66</v>
          </cell>
          <cell r="F85">
            <v>129.91999999999999</v>
          </cell>
          <cell r="G85">
            <v>44.63</v>
          </cell>
          <cell r="J85">
            <v>12.2</v>
          </cell>
          <cell r="L85">
            <v>69.459999999999994</v>
          </cell>
        </row>
        <row r="86">
          <cell r="B86" t="str">
            <v>7층</v>
          </cell>
          <cell r="D86" t="str">
            <v>공 장</v>
          </cell>
          <cell r="E86">
            <v>33.51</v>
          </cell>
          <cell r="F86">
            <v>95.35</v>
          </cell>
          <cell r="G86">
            <v>32.74</v>
          </cell>
          <cell r="J86">
            <v>8.9499999999999993</v>
          </cell>
          <cell r="L86">
            <v>50.98</v>
          </cell>
        </row>
        <row r="87">
          <cell r="B87" t="str">
            <v>7층</v>
          </cell>
          <cell r="D87" t="str">
            <v>공 장</v>
          </cell>
          <cell r="E87">
            <v>32.86</v>
          </cell>
          <cell r="F87">
            <v>93.52</v>
          </cell>
          <cell r="G87">
            <v>32.119999999999997</v>
          </cell>
          <cell r="J87">
            <v>8.7800000000000011</v>
          </cell>
          <cell r="L87">
            <v>50</v>
          </cell>
        </row>
        <row r="88">
          <cell r="B88" t="str">
            <v>8층</v>
          </cell>
          <cell r="D88" t="str">
            <v>공 장</v>
          </cell>
          <cell r="E88">
            <v>41.73</v>
          </cell>
          <cell r="F88">
            <v>118.76</v>
          </cell>
          <cell r="G88">
            <v>40.79</v>
          </cell>
          <cell r="J88">
            <v>11.14</v>
          </cell>
          <cell r="L88">
            <v>63.5</v>
          </cell>
        </row>
        <row r="89">
          <cell r="B89" t="str">
            <v>8층</v>
          </cell>
          <cell r="D89" t="str">
            <v>공 장</v>
          </cell>
          <cell r="E89">
            <v>39.42</v>
          </cell>
          <cell r="F89">
            <v>112.19</v>
          </cell>
          <cell r="G89">
            <v>38.54</v>
          </cell>
          <cell r="J89">
            <v>10.53</v>
          </cell>
          <cell r="L89">
            <v>59.98</v>
          </cell>
        </row>
        <row r="90">
          <cell r="B90" t="str">
            <v>8층</v>
          </cell>
          <cell r="D90" t="str">
            <v>공 장</v>
          </cell>
          <cell r="E90">
            <v>39.42</v>
          </cell>
          <cell r="F90">
            <v>112.19</v>
          </cell>
          <cell r="G90">
            <v>38.54</v>
          </cell>
          <cell r="J90">
            <v>10.53</v>
          </cell>
          <cell r="L90">
            <v>59.98</v>
          </cell>
        </row>
        <row r="91">
          <cell r="B91" t="str">
            <v>8층</v>
          </cell>
          <cell r="D91" t="str">
            <v>공 장</v>
          </cell>
          <cell r="E91">
            <v>38.61</v>
          </cell>
          <cell r="F91">
            <v>109.88</v>
          </cell>
          <cell r="G91">
            <v>37.74</v>
          </cell>
          <cell r="J91">
            <v>10.32</v>
          </cell>
          <cell r="L91">
            <v>58.75</v>
          </cell>
        </row>
        <row r="92">
          <cell r="B92" t="str">
            <v>8층</v>
          </cell>
          <cell r="D92" t="str">
            <v>공 장</v>
          </cell>
          <cell r="E92">
            <v>37.72</v>
          </cell>
          <cell r="F92">
            <v>107.33</v>
          </cell>
          <cell r="G92">
            <v>36.869999999999997</v>
          </cell>
          <cell r="J92">
            <v>10.090000000000002</v>
          </cell>
          <cell r="L92">
            <v>57.370000000000005</v>
          </cell>
        </row>
        <row r="93">
          <cell r="B93" t="str">
            <v>8층</v>
          </cell>
          <cell r="D93" t="str">
            <v>공 장</v>
          </cell>
          <cell r="E93">
            <v>37.340000000000003</v>
          </cell>
          <cell r="F93">
            <v>106.26</v>
          </cell>
          <cell r="G93">
            <v>36.5</v>
          </cell>
          <cell r="J93">
            <v>9.98</v>
          </cell>
          <cell r="L93">
            <v>56.81</v>
          </cell>
        </row>
        <row r="94">
          <cell r="B94" t="str">
            <v>8층</v>
          </cell>
          <cell r="D94" t="str">
            <v>공 장</v>
          </cell>
          <cell r="E94">
            <v>56.06</v>
          </cell>
          <cell r="F94">
            <v>159.52000000000001</v>
          </cell>
          <cell r="G94">
            <v>54.8</v>
          </cell>
          <cell r="J94">
            <v>14.969999999999999</v>
          </cell>
          <cell r="L94">
            <v>85.29</v>
          </cell>
        </row>
        <row r="95">
          <cell r="B95" t="str">
            <v>8층</v>
          </cell>
          <cell r="D95" t="str">
            <v>공 장</v>
          </cell>
          <cell r="E95">
            <v>33.18</v>
          </cell>
          <cell r="F95">
            <v>94.43</v>
          </cell>
          <cell r="G95">
            <v>32.44</v>
          </cell>
          <cell r="J95">
            <v>8.86</v>
          </cell>
          <cell r="L95">
            <v>50.49</v>
          </cell>
        </row>
        <row r="96">
          <cell r="B96" t="str">
            <v>8층</v>
          </cell>
          <cell r="D96" t="str">
            <v>공 장</v>
          </cell>
          <cell r="E96">
            <v>32.590000000000003</v>
          </cell>
          <cell r="F96">
            <v>92.75</v>
          </cell>
          <cell r="G96">
            <v>31.86</v>
          </cell>
          <cell r="J96">
            <v>8.6999999999999993</v>
          </cell>
          <cell r="L96">
            <v>49.59</v>
          </cell>
        </row>
        <row r="97">
          <cell r="B97" t="str">
            <v>8층</v>
          </cell>
          <cell r="D97" t="str">
            <v>공 장</v>
          </cell>
          <cell r="E97">
            <v>43.46</v>
          </cell>
          <cell r="F97">
            <v>123.66</v>
          </cell>
          <cell r="G97">
            <v>42.48</v>
          </cell>
          <cell r="J97">
            <v>11.610000000000001</v>
          </cell>
          <cell r="L97">
            <v>66.12</v>
          </cell>
        </row>
        <row r="98">
          <cell r="B98" t="str">
            <v>8층</v>
          </cell>
          <cell r="D98" t="str">
            <v>공 장</v>
          </cell>
          <cell r="E98">
            <v>43.46</v>
          </cell>
          <cell r="F98">
            <v>123.66</v>
          </cell>
          <cell r="G98">
            <v>42.48</v>
          </cell>
          <cell r="J98">
            <v>11.610000000000001</v>
          </cell>
          <cell r="L98">
            <v>66.12</v>
          </cell>
        </row>
        <row r="99">
          <cell r="B99" t="str">
            <v>8층</v>
          </cell>
          <cell r="D99" t="str">
            <v>공 장</v>
          </cell>
          <cell r="E99">
            <v>45.66</v>
          </cell>
          <cell r="F99">
            <v>129.91999999999999</v>
          </cell>
          <cell r="G99">
            <v>44.63</v>
          </cell>
          <cell r="J99">
            <v>12.2</v>
          </cell>
          <cell r="L99">
            <v>69.459999999999994</v>
          </cell>
        </row>
        <row r="100">
          <cell r="B100" t="str">
            <v>8층</v>
          </cell>
          <cell r="D100" t="str">
            <v>공 장</v>
          </cell>
          <cell r="E100">
            <v>33.51</v>
          </cell>
          <cell r="F100">
            <v>95.35</v>
          </cell>
          <cell r="G100">
            <v>32.74</v>
          </cell>
          <cell r="J100">
            <v>8.9499999999999993</v>
          </cell>
          <cell r="L100">
            <v>50.98</v>
          </cell>
        </row>
        <row r="101">
          <cell r="B101" t="str">
            <v>8층</v>
          </cell>
          <cell r="D101" t="str">
            <v>공 장</v>
          </cell>
          <cell r="E101">
            <v>32.86</v>
          </cell>
          <cell r="F101">
            <v>93.52</v>
          </cell>
          <cell r="G101">
            <v>32.119999999999997</v>
          </cell>
          <cell r="J101">
            <v>8.7800000000000011</v>
          </cell>
          <cell r="L101">
            <v>50</v>
          </cell>
        </row>
        <row r="102">
          <cell r="B102" t="str">
            <v>9층</v>
          </cell>
          <cell r="D102" t="str">
            <v>공 장</v>
          </cell>
          <cell r="E102">
            <v>41.73</v>
          </cell>
          <cell r="F102">
            <v>118.76</v>
          </cell>
          <cell r="G102">
            <v>40.79</v>
          </cell>
          <cell r="J102">
            <v>11.14</v>
          </cell>
          <cell r="L102">
            <v>63.5</v>
          </cell>
        </row>
        <row r="103">
          <cell r="B103" t="str">
            <v>9층</v>
          </cell>
          <cell r="D103" t="str">
            <v>공 장</v>
          </cell>
          <cell r="E103">
            <v>39.42</v>
          </cell>
          <cell r="F103">
            <v>112.19</v>
          </cell>
          <cell r="G103">
            <v>38.54</v>
          </cell>
          <cell r="J103">
            <v>10.53</v>
          </cell>
          <cell r="L103">
            <v>59.98</v>
          </cell>
        </row>
        <row r="104">
          <cell r="B104" t="str">
            <v>9층</v>
          </cell>
          <cell r="D104" t="str">
            <v>공 장</v>
          </cell>
          <cell r="E104">
            <v>39.42</v>
          </cell>
          <cell r="F104">
            <v>112.19</v>
          </cell>
          <cell r="G104">
            <v>38.54</v>
          </cell>
          <cell r="J104">
            <v>10.53</v>
          </cell>
          <cell r="L104">
            <v>59.98</v>
          </cell>
        </row>
        <row r="105">
          <cell r="B105" t="str">
            <v>9층</v>
          </cell>
          <cell r="D105" t="str">
            <v>공 장</v>
          </cell>
          <cell r="E105">
            <v>38.61</v>
          </cell>
          <cell r="F105">
            <v>109.88</v>
          </cell>
          <cell r="G105">
            <v>37.74</v>
          </cell>
          <cell r="J105">
            <v>10.32</v>
          </cell>
          <cell r="L105">
            <v>58.75</v>
          </cell>
        </row>
        <row r="106">
          <cell r="B106" t="str">
            <v>9층</v>
          </cell>
          <cell r="D106" t="str">
            <v>공 장</v>
          </cell>
          <cell r="E106">
            <v>39.42</v>
          </cell>
          <cell r="F106">
            <v>112.19</v>
          </cell>
          <cell r="G106">
            <v>38.54</v>
          </cell>
          <cell r="J106">
            <v>10.53</v>
          </cell>
          <cell r="L106">
            <v>59.98</v>
          </cell>
        </row>
        <row r="107">
          <cell r="B107" t="str">
            <v>9층</v>
          </cell>
          <cell r="D107" t="str">
            <v>공 장</v>
          </cell>
          <cell r="E107">
            <v>41.92</v>
          </cell>
          <cell r="F107">
            <v>119.28</v>
          </cell>
          <cell r="G107">
            <v>40.97</v>
          </cell>
          <cell r="J107">
            <v>11.19</v>
          </cell>
          <cell r="L107">
            <v>63.77</v>
          </cell>
        </row>
        <row r="108">
          <cell r="B108" t="str">
            <v>9층</v>
          </cell>
          <cell r="D108" t="str">
            <v>공 장</v>
          </cell>
          <cell r="E108">
            <v>56.06</v>
          </cell>
          <cell r="F108">
            <v>159.52000000000001</v>
          </cell>
          <cell r="G108">
            <v>54.8</v>
          </cell>
          <cell r="J108">
            <v>14.969999999999999</v>
          </cell>
          <cell r="L108">
            <v>85.29</v>
          </cell>
        </row>
        <row r="109">
          <cell r="B109" t="str">
            <v>9층</v>
          </cell>
          <cell r="D109" t="str">
            <v>공 장</v>
          </cell>
          <cell r="E109">
            <v>33.18</v>
          </cell>
          <cell r="F109">
            <v>94.43</v>
          </cell>
          <cell r="G109">
            <v>32.44</v>
          </cell>
          <cell r="J109">
            <v>8.86</v>
          </cell>
          <cell r="L109">
            <v>50.49</v>
          </cell>
        </row>
        <row r="110">
          <cell r="B110" t="str">
            <v>9층</v>
          </cell>
          <cell r="D110" t="str">
            <v>공 장</v>
          </cell>
          <cell r="E110">
            <v>32.590000000000003</v>
          </cell>
          <cell r="F110">
            <v>92.75</v>
          </cell>
          <cell r="G110">
            <v>31.86</v>
          </cell>
          <cell r="J110">
            <v>8.6999999999999993</v>
          </cell>
          <cell r="L110">
            <v>49.59</v>
          </cell>
        </row>
        <row r="111">
          <cell r="B111" t="str">
            <v>9층</v>
          </cell>
          <cell r="D111" t="str">
            <v>공 장</v>
          </cell>
          <cell r="E111">
            <v>43.46</v>
          </cell>
          <cell r="F111">
            <v>123.66</v>
          </cell>
          <cell r="G111">
            <v>42.48</v>
          </cell>
          <cell r="J111">
            <v>11.610000000000001</v>
          </cell>
          <cell r="L111">
            <v>66.12</v>
          </cell>
        </row>
        <row r="112">
          <cell r="B112" t="str">
            <v>9층</v>
          </cell>
          <cell r="D112" t="str">
            <v>공 장</v>
          </cell>
          <cell r="E112">
            <v>43.46</v>
          </cell>
          <cell r="F112">
            <v>123.66</v>
          </cell>
          <cell r="G112">
            <v>42.48</v>
          </cell>
          <cell r="J112">
            <v>11.610000000000001</v>
          </cell>
          <cell r="L112">
            <v>66.12</v>
          </cell>
        </row>
        <row r="113">
          <cell r="B113" t="str">
            <v>9층</v>
          </cell>
          <cell r="D113" t="str">
            <v>공 장</v>
          </cell>
          <cell r="E113">
            <v>45.66</v>
          </cell>
          <cell r="F113">
            <v>129.91999999999999</v>
          </cell>
          <cell r="G113">
            <v>44.63</v>
          </cell>
          <cell r="J113">
            <v>12.2</v>
          </cell>
          <cell r="L113">
            <v>69.459999999999994</v>
          </cell>
        </row>
        <row r="114">
          <cell r="B114" t="str">
            <v>9층</v>
          </cell>
          <cell r="D114" t="str">
            <v>공 장</v>
          </cell>
          <cell r="E114">
            <v>33.51</v>
          </cell>
          <cell r="F114">
            <v>95.35</v>
          </cell>
          <cell r="G114">
            <v>32.74</v>
          </cell>
          <cell r="J114">
            <v>8.9499999999999993</v>
          </cell>
          <cell r="L114">
            <v>50.98</v>
          </cell>
        </row>
        <row r="115">
          <cell r="B115" t="str">
            <v>9층</v>
          </cell>
          <cell r="D115" t="str">
            <v>공 장</v>
          </cell>
          <cell r="E115">
            <v>32.86</v>
          </cell>
          <cell r="F115">
            <v>93.52</v>
          </cell>
          <cell r="G115">
            <v>32.119999999999997</v>
          </cell>
          <cell r="J115">
            <v>8.7800000000000011</v>
          </cell>
          <cell r="L115">
            <v>50</v>
          </cell>
        </row>
        <row r="116">
          <cell r="B116" t="str">
            <v>10층</v>
          </cell>
          <cell r="D116" t="str">
            <v>공 장</v>
          </cell>
          <cell r="E116">
            <v>41.73</v>
          </cell>
          <cell r="F116">
            <v>118.76</v>
          </cell>
          <cell r="G116">
            <v>40.79</v>
          </cell>
          <cell r="J116">
            <v>11.14</v>
          </cell>
          <cell r="L116">
            <v>63.5</v>
          </cell>
        </row>
        <row r="117">
          <cell r="B117" t="str">
            <v>10층</v>
          </cell>
          <cell r="D117" t="str">
            <v>공 장</v>
          </cell>
          <cell r="E117">
            <v>39.42</v>
          </cell>
          <cell r="F117">
            <v>112.19</v>
          </cell>
          <cell r="G117">
            <v>38.54</v>
          </cell>
          <cell r="J117">
            <v>10.53</v>
          </cell>
          <cell r="L117">
            <v>59.98</v>
          </cell>
        </row>
        <row r="118">
          <cell r="B118" t="str">
            <v>10층</v>
          </cell>
          <cell r="D118" t="str">
            <v>공 장</v>
          </cell>
          <cell r="E118">
            <v>39.42</v>
          </cell>
          <cell r="F118">
            <v>112.19</v>
          </cell>
          <cell r="G118">
            <v>38.54</v>
          </cell>
          <cell r="J118">
            <v>10.53</v>
          </cell>
          <cell r="L118">
            <v>59.98</v>
          </cell>
        </row>
        <row r="119">
          <cell r="B119" t="str">
            <v>10층</v>
          </cell>
          <cell r="D119" t="str">
            <v>공 장</v>
          </cell>
          <cell r="E119">
            <v>38.61</v>
          </cell>
          <cell r="F119">
            <v>109.88</v>
          </cell>
          <cell r="G119">
            <v>37.74</v>
          </cell>
          <cell r="J119">
            <v>10.32</v>
          </cell>
          <cell r="L119">
            <v>58.75</v>
          </cell>
        </row>
        <row r="120">
          <cell r="B120" t="str">
            <v>10층</v>
          </cell>
          <cell r="D120" t="str">
            <v>공 장</v>
          </cell>
          <cell r="E120">
            <v>39.42</v>
          </cell>
          <cell r="F120">
            <v>112.19</v>
          </cell>
          <cell r="G120">
            <v>38.54</v>
          </cell>
          <cell r="J120">
            <v>10.53</v>
          </cell>
          <cell r="L120">
            <v>59.98</v>
          </cell>
        </row>
        <row r="121">
          <cell r="B121" t="str">
            <v>10층</v>
          </cell>
          <cell r="D121" t="str">
            <v>공 장</v>
          </cell>
          <cell r="E121">
            <v>41.92</v>
          </cell>
          <cell r="F121">
            <v>119.28</v>
          </cell>
          <cell r="G121">
            <v>40.97</v>
          </cell>
          <cell r="J121">
            <v>11.19</v>
          </cell>
          <cell r="L121">
            <v>63.77</v>
          </cell>
        </row>
        <row r="122">
          <cell r="B122" t="str">
            <v>10층</v>
          </cell>
          <cell r="D122" t="str">
            <v>공 장</v>
          </cell>
          <cell r="E122">
            <v>56.06</v>
          </cell>
          <cell r="F122">
            <v>159.52000000000001</v>
          </cell>
          <cell r="G122">
            <v>54.8</v>
          </cell>
          <cell r="J122">
            <v>14.969999999999999</v>
          </cell>
          <cell r="L122">
            <v>85.29</v>
          </cell>
        </row>
        <row r="123">
          <cell r="B123" t="str">
            <v>10층</v>
          </cell>
          <cell r="D123" t="str">
            <v>공 장</v>
          </cell>
          <cell r="E123">
            <v>33.18</v>
          </cell>
          <cell r="F123">
            <v>94.43</v>
          </cell>
          <cell r="G123">
            <v>32.44</v>
          </cell>
          <cell r="J123">
            <v>8.86</v>
          </cell>
          <cell r="L123">
            <v>50.49</v>
          </cell>
        </row>
        <row r="124">
          <cell r="B124" t="str">
            <v>10층</v>
          </cell>
          <cell r="D124" t="str">
            <v>공 장</v>
          </cell>
          <cell r="E124">
            <v>32.590000000000003</v>
          </cell>
          <cell r="F124">
            <v>92.75</v>
          </cell>
          <cell r="G124">
            <v>31.86</v>
          </cell>
          <cell r="J124">
            <v>8.6999999999999993</v>
          </cell>
          <cell r="L124">
            <v>49.59</v>
          </cell>
        </row>
        <row r="125">
          <cell r="B125" t="str">
            <v>10층</v>
          </cell>
          <cell r="D125" t="str">
            <v>공 장</v>
          </cell>
          <cell r="E125">
            <v>43.46</v>
          </cell>
          <cell r="F125">
            <v>123.66</v>
          </cell>
          <cell r="G125">
            <v>42.48</v>
          </cell>
          <cell r="J125">
            <v>11.610000000000001</v>
          </cell>
          <cell r="L125">
            <v>66.12</v>
          </cell>
        </row>
        <row r="126">
          <cell r="B126" t="str">
            <v>10층</v>
          </cell>
          <cell r="D126" t="str">
            <v>공 장</v>
          </cell>
          <cell r="E126">
            <v>43.46</v>
          </cell>
          <cell r="F126">
            <v>123.66</v>
          </cell>
          <cell r="G126">
            <v>42.48</v>
          </cell>
          <cell r="J126">
            <v>11.610000000000001</v>
          </cell>
          <cell r="L126">
            <v>66.12</v>
          </cell>
        </row>
        <row r="127">
          <cell r="B127" t="str">
            <v>10층</v>
          </cell>
          <cell r="D127" t="str">
            <v>공 장</v>
          </cell>
          <cell r="E127">
            <v>45.66</v>
          </cell>
          <cell r="F127">
            <v>129.91999999999999</v>
          </cell>
          <cell r="G127">
            <v>44.63</v>
          </cell>
          <cell r="J127">
            <v>12.2</v>
          </cell>
          <cell r="L127">
            <v>69.459999999999994</v>
          </cell>
        </row>
        <row r="128">
          <cell r="B128" t="str">
            <v>10층</v>
          </cell>
          <cell r="D128" t="str">
            <v>공 장</v>
          </cell>
          <cell r="E128">
            <v>33.51</v>
          </cell>
          <cell r="F128">
            <v>95.35</v>
          </cell>
          <cell r="G128">
            <v>32.74</v>
          </cell>
          <cell r="J128">
            <v>8.9499999999999993</v>
          </cell>
          <cell r="L128">
            <v>50.98</v>
          </cell>
        </row>
        <row r="129">
          <cell r="B129" t="str">
            <v>10층</v>
          </cell>
          <cell r="D129" t="str">
            <v>공 장</v>
          </cell>
          <cell r="E129">
            <v>32.86</v>
          </cell>
          <cell r="F129">
            <v>93.52</v>
          </cell>
          <cell r="G129">
            <v>32.119999999999997</v>
          </cell>
          <cell r="J129">
            <v>8.7800000000000011</v>
          </cell>
          <cell r="L129">
            <v>50</v>
          </cell>
        </row>
        <row r="130">
          <cell r="B130" t="str">
            <v>11층</v>
          </cell>
          <cell r="D130" t="str">
            <v>공 장</v>
          </cell>
          <cell r="E130">
            <v>41.73</v>
          </cell>
          <cell r="F130">
            <v>118.76</v>
          </cell>
          <cell r="G130">
            <v>40.79</v>
          </cell>
          <cell r="J130">
            <v>11.14</v>
          </cell>
          <cell r="L130">
            <v>63.5</v>
          </cell>
        </row>
        <row r="131">
          <cell r="B131" t="str">
            <v>11층</v>
          </cell>
          <cell r="D131" t="str">
            <v>공 장</v>
          </cell>
          <cell r="E131">
            <v>39.42</v>
          </cell>
          <cell r="F131">
            <v>112.19</v>
          </cell>
          <cell r="G131">
            <v>38.54</v>
          </cell>
          <cell r="J131">
            <v>10.53</v>
          </cell>
          <cell r="L131">
            <v>59.98</v>
          </cell>
        </row>
        <row r="132">
          <cell r="B132" t="str">
            <v>11층</v>
          </cell>
          <cell r="D132" t="str">
            <v>공 장</v>
          </cell>
          <cell r="E132">
            <v>39.42</v>
          </cell>
          <cell r="F132">
            <v>112.19</v>
          </cell>
          <cell r="G132">
            <v>38.54</v>
          </cell>
          <cell r="J132">
            <v>10.53</v>
          </cell>
          <cell r="L132">
            <v>59.98</v>
          </cell>
        </row>
        <row r="133">
          <cell r="B133" t="str">
            <v>11층</v>
          </cell>
          <cell r="D133" t="str">
            <v>공 장</v>
          </cell>
          <cell r="E133">
            <v>38.61</v>
          </cell>
          <cell r="F133">
            <v>109.88</v>
          </cell>
          <cell r="G133">
            <v>37.74</v>
          </cell>
          <cell r="J133">
            <v>10.32</v>
          </cell>
          <cell r="L133">
            <v>58.75</v>
          </cell>
        </row>
        <row r="134">
          <cell r="B134" t="str">
            <v>11층</v>
          </cell>
          <cell r="D134" t="str">
            <v>공 장</v>
          </cell>
          <cell r="E134">
            <v>39.42</v>
          </cell>
          <cell r="F134">
            <v>112.19</v>
          </cell>
          <cell r="G134">
            <v>38.54</v>
          </cell>
          <cell r="J134">
            <v>10.53</v>
          </cell>
          <cell r="L134">
            <v>59.98</v>
          </cell>
        </row>
        <row r="135">
          <cell r="B135" t="str">
            <v>11층</v>
          </cell>
          <cell r="D135" t="str">
            <v>공 장</v>
          </cell>
          <cell r="E135">
            <v>41.92</v>
          </cell>
          <cell r="F135">
            <v>119.28</v>
          </cell>
          <cell r="G135">
            <v>40.97</v>
          </cell>
          <cell r="J135">
            <v>11.19</v>
          </cell>
          <cell r="L135">
            <v>63.77</v>
          </cell>
        </row>
        <row r="136">
          <cell r="B136" t="str">
            <v>11층</v>
          </cell>
          <cell r="D136" t="str">
            <v>공 장</v>
          </cell>
          <cell r="E136">
            <v>56.06</v>
          </cell>
          <cell r="F136">
            <v>159.52000000000001</v>
          </cell>
          <cell r="G136">
            <v>54.8</v>
          </cell>
          <cell r="J136">
            <v>14.969999999999999</v>
          </cell>
          <cell r="L136">
            <v>85.29</v>
          </cell>
        </row>
        <row r="137">
          <cell r="B137" t="str">
            <v>11층</v>
          </cell>
          <cell r="D137" t="str">
            <v>공 장</v>
          </cell>
          <cell r="E137">
            <v>33.18</v>
          </cell>
          <cell r="F137">
            <v>94.43</v>
          </cell>
          <cell r="G137">
            <v>32.44</v>
          </cell>
          <cell r="J137">
            <v>8.86</v>
          </cell>
          <cell r="L137">
            <v>50.49</v>
          </cell>
        </row>
        <row r="138">
          <cell r="B138" t="str">
            <v>11층</v>
          </cell>
          <cell r="D138" t="str">
            <v>공 장</v>
          </cell>
          <cell r="E138">
            <v>32.590000000000003</v>
          </cell>
          <cell r="F138">
            <v>92.75</v>
          </cell>
          <cell r="G138">
            <v>31.86</v>
          </cell>
          <cell r="J138">
            <v>8.6999999999999993</v>
          </cell>
          <cell r="L138">
            <v>49.59</v>
          </cell>
        </row>
        <row r="139">
          <cell r="B139" t="str">
            <v>11층</v>
          </cell>
          <cell r="D139" t="str">
            <v>공 장</v>
          </cell>
          <cell r="E139">
            <v>43.46</v>
          </cell>
          <cell r="F139">
            <v>123.66</v>
          </cell>
          <cell r="G139">
            <v>42.48</v>
          </cell>
          <cell r="J139">
            <v>11.610000000000001</v>
          </cell>
          <cell r="L139">
            <v>66.12</v>
          </cell>
        </row>
        <row r="140">
          <cell r="B140" t="str">
            <v>11층</v>
          </cell>
          <cell r="D140" t="str">
            <v>공 장</v>
          </cell>
          <cell r="E140">
            <v>43.46</v>
          </cell>
          <cell r="F140">
            <v>123.66</v>
          </cell>
          <cell r="G140">
            <v>42.48</v>
          </cell>
          <cell r="J140">
            <v>11.610000000000001</v>
          </cell>
          <cell r="L140">
            <v>66.12</v>
          </cell>
        </row>
        <row r="141">
          <cell r="B141" t="str">
            <v>11층</v>
          </cell>
          <cell r="D141" t="str">
            <v>공 장</v>
          </cell>
          <cell r="E141">
            <v>45.66</v>
          </cell>
          <cell r="F141">
            <v>129.91999999999999</v>
          </cell>
          <cell r="G141">
            <v>44.63</v>
          </cell>
          <cell r="J141">
            <v>12.2</v>
          </cell>
          <cell r="L141">
            <v>69.459999999999994</v>
          </cell>
        </row>
        <row r="142">
          <cell r="B142" t="str">
            <v>11층</v>
          </cell>
          <cell r="D142" t="str">
            <v>공 장</v>
          </cell>
          <cell r="E142">
            <v>33.51</v>
          </cell>
          <cell r="F142">
            <v>95.35</v>
          </cell>
          <cell r="G142">
            <v>32.74</v>
          </cell>
          <cell r="J142">
            <v>8.9499999999999993</v>
          </cell>
          <cell r="L142">
            <v>50.98</v>
          </cell>
        </row>
        <row r="143">
          <cell r="B143" t="str">
            <v>11층</v>
          </cell>
          <cell r="D143" t="str">
            <v>공 장</v>
          </cell>
          <cell r="E143">
            <v>32.86</v>
          </cell>
          <cell r="F143">
            <v>93.52</v>
          </cell>
          <cell r="G143">
            <v>32.119999999999997</v>
          </cell>
          <cell r="J143">
            <v>8.7800000000000011</v>
          </cell>
          <cell r="L143">
            <v>50</v>
          </cell>
        </row>
        <row r="144">
          <cell r="B144" t="str">
            <v>12층</v>
          </cell>
          <cell r="D144" t="str">
            <v>공 장</v>
          </cell>
          <cell r="E144">
            <v>41.73</v>
          </cell>
          <cell r="F144">
            <v>118.76</v>
          </cell>
          <cell r="G144">
            <v>40.79</v>
          </cell>
          <cell r="J144">
            <v>11.14</v>
          </cell>
          <cell r="L144">
            <v>63.5</v>
          </cell>
        </row>
        <row r="145">
          <cell r="B145" t="str">
            <v>12층</v>
          </cell>
          <cell r="D145" t="str">
            <v>공 장</v>
          </cell>
          <cell r="E145">
            <v>39.42</v>
          </cell>
          <cell r="F145">
            <v>112.19</v>
          </cell>
          <cell r="G145">
            <v>38.54</v>
          </cell>
          <cell r="J145">
            <v>10.53</v>
          </cell>
          <cell r="L145">
            <v>59.98</v>
          </cell>
        </row>
        <row r="146">
          <cell r="B146" t="str">
            <v>12층</v>
          </cell>
          <cell r="D146" t="str">
            <v>공 장</v>
          </cell>
          <cell r="E146">
            <v>39.42</v>
          </cell>
          <cell r="F146">
            <v>112.19</v>
          </cell>
          <cell r="G146">
            <v>38.54</v>
          </cell>
          <cell r="J146">
            <v>10.53</v>
          </cell>
          <cell r="L146">
            <v>59.98</v>
          </cell>
        </row>
        <row r="147">
          <cell r="B147" t="str">
            <v>12층</v>
          </cell>
          <cell r="D147" t="str">
            <v>공 장</v>
          </cell>
          <cell r="E147">
            <v>38.61</v>
          </cell>
          <cell r="F147">
            <v>109.88</v>
          </cell>
          <cell r="G147">
            <v>37.74</v>
          </cell>
          <cell r="J147">
            <v>10.32</v>
          </cell>
          <cell r="L147">
            <v>58.75</v>
          </cell>
        </row>
        <row r="148">
          <cell r="B148" t="str">
            <v>12층</v>
          </cell>
          <cell r="D148" t="str">
            <v>공 장</v>
          </cell>
          <cell r="E148">
            <v>39.42</v>
          </cell>
          <cell r="F148">
            <v>112.19</v>
          </cell>
          <cell r="G148">
            <v>38.54</v>
          </cell>
          <cell r="J148">
            <v>10.53</v>
          </cell>
          <cell r="L148">
            <v>59.98</v>
          </cell>
        </row>
        <row r="149">
          <cell r="B149" t="str">
            <v>12층</v>
          </cell>
          <cell r="D149" t="str">
            <v>공 장</v>
          </cell>
          <cell r="E149">
            <v>41.92</v>
          </cell>
          <cell r="F149">
            <v>119.28</v>
          </cell>
          <cell r="G149">
            <v>40.97</v>
          </cell>
          <cell r="J149">
            <v>11.19</v>
          </cell>
          <cell r="L149">
            <v>63.77</v>
          </cell>
        </row>
        <row r="150">
          <cell r="B150" t="str">
            <v>12층</v>
          </cell>
          <cell r="D150" t="str">
            <v>공 장</v>
          </cell>
          <cell r="E150">
            <v>56.06</v>
          </cell>
          <cell r="F150">
            <v>159.52000000000001</v>
          </cell>
          <cell r="G150">
            <v>54.8</v>
          </cell>
          <cell r="J150">
            <v>14.969999999999999</v>
          </cell>
          <cell r="L150">
            <v>85.29</v>
          </cell>
        </row>
        <row r="151">
          <cell r="B151" t="str">
            <v>12층</v>
          </cell>
          <cell r="D151" t="str">
            <v>공 장</v>
          </cell>
          <cell r="E151">
            <v>33.04</v>
          </cell>
          <cell r="F151">
            <v>94.03</v>
          </cell>
          <cell r="G151">
            <v>32.299999999999997</v>
          </cell>
          <cell r="J151">
            <v>8.82</v>
          </cell>
          <cell r="L151">
            <v>50.27</v>
          </cell>
        </row>
        <row r="152">
          <cell r="B152" t="str">
            <v>12층</v>
          </cell>
          <cell r="D152" t="str">
            <v>공 장</v>
          </cell>
          <cell r="E152">
            <v>31.74</v>
          </cell>
          <cell r="F152">
            <v>90.32</v>
          </cell>
          <cell r="G152">
            <v>31.02</v>
          </cell>
          <cell r="J152">
            <v>8.48</v>
          </cell>
          <cell r="L152">
            <v>48.29</v>
          </cell>
        </row>
        <row r="153">
          <cell r="B153" t="str">
            <v>12층</v>
          </cell>
          <cell r="D153" t="str">
            <v>공 장</v>
          </cell>
          <cell r="E153">
            <v>42.75</v>
          </cell>
          <cell r="F153">
            <v>121.64</v>
          </cell>
          <cell r="G153">
            <v>41.78</v>
          </cell>
          <cell r="J153">
            <v>11.41</v>
          </cell>
          <cell r="L153">
            <v>65.040000000000006</v>
          </cell>
        </row>
        <row r="154">
          <cell r="B154" t="str">
            <v>12층</v>
          </cell>
          <cell r="D154" t="str">
            <v>공 장</v>
          </cell>
          <cell r="E154">
            <v>43.46</v>
          </cell>
          <cell r="F154">
            <v>123.66</v>
          </cell>
          <cell r="G154">
            <v>42.48</v>
          </cell>
          <cell r="J154">
            <v>11.610000000000001</v>
          </cell>
          <cell r="L154">
            <v>66.12</v>
          </cell>
        </row>
        <row r="155">
          <cell r="B155" t="str">
            <v>12층</v>
          </cell>
          <cell r="D155" t="str">
            <v>공 장</v>
          </cell>
          <cell r="E155">
            <v>45.66</v>
          </cell>
          <cell r="F155">
            <v>129.91999999999999</v>
          </cell>
          <cell r="G155">
            <v>44.63</v>
          </cell>
          <cell r="J155">
            <v>12.2</v>
          </cell>
          <cell r="L155">
            <v>69.459999999999994</v>
          </cell>
        </row>
        <row r="156">
          <cell r="B156" t="str">
            <v>12층</v>
          </cell>
          <cell r="D156" t="str">
            <v>공 장</v>
          </cell>
          <cell r="E156">
            <v>33.51</v>
          </cell>
          <cell r="F156">
            <v>95.35</v>
          </cell>
          <cell r="G156">
            <v>32.74</v>
          </cell>
          <cell r="J156">
            <v>8.9499999999999993</v>
          </cell>
          <cell r="L156">
            <v>50.98</v>
          </cell>
        </row>
        <row r="157">
          <cell r="B157" t="str">
            <v>12층</v>
          </cell>
          <cell r="D157" t="str">
            <v>공 장</v>
          </cell>
          <cell r="E157">
            <v>32.86</v>
          </cell>
          <cell r="F157">
            <v>93.52</v>
          </cell>
          <cell r="G157">
            <v>32.119999999999997</v>
          </cell>
          <cell r="J157">
            <v>8.7800000000000011</v>
          </cell>
          <cell r="L157">
            <v>50</v>
          </cell>
        </row>
        <row r="158">
          <cell r="B158" t="str">
            <v>13층</v>
          </cell>
          <cell r="D158" t="str">
            <v>공 장</v>
          </cell>
          <cell r="E158">
            <v>41.73</v>
          </cell>
          <cell r="F158">
            <v>118.76</v>
          </cell>
          <cell r="G158">
            <v>40.79</v>
          </cell>
          <cell r="J158">
            <v>11.14</v>
          </cell>
          <cell r="L158">
            <v>63.5</v>
          </cell>
        </row>
        <row r="159">
          <cell r="B159" t="str">
            <v>13층</v>
          </cell>
          <cell r="D159" t="str">
            <v>공 장</v>
          </cell>
          <cell r="E159">
            <v>39.42</v>
          </cell>
          <cell r="F159">
            <v>112.19</v>
          </cell>
          <cell r="G159">
            <v>38.54</v>
          </cell>
          <cell r="J159">
            <v>10.53</v>
          </cell>
          <cell r="L159">
            <v>59.98</v>
          </cell>
        </row>
        <row r="160">
          <cell r="B160" t="str">
            <v>13층</v>
          </cell>
          <cell r="D160" t="str">
            <v>공 장</v>
          </cell>
          <cell r="E160">
            <v>39.42</v>
          </cell>
          <cell r="F160">
            <v>112.19</v>
          </cell>
          <cell r="G160">
            <v>38.54</v>
          </cell>
          <cell r="J160">
            <v>10.53</v>
          </cell>
          <cell r="L160">
            <v>59.98</v>
          </cell>
        </row>
        <row r="161">
          <cell r="B161" t="str">
            <v>13층</v>
          </cell>
          <cell r="D161" t="str">
            <v>공 장</v>
          </cell>
          <cell r="E161">
            <v>38.61</v>
          </cell>
          <cell r="F161">
            <v>109.88</v>
          </cell>
          <cell r="G161">
            <v>37.74</v>
          </cell>
          <cell r="J161">
            <v>10.32</v>
          </cell>
          <cell r="L161">
            <v>58.75</v>
          </cell>
        </row>
        <row r="162">
          <cell r="B162" t="str">
            <v>13층</v>
          </cell>
          <cell r="D162" t="str">
            <v>공 장</v>
          </cell>
          <cell r="E162">
            <v>39.42</v>
          </cell>
          <cell r="F162">
            <v>112.19</v>
          </cell>
          <cell r="G162">
            <v>38.54</v>
          </cell>
          <cell r="J162">
            <v>10.53</v>
          </cell>
          <cell r="L162">
            <v>59.98</v>
          </cell>
        </row>
        <row r="163">
          <cell r="B163" t="str">
            <v>13층</v>
          </cell>
          <cell r="D163" t="str">
            <v>공 장</v>
          </cell>
          <cell r="E163">
            <v>41.92</v>
          </cell>
          <cell r="F163">
            <v>119.28</v>
          </cell>
          <cell r="G163">
            <v>40.97</v>
          </cell>
          <cell r="J163">
            <v>11.19</v>
          </cell>
          <cell r="L163">
            <v>63.77</v>
          </cell>
        </row>
        <row r="164">
          <cell r="B164" t="str">
            <v>13층</v>
          </cell>
          <cell r="D164" t="str">
            <v>공 장</v>
          </cell>
          <cell r="E164">
            <v>56.06</v>
          </cell>
          <cell r="F164">
            <v>159.52000000000001</v>
          </cell>
          <cell r="G164">
            <v>54.8</v>
          </cell>
          <cell r="J164">
            <v>14.969999999999999</v>
          </cell>
          <cell r="L164">
            <v>85.29</v>
          </cell>
        </row>
        <row r="165">
          <cell r="B165" t="str">
            <v>13층</v>
          </cell>
          <cell r="D165" t="str">
            <v>공 장</v>
          </cell>
          <cell r="E165">
            <v>33.18</v>
          </cell>
          <cell r="F165">
            <v>94.43</v>
          </cell>
          <cell r="G165">
            <v>32.44</v>
          </cell>
          <cell r="J165">
            <v>8.86</v>
          </cell>
          <cell r="L165">
            <v>50.49</v>
          </cell>
        </row>
        <row r="166">
          <cell r="B166" t="str">
            <v>13층</v>
          </cell>
          <cell r="D166" t="str">
            <v>공 장</v>
          </cell>
          <cell r="E166">
            <v>32.590000000000003</v>
          </cell>
          <cell r="F166">
            <v>92.75</v>
          </cell>
          <cell r="G166">
            <v>31.86</v>
          </cell>
          <cell r="J166">
            <v>8.6999999999999993</v>
          </cell>
          <cell r="L166">
            <v>49.59</v>
          </cell>
        </row>
        <row r="167">
          <cell r="B167" t="str">
            <v>13층</v>
          </cell>
          <cell r="D167" t="str">
            <v>공 장</v>
          </cell>
          <cell r="E167">
            <v>43.46</v>
          </cell>
          <cell r="F167">
            <v>123.66</v>
          </cell>
          <cell r="G167">
            <v>42.48</v>
          </cell>
          <cell r="J167">
            <v>11.610000000000001</v>
          </cell>
          <cell r="L167">
            <v>66.12</v>
          </cell>
        </row>
        <row r="168">
          <cell r="B168" t="str">
            <v>13층</v>
          </cell>
          <cell r="D168" t="str">
            <v>공 장</v>
          </cell>
          <cell r="E168">
            <v>43.46</v>
          </cell>
          <cell r="F168">
            <v>123.66</v>
          </cell>
          <cell r="G168">
            <v>42.48</v>
          </cell>
          <cell r="J168">
            <v>11.610000000000001</v>
          </cell>
          <cell r="L168">
            <v>66.12</v>
          </cell>
        </row>
        <row r="169">
          <cell r="B169" t="str">
            <v>13층</v>
          </cell>
          <cell r="D169" t="str">
            <v>공 장</v>
          </cell>
          <cell r="E169">
            <v>45.66</v>
          </cell>
          <cell r="F169">
            <v>129.91999999999999</v>
          </cell>
          <cell r="G169">
            <v>44.63</v>
          </cell>
          <cell r="J169">
            <v>12.2</v>
          </cell>
          <cell r="L169">
            <v>69.459999999999994</v>
          </cell>
        </row>
        <row r="170">
          <cell r="B170" t="str">
            <v>13층</v>
          </cell>
          <cell r="D170" t="str">
            <v>공 장</v>
          </cell>
          <cell r="E170">
            <v>33.51</v>
          </cell>
          <cell r="F170">
            <v>95.35</v>
          </cell>
          <cell r="G170">
            <v>32.74</v>
          </cell>
          <cell r="J170">
            <v>8.9499999999999993</v>
          </cell>
          <cell r="L170">
            <v>50.98</v>
          </cell>
        </row>
        <row r="171">
          <cell r="B171" t="str">
            <v>13층</v>
          </cell>
          <cell r="D171" t="str">
            <v>공 장</v>
          </cell>
          <cell r="E171">
            <v>32.86</v>
          </cell>
          <cell r="F171">
            <v>93.52</v>
          </cell>
          <cell r="G171">
            <v>32.119999999999997</v>
          </cell>
          <cell r="J171">
            <v>8.7800000000000011</v>
          </cell>
          <cell r="L171">
            <v>50</v>
          </cell>
        </row>
        <row r="172">
          <cell r="B172" t="str">
            <v>14층</v>
          </cell>
          <cell r="D172" t="str">
            <v>공 장</v>
          </cell>
          <cell r="E172">
            <v>41.73</v>
          </cell>
          <cell r="F172">
            <v>118.76</v>
          </cell>
          <cell r="G172">
            <v>40.79</v>
          </cell>
          <cell r="J172">
            <v>11.14</v>
          </cell>
          <cell r="L172">
            <v>63.5</v>
          </cell>
        </row>
        <row r="173">
          <cell r="B173" t="str">
            <v>14층</v>
          </cell>
          <cell r="D173" t="str">
            <v>공 장</v>
          </cell>
          <cell r="E173">
            <v>39.42</v>
          </cell>
          <cell r="F173">
            <v>112.19</v>
          </cell>
          <cell r="G173">
            <v>38.54</v>
          </cell>
          <cell r="J173">
            <v>10.53</v>
          </cell>
          <cell r="L173">
            <v>59.98</v>
          </cell>
        </row>
        <row r="174">
          <cell r="B174" t="str">
            <v>14층</v>
          </cell>
          <cell r="D174" t="str">
            <v>공 장</v>
          </cell>
          <cell r="E174">
            <v>39.42</v>
          </cell>
          <cell r="F174">
            <v>112.19</v>
          </cell>
          <cell r="G174">
            <v>38.54</v>
          </cell>
          <cell r="J174">
            <v>10.53</v>
          </cell>
          <cell r="L174">
            <v>59.98</v>
          </cell>
        </row>
        <row r="175">
          <cell r="B175" t="str">
            <v>14층</v>
          </cell>
          <cell r="D175" t="str">
            <v>공 장</v>
          </cell>
          <cell r="E175">
            <v>38.61</v>
          </cell>
          <cell r="F175">
            <v>109.88</v>
          </cell>
          <cell r="G175">
            <v>37.74</v>
          </cell>
          <cell r="J175">
            <v>10.32</v>
          </cell>
          <cell r="L175">
            <v>58.75</v>
          </cell>
        </row>
        <row r="176">
          <cell r="B176" t="str">
            <v>14층</v>
          </cell>
          <cell r="D176" t="str">
            <v>공 장</v>
          </cell>
          <cell r="E176">
            <v>39.42</v>
          </cell>
          <cell r="F176">
            <v>112.19</v>
          </cell>
          <cell r="G176">
            <v>38.54</v>
          </cell>
          <cell r="J176">
            <v>10.53</v>
          </cell>
          <cell r="L176">
            <v>59.98</v>
          </cell>
        </row>
        <row r="177">
          <cell r="B177" t="str">
            <v>14층</v>
          </cell>
          <cell r="D177" t="str">
            <v>공 장</v>
          </cell>
          <cell r="E177">
            <v>41.92</v>
          </cell>
          <cell r="F177">
            <v>119.28</v>
          </cell>
          <cell r="G177">
            <v>40.97</v>
          </cell>
          <cell r="J177">
            <v>11.19</v>
          </cell>
          <cell r="L177">
            <v>63.77</v>
          </cell>
        </row>
        <row r="178">
          <cell r="B178" t="str">
            <v>14층</v>
          </cell>
          <cell r="D178" t="str">
            <v>공 장</v>
          </cell>
          <cell r="E178">
            <v>56.06</v>
          </cell>
          <cell r="F178">
            <v>159.52000000000001</v>
          </cell>
          <cell r="G178">
            <v>54.8</v>
          </cell>
          <cell r="J178">
            <v>14.969999999999999</v>
          </cell>
          <cell r="L178">
            <v>85.29</v>
          </cell>
        </row>
        <row r="179">
          <cell r="B179" t="str">
            <v>14층</v>
          </cell>
          <cell r="D179" t="str">
            <v>공 장</v>
          </cell>
          <cell r="E179">
            <v>33.18</v>
          </cell>
          <cell r="F179">
            <v>94.43</v>
          </cell>
          <cell r="G179">
            <v>32.44</v>
          </cell>
          <cell r="J179">
            <v>8.86</v>
          </cell>
          <cell r="L179">
            <v>50.49</v>
          </cell>
        </row>
        <row r="180">
          <cell r="B180" t="str">
            <v>14층</v>
          </cell>
          <cell r="D180" t="str">
            <v>공 장</v>
          </cell>
          <cell r="E180">
            <v>32.590000000000003</v>
          </cell>
          <cell r="F180">
            <v>92.75</v>
          </cell>
          <cell r="G180">
            <v>31.86</v>
          </cell>
          <cell r="J180">
            <v>8.6999999999999993</v>
          </cell>
          <cell r="L180">
            <v>49.59</v>
          </cell>
        </row>
        <row r="181">
          <cell r="B181" t="str">
            <v>14층</v>
          </cell>
          <cell r="D181" t="str">
            <v>공 장</v>
          </cell>
          <cell r="E181">
            <v>43.46</v>
          </cell>
          <cell r="F181">
            <v>123.66</v>
          </cell>
          <cell r="G181">
            <v>42.48</v>
          </cell>
          <cell r="J181">
            <v>11.610000000000001</v>
          </cell>
          <cell r="L181">
            <v>66.12</v>
          </cell>
        </row>
        <row r="182">
          <cell r="B182" t="str">
            <v>14층</v>
          </cell>
          <cell r="D182" t="str">
            <v>공 장</v>
          </cell>
          <cell r="E182">
            <v>43.46</v>
          </cell>
          <cell r="F182">
            <v>123.66</v>
          </cell>
          <cell r="G182">
            <v>42.48</v>
          </cell>
          <cell r="J182">
            <v>11.610000000000001</v>
          </cell>
          <cell r="L182">
            <v>66.12</v>
          </cell>
        </row>
        <row r="183">
          <cell r="B183" t="str">
            <v>14층</v>
          </cell>
          <cell r="D183" t="str">
            <v>공 장</v>
          </cell>
          <cell r="E183">
            <v>45.66</v>
          </cell>
          <cell r="F183">
            <v>129.91999999999999</v>
          </cell>
          <cell r="G183">
            <v>44.63</v>
          </cell>
          <cell r="J183">
            <v>12.2</v>
          </cell>
          <cell r="L183">
            <v>69.459999999999994</v>
          </cell>
        </row>
        <row r="184">
          <cell r="B184" t="str">
            <v>14층</v>
          </cell>
          <cell r="D184" t="str">
            <v>공 장</v>
          </cell>
          <cell r="E184">
            <v>33.51</v>
          </cell>
          <cell r="F184">
            <v>95.35</v>
          </cell>
          <cell r="G184">
            <v>32.74</v>
          </cell>
          <cell r="J184">
            <v>8.9499999999999993</v>
          </cell>
          <cell r="L184">
            <v>50.98</v>
          </cell>
        </row>
        <row r="185">
          <cell r="B185" t="str">
            <v>14층</v>
          </cell>
          <cell r="D185" t="str">
            <v>공 장</v>
          </cell>
          <cell r="E185">
            <v>32.86</v>
          </cell>
          <cell r="F185">
            <v>93.52</v>
          </cell>
          <cell r="G185">
            <v>32.119999999999997</v>
          </cell>
          <cell r="J185">
            <v>8.7800000000000011</v>
          </cell>
          <cell r="L185">
            <v>50</v>
          </cell>
        </row>
        <row r="186">
          <cell r="B186" t="str">
            <v>15층</v>
          </cell>
          <cell r="D186" t="str">
            <v>공 장</v>
          </cell>
          <cell r="E186">
            <v>41.73</v>
          </cell>
          <cell r="F186">
            <v>118.76</v>
          </cell>
          <cell r="G186">
            <v>40.79</v>
          </cell>
          <cell r="J186">
            <v>11.14</v>
          </cell>
          <cell r="L186">
            <v>63.5</v>
          </cell>
        </row>
        <row r="187">
          <cell r="B187" t="str">
            <v>15층</v>
          </cell>
          <cell r="D187" t="str">
            <v>공 장</v>
          </cell>
          <cell r="E187">
            <v>39.42</v>
          </cell>
          <cell r="F187">
            <v>112.19</v>
          </cell>
          <cell r="G187">
            <v>38.54</v>
          </cell>
          <cell r="J187">
            <v>10.53</v>
          </cell>
          <cell r="L187">
            <v>59.98</v>
          </cell>
        </row>
        <row r="188">
          <cell r="B188" t="str">
            <v>15층</v>
          </cell>
          <cell r="D188" t="str">
            <v>공 장</v>
          </cell>
          <cell r="E188">
            <v>39.42</v>
          </cell>
          <cell r="F188">
            <v>112.19</v>
          </cell>
          <cell r="G188">
            <v>38.54</v>
          </cell>
          <cell r="J188">
            <v>10.53</v>
          </cell>
          <cell r="L188">
            <v>59.98</v>
          </cell>
        </row>
        <row r="189">
          <cell r="B189" t="str">
            <v>15층</v>
          </cell>
          <cell r="D189" t="str">
            <v>공 장</v>
          </cell>
          <cell r="E189">
            <v>38.61</v>
          </cell>
          <cell r="F189">
            <v>109.88</v>
          </cell>
          <cell r="G189">
            <v>37.74</v>
          </cell>
          <cell r="J189">
            <v>10.32</v>
          </cell>
          <cell r="L189">
            <v>58.75</v>
          </cell>
        </row>
        <row r="190">
          <cell r="B190" t="str">
            <v>15층</v>
          </cell>
          <cell r="D190" t="str">
            <v>공 장</v>
          </cell>
          <cell r="E190">
            <v>39.42</v>
          </cell>
          <cell r="F190">
            <v>112.19</v>
          </cell>
          <cell r="G190">
            <v>38.54</v>
          </cell>
          <cell r="J190">
            <v>10.53</v>
          </cell>
          <cell r="L190">
            <v>59.98</v>
          </cell>
        </row>
        <row r="191">
          <cell r="B191" t="str">
            <v>15층</v>
          </cell>
          <cell r="D191" t="str">
            <v>공 장</v>
          </cell>
          <cell r="E191">
            <v>41.92</v>
          </cell>
          <cell r="F191">
            <v>119.28</v>
          </cell>
          <cell r="G191">
            <v>40.97</v>
          </cell>
          <cell r="J191">
            <v>11.19</v>
          </cell>
          <cell r="L191">
            <v>63.77</v>
          </cell>
        </row>
        <row r="192">
          <cell r="B192" t="str">
            <v>15층</v>
          </cell>
          <cell r="D192" t="str">
            <v>공 장</v>
          </cell>
          <cell r="E192">
            <v>56.06</v>
          </cell>
          <cell r="F192">
            <v>159.52000000000001</v>
          </cell>
          <cell r="G192">
            <v>54.8</v>
          </cell>
          <cell r="J192">
            <v>14.969999999999999</v>
          </cell>
          <cell r="L192">
            <v>85.29</v>
          </cell>
        </row>
        <row r="193">
          <cell r="B193" t="str">
            <v>15층</v>
          </cell>
          <cell r="D193" t="str">
            <v>공 장</v>
          </cell>
          <cell r="E193">
            <v>33.04</v>
          </cell>
          <cell r="F193">
            <v>94.03</v>
          </cell>
          <cell r="G193">
            <v>32.299999999999997</v>
          </cell>
          <cell r="J193">
            <v>8.82</v>
          </cell>
          <cell r="L193">
            <v>50.27</v>
          </cell>
        </row>
        <row r="194">
          <cell r="B194" t="str">
            <v>15층</v>
          </cell>
          <cell r="D194" t="str">
            <v>공 장</v>
          </cell>
          <cell r="E194">
            <v>31.74</v>
          </cell>
          <cell r="F194">
            <v>90.32</v>
          </cell>
          <cell r="G194">
            <v>31.02</v>
          </cell>
          <cell r="J194">
            <v>8.48</v>
          </cell>
          <cell r="L194">
            <v>48.29</v>
          </cell>
        </row>
        <row r="195">
          <cell r="B195" t="str">
            <v>15층</v>
          </cell>
          <cell r="D195" t="str">
            <v>공 장</v>
          </cell>
          <cell r="E195">
            <v>42.32</v>
          </cell>
          <cell r="F195">
            <v>120.42</v>
          </cell>
          <cell r="G195">
            <v>41.36</v>
          </cell>
          <cell r="J195">
            <v>11.3</v>
          </cell>
          <cell r="L195">
            <v>64.38</v>
          </cell>
        </row>
        <row r="196">
          <cell r="B196" t="str">
            <v>15층</v>
          </cell>
          <cell r="D196" t="str">
            <v>공 장</v>
          </cell>
          <cell r="E196">
            <v>42.32</v>
          </cell>
          <cell r="F196">
            <v>120.42</v>
          </cell>
          <cell r="G196">
            <v>41.36</v>
          </cell>
          <cell r="J196">
            <v>11.3</v>
          </cell>
          <cell r="L196">
            <v>64.38</v>
          </cell>
        </row>
        <row r="197">
          <cell r="B197" t="str">
            <v>15층</v>
          </cell>
          <cell r="D197" t="str">
            <v>공 장</v>
          </cell>
          <cell r="E197">
            <v>42.13</v>
          </cell>
          <cell r="F197">
            <v>119.88</v>
          </cell>
          <cell r="G197">
            <v>41.18</v>
          </cell>
          <cell r="J197">
            <v>11.25</v>
          </cell>
          <cell r="L197">
            <v>64.09</v>
          </cell>
        </row>
        <row r="198">
          <cell r="B198" t="str">
            <v>15층</v>
          </cell>
          <cell r="D198" t="str">
            <v>공 장</v>
          </cell>
          <cell r="E198">
            <v>29.52</v>
          </cell>
          <cell r="F198">
            <v>84.01</v>
          </cell>
          <cell r="G198">
            <v>28.86</v>
          </cell>
          <cell r="J198">
            <v>7.88</v>
          </cell>
          <cell r="L198">
            <v>44.92</v>
          </cell>
        </row>
        <row r="199">
          <cell r="B199" t="str">
            <v>15층</v>
          </cell>
          <cell r="D199" t="str">
            <v>공 장</v>
          </cell>
          <cell r="E199">
            <v>30.5</v>
          </cell>
          <cell r="F199">
            <v>86.8</v>
          </cell>
          <cell r="G199">
            <v>29.82</v>
          </cell>
          <cell r="J199">
            <v>8.15</v>
          </cell>
          <cell r="L199">
            <v>46.41</v>
          </cell>
        </row>
        <row r="202">
          <cell r="B202" t="str">
            <v>1층</v>
          </cell>
          <cell r="D202" t="str">
            <v>지원시설</v>
          </cell>
          <cell r="E202">
            <v>22.83</v>
          </cell>
          <cell r="F202">
            <v>64.98</v>
          </cell>
          <cell r="G202">
            <v>16.190000000000001</v>
          </cell>
          <cell r="J202">
            <v>6.1</v>
          </cell>
          <cell r="L202">
            <v>34.74</v>
          </cell>
        </row>
        <row r="203">
          <cell r="B203" t="str">
            <v>1층</v>
          </cell>
          <cell r="D203" t="str">
            <v>지원시설</v>
          </cell>
          <cell r="E203">
            <v>20.52</v>
          </cell>
          <cell r="F203">
            <v>58.38</v>
          </cell>
          <cell r="G203">
            <v>14.55</v>
          </cell>
          <cell r="J203">
            <v>5.47</v>
          </cell>
          <cell r="L203">
            <v>31.21</v>
          </cell>
        </row>
        <row r="204">
          <cell r="B204" t="str">
            <v>1층</v>
          </cell>
          <cell r="D204" t="str">
            <v>지원시설</v>
          </cell>
          <cell r="E204">
            <v>20.52</v>
          </cell>
          <cell r="F204">
            <v>58.38</v>
          </cell>
          <cell r="G204">
            <v>14.55</v>
          </cell>
          <cell r="J204">
            <v>5.47</v>
          </cell>
          <cell r="L204">
            <v>31.21</v>
          </cell>
        </row>
        <row r="205">
          <cell r="B205" t="str">
            <v>1층</v>
          </cell>
          <cell r="D205" t="str">
            <v>지원시설</v>
          </cell>
          <cell r="E205">
            <v>20.52</v>
          </cell>
          <cell r="F205">
            <v>58.38</v>
          </cell>
          <cell r="G205">
            <v>14.55</v>
          </cell>
          <cell r="J205">
            <v>5.47</v>
          </cell>
          <cell r="L205">
            <v>31.21</v>
          </cell>
        </row>
        <row r="206">
          <cell r="B206" t="str">
            <v>1층</v>
          </cell>
          <cell r="D206" t="str">
            <v>지원시설</v>
          </cell>
          <cell r="E206">
            <v>20.52</v>
          </cell>
          <cell r="F206">
            <v>58.38</v>
          </cell>
          <cell r="G206">
            <v>14.55</v>
          </cell>
          <cell r="J206">
            <v>5.47</v>
          </cell>
          <cell r="L206">
            <v>31.21</v>
          </cell>
        </row>
        <row r="207">
          <cell r="B207" t="str">
            <v>1층</v>
          </cell>
          <cell r="D207" t="str">
            <v>지원시설</v>
          </cell>
          <cell r="E207">
            <v>20.52</v>
          </cell>
          <cell r="F207">
            <v>58.38</v>
          </cell>
          <cell r="G207">
            <v>14.55</v>
          </cell>
          <cell r="J207">
            <v>5.47</v>
          </cell>
          <cell r="L207">
            <v>31.21</v>
          </cell>
        </row>
        <row r="208">
          <cell r="B208" t="str">
            <v>1층</v>
          </cell>
          <cell r="D208" t="str">
            <v>지원시설</v>
          </cell>
          <cell r="E208">
            <v>20.52</v>
          </cell>
          <cell r="F208">
            <v>58.38</v>
          </cell>
          <cell r="G208">
            <v>14.55</v>
          </cell>
          <cell r="J208">
            <v>5.47</v>
          </cell>
          <cell r="L208">
            <v>31.21</v>
          </cell>
        </row>
        <row r="209">
          <cell r="B209" t="str">
            <v>1층</v>
          </cell>
          <cell r="D209" t="str">
            <v>지원시설</v>
          </cell>
          <cell r="E209">
            <v>26.74</v>
          </cell>
          <cell r="F209">
            <v>76.08</v>
          </cell>
          <cell r="G209">
            <v>18.96</v>
          </cell>
          <cell r="J209">
            <v>7.1400000000000006</v>
          </cell>
          <cell r="L209">
            <v>40.68</v>
          </cell>
        </row>
        <row r="210">
          <cell r="B210" t="str">
            <v>2층</v>
          </cell>
          <cell r="D210" t="str">
            <v>지원시설</v>
          </cell>
          <cell r="E210">
            <v>25.16</v>
          </cell>
          <cell r="F210">
            <v>71.59</v>
          </cell>
          <cell r="G210">
            <v>17.84</v>
          </cell>
          <cell r="J210">
            <v>6.71</v>
          </cell>
          <cell r="L210">
            <v>38.28</v>
          </cell>
        </row>
        <row r="211">
          <cell r="B211" t="str">
            <v>2층</v>
          </cell>
          <cell r="D211" t="str">
            <v>지원시설</v>
          </cell>
          <cell r="E211">
            <v>20.52</v>
          </cell>
          <cell r="F211">
            <v>58.38</v>
          </cell>
          <cell r="G211">
            <v>14.55</v>
          </cell>
          <cell r="J211">
            <v>5.47</v>
          </cell>
          <cell r="L211">
            <v>31.21</v>
          </cell>
        </row>
        <row r="212">
          <cell r="B212" t="str">
            <v>2층</v>
          </cell>
          <cell r="D212" t="str">
            <v>지원시설</v>
          </cell>
          <cell r="E212">
            <v>20.52</v>
          </cell>
          <cell r="F212">
            <v>58.38</v>
          </cell>
          <cell r="G212">
            <v>14.55</v>
          </cell>
          <cell r="J212">
            <v>5.47</v>
          </cell>
          <cell r="L212">
            <v>31.21</v>
          </cell>
        </row>
        <row r="213">
          <cell r="B213" t="str">
            <v>2층</v>
          </cell>
          <cell r="D213" t="str">
            <v>지원시설</v>
          </cell>
          <cell r="E213">
            <v>20.52</v>
          </cell>
          <cell r="F213">
            <v>58.38</v>
          </cell>
          <cell r="G213">
            <v>14.55</v>
          </cell>
          <cell r="J213">
            <v>5.47</v>
          </cell>
          <cell r="L213">
            <v>31.21</v>
          </cell>
        </row>
        <row r="214">
          <cell r="B214" t="str">
            <v>2층</v>
          </cell>
          <cell r="D214" t="str">
            <v>지원시설</v>
          </cell>
          <cell r="E214">
            <v>20.52</v>
          </cell>
          <cell r="F214">
            <v>58.38</v>
          </cell>
          <cell r="G214">
            <v>14.55</v>
          </cell>
          <cell r="J214">
            <v>5.47</v>
          </cell>
          <cell r="L214">
            <v>31.21</v>
          </cell>
        </row>
        <row r="215">
          <cell r="B215" t="str">
            <v>2층</v>
          </cell>
          <cell r="D215" t="str">
            <v>지원시설</v>
          </cell>
          <cell r="E215">
            <v>20.52</v>
          </cell>
          <cell r="F215">
            <v>58.38</v>
          </cell>
          <cell r="G215">
            <v>14.55</v>
          </cell>
          <cell r="J215">
            <v>5.47</v>
          </cell>
          <cell r="L215">
            <v>31.21</v>
          </cell>
        </row>
        <row r="216">
          <cell r="B216" t="str">
            <v>2층</v>
          </cell>
          <cell r="D216" t="str">
            <v>지원시설</v>
          </cell>
          <cell r="E216">
            <v>20.52</v>
          </cell>
          <cell r="F216">
            <v>58.38</v>
          </cell>
          <cell r="G216">
            <v>14.55</v>
          </cell>
          <cell r="J216">
            <v>5.47</v>
          </cell>
          <cell r="L216">
            <v>31.21</v>
          </cell>
        </row>
        <row r="217">
          <cell r="B217" t="str">
            <v>2층</v>
          </cell>
          <cell r="D217" t="str">
            <v>지원시설</v>
          </cell>
          <cell r="E217">
            <v>20.52</v>
          </cell>
          <cell r="F217">
            <v>58.38</v>
          </cell>
          <cell r="G217">
            <v>14.55</v>
          </cell>
          <cell r="J217">
            <v>5.47</v>
          </cell>
          <cell r="L217">
            <v>31.21</v>
          </cell>
        </row>
        <row r="218">
          <cell r="B218" t="str">
            <v>2층</v>
          </cell>
          <cell r="D218" t="str">
            <v>지원시설</v>
          </cell>
          <cell r="E218">
            <v>26.74</v>
          </cell>
          <cell r="F218">
            <v>76.08</v>
          </cell>
          <cell r="G218">
            <v>18.96</v>
          </cell>
          <cell r="J218">
            <v>7.1400000000000006</v>
          </cell>
          <cell r="L218">
            <v>40.68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표지"/>
      <sheetName val="분양면적집계"/>
      <sheetName val="1동 분양면적_피벗"/>
      <sheetName val="2동 분양면적_피벗"/>
      <sheetName val="층별 건축면적"/>
      <sheetName val="면적표"/>
    </sheetNames>
    <sheetDataSet>
      <sheetData sheetId="0"/>
      <sheetData sheetId="1"/>
      <sheetData sheetId="2"/>
      <sheetData sheetId="3"/>
      <sheetData sheetId="4"/>
      <sheetData sheetId="5">
        <row r="3">
          <cell r="B3" t="str">
            <v>지하2층</v>
          </cell>
          <cell r="D3" t="str">
            <v>공 장</v>
          </cell>
          <cell r="E3">
            <v>60.83</v>
          </cell>
          <cell r="F3">
            <v>173.09</v>
          </cell>
          <cell r="G3">
            <v>59.46</v>
          </cell>
          <cell r="J3">
            <v>16.25</v>
          </cell>
          <cell r="L3">
            <v>92.54</v>
          </cell>
        </row>
        <row r="4">
          <cell r="B4" t="str">
            <v>지하2층</v>
          </cell>
          <cell r="D4" t="str">
            <v>지원시설</v>
          </cell>
          <cell r="E4">
            <v>150.74</v>
          </cell>
          <cell r="F4">
            <v>428.96</v>
          </cell>
          <cell r="G4">
            <v>147.35</v>
          </cell>
          <cell r="J4">
            <v>40.260000000000005</v>
          </cell>
          <cell r="L4">
            <v>229.34</v>
          </cell>
        </row>
        <row r="5">
          <cell r="B5" t="str">
            <v>지하2층</v>
          </cell>
          <cell r="D5" t="str">
            <v>공 장</v>
          </cell>
          <cell r="E5">
            <v>23.3</v>
          </cell>
          <cell r="F5">
            <v>66.3</v>
          </cell>
          <cell r="G5">
            <v>22.77</v>
          </cell>
          <cell r="J5">
            <v>6.2200000000000006</v>
          </cell>
          <cell r="L5">
            <v>35.450000000000003</v>
          </cell>
        </row>
        <row r="6">
          <cell r="B6" t="str">
            <v>지하2층</v>
          </cell>
          <cell r="D6" t="str">
            <v>공 장</v>
          </cell>
          <cell r="E6">
            <v>31.39</v>
          </cell>
          <cell r="F6">
            <v>89.32</v>
          </cell>
          <cell r="G6">
            <v>30.68</v>
          </cell>
          <cell r="J6">
            <v>8.3800000000000008</v>
          </cell>
          <cell r="L6">
            <v>47.76</v>
          </cell>
        </row>
        <row r="7">
          <cell r="B7" t="str">
            <v>지하2층</v>
          </cell>
          <cell r="D7" t="str">
            <v>공 장</v>
          </cell>
          <cell r="E7">
            <v>34.85</v>
          </cell>
          <cell r="F7">
            <v>99.18</v>
          </cell>
          <cell r="G7">
            <v>34.07</v>
          </cell>
          <cell r="J7">
            <v>9.3000000000000007</v>
          </cell>
          <cell r="L7">
            <v>53.03</v>
          </cell>
        </row>
        <row r="8">
          <cell r="B8" t="str">
            <v>지하2층</v>
          </cell>
          <cell r="D8" t="str">
            <v>공 장</v>
          </cell>
          <cell r="E8">
            <v>74.53</v>
          </cell>
          <cell r="F8">
            <v>212.1</v>
          </cell>
          <cell r="G8">
            <v>72.86</v>
          </cell>
          <cell r="J8">
            <v>19.91</v>
          </cell>
          <cell r="L8">
            <v>113.4</v>
          </cell>
        </row>
        <row r="9">
          <cell r="B9" t="str">
            <v>지하1층</v>
          </cell>
          <cell r="D9" t="str">
            <v>공 장</v>
          </cell>
          <cell r="E9">
            <v>48.12</v>
          </cell>
          <cell r="F9">
            <v>136.94</v>
          </cell>
          <cell r="G9">
            <v>47.04</v>
          </cell>
          <cell r="J9">
            <v>12.850000000000001</v>
          </cell>
          <cell r="L9">
            <v>73.22</v>
          </cell>
        </row>
        <row r="10">
          <cell r="B10" t="str">
            <v>지하1층</v>
          </cell>
          <cell r="D10" t="str">
            <v>공 장</v>
          </cell>
          <cell r="E10">
            <v>47.54</v>
          </cell>
          <cell r="F10">
            <v>135.27000000000001</v>
          </cell>
          <cell r="G10">
            <v>46.47</v>
          </cell>
          <cell r="J10">
            <v>12.7</v>
          </cell>
          <cell r="L10">
            <v>72.319999999999993</v>
          </cell>
        </row>
        <row r="11">
          <cell r="B11" t="str">
            <v>지하1층</v>
          </cell>
          <cell r="D11" t="str">
            <v>공 장</v>
          </cell>
          <cell r="E11">
            <v>47.54</v>
          </cell>
          <cell r="F11">
            <v>135.27000000000001</v>
          </cell>
          <cell r="G11">
            <v>46.47</v>
          </cell>
          <cell r="J11">
            <v>12.7</v>
          </cell>
          <cell r="L11">
            <v>72.319999999999993</v>
          </cell>
        </row>
        <row r="12">
          <cell r="B12" t="str">
            <v>지하1층</v>
          </cell>
          <cell r="D12" t="str">
            <v>공 장</v>
          </cell>
          <cell r="E12">
            <v>47.54</v>
          </cell>
          <cell r="F12">
            <v>135.27000000000001</v>
          </cell>
          <cell r="G12">
            <v>46.47</v>
          </cell>
          <cell r="J12">
            <v>12.7</v>
          </cell>
          <cell r="L12">
            <v>72.319999999999993</v>
          </cell>
        </row>
        <row r="13">
          <cell r="B13" t="str">
            <v>지하1층</v>
          </cell>
          <cell r="D13" t="str">
            <v>공 장</v>
          </cell>
          <cell r="E13">
            <v>44.45</v>
          </cell>
          <cell r="F13">
            <v>126.48</v>
          </cell>
          <cell r="G13">
            <v>43.45</v>
          </cell>
          <cell r="J13">
            <v>11.870000000000001</v>
          </cell>
          <cell r="L13">
            <v>67.62</v>
          </cell>
        </row>
        <row r="14">
          <cell r="B14" t="str">
            <v>지하1층</v>
          </cell>
          <cell r="D14" t="str">
            <v>공 장</v>
          </cell>
          <cell r="E14">
            <v>38.96</v>
          </cell>
          <cell r="F14">
            <v>110.87</v>
          </cell>
          <cell r="G14">
            <v>38.08</v>
          </cell>
          <cell r="J14">
            <v>10.41</v>
          </cell>
          <cell r="L14">
            <v>59.28</v>
          </cell>
        </row>
        <row r="15">
          <cell r="B15" t="str">
            <v>지하1층</v>
          </cell>
          <cell r="D15" t="str">
            <v>공 장</v>
          </cell>
          <cell r="E15">
            <v>97.35</v>
          </cell>
          <cell r="F15">
            <v>277.02</v>
          </cell>
          <cell r="G15">
            <v>95.16</v>
          </cell>
          <cell r="J15">
            <v>26</v>
          </cell>
          <cell r="L15">
            <v>148.11000000000001</v>
          </cell>
        </row>
        <row r="16">
          <cell r="B16" t="str">
            <v>지하1층</v>
          </cell>
          <cell r="D16" t="str">
            <v>공 장</v>
          </cell>
          <cell r="E16">
            <v>54.9</v>
          </cell>
          <cell r="F16">
            <v>156.22</v>
          </cell>
          <cell r="G16">
            <v>53.66</v>
          </cell>
          <cell r="J16">
            <v>14.66</v>
          </cell>
          <cell r="L16">
            <v>83.52</v>
          </cell>
        </row>
        <row r="17">
          <cell r="B17" t="str">
            <v>지하1층</v>
          </cell>
          <cell r="D17" t="str">
            <v>공 장</v>
          </cell>
          <cell r="E17">
            <v>24.43</v>
          </cell>
          <cell r="F17">
            <v>69.510000000000005</v>
          </cell>
          <cell r="G17">
            <v>23.88</v>
          </cell>
          <cell r="J17">
            <v>6.53</v>
          </cell>
          <cell r="L17">
            <v>37.159999999999997</v>
          </cell>
        </row>
        <row r="18">
          <cell r="B18" t="str">
            <v>지하1층</v>
          </cell>
          <cell r="D18" t="str">
            <v>공 장</v>
          </cell>
          <cell r="E18">
            <v>23.3</v>
          </cell>
          <cell r="F18">
            <v>66.3</v>
          </cell>
          <cell r="G18">
            <v>22.77</v>
          </cell>
          <cell r="J18">
            <v>6.2200000000000006</v>
          </cell>
          <cell r="L18">
            <v>35.450000000000003</v>
          </cell>
        </row>
        <row r="19">
          <cell r="B19" t="str">
            <v>지하1층</v>
          </cell>
          <cell r="D19" t="str">
            <v>공 장</v>
          </cell>
          <cell r="E19">
            <v>31.39</v>
          </cell>
          <cell r="F19">
            <v>89.32</v>
          </cell>
          <cell r="G19">
            <v>30.68</v>
          </cell>
          <cell r="J19">
            <v>8.3800000000000008</v>
          </cell>
          <cell r="L19">
            <v>47.76</v>
          </cell>
        </row>
        <row r="20">
          <cell r="B20" t="str">
            <v>지하1층</v>
          </cell>
          <cell r="D20" t="str">
            <v>공 장</v>
          </cell>
          <cell r="E20">
            <v>35.450000000000003</v>
          </cell>
          <cell r="F20">
            <v>100.89</v>
          </cell>
          <cell r="G20">
            <v>34.659999999999997</v>
          </cell>
          <cell r="J20">
            <v>9.4699999999999989</v>
          </cell>
          <cell r="L20">
            <v>53.94</v>
          </cell>
        </row>
        <row r="21">
          <cell r="B21" t="str">
            <v>지하1층</v>
          </cell>
          <cell r="D21" t="str">
            <v>공 장</v>
          </cell>
          <cell r="E21">
            <v>74.98</v>
          </cell>
          <cell r="F21">
            <v>213.36</v>
          </cell>
          <cell r="G21">
            <v>73.290000000000006</v>
          </cell>
          <cell r="J21">
            <v>20.03</v>
          </cell>
          <cell r="L21">
            <v>114.07</v>
          </cell>
        </row>
        <row r="22">
          <cell r="B22" t="str">
            <v>1층</v>
          </cell>
          <cell r="D22" t="str">
            <v>지원시설</v>
          </cell>
          <cell r="E22">
            <v>48.6</v>
          </cell>
          <cell r="F22">
            <v>138.29</v>
          </cell>
          <cell r="G22">
            <v>47.5</v>
          </cell>
          <cell r="J22">
            <v>12.98</v>
          </cell>
          <cell r="L22">
            <v>73.94</v>
          </cell>
        </row>
        <row r="23">
          <cell r="B23" t="str">
            <v>1층</v>
          </cell>
          <cell r="D23" t="str">
            <v>지원시설</v>
          </cell>
          <cell r="E23">
            <v>41.72</v>
          </cell>
          <cell r="F23">
            <v>118.71</v>
          </cell>
          <cell r="G23">
            <v>40.78</v>
          </cell>
          <cell r="J23">
            <v>11.14</v>
          </cell>
          <cell r="L23">
            <v>63.47</v>
          </cell>
        </row>
        <row r="24">
          <cell r="B24" t="str">
            <v>1층</v>
          </cell>
          <cell r="D24" t="str">
            <v>지원시설</v>
          </cell>
          <cell r="E24">
            <v>39.49</v>
          </cell>
          <cell r="F24">
            <v>112.39</v>
          </cell>
          <cell r="G24">
            <v>38.61</v>
          </cell>
          <cell r="J24">
            <v>10.549999999999999</v>
          </cell>
          <cell r="L24">
            <v>60.09</v>
          </cell>
        </row>
        <row r="25">
          <cell r="B25" t="str">
            <v>1층</v>
          </cell>
          <cell r="D25" t="str">
            <v>지원시설</v>
          </cell>
          <cell r="E25">
            <v>41.08</v>
          </cell>
          <cell r="F25">
            <v>116.9</v>
          </cell>
          <cell r="G25">
            <v>40.159999999999997</v>
          </cell>
          <cell r="J25">
            <v>10.969999999999999</v>
          </cell>
          <cell r="L25">
            <v>62.5</v>
          </cell>
        </row>
        <row r="26">
          <cell r="B26" t="str">
            <v>2층</v>
          </cell>
          <cell r="D26" t="str">
            <v>공 장</v>
          </cell>
          <cell r="E26">
            <v>41.73</v>
          </cell>
          <cell r="F26">
            <v>118.76</v>
          </cell>
          <cell r="G26">
            <v>40.79</v>
          </cell>
          <cell r="J26">
            <v>11.14</v>
          </cell>
          <cell r="L26">
            <v>63.5</v>
          </cell>
        </row>
        <row r="27">
          <cell r="B27" t="str">
            <v>2층</v>
          </cell>
          <cell r="D27" t="str">
            <v>공 장</v>
          </cell>
          <cell r="E27">
            <v>41.61</v>
          </cell>
          <cell r="F27">
            <v>118.42</v>
          </cell>
          <cell r="G27">
            <v>40.68</v>
          </cell>
          <cell r="J27">
            <v>11.120000000000001</v>
          </cell>
          <cell r="L27">
            <v>63.31</v>
          </cell>
        </row>
        <row r="28">
          <cell r="B28" t="str">
            <v>2층</v>
          </cell>
          <cell r="D28" t="str">
            <v>지원시설</v>
          </cell>
          <cell r="E28">
            <v>41.75</v>
          </cell>
          <cell r="F28">
            <v>118.82</v>
          </cell>
          <cell r="G28">
            <v>40.81</v>
          </cell>
          <cell r="J28">
            <v>11.15</v>
          </cell>
          <cell r="L28">
            <v>63.53</v>
          </cell>
        </row>
        <row r="29">
          <cell r="B29" t="str">
            <v>2층</v>
          </cell>
          <cell r="D29" t="str">
            <v>지원시설</v>
          </cell>
          <cell r="E29">
            <v>39.57</v>
          </cell>
          <cell r="F29">
            <v>112.59</v>
          </cell>
          <cell r="G29">
            <v>38.67</v>
          </cell>
          <cell r="J29">
            <v>10.57</v>
          </cell>
          <cell r="L29">
            <v>60.2</v>
          </cell>
        </row>
        <row r="30">
          <cell r="B30" t="str">
            <v>2층</v>
          </cell>
          <cell r="D30" t="str">
            <v>지원시설</v>
          </cell>
          <cell r="E30">
            <v>42.07</v>
          </cell>
          <cell r="F30">
            <v>119.71</v>
          </cell>
          <cell r="G30">
            <v>41.12</v>
          </cell>
          <cell r="J30">
            <v>11.24</v>
          </cell>
          <cell r="L30">
            <v>64</v>
          </cell>
        </row>
        <row r="31">
          <cell r="B31" t="str">
            <v>2층</v>
          </cell>
          <cell r="D31" t="str">
            <v>공 장</v>
          </cell>
          <cell r="E31">
            <v>60.61</v>
          </cell>
          <cell r="F31">
            <v>172.5</v>
          </cell>
          <cell r="G31">
            <v>59.25</v>
          </cell>
          <cell r="J31">
            <v>16.189999999999998</v>
          </cell>
          <cell r="L31">
            <v>92.23</v>
          </cell>
        </row>
        <row r="32">
          <cell r="B32" t="str">
            <v>3층</v>
          </cell>
          <cell r="D32" t="str">
            <v>공 장</v>
          </cell>
          <cell r="E32">
            <v>41.73</v>
          </cell>
          <cell r="F32">
            <v>118.76</v>
          </cell>
          <cell r="G32">
            <v>40.79</v>
          </cell>
          <cell r="J32">
            <v>11.14</v>
          </cell>
          <cell r="L32">
            <v>63.5</v>
          </cell>
        </row>
        <row r="33">
          <cell r="B33" t="str">
            <v>3층</v>
          </cell>
          <cell r="D33" t="str">
            <v>공 장</v>
          </cell>
          <cell r="E33">
            <v>39.42</v>
          </cell>
          <cell r="F33">
            <v>112.19</v>
          </cell>
          <cell r="G33">
            <v>38.54</v>
          </cell>
          <cell r="J33">
            <v>10.53</v>
          </cell>
          <cell r="L33">
            <v>59.98</v>
          </cell>
        </row>
        <row r="34">
          <cell r="B34" t="str">
            <v>3층</v>
          </cell>
          <cell r="D34" t="str">
            <v>공 장</v>
          </cell>
          <cell r="E34">
            <v>37.72</v>
          </cell>
          <cell r="F34">
            <v>107.33</v>
          </cell>
          <cell r="G34">
            <v>36.869999999999997</v>
          </cell>
          <cell r="J34">
            <v>10.090000000000002</v>
          </cell>
          <cell r="L34">
            <v>57.370000000000005</v>
          </cell>
        </row>
        <row r="35">
          <cell r="B35" t="str">
            <v>3층</v>
          </cell>
          <cell r="D35" t="str">
            <v>공 장</v>
          </cell>
          <cell r="E35">
            <v>39.42</v>
          </cell>
          <cell r="F35">
            <v>112.19</v>
          </cell>
          <cell r="G35">
            <v>38.54</v>
          </cell>
          <cell r="J35">
            <v>10.53</v>
          </cell>
          <cell r="L35">
            <v>59.98</v>
          </cell>
        </row>
        <row r="36">
          <cell r="B36" t="str">
            <v>3층</v>
          </cell>
          <cell r="D36" t="str">
            <v>공 장</v>
          </cell>
          <cell r="E36">
            <v>39.42</v>
          </cell>
          <cell r="F36">
            <v>112.19</v>
          </cell>
          <cell r="G36">
            <v>38.54</v>
          </cell>
          <cell r="J36">
            <v>10.53</v>
          </cell>
          <cell r="L36">
            <v>59.98</v>
          </cell>
        </row>
        <row r="37">
          <cell r="B37" t="str">
            <v>3층</v>
          </cell>
          <cell r="D37" t="str">
            <v>공 장</v>
          </cell>
          <cell r="E37">
            <v>41.92</v>
          </cell>
          <cell r="F37">
            <v>119.28</v>
          </cell>
          <cell r="G37">
            <v>40.97</v>
          </cell>
          <cell r="J37">
            <v>11.19</v>
          </cell>
          <cell r="L37">
            <v>63.77</v>
          </cell>
        </row>
        <row r="38">
          <cell r="B38" t="str">
            <v>3층</v>
          </cell>
          <cell r="D38" t="str">
            <v>공 장</v>
          </cell>
          <cell r="E38">
            <v>60.61</v>
          </cell>
          <cell r="F38">
            <v>172.5</v>
          </cell>
          <cell r="G38">
            <v>59.25</v>
          </cell>
          <cell r="J38">
            <v>16.189999999999998</v>
          </cell>
          <cell r="L38">
            <v>92.23</v>
          </cell>
        </row>
        <row r="39">
          <cell r="B39" t="str">
            <v>4층</v>
          </cell>
          <cell r="D39" t="str">
            <v>공 장</v>
          </cell>
          <cell r="E39">
            <v>37.130000000000003</v>
          </cell>
          <cell r="F39">
            <v>105.67</v>
          </cell>
          <cell r="G39">
            <v>36.299999999999997</v>
          </cell>
          <cell r="J39">
            <v>9.92</v>
          </cell>
          <cell r="L39">
            <v>56.5</v>
          </cell>
        </row>
        <row r="40">
          <cell r="B40" t="str">
            <v>4층</v>
          </cell>
          <cell r="D40" t="str">
            <v>공 장</v>
          </cell>
          <cell r="E40">
            <v>37.72</v>
          </cell>
          <cell r="F40">
            <v>107.33</v>
          </cell>
          <cell r="G40">
            <v>36.869999999999997</v>
          </cell>
          <cell r="J40">
            <v>10.090000000000002</v>
          </cell>
          <cell r="L40">
            <v>57.370000000000005</v>
          </cell>
        </row>
        <row r="41">
          <cell r="B41" t="str">
            <v>4층</v>
          </cell>
          <cell r="D41" t="str">
            <v>공 장</v>
          </cell>
          <cell r="E41">
            <v>37.72</v>
          </cell>
          <cell r="F41">
            <v>107.33</v>
          </cell>
          <cell r="G41">
            <v>36.869999999999997</v>
          </cell>
          <cell r="J41">
            <v>10.090000000000002</v>
          </cell>
          <cell r="L41">
            <v>57.370000000000005</v>
          </cell>
        </row>
        <row r="42">
          <cell r="B42" t="str">
            <v>4층</v>
          </cell>
          <cell r="D42" t="str">
            <v>공 장</v>
          </cell>
          <cell r="E42">
            <v>39.42</v>
          </cell>
          <cell r="F42">
            <v>112.19</v>
          </cell>
          <cell r="G42">
            <v>38.54</v>
          </cell>
          <cell r="J42">
            <v>10.53</v>
          </cell>
          <cell r="L42">
            <v>59.98</v>
          </cell>
        </row>
        <row r="43">
          <cell r="B43" t="str">
            <v>4층</v>
          </cell>
          <cell r="D43" t="str">
            <v>공 장</v>
          </cell>
          <cell r="E43">
            <v>39.42</v>
          </cell>
          <cell r="F43">
            <v>112.19</v>
          </cell>
          <cell r="G43">
            <v>38.54</v>
          </cell>
          <cell r="J43">
            <v>10.53</v>
          </cell>
          <cell r="L43">
            <v>59.98</v>
          </cell>
        </row>
        <row r="44">
          <cell r="B44" t="str">
            <v>4층</v>
          </cell>
          <cell r="D44" t="str">
            <v>공 장</v>
          </cell>
          <cell r="E44">
            <v>41.92</v>
          </cell>
          <cell r="F44">
            <v>119.28</v>
          </cell>
          <cell r="G44">
            <v>40.97</v>
          </cell>
          <cell r="J44">
            <v>11.19</v>
          </cell>
          <cell r="L44">
            <v>63.77</v>
          </cell>
        </row>
        <row r="45">
          <cell r="B45" t="str">
            <v>4층</v>
          </cell>
          <cell r="D45" t="str">
            <v>공 장</v>
          </cell>
          <cell r="E45">
            <v>60.61</v>
          </cell>
          <cell r="F45">
            <v>172.5</v>
          </cell>
          <cell r="G45">
            <v>59.25</v>
          </cell>
          <cell r="J45">
            <v>16.189999999999998</v>
          </cell>
          <cell r="L45">
            <v>92.23</v>
          </cell>
        </row>
        <row r="46">
          <cell r="B46" t="str">
            <v>5층</v>
          </cell>
          <cell r="D46" t="str">
            <v>공 장</v>
          </cell>
          <cell r="E46">
            <v>41.73</v>
          </cell>
          <cell r="F46">
            <v>118.76</v>
          </cell>
          <cell r="G46">
            <v>40.79</v>
          </cell>
          <cell r="J46">
            <v>11.14</v>
          </cell>
          <cell r="L46">
            <v>63.5</v>
          </cell>
        </row>
        <row r="47">
          <cell r="B47" t="str">
            <v>5층</v>
          </cell>
          <cell r="D47" t="str">
            <v>공 장</v>
          </cell>
          <cell r="E47">
            <v>39.42</v>
          </cell>
          <cell r="F47">
            <v>112.19</v>
          </cell>
          <cell r="G47">
            <v>38.54</v>
          </cell>
          <cell r="J47">
            <v>10.53</v>
          </cell>
          <cell r="L47">
            <v>59.98</v>
          </cell>
        </row>
        <row r="48">
          <cell r="B48" t="str">
            <v>5층</v>
          </cell>
          <cell r="D48" t="str">
            <v>공 장</v>
          </cell>
          <cell r="E48">
            <v>39.42</v>
          </cell>
          <cell r="F48">
            <v>112.19</v>
          </cell>
          <cell r="G48">
            <v>38.54</v>
          </cell>
          <cell r="J48">
            <v>10.53</v>
          </cell>
          <cell r="L48">
            <v>59.98</v>
          </cell>
        </row>
        <row r="49">
          <cell r="B49" t="str">
            <v>5층</v>
          </cell>
          <cell r="D49" t="str">
            <v>공 장</v>
          </cell>
          <cell r="E49">
            <v>39.42</v>
          </cell>
          <cell r="F49">
            <v>112.19</v>
          </cell>
          <cell r="G49">
            <v>38.54</v>
          </cell>
          <cell r="J49">
            <v>10.53</v>
          </cell>
          <cell r="L49">
            <v>59.98</v>
          </cell>
        </row>
        <row r="50">
          <cell r="B50" t="str">
            <v>5층</v>
          </cell>
          <cell r="D50" t="str">
            <v>공 장</v>
          </cell>
          <cell r="E50">
            <v>39.42</v>
          </cell>
          <cell r="F50">
            <v>112.19</v>
          </cell>
          <cell r="G50">
            <v>38.54</v>
          </cell>
          <cell r="J50">
            <v>10.53</v>
          </cell>
          <cell r="L50">
            <v>59.98</v>
          </cell>
        </row>
        <row r="51">
          <cell r="B51" t="str">
            <v>5층</v>
          </cell>
          <cell r="D51" t="str">
            <v>공 장</v>
          </cell>
          <cell r="E51">
            <v>41.92</v>
          </cell>
          <cell r="F51">
            <v>119.28</v>
          </cell>
          <cell r="G51">
            <v>40.97</v>
          </cell>
          <cell r="J51">
            <v>11.19</v>
          </cell>
          <cell r="L51">
            <v>63.77</v>
          </cell>
        </row>
        <row r="52">
          <cell r="B52" t="str">
            <v>5층</v>
          </cell>
          <cell r="D52" t="str">
            <v>공 장</v>
          </cell>
          <cell r="E52">
            <v>56.06</v>
          </cell>
          <cell r="F52">
            <v>159.52000000000001</v>
          </cell>
          <cell r="G52">
            <v>54.8</v>
          </cell>
          <cell r="J52">
            <v>14.969999999999999</v>
          </cell>
          <cell r="L52">
            <v>85.29</v>
          </cell>
        </row>
        <row r="53">
          <cell r="B53" t="str">
            <v>5층</v>
          </cell>
          <cell r="D53" t="str">
            <v>공 장</v>
          </cell>
          <cell r="E53">
            <v>33.18</v>
          </cell>
          <cell r="F53">
            <v>94.43</v>
          </cell>
          <cell r="G53">
            <v>32.44</v>
          </cell>
          <cell r="J53">
            <v>8.86</v>
          </cell>
          <cell r="L53">
            <v>50.49</v>
          </cell>
        </row>
        <row r="54">
          <cell r="B54" t="str">
            <v>5층</v>
          </cell>
          <cell r="D54" t="str">
            <v>공 장</v>
          </cell>
          <cell r="E54">
            <v>32.590000000000003</v>
          </cell>
          <cell r="F54">
            <v>92.75</v>
          </cell>
          <cell r="G54">
            <v>31.86</v>
          </cell>
          <cell r="J54">
            <v>8.6999999999999993</v>
          </cell>
          <cell r="L54">
            <v>49.59</v>
          </cell>
        </row>
        <row r="55">
          <cell r="B55" t="str">
            <v>5층</v>
          </cell>
          <cell r="D55" t="str">
            <v>공 장</v>
          </cell>
          <cell r="E55">
            <v>43.46</v>
          </cell>
          <cell r="F55">
            <v>123.66</v>
          </cell>
          <cell r="G55">
            <v>42.48</v>
          </cell>
          <cell r="J55">
            <v>11.610000000000001</v>
          </cell>
          <cell r="L55">
            <v>66.12</v>
          </cell>
        </row>
        <row r="56">
          <cell r="B56" t="str">
            <v>5층</v>
          </cell>
          <cell r="D56" t="str">
            <v>공 장</v>
          </cell>
          <cell r="E56">
            <v>43.46</v>
          </cell>
          <cell r="F56">
            <v>123.66</v>
          </cell>
          <cell r="G56">
            <v>42.48</v>
          </cell>
          <cell r="J56">
            <v>11.610000000000001</v>
          </cell>
          <cell r="L56">
            <v>66.12</v>
          </cell>
        </row>
        <row r="57">
          <cell r="B57" t="str">
            <v>5층</v>
          </cell>
          <cell r="D57" t="str">
            <v>공 장</v>
          </cell>
          <cell r="E57">
            <v>45.66</v>
          </cell>
          <cell r="F57">
            <v>129.91999999999999</v>
          </cell>
          <cell r="G57">
            <v>44.63</v>
          </cell>
          <cell r="J57">
            <v>12.2</v>
          </cell>
          <cell r="L57">
            <v>69.459999999999994</v>
          </cell>
        </row>
        <row r="58">
          <cell r="B58" t="str">
            <v>5층</v>
          </cell>
          <cell r="D58" t="str">
            <v>공 장</v>
          </cell>
          <cell r="E58">
            <v>33.51</v>
          </cell>
          <cell r="F58">
            <v>95.35</v>
          </cell>
          <cell r="G58">
            <v>32.74</v>
          </cell>
          <cell r="J58">
            <v>8.9499999999999993</v>
          </cell>
          <cell r="L58">
            <v>50.98</v>
          </cell>
        </row>
        <row r="59">
          <cell r="B59" t="str">
            <v>5층</v>
          </cell>
          <cell r="D59" t="str">
            <v>공 장</v>
          </cell>
          <cell r="E59">
            <v>32.86</v>
          </cell>
          <cell r="F59">
            <v>93.52</v>
          </cell>
          <cell r="G59">
            <v>32.119999999999997</v>
          </cell>
          <cell r="J59">
            <v>8.7800000000000011</v>
          </cell>
          <cell r="L59">
            <v>50</v>
          </cell>
        </row>
        <row r="60">
          <cell r="B60" t="str">
            <v>6층</v>
          </cell>
          <cell r="D60" t="str">
            <v>공 장</v>
          </cell>
          <cell r="E60">
            <v>41.73</v>
          </cell>
          <cell r="F60">
            <v>118.76</v>
          </cell>
          <cell r="G60">
            <v>40.79</v>
          </cell>
          <cell r="J60">
            <v>11.14</v>
          </cell>
          <cell r="L60">
            <v>63.5</v>
          </cell>
        </row>
        <row r="61">
          <cell r="B61" t="str">
            <v>6층</v>
          </cell>
          <cell r="D61" t="str">
            <v>공 장</v>
          </cell>
          <cell r="E61">
            <v>39.42</v>
          </cell>
          <cell r="F61">
            <v>112.19</v>
          </cell>
          <cell r="G61">
            <v>38.54</v>
          </cell>
          <cell r="J61">
            <v>10.53</v>
          </cell>
          <cell r="L61">
            <v>59.98</v>
          </cell>
        </row>
        <row r="62">
          <cell r="B62" t="str">
            <v>6층</v>
          </cell>
          <cell r="D62" t="str">
            <v>공 장</v>
          </cell>
          <cell r="E62">
            <v>39.42</v>
          </cell>
          <cell r="F62">
            <v>112.19</v>
          </cell>
          <cell r="G62">
            <v>38.54</v>
          </cell>
          <cell r="J62">
            <v>10.53</v>
          </cell>
          <cell r="L62">
            <v>59.98</v>
          </cell>
        </row>
        <row r="63">
          <cell r="B63" t="str">
            <v>6층</v>
          </cell>
          <cell r="D63" t="str">
            <v>공 장</v>
          </cell>
          <cell r="E63">
            <v>39.42</v>
          </cell>
          <cell r="F63">
            <v>112.19</v>
          </cell>
          <cell r="G63">
            <v>38.54</v>
          </cell>
          <cell r="J63">
            <v>10.53</v>
          </cell>
          <cell r="L63">
            <v>59.98</v>
          </cell>
        </row>
        <row r="64">
          <cell r="B64" t="str">
            <v>6층</v>
          </cell>
          <cell r="D64" t="str">
            <v>공 장</v>
          </cell>
          <cell r="E64">
            <v>39.42</v>
          </cell>
          <cell r="F64">
            <v>112.19</v>
          </cell>
          <cell r="G64">
            <v>38.54</v>
          </cell>
          <cell r="J64">
            <v>10.53</v>
          </cell>
          <cell r="L64">
            <v>59.98</v>
          </cell>
        </row>
        <row r="65">
          <cell r="B65" t="str">
            <v>6층</v>
          </cell>
          <cell r="D65" t="str">
            <v>공 장</v>
          </cell>
          <cell r="E65">
            <v>41.92</v>
          </cell>
          <cell r="F65">
            <v>119.28</v>
          </cell>
          <cell r="G65">
            <v>40.97</v>
          </cell>
          <cell r="J65">
            <v>11.19</v>
          </cell>
          <cell r="L65">
            <v>63.77</v>
          </cell>
        </row>
        <row r="66">
          <cell r="B66" t="str">
            <v>6층</v>
          </cell>
          <cell r="D66" t="str">
            <v>공 장</v>
          </cell>
          <cell r="E66">
            <v>56.06</v>
          </cell>
          <cell r="F66">
            <v>159.52000000000001</v>
          </cell>
          <cell r="G66">
            <v>54.8</v>
          </cell>
          <cell r="J66">
            <v>14.969999999999999</v>
          </cell>
          <cell r="L66">
            <v>85.29</v>
          </cell>
        </row>
        <row r="67">
          <cell r="B67" t="str">
            <v>6층</v>
          </cell>
          <cell r="D67" t="str">
            <v>공 장</v>
          </cell>
          <cell r="E67">
            <v>33.18</v>
          </cell>
          <cell r="F67">
            <v>94.43</v>
          </cell>
          <cell r="G67">
            <v>32.44</v>
          </cell>
          <cell r="J67">
            <v>8.86</v>
          </cell>
          <cell r="L67">
            <v>50.49</v>
          </cell>
        </row>
        <row r="68">
          <cell r="B68" t="str">
            <v>6층</v>
          </cell>
          <cell r="D68" t="str">
            <v>공 장</v>
          </cell>
          <cell r="E68">
            <v>32.590000000000003</v>
          </cell>
          <cell r="F68">
            <v>92.75</v>
          </cell>
          <cell r="G68">
            <v>31.86</v>
          </cell>
          <cell r="J68">
            <v>8.6999999999999993</v>
          </cell>
          <cell r="L68">
            <v>49.59</v>
          </cell>
        </row>
        <row r="69">
          <cell r="B69" t="str">
            <v>6층</v>
          </cell>
          <cell r="D69" t="str">
            <v>공 장</v>
          </cell>
          <cell r="E69">
            <v>43.46</v>
          </cell>
          <cell r="F69">
            <v>123.66</v>
          </cell>
          <cell r="G69">
            <v>42.48</v>
          </cell>
          <cell r="J69">
            <v>11.610000000000001</v>
          </cell>
          <cell r="L69">
            <v>66.12</v>
          </cell>
        </row>
        <row r="70">
          <cell r="B70" t="str">
            <v>6층</v>
          </cell>
          <cell r="D70" t="str">
            <v>공 장</v>
          </cell>
          <cell r="E70">
            <v>43.46</v>
          </cell>
          <cell r="F70">
            <v>123.66</v>
          </cell>
          <cell r="G70">
            <v>42.48</v>
          </cell>
          <cell r="J70">
            <v>11.610000000000001</v>
          </cell>
          <cell r="L70">
            <v>66.12</v>
          </cell>
        </row>
        <row r="71">
          <cell r="B71" t="str">
            <v>6층</v>
          </cell>
          <cell r="D71" t="str">
            <v>공 장</v>
          </cell>
          <cell r="E71">
            <v>45.66</v>
          </cell>
          <cell r="F71">
            <v>129.91999999999999</v>
          </cell>
          <cell r="G71">
            <v>44.63</v>
          </cell>
          <cell r="J71">
            <v>12.2</v>
          </cell>
          <cell r="L71">
            <v>69.459999999999994</v>
          </cell>
        </row>
        <row r="72">
          <cell r="B72" t="str">
            <v>6층</v>
          </cell>
          <cell r="D72" t="str">
            <v>공 장</v>
          </cell>
          <cell r="E72">
            <v>33.51</v>
          </cell>
          <cell r="F72">
            <v>95.35</v>
          </cell>
          <cell r="G72">
            <v>32.74</v>
          </cell>
          <cell r="J72">
            <v>8.9499999999999993</v>
          </cell>
          <cell r="L72">
            <v>50.98</v>
          </cell>
        </row>
        <row r="73">
          <cell r="B73" t="str">
            <v>6층</v>
          </cell>
          <cell r="D73" t="str">
            <v>공 장</v>
          </cell>
          <cell r="E73">
            <v>32.86</v>
          </cell>
          <cell r="F73">
            <v>93.52</v>
          </cell>
          <cell r="G73">
            <v>32.119999999999997</v>
          </cell>
          <cell r="J73">
            <v>8.7800000000000011</v>
          </cell>
          <cell r="L73">
            <v>50</v>
          </cell>
        </row>
        <row r="74">
          <cell r="B74" t="str">
            <v>7층</v>
          </cell>
          <cell r="D74" t="str">
            <v>공 장</v>
          </cell>
          <cell r="E74">
            <v>41.73</v>
          </cell>
          <cell r="F74">
            <v>118.76</v>
          </cell>
          <cell r="G74">
            <v>40.79</v>
          </cell>
          <cell r="J74">
            <v>11.14</v>
          </cell>
          <cell r="L74">
            <v>63.5</v>
          </cell>
        </row>
        <row r="75">
          <cell r="B75" t="str">
            <v>7층</v>
          </cell>
          <cell r="D75" t="str">
            <v>공 장</v>
          </cell>
          <cell r="E75">
            <v>39.42</v>
          </cell>
          <cell r="F75">
            <v>112.19</v>
          </cell>
          <cell r="G75">
            <v>38.54</v>
          </cell>
          <cell r="J75">
            <v>10.53</v>
          </cell>
          <cell r="L75">
            <v>59.98</v>
          </cell>
        </row>
        <row r="76">
          <cell r="B76" t="str">
            <v>7층</v>
          </cell>
          <cell r="D76" t="str">
            <v>공 장</v>
          </cell>
          <cell r="E76">
            <v>39.42</v>
          </cell>
          <cell r="F76">
            <v>112.19</v>
          </cell>
          <cell r="G76">
            <v>38.54</v>
          </cell>
          <cell r="J76">
            <v>10.53</v>
          </cell>
          <cell r="L76">
            <v>59.98</v>
          </cell>
        </row>
        <row r="77">
          <cell r="B77" t="str">
            <v>7층</v>
          </cell>
          <cell r="D77" t="str">
            <v>공 장</v>
          </cell>
          <cell r="E77">
            <v>39.42</v>
          </cell>
          <cell r="F77">
            <v>112.19</v>
          </cell>
          <cell r="G77">
            <v>38.54</v>
          </cell>
          <cell r="J77">
            <v>10.53</v>
          </cell>
          <cell r="L77">
            <v>59.98</v>
          </cell>
        </row>
        <row r="78">
          <cell r="B78" t="str">
            <v>7층</v>
          </cell>
          <cell r="D78" t="str">
            <v>공 장</v>
          </cell>
          <cell r="E78">
            <v>39.42</v>
          </cell>
          <cell r="F78">
            <v>112.19</v>
          </cell>
          <cell r="G78">
            <v>38.54</v>
          </cell>
          <cell r="J78">
            <v>10.53</v>
          </cell>
          <cell r="L78">
            <v>59.98</v>
          </cell>
        </row>
        <row r="79">
          <cell r="B79" t="str">
            <v>7층</v>
          </cell>
          <cell r="D79" t="str">
            <v>공 장</v>
          </cell>
          <cell r="E79">
            <v>41.92</v>
          </cell>
          <cell r="F79">
            <v>119.28</v>
          </cell>
          <cell r="G79">
            <v>40.97</v>
          </cell>
          <cell r="J79">
            <v>11.19</v>
          </cell>
          <cell r="L79">
            <v>63.77</v>
          </cell>
        </row>
        <row r="80">
          <cell r="B80" t="str">
            <v>7층</v>
          </cell>
          <cell r="D80" t="str">
            <v>공 장</v>
          </cell>
          <cell r="E80">
            <v>56.06</v>
          </cell>
          <cell r="F80">
            <v>159.52000000000001</v>
          </cell>
          <cell r="G80">
            <v>54.8</v>
          </cell>
          <cell r="J80">
            <v>14.969999999999999</v>
          </cell>
          <cell r="L80">
            <v>85.29</v>
          </cell>
        </row>
        <row r="81">
          <cell r="B81" t="str">
            <v>7층</v>
          </cell>
          <cell r="D81" t="str">
            <v>공 장</v>
          </cell>
          <cell r="E81">
            <v>33.18</v>
          </cell>
          <cell r="F81">
            <v>94.43</v>
          </cell>
          <cell r="G81">
            <v>32.44</v>
          </cell>
          <cell r="J81">
            <v>8.86</v>
          </cell>
          <cell r="L81">
            <v>50.49</v>
          </cell>
        </row>
        <row r="82">
          <cell r="B82" t="str">
            <v>7층</v>
          </cell>
          <cell r="D82" t="str">
            <v>공 장</v>
          </cell>
          <cell r="E82">
            <v>32.590000000000003</v>
          </cell>
          <cell r="F82">
            <v>92.75</v>
          </cell>
          <cell r="G82">
            <v>31.86</v>
          </cell>
          <cell r="J82">
            <v>8.6999999999999993</v>
          </cell>
          <cell r="L82">
            <v>49.59</v>
          </cell>
        </row>
        <row r="83">
          <cell r="B83" t="str">
            <v>7층</v>
          </cell>
          <cell r="D83" t="str">
            <v>공 장</v>
          </cell>
          <cell r="E83">
            <v>43.46</v>
          </cell>
          <cell r="F83">
            <v>123.66</v>
          </cell>
          <cell r="G83">
            <v>42.48</v>
          </cell>
          <cell r="J83">
            <v>11.610000000000001</v>
          </cell>
          <cell r="L83">
            <v>66.12</v>
          </cell>
        </row>
        <row r="84">
          <cell r="B84" t="str">
            <v>7층</v>
          </cell>
          <cell r="D84" t="str">
            <v>공 장</v>
          </cell>
          <cell r="E84">
            <v>43.46</v>
          </cell>
          <cell r="F84">
            <v>123.66</v>
          </cell>
          <cell r="G84">
            <v>42.48</v>
          </cell>
          <cell r="J84">
            <v>11.610000000000001</v>
          </cell>
          <cell r="L84">
            <v>66.12</v>
          </cell>
        </row>
        <row r="85">
          <cell r="B85" t="str">
            <v>7층</v>
          </cell>
          <cell r="D85" t="str">
            <v>공 장</v>
          </cell>
          <cell r="E85">
            <v>45.66</v>
          </cell>
          <cell r="F85">
            <v>129.91999999999999</v>
          </cell>
          <cell r="G85">
            <v>44.63</v>
          </cell>
          <cell r="J85">
            <v>12.2</v>
          </cell>
          <cell r="L85">
            <v>69.459999999999994</v>
          </cell>
        </row>
        <row r="86">
          <cell r="B86" t="str">
            <v>7층</v>
          </cell>
          <cell r="D86" t="str">
            <v>공 장</v>
          </cell>
          <cell r="E86">
            <v>33.51</v>
          </cell>
          <cell r="F86">
            <v>95.35</v>
          </cell>
          <cell r="G86">
            <v>32.74</v>
          </cell>
          <cell r="J86">
            <v>8.9499999999999993</v>
          </cell>
          <cell r="L86">
            <v>50.98</v>
          </cell>
        </row>
        <row r="87">
          <cell r="B87" t="str">
            <v>7층</v>
          </cell>
          <cell r="D87" t="str">
            <v>공 장</v>
          </cell>
          <cell r="E87">
            <v>32.86</v>
          </cell>
          <cell r="F87">
            <v>93.52</v>
          </cell>
          <cell r="G87">
            <v>32.119999999999997</v>
          </cell>
          <cell r="J87">
            <v>8.7800000000000011</v>
          </cell>
          <cell r="L87">
            <v>50</v>
          </cell>
        </row>
        <row r="88">
          <cell r="B88" t="str">
            <v>8층</v>
          </cell>
          <cell r="D88" t="str">
            <v>공 장</v>
          </cell>
          <cell r="E88">
            <v>41.73</v>
          </cell>
          <cell r="F88">
            <v>118.76</v>
          </cell>
          <cell r="G88">
            <v>40.79</v>
          </cell>
          <cell r="J88">
            <v>11.14</v>
          </cell>
          <cell r="L88">
            <v>63.5</v>
          </cell>
        </row>
        <row r="89">
          <cell r="B89" t="str">
            <v>8층</v>
          </cell>
          <cell r="D89" t="str">
            <v>공 장</v>
          </cell>
          <cell r="E89">
            <v>39.42</v>
          </cell>
          <cell r="F89">
            <v>112.19</v>
          </cell>
          <cell r="G89">
            <v>38.54</v>
          </cell>
          <cell r="J89">
            <v>10.53</v>
          </cell>
          <cell r="L89">
            <v>59.98</v>
          </cell>
        </row>
        <row r="90">
          <cell r="B90" t="str">
            <v>8층</v>
          </cell>
          <cell r="D90" t="str">
            <v>공 장</v>
          </cell>
          <cell r="E90">
            <v>39.42</v>
          </cell>
          <cell r="F90">
            <v>112.19</v>
          </cell>
          <cell r="G90">
            <v>38.54</v>
          </cell>
          <cell r="J90">
            <v>10.53</v>
          </cell>
          <cell r="L90">
            <v>59.98</v>
          </cell>
        </row>
        <row r="91">
          <cell r="B91" t="str">
            <v>8층</v>
          </cell>
          <cell r="D91" t="str">
            <v>공 장</v>
          </cell>
          <cell r="E91">
            <v>38.61</v>
          </cell>
          <cell r="F91">
            <v>109.88</v>
          </cell>
          <cell r="G91">
            <v>37.74</v>
          </cell>
          <cell r="J91">
            <v>10.32</v>
          </cell>
          <cell r="L91">
            <v>58.75</v>
          </cell>
        </row>
        <row r="92">
          <cell r="B92" t="str">
            <v>8층</v>
          </cell>
          <cell r="D92" t="str">
            <v>공 장</v>
          </cell>
          <cell r="E92">
            <v>37.72</v>
          </cell>
          <cell r="F92">
            <v>107.33</v>
          </cell>
          <cell r="G92">
            <v>36.869999999999997</v>
          </cell>
          <cell r="J92">
            <v>10.090000000000002</v>
          </cell>
          <cell r="L92">
            <v>57.370000000000005</v>
          </cell>
        </row>
        <row r="93">
          <cell r="B93" t="str">
            <v>8층</v>
          </cell>
          <cell r="D93" t="str">
            <v>공 장</v>
          </cell>
          <cell r="E93">
            <v>37.340000000000003</v>
          </cell>
          <cell r="F93">
            <v>106.26</v>
          </cell>
          <cell r="G93">
            <v>36.5</v>
          </cell>
          <cell r="J93">
            <v>9.98</v>
          </cell>
          <cell r="L93">
            <v>56.81</v>
          </cell>
        </row>
        <row r="94">
          <cell r="B94" t="str">
            <v>8층</v>
          </cell>
          <cell r="D94" t="str">
            <v>공 장</v>
          </cell>
          <cell r="E94">
            <v>56.06</v>
          </cell>
          <cell r="F94">
            <v>159.52000000000001</v>
          </cell>
          <cell r="G94">
            <v>54.8</v>
          </cell>
          <cell r="J94">
            <v>14.969999999999999</v>
          </cell>
          <cell r="L94">
            <v>85.29</v>
          </cell>
        </row>
        <row r="95">
          <cell r="B95" t="str">
            <v>8층</v>
          </cell>
          <cell r="D95" t="str">
            <v>공 장</v>
          </cell>
          <cell r="E95">
            <v>33.18</v>
          </cell>
          <cell r="F95">
            <v>94.43</v>
          </cell>
          <cell r="G95">
            <v>32.44</v>
          </cell>
          <cell r="J95">
            <v>8.86</v>
          </cell>
          <cell r="L95">
            <v>50.49</v>
          </cell>
        </row>
        <row r="96">
          <cell r="B96" t="str">
            <v>8층</v>
          </cell>
          <cell r="D96" t="str">
            <v>공 장</v>
          </cell>
          <cell r="E96">
            <v>32.590000000000003</v>
          </cell>
          <cell r="F96">
            <v>92.75</v>
          </cell>
          <cell r="G96">
            <v>31.86</v>
          </cell>
          <cell r="J96">
            <v>8.6999999999999993</v>
          </cell>
          <cell r="L96">
            <v>49.59</v>
          </cell>
        </row>
        <row r="97">
          <cell r="B97" t="str">
            <v>8층</v>
          </cell>
          <cell r="D97" t="str">
            <v>공 장</v>
          </cell>
          <cell r="E97">
            <v>43.46</v>
          </cell>
          <cell r="F97">
            <v>123.66</v>
          </cell>
          <cell r="G97">
            <v>42.48</v>
          </cell>
          <cell r="J97">
            <v>11.610000000000001</v>
          </cell>
          <cell r="L97">
            <v>66.12</v>
          </cell>
        </row>
        <row r="98">
          <cell r="B98" t="str">
            <v>8층</v>
          </cell>
          <cell r="D98" t="str">
            <v>공 장</v>
          </cell>
          <cell r="E98">
            <v>43.46</v>
          </cell>
          <cell r="F98">
            <v>123.66</v>
          </cell>
          <cell r="G98">
            <v>42.48</v>
          </cell>
          <cell r="J98">
            <v>11.610000000000001</v>
          </cell>
          <cell r="L98">
            <v>66.12</v>
          </cell>
        </row>
        <row r="99">
          <cell r="B99" t="str">
            <v>8층</v>
          </cell>
          <cell r="D99" t="str">
            <v>공 장</v>
          </cell>
          <cell r="E99">
            <v>45.66</v>
          </cell>
          <cell r="F99">
            <v>129.91999999999999</v>
          </cell>
          <cell r="G99">
            <v>44.63</v>
          </cell>
          <cell r="J99">
            <v>12.2</v>
          </cell>
          <cell r="L99">
            <v>69.459999999999994</v>
          </cell>
        </row>
        <row r="100">
          <cell r="B100" t="str">
            <v>8층</v>
          </cell>
          <cell r="D100" t="str">
            <v>공 장</v>
          </cell>
          <cell r="E100">
            <v>33.51</v>
          </cell>
          <cell r="F100">
            <v>95.35</v>
          </cell>
          <cell r="G100">
            <v>32.74</v>
          </cell>
          <cell r="J100">
            <v>8.9499999999999993</v>
          </cell>
          <cell r="L100">
            <v>50.98</v>
          </cell>
        </row>
        <row r="101">
          <cell r="B101" t="str">
            <v>8층</v>
          </cell>
          <cell r="D101" t="str">
            <v>공 장</v>
          </cell>
          <cell r="E101">
            <v>32.86</v>
          </cell>
          <cell r="F101">
            <v>93.52</v>
          </cell>
          <cell r="G101">
            <v>32.119999999999997</v>
          </cell>
          <cell r="J101">
            <v>8.7800000000000011</v>
          </cell>
          <cell r="L101">
            <v>50</v>
          </cell>
        </row>
        <row r="102">
          <cell r="B102" t="str">
            <v>9층</v>
          </cell>
          <cell r="D102" t="str">
            <v>공 장</v>
          </cell>
          <cell r="E102">
            <v>41.73</v>
          </cell>
          <cell r="F102">
            <v>118.76</v>
          </cell>
          <cell r="G102">
            <v>40.79</v>
          </cell>
          <cell r="J102">
            <v>11.14</v>
          </cell>
          <cell r="L102">
            <v>63.5</v>
          </cell>
        </row>
        <row r="103">
          <cell r="B103" t="str">
            <v>9층</v>
          </cell>
          <cell r="D103" t="str">
            <v>공 장</v>
          </cell>
          <cell r="E103">
            <v>39.42</v>
          </cell>
          <cell r="F103">
            <v>112.19</v>
          </cell>
          <cell r="G103">
            <v>38.54</v>
          </cell>
          <cell r="J103">
            <v>10.53</v>
          </cell>
          <cell r="L103">
            <v>59.98</v>
          </cell>
        </row>
        <row r="104">
          <cell r="B104" t="str">
            <v>9층</v>
          </cell>
          <cell r="D104" t="str">
            <v>공 장</v>
          </cell>
          <cell r="E104">
            <v>39.42</v>
          </cell>
          <cell r="F104">
            <v>112.19</v>
          </cell>
          <cell r="G104">
            <v>38.54</v>
          </cell>
          <cell r="J104">
            <v>10.53</v>
          </cell>
          <cell r="L104">
            <v>59.98</v>
          </cell>
        </row>
        <row r="105">
          <cell r="B105" t="str">
            <v>9층</v>
          </cell>
          <cell r="D105" t="str">
            <v>공 장</v>
          </cell>
          <cell r="E105">
            <v>38.61</v>
          </cell>
          <cell r="F105">
            <v>109.88</v>
          </cell>
          <cell r="G105">
            <v>37.74</v>
          </cell>
          <cell r="J105">
            <v>10.32</v>
          </cell>
          <cell r="L105">
            <v>58.75</v>
          </cell>
        </row>
        <row r="106">
          <cell r="B106" t="str">
            <v>9층</v>
          </cell>
          <cell r="D106" t="str">
            <v>공 장</v>
          </cell>
          <cell r="E106">
            <v>39.42</v>
          </cell>
          <cell r="F106">
            <v>112.19</v>
          </cell>
          <cell r="G106">
            <v>38.54</v>
          </cell>
          <cell r="J106">
            <v>10.53</v>
          </cell>
          <cell r="L106">
            <v>59.98</v>
          </cell>
        </row>
        <row r="107">
          <cell r="B107" t="str">
            <v>9층</v>
          </cell>
          <cell r="D107" t="str">
            <v>공 장</v>
          </cell>
          <cell r="E107">
            <v>41.92</v>
          </cell>
          <cell r="F107">
            <v>119.28</v>
          </cell>
          <cell r="G107">
            <v>40.97</v>
          </cell>
          <cell r="J107">
            <v>11.19</v>
          </cell>
          <cell r="L107">
            <v>63.77</v>
          </cell>
        </row>
        <row r="108">
          <cell r="B108" t="str">
            <v>9층</v>
          </cell>
          <cell r="D108" t="str">
            <v>공 장</v>
          </cell>
          <cell r="E108">
            <v>56.06</v>
          </cell>
          <cell r="F108">
            <v>159.52000000000001</v>
          </cell>
          <cell r="G108">
            <v>54.8</v>
          </cell>
          <cell r="J108">
            <v>14.969999999999999</v>
          </cell>
          <cell r="L108">
            <v>85.29</v>
          </cell>
        </row>
        <row r="109">
          <cell r="B109" t="str">
            <v>9층</v>
          </cell>
          <cell r="D109" t="str">
            <v>공 장</v>
          </cell>
          <cell r="E109">
            <v>33.18</v>
          </cell>
          <cell r="F109">
            <v>94.43</v>
          </cell>
          <cell r="G109">
            <v>32.44</v>
          </cell>
          <cell r="J109">
            <v>8.86</v>
          </cell>
          <cell r="L109">
            <v>50.49</v>
          </cell>
        </row>
        <row r="110">
          <cell r="B110" t="str">
            <v>9층</v>
          </cell>
          <cell r="D110" t="str">
            <v>공 장</v>
          </cell>
          <cell r="E110">
            <v>32.590000000000003</v>
          </cell>
          <cell r="F110">
            <v>92.75</v>
          </cell>
          <cell r="G110">
            <v>31.86</v>
          </cell>
          <cell r="J110">
            <v>8.6999999999999993</v>
          </cell>
          <cell r="L110">
            <v>49.59</v>
          </cell>
        </row>
        <row r="111">
          <cell r="B111" t="str">
            <v>9층</v>
          </cell>
          <cell r="D111" t="str">
            <v>공 장</v>
          </cell>
          <cell r="E111">
            <v>43.46</v>
          </cell>
          <cell r="F111">
            <v>123.66</v>
          </cell>
          <cell r="G111">
            <v>42.48</v>
          </cell>
          <cell r="J111">
            <v>11.610000000000001</v>
          </cell>
          <cell r="L111">
            <v>66.12</v>
          </cell>
        </row>
        <row r="112">
          <cell r="B112" t="str">
            <v>9층</v>
          </cell>
          <cell r="D112" t="str">
            <v>공 장</v>
          </cell>
          <cell r="E112">
            <v>43.46</v>
          </cell>
          <cell r="F112">
            <v>123.66</v>
          </cell>
          <cell r="G112">
            <v>42.48</v>
          </cell>
          <cell r="J112">
            <v>11.610000000000001</v>
          </cell>
          <cell r="L112">
            <v>66.12</v>
          </cell>
        </row>
        <row r="113">
          <cell r="B113" t="str">
            <v>9층</v>
          </cell>
          <cell r="D113" t="str">
            <v>공 장</v>
          </cell>
          <cell r="E113">
            <v>45.66</v>
          </cell>
          <cell r="F113">
            <v>129.91999999999999</v>
          </cell>
          <cell r="G113">
            <v>44.63</v>
          </cell>
          <cell r="J113">
            <v>12.2</v>
          </cell>
          <cell r="L113">
            <v>69.459999999999994</v>
          </cell>
        </row>
        <row r="114">
          <cell r="B114" t="str">
            <v>9층</v>
          </cell>
          <cell r="D114" t="str">
            <v>공 장</v>
          </cell>
          <cell r="E114">
            <v>33.51</v>
          </cell>
          <cell r="F114">
            <v>95.35</v>
          </cell>
          <cell r="G114">
            <v>32.74</v>
          </cell>
          <cell r="J114">
            <v>8.9499999999999993</v>
          </cell>
          <cell r="L114">
            <v>50.98</v>
          </cell>
        </row>
        <row r="115">
          <cell r="B115" t="str">
            <v>9층</v>
          </cell>
          <cell r="D115" t="str">
            <v>공 장</v>
          </cell>
          <cell r="E115">
            <v>32.86</v>
          </cell>
          <cell r="F115">
            <v>93.52</v>
          </cell>
          <cell r="G115">
            <v>32.119999999999997</v>
          </cell>
          <cell r="J115">
            <v>8.7800000000000011</v>
          </cell>
          <cell r="L115">
            <v>50</v>
          </cell>
        </row>
        <row r="116">
          <cell r="B116" t="str">
            <v>10층</v>
          </cell>
          <cell r="D116" t="str">
            <v>공 장</v>
          </cell>
          <cell r="E116">
            <v>41.73</v>
          </cell>
          <cell r="F116">
            <v>118.76</v>
          </cell>
          <cell r="G116">
            <v>40.79</v>
          </cell>
          <cell r="J116">
            <v>11.14</v>
          </cell>
          <cell r="L116">
            <v>63.5</v>
          </cell>
        </row>
        <row r="117">
          <cell r="B117" t="str">
            <v>10층</v>
          </cell>
          <cell r="D117" t="str">
            <v>공 장</v>
          </cell>
          <cell r="E117">
            <v>39.42</v>
          </cell>
          <cell r="F117">
            <v>112.19</v>
          </cell>
          <cell r="G117">
            <v>38.54</v>
          </cell>
          <cell r="J117">
            <v>10.53</v>
          </cell>
          <cell r="L117">
            <v>59.98</v>
          </cell>
        </row>
        <row r="118">
          <cell r="B118" t="str">
            <v>10층</v>
          </cell>
          <cell r="D118" t="str">
            <v>공 장</v>
          </cell>
          <cell r="E118">
            <v>39.42</v>
          </cell>
          <cell r="F118">
            <v>112.19</v>
          </cell>
          <cell r="G118">
            <v>38.54</v>
          </cell>
          <cell r="J118">
            <v>10.53</v>
          </cell>
          <cell r="L118">
            <v>59.98</v>
          </cell>
        </row>
        <row r="119">
          <cell r="B119" t="str">
            <v>10층</v>
          </cell>
          <cell r="D119" t="str">
            <v>공 장</v>
          </cell>
          <cell r="E119">
            <v>38.61</v>
          </cell>
          <cell r="F119">
            <v>109.88</v>
          </cell>
          <cell r="G119">
            <v>37.74</v>
          </cell>
          <cell r="J119">
            <v>10.32</v>
          </cell>
          <cell r="L119">
            <v>58.75</v>
          </cell>
        </row>
        <row r="120">
          <cell r="B120" t="str">
            <v>10층</v>
          </cell>
          <cell r="D120" t="str">
            <v>공 장</v>
          </cell>
          <cell r="E120">
            <v>39.42</v>
          </cell>
          <cell r="F120">
            <v>112.19</v>
          </cell>
          <cell r="G120">
            <v>38.54</v>
          </cell>
          <cell r="J120">
            <v>10.53</v>
          </cell>
          <cell r="L120">
            <v>59.98</v>
          </cell>
        </row>
        <row r="121">
          <cell r="B121" t="str">
            <v>10층</v>
          </cell>
          <cell r="D121" t="str">
            <v>공 장</v>
          </cell>
          <cell r="E121">
            <v>41.92</v>
          </cell>
          <cell r="F121">
            <v>119.28</v>
          </cell>
          <cell r="G121">
            <v>40.97</v>
          </cell>
          <cell r="J121">
            <v>11.19</v>
          </cell>
          <cell r="L121">
            <v>63.77</v>
          </cell>
        </row>
        <row r="122">
          <cell r="B122" t="str">
            <v>10층</v>
          </cell>
          <cell r="D122" t="str">
            <v>공 장</v>
          </cell>
          <cell r="E122">
            <v>56.06</v>
          </cell>
          <cell r="F122">
            <v>159.52000000000001</v>
          </cell>
          <cell r="G122">
            <v>54.8</v>
          </cell>
          <cell r="J122">
            <v>14.969999999999999</v>
          </cell>
          <cell r="L122">
            <v>85.29</v>
          </cell>
        </row>
        <row r="123">
          <cell r="B123" t="str">
            <v>10층</v>
          </cell>
          <cell r="D123" t="str">
            <v>공 장</v>
          </cell>
          <cell r="E123">
            <v>33.18</v>
          </cell>
          <cell r="F123">
            <v>94.43</v>
          </cell>
          <cell r="G123">
            <v>32.44</v>
          </cell>
          <cell r="J123">
            <v>8.86</v>
          </cell>
          <cell r="L123">
            <v>50.49</v>
          </cell>
        </row>
        <row r="124">
          <cell r="B124" t="str">
            <v>10층</v>
          </cell>
          <cell r="D124" t="str">
            <v>공 장</v>
          </cell>
          <cell r="E124">
            <v>32.590000000000003</v>
          </cell>
          <cell r="F124">
            <v>92.75</v>
          </cell>
          <cell r="G124">
            <v>31.86</v>
          </cell>
          <cell r="J124">
            <v>8.6999999999999993</v>
          </cell>
          <cell r="L124">
            <v>49.59</v>
          </cell>
        </row>
        <row r="125">
          <cell r="B125" t="str">
            <v>10층</v>
          </cell>
          <cell r="D125" t="str">
            <v>공 장</v>
          </cell>
          <cell r="E125">
            <v>43.46</v>
          </cell>
          <cell r="F125">
            <v>123.66</v>
          </cell>
          <cell r="G125">
            <v>42.48</v>
          </cell>
          <cell r="J125">
            <v>11.610000000000001</v>
          </cell>
          <cell r="L125">
            <v>66.12</v>
          </cell>
        </row>
        <row r="126">
          <cell r="B126" t="str">
            <v>10층</v>
          </cell>
          <cell r="D126" t="str">
            <v>공 장</v>
          </cell>
          <cell r="E126">
            <v>43.46</v>
          </cell>
          <cell r="F126">
            <v>123.66</v>
          </cell>
          <cell r="G126">
            <v>42.48</v>
          </cell>
          <cell r="J126">
            <v>11.610000000000001</v>
          </cell>
          <cell r="L126">
            <v>66.12</v>
          </cell>
        </row>
        <row r="127">
          <cell r="B127" t="str">
            <v>10층</v>
          </cell>
          <cell r="D127" t="str">
            <v>공 장</v>
          </cell>
          <cell r="E127">
            <v>45.66</v>
          </cell>
          <cell r="F127">
            <v>129.91999999999999</v>
          </cell>
          <cell r="G127">
            <v>44.63</v>
          </cell>
          <cell r="J127">
            <v>12.2</v>
          </cell>
          <cell r="L127">
            <v>69.459999999999994</v>
          </cell>
        </row>
        <row r="128">
          <cell r="B128" t="str">
            <v>10층</v>
          </cell>
          <cell r="D128" t="str">
            <v>공 장</v>
          </cell>
          <cell r="E128">
            <v>33.51</v>
          </cell>
          <cell r="F128">
            <v>95.35</v>
          </cell>
          <cell r="G128">
            <v>32.74</v>
          </cell>
          <cell r="J128">
            <v>8.9499999999999993</v>
          </cell>
          <cell r="L128">
            <v>50.98</v>
          </cell>
        </row>
        <row r="129">
          <cell r="B129" t="str">
            <v>10층</v>
          </cell>
          <cell r="D129" t="str">
            <v>공 장</v>
          </cell>
          <cell r="E129">
            <v>32.86</v>
          </cell>
          <cell r="F129">
            <v>93.52</v>
          </cell>
          <cell r="G129">
            <v>32.119999999999997</v>
          </cell>
          <cell r="J129">
            <v>8.7800000000000011</v>
          </cell>
          <cell r="L129">
            <v>50</v>
          </cell>
        </row>
        <row r="130">
          <cell r="B130" t="str">
            <v>11층</v>
          </cell>
          <cell r="D130" t="str">
            <v>공 장</v>
          </cell>
          <cell r="E130">
            <v>41.73</v>
          </cell>
          <cell r="F130">
            <v>118.76</v>
          </cell>
          <cell r="G130">
            <v>40.79</v>
          </cell>
          <cell r="J130">
            <v>11.14</v>
          </cell>
          <cell r="L130">
            <v>63.5</v>
          </cell>
        </row>
        <row r="131">
          <cell r="B131" t="str">
            <v>11층</v>
          </cell>
          <cell r="D131" t="str">
            <v>공 장</v>
          </cell>
          <cell r="E131">
            <v>39.42</v>
          </cell>
          <cell r="F131">
            <v>112.19</v>
          </cell>
          <cell r="G131">
            <v>38.54</v>
          </cell>
          <cell r="J131">
            <v>10.53</v>
          </cell>
          <cell r="L131">
            <v>59.98</v>
          </cell>
        </row>
        <row r="132">
          <cell r="B132" t="str">
            <v>11층</v>
          </cell>
          <cell r="D132" t="str">
            <v>공 장</v>
          </cell>
          <cell r="E132">
            <v>39.42</v>
          </cell>
          <cell r="F132">
            <v>112.19</v>
          </cell>
          <cell r="G132">
            <v>38.54</v>
          </cell>
          <cell r="J132">
            <v>10.53</v>
          </cell>
          <cell r="L132">
            <v>59.98</v>
          </cell>
        </row>
        <row r="133">
          <cell r="B133" t="str">
            <v>11층</v>
          </cell>
          <cell r="D133" t="str">
            <v>공 장</v>
          </cell>
          <cell r="E133">
            <v>38.61</v>
          </cell>
          <cell r="F133">
            <v>109.88</v>
          </cell>
          <cell r="G133">
            <v>37.74</v>
          </cell>
          <cell r="J133">
            <v>10.32</v>
          </cell>
          <cell r="L133">
            <v>58.75</v>
          </cell>
        </row>
        <row r="134">
          <cell r="B134" t="str">
            <v>11층</v>
          </cell>
          <cell r="D134" t="str">
            <v>공 장</v>
          </cell>
          <cell r="E134">
            <v>39.42</v>
          </cell>
          <cell r="F134">
            <v>112.19</v>
          </cell>
          <cell r="G134">
            <v>38.54</v>
          </cell>
          <cell r="J134">
            <v>10.53</v>
          </cell>
          <cell r="L134">
            <v>59.98</v>
          </cell>
        </row>
        <row r="135">
          <cell r="B135" t="str">
            <v>11층</v>
          </cell>
          <cell r="D135" t="str">
            <v>공 장</v>
          </cell>
          <cell r="E135">
            <v>41.92</v>
          </cell>
          <cell r="F135">
            <v>119.28</v>
          </cell>
          <cell r="G135">
            <v>40.97</v>
          </cell>
          <cell r="J135">
            <v>11.19</v>
          </cell>
          <cell r="L135">
            <v>63.77</v>
          </cell>
        </row>
        <row r="136">
          <cell r="B136" t="str">
            <v>11층</v>
          </cell>
          <cell r="D136" t="str">
            <v>공 장</v>
          </cell>
          <cell r="E136">
            <v>56.06</v>
          </cell>
          <cell r="F136">
            <v>159.52000000000001</v>
          </cell>
          <cell r="G136">
            <v>54.8</v>
          </cell>
          <cell r="J136">
            <v>14.969999999999999</v>
          </cell>
          <cell r="L136">
            <v>85.29</v>
          </cell>
        </row>
        <row r="137">
          <cell r="B137" t="str">
            <v>11층</v>
          </cell>
          <cell r="D137" t="str">
            <v>공 장</v>
          </cell>
          <cell r="E137">
            <v>33.18</v>
          </cell>
          <cell r="F137">
            <v>94.43</v>
          </cell>
          <cell r="G137">
            <v>32.44</v>
          </cell>
          <cell r="J137">
            <v>8.86</v>
          </cell>
          <cell r="L137">
            <v>50.49</v>
          </cell>
        </row>
        <row r="138">
          <cell r="B138" t="str">
            <v>11층</v>
          </cell>
          <cell r="D138" t="str">
            <v>공 장</v>
          </cell>
          <cell r="E138">
            <v>32.590000000000003</v>
          </cell>
          <cell r="F138">
            <v>92.75</v>
          </cell>
          <cell r="G138">
            <v>31.86</v>
          </cell>
          <cell r="J138">
            <v>8.6999999999999993</v>
          </cell>
          <cell r="L138">
            <v>49.59</v>
          </cell>
        </row>
        <row r="139">
          <cell r="B139" t="str">
            <v>11층</v>
          </cell>
          <cell r="D139" t="str">
            <v>공 장</v>
          </cell>
          <cell r="E139">
            <v>43.46</v>
          </cell>
          <cell r="F139">
            <v>123.66</v>
          </cell>
          <cell r="G139">
            <v>42.48</v>
          </cell>
          <cell r="J139">
            <v>11.610000000000001</v>
          </cell>
          <cell r="L139">
            <v>66.12</v>
          </cell>
        </row>
        <row r="140">
          <cell r="B140" t="str">
            <v>11층</v>
          </cell>
          <cell r="D140" t="str">
            <v>공 장</v>
          </cell>
          <cell r="E140">
            <v>43.46</v>
          </cell>
          <cell r="F140">
            <v>123.66</v>
          </cell>
          <cell r="G140">
            <v>42.48</v>
          </cell>
          <cell r="J140">
            <v>11.610000000000001</v>
          </cell>
          <cell r="L140">
            <v>66.12</v>
          </cell>
        </row>
        <row r="141">
          <cell r="B141" t="str">
            <v>11층</v>
          </cell>
          <cell r="D141" t="str">
            <v>공 장</v>
          </cell>
          <cell r="E141">
            <v>45.66</v>
          </cell>
          <cell r="F141">
            <v>129.91999999999999</v>
          </cell>
          <cell r="G141">
            <v>44.63</v>
          </cell>
          <cell r="J141">
            <v>12.2</v>
          </cell>
          <cell r="L141">
            <v>69.459999999999994</v>
          </cell>
        </row>
        <row r="142">
          <cell r="B142" t="str">
            <v>11층</v>
          </cell>
          <cell r="D142" t="str">
            <v>공 장</v>
          </cell>
          <cell r="E142">
            <v>33.51</v>
          </cell>
          <cell r="F142">
            <v>95.35</v>
          </cell>
          <cell r="G142">
            <v>32.74</v>
          </cell>
          <cell r="J142">
            <v>8.9499999999999993</v>
          </cell>
          <cell r="L142">
            <v>50.98</v>
          </cell>
        </row>
        <row r="143">
          <cell r="B143" t="str">
            <v>11층</v>
          </cell>
          <cell r="D143" t="str">
            <v>공 장</v>
          </cell>
          <cell r="E143">
            <v>32.86</v>
          </cell>
          <cell r="F143">
            <v>93.52</v>
          </cell>
          <cell r="G143">
            <v>32.119999999999997</v>
          </cell>
          <cell r="J143">
            <v>8.7800000000000011</v>
          </cell>
          <cell r="L143">
            <v>50</v>
          </cell>
        </row>
        <row r="144">
          <cell r="B144" t="str">
            <v>12층</v>
          </cell>
          <cell r="D144" t="str">
            <v>공 장</v>
          </cell>
          <cell r="E144">
            <v>41.73</v>
          </cell>
          <cell r="F144">
            <v>118.76</v>
          </cell>
          <cell r="G144">
            <v>40.79</v>
          </cell>
          <cell r="J144">
            <v>11.14</v>
          </cell>
          <cell r="L144">
            <v>63.5</v>
          </cell>
        </row>
        <row r="145">
          <cell r="B145" t="str">
            <v>12층</v>
          </cell>
          <cell r="D145" t="str">
            <v>공 장</v>
          </cell>
          <cell r="E145">
            <v>39.42</v>
          </cell>
          <cell r="F145">
            <v>112.19</v>
          </cell>
          <cell r="G145">
            <v>38.54</v>
          </cell>
          <cell r="J145">
            <v>10.53</v>
          </cell>
          <cell r="L145">
            <v>59.98</v>
          </cell>
        </row>
        <row r="146">
          <cell r="B146" t="str">
            <v>12층</v>
          </cell>
          <cell r="D146" t="str">
            <v>공 장</v>
          </cell>
          <cell r="E146">
            <v>39.42</v>
          </cell>
          <cell r="F146">
            <v>112.19</v>
          </cell>
          <cell r="G146">
            <v>38.54</v>
          </cell>
          <cell r="J146">
            <v>10.53</v>
          </cell>
          <cell r="L146">
            <v>59.98</v>
          </cell>
        </row>
        <row r="147">
          <cell r="B147" t="str">
            <v>12층</v>
          </cell>
          <cell r="D147" t="str">
            <v>공 장</v>
          </cell>
          <cell r="E147">
            <v>38.61</v>
          </cell>
          <cell r="F147">
            <v>109.88</v>
          </cell>
          <cell r="G147">
            <v>37.74</v>
          </cell>
          <cell r="J147">
            <v>10.32</v>
          </cell>
          <cell r="L147">
            <v>58.75</v>
          </cell>
        </row>
        <row r="148">
          <cell r="B148" t="str">
            <v>12층</v>
          </cell>
          <cell r="D148" t="str">
            <v>공 장</v>
          </cell>
          <cell r="E148">
            <v>39.42</v>
          </cell>
          <cell r="F148">
            <v>112.19</v>
          </cell>
          <cell r="G148">
            <v>38.54</v>
          </cell>
          <cell r="J148">
            <v>10.53</v>
          </cell>
          <cell r="L148">
            <v>59.98</v>
          </cell>
        </row>
        <row r="149">
          <cell r="B149" t="str">
            <v>12층</v>
          </cell>
          <cell r="D149" t="str">
            <v>공 장</v>
          </cell>
          <cell r="E149">
            <v>41.92</v>
          </cell>
          <cell r="F149">
            <v>119.28</v>
          </cell>
          <cell r="G149">
            <v>40.97</v>
          </cell>
          <cell r="J149">
            <v>11.19</v>
          </cell>
          <cell r="L149">
            <v>63.77</v>
          </cell>
        </row>
        <row r="150">
          <cell r="B150" t="str">
            <v>12층</v>
          </cell>
          <cell r="D150" t="str">
            <v>공 장</v>
          </cell>
          <cell r="E150">
            <v>56.06</v>
          </cell>
          <cell r="F150">
            <v>159.52000000000001</v>
          </cell>
          <cell r="G150">
            <v>54.8</v>
          </cell>
          <cell r="J150">
            <v>14.969999999999999</v>
          </cell>
          <cell r="L150">
            <v>85.29</v>
          </cell>
        </row>
        <row r="151">
          <cell r="B151" t="str">
            <v>12층</v>
          </cell>
          <cell r="D151" t="str">
            <v>공 장</v>
          </cell>
          <cell r="E151">
            <v>33.04</v>
          </cell>
          <cell r="F151">
            <v>94.03</v>
          </cell>
          <cell r="G151">
            <v>32.299999999999997</v>
          </cell>
          <cell r="J151">
            <v>8.82</v>
          </cell>
          <cell r="L151">
            <v>50.27</v>
          </cell>
        </row>
        <row r="152">
          <cell r="B152" t="str">
            <v>12층</v>
          </cell>
          <cell r="D152" t="str">
            <v>공 장</v>
          </cell>
          <cell r="E152">
            <v>31.74</v>
          </cell>
          <cell r="F152">
            <v>90.32</v>
          </cell>
          <cell r="G152">
            <v>31.02</v>
          </cell>
          <cell r="J152">
            <v>8.48</v>
          </cell>
          <cell r="L152">
            <v>48.29</v>
          </cell>
        </row>
        <row r="153">
          <cell r="B153" t="str">
            <v>12층</v>
          </cell>
          <cell r="D153" t="str">
            <v>공 장</v>
          </cell>
          <cell r="E153">
            <v>42.75</v>
          </cell>
          <cell r="F153">
            <v>121.64</v>
          </cell>
          <cell r="G153">
            <v>41.78</v>
          </cell>
          <cell r="J153">
            <v>11.41</v>
          </cell>
          <cell r="L153">
            <v>65.040000000000006</v>
          </cell>
        </row>
        <row r="154">
          <cell r="B154" t="str">
            <v>12층</v>
          </cell>
          <cell r="D154" t="str">
            <v>공 장</v>
          </cell>
          <cell r="E154">
            <v>43.46</v>
          </cell>
          <cell r="F154">
            <v>123.66</v>
          </cell>
          <cell r="G154">
            <v>42.48</v>
          </cell>
          <cell r="J154">
            <v>11.610000000000001</v>
          </cell>
          <cell r="L154">
            <v>66.12</v>
          </cell>
        </row>
        <row r="155">
          <cell r="B155" t="str">
            <v>12층</v>
          </cell>
          <cell r="D155" t="str">
            <v>공 장</v>
          </cell>
          <cell r="E155">
            <v>45.66</v>
          </cell>
          <cell r="F155">
            <v>129.91999999999999</v>
          </cell>
          <cell r="G155">
            <v>44.63</v>
          </cell>
          <cell r="J155">
            <v>12.2</v>
          </cell>
          <cell r="L155">
            <v>69.459999999999994</v>
          </cell>
        </row>
        <row r="156">
          <cell r="B156" t="str">
            <v>12층</v>
          </cell>
          <cell r="D156" t="str">
            <v>공 장</v>
          </cell>
          <cell r="E156">
            <v>33.51</v>
          </cell>
          <cell r="F156">
            <v>95.35</v>
          </cell>
          <cell r="G156">
            <v>32.74</v>
          </cell>
          <cell r="J156">
            <v>8.9499999999999993</v>
          </cell>
          <cell r="L156">
            <v>50.98</v>
          </cell>
        </row>
        <row r="157">
          <cell r="B157" t="str">
            <v>12층</v>
          </cell>
          <cell r="D157" t="str">
            <v>공 장</v>
          </cell>
          <cell r="E157">
            <v>32.86</v>
          </cell>
          <cell r="F157">
            <v>93.52</v>
          </cell>
          <cell r="G157">
            <v>32.119999999999997</v>
          </cell>
          <cell r="J157">
            <v>8.7800000000000011</v>
          </cell>
          <cell r="L157">
            <v>50</v>
          </cell>
        </row>
        <row r="158">
          <cell r="B158" t="str">
            <v>13층</v>
          </cell>
          <cell r="D158" t="str">
            <v>공 장</v>
          </cell>
          <cell r="E158">
            <v>41.73</v>
          </cell>
          <cell r="F158">
            <v>118.76</v>
          </cell>
          <cell r="G158">
            <v>40.79</v>
          </cell>
          <cell r="J158">
            <v>11.14</v>
          </cell>
          <cell r="L158">
            <v>63.5</v>
          </cell>
        </row>
        <row r="159">
          <cell r="B159" t="str">
            <v>13층</v>
          </cell>
          <cell r="D159" t="str">
            <v>공 장</v>
          </cell>
          <cell r="E159">
            <v>39.42</v>
          </cell>
          <cell r="F159">
            <v>112.19</v>
          </cell>
          <cell r="G159">
            <v>38.54</v>
          </cell>
          <cell r="J159">
            <v>10.53</v>
          </cell>
          <cell r="L159">
            <v>59.98</v>
          </cell>
        </row>
        <row r="160">
          <cell r="B160" t="str">
            <v>13층</v>
          </cell>
          <cell r="D160" t="str">
            <v>공 장</v>
          </cell>
          <cell r="E160">
            <v>39.42</v>
          </cell>
          <cell r="F160">
            <v>112.19</v>
          </cell>
          <cell r="G160">
            <v>38.54</v>
          </cell>
          <cell r="J160">
            <v>10.53</v>
          </cell>
          <cell r="L160">
            <v>59.98</v>
          </cell>
        </row>
        <row r="161">
          <cell r="B161" t="str">
            <v>13층</v>
          </cell>
          <cell r="D161" t="str">
            <v>공 장</v>
          </cell>
          <cell r="E161">
            <v>38.61</v>
          </cell>
          <cell r="F161">
            <v>109.88</v>
          </cell>
          <cell r="G161">
            <v>37.74</v>
          </cell>
          <cell r="J161">
            <v>10.32</v>
          </cell>
          <cell r="L161">
            <v>58.75</v>
          </cell>
        </row>
        <row r="162">
          <cell r="B162" t="str">
            <v>13층</v>
          </cell>
          <cell r="D162" t="str">
            <v>공 장</v>
          </cell>
          <cell r="E162">
            <v>39.42</v>
          </cell>
          <cell r="F162">
            <v>112.19</v>
          </cell>
          <cell r="G162">
            <v>38.54</v>
          </cell>
          <cell r="J162">
            <v>10.53</v>
          </cell>
          <cell r="L162">
            <v>59.98</v>
          </cell>
        </row>
        <row r="163">
          <cell r="B163" t="str">
            <v>13층</v>
          </cell>
          <cell r="D163" t="str">
            <v>공 장</v>
          </cell>
          <cell r="E163">
            <v>41.92</v>
          </cell>
          <cell r="F163">
            <v>119.28</v>
          </cell>
          <cell r="G163">
            <v>40.97</v>
          </cell>
          <cell r="J163">
            <v>11.19</v>
          </cell>
          <cell r="L163">
            <v>63.77</v>
          </cell>
        </row>
        <row r="164">
          <cell r="B164" t="str">
            <v>13층</v>
          </cell>
          <cell r="D164" t="str">
            <v>공 장</v>
          </cell>
          <cell r="E164">
            <v>56.06</v>
          </cell>
          <cell r="F164">
            <v>159.52000000000001</v>
          </cell>
          <cell r="G164">
            <v>54.8</v>
          </cell>
          <cell r="J164">
            <v>14.969999999999999</v>
          </cell>
          <cell r="L164">
            <v>85.29</v>
          </cell>
        </row>
        <row r="165">
          <cell r="B165" t="str">
            <v>13층</v>
          </cell>
          <cell r="D165" t="str">
            <v>공 장</v>
          </cell>
          <cell r="E165">
            <v>33.18</v>
          </cell>
          <cell r="F165">
            <v>94.43</v>
          </cell>
          <cell r="G165">
            <v>32.44</v>
          </cell>
          <cell r="J165">
            <v>8.86</v>
          </cell>
          <cell r="L165">
            <v>50.49</v>
          </cell>
        </row>
        <row r="166">
          <cell r="B166" t="str">
            <v>13층</v>
          </cell>
          <cell r="D166" t="str">
            <v>공 장</v>
          </cell>
          <cell r="E166">
            <v>32.590000000000003</v>
          </cell>
          <cell r="F166">
            <v>92.75</v>
          </cell>
          <cell r="G166">
            <v>31.86</v>
          </cell>
          <cell r="J166">
            <v>8.6999999999999993</v>
          </cell>
          <cell r="L166">
            <v>49.59</v>
          </cell>
        </row>
        <row r="167">
          <cell r="B167" t="str">
            <v>13층</v>
          </cell>
          <cell r="D167" t="str">
            <v>공 장</v>
          </cell>
          <cell r="E167">
            <v>43.46</v>
          </cell>
          <cell r="F167">
            <v>123.66</v>
          </cell>
          <cell r="G167">
            <v>42.48</v>
          </cell>
          <cell r="J167">
            <v>11.610000000000001</v>
          </cell>
          <cell r="L167">
            <v>66.12</v>
          </cell>
        </row>
        <row r="168">
          <cell r="B168" t="str">
            <v>13층</v>
          </cell>
          <cell r="D168" t="str">
            <v>공 장</v>
          </cell>
          <cell r="E168">
            <v>43.46</v>
          </cell>
          <cell r="F168">
            <v>123.66</v>
          </cell>
          <cell r="G168">
            <v>42.48</v>
          </cell>
          <cell r="J168">
            <v>11.610000000000001</v>
          </cell>
          <cell r="L168">
            <v>66.12</v>
          </cell>
        </row>
        <row r="169">
          <cell r="B169" t="str">
            <v>13층</v>
          </cell>
          <cell r="D169" t="str">
            <v>공 장</v>
          </cell>
          <cell r="E169">
            <v>45.66</v>
          </cell>
          <cell r="F169">
            <v>129.91999999999999</v>
          </cell>
          <cell r="G169">
            <v>44.63</v>
          </cell>
          <cell r="J169">
            <v>12.2</v>
          </cell>
          <cell r="L169">
            <v>69.459999999999994</v>
          </cell>
        </row>
        <row r="170">
          <cell r="B170" t="str">
            <v>13층</v>
          </cell>
          <cell r="D170" t="str">
            <v>공 장</v>
          </cell>
          <cell r="E170">
            <v>33.51</v>
          </cell>
          <cell r="F170">
            <v>95.35</v>
          </cell>
          <cell r="G170">
            <v>32.74</v>
          </cell>
          <cell r="J170">
            <v>8.9499999999999993</v>
          </cell>
          <cell r="L170">
            <v>50.98</v>
          </cell>
        </row>
        <row r="171">
          <cell r="B171" t="str">
            <v>13층</v>
          </cell>
          <cell r="D171" t="str">
            <v>공 장</v>
          </cell>
          <cell r="E171">
            <v>32.86</v>
          </cell>
          <cell r="F171">
            <v>93.52</v>
          </cell>
          <cell r="G171">
            <v>32.119999999999997</v>
          </cell>
          <cell r="J171">
            <v>8.7800000000000011</v>
          </cell>
          <cell r="L171">
            <v>50</v>
          </cell>
        </row>
        <row r="172">
          <cell r="B172" t="str">
            <v>14층</v>
          </cell>
          <cell r="D172" t="str">
            <v>공 장</v>
          </cell>
          <cell r="E172">
            <v>41.73</v>
          </cell>
          <cell r="F172">
            <v>118.76</v>
          </cell>
          <cell r="G172">
            <v>40.79</v>
          </cell>
          <cell r="J172">
            <v>11.14</v>
          </cell>
          <cell r="L172">
            <v>63.5</v>
          </cell>
        </row>
        <row r="173">
          <cell r="B173" t="str">
            <v>14층</v>
          </cell>
          <cell r="D173" t="str">
            <v>공 장</v>
          </cell>
          <cell r="E173">
            <v>39.42</v>
          </cell>
          <cell r="F173">
            <v>112.19</v>
          </cell>
          <cell r="G173">
            <v>38.54</v>
          </cell>
          <cell r="J173">
            <v>10.53</v>
          </cell>
          <cell r="L173">
            <v>59.98</v>
          </cell>
        </row>
        <row r="174">
          <cell r="B174" t="str">
            <v>14층</v>
          </cell>
          <cell r="D174" t="str">
            <v>공 장</v>
          </cell>
          <cell r="E174">
            <v>39.42</v>
          </cell>
          <cell r="F174">
            <v>112.19</v>
          </cell>
          <cell r="G174">
            <v>38.54</v>
          </cell>
          <cell r="J174">
            <v>10.53</v>
          </cell>
          <cell r="L174">
            <v>59.98</v>
          </cell>
        </row>
        <row r="175">
          <cell r="B175" t="str">
            <v>14층</v>
          </cell>
          <cell r="D175" t="str">
            <v>공 장</v>
          </cell>
          <cell r="E175">
            <v>38.61</v>
          </cell>
          <cell r="F175">
            <v>109.88</v>
          </cell>
          <cell r="G175">
            <v>37.74</v>
          </cell>
          <cell r="J175">
            <v>10.32</v>
          </cell>
          <cell r="L175">
            <v>58.75</v>
          </cell>
        </row>
        <row r="176">
          <cell r="B176" t="str">
            <v>14층</v>
          </cell>
          <cell r="D176" t="str">
            <v>공 장</v>
          </cell>
          <cell r="E176">
            <v>39.42</v>
          </cell>
          <cell r="F176">
            <v>112.19</v>
          </cell>
          <cell r="G176">
            <v>38.54</v>
          </cell>
          <cell r="J176">
            <v>10.53</v>
          </cell>
          <cell r="L176">
            <v>59.98</v>
          </cell>
        </row>
        <row r="177">
          <cell r="B177" t="str">
            <v>14층</v>
          </cell>
          <cell r="D177" t="str">
            <v>공 장</v>
          </cell>
          <cell r="E177">
            <v>41.92</v>
          </cell>
          <cell r="F177">
            <v>119.28</v>
          </cell>
          <cell r="G177">
            <v>40.97</v>
          </cell>
          <cell r="J177">
            <v>11.19</v>
          </cell>
          <cell r="L177">
            <v>63.77</v>
          </cell>
        </row>
        <row r="178">
          <cell r="B178" t="str">
            <v>14층</v>
          </cell>
          <cell r="D178" t="str">
            <v>공 장</v>
          </cell>
          <cell r="E178">
            <v>56.06</v>
          </cell>
          <cell r="F178">
            <v>159.52000000000001</v>
          </cell>
          <cell r="G178">
            <v>54.8</v>
          </cell>
          <cell r="J178">
            <v>14.969999999999999</v>
          </cell>
          <cell r="L178">
            <v>85.29</v>
          </cell>
        </row>
        <row r="179">
          <cell r="B179" t="str">
            <v>14층</v>
          </cell>
          <cell r="D179" t="str">
            <v>공 장</v>
          </cell>
          <cell r="E179">
            <v>33.18</v>
          </cell>
          <cell r="F179">
            <v>94.43</v>
          </cell>
          <cell r="G179">
            <v>32.44</v>
          </cell>
          <cell r="J179">
            <v>8.86</v>
          </cell>
          <cell r="L179">
            <v>50.49</v>
          </cell>
        </row>
        <row r="180">
          <cell r="B180" t="str">
            <v>14층</v>
          </cell>
          <cell r="D180" t="str">
            <v>공 장</v>
          </cell>
          <cell r="E180">
            <v>32.590000000000003</v>
          </cell>
          <cell r="F180">
            <v>92.75</v>
          </cell>
          <cell r="G180">
            <v>31.86</v>
          </cell>
          <cell r="J180">
            <v>8.6999999999999993</v>
          </cell>
          <cell r="L180">
            <v>49.59</v>
          </cell>
        </row>
        <row r="181">
          <cell r="B181" t="str">
            <v>14층</v>
          </cell>
          <cell r="D181" t="str">
            <v>공 장</v>
          </cell>
          <cell r="E181">
            <v>43.46</v>
          </cell>
          <cell r="F181">
            <v>123.66</v>
          </cell>
          <cell r="G181">
            <v>42.48</v>
          </cell>
          <cell r="J181">
            <v>11.610000000000001</v>
          </cell>
          <cell r="L181">
            <v>66.12</v>
          </cell>
        </row>
        <row r="182">
          <cell r="B182" t="str">
            <v>14층</v>
          </cell>
          <cell r="D182" t="str">
            <v>공 장</v>
          </cell>
          <cell r="E182">
            <v>43.46</v>
          </cell>
          <cell r="F182">
            <v>123.66</v>
          </cell>
          <cell r="G182">
            <v>42.48</v>
          </cell>
          <cell r="J182">
            <v>11.610000000000001</v>
          </cell>
          <cell r="L182">
            <v>66.12</v>
          </cell>
        </row>
        <row r="183">
          <cell r="B183" t="str">
            <v>14층</v>
          </cell>
          <cell r="D183" t="str">
            <v>공 장</v>
          </cell>
          <cell r="E183">
            <v>45.66</v>
          </cell>
          <cell r="F183">
            <v>129.91999999999999</v>
          </cell>
          <cell r="G183">
            <v>44.63</v>
          </cell>
          <cell r="J183">
            <v>12.2</v>
          </cell>
          <cell r="L183">
            <v>69.459999999999994</v>
          </cell>
        </row>
        <row r="184">
          <cell r="B184" t="str">
            <v>14층</v>
          </cell>
          <cell r="D184" t="str">
            <v>공 장</v>
          </cell>
          <cell r="E184">
            <v>33.51</v>
          </cell>
          <cell r="F184">
            <v>95.35</v>
          </cell>
          <cell r="G184">
            <v>32.74</v>
          </cell>
          <cell r="J184">
            <v>8.9499999999999993</v>
          </cell>
          <cell r="L184">
            <v>50.98</v>
          </cell>
        </row>
        <row r="185">
          <cell r="B185" t="str">
            <v>14층</v>
          </cell>
          <cell r="D185" t="str">
            <v>공 장</v>
          </cell>
          <cell r="E185">
            <v>32.86</v>
          </cell>
          <cell r="F185">
            <v>93.52</v>
          </cell>
          <cell r="G185">
            <v>32.119999999999997</v>
          </cell>
          <cell r="J185">
            <v>8.7800000000000011</v>
          </cell>
          <cell r="L185">
            <v>50</v>
          </cell>
        </row>
        <row r="186">
          <cell r="B186" t="str">
            <v>15층</v>
          </cell>
          <cell r="D186" t="str">
            <v>공 장</v>
          </cell>
          <cell r="E186">
            <v>41.73</v>
          </cell>
          <cell r="F186">
            <v>118.76</v>
          </cell>
          <cell r="G186">
            <v>40.79</v>
          </cell>
          <cell r="J186">
            <v>11.14</v>
          </cell>
          <cell r="L186">
            <v>63.5</v>
          </cell>
        </row>
        <row r="187">
          <cell r="B187" t="str">
            <v>15층</v>
          </cell>
          <cell r="D187" t="str">
            <v>공 장</v>
          </cell>
          <cell r="E187">
            <v>39.42</v>
          </cell>
          <cell r="F187">
            <v>112.19</v>
          </cell>
          <cell r="G187">
            <v>38.54</v>
          </cell>
          <cell r="J187">
            <v>10.53</v>
          </cell>
          <cell r="L187">
            <v>59.98</v>
          </cell>
        </row>
        <row r="188">
          <cell r="B188" t="str">
            <v>15층</v>
          </cell>
          <cell r="D188" t="str">
            <v>공 장</v>
          </cell>
          <cell r="E188">
            <v>39.42</v>
          </cell>
          <cell r="F188">
            <v>112.19</v>
          </cell>
          <cell r="G188">
            <v>38.54</v>
          </cell>
          <cell r="J188">
            <v>10.53</v>
          </cell>
          <cell r="L188">
            <v>59.98</v>
          </cell>
        </row>
        <row r="189">
          <cell r="B189" t="str">
            <v>15층</v>
          </cell>
          <cell r="D189" t="str">
            <v>공 장</v>
          </cell>
          <cell r="E189">
            <v>38.61</v>
          </cell>
          <cell r="F189">
            <v>109.88</v>
          </cell>
          <cell r="G189">
            <v>37.74</v>
          </cell>
          <cell r="J189">
            <v>10.32</v>
          </cell>
          <cell r="L189">
            <v>58.75</v>
          </cell>
        </row>
        <row r="190">
          <cell r="B190" t="str">
            <v>15층</v>
          </cell>
          <cell r="D190" t="str">
            <v>공 장</v>
          </cell>
          <cell r="E190">
            <v>39.42</v>
          </cell>
          <cell r="F190">
            <v>112.19</v>
          </cell>
          <cell r="G190">
            <v>38.54</v>
          </cell>
          <cell r="J190">
            <v>10.53</v>
          </cell>
          <cell r="L190">
            <v>59.98</v>
          </cell>
        </row>
        <row r="191">
          <cell r="B191" t="str">
            <v>15층</v>
          </cell>
          <cell r="D191" t="str">
            <v>공 장</v>
          </cell>
          <cell r="E191">
            <v>41.92</v>
          </cell>
          <cell r="F191">
            <v>119.28</v>
          </cell>
          <cell r="G191">
            <v>40.97</v>
          </cell>
          <cell r="J191">
            <v>11.19</v>
          </cell>
          <cell r="L191">
            <v>63.77</v>
          </cell>
        </row>
        <row r="192">
          <cell r="B192" t="str">
            <v>15층</v>
          </cell>
          <cell r="D192" t="str">
            <v>공 장</v>
          </cell>
          <cell r="E192">
            <v>56.06</v>
          </cell>
          <cell r="F192">
            <v>159.52000000000001</v>
          </cell>
          <cell r="G192">
            <v>54.8</v>
          </cell>
          <cell r="J192">
            <v>14.969999999999999</v>
          </cell>
          <cell r="L192">
            <v>85.29</v>
          </cell>
        </row>
        <row r="193">
          <cell r="B193" t="str">
            <v>15층</v>
          </cell>
          <cell r="D193" t="str">
            <v>공 장</v>
          </cell>
          <cell r="E193">
            <v>33.04</v>
          </cell>
          <cell r="F193">
            <v>94.03</v>
          </cell>
          <cell r="G193">
            <v>32.299999999999997</v>
          </cell>
          <cell r="J193">
            <v>8.82</v>
          </cell>
          <cell r="L193">
            <v>50.27</v>
          </cell>
        </row>
        <row r="194">
          <cell r="B194" t="str">
            <v>15층</v>
          </cell>
          <cell r="D194" t="str">
            <v>공 장</v>
          </cell>
          <cell r="E194">
            <v>31.74</v>
          </cell>
          <cell r="F194">
            <v>90.32</v>
          </cell>
          <cell r="G194">
            <v>31.02</v>
          </cell>
          <cell r="J194">
            <v>8.48</v>
          </cell>
          <cell r="L194">
            <v>48.29</v>
          </cell>
        </row>
        <row r="195">
          <cell r="B195" t="str">
            <v>15층</v>
          </cell>
          <cell r="D195" t="str">
            <v>공 장</v>
          </cell>
          <cell r="E195">
            <v>42.32</v>
          </cell>
          <cell r="F195">
            <v>120.42</v>
          </cell>
          <cell r="G195">
            <v>41.36</v>
          </cell>
          <cell r="J195">
            <v>11.3</v>
          </cell>
          <cell r="L195">
            <v>64.38</v>
          </cell>
        </row>
        <row r="196">
          <cell r="B196" t="str">
            <v>15층</v>
          </cell>
          <cell r="D196" t="str">
            <v>공 장</v>
          </cell>
          <cell r="E196">
            <v>42.32</v>
          </cell>
          <cell r="F196">
            <v>120.42</v>
          </cell>
          <cell r="G196">
            <v>41.36</v>
          </cell>
          <cell r="J196">
            <v>11.3</v>
          </cell>
          <cell r="L196">
            <v>64.38</v>
          </cell>
        </row>
        <row r="197">
          <cell r="B197" t="str">
            <v>15층</v>
          </cell>
          <cell r="D197" t="str">
            <v>공 장</v>
          </cell>
          <cell r="E197">
            <v>42.13</v>
          </cell>
          <cell r="F197">
            <v>119.88</v>
          </cell>
          <cell r="G197">
            <v>41.18</v>
          </cell>
          <cell r="J197">
            <v>11.25</v>
          </cell>
          <cell r="L197">
            <v>64.09</v>
          </cell>
        </row>
        <row r="198">
          <cell r="B198" t="str">
            <v>15층</v>
          </cell>
          <cell r="D198" t="str">
            <v>공 장</v>
          </cell>
          <cell r="E198">
            <v>29.52</v>
          </cell>
          <cell r="F198">
            <v>84.01</v>
          </cell>
          <cell r="G198">
            <v>28.86</v>
          </cell>
          <cell r="J198">
            <v>7.88</v>
          </cell>
          <cell r="L198">
            <v>44.92</v>
          </cell>
        </row>
        <row r="199">
          <cell r="B199" t="str">
            <v>15층</v>
          </cell>
          <cell r="D199" t="str">
            <v>공 장</v>
          </cell>
          <cell r="E199">
            <v>30.5</v>
          </cell>
          <cell r="F199">
            <v>86.8</v>
          </cell>
          <cell r="G199">
            <v>29.82</v>
          </cell>
          <cell r="J199">
            <v>8.15</v>
          </cell>
          <cell r="L199">
            <v>46.41</v>
          </cell>
        </row>
        <row r="202">
          <cell r="B202" t="str">
            <v>1층</v>
          </cell>
          <cell r="D202" t="str">
            <v>지원시설</v>
          </cell>
          <cell r="E202">
            <v>22.83</v>
          </cell>
          <cell r="F202">
            <v>64.98</v>
          </cell>
          <cell r="G202">
            <v>16.190000000000001</v>
          </cell>
          <cell r="J202">
            <v>6.1</v>
          </cell>
          <cell r="L202">
            <v>34.74</v>
          </cell>
        </row>
        <row r="203">
          <cell r="B203" t="str">
            <v>1층</v>
          </cell>
          <cell r="D203" t="str">
            <v>지원시설</v>
          </cell>
          <cell r="E203">
            <v>20.52</v>
          </cell>
          <cell r="F203">
            <v>58.38</v>
          </cell>
          <cell r="G203">
            <v>14.55</v>
          </cell>
          <cell r="J203">
            <v>5.47</v>
          </cell>
          <cell r="L203">
            <v>31.21</v>
          </cell>
        </row>
        <row r="204">
          <cell r="B204" t="str">
            <v>1층</v>
          </cell>
          <cell r="D204" t="str">
            <v>지원시설</v>
          </cell>
          <cell r="E204">
            <v>20.52</v>
          </cell>
          <cell r="F204">
            <v>58.38</v>
          </cell>
          <cell r="G204">
            <v>14.55</v>
          </cell>
          <cell r="J204">
            <v>5.47</v>
          </cell>
          <cell r="L204">
            <v>31.21</v>
          </cell>
        </row>
        <row r="205">
          <cell r="B205" t="str">
            <v>1층</v>
          </cell>
          <cell r="D205" t="str">
            <v>지원시설</v>
          </cell>
          <cell r="E205">
            <v>20.52</v>
          </cell>
          <cell r="F205">
            <v>58.38</v>
          </cell>
          <cell r="G205">
            <v>14.55</v>
          </cell>
          <cell r="J205">
            <v>5.47</v>
          </cell>
          <cell r="L205">
            <v>31.21</v>
          </cell>
        </row>
        <row r="206">
          <cell r="B206" t="str">
            <v>1층</v>
          </cell>
          <cell r="D206" t="str">
            <v>지원시설</v>
          </cell>
          <cell r="E206">
            <v>20.52</v>
          </cell>
          <cell r="F206">
            <v>58.38</v>
          </cell>
          <cell r="G206">
            <v>14.55</v>
          </cell>
          <cell r="J206">
            <v>5.47</v>
          </cell>
          <cell r="L206">
            <v>31.21</v>
          </cell>
        </row>
        <row r="207">
          <cell r="B207" t="str">
            <v>1층</v>
          </cell>
          <cell r="D207" t="str">
            <v>지원시설</v>
          </cell>
          <cell r="E207">
            <v>20.52</v>
          </cell>
          <cell r="F207">
            <v>58.38</v>
          </cell>
          <cell r="G207">
            <v>14.55</v>
          </cell>
          <cell r="J207">
            <v>5.47</v>
          </cell>
          <cell r="L207">
            <v>31.21</v>
          </cell>
        </row>
        <row r="208">
          <cell r="B208" t="str">
            <v>1층</v>
          </cell>
          <cell r="D208" t="str">
            <v>지원시설</v>
          </cell>
          <cell r="E208">
            <v>20.52</v>
          </cell>
          <cell r="F208">
            <v>58.38</v>
          </cell>
          <cell r="G208">
            <v>14.55</v>
          </cell>
          <cell r="J208">
            <v>5.47</v>
          </cell>
          <cell r="L208">
            <v>31.21</v>
          </cell>
        </row>
        <row r="209">
          <cell r="B209" t="str">
            <v>1층</v>
          </cell>
          <cell r="D209" t="str">
            <v>지원시설</v>
          </cell>
          <cell r="E209">
            <v>26.74</v>
          </cell>
          <cell r="F209">
            <v>76.08</v>
          </cell>
          <cell r="G209">
            <v>18.96</v>
          </cell>
          <cell r="J209">
            <v>7.1400000000000006</v>
          </cell>
          <cell r="L209">
            <v>40.68</v>
          </cell>
        </row>
        <row r="210">
          <cell r="B210" t="str">
            <v>2층</v>
          </cell>
          <cell r="D210" t="str">
            <v>지원시설</v>
          </cell>
          <cell r="E210">
            <v>25.16</v>
          </cell>
          <cell r="F210">
            <v>71.59</v>
          </cell>
          <cell r="G210">
            <v>17.84</v>
          </cell>
          <cell r="J210">
            <v>6.71</v>
          </cell>
          <cell r="L210">
            <v>38.28</v>
          </cell>
        </row>
        <row r="211">
          <cell r="B211" t="str">
            <v>2층</v>
          </cell>
          <cell r="D211" t="str">
            <v>지원시설</v>
          </cell>
          <cell r="E211">
            <v>20.52</v>
          </cell>
          <cell r="F211">
            <v>58.38</v>
          </cell>
          <cell r="G211">
            <v>14.55</v>
          </cell>
          <cell r="J211">
            <v>5.47</v>
          </cell>
          <cell r="L211">
            <v>31.21</v>
          </cell>
        </row>
        <row r="212">
          <cell r="B212" t="str">
            <v>2층</v>
          </cell>
          <cell r="D212" t="str">
            <v>지원시설</v>
          </cell>
          <cell r="E212">
            <v>20.52</v>
          </cell>
          <cell r="F212">
            <v>58.38</v>
          </cell>
          <cell r="G212">
            <v>14.55</v>
          </cell>
          <cell r="J212">
            <v>5.47</v>
          </cell>
          <cell r="L212">
            <v>31.21</v>
          </cell>
        </row>
        <row r="213">
          <cell r="B213" t="str">
            <v>2층</v>
          </cell>
          <cell r="D213" t="str">
            <v>지원시설</v>
          </cell>
          <cell r="E213">
            <v>20.52</v>
          </cell>
          <cell r="F213">
            <v>58.38</v>
          </cell>
          <cell r="G213">
            <v>14.55</v>
          </cell>
          <cell r="J213">
            <v>5.47</v>
          </cell>
          <cell r="L213">
            <v>31.21</v>
          </cell>
        </row>
        <row r="214">
          <cell r="B214" t="str">
            <v>2층</v>
          </cell>
          <cell r="D214" t="str">
            <v>지원시설</v>
          </cell>
          <cell r="E214">
            <v>20.52</v>
          </cell>
          <cell r="F214">
            <v>58.38</v>
          </cell>
          <cell r="G214">
            <v>14.55</v>
          </cell>
          <cell r="J214">
            <v>5.47</v>
          </cell>
          <cell r="L214">
            <v>31.21</v>
          </cell>
        </row>
        <row r="215">
          <cell r="B215" t="str">
            <v>2층</v>
          </cell>
          <cell r="D215" t="str">
            <v>지원시설</v>
          </cell>
          <cell r="E215">
            <v>20.52</v>
          </cell>
          <cell r="F215">
            <v>58.38</v>
          </cell>
          <cell r="G215">
            <v>14.55</v>
          </cell>
          <cell r="J215">
            <v>5.47</v>
          </cell>
          <cell r="L215">
            <v>31.21</v>
          </cell>
        </row>
        <row r="216">
          <cell r="B216" t="str">
            <v>2층</v>
          </cell>
          <cell r="D216" t="str">
            <v>지원시설</v>
          </cell>
          <cell r="E216">
            <v>20.52</v>
          </cell>
          <cell r="F216">
            <v>58.38</v>
          </cell>
          <cell r="G216">
            <v>14.55</v>
          </cell>
          <cell r="J216">
            <v>5.47</v>
          </cell>
          <cell r="L216">
            <v>31.21</v>
          </cell>
        </row>
        <row r="217">
          <cell r="B217" t="str">
            <v>2층</v>
          </cell>
          <cell r="D217" t="str">
            <v>지원시설</v>
          </cell>
          <cell r="E217">
            <v>20.52</v>
          </cell>
          <cell r="F217">
            <v>58.38</v>
          </cell>
          <cell r="G217">
            <v>14.55</v>
          </cell>
          <cell r="J217">
            <v>5.47</v>
          </cell>
          <cell r="L217">
            <v>31.21</v>
          </cell>
        </row>
        <row r="218">
          <cell r="B218" t="str">
            <v>2층</v>
          </cell>
          <cell r="D218" t="str">
            <v>지원시설</v>
          </cell>
          <cell r="E218">
            <v>26.74</v>
          </cell>
          <cell r="F218">
            <v>76.08</v>
          </cell>
          <cell r="G218">
            <v>18.96</v>
          </cell>
          <cell r="J218">
            <v>7.1400000000000006</v>
          </cell>
          <cell r="L218">
            <v>40.68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표지"/>
      <sheetName val="용도별면적"/>
      <sheetName val="분양면적집계"/>
      <sheetName val="전체"/>
      <sheetName val="Sheet2"/>
      <sheetName val="Sheet3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지하1층</v>
          </cell>
          <cell r="E2">
            <v>116.14</v>
          </cell>
          <cell r="H2">
            <v>52.86</v>
          </cell>
          <cell r="I2">
            <v>214.09000000000003</v>
          </cell>
        </row>
        <row r="3">
          <cell r="A3" t="str">
            <v>지하1층</v>
          </cell>
          <cell r="E3">
            <v>115.18</v>
          </cell>
          <cell r="H3">
            <v>52.410000000000004</v>
          </cell>
          <cell r="I3">
            <v>212.31</v>
          </cell>
        </row>
        <row r="4">
          <cell r="A4" t="str">
            <v>지하1층</v>
          </cell>
          <cell r="E4">
            <v>95.94</v>
          </cell>
          <cell r="H4">
            <v>43.660000000000004</v>
          </cell>
          <cell r="I4">
            <v>176.85</v>
          </cell>
        </row>
        <row r="5">
          <cell r="A5" t="str">
            <v>지하1층</v>
          </cell>
          <cell r="E5">
            <v>52.06</v>
          </cell>
          <cell r="H5">
            <v>23.68</v>
          </cell>
          <cell r="I5">
            <v>95.950000000000017</v>
          </cell>
        </row>
        <row r="6">
          <cell r="A6" t="str">
            <v>1층</v>
          </cell>
          <cell r="E6">
            <v>93.88</v>
          </cell>
          <cell r="H6">
            <v>42.72</v>
          </cell>
          <cell r="I6">
            <v>173.04999999999998</v>
          </cell>
        </row>
        <row r="7">
          <cell r="A7" t="str">
            <v>1층</v>
          </cell>
          <cell r="E7">
            <v>101.1</v>
          </cell>
          <cell r="H7">
            <v>46</v>
          </cell>
          <cell r="I7">
            <v>186.35</v>
          </cell>
        </row>
        <row r="8">
          <cell r="A8" t="str">
            <v>1층</v>
          </cell>
          <cell r="E8">
            <v>64.23</v>
          </cell>
          <cell r="H8">
            <v>29.22</v>
          </cell>
          <cell r="I8">
            <v>118.39</v>
          </cell>
        </row>
        <row r="9">
          <cell r="A9" t="str">
            <v>1층</v>
          </cell>
          <cell r="E9">
            <v>66.63</v>
          </cell>
          <cell r="H9">
            <v>30.319999999999997</v>
          </cell>
          <cell r="I9">
            <v>122.82</v>
          </cell>
        </row>
        <row r="10">
          <cell r="A10" t="str">
            <v>2층</v>
          </cell>
          <cell r="E10">
            <v>102.82</v>
          </cell>
          <cell r="H10">
            <v>46.8</v>
          </cell>
          <cell r="I10">
            <v>189.54000000000002</v>
          </cell>
        </row>
        <row r="11">
          <cell r="A11" t="str">
            <v>2층</v>
          </cell>
          <cell r="E11">
            <v>96.9</v>
          </cell>
          <cell r="H11">
            <v>44.1</v>
          </cell>
          <cell r="I11">
            <v>178.62</v>
          </cell>
        </row>
        <row r="12">
          <cell r="A12" t="str">
            <v>2층</v>
          </cell>
          <cell r="E12">
            <v>99.86</v>
          </cell>
          <cell r="H12">
            <v>45.45</v>
          </cell>
          <cell r="I12">
            <v>184.07999999999998</v>
          </cell>
        </row>
        <row r="13">
          <cell r="A13" t="str">
            <v>2층</v>
          </cell>
          <cell r="E13">
            <v>89.05</v>
          </cell>
          <cell r="H13">
            <v>40.53</v>
          </cell>
          <cell r="I13">
            <v>164.15</v>
          </cell>
        </row>
        <row r="14">
          <cell r="A14" t="str">
            <v>2층</v>
          </cell>
          <cell r="E14">
            <v>72.25</v>
          </cell>
          <cell r="H14">
            <v>32.880000000000003</v>
          </cell>
          <cell r="I14">
            <v>133.18</v>
          </cell>
        </row>
        <row r="15">
          <cell r="A15" t="str">
            <v>2층</v>
          </cell>
          <cell r="E15">
            <v>81.599999999999994</v>
          </cell>
          <cell r="H15">
            <v>37.14</v>
          </cell>
          <cell r="I15">
            <v>150.42000000000002</v>
          </cell>
        </row>
        <row r="16">
          <cell r="A16" t="str">
            <v>2층</v>
          </cell>
          <cell r="E16">
            <v>70.209999999999994</v>
          </cell>
          <cell r="H16">
            <v>31.95</v>
          </cell>
          <cell r="I16">
            <v>129.41999999999999</v>
          </cell>
        </row>
        <row r="17">
          <cell r="A17" t="str">
            <v>3층</v>
          </cell>
          <cell r="E17">
            <v>82.52</v>
          </cell>
          <cell r="H17">
            <v>37.56</v>
          </cell>
          <cell r="I17">
            <v>152.12</v>
          </cell>
        </row>
        <row r="18">
          <cell r="A18" t="str">
            <v>3층</v>
          </cell>
          <cell r="E18">
            <v>140.46</v>
          </cell>
          <cell r="H18">
            <v>63.93</v>
          </cell>
          <cell r="I18">
            <v>258.92</v>
          </cell>
        </row>
        <row r="19">
          <cell r="A19" t="str">
            <v>3층</v>
          </cell>
          <cell r="E19">
            <v>132.57</v>
          </cell>
          <cell r="H19">
            <v>60.34</v>
          </cell>
          <cell r="I19">
            <v>244.38</v>
          </cell>
        </row>
        <row r="20">
          <cell r="A20" t="str">
            <v>3층</v>
          </cell>
          <cell r="E20">
            <v>123.13</v>
          </cell>
          <cell r="H20">
            <v>56.04</v>
          </cell>
          <cell r="I20">
            <v>226.97</v>
          </cell>
        </row>
        <row r="21">
          <cell r="A21" t="str">
            <v>3층</v>
          </cell>
          <cell r="E21">
            <v>115.68</v>
          </cell>
          <cell r="H21">
            <v>52.65</v>
          </cell>
          <cell r="I21">
            <v>213.24</v>
          </cell>
        </row>
        <row r="22">
          <cell r="A22" t="str">
            <v>3층</v>
          </cell>
          <cell r="E22">
            <v>55.45</v>
          </cell>
          <cell r="H22">
            <v>25.24</v>
          </cell>
          <cell r="I22">
            <v>102.22</v>
          </cell>
        </row>
        <row r="23">
          <cell r="A23" t="str">
            <v>4층</v>
          </cell>
          <cell r="E23">
            <v>185.44</v>
          </cell>
          <cell r="H23">
            <v>84.4</v>
          </cell>
          <cell r="I23">
            <v>341.84000000000003</v>
          </cell>
        </row>
        <row r="24">
          <cell r="A24" t="str">
            <v>4층</v>
          </cell>
          <cell r="E24">
            <v>172.23</v>
          </cell>
          <cell r="H24">
            <v>78.39</v>
          </cell>
          <cell r="I24">
            <v>317.49</v>
          </cell>
        </row>
        <row r="25">
          <cell r="A25" t="str">
            <v>4층</v>
          </cell>
          <cell r="E25">
            <v>172.23</v>
          </cell>
          <cell r="H25">
            <v>78.39</v>
          </cell>
          <cell r="I25">
            <v>317.49</v>
          </cell>
        </row>
        <row r="26">
          <cell r="A26" t="str">
            <v>4층</v>
          </cell>
          <cell r="E26">
            <v>185.44</v>
          </cell>
          <cell r="H26">
            <v>84.4</v>
          </cell>
          <cell r="I26">
            <v>341.84000000000003</v>
          </cell>
        </row>
        <row r="27">
          <cell r="A27" t="str">
            <v>5층</v>
          </cell>
          <cell r="E27">
            <v>170.13</v>
          </cell>
          <cell r="H27">
            <v>77.430000000000007</v>
          </cell>
          <cell r="I27">
            <v>313.61</v>
          </cell>
        </row>
        <row r="28">
          <cell r="A28" t="str">
            <v>5층</v>
          </cell>
          <cell r="E28">
            <v>170.13</v>
          </cell>
          <cell r="H28">
            <v>77.430000000000007</v>
          </cell>
          <cell r="I28">
            <v>313.61</v>
          </cell>
        </row>
        <row r="29">
          <cell r="A29" t="str">
            <v>5층</v>
          </cell>
          <cell r="E29">
            <v>172.03</v>
          </cell>
          <cell r="H29">
            <v>78.3</v>
          </cell>
          <cell r="I29">
            <v>317.12</v>
          </cell>
        </row>
        <row r="30">
          <cell r="A30" t="str">
            <v>5층</v>
          </cell>
          <cell r="E30">
            <v>172.03</v>
          </cell>
          <cell r="H30">
            <v>78.3</v>
          </cell>
          <cell r="I30">
            <v>317.12</v>
          </cell>
        </row>
        <row r="31">
          <cell r="A31" t="str">
            <v>6층</v>
          </cell>
          <cell r="E31">
            <v>170.13</v>
          </cell>
          <cell r="H31">
            <v>77.430000000000007</v>
          </cell>
          <cell r="I31">
            <v>313.61</v>
          </cell>
        </row>
        <row r="32">
          <cell r="A32" t="str">
            <v>6층</v>
          </cell>
          <cell r="E32">
            <v>170.13</v>
          </cell>
          <cell r="H32">
            <v>77.430000000000007</v>
          </cell>
          <cell r="I32">
            <v>313.61</v>
          </cell>
        </row>
        <row r="33">
          <cell r="A33" t="str">
            <v>6층</v>
          </cell>
          <cell r="E33">
            <v>172.03</v>
          </cell>
          <cell r="H33">
            <v>78.3</v>
          </cell>
          <cell r="I33">
            <v>317.12</v>
          </cell>
        </row>
        <row r="34">
          <cell r="A34" t="str">
            <v>6층</v>
          </cell>
          <cell r="E34">
            <v>172.03</v>
          </cell>
          <cell r="H34">
            <v>78.3</v>
          </cell>
          <cell r="I34">
            <v>317.12</v>
          </cell>
        </row>
        <row r="35">
          <cell r="A35" t="str">
            <v>7층</v>
          </cell>
          <cell r="E35">
            <v>170.13</v>
          </cell>
          <cell r="H35">
            <v>77.430000000000007</v>
          </cell>
          <cell r="I35">
            <v>313.61</v>
          </cell>
        </row>
        <row r="36">
          <cell r="A36" t="str">
            <v>7층</v>
          </cell>
          <cell r="E36">
            <v>170.13</v>
          </cell>
          <cell r="H36">
            <v>77.430000000000007</v>
          </cell>
          <cell r="I36">
            <v>313.61</v>
          </cell>
        </row>
        <row r="37">
          <cell r="A37" t="str">
            <v>7층</v>
          </cell>
          <cell r="E37">
            <v>172.03</v>
          </cell>
          <cell r="H37">
            <v>78.3</v>
          </cell>
          <cell r="I37">
            <v>317.12</v>
          </cell>
        </row>
        <row r="38">
          <cell r="A38" t="str">
            <v>7층</v>
          </cell>
          <cell r="E38">
            <v>172.03</v>
          </cell>
          <cell r="H38">
            <v>78.3</v>
          </cell>
          <cell r="I38">
            <v>317.12</v>
          </cell>
        </row>
        <row r="39">
          <cell r="A39" t="str">
            <v>8층</v>
          </cell>
          <cell r="E39">
            <v>170.13</v>
          </cell>
          <cell r="H39">
            <v>77.430000000000007</v>
          </cell>
          <cell r="I39">
            <v>313.61</v>
          </cell>
        </row>
        <row r="40">
          <cell r="A40" t="str">
            <v>8층</v>
          </cell>
          <cell r="E40">
            <v>170.13</v>
          </cell>
          <cell r="H40">
            <v>77.430000000000007</v>
          </cell>
          <cell r="I40">
            <v>313.61</v>
          </cell>
        </row>
        <row r="41">
          <cell r="A41" t="str">
            <v>8층</v>
          </cell>
          <cell r="E41">
            <v>172.03</v>
          </cell>
          <cell r="H41">
            <v>78.3</v>
          </cell>
          <cell r="I41">
            <v>317.12</v>
          </cell>
        </row>
        <row r="42">
          <cell r="A42" t="str">
            <v>8층</v>
          </cell>
          <cell r="E42">
            <v>172.03</v>
          </cell>
          <cell r="H42">
            <v>78.3</v>
          </cell>
          <cell r="I42">
            <v>317.12</v>
          </cell>
        </row>
      </sheetData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표지"/>
      <sheetName val="용도별면적"/>
      <sheetName val="분양면적집계"/>
      <sheetName val="전체"/>
      <sheetName val="Sheet2"/>
      <sheetName val="Sheet3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지하1층</v>
          </cell>
          <cell r="E2">
            <v>116.14</v>
          </cell>
          <cell r="H2">
            <v>52.86</v>
          </cell>
          <cell r="I2">
            <v>214.09000000000003</v>
          </cell>
        </row>
        <row r="3">
          <cell r="A3" t="str">
            <v>지하1층</v>
          </cell>
          <cell r="E3">
            <v>115.18</v>
          </cell>
          <cell r="H3">
            <v>52.410000000000004</v>
          </cell>
          <cell r="I3">
            <v>212.31</v>
          </cell>
        </row>
        <row r="4">
          <cell r="A4" t="str">
            <v>지하1층</v>
          </cell>
          <cell r="E4">
            <v>95.94</v>
          </cell>
          <cell r="H4">
            <v>43.660000000000004</v>
          </cell>
          <cell r="I4">
            <v>176.85</v>
          </cell>
        </row>
        <row r="5">
          <cell r="A5" t="str">
            <v>지하1층</v>
          </cell>
          <cell r="E5">
            <v>52.06</v>
          </cell>
          <cell r="H5">
            <v>23.68</v>
          </cell>
          <cell r="I5">
            <v>95.950000000000017</v>
          </cell>
        </row>
        <row r="6">
          <cell r="A6" t="str">
            <v>1층</v>
          </cell>
          <cell r="E6">
            <v>93.88</v>
          </cell>
          <cell r="H6">
            <v>42.72</v>
          </cell>
          <cell r="I6">
            <v>173.04999999999998</v>
          </cell>
        </row>
        <row r="7">
          <cell r="A7" t="str">
            <v>1층</v>
          </cell>
          <cell r="E7">
            <v>101.1</v>
          </cell>
          <cell r="H7">
            <v>46</v>
          </cell>
          <cell r="I7">
            <v>186.35</v>
          </cell>
        </row>
        <row r="8">
          <cell r="A8" t="str">
            <v>1층</v>
          </cell>
          <cell r="E8">
            <v>64.23</v>
          </cell>
          <cell r="H8">
            <v>29.22</v>
          </cell>
          <cell r="I8">
            <v>118.39</v>
          </cell>
        </row>
        <row r="9">
          <cell r="A9" t="str">
            <v>1층</v>
          </cell>
          <cell r="E9">
            <v>66.63</v>
          </cell>
          <cell r="H9">
            <v>30.319999999999997</v>
          </cell>
          <cell r="I9">
            <v>122.82</v>
          </cell>
        </row>
        <row r="10">
          <cell r="A10" t="str">
            <v>2층</v>
          </cell>
          <cell r="E10">
            <v>102.82</v>
          </cell>
          <cell r="H10">
            <v>46.8</v>
          </cell>
          <cell r="I10">
            <v>189.54000000000002</v>
          </cell>
        </row>
        <row r="11">
          <cell r="A11" t="str">
            <v>2층</v>
          </cell>
          <cell r="E11">
            <v>96.9</v>
          </cell>
          <cell r="H11">
            <v>44.1</v>
          </cell>
          <cell r="I11">
            <v>178.62</v>
          </cell>
        </row>
        <row r="12">
          <cell r="A12" t="str">
            <v>2층</v>
          </cell>
          <cell r="E12">
            <v>99.86</v>
          </cell>
          <cell r="H12">
            <v>45.45</v>
          </cell>
          <cell r="I12">
            <v>184.07999999999998</v>
          </cell>
        </row>
        <row r="13">
          <cell r="A13" t="str">
            <v>2층</v>
          </cell>
          <cell r="E13">
            <v>89.05</v>
          </cell>
          <cell r="H13">
            <v>40.53</v>
          </cell>
          <cell r="I13">
            <v>164.15</v>
          </cell>
        </row>
        <row r="14">
          <cell r="A14" t="str">
            <v>2층</v>
          </cell>
          <cell r="E14">
            <v>72.25</v>
          </cell>
          <cell r="H14">
            <v>32.880000000000003</v>
          </cell>
          <cell r="I14">
            <v>133.18</v>
          </cell>
        </row>
        <row r="15">
          <cell r="A15" t="str">
            <v>2층</v>
          </cell>
          <cell r="E15">
            <v>81.599999999999994</v>
          </cell>
          <cell r="H15">
            <v>37.14</v>
          </cell>
          <cell r="I15">
            <v>150.42000000000002</v>
          </cell>
        </row>
        <row r="16">
          <cell r="A16" t="str">
            <v>2층</v>
          </cell>
          <cell r="E16">
            <v>70.209999999999994</v>
          </cell>
          <cell r="H16">
            <v>31.95</v>
          </cell>
          <cell r="I16">
            <v>129.41999999999999</v>
          </cell>
        </row>
        <row r="17">
          <cell r="A17" t="str">
            <v>3층</v>
          </cell>
          <cell r="E17">
            <v>82.52</v>
          </cell>
          <cell r="H17">
            <v>37.56</v>
          </cell>
          <cell r="I17">
            <v>152.12</v>
          </cell>
        </row>
        <row r="18">
          <cell r="A18" t="str">
            <v>3층</v>
          </cell>
          <cell r="E18">
            <v>140.46</v>
          </cell>
          <cell r="H18">
            <v>63.93</v>
          </cell>
          <cell r="I18">
            <v>258.92</v>
          </cell>
        </row>
        <row r="19">
          <cell r="A19" t="str">
            <v>3층</v>
          </cell>
          <cell r="E19">
            <v>132.57</v>
          </cell>
          <cell r="H19">
            <v>60.34</v>
          </cell>
          <cell r="I19">
            <v>244.38</v>
          </cell>
        </row>
        <row r="20">
          <cell r="A20" t="str">
            <v>3층</v>
          </cell>
          <cell r="E20">
            <v>123.13</v>
          </cell>
          <cell r="H20">
            <v>56.04</v>
          </cell>
          <cell r="I20">
            <v>226.97</v>
          </cell>
        </row>
        <row r="21">
          <cell r="A21" t="str">
            <v>3층</v>
          </cell>
          <cell r="E21">
            <v>115.68</v>
          </cell>
          <cell r="H21">
            <v>52.65</v>
          </cell>
          <cell r="I21">
            <v>213.24</v>
          </cell>
        </row>
        <row r="22">
          <cell r="A22" t="str">
            <v>3층</v>
          </cell>
          <cell r="E22">
            <v>55.45</v>
          </cell>
          <cell r="H22">
            <v>25.24</v>
          </cell>
          <cell r="I22">
            <v>102.22</v>
          </cell>
        </row>
        <row r="23">
          <cell r="A23" t="str">
            <v>4층</v>
          </cell>
          <cell r="E23">
            <v>185.44</v>
          </cell>
          <cell r="H23">
            <v>84.4</v>
          </cell>
          <cell r="I23">
            <v>341.84000000000003</v>
          </cell>
        </row>
        <row r="24">
          <cell r="A24" t="str">
            <v>4층</v>
          </cell>
          <cell r="E24">
            <v>172.23</v>
          </cell>
          <cell r="H24">
            <v>78.39</v>
          </cell>
          <cell r="I24">
            <v>317.49</v>
          </cell>
        </row>
        <row r="25">
          <cell r="A25" t="str">
            <v>4층</v>
          </cell>
          <cell r="E25">
            <v>172.23</v>
          </cell>
          <cell r="H25">
            <v>78.39</v>
          </cell>
          <cell r="I25">
            <v>317.49</v>
          </cell>
        </row>
        <row r="26">
          <cell r="A26" t="str">
            <v>4층</v>
          </cell>
          <cell r="E26">
            <v>185.44</v>
          </cell>
          <cell r="H26">
            <v>84.4</v>
          </cell>
          <cell r="I26">
            <v>341.84000000000003</v>
          </cell>
        </row>
        <row r="27">
          <cell r="A27" t="str">
            <v>5층</v>
          </cell>
          <cell r="E27">
            <v>170.13</v>
          </cell>
          <cell r="H27">
            <v>77.430000000000007</v>
          </cell>
          <cell r="I27">
            <v>313.61</v>
          </cell>
        </row>
        <row r="28">
          <cell r="A28" t="str">
            <v>5층</v>
          </cell>
          <cell r="E28">
            <v>170.13</v>
          </cell>
          <cell r="H28">
            <v>77.430000000000007</v>
          </cell>
          <cell r="I28">
            <v>313.61</v>
          </cell>
        </row>
        <row r="29">
          <cell r="A29" t="str">
            <v>5층</v>
          </cell>
          <cell r="E29">
            <v>172.03</v>
          </cell>
          <cell r="H29">
            <v>78.3</v>
          </cell>
          <cell r="I29">
            <v>317.12</v>
          </cell>
        </row>
        <row r="30">
          <cell r="A30" t="str">
            <v>5층</v>
          </cell>
          <cell r="E30">
            <v>172.03</v>
          </cell>
          <cell r="H30">
            <v>78.3</v>
          </cell>
          <cell r="I30">
            <v>317.12</v>
          </cell>
        </row>
        <row r="31">
          <cell r="A31" t="str">
            <v>6층</v>
          </cell>
          <cell r="E31">
            <v>170.13</v>
          </cell>
          <cell r="H31">
            <v>77.430000000000007</v>
          </cell>
          <cell r="I31">
            <v>313.61</v>
          </cell>
        </row>
        <row r="32">
          <cell r="A32" t="str">
            <v>6층</v>
          </cell>
          <cell r="E32">
            <v>170.13</v>
          </cell>
          <cell r="H32">
            <v>77.430000000000007</v>
          </cell>
          <cell r="I32">
            <v>313.61</v>
          </cell>
        </row>
        <row r="33">
          <cell r="A33" t="str">
            <v>6층</v>
          </cell>
          <cell r="E33">
            <v>172.03</v>
          </cell>
          <cell r="H33">
            <v>78.3</v>
          </cell>
          <cell r="I33">
            <v>317.12</v>
          </cell>
        </row>
        <row r="34">
          <cell r="A34" t="str">
            <v>6층</v>
          </cell>
          <cell r="E34">
            <v>172.03</v>
          </cell>
          <cell r="H34">
            <v>78.3</v>
          </cell>
          <cell r="I34">
            <v>317.12</v>
          </cell>
        </row>
        <row r="35">
          <cell r="A35" t="str">
            <v>7층</v>
          </cell>
          <cell r="E35">
            <v>170.13</v>
          </cell>
          <cell r="H35">
            <v>77.430000000000007</v>
          </cell>
          <cell r="I35">
            <v>313.61</v>
          </cell>
        </row>
        <row r="36">
          <cell r="A36" t="str">
            <v>7층</v>
          </cell>
          <cell r="E36">
            <v>170.13</v>
          </cell>
          <cell r="H36">
            <v>77.430000000000007</v>
          </cell>
          <cell r="I36">
            <v>313.61</v>
          </cell>
        </row>
        <row r="37">
          <cell r="A37" t="str">
            <v>7층</v>
          </cell>
          <cell r="E37">
            <v>172.03</v>
          </cell>
          <cell r="H37">
            <v>78.3</v>
          </cell>
          <cell r="I37">
            <v>317.12</v>
          </cell>
        </row>
        <row r="38">
          <cell r="A38" t="str">
            <v>7층</v>
          </cell>
          <cell r="E38">
            <v>172.03</v>
          </cell>
          <cell r="H38">
            <v>78.3</v>
          </cell>
          <cell r="I38">
            <v>317.12</v>
          </cell>
        </row>
        <row r="39">
          <cell r="A39" t="str">
            <v>8층</v>
          </cell>
          <cell r="E39">
            <v>170.13</v>
          </cell>
          <cell r="H39">
            <v>77.430000000000007</v>
          </cell>
          <cell r="I39">
            <v>313.61</v>
          </cell>
        </row>
        <row r="40">
          <cell r="A40" t="str">
            <v>8층</v>
          </cell>
          <cell r="E40">
            <v>170.13</v>
          </cell>
          <cell r="H40">
            <v>77.430000000000007</v>
          </cell>
          <cell r="I40">
            <v>313.61</v>
          </cell>
        </row>
        <row r="41">
          <cell r="A41" t="str">
            <v>8층</v>
          </cell>
          <cell r="E41">
            <v>172.03</v>
          </cell>
          <cell r="H41">
            <v>78.3</v>
          </cell>
          <cell r="I41">
            <v>317.12</v>
          </cell>
        </row>
        <row r="42">
          <cell r="A42" t="str">
            <v>8층</v>
          </cell>
          <cell r="E42">
            <v>172.03</v>
          </cell>
          <cell r="H42">
            <v>78.3</v>
          </cell>
          <cell r="I42">
            <v>317.12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6:M18"/>
  <sheetViews>
    <sheetView topLeftCell="C1" zoomScale="110" zoomScaleNormal="110" workbookViewId="0">
      <selection activeCell="N7" sqref="N7"/>
    </sheetView>
  </sheetViews>
  <sheetFormatPr defaultRowHeight="11.25"/>
  <cols>
    <col min="1" max="3" width="9.33203125" style="185"/>
    <col min="4" max="4" width="12.6640625" style="186" customWidth="1"/>
    <col min="5" max="5" width="9.33203125" style="185"/>
    <col min="6" max="6" width="12.83203125" style="185" customWidth="1"/>
    <col min="7" max="7" width="11" style="186" bestFit="1" customWidth="1"/>
    <col min="8" max="9" width="9.33203125" style="185"/>
    <col min="10" max="10" width="11" style="186" bestFit="1" customWidth="1"/>
    <col min="11" max="12" width="9.33203125" style="185"/>
    <col min="13" max="13" width="12.1640625" style="186" bestFit="1" customWidth="1"/>
    <col min="14" max="16384" width="9.33203125" style="185"/>
  </cols>
  <sheetData>
    <row r="6" spans="3:13">
      <c r="C6" s="185" t="s">
        <v>4219</v>
      </c>
      <c r="D6" s="186">
        <v>100000000</v>
      </c>
      <c r="F6" s="185" t="s">
        <v>4229</v>
      </c>
      <c r="G6" s="186">
        <v>1</v>
      </c>
      <c r="I6" s="185" t="s">
        <v>4218</v>
      </c>
      <c r="J6" s="186">
        <v>5000000</v>
      </c>
      <c r="L6" s="185" t="s">
        <v>4217</v>
      </c>
      <c r="M6" s="186">
        <f>M7/25</f>
        <v>800000</v>
      </c>
    </row>
    <row r="7" spans="3:13">
      <c r="C7" s="185" t="s">
        <v>4216</v>
      </c>
      <c r="D7" s="186">
        <v>40000000</v>
      </c>
      <c r="F7" s="185" t="s">
        <v>4228</v>
      </c>
      <c r="G7" s="186">
        <v>2</v>
      </c>
      <c r="I7" s="185" t="s">
        <v>4227</v>
      </c>
      <c r="J7" s="186">
        <v>2000000</v>
      </c>
      <c r="L7" s="185" t="s">
        <v>4215</v>
      </c>
      <c r="M7" s="186">
        <v>20000000</v>
      </c>
    </row>
    <row r="8" spans="3:13">
      <c r="C8" s="185" t="s">
        <v>4214</v>
      </c>
      <c r="D8" s="186">
        <v>10000000</v>
      </c>
      <c r="F8" s="185" t="s">
        <v>4226</v>
      </c>
      <c r="G8" s="186">
        <v>1</v>
      </c>
      <c r="I8" s="185" t="s">
        <v>4225</v>
      </c>
      <c r="J8" s="186">
        <v>1500000</v>
      </c>
      <c r="L8" s="185" t="s">
        <v>4213</v>
      </c>
      <c r="M8" s="186">
        <f>M7-J12</f>
        <v>9600000</v>
      </c>
    </row>
    <row r="9" spans="3:13">
      <c r="C9" s="185" t="s">
        <v>4210</v>
      </c>
      <c r="D9" s="186">
        <f>SUM(D6:D8)</f>
        <v>150000000</v>
      </c>
      <c r="I9" s="185" t="s">
        <v>4224</v>
      </c>
      <c r="J9" s="186">
        <f>J8*0.2</f>
        <v>300000</v>
      </c>
    </row>
    <row r="10" spans="3:13">
      <c r="I10" s="185" t="s">
        <v>4212</v>
      </c>
      <c r="J10" s="186">
        <f>20000*30</f>
        <v>600000</v>
      </c>
    </row>
    <row r="11" spans="3:13">
      <c r="I11" s="185" t="s">
        <v>4211</v>
      </c>
      <c r="J11" s="186">
        <v>1000000</v>
      </c>
    </row>
    <row r="12" spans="3:13">
      <c r="I12" s="185" t="s">
        <v>4210</v>
      </c>
      <c r="J12" s="186">
        <f>SUM(J6:J11)</f>
        <v>10400000</v>
      </c>
    </row>
    <row r="13" spans="3:13">
      <c r="C13" s="185" t="s">
        <v>4209</v>
      </c>
      <c r="D13" s="186">
        <v>60000000</v>
      </c>
    </row>
    <row r="14" spans="3:13">
      <c r="C14" s="185" t="s">
        <v>4223</v>
      </c>
      <c r="D14" s="186">
        <f>D9-D13</f>
        <v>90000000</v>
      </c>
      <c r="E14" s="187">
        <v>0.08</v>
      </c>
      <c r="F14" s="186">
        <f>D14*E14</f>
        <v>7200000</v>
      </c>
      <c r="G14" s="186">
        <f>F14/12</f>
        <v>600000</v>
      </c>
    </row>
    <row r="17" spans="3:7" s="185" customFormat="1">
      <c r="C17" s="185" t="s">
        <v>4222</v>
      </c>
      <c r="D17" s="186">
        <v>20000000</v>
      </c>
      <c r="F17" s="185" t="s">
        <v>4221</v>
      </c>
      <c r="G17" s="186">
        <f>(D14-75000000)*E14/12</f>
        <v>100000</v>
      </c>
    </row>
    <row r="18" spans="3:7" s="185" customFormat="1">
      <c r="D18" s="186"/>
      <c r="F18" s="185" t="s">
        <v>4220</v>
      </c>
      <c r="G18" s="186">
        <f>75000000*E14/12</f>
        <v>500000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C6:M14"/>
  <sheetViews>
    <sheetView topLeftCell="C1" zoomScale="110" zoomScaleNormal="110" workbookViewId="0">
      <selection activeCell="N13" sqref="N13"/>
    </sheetView>
  </sheetViews>
  <sheetFormatPr defaultRowHeight="11.25"/>
  <cols>
    <col min="1" max="3" width="9.33203125" style="185"/>
    <col min="4" max="4" width="12.6640625" style="186" customWidth="1"/>
    <col min="5" max="5" width="9.33203125" style="185"/>
    <col min="6" max="6" width="12.83203125" style="185" customWidth="1"/>
    <col min="7" max="7" width="11" style="186" bestFit="1" customWidth="1"/>
    <col min="8" max="9" width="9.33203125" style="185"/>
    <col min="10" max="10" width="11" style="186" bestFit="1" customWidth="1"/>
    <col min="11" max="12" width="9.33203125" style="185"/>
    <col min="13" max="13" width="12.1640625" style="186" bestFit="1" customWidth="1"/>
    <col min="14" max="16384" width="9.33203125" style="185"/>
  </cols>
  <sheetData>
    <row r="6" spans="3:13">
      <c r="C6" s="185" t="s">
        <v>4219</v>
      </c>
      <c r="D6" s="186">
        <v>100000000</v>
      </c>
      <c r="I6" s="185" t="s">
        <v>4218</v>
      </c>
      <c r="J6" s="186">
        <v>2500000</v>
      </c>
      <c r="L6" s="185" t="s">
        <v>4217</v>
      </c>
      <c r="M6" s="186">
        <f>M7/25</f>
        <v>400000</v>
      </c>
    </row>
    <row r="7" spans="3:13">
      <c r="C7" s="185" t="s">
        <v>4216</v>
      </c>
      <c r="D7" s="186">
        <v>30000000</v>
      </c>
      <c r="L7" s="185" t="s">
        <v>4215</v>
      </c>
      <c r="M7" s="186">
        <v>10000000</v>
      </c>
    </row>
    <row r="8" spans="3:13">
      <c r="C8" s="185" t="s">
        <v>4214</v>
      </c>
      <c r="D8" s="186">
        <v>10000000</v>
      </c>
      <c r="L8" s="185" t="s">
        <v>4213</v>
      </c>
      <c r="M8" s="186">
        <f>M7-J12</f>
        <v>6500000</v>
      </c>
    </row>
    <row r="9" spans="3:13">
      <c r="C9" s="185" t="s">
        <v>4210</v>
      </c>
      <c r="D9" s="186">
        <f>SUM(D6:D8)</f>
        <v>140000000</v>
      </c>
    </row>
    <row r="10" spans="3:13">
      <c r="I10" s="185" t="s">
        <v>4212</v>
      </c>
      <c r="J10" s="186">
        <v>500000</v>
      </c>
    </row>
    <row r="11" spans="3:13">
      <c r="I11" s="185" t="s">
        <v>4211</v>
      </c>
      <c r="J11" s="186">
        <v>500000</v>
      </c>
    </row>
    <row r="12" spans="3:13">
      <c r="I12" s="185" t="s">
        <v>4210</v>
      </c>
      <c r="J12" s="186">
        <f>SUM(J6:J11)</f>
        <v>3500000</v>
      </c>
    </row>
    <row r="13" spans="3:13">
      <c r="C13" s="185" t="s">
        <v>4209</v>
      </c>
      <c r="D13" s="186">
        <v>60000000</v>
      </c>
      <c r="L13" s="185" t="s">
        <v>4208</v>
      </c>
      <c r="M13" s="186">
        <f>M8/2</f>
        <v>3250000</v>
      </c>
    </row>
    <row r="14" spans="3:13">
      <c r="E14" s="187"/>
      <c r="F14" s="186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3:IS296"/>
  <sheetViews>
    <sheetView tabSelected="1" workbookViewId="0">
      <selection activeCell="A14" sqref="A14:XFD15"/>
    </sheetView>
  </sheetViews>
  <sheetFormatPr defaultRowHeight="12"/>
  <cols>
    <col min="1" max="1" width="5.33203125" bestFit="1" customWidth="1"/>
    <col min="2" max="2" width="38.83203125" bestFit="1" customWidth="1"/>
    <col min="3" max="3" width="18.83203125" bestFit="1" customWidth="1"/>
    <col min="4" max="4" width="22.1640625" bestFit="1" customWidth="1"/>
    <col min="5" max="5" width="21.33203125" bestFit="1" customWidth="1"/>
    <col min="6" max="6" width="8.5" bestFit="1" customWidth="1"/>
    <col min="7" max="7" width="36" customWidth="1"/>
    <col min="9" max="9" width="20.83203125" customWidth="1"/>
  </cols>
  <sheetData>
    <row r="3" spans="1:7" ht="12.75" thickBot="1"/>
    <row r="4" spans="1:7">
      <c r="A4" s="1">
        <v>1</v>
      </c>
      <c r="B4" s="18" t="s">
        <v>4238</v>
      </c>
      <c r="C4" s="18" t="s">
        <v>45</v>
      </c>
      <c r="D4" s="18" t="s">
        <v>46</v>
      </c>
      <c r="E4" s="19" t="s">
        <v>47</v>
      </c>
      <c r="F4" s="18" t="s">
        <v>48</v>
      </c>
      <c r="G4" s="2" t="s">
        <v>29</v>
      </c>
    </row>
    <row r="5" spans="1:7">
      <c r="A5" s="3" t="s">
        <v>30</v>
      </c>
      <c r="B5" s="20" t="s">
        <v>49</v>
      </c>
      <c r="C5" s="8" t="s">
        <v>50</v>
      </c>
      <c r="D5" s="8" t="s">
        <v>51</v>
      </c>
      <c r="E5" s="12"/>
      <c r="F5" s="8" t="s">
        <v>34</v>
      </c>
      <c r="G5" s="4"/>
    </row>
    <row r="6" spans="1:7">
      <c r="A6" s="3" t="s">
        <v>35</v>
      </c>
      <c r="B6" s="20" t="s">
        <v>72</v>
      </c>
      <c r="C6" s="8" t="s">
        <v>4239</v>
      </c>
      <c r="D6" s="8" t="s">
        <v>52</v>
      </c>
      <c r="E6" s="10"/>
      <c r="F6" s="8"/>
      <c r="G6" s="4"/>
    </row>
    <row r="7" spans="1:7">
      <c r="A7" s="3" t="s">
        <v>35</v>
      </c>
      <c r="B7" s="20" t="s">
        <v>54</v>
      </c>
      <c r="C7" s="8" t="s">
        <v>55</v>
      </c>
      <c r="D7" s="8" t="s">
        <v>52</v>
      </c>
      <c r="E7" s="10"/>
      <c r="F7" s="8"/>
      <c r="G7" s="4"/>
    </row>
    <row r="8" spans="1:7">
      <c r="A8" s="3" t="s">
        <v>17</v>
      </c>
      <c r="B8" s="20" t="s">
        <v>405</v>
      </c>
      <c r="C8" s="8" t="s">
        <v>406</v>
      </c>
      <c r="D8" s="13" t="s">
        <v>407</v>
      </c>
      <c r="E8" s="10"/>
      <c r="F8" s="8"/>
      <c r="G8" s="4"/>
    </row>
    <row r="9" spans="1:7">
      <c r="A9" s="3" t="s">
        <v>6</v>
      </c>
      <c r="B9" s="20" t="s">
        <v>398</v>
      </c>
      <c r="C9" s="8" t="s">
        <v>392</v>
      </c>
      <c r="D9" s="8" t="s">
        <v>41</v>
      </c>
      <c r="E9" s="10"/>
      <c r="F9" s="8"/>
      <c r="G9" s="4"/>
    </row>
    <row r="10" spans="1:7">
      <c r="A10" s="3" t="s">
        <v>6</v>
      </c>
      <c r="B10" s="20" t="s">
        <v>400</v>
      </c>
      <c r="C10" s="8" t="s">
        <v>399</v>
      </c>
      <c r="D10" s="8" t="s">
        <v>41</v>
      </c>
      <c r="E10" s="10"/>
      <c r="F10" s="8"/>
      <c r="G10" s="4"/>
    </row>
    <row r="11" spans="1:7">
      <c r="A11" s="3" t="s">
        <v>6</v>
      </c>
      <c r="B11" s="20" t="s">
        <v>401</v>
      </c>
      <c r="C11" s="8" t="s">
        <v>488</v>
      </c>
      <c r="D11" s="8" t="s">
        <v>59</v>
      </c>
      <c r="E11" s="10" t="s">
        <v>60</v>
      </c>
      <c r="F11" s="8"/>
      <c r="G11" s="4"/>
    </row>
    <row r="12" spans="1:7">
      <c r="A12" s="3" t="s">
        <v>6</v>
      </c>
      <c r="B12" s="20" t="s">
        <v>362</v>
      </c>
      <c r="C12" s="8" t="s">
        <v>489</v>
      </c>
      <c r="D12" s="8" t="s">
        <v>59</v>
      </c>
      <c r="E12" s="10" t="s">
        <v>62</v>
      </c>
      <c r="F12" s="8"/>
      <c r="G12" s="4"/>
    </row>
    <row r="13" spans="1:7">
      <c r="A13" s="3" t="s">
        <v>6</v>
      </c>
      <c r="B13" s="20" t="s">
        <v>393</v>
      </c>
      <c r="C13" s="8" t="s">
        <v>491</v>
      </c>
      <c r="D13" s="8" t="s">
        <v>65</v>
      </c>
      <c r="E13" s="10"/>
      <c r="F13" s="8"/>
      <c r="G13" s="4"/>
    </row>
    <row r="14" spans="1:7">
      <c r="A14" s="3" t="s">
        <v>6</v>
      </c>
      <c r="B14" s="20" t="s">
        <v>357</v>
      </c>
      <c r="C14" s="8" t="s">
        <v>492</v>
      </c>
      <c r="D14" s="8" t="s">
        <v>59</v>
      </c>
      <c r="E14" s="10" t="s">
        <v>60</v>
      </c>
      <c r="F14" s="8"/>
      <c r="G14" s="4"/>
    </row>
    <row r="15" spans="1:7">
      <c r="A15" s="3" t="s">
        <v>6</v>
      </c>
      <c r="B15" s="20" t="s">
        <v>402</v>
      </c>
      <c r="C15" s="8" t="s">
        <v>490</v>
      </c>
      <c r="D15" s="8" t="s">
        <v>59</v>
      </c>
      <c r="E15" s="10" t="s">
        <v>62</v>
      </c>
      <c r="F15" s="8"/>
      <c r="G15" s="4"/>
    </row>
    <row r="16" spans="1:7">
      <c r="A16" s="3" t="s">
        <v>17</v>
      </c>
      <c r="B16" s="20" t="s">
        <v>394</v>
      </c>
      <c r="C16" s="8" t="s">
        <v>395</v>
      </c>
      <c r="D16" s="8" t="s">
        <v>65</v>
      </c>
      <c r="E16" s="10"/>
      <c r="F16" s="8"/>
      <c r="G16" s="4"/>
    </row>
    <row r="17" spans="1:7">
      <c r="A17" s="3" t="s">
        <v>17</v>
      </c>
      <c r="B17" s="20" t="s">
        <v>403</v>
      </c>
      <c r="C17" s="8" t="s">
        <v>493</v>
      </c>
      <c r="D17" s="8" t="s">
        <v>37</v>
      </c>
      <c r="E17" s="10"/>
      <c r="F17" s="8"/>
      <c r="G17" s="4"/>
    </row>
    <row r="18" spans="1:7">
      <c r="A18" s="3" t="s">
        <v>17</v>
      </c>
      <c r="B18" s="20" t="s">
        <v>404</v>
      </c>
      <c r="C18" s="8" t="s">
        <v>397</v>
      </c>
      <c r="D18" s="8" t="s">
        <v>65</v>
      </c>
      <c r="E18" s="10"/>
      <c r="F18" s="8"/>
      <c r="G18" s="4"/>
    </row>
    <row r="19" spans="1:7">
      <c r="A19" s="3" t="s">
        <v>17</v>
      </c>
      <c r="B19" s="20" t="s">
        <v>379</v>
      </c>
      <c r="C19" s="8" t="s">
        <v>396</v>
      </c>
      <c r="D19" s="8" t="s">
        <v>67</v>
      </c>
      <c r="E19" s="10"/>
      <c r="F19" s="8"/>
      <c r="G19" s="4"/>
    </row>
    <row r="20" spans="1:7">
      <c r="A20" s="3" t="s">
        <v>17</v>
      </c>
      <c r="B20" s="20" t="s">
        <v>380</v>
      </c>
      <c r="C20" s="8" t="s">
        <v>471</v>
      </c>
      <c r="D20" s="8" t="s">
        <v>41</v>
      </c>
      <c r="E20" s="10"/>
      <c r="F20" s="8"/>
      <c r="G20" s="4"/>
    </row>
    <row r="21" spans="1:7">
      <c r="A21" s="3" t="s">
        <v>17</v>
      </c>
      <c r="B21" s="20" t="s">
        <v>381</v>
      </c>
      <c r="C21" s="8" t="s">
        <v>472</v>
      </c>
      <c r="D21" s="8" t="s">
        <v>41</v>
      </c>
      <c r="E21" s="10"/>
      <c r="F21" s="8"/>
      <c r="G21" s="4"/>
    </row>
    <row r="22" spans="1:7">
      <c r="A22" s="3" t="s">
        <v>6</v>
      </c>
      <c r="B22" s="20" t="s">
        <v>375</v>
      </c>
      <c r="C22" s="8" t="s">
        <v>408</v>
      </c>
      <c r="D22" s="8" t="s">
        <v>59</v>
      </c>
      <c r="E22" s="10" t="s">
        <v>60</v>
      </c>
      <c r="F22" s="8"/>
      <c r="G22" s="4"/>
    </row>
    <row r="23" spans="1:7">
      <c r="A23" s="3" t="s">
        <v>6</v>
      </c>
      <c r="B23" s="20" t="s">
        <v>376</v>
      </c>
      <c r="C23" s="8" t="s">
        <v>494</v>
      </c>
      <c r="D23" s="8" t="s">
        <v>70</v>
      </c>
      <c r="E23" s="10" t="s">
        <v>71</v>
      </c>
      <c r="F23" s="8"/>
      <c r="G23" s="4"/>
    </row>
    <row r="24" spans="1:7">
      <c r="A24" s="3" t="s">
        <v>6</v>
      </c>
      <c r="B24" s="20" t="s">
        <v>377</v>
      </c>
      <c r="C24" s="8" t="s">
        <v>495</v>
      </c>
      <c r="D24" s="8" t="s">
        <v>70</v>
      </c>
      <c r="E24" s="10"/>
      <c r="F24" s="8" t="s">
        <v>39</v>
      </c>
      <c r="G24" s="4"/>
    </row>
    <row r="25" spans="1:7">
      <c r="A25" s="3" t="s">
        <v>35</v>
      </c>
      <c r="B25" s="20" t="s">
        <v>351</v>
      </c>
      <c r="C25" s="8" t="s">
        <v>411</v>
      </c>
      <c r="D25" s="8" t="s">
        <v>43</v>
      </c>
      <c r="E25" s="10" t="s">
        <v>44</v>
      </c>
      <c r="F25" s="8"/>
      <c r="G25" s="4"/>
    </row>
    <row r="26" spans="1:7">
      <c r="A26" s="3" t="s">
        <v>35</v>
      </c>
      <c r="B26" s="20" t="s">
        <v>352</v>
      </c>
      <c r="C26" s="8" t="s">
        <v>409</v>
      </c>
      <c r="D26" s="8" t="s">
        <v>43</v>
      </c>
      <c r="E26" s="10" t="s">
        <v>44</v>
      </c>
      <c r="F26" s="8"/>
      <c r="G26" s="4"/>
    </row>
    <row r="27" spans="1:7">
      <c r="A27" s="3" t="s">
        <v>35</v>
      </c>
      <c r="B27" s="20" t="s">
        <v>353</v>
      </c>
      <c r="C27" s="8" t="s">
        <v>410</v>
      </c>
      <c r="D27" s="8" t="s">
        <v>43</v>
      </c>
      <c r="E27" s="10" t="s">
        <v>44</v>
      </c>
      <c r="F27" s="8"/>
      <c r="G27" s="4"/>
    </row>
    <row r="29" spans="1:7" ht="12.75" thickBot="1"/>
    <row r="30" spans="1:7">
      <c r="A30" s="1">
        <f>A4+1</f>
        <v>2</v>
      </c>
      <c r="B30" s="18" t="s">
        <v>500</v>
      </c>
      <c r="C30" s="18" t="s">
        <v>45</v>
      </c>
      <c r="D30" s="18" t="s">
        <v>46</v>
      </c>
      <c r="E30" s="19" t="s">
        <v>47</v>
      </c>
      <c r="F30" s="18" t="s">
        <v>48</v>
      </c>
      <c r="G30" s="2" t="s">
        <v>29</v>
      </c>
    </row>
    <row r="31" spans="1:7" s="11" customFormat="1">
      <c r="A31" s="3" t="s">
        <v>30</v>
      </c>
      <c r="B31" s="20" t="s">
        <v>354</v>
      </c>
      <c r="C31" s="8" t="s">
        <v>496</v>
      </c>
      <c r="D31" s="8" t="s">
        <v>32</v>
      </c>
      <c r="E31" s="10" t="s">
        <v>33</v>
      </c>
      <c r="F31" s="8" t="s">
        <v>34</v>
      </c>
      <c r="G31" s="4"/>
    </row>
    <row r="32" spans="1:7">
      <c r="A32" s="3" t="s">
        <v>35</v>
      </c>
      <c r="B32" s="20" t="s">
        <v>49</v>
      </c>
      <c r="C32" s="8" t="s">
        <v>50</v>
      </c>
      <c r="D32" s="8" t="s">
        <v>51</v>
      </c>
      <c r="E32" s="12"/>
      <c r="F32" s="8" t="s">
        <v>74</v>
      </c>
      <c r="G32" s="4"/>
    </row>
    <row r="33" spans="1:7">
      <c r="A33" s="3" t="s">
        <v>35</v>
      </c>
      <c r="B33" s="20" t="s">
        <v>363</v>
      </c>
      <c r="C33" s="8" t="s">
        <v>497</v>
      </c>
      <c r="D33" s="8" t="s">
        <v>51</v>
      </c>
      <c r="E33" s="12"/>
      <c r="F33" s="8"/>
      <c r="G33" s="4"/>
    </row>
    <row r="34" spans="1:7">
      <c r="A34" s="3" t="s">
        <v>35</v>
      </c>
      <c r="B34" s="20" t="s">
        <v>355</v>
      </c>
      <c r="C34" s="8" t="s">
        <v>498</v>
      </c>
      <c r="D34" s="8" t="s">
        <v>65</v>
      </c>
      <c r="E34" s="10"/>
      <c r="F34" s="8"/>
      <c r="G34" s="4"/>
    </row>
    <row r="35" spans="1:7">
      <c r="A35" s="3" t="s">
        <v>53</v>
      </c>
      <c r="B35" s="20" t="s">
        <v>356</v>
      </c>
      <c r="C35" s="8" t="s">
        <v>493</v>
      </c>
      <c r="D35" s="8" t="s">
        <v>37</v>
      </c>
      <c r="E35" s="10"/>
      <c r="F35" s="8"/>
      <c r="G35" s="4"/>
    </row>
    <row r="36" spans="1:7">
      <c r="A36" s="3" t="s">
        <v>6</v>
      </c>
      <c r="B36" s="20" t="s">
        <v>357</v>
      </c>
      <c r="C36" s="8" t="s">
        <v>492</v>
      </c>
      <c r="D36" s="8" t="s">
        <v>59</v>
      </c>
      <c r="E36" s="10" t="s">
        <v>60</v>
      </c>
      <c r="F36" s="8"/>
      <c r="G36" s="4"/>
    </row>
    <row r="37" spans="1:7">
      <c r="A37" s="3" t="s">
        <v>35</v>
      </c>
      <c r="B37" s="20" t="s">
        <v>361</v>
      </c>
      <c r="C37" s="8" t="s">
        <v>501</v>
      </c>
      <c r="D37" s="8" t="s">
        <v>59</v>
      </c>
      <c r="E37" s="10" t="s">
        <v>62</v>
      </c>
      <c r="F37" s="8"/>
      <c r="G37" s="4"/>
    </row>
    <row r="38" spans="1:7">
      <c r="A38" s="3" t="s">
        <v>53</v>
      </c>
      <c r="B38" s="20" t="s">
        <v>358</v>
      </c>
      <c r="C38" s="8" t="s">
        <v>499</v>
      </c>
      <c r="D38" s="13" t="s">
        <v>80</v>
      </c>
      <c r="E38" s="10"/>
      <c r="F38" s="8"/>
      <c r="G38" s="4"/>
    </row>
    <row r="39" spans="1:7">
      <c r="A39" s="3" t="s">
        <v>35</v>
      </c>
      <c r="B39" s="20" t="s">
        <v>359</v>
      </c>
      <c r="C39" s="8" t="s">
        <v>411</v>
      </c>
      <c r="D39" s="8" t="s">
        <v>43</v>
      </c>
      <c r="E39" s="10" t="s">
        <v>44</v>
      </c>
      <c r="F39" s="8"/>
      <c r="G39" s="4"/>
    </row>
    <row r="40" spans="1:7">
      <c r="A40" s="3" t="s">
        <v>35</v>
      </c>
      <c r="B40" s="20" t="s">
        <v>360</v>
      </c>
      <c r="C40" s="8" t="s">
        <v>409</v>
      </c>
      <c r="D40" s="8" t="s">
        <v>43</v>
      </c>
      <c r="E40" s="10" t="s">
        <v>44</v>
      </c>
      <c r="F40" s="8"/>
      <c r="G40" s="4"/>
    </row>
    <row r="42" spans="1:7" ht="12.75" thickBot="1"/>
    <row r="43" spans="1:7">
      <c r="A43" s="1">
        <f>A30+1</f>
        <v>3</v>
      </c>
      <c r="B43" s="18" t="s">
        <v>474</v>
      </c>
      <c r="C43" s="18" t="s">
        <v>45</v>
      </c>
      <c r="D43" s="18" t="s">
        <v>46</v>
      </c>
      <c r="E43" s="19" t="s">
        <v>47</v>
      </c>
      <c r="F43" s="18" t="s">
        <v>48</v>
      </c>
      <c r="G43" s="2" t="s">
        <v>29</v>
      </c>
    </row>
    <row r="44" spans="1:7" s="11" customFormat="1">
      <c r="A44" s="3" t="s">
        <v>30</v>
      </c>
      <c r="B44" s="20" t="s">
        <v>238</v>
      </c>
      <c r="C44" s="8" t="s">
        <v>507</v>
      </c>
      <c r="D44" s="8" t="s">
        <v>32</v>
      </c>
      <c r="E44" s="10" t="s">
        <v>33</v>
      </c>
      <c r="F44" s="8" t="s">
        <v>34</v>
      </c>
      <c r="G44" s="4"/>
    </row>
    <row r="45" spans="1:7">
      <c r="A45" s="3" t="s">
        <v>35</v>
      </c>
      <c r="B45" s="20" t="s">
        <v>49</v>
      </c>
      <c r="C45" s="8" t="s">
        <v>50</v>
      </c>
      <c r="D45" s="8" t="s">
        <v>51</v>
      </c>
      <c r="E45" s="12"/>
      <c r="F45" s="8" t="s">
        <v>74</v>
      </c>
      <c r="G45" s="4"/>
    </row>
    <row r="46" spans="1:7">
      <c r="A46" s="3" t="s">
        <v>35</v>
      </c>
      <c r="B46" s="20" t="s">
        <v>364</v>
      </c>
      <c r="C46" s="8" t="s">
        <v>497</v>
      </c>
      <c r="D46" s="8" t="s">
        <v>51</v>
      </c>
      <c r="E46" s="12"/>
      <c r="F46" s="8"/>
      <c r="G46" s="4"/>
    </row>
    <row r="47" spans="1:7">
      <c r="A47" s="3" t="s">
        <v>35</v>
      </c>
      <c r="B47" s="20" t="s">
        <v>56</v>
      </c>
      <c r="C47" s="8" t="s">
        <v>508</v>
      </c>
      <c r="D47" s="8" t="s">
        <v>41</v>
      </c>
      <c r="E47" s="10"/>
      <c r="F47" s="8"/>
      <c r="G47" s="4"/>
    </row>
    <row r="48" spans="1:7">
      <c r="A48" s="3" t="s">
        <v>35</v>
      </c>
      <c r="B48" s="20" t="s">
        <v>57</v>
      </c>
      <c r="C48" s="8" t="s">
        <v>509</v>
      </c>
      <c r="D48" s="8" t="s">
        <v>41</v>
      </c>
      <c r="E48" s="10"/>
      <c r="F48" s="8"/>
      <c r="G48" s="4"/>
    </row>
    <row r="49" spans="1:253">
      <c r="A49" s="3" t="s">
        <v>35</v>
      </c>
      <c r="B49" s="20" t="s">
        <v>58</v>
      </c>
      <c r="C49" s="8" t="s">
        <v>488</v>
      </c>
      <c r="D49" s="8" t="s">
        <v>59</v>
      </c>
      <c r="E49" s="10" t="s">
        <v>60</v>
      </c>
      <c r="F49" s="8"/>
      <c r="G49" s="4"/>
    </row>
    <row r="50" spans="1:253">
      <c r="A50" s="3" t="s">
        <v>35</v>
      </c>
      <c r="B50" s="20" t="s">
        <v>362</v>
      </c>
      <c r="C50" s="8" t="s">
        <v>510</v>
      </c>
      <c r="D50" s="8" t="s">
        <v>59</v>
      </c>
      <c r="E50" s="10" t="s">
        <v>62</v>
      </c>
      <c r="F50" s="8"/>
      <c r="G50" s="4"/>
    </row>
    <row r="51" spans="1:253">
      <c r="A51" s="3" t="s">
        <v>35</v>
      </c>
      <c r="B51" s="20" t="s">
        <v>365</v>
      </c>
      <c r="C51" s="8" t="s">
        <v>411</v>
      </c>
      <c r="D51" s="8" t="s">
        <v>43</v>
      </c>
      <c r="E51" s="10" t="s">
        <v>44</v>
      </c>
      <c r="F51" s="8"/>
      <c r="G51" s="4"/>
    </row>
    <row r="52" spans="1:253">
      <c r="A52" s="3" t="s">
        <v>35</v>
      </c>
      <c r="B52" s="20" t="s">
        <v>366</v>
      </c>
      <c r="C52" s="8" t="s">
        <v>409</v>
      </c>
      <c r="D52" s="8" t="s">
        <v>43</v>
      </c>
      <c r="E52" s="10" t="s">
        <v>44</v>
      </c>
      <c r="F52" s="8"/>
      <c r="G52" s="4"/>
    </row>
    <row r="54" spans="1:253" ht="12.75" thickBot="1"/>
    <row r="55" spans="1:253" s="11" customFormat="1">
      <c r="A55" s="1">
        <f>A43+1</f>
        <v>4</v>
      </c>
      <c r="B55" s="18" t="s">
        <v>271</v>
      </c>
      <c r="C55" s="18" t="s">
        <v>81</v>
      </c>
      <c r="D55" s="18" t="s">
        <v>82</v>
      </c>
      <c r="E55" s="19" t="s">
        <v>83</v>
      </c>
      <c r="F55" s="18" t="s">
        <v>84</v>
      </c>
      <c r="G55" s="2" t="s">
        <v>5</v>
      </c>
    </row>
    <row r="56" spans="1:253" s="11" customFormat="1">
      <c r="A56" s="3" t="s">
        <v>23</v>
      </c>
      <c r="B56" s="20" t="s">
        <v>120</v>
      </c>
      <c r="C56" s="8" t="s">
        <v>634</v>
      </c>
      <c r="D56" s="8" t="s">
        <v>92</v>
      </c>
      <c r="E56" s="12"/>
      <c r="F56" s="8" t="s">
        <v>28</v>
      </c>
      <c r="G56" s="4"/>
    </row>
    <row r="57" spans="1:253" s="11" customFormat="1">
      <c r="A57" s="3" t="s">
        <v>6</v>
      </c>
      <c r="B57" s="20" t="s">
        <v>122</v>
      </c>
      <c r="C57" s="8" t="s">
        <v>635</v>
      </c>
      <c r="D57" s="8" t="s">
        <v>123</v>
      </c>
      <c r="E57" s="10"/>
      <c r="F57" s="8"/>
      <c r="G57" s="4"/>
    </row>
    <row r="58" spans="1:253" s="11" customFormat="1">
      <c r="A58" s="3" t="s">
        <v>6</v>
      </c>
      <c r="B58" s="20" t="s">
        <v>124</v>
      </c>
      <c r="C58" s="8" t="s">
        <v>636</v>
      </c>
      <c r="D58" s="8" t="s">
        <v>89</v>
      </c>
      <c r="E58" s="10"/>
      <c r="F58" s="8"/>
      <c r="G58" s="4"/>
    </row>
    <row r="59" spans="1:253" s="11" customFormat="1">
      <c r="A59" s="3" t="s">
        <v>6</v>
      </c>
      <c r="B59" s="20" t="s">
        <v>128</v>
      </c>
      <c r="C59" s="8" t="s">
        <v>637</v>
      </c>
      <c r="D59" s="8" t="s">
        <v>91</v>
      </c>
      <c r="E59" s="10" t="s">
        <v>125</v>
      </c>
      <c r="F59" s="8"/>
      <c r="G59" s="4"/>
    </row>
    <row r="60" spans="1:253" s="11" customFormat="1">
      <c r="A60" s="3" t="s">
        <v>6</v>
      </c>
      <c r="B60" s="20" t="s">
        <v>129</v>
      </c>
      <c r="C60" s="8" t="s">
        <v>461</v>
      </c>
      <c r="D60" s="8" t="s">
        <v>91</v>
      </c>
      <c r="E60" s="10" t="s">
        <v>125</v>
      </c>
      <c r="F60" s="8"/>
      <c r="G60" s="4"/>
    </row>
    <row r="61" spans="1:253" s="11" customFormat="1">
      <c r="A61" s="17"/>
      <c r="B61" s="17"/>
      <c r="C61" s="17"/>
      <c r="D61" s="17"/>
      <c r="E61" s="17"/>
      <c r="F61" s="17"/>
      <c r="G61" s="17"/>
    </row>
    <row r="62" spans="1:253" s="11" customFormat="1" ht="12.75" thickBot="1">
      <c r="A62"/>
      <c r="B62"/>
      <c r="C62"/>
      <c r="D62"/>
      <c r="E62"/>
      <c r="F62"/>
      <c r="G62"/>
    </row>
    <row r="63" spans="1:253">
      <c r="A63" s="1">
        <f>A55+1</f>
        <v>5</v>
      </c>
      <c r="B63" s="18" t="s">
        <v>475</v>
      </c>
      <c r="C63" s="18" t="s">
        <v>45</v>
      </c>
      <c r="D63" s="18" t="s">
        <v>46</v>
      </c>
      <c r="E63" s="19" t="s">
        <v>47</v>
      </c>
      <c r="F63" s="18" t="s">
        <v>48</v>
      </c>
      <c r="G63" s="2" t="s">
        <v>5</v>
      </c>
    </row>
    <row r="64" spans="1:253">
      <c r="A64" s="3" t="s">
        <v>23</v>
      </c>
      <c r="B64" s="20" t="s">
        <v>253</v>
      </c>
      <c r="C64" s="8" t="s">
        <v>511</v>
      </c>
      <c r="D64" s="8" t="s">
        <v>26</v>
      </c>
      <c r="E64" s="10" t="s">
        <v>27</v>
      </c>
      <c r="F64" s="8" t="s">
        <v>28</v>
      </c>
      <c r="G64" s="4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</row>
    <row r="65" spans="1:7">
      <c r="A65" s="3" t="s">
        <v>6</v>
      </c>
      <c r="B65" s="20" t="s">
        <v>120</v>
      </c>
      <c r="C65" s="8" t="s">
        <v>121</v>
      </c>
      <c r="D65" s="8" t="s">
        <v>51</v>
      </c>
      <c r="E65" s="12"/>
      <c r="F65" s="8" t="s">
        <v>39</v>
      </c>
      <c r="G65" s="4"/>
    </row>
    <row r="66" spans="1:7">
      <c r="A66" s="3" t="s">
        <v>17</v>
      </c>
      <c r="B66" s="20" t="s">
        <v>254</v>
      </c>
      <c r="C66" s="8" t="s">
        <v>512</v>
      </c>
      <c r="D66" s="8" t="s">
        <v>63</v>
      </c>
      <c r="E66" s="10"/>
      <c r="F66" s="8"/>
      <c r="G66" s="4"/>
    </row>
    <row r="68" spans="1:7" ht="12.75" thickBot="1"/>
    <row r="69" spans="1:7">
      <c r="A69" s="1">
        <f>A63+1</f>
        <v>6</v>
      </c>
      <c r="B69" s="18" t="s">
        <v>476</v>
      </c>
      <c r="C69" s="18" t="s">
        <v>45</v>
      </c>
      <c r="D69" s="18" t="s">
        <v>46</v>
      </c>
      <c r="E69" s="19" t="s">
        <v>47</v>
      </c>
      <c r="F69" s="18" t="s">
        <v>48</v>
      </c>
      <c r="G69" s="2" t="s">
        <v>29</v>
      </c>
    </row>
    <row r="70" spans="1:7">
      <c r="A70" s="3" t="s">
        <v>30</v>
      </c>
      <c r="B70" s="20" t="s">
        <v>239</v>
      </c>
      <c r="C70" s="8" t="s">
        <v>462</v>
      </c>
      <c r="D70" s="8" t="s">
        <v>32</v>
      </c>
      <c r="E70" s="10" t="s">
        <v>33</v>
      </c>
      <c r="F70" s="8" t="s">
        <v>34</v>
      </c>
      <c r="G70" s="4"/>
    </row>
    <row r="71" spans="1:7">
      <c r="A71" s="3" t="s">
        <v>35</v>
      </c>
      <c r="B71" s="20" t="s">
        <v>120</v>
      </c>
      <c r="C71" s="8" t="s">
        <v>126</v>
      </c>
      <c r="D71" s="8" t="s">
        <v>51</v>
      </c>
      <c r="E71" s="10"/>
      <c r="F71" s="8" t="s">
        <v>39</v>
      </c>
      <c r="G71" s="4"/>
    </row>
    <row r="72" spans="1:7">
      <c r="A72" s="3" t="s">
        <v>35</v>
      </c>
      <c r="B72" s="20" t="s">
        <v>49</v>
      </c>
      <c r="C72" s="8" t="s">
        <v>50</v>
      </c>
      <c r="D72" s="8" t="s">
        <v>51</v>
      </c>
      <c r="E72" s="10"/>
      <c r="F72" s="8" t="s">
        <v>39</v>
      </c>
      <c r="G72" s="4"/>
    </row>
    <row r="73" spans="1:7">
      <c r="A73" s="3" t="s">
        <v>35</v>
      </c>
      <c r="B73" s="35" t="s">
        <v>127</v>
      </c>
      <c r="C73" s="8" t="s">
        <v>639</v>
      </c>
      <c r="D73" s="8" t="s">
        <v>59</v>
      </c>
      <c r="E73" s="10" t="s">
        <v>60</v>
      </c>
      <c r="F73" s="8"/>
      <c r="G73" s="4" t="s">
        <v>640</v>
      </c>
    </row>
    <row r="74" spans="1:7">
      <c r="A74" s="3" t="s">
        <v>35</v>
      </c>
      <c r="B74" s="20" t="s">
        <v>130</v>
      </c>
      <c r="C74" s="8" t="s">
        <v>460</v>
      </c>
      <c r="D74" s="8" t="s">
        <v>43</v>
      </c>
      <c r="E74" s="10" t="s">
        <v>44</v>
      </c>
      <c r="F74" s="8"/>
      <c r="G74" s="4"/>
    </row>
    <row r="75" spans="1:7">
      <c r="A75" s="17"/>
      <c r="B75" s="17"/>
      <c r="C75" s="17"/>
      <c r="D75" s="17"/>
      <c r="E75" s="17"/>
      <c r="F75" s="17"/>
      <c r="G75" s="17"/>
    </row>
    <row r="76" spans="1:7" ht="12.75" thickBot="1"/>
    <row r="77" spans="1:7">
      <c r="A77" s="1">
        <f>A69+1</f>
        <v>7</v>
      </c>
      <c r="B77" s="25" t="s">
        <v>464</v>
      </c>
      <c r="C77" s="18" t="s">
        <v>45</v>
      </c>
      <c r="D77" s="18" t="s">
        <v>46</v>
      </c>
      <c r="E77" s="19" t="s">
        <v>47</v>
      </c>
      <c r="F77" s="18" t="s">
        <v>48</v>
      </c>
      <c r="G77" s="2" t="s">
        <v>29</v>
      </c>
    </row>
    <row r="78" spans="1:7" s="11" customFormat="1">
      <c r="A78" s="3" t="s">
        <v>30</v>
      </c>
      <c r="B78" s="20" t="s">
        <v>240</v>
      </c>
      <c r="C78" s="8" t="s">
        <v>513</v>
      </c>
      <c r="D78" s="8" t="s">
        <v>32</v>
      </c>
      <c r="E78" s="10" t="s">
        <v>33</v>
      </c>
      <c r="F78" s="8" t="s">
        <v>34</v>
      </c>
      <c r="G78" s="4"/>
    </row>
    <row r="79" spans="1:7">
      <c r="A79" s="3" t="s">
        <v>35</v>
      </c>
      <c r="B79" s="20" t="s">
        <v>49</v>
      </c>
      <c r="C79" s="8" t="s">
        <v>50</v>
      </c>
      <c r="D79" s="8" t="s">
        <v>51</v>
      </c>
      <c r="E79" s="12"/>
      <c r="F79" s="8" t="s">
        <v>74</v>
      </c>
      <c r="G79" s="4"/>
    </row>
    <row r="80" spans="1:7">
      <c r="A80" s="3" t="s">
        <v>35</v>
      </c>
      <c r="B80" s="20" t="s">
        <v>85</v>
      </c>
      <c r="C80" s="8" t="s">
        <v>470</v>
      </c>
      <c r="D80" s="8" t="s">
        <v>32</v>
      </c>
      <c r="E80" s="12"/>
      <c r="F80" s="8"/>
      <c r="G80" s="4"/>
    </row>
    <row r="81" spans="1:253">
      <c r="A81" s="3" t="s">
        <v>35</v>
      </c>
      <c r="B81" s="20" t="s">
        <v>75</v>
      </c>
      <c r="C81" s="8" t="s">
        <v>514</v>
      </c>
      <c r="D81" s="8" t="s">
        <v>51</v>
      </c>
      <c r="E81" s="12"/>
      <c r="F81" s="8"/>
      <c r="G81" s="4"/>
    </row>
    <row r="82" spans="1:253">
      <c r="A82" s="3" t="s">
        <v>35</v>
      </c>
      <c r="B82" s="20" t="s">
        <v>251</v>
      </c>
      <c r="C82" s="8" t="s">
        <v>515</v>
      </c>
      <c r="D82" s="8" t="s">
        <v>43</v>
      </c>
      <c r="E82" s="10" t="s">
        <v>44</v>
      </c>
      <c r="F82" s="8"/>
      <c r="G82" s="4"/>
    </row>
    <row r="83" spans="1:253">
      <c r="A83" s="3" t="s">
        <v>35</v>
      </c>
      <c r="B83" s="20" t="s">
        <v>252</v>
      </c>
      <c r="C83" s="8" t="s">
        <v>516</v>
      </c>
      <c r="D83" s="8" t="s">
        <v>43</v>
      </c>
      <c r="E83" s="10" t="s">
        <v>44</v>
      </c>
      <c r="F83" s="8"/>
      <c r="G83" s="4"/>
    </row>
    <row r="84" spans="1:253">
      <c r="A84" s="17"/>
      <c r="B84" s="17"/>
      <c r="C84" s="17"/>
      <c r="D84" s="17"/>
      <c r="E84" s="17"/>
      <c r="F84" s="17"/>
      <c r="G84" s="17"/>
    </row>
    <row r="85" spans="1:253" ht="12.75" thickBot="1"/>
    <row r="86" spans="1:253" s="11" customFormat="1">
      <c r="A86" s="1">
        <f>A77+1</f>
        <v>8</v>
      </c>
      <c r="B86" s="25" t="s">
        <v>477</v>
      </c>
      <c r="C86" s="18" t="s">
        <v>45</v>
      </c>
      <c r="D86" s="18" t="s">
        <v>46</v>
      </c>
      <c r="E86" s="19" t="s">
        <v>47</v>
      </c>
      <c r="F86" s="18" t="s">
        <v>48</v>
      </c>
      <c r="G86" s="2" t="s">
        <v>29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</row>
    <row r="87" spans="1:253">
      <c r="A87" s="3" t="s">
        <v>23</v>
      </c>
      <c r="B87" s="20" t="s">
        <v>49</v>
      </c>
      <c r="C87" s="8" t="s">
        <v>50</v>
      </c>
      <c r="D87" s="8" t="s">
        <v>51</v>
      </c>
      <c r="E87" s="12"/>
      <c r="F87" s="8" t="s">
        <v>28</v>
      </c>
      <c r="G87" s="4"/>
    </row>
    <row r="88" spans="1:253">
      <c r="A88" s="3" t="s">
        <v>35</v>
      </c>
      <c r="B88" s="20" t="s">
        <v>367</v>
      </c>
      <c r="C88" s="8" t="s">
        <v>517</v>
      </c>
      <c r="D88" s="8" t="s">
        <v>51</v>
      </c>
      <c r="E88" s="12"/>
      <c r="F88" s="8"/>
      <c r="G88" s="4"/>
    </row>
    <row r="89" spans="1:253">
      <c r="A89" s="3" t="s">
        <v>35</v>
      </c>
      <c r="B89" s="20" t="s">
        <v>368</v>
      </c>
      <c r="C89" s="8" t="s">
        <v>518</v>
      </c>
      <c r="D89" s="8" t="s">
        <v>43</v>
      </c>
      <c r="E89" s="10" t="s">
        <v>44</v>
      </c>
      <c r="F89" s="8"/>
      <c r="G89" s="4"/>
    </row>
    <row r="90" spans="1:253">
      <c r="A90" s="3" t="s">
        <v>35</v>
      </c>
      <c r="B90" s="20" t="s">
        <v>369</v>
      </c>
      <c r="C90" s="8" t="s">
        <v>519</v>
      </c>
      <c r="D90" s="8" t="s">
        <v>43</v>
      </c>
      <c r="E90" s="10" t="s">
        <v>44</v>
      </c>
      <c r="F90" s="8"/>
      <c r="G90" s="4"/>
    </row>
    <row r="92" spans="1:253" ht="12.75" thickBot="1"/>
    <row r="93" spans="1:253">
      <c r="A93" s="1">
        <f>A86+1</f>
        <v>9</v>
      </c>
      <c r="B93" s="18" t="s">
        <v>478</v>
      </c>
      <c r="C93" s="18" t="s">
        <v>45</v>
      </c>
      <c r="D93" s="18" t="s">
        <v>46</v>
      </c>
      <c r="E93" s="19" t="s">
        <v>47</v>
      </c>
      <c r="F93" s="18" t="s">
        <v>48</v>
      </c>
      <c r="G93" s="2" t="s">
        <v>29</v>
      </c>
    </row>
    <row r="94" spans="1:253">
      <c r="A94" s="3" t="s">
        <v>30</v>
      </c>
      <c r="B94" s="20" t="s">
        <v>241</v>
      </c>
      <c r="C94" s="8" t="s">
        <v>496</v>
      </c>
      <c r="D94" s="8" t="s">
        <v>32</v>
      </c>
      <c r="E94" s="10" t="s">
        <v>33</v>
      </c>
      <c r="F94" s="8" t="s">
        <v>34</v>
      </c>
      <c r="G94" s="4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</row>
    <row r="95" spans="1:253" s="11" customFormat="1">
      <c r="A95" s="3" t="s">
        <v>35</v>
      </c>
      <c r="B95" s="20" t="s">
        <v>49</v>
      </c>
      <c r="C95" s="8" t="s">
        <v>50</v>
      </c>
      <c r="D95" s="8" t="s">
        <v>51</v>
      </c>
      <c r="E95" s="12"/>
      <c r="F95" s="8" t="s">
        <v>74</v>
      </c>
      <c r="G95" s="4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</row>
    <row r="96" spans="1:253">
      <c r="A96" s="3" t="s">
        <v>35</v>
      </c>
      <c r="B96" s="20" t="s">
        <v>370</v>
      </c>
      <c r="C96" s="8" t="s">
        <v>520</v>
      </c>
      <c r="D96" s="8" t="s">
        <v>51</v>
      </c>
      <c r="E96" s="12"/>
      <c r="F96" s="8"/>
      <c r="G96" s="4"/>
    </row>
    <row r="97" spans="1:253">
      <c r="A97" s="3" t="s">
        <v>53</v>
      </c>
      <c r="B97" s="20" t="s">
        <v>371</v>
      </c>
      <c r="C97" s="8" t="s">
        <v>521</v>
      </c>
      <c r="D97" s="8" t="s">
        <v>41</v>
      </c>
      <c r="E97" s="10"/>
      <c r="F97" s="8"/>
      <c r="G97" s="4"/>
    </row>
    <row r="98" spans="1:253">
      <c r="A98" s="3" t="s">
        <v>35</v>
      </c>
      <c r="B98" s="20" t="s">
        <v>372</v>
      </c>
      <c r="C98" s="8" t="s">
        <v>522</v>
      </c>
      <c r="D98" s="8" t="s">
        <v>32</v>
      </c>
      <c r="E98" s="10" t="s">
        <v>62</v>
      </c>
      <c r="F98" s="8"/>
      <c r="G98" s="4"/>
    </row>
    <row r="99" spans="1:253">
      <c r="A99" s="3" t="s">
        <v>35</v>
      </c>
      <c r="B99" s="20" t="s">
        <v>373</v>
      </c>
      <c r="C99" s="8" t="s">
        <v>523</v>
      </c>
      <c r="D99" s="8" t="s">
        <v>43</v>
      </c>
      <c r="E99" s="10" t="s">
        <v>44</v>
      </c>
      <c r="F99" s="8"/>
      <c r="G99" s="4"/>
    </row>
    <row r="100" spans="1:253">
      <c r="A100" s="3" t="s">
        <v>35</v>
      </c>
      <c r="B100" s="20" t="s">
        <v>374</v>
      </c>
      <c r="C100" s="8" t="s">
        <v>524</v>
      </c>
      <c r="D100" s="8" t="s">
        <v>43</v>
      </c>
      <c r="E100" s="10" t="s">
        <v>44</v>
      </c>
      <c r="F100" s="8"/>
      <c r="G100" s="4"/>
    </row>
    <row r="102" spans="1:253" ht="12.75" thickBot="1"/>
    <row r="103" spans="1:253">
      <c r="A103" s="1">
        <f>A93+1</f>
        <v>10</v>
      </c>
      <c r="B103" s="18" t="s">
        <v>479</v>
      </c>
      <c r="C103" s="18" t="s">
        <v>45</v>
      </c>
      <c r="D103" s="18" t="s">
        <v>46</v>
      </c>
      <c r="E103" s="19" t="s">
        <v>47</v>
      </c>
      <c r="F103" s="18" t="s">
        <v>48</v>
      </c>
      <c r="G103" s="2" t="s">
        <v>29</v>
      </c>
    </row>
    <row r="104" spans="1:253">
      <c r="A104" s="3" t="s">
        <v>23</v>
      </c>
      <c r="B104" s="20" t="s">
        <v>49</v>
      </c>
      <c r="C104" s="8" t="s">
        <v>50</v>
      </c>
      <c r="D104" s="8" t="s">
        <v>51</v>
      </c>
      <c r="E104" s="12"/>
      <c r="F104" s="8" t="s">
        <v>28</v>
      </c>
      <c r="G104" s="4"/>
    </row>
    <row r="105" spans="1:253">
      <c r="A105" s="3" t="s">
        <v>35</v>
      </c>
      <c r="B105" s="20" t="s">
        <v>390</v>
      </c>
      <c r="C105" s="8" t="s">
        <v>525</v>
      </c>
      <c r="D105" s="8" t="s">
        <v>64</v>
      </c>
      <c r="E105" s="10"/>
      <c r="F105" s="8"/>
      <c r="G105" s="4"/>
    </row>
    <row r="106" spans="1:253">
      <c r="A106" s="3" t="s">
        <v>35</v>
      </c>
      <c r="B106" s="20" t="s">
        <v>391</v>
      </c>
      <c r="C106" s="8" t="s">
        <v>527</v>
      </c>
      <c r="D106" s="8" t="s">
        <v>59</v>
      </c>
      <c r="E106" s="10" t="s">
        <v>62</v>
      </c>
      <c r="F106" s="8"/>
      <c r="G106" s="4"/>
    </row>
    <row r="107" spans="1:253">
      <c r="A107" s="3" t="s">
        <v>35</v>
      </c>
      <c r="B107" s="20" t="s">
        <v>77</v>
      </c>
      <c r="C107" s="8" t="s">
        <v>526</v>
      </c>
      <c r="D107" s="8" t="s">
        <v>43</v>
      </c>
      <c r="E107" s="10" t="s">
        <v>44</v>
      </c>
      <c r="F107" s="8"/>
      <c r="G107" s="4"/>
    </row>
    <row r="109" spans="1:253" ht="12.75" thickBot="1"/>
    <row r="110" spans="1:253">
      <c r="A110" s="1">
        <f>A103+1</f>
        <v>11</v>
      </c>
      <c r="B110" s="18" t="s">
        <v>480</v>
      </c>
      <c r="C110" s="18" t="s">
        <v>45</v>
      </c>
      <c r="D110" s="18" t="s">
        <v>46</v>
      </c>
      <c r="E110" s="19" t="s">
        <v>47</v>
      </c>
      <c r="F110" s="18" t="s">
        <v>48</v>
      </c>
      <c r="G110" s="2" t="s">
        <v>29</v>
      </c>
    </row>
    <row r="111" spans="1:253">
      <c r="A111" s="3" t="s">
        <v>30</v>
      </c>
      <c r="B111" s="20" t="s">
        <v>242</v>
      </c>
      <c r="C111" s="8" t="s">
        <v>528</v>
      </c>
      <c r="D111" s="8" t="s">
        <v>32</v>
      </c>
      <c r="E111" s="10" t="s">
        <v>33</v>
      </c>
      <c r="F111" s="8" t="s">
        <v>34</v>
      </c>
      <c r="G111" s="4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</row>
    <row r="112" spans="1:253" s="11" customFormat="1">
      <c r="A112" s="3" t="s">
        <v>35</v>
      </c>
      <c r="B112" s="20" t="s">
        <v>49</v>
      </c>
      <c r="C112" s="8" t="s">
        <v>50</v>
      </c>
      <c r="D112" s="8" t="s">
        <v>51</v>
      </c>
      <c r="E112" s="12"/>
      <c r="F112" s="8" t="s">
        <v>74</v>
      </c>
      <c r="G112" s="4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</row>
    <row r="113" spans="1:253">
      <c r="A113" s="3" t="s">
        <v>6</v>
      </c>
      <c r="B113" s="20" t="s">
        <v>378</v>
      </c>
      <c r="C113" s="8" t="s">
        <v>529</v>
      </c>
      <c r="D113" s="8" t="s">
        <v>51</v>
      </c>
      <c r="E113" s="12"/>
      <c r="F113" s="8"/>
      <c r="G113" s="4"/>
    </row>
    <row r="114" spans="1:253">
      <c r="A114" s="3" t="s">
        <v>53</v>
      </c>
      <c r="B114" s="20" t="s">
        <v>379</v>
      </c>
      <c r="C114" s="8" t="s">
        <v>530</v>
      </c>
      <c r="D114" s="8" t="s">
        <v>67</v>
      </c>
      <c r="E114" s="10"/>
      <c r="F114" s="8"/>
      <c r="G114" s="4"/>
    </row>
    <row r="115" spans="1:253">
      <c r="A115" s="3" t="s">
        <v>53</v>
      </c>
      <c r="B115" s="20" t="s">
        <v>380</v>
      </c>
      <c r="C115" s="8" t="s">
        <v>531</v>
      </c>
      <c r="D115" s="8" t="s">
        <v>41</v>
      </c>
      <c r="E115" s="10"/>
      <c r="F115" s="8"/>
      <c r="G115" s="4"/>
    </row>
    <row r="116" spans="1:253">
      <c r="A116" s="3" t="s">
        <v>53</v>
      </c>
      <c r="B116" s="20" t="s">
        <v>381</v>
      </c>
      <c r="C116" s="8" t="s">
        <v>532</v>
      </c>
      <c r="D116" s="8" t="s">
        <v>41</v>
      </c>
      <c r="E116" s="10"/>
      <c r="F116" s="8"/>
      <c r="G116" s="4"/>
    </row>
    <row r="117" spans="1:253">
      <c r="A117" s="3" t="s">
        <v>35</v>
      </c>
      <c r="B117" s="20" t="s">
        <v>382</v>
      </c>
      <c r="C117" s="8" t="s">
        <v>533</v>
      </c>
      <c r="D117" s="8" t="s">
        <v>43</v>
      </c>
      <c r="E117" s="10" t="s">
        <v>44</v>
      </c>
      <c r="F117" s="8"/>
      <c r="G117" s="4"/>
    </row>
    <row r="118" spans="1:253">
      <c r="A118" s="3" t="s">
        <v>35</v>
      </c>
      <c r="B118" s="20" t="s">
        <v>383</v>
      </c>
      <c r="C118" s="8" t="s">
        <v>534</v>
      </c>
      <c r="D118" s="8" t="s">
        <v>43</v>
      </c>
      <c r="E118" s="10" t="s">
        <v>44</v>
      </c>
      <c r="F118" s="8"/>
      <c r="G118" s="4"/>
    </row>
    <row r="120" spans="1:253" s="11" customFormat="1" ht="12.75" thickBo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</row>
    <row r="121" spans="1:253">
      <c r="A121" s="1">
        <f>A110+1</f>
        <v>12</v>
      </c>
      <c r="B121" s="18" t="s">
        <v>638</v>
      </c>
      <c r="C121" s="18" t="s">
        <v>45</v>
      </c>
      <c r="D121" s="18" t="s">
        <v>46</v>
      </c>
      <c r="E121" s="19" t="s">
        <v>47</v>
      </c>
      <c r="F121" s="18" t="s">
        <v>48</v>
      </c>
      <c r="G121" s="2" t="s">
        <v>29</v>
      </c>
    </row>
    <row r="122" spans="1:253">
      <c r="A122" s="3" t="s">
        <v>30</v>
      </c>
      <c r="B122" s="20" t="s">
        <v>243</v>
      </c>
      <c r="C122" s="8" t="s">
        <v>535</v>
      </c>
      <c r="D122" s="8" t="s">
        <v>32</v>
      </c>
      <c r="E122" s="10" t="s">
        <v>33</v>
      </c>
      <c r="F122" s="8" t="s">
        <v>34</v>
      </c>
      <c r="G122" s="4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</row>
    <row r="123" spans="1:253">
      <c r="A123" s="3" t="s">
        <v>35</v>
      </c>
      <c r="B123" s="20" t="s">
        <v>49</v>
      </c>
      <c r="C123" s="8" t="s">
        <v>50</v>
      </c>
      <c r="D123" s="8" t="s">
        <v>51</v>
      </c>
      <c r="E123" s="12"/>
      <c r="F123" s="8" t="s">
        <v>74</v>
      </c>
      <c r="G123" s="4"/>
    </row>
    <row r="124" spans="1:253">
      <c r="A124" s="3" t="s">
        <v>53</v>
      </c>
      <c r="B124" s="20" t="s">
        <v>384</v>
      </c>
      <c r="C124" s="8" t="s">
        <v>536</v>
      </c>
      <c r="D124" s="8" t="s">
        <v>76</v>
      </c>
      <c r="E124" s="10"/>
      <c r="F124" s="8"/>
      <c r="G124" s="4"/>
    </row>
    <row r="126" spans="1:253" ht="12.75" thickBot="1"/>
    <row r="127" spans="1:253">
      <c r="A127" s="1">
        <f>A121+1</f>
        <v>13</v>
      </c>
      <c r="B127" s="18" t="s">
        <v>481</v>
      </c>
      <c r="C127" s="18" t="s">
        <v>45</v>
      </c>
      <c r="D127" s="18" t="s">
        <v>46</v>
      </c>
      <c r="E127" s="19" t="s">
        <v>47</v>
      </c>
      <c r="F127" s="18" t="s">
        <v>48</v>
      </c>
      <c r="G127" s="2" t="s">
        <v>29</v>
      </c>
    </row>
    <row r="128" spans="1:253">
      <c r="A128" s="3" t="s">
        <v>30</v>
      </c>
      <c r="B128" s="20" t="s">
        <v>244</v>
      </c>
      <c r="C128" s="8" t="s">
        <v>537</v>
      </c>
      <c r="D128" s="8" t="s">
        <v>32</v>
      </c>
      <c r="E128" s="10" t="s">
        <v>33</v>
      </c>
      <c r="F128" s="8" t="s">
        <v>34</v>
      </c>
      <c r="G128" s="4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</row>
    <row r="129" spans="1:7">
      <c r="A129" s="3" t="s">
        <v>35</v>
      </c>
      <c r="B129" s="20" t="s">
        <v>49</v>
      </c>
      <c r="C129" s="8" t="s">
        <v>50</v>
      </c>
      <c r="D129" s="8" t="s">
        <v>51</v>
      </c>
      <c r="E129" s="12"/>
      <c r="F129" s="8" t="s">
        <v>74</v>
      </c>
      <c r="G129" s="4"/>
    </row>
    <row r="130" spans="1:7">
      <c r="A130" s="3" t="s">
        <v>6</v>
      </c>
      <c r="B130" s="20" t="s">
        <v>385</v>
      </c>
      <c r="C130" s="8" t="s">
        <v>538</v>
      </c>
      <c r="D130" s="8" t="s">
        <v>51</v>
      </c>
      <c r="E130" s="12"/>
      <c r="F130" s="8"/>
      <c r="G130" s="4"/>
    </row>
    <row r="131" spans="1:7">
      <c r="A131" s="3" t="s">
        <v>35</v>
      </c>
      <c r="B131" s="20" t="s">
        <v>386</v>
      </c>
      <c r="C131" s="8" t="s">
        <v>539</v>
      </c>
      <c r="D131" s="8" t="s">
        <v>88</v>
      </c>
      <c r="E131" s="10"/>
      <c r="F131" s="8"/>
      <c r="G131" s="4"/>
    </row>
    <row r="132" spans="1:7">
      <c r="A132" s="3" t="s">
        <v>53</v>
      </c>
      <c r="B132" s="20" t="s">
        <v>387</v>
      </c>
      <c r="C132" s="8" t="s">
        <v>540</v>
      </c>
      <c r="D132" s="13" t="s">
        <v>80</v>
      </c>
      <c r="E132" s="10"/>
      <c r="F132" s="8"/>
      <c r="G132" s="4"/>
    </row>
    <row r="133" spans="1:7">
      <c r="A133" s="3" t="s">
        <v>35</v>
      </c>
      <c r="B133" s="20" t="s">
        <v>388</v>
      </c>
      <c r="C133" s="8" t="s">
        <v>541</v>
      </c>
      <c r="D133" s="8" t="s">
        <v>43</v>
      </c>
      <c r="E133" s="10" t="s">
        <v>44</v>
      </c>
      <c r="F133" s="8"/>
      <c r="G133" s="4"/>
    </row>
    <row r="134" spans="1:7">
      <c r="A134" s="3" t="s">
        <v>35</v>
      </c>
      <c r="B134" s="20" t="s">
        <v>389</v>
      </c>
      <c r="C134" s="8" t="s">
        <v>542</v>
      </c>
      <c r="D134" s="8" t="s">
        <v>43</v>
      </c>
      <c r="E134" s="10" t="s">
        <v>44</v>
      </c>
      <c r="F134" s="8"/>
      <c r="G134" s="4"/>
    </row>
    <row r="136" spans="1:7" ht="12.75" thickBot="1"/>
    <row r="137" spans="1:7">
      <c r="A137" s="1">
        <f>A127+1</f>
        <v>14</v>
      </c>
      <c r="B137" s="18" t="s">
        <v>482</v>
      </c>
      <c r="C137" s="18" t="s">
        <v>133</v>
      </c>
      <c r="D137" s="18" t="s">
        <v>134</v>
      </c>
      <c r="E137" s="19" t="s">
        <v>135</v>
      </c>
      <c r="F137" s="18" t="s">
        <v>136</v>
      </c>
      <c r="G137" s="2" t="s">
        <v>137</v>
      </c>
    </row>
    <row r="138" spans="1:7">
      <c r="A138" s="3" t="s">
        <v>138</v>
      </c>
      <c r="B138" s="20" t="s">
        <v>245</v>
      </c>
      <c r="C138" s="8" t="s">
        <v>543</v>
      </c>
      <c r="D138" s="8" t="s">
        <v>139</v>
      </c>
      <c r="E138" s="10" t="s">
        <v>140</v>
      </c>
      <c r="F138" s="8" t="s">
        <v>141</v>
      </c>
      <c r="G138" s="4"/>
    </row>
    <row r="139" spans="1:7">
      <c r="A139" s="3" t="s">
        <v>142</v>
      </c>
      <c r="B139" s="20" t="s">
        <v>49</v>
      </c>
      <c r="C139" s="8" t="s">
        <v>143</v>
      </c>
      <c r="D139" s="8" t="s">
        <v>144</v>
      </c>
      <c r="E139" s="10"/>
      <c r="F139" s="8" t="s">
        <v>145</v>
      </c>
      <c r="G139" s="4"/>
    </row>
    <row r="140" spans="1:7">
      <c r="A140" s="3" t="s">
        <v>146</v>
      </c>
      <c r="B140" s="20" t="s">
        <v>147</v>
      </c>
      <c r="C140" s="8" t="s">
        <v>544</v>
      </c>
      <c r="D140" s="8" t="s">
        <v>148</v>
      </c>
      <c r="E140" s="10" t="s">
        <v>149</v>
      </c>
      <c r="F140" s="8"/>
      <c r="G140" s="4"/>
    </row>
    <row r="141" spans="1:7">
      <c r="A141" s="3" t="s">
        <v>146</v>
      </c>
      <c r="B141" s="20" t="s">
        <v>150</v>
      </c>
      <c r="C141" s="8" t="s">
        <v>546</v>
      </c>
      <c r="D141" s="8" t="s">
        <v>151</v>
      </c>
      <c r="E141" s="10"/>
      <c r="F141" s="8"/>
      <c r="G141" s="4"/>
    </row>
    <row r="142" spans="1:7">
      <c r="A142" s="9" t="s">
        <v>152</v>
      </c>
      <c r="B142" s="23" t="s">
        <v>207</v>
      </c>
      <c r="C142" s="8" t="s">
        <v>547</v>
      </c>
      <c r="D142" s="8" t="s">
        <v>153</v>
      </c>
      <c r="E142" s="10"/>
      <c r="F142" s="8"/>
      <c r="G142" s="4"/>
    </row>
    <row r="143" spans="1:7">
      <c r="A143" s="32"/>
      <c r="B143" s="33"/>
      <c r="C143" s="33"/>
      <c r="D143" s="33"/>
      <c r="E143" s="34"/>
      <c r="F143" s="33"/>
      <c r="G143" s="33"/>
    </row>
    <row r="144" spans="1:7" ht="12.75" thickBot="1">
      <c r="A144" s="26"/>
      <c r="B144" s="27"/>
      <c r="C144" s="27"/>
      <c r="D144" s="27"/>
      <c r="E144" s="28"/>
      <c r="F144" s="27"/>
      <c r="G144" s="27"/>
    </row>
    <row r="145" spans="1:7">
      <c r="A145" s="1">
        <f>A137+1</f>
        <v>15</v>
      </c>
      <c r="B145" s="21" t="s">
        <v>483</v>
      </c>
      <c r="C145" s="21" t="s">
        <v>1</v>
      </c>
      <c r="D145" s="21" t="s">
        <v>2</v>
      </c>
      <c r="E145" s="22" t="s">
        <v>3</v>
      </c>
      <c r="F145" s="21" t="s">
        <v>4</v>
      </c>
      <c r="G145" s="2" t="s">
        <v>168</v>
      </c>
    </row>
    <row r="146" spans="1:7">
      <c r="A146" s="3" t="s">
        <v>169</v>
      </c>
      <c r="B146" s="23" t="s">
        <v>170</v>
      </c>
      <c r="C146" s="8" t="s">
        <v>548</v>
      </c>
      <c r="D146" s="8" t="s">
        <v>171</v>
      </c>
      <c r="E146" s="10" t="s">
        <v>172</v>
      </c>
      <c r="F146" s="8" t="s">
        <v>173</v>
      </c>
      <c r="G146" s="4"/>
    </row>
    <row r="147" spans="1:7">
      <c r="A147" s="9" t="s">
        <v>174</v>
      </c>
      <c r="B147" s="23" t="s">
        <v>175</v>
      </c>
      <c r="C147" s="8" t="s">
        <v>176</v>
      </c>
      <c r="D147" s="8" t="s">
        <v>177</v>
      </c>
      <c r="E147" s="10"/>
      <c r="F147" s="8" t="s">
        <v>178</v>
      </c>
      <c r="G147" s="4"/>
    </row>
    <row r="148" spans="1:7">
      <c r="A148" s="9" t="s">
        <v>6</v>
      </c>
      <c r="B148" s="23" t="s">
        <v>279</v>
      </c>
      <c r="C148" s="8" t="s">
        <v>280</v>
      </c>
      <c r="D148" s="8" t="s">
        <v>282</v>
      </c>
      <c r="E148" s="10" t="s">
        <v>281</v>
      </c>
      <c r="F148" s="8" t="s">
        <v>39</v>
      </c>
      <c r="G148" s="4"/>
    </row>
    <row r="149" spans="1:7">
      <c r="A149" s="9" t="s">
        <v>174</v>
      </c>
      <c r="B149" s="23" t="s">
        <v>49</v>
      </c>
      <c r="C149" s="8" t="s">
        <v>179</v>
      </c>
      <c r="D149" s="8" t="s">
        <v>180</v>
      </c>
      <c r="E149" s="10" t="s">
        <v>181</v>
      </c>
      <c r="F149" s="8" t="s">
        <v>39</v>
      </c>
      <c r="G149" s="4"/>
    </row>
    <row r="150" spans="1:7">
      <c r="A150" s="9" t="s">
        <v>182</v>
      </c>
      <c r="B150" s="23" t="s">
        <v>183</v>
      </c>
      <c r="C150" s="8" t="s">
        <v>549</v>
      </c>
      <c r="D150" s="8" t="s">
        <v>184</v>
      </c>
      <c r="E150" s="10"/>
      <c r="F150" s="8"/>
      <c r="G150" s="4"/>
    </row>
    <row r="151" spans="1:7">
      <c r="A151" s="9" t="s">
        <v>174</v>
      </c>
      <c r="B151" s="23" t="s">
        <v>185</v>
      </c>
      <c r="C151" s="8" t="s">
        <v>545</v>
      </c>
      <c r="D151" s="8" t="s">
        <v>186</v>
      </c>
      <c r="E151" s="10"/>
      <c r="F151" s="8"/>
      <c r="G151" s="4"/>
    </row>
    <row r="152" spans="1:7">
      <c r="A152" s="9" t="s">
        <v>174</v>
      </c>
      <c r="B152" s="23" t="s">
        <v>187</v>
      </c>
      <c r="C152" s="8" t="s">
        <v>550</v>
      </c>
      <c r="D152" s="8" t="s">
        <v>186</v>
      </c>
      <c r="E152" s="10"/>
      <c r="F152" s="8"/>
      <c r="G152" s="4"/>
    </row>
    <row r="153" spans="1:7">
      <c r="A153" s="9" t="s">
        <v>174</v>
      </c>
      <c r="B153" s="23" t="s">
        <v>188</v>
      </c>
      <c r="C153" s="8" t="s">
        <v>551</v>
      </c>
      <c r="D153" s="8" t="s">
        <v>189</v>
      </c>
      <c r="E153" s="10"/>
      <c r="F153" s="8"/>
      <c r="G153" s="4"/>
    </row>
    <row r="154" spans="1:7">
      <c r="A154" s="9" t="s">
        <v>174</v>
      </c>
      <c r="B154" s="23" t="s">
        <v>190</v>
      </c>
      <c r="C154" s="8" t="s">
        <v>552</v>
      </c>
      <c r="D154" s="8" t="s">
        <v>191</v>
      </c>
      <c r="E154" s="10"/>
      <c r="F154" s="8"/>
      <c r="G154" s="4"/>
    </row>
    <row r="155" spans="1:7">
      <c r="A155" s="9" t="s">
        <v>174</v>
      </c>
      <c r="B155" s="23" t="s">
        <v>192</v>
      </c>
      <c r="C155" s="8" t="s">
        <v>554</v>
      </c>
      <c r="D155" s="8" t="s">
        <v>193</v>
      </c>
      <c r="E155" s="10"/>
      <c r="F155" s="8"/>
      <c r="G155" s="4"/>
    </row>
    <row r="156" spans="1:7">
      <c r="A156" s="9" t="s">
        <v>174</v>
      </c>
      <c r="B156" s="23" t="s">
        <v>194</v>
      </c>
      <c r="C156" s="8" t="s">
        <v>555</v>
      </c>
      <c r="D156" s="8" t="s">
        <v>195</v>
      </c>
      <c r="E156" s="10" t="s">
        <v>196</v>
      </c>
      <c r="F156" s="8"/>
      <c r="G156" s="4"/>
    </row>
    <row r="157" spans="1:7">
      <c r="A157" s="9" t="s">
        <v>174</v>
      </c>
      <c r="B157" s="23" t="s">
        <v>197</v>
      </c>
      <c r="C157" s="8" t="s">
        <v>553</v>
      </c>
      <c r="D157" s="8" t="s">
        <v>195</v>
      </c>
      <c r="E157" s="10" t="s">
        <v>196</v>
      </c>
      <c r="F157" s="8"/>
      <c r="G157" s="4"/>
    </row>
    <row r="158" spans="1:7">
      <c r="A158" s="9" t="s">
        <v>174</v>
      </c>
      <c r="B158" s="23" t="s">
        <v>198</v>
      </c>
      <c r="C158" s="8" t="s">
        <v>556</v>
      </c>
      <c r="D158" s="8" t="s">
        <v>199</v>
      </c>
      <c r="E158" s="10" t="s">
        <v>196</v>
      </c>
      <c r="F158" s="8"/>
      <c r="G158" s="4"/>
    </row>
    <row r="159" spans="1:7">
      <c r="A159" s="9" t="s">
        <v>174</v>
      </c>
      <c r="B159" s="23" t="s">
        <v>200</v>
      </c>
      <c r="C159" s="8" t="s">
        <v>557</v>
      </c>
      <c r="D159" s="8" t="s">
        <v>199</v>
      </c>
      <c r="E159" s="10" t="s">
        <v>196</v>
      </c>
      <c r="F159" s="8"/>
      <c r="G159" s="4"/>
    </row>
    <row r="160" spans="1:7">
      <c r="A160" s="29"/>
      <c r="B160" s="30"/>
      <c r="C160" s="30"/>
      <c r="D160" s="30"/>
      <c r="E160" s="31"/>
      <c r="F160" s="30"/>
      <c r="G160" s="30"/>
    </row>
    <row r="161" spans="1:7" ht="12.75" thickBot="1">
      <c r="A161" s="26"/>
      <c r="B161" s="27"/>
      <c r="C161" s="27"/>
      <c r="D161" s="27"/>
      <c r="E161" s="28"/>
      <c r="F161" s="27"/>
      <c r="G161" s="27"/>
    </row>
    <row r="162" spans="1:7">
      <c r="A162" s="1">
        <f>A145+1</f>
        <v>16</v>
      </c>
      <c r="B162" s="21" t="s">
        <v>484</v>
      </c>
      <c r="C162" s="21" t="s">
        <v>1</v>
      </c>
      <c r="D162" s="21" t="s">
        <v>2</v>
      </c>
      <c r="E162" s="22" t="s">
        <v>3</v>
      </c>
      <c r="F162" s="21" t="s">
        <v>4</v>
      </c>
      <c r="G162" s="2" t="s">
        <v>168</v>
      </c>
    </row>
    <row r="163" spans="1:7">
      <c r="A163" s="3" t="s">
        <v>169</v>
      </c>
      <c r="B163" s="20" t="s">
        <v>246</v>
      </c>
      <c r="C163" s="8" t="s">
        <v>558</v>
      </c>
      <c r="D163" s="8" t="s">
        <v>171</v>
      </c>
      <c r="E163" s="10" t="s">
        <v>201</v>
      </c>
      <c r="F163" s="8" t="s">
        <v>202</v>
      </c>
      <c r="G163" s="4"/>
    </row>
    <row r="164" spans="1:7">
      <c r="A164" s="9" t="s">
        <v>174</v>
      </c>
      <c r="B164" s="23" t="s">
        <v>170</v>
      </c>
      <c r="C164" s="8" t="s">
        <v>548</v>
      </c>
      <c r="D164" s="8" t="s">
        <v>171</v>
      </c>
      <c r="E164" s="10" t="s">
        <v>196</v>
      </c>
      <c r="F164" s="8" t="s">
        <v>178</v>
      </c>
      <c r="G164" s="4"/>
    </row>
    <row r="165" spans="1:7">
      <c r="A165" s="9" t="s">
        <v>174</v>
      </c>
      <c r="B165" s="23" t="s">
        <v>203</v>
      </c>
      <c r="C165" s="8" t="s">
        <v>544</v>
      </c>
      <c r="D165" s="8" t="s">
        <v>204</v>
      </c>
      <c r="E165" s="10" t="s">
        <v>205</v>
      </c>
      <c r="F165" s="8" t="s">
        <v>178</v>
      </c>
      <c r="G165" s="4"/>
    </row>
    <row r="166" spans="1:7">
      <c r="A166" s="9" t="s">
        <v>182</v>
      </c>
      <c r="B166" s="23" t="s">
        <v>207</v>
      </c>
      <c r="C166" s="8" t="s">
        <v>547</v>
      </c>
      <c r="D166" s="8" t="s">
        <v>80</v>
      </c>
      <c r="E166" s="10"/>
      <c r="F166" s="8"/>
      <c r="G166" s="4"/>
    </row>
    <row r="167" spans="1:7">
      <c r="A167" s="9" t="s">
        <v>182</v>
      </c>
      <c r="B167" s="23" t="s">
        <v>208</v>
      </c>
      <c r="C167" s="8" t="s">
        <v>559</v>
      </c>
      <c r="D167" s="8" t="s">
        <v>80</v>
      </c>
      <c r="E167" s="10"/>
      <c r="F167" s="8"/>
      <c r="G167" s="4"/>
    </row>
    <row r="168" spans="1:7">
      <c r="A168" s="29"/>
      <c r="B168" s="30"/>
      <c r="C168" s="30"/>
      <c r="D168" s="30"/>
      <c r="E168" s="31"/>
      <c r="F168" s="30"/>
      <c r="G168" s="30"/>
    </row>
    <row r="169" spans="1:7" ht="12.75" thickBot="1">
      <c r="A169" s="29"/>
      <c r="B169" s="30"/>
      <c r="C169" s="30"/>
      <c r="D169" s="30"/>
      <c r="E169" s="31"/>
      <c r="F169" s="30"/>
      <c r="G169" s="30"/>
    </row>
    <row r="170" spans="1:7">
      <c r="A170" s="1">
        <f>A162+1</f>
        <v>17</v>
      </c>
      <c r="B170" s="18" t="s">
        <v>485</v>
      </c>
      <c r="C170" s="18" t="s">
        <v>154</v>
      </c>
      <c r="D170" s="18" t="s">
        <v>134</v>
      </c>
      <c r="E170" s="19" t="s">
        <v>135</v>
      </c>
      <c r="F170" s="18" t="s">
        <v>136</v>
      </c>
      <c r="G170" s="2" t="s">
        <v>137</v>
      </c>
    </row>
    <row r="171" spans="1:7">
      <c r="A171" s="3" t="s">
        <v>138</v>
      </c>
      <c r="B171" s="35" t="s">
        <v>247</v>
      </c>
      <c r="C171" s="8" t="s">
        <v>560</v>
      </c>
      <c r="D171" s="8" t="s">
        <v>139</v>
      </c>
      <c r="E171" s="10" t="s">
        <v>140</v>
      </c>
      <c r="F171" s="8" t="s">
        <v>155</v>
      </c>
      <c r="G171" s="4"/>
    </row>
    <row r="172" spans="1:7">
      <c r="A172" s="3" t="s">
        <v>146</v>
      </c>
      <c r="B172" s="35" t="s">
        <v>49</v>
      </c>
      <c r="C172" s="8" t="s">
        <v>156</v>
      </c>
      <c r="D172" s="8" t="s">
        <v>157</v>
      </c>
      <c r="E172" s="10"/>
      <c r="F172" s="8" t="s">
        <v>145</v>
      </c>
      <c r="G172" s="4"/>
    </row>
    <row r="173" spans="1:7">
      <c r="A173" s="3" t="s">
        <v>146</v>
      </c>
      <c r="B173" s="35" t="s">
        <v>158</v>
      </c>
      <c r="C173" s="8" t="s">
        <v>618</v>
      </c>
      <c r="D173" s="8" t="s">
        <v>157</v>
      </c>
      <c r="E173" s="10"/>
      <c r="F173" s="8"/>
      <c r="G173" s="4"/>
    </row>
    <row r="174" spans="1:7">
      <c r="A174" s="3" t="s">
        <v>146</v>
      </c>
      <c r="B174" s="35" t="s">
        <v>159</v>
      </c>
      <c r="C174" s="8" t="s">
        <v>561</v>
      </c>
      <c r="D174" s="8" t="s">
        <v>160</v>
      </c>
      <c r="E174" s="10" t="s">
        <v>161</v>
      </c>
      <c r="F174" s="8"/>
      <c r="G174" s="4"/>
    </row>
    <row r="175" spans="1:7">
      <c r="A175" s="3" t="s">
        <v>146</v>
      </c>
      <c r="B175" s="35" t="s">
        <v>162</v>
      </c>
      <c r="C175" s="8" t="s">
        <v>619</v>
      </c>
      <c r="D175" s="8" t="s">
        <v>148</v>
      </c>
      <c r="E175" s="10" t="s">
        <v>149</v>
      </c>
      <c r="F175" s="8"/>
      <c r="G175" s="4"/>
    </row>
    <row r="176" spans="1:7">
      <c r="A176" s="9" t="s">
        <v>152</v>
      </c>
      <c r="B176" s="36" t="s">
        <v>163</v>
      </c>
      <c r="C176" s="8" t="s">
        <v>620</v>
      </c>
      <c r="D176" s="8" t="s">
        <v>164</v>
      </c>
      <c r="E176" s="10"/>
      <c r="F176" s="8"/>
      <c r="G176" s="4"/>
    </row>
    <row r="177" spans="1:7">
      <c r="A177" s="32"/>
      <c r="B177" s="33"/>
      <c r="C177" s="33"/>
      <c r="D177" s="33"/>
      <c r="E177" s="34"/>
      <c r="F177" s="33"/>
      <c r="G177" s="33"/>
    </row>
    <row r="178" spans="1:7" ht="12.75" thickBot="1">
      <c r="A178" s="26"/>
      <c r="B178" s="27"/>
      <c r="C178" s="27"/>
      <c r="D178" s="27"/>
      <c r="E178" s="28"/>
      <c r="F178" s="27"/>
      <c r="G178" s="27"/>
    </row>
    <row r="179" spans="1:7">
      <c r="A179" s="1">
        <f>A170+1</f>
        <v>18</v>
      </c>
      <c r="B179" s="18" t="s">
        <v>621</v>
      </c>
      <c r="C179" s="18" t="s">
        <v>154</v>
      </c>
      <c r="D179" s="18" t="s">
        <v>134</v>
      </c>
      <c r="E179" s="19" t="s">
        <v>135</v>
      </c>
      <c r="F179" s="18" t="s">
        <v>136</v>
      </c>
      <c r="G179" s="2" t="s">
        <v>137</v>
      </c>
    </row>
    <row r="180" spans="1:7">
      <c r="A180" s="3" t="s">
        <v>138</v>
      </c>
      <c r="B180" s="35" t="s">
        <v>248</v>
      </c>
      <c r="C180" s="8" t="s">
        <v>562</v>
      </c>
      <c r="D180" s="8" t="s">
        <v>139</v>
      </c>
      <c r="E180" s="10" t="s">
        <v>140</v>
      </c>
      <c r="F180" s="8" t="s">
        <v>155</v>
      </c>
      <c r="G180" s="4"/>
    </row>
    <row r="181" spans="1:7">
      <c r="A181" s="3" t="s">
        <v>146</v>
      </c>
      <c r="B181" s="35" t="s">
        <v>49</v>
      </c>
      <c r="C181" s="8" t="s">
        <v>156</v>
      </c>
      <c r="D181" s="8" t="s">
        <v>157</v>
      </c>
      <c r="E181" s="10"/>
      <c r="F181" s="8" t="s">
        <v>145</v>
      </c>
      <c r="G181" s="4"/>
    </row>
    <row r="182" spans="1:7">
      <c r="A182" s="3" t="s">
        <v>146</v>
      </c>
      <c r="B182" s="35" t="s">
        <v>165</v>
      </c>
      <c r="C182" s="8" t="s">
        <v>622</v>
      </c>
      <c r="D182" s="8" t="s">
        <v>157</v>
      </c>
      <c r="E182" s="10"/>
      <c r="F182" s="8"/>
      <c r="G182" s="4"/>
    </row>
    <row r="183" spans="1:7">
      <c r="A183" s="3" t="s">
        <v>146</v>
      </c>
      <c r="B183" s="35" t="s">
        <v>166</v>
      </c>
      <c r="C183" s="8" t="s">
        <v>167</v>
      </c>
      <c r="D183" s="8" t="s">
        <v>160</v>
      </c>
      <c r="E183" s="10" t="s">
        <v>161</v>
      </c>
      <c r="F183" s="8"/>
      <c r="G183" s="4"/>
    </row>
    <row r="184" spans="1:7">
      <c r="A184" s="3" t="s">
        <v>146</v>
      </c>
      <c r="B184" s="35" t="s">
        <v>147</v>
      </c>
      <c r="C184" s="8" t="s">
        <v>623</v>
      </c>
      <c r="D184" s="8" t="s">
        <v>148</v>
      </c>
      <c r="E184" s="10" t="s">
        <v>149</v>
      </c>
      <c r="F184" s="8"/>
      <c r="G184" s="4"/>
    </row>
    <row r="185" spans="1:7">
      <c r="A185" s="9" t="s">
        <v>152</v>
      </c>
      <c r="B185" s="36" t="s">
        <v>163</v>
      </c>
      <c r="C185" s="8" t="s">
        <v>624</v>
      </c>
      <c r="D185" s="8" t="s">
        <v>164</v>
      </c>
      <c r="E185" s="10"/>
      <c r="F185" s="8"/>
      <c r="G185" s="4"/>
    </row>
    <row r="187" spans="1:7" ht="12.75" thickBot="1"/>
    <row r="188" spans="1:7">
      <c r="A188" s="1">
        <f>A179+1</f>
        <v>19</v>
      </c>
      <c r="B188" s="21" t="s">
        <v>487</v>
      </c>
      <c r="C188" s="21" t="s">
        <v>1</v>
      </c>
      <c r="D188" s="21" t="s">
        <v>2</v>
      </c>
      <c r="E188" s="22" t="s">
        <v>3</v>
      </c>
      <c r="F188" s="21" t="s">
        <v>4</v>
      </c>
      <c r="G188" s="2" t="s">
        <v>168</v>
      </c>
    </row>
    <row r="189" spans="1:7">
      <c r="A189" s="9" t="s">
        <v>169</v>
      </c>
      <c r="B189" s="24" t="s">
        <v>249</v>
      </c>
      <c r="C189" s="37" t="s">
        <v>563</v>
      </c>
      <c r="D189" s="37" t="s">
        <v>171</v>
      </c>
      <c r="E189" s="38" t="s">
        <v>201</v>
      </c>
      <c r="F189" s="37" t="s">
        <v>173</v>
      </c>
      <c r="G189" s="43"/>
    </row>
    <row r="190" spans="1:7">
      <c r="A190" s="5" t="s">
        <v>174</v>
      </c>
      <c r="B190" s="24" t="s">
        <v>209</v>
      </c>
      <c r="C190" s="37" t="s">
        <v>625</v>
      </c>
      <c r="D190" s="37" t="s">
        <v>180</v>
      </c>
      <c r="E190" s="38"/>
      <c r="F190" s="37"/>
      <c r="G190" s="43"/>
    </row>
    <row r="191" spans="1:7">
      <c r="A191" s="3" t="s">
        <v>174</v>
      </c>
      <c r="B191" s="20" t="s">
        <v>210</v>
      </c>
      <c r="C191" s="13" t="s">
        <v>626</v>
      </c>
      <c r="D191" s="13" t="s">
        <v>177</v>
      </c>
      <c r="E191" s="39"/>
      <c r="F191" s="13"/>
      <c r="G191" s="44"/>
    </row>
    <row r="192" spans="1:7">
      <c r="A192" s="3" t="s">
        <v>174</v>
      </c>
      <c r="B192" s="20" t="s">
        <v>211</v>
      </c>
      <c r="C192" s="13" t="s">
        <v>627</v>
      </c>
      <c r="D192" s="13" t="s">
        <v>212</v>
      </c>
      <c r="E192" s="39"/>
      <c r="F192" s="13"/>
      <c r="G192" s="44"/>
    </row>
    <row r="193" spans="1:7">
      <c r="A193" s="3" t="s">
        <v>174</v>
      </c>
      <c r="B193" s="20" t="s">
        <v>213</v>
      </c>
      <c r="C193" s="13" t="s">
        <v>628</v>
      </c>
      <c r="D193" s="13" t="s">
        <v>214</v>
      </c>
      <c r="E193" s="39"/>
      <c r="F193" s="13"/>
      <c r="G193" s="44"/>
    </row>
    <row r="194" spans="1:7">
      <c r="A194" s="3" t="s">
        <v>174</v>
      </c>
      <c r="B194" s="20" t="s">
        <v>66</v>
      </c>
      <c r="C194" s="13" t="s">
        <v>629</v>
      </c>
      <c r="D194" s="13" t="s">
        <v>214</v>
      </c>
      <c r="E194" s="39"/>
      <c r="F194" s="13"/>
      <c r="G194" s="44"/>
    </row>
    <row r="195" spans="1:7">
      <c r="A195" s="5" t="s">
        <v>174</v>
      </c>
      <c r="B195" s="24" t="s">
        <v>215</v>
      </c>
      <c r="C195" s="37" t="s">
        <v>216</v>
      </c>
      <c r="D195" s="37" t="s">
        <v>180</v>
      </c>
      <c r="E195" s="38"/>
      <c r="F195" s="37"/>
      <c r="G195" s="43"/>
    </row>
    <row r="196" spans="1:7">
      <c r="A196" s="5" t="s">
        <v>174</v>
      </c>
      <c r="B196" s="24" t="s">
        <v>217</v>
      </c>
      <c r="C196" s="37" t="s">
        <v>218</v>
      </c>
      <c r="D196" s="13" t="s">
        <v>219</v>
      </c>
      <c r="E196" s="38"/>
      <c r="F196" s="37"/>
      <c r="G196" s="43"/>
    </row>
    <row r="197" spans="1:7">
      <c r="A197" s="5" t="s">
        <v>174</v>
      </c>
      <c r="B197" s="24" t="s">
        <v>220</v>
      </c>
      <c r="C197" s="37" t="s">
        <v>221</v>
      </c>
      <c r="D197" s="37" t="s">
        <v>222</v>
      </c>
      <c r="E197" s="38"/>
      <c r="F197" s="37"/>
      <c r="G197" s="43"/>
    </row>
    <row r="198" spans="1:7">
      <c r="A198" s="5" t="s">
        <v>182</v>
      </c>
      <c r="B198" s="24" t="s">
        <v>223</v>
      </c>
      <c r="C198" s="37" t="s">
        <v>224</v>
      </c>
      <c r="D198" s="13" t="s">
        <v>225</v>
      </c>
      <c r="E198" s="38"/>
      <c r="F198" s="37"/>
      <c r="G198" s="43"/>
    </row>
    <row r="199" spans="1:7">
      <c r="A199" s="5" t="s">
        <v>146</v>
      </c>
      <c r="B199" s="24" t="s">
        <v>226</v>
      </c>
      <c r="C199" s="37" t="s">
        <v>544</v>
      </c>
      <c r="D199" s="37" t="s">
        <v>148</v>
      </c>
      <c r="E199" s="39" t="s">
        <v>149</v>
      </c>
      <c r="F199" s="37"/>
      <c r="G199" s="43"/>
    </row>
    <row r="200" spans="1:7">
      <c r="A200" s="5" t="s">
        <v>146</v>
      </c>
      <c r="B200" s="24" t="s">
        <v>4041</v>
      </c>
      <c r="C200" s="37" t="s">
        <v>630</v>
      </c>
      <c r="D200" s="37" t="s">
        <v>227</v>
      </c>
      <c r="E200" s="38" t="s">
        <v>161</v>
      </c>
      <c r="F200" s="37"/>
      <c r="G200" s="43"/>
    </row>
    <row r="201" spans="1:7">
      <c r="A201" s="5" t="s">
        <v>146</v>
      </c>
      <c r="B201" s="24" t="s">
        <v>4042</v>
      </c>
      <c r="C201" s="37" t="s">
        <v>631</v>
      </c>
      <c r="D201" s="37" t="s">
        <v>227</v>
      </c>
      <c r="E201" s="38" t="s">
        <v>161</v>
      </c>
      <c r="F201" s="37"/>
      <c r="G201" s="43"/>
    </row>
    <row r="202" spans="1:7">
      <c r="A202" s="40"/>
      <c r="B202" s="41"/>
      <c r="C202" s="41"/>
      <c r="D202" s="41"/>
      <c r="E202" s="42"/>
      <c r="F202" s="41"/>
      <c r="G202" s="41"/>
    </row>
    <row r="203" spans="1:7" ht="12.75" thickBot="1"/>
    <row r="204" spans="1:7">
      <c r="A204" s="1">
        <f>A188+1</f>
        <v>20</v>
      </c>
      <c r="B204" s="21" t="s">
        <v>486</v>
      </c>
      <c r="C204" s="21" t="s">
        <v>1</v>
      </c>
      <c r="D204" s="21" t="s">
        <v>2</v>
      </c>
      <c r="E204" s="22" t="s">
        <v>3</v>
      </c>
      <c r="F204" s="21" t="s">
        <v>4</v>
      </c>
      <c r="G204" s="2" t="s">
        <v>137</v>
      </c>
    </row>
    <row r="205" spans="1:7">
      <c r="A205" s="9" t="s">
        <v>138</v>
      </c>
      <c r="B205" s="24" t="s">
        <v>250</v>
      </c>
      <c r="C205" s="37" t="s">
        <v>565</v>
      </c>
      <c r="D205" s="37" t="s">
        <v>139</v>
      </c>
      <c r="E205" s="38" t="s">
        <v>140</v>
      </c>
      <c r="F205" s="37" t="s">
        <v>173</v>
      </c>
      <c r="G205" s="43"/>
    </row>
    <row r="206" spans="1:7">
      <c r="A206" s="5" t="s">
        <v>146</v>
      </c>
      <c r="B206" s="24" t="s">
        <v>249</v>
      </c>
      <c r="C206" s="37" t="s">
        <v>564</v>
      </c>
      <c r="D206" s="37" t="s">
        <v>139</v>
      </c>
      <c r="E206" s="38" t="s">
        <v>161</v>
      </c>
      <c r="F206" s="37" t="s">
        <v>145</v>
      </c>
      <c r="G206" s="43"/>
    </row>
    <row r="207" spans="1:7">
      <c r="A207" s="5" t="s">
        <v>146</v>
      </c>
      <c r="B207" s="24" t="s">
        <v>209</v>
      </c>
      <c r="C207" s="37" t="s">
        <v>566</v>
      </c>
      <c r="D207" s="37" t="s">
        <v>157</v>
      </c>
      <c r="E207" s="38" t="s">
        <v>228</v>
      </c>
      <c r="F207" s="37"/>
      <c r="G207" s="43"/>
    </row>
    <row r="208" spans="1:7">
      <c r="A208" s="3" t="s">
        <v>146</v>
      </c>
      <c r="B208" s="20" t="s">
        <v>210</v>
      </c>
      <c r="C208" s="13" t="s">
        <v>4118</v>
      </c>
      <c r="D208" s="13" t="s">
        <v>229</v>
      </c>
      <c r="E208" s="39"/>
      <c r="F208" s="13"/>
      <c r="G208" s="44"/>
    </row>
    <row r="209" spans="1:7">
      <c r="A209" s="3" t="s">
        <v>146</v>
      </c>
      <c r="B209" s="20" t="s">
        <v>54</v>
      </c>
      <c r="C209" s="13" t="s">
        <v>567</v>
      </c>
      <c r="D209" s="13" t="s">
        <v>229</v>
      </c>
      <c r="E209" s="39"/>
      <c r="F209" s="13"/>
      <c r="G209" s="44"/>
    </row>
    <row r="210" spans="1:7">
      <c r="A210" s="3" t="s">
        <v>146</v>
      </c>
      <c r="B210" s="20" t="s">
        <v>56</v>
      </c>
      <c r="C210" s="13" t="s">
        <v>568</v>
      </c>
      <c r="D210" s="13" t="s">
        <v>164</v>
      </c>
      <c r="E210" s="39"/>
      <c r="F210" s="13"/>
      <c r="G210" s="44"/>
    </row>
    <row r="211" spans="1:7">
      <c r="A211" s="3" t="s">
        <v>146</v>
      </c>
      <c r="B211" s="20" t="s">
        <v>57</v>
      </c>
      <c r="C211" s="13" t="s">
        <v>569</v>
      </c>
      <c r="D211" s="13" t="s">
        <v>164</v>
      </c>
      <c r="E211" s="39"/>
      <c r="F211" s="13"/>
      <c r="G211" s="44"/>
    </row>
    <row r="212" spans="1:7">
      <c r="A212" s="3" t="s">
        <v>152</v>
      </c>
      <c r="B212" s="20" t="s">
        <v>213</v>
      </c>
      <c r="C212" s="13" t="s">
        <v>570</v>
      </c>
      <c r="D212" s="13" t="s">
        <v>230</v>
      </c>
      <c r="E212" s="39"/>
      <c r="F212" s="13"/>
      <c r="G212" s="44"/>
    </row>
    <row r="213" spans="1:7">
      <c r="A213" s="3" t="s">
        <v>152</v>
      </c>
      <c r="B213" s="20" t="s">
        <v>66</v>
      </c>
      <c r="C213" s="13" t="s">
        <v>571</v>
      </c>
      <c r="D213" s="13" t="s">
        <v>230</v>
      </c>
      <c r="E213" s="39"/>
      <c r="F213" s="13"/>
      <c r="G213" s="44"/>
    </row>
    <row r="214" spans="1:7">
      <c r="A214" s="3" t="s">
        <v>146</v>
      </c>
      <c r="B214" s="20" t="s">
        <v>231</v>
      </c>
      <c r="C214" s="13" t="s">
        <v>572</v>
      </c>
      <c r="D214" s="13" t="s">
        <v>148</v>
      </c>
      <c r="E214" s="39" t="s">
        <v>149</v>
      </c>
      <c r="F214" s="13"/>
      <c r="G214" s="44"/>
    </row>
    <row r="215" spans="1:7">
      <c r="A215" s="5" t="s">
        <v>146</v>
      </c>
      <c r="B215" s="24" t="s">
        <v>232</v>
      </c>
      <c r="C215" s="37" t="s">
        <v>573</v>
      </c>
      <c r="D215" s="37" t="s">
        <v>148</v>
      </c>
      <c r="E215" s="39" t="s">
        <v>149</v>
      </c>
      <c r="F215" s="37"/>
      <c r="G215" s="43"/>
    </row>
    <row r="216" spans="1:7">
      <c r="A216" s="5" t="s">
        <v>146</v>
      </c>
      <c r="B216" s="24" t="s">
        <v>233</v>
      </c>
      <c r="C216" s="37" t="s">
        <v>574</v>
      </c>
      <c r="D216" s="13" t="s">
        <v>148</v>
      </c>
      <c r="E216" s="39" t="s">
        <v>149</v>
      </c>
      <c r="F216" s="37"/>
      <c r="G216" s="43"/>
    </row>
    <row r="218" spans="1:7" ht="12.75" thickBot="1"/>
    <row r="219" spans="1:7">
      <c r="A219" s="1">
        <f>A204+1</f>
        <v>21</v>
      </c>
      <c r="B219" s="21" t="s">
        <v>4074</v>
      </c>
      <c r="C219" s="21" t="s">
        <v>1</v>
      </c>
      <c r="D219" s="21" t="s">
        <v>2</v>
      </c>
      <c r="E219" s="22" t="s">
        <v>3</v>
      </c>
      <c r="F219" s="21" t="s">
        <v>4</v>
      </c>
      <c r="G219" s="2" t="s">
        <v>168</v>
      </c>
    </row>
    <row r="220" spans="1:7">
      <c r="A220" s="9" t="s">
        <v>169</v>
      </c>
      <c r="B220" s="24" t="s">
        <v>249</v>
      </c>
      <c r="C220" s="37" t="s">
        <v>4073</v>
      </c>
      <c r="D220" s="37" t="s">
        <v>171</v>
      </c>
      <c r="E220" s="38" t="s">
        <v>201</v>
      </c>
      <c r="F220" s="37" t="s">
        <v>173</v>
      </c>
      <c r="G220" s="43"/>
    </row>
    <row r="221" spans="1:7">
      <c r="A221" s="5" t="s">
        <v>174</v>
      </c>
      <c r="B221" s="24" t="s">
        <v>209</v>
      </c>
      <c r="C221" s="37" t="s">
        <v>4049</v>
      </c>
      <c r="D221" s="37" t="s">
        <v>180</v>
      </c>
      <c r="E221" s="38"/>
      <c r="F221" s="37"/>
      <c r="G221" s="43"/>
    </row>
    <row r="222" spans="1:7">
      <c r="A222" s="3" t="s">
        <v>174</v>
      </c>
      <c r="B222" s="20" t="s">
        <v>210</v>
      </c>
      <c r="C222" s="13" t="s">
        <v>4050</v>
      </c>
      <c r="D222" s="13" t="s">
        <v>177</v>
      </c>
      <c r="E222" s="39"/>
      <c r="F222" s="13"/>
      <c r="G222" s="44"/>
    </row>
    <row r="223" spans="1:7">
      <c r="A223" s="3" t="s">
        <v>174</v>
      </c>
      <c r="B223" s="20" t="s">
        <v>211</v>
      </c>
      <c r="C223" s="13" t="s">
        <v>4048</v>
      </c>
      <c r="D223" s="13" t="s">
        <v>212</v>
      </c>
      <c r="E223" s="39"/>
      <c r="F223" s="13"/>
      <c r="G223" s="44"/>
    </row>
    <row r="224" spans="1:7">
      <c r="A224" s="3" t="s">
        <v>174</v>
      </c>
      <c r="B224" s="20" t="s">
        <v>213</v>
      </c>
      <c r="C224" s="13" t="s">
        <v>4051</v>
      </c>
      <c r="D224" s="13" t="s">
        <v>214</v>
      </c>
      <c r="E224" s="39"/>
      <c r="F224" s="13"/>
      <c r="G224" s="44"/>
    </row>
    <row r="225" spans="1:9">
      <c r="A225" s="3" t="s">
        <v>174</v>
      </c>
      <c r="B225" s="20" t="s">
        <v>66</v>
      </c>
      <c r="C225" s="13" t="s">
        <v>4046</v>
      </c>
      <c r="D225" s="13" t="s">
        <v>214</v>
      </c>
      <c r="E225" s="39"/>
      <c r="F225" s="13"/>
      <c r="G225" s="44"/>
    </row>
    <row r="226" spans="1:9">
      <c r="A226" s="5" t="s">
        <v>174</v>
      </c>
      <c r="B226" s="24" t="s">
        <v>215</v>
      </c>
      <c r="C226" s="37" t="s">
        <v>4082</v>
      </c>
      <c r="D226" s="37" t="s">
        <v>227</v>
      </c>
      <c r="E226" s="38"/>
      <c r="F226" s="37"/>
      <c r="G226" s="43"/>
    </row>
    <row r="227" spans="1:9">
      <c r="A227" s="5" t="s">
        <v>174</v>
      </c>
      <c r="B227" s="24" t="s">
        <v>217</v>
      </c>
      <c r="C227" s="37" t="s">
        <v>4052</v>
      </c>
      <c r="D227" s="13" t="s">
        <v>219</v>
      </c>
      <c r="E227" s="38"/>
      <c r="F227" s="37"/>
      <c r="G227" s="43"/>
    </row>
    <row r="228" spans="1:9">
      <c r="A228" s="5" t="s">
        <v>174</v>
      </c>
      <c r="B228" s="24" t="s">
        <v>220</v>
      </c>
      <c r="C228" s="37" t="s">
        <v>4047</v>
      </c>
      <c r="D228" s="37" t="s">
        <v>222</v>
      </c>
      <c r="E228" s="38" t="s">
        <v>4045</v>
      </c>
      <c r="F228" s="37"/>
      <c r="G228" s="43"/>
    </row>
    <row r="229" spans="1:9">
      <c r="A229" s="5" t="s">
        <v>182</v>
      </c>
      <c r="B229" s="24" t="s">
        <v>223</v>
      </c>
      <c r="C229" s="37" t="s">
        <v>4053</v>
      </c>
      <c r="D229" s="13" t="s">
        <v>225</v>
      </c>
      <c r="E229" s="38"/>
      <c r="F229" s="37"/>
      <c r="G229" s="43"/>
    </row>
    <row r="230" spans="1:9">
      <c r="A230" s="5" t="s">
        <v>146</v>
      </c>
      <c r="B230" s="24" t="s">
        <v>226</v>
      </c>
      <c r="C230" s="37" t="s">
        <v>4044</v>
      </c>
      <c r="D230" s="37" t="s">
        <v>148</v>
      </c>
      <c r="E230" s="39" t="s">
        <v>149</v>
      </c>
      <c r="F230" s="37"/>
      <c r="G230" s="43"/>
    </row>
    <row r="231" spans="1:9">
      <c r="A231" s="5" t="s">
        <v>146</v>
      </c>
      <c r="B231" s="24" t="s">
        <v>4083</v>
      </c>
      <c r="C231" s="37" t="s">
        <v>4079</v>
      </c>
      <c r="D231" s="8" t="s">
        <v>455</v>
      </c>
      <c r="E231" s="38"/>
      <c r="F231" s="37"/>
      <c r="G231" s="43"/>
    </row>
    <row r="232" spans="1:9">
      <c r="A232" s="5" t="s">
        <v>146</v>
      </c>
      <c r="B232" s="24" t="s">
        <v>4084</v>
      </c>
      <c r="C232" s="37" t="s">
        <v>4043</v>
      </c>
      <c r="D232" s="8" t="s">
        <v>455</v>
      </c>
      <c r="E232" s="38"/>
      <c r="F232" s="37"/>
      <c r="G232" s="43"/>
    </row>
    <row r="233" spans="1:9">
      <c r="A233" s="40"/>
      <c r="B233" s="41"/>
      <c r="C233" s="41"/>
      <c r="D233" s="41"/>
      <c r="E233" s="42"/>
      <c r="F233" s="41"/>
      <c r="G233" s="41"/>
    </row>
    <row r="234" spans="1:9" ht="12.75" thickBot="1"/>
    <row r="235" spans="1:9">
      <c r="A235" s="1">
        <f>A219+1</f>
        <v>22</v>
      </c>
      <c r="B235" s="21" t="s">
        <v>4088</v>
      </c>
      <c r="C235" s="21" t="s">
        <v>1</v>
      </c>
      <c r="D235" s="21" t="s">
        <v>2</v>
      </c>
      <c r="E235" s="22" t="s">
        <v>3</v>
      </c>
      <c r="F235" s="21" t="s">
        <v>4</v>
      </c>
      <c r="G235" s="2" t="s">
        <v>137</v>
      </c>
    </row>
    <row r="236" spans="1:9">
      <c r="A236" s="9" t="s">
        <v>138</v>
      </c>
      <c r="B236" s="24" t="s">
        <v>250</v>
      </c>
      <c r="C236" s="37" t="s">
        <v>4060</v>
      </c>
      <c r="D236" s="37" t="s">
        <v>139</v>
      </c>
      <c r="E236" s="38" t="s">
        <v>140</v>
      </c>
      <c r="F236" s="37" t="s">
        <v>173</v>
      </c>
      <c r="G236" s="43"/>
    </row>
    <row r="237" spans="1:9">
      <c r="A237" s="5" t="s">
        <v>146</v>
      </c>
      <c r="B237" s="24" t="s">
        <v>249</v>
      </c>
      <c r="C237" s="37" t="s">
        <v>4071</v>
      </c>
      <c r="D237" s="37" t="s">
        <v>139</v>
      </c>
      <c r="E237" s="38" t="s">
        <v>161</v>
      </c>
      <c r="F237" s="37" t="s">
        <v>145</v>
      </c>
      <c r="G237" s="43"/>
    </row>
    <row r="238" spans="1:9">
      <c r="A238" s="5" t="s">
        <v>146</v>
      </c>
      <c r="B238" s="20" t="s">
        <v>4059</v>
      </c>
      <c r="C238" s="8" t="s">
        <v>4077</v>
      </c>
      <c r="D238" s="8" t="s">
        <v>26</v>
      </c>
      <c r="E238" s="38" t="s">
        <v>161</v>
      </c>
      <c r="F238" s="180"/>
      <c r="G238" s="43"/>
    </row>
    <row r="239" spans="1:9">
      <c r="A239" s="3" t="s">
        <v>6</v>
      </c>
      <c r="B239" s="20" t="s">
        <v>440</v>
      </c>
      <c r="C239" s="8" t="s">
        <v>4086</v>
      </c>
      <c r="D239" s="8" t="s">
        <v>86</v>
      </c>
      <c r="E239" s="181"/>
      <c r="F239" s="180"/>
      <c r="G239" s="43"/>
      <c r="I239" t="s">
        <v>4089</v>
      </c>
    </row>
    <row r="240" spans="1:9">
      <c r="A240" s="5" t="s">
        <v>146</v>
      </c>
      <c r="B240" s="20" t="s">
        <v>670</v>
      </c>
      <c r="C240" s="8" t="s">
        <v>4078</v>
      </c>
      <c r="D240" s="8" t="s">
        <v>26</v>
      </c>
      <c r="E240" s="38" t="s">
        <v>161</v>
      </c>
      <c r="F240" s="37"/>
      <c r="G240" s="43"/>
      <c r="I240" s="182" t="s">
        <v>4090</v>
      </c>
    </row>
    <row r="241" spans="1:9">
      <c r="A241" s="3" t="s">
        <v>146</v>
      </c>
      <c r="B241" s="20" t="s">
        <v>210</v>
      </c>
      <c r="C241" s="13" t="s">
        <v>4118</v>
      </c>
      <c r="D241" s="13" t="s">
        <v>229</v>
      </c>
      <c r="E241" s="39"/>
      <c r="F241" s="13"/>
      <c r="G241" s="44"/>
      <c r="I241" s="182" t="s">
        <v>4091</v>
      </c>
    </row>
    <row r="242" spans="1:9">
      <c r="A242" s="3" t="s">
        <v>6</v>
      </c>
      <c r="B242" s="20" t="s">
        <v>75</v>
      </c>
      <c r="C242" s="8" t="s">
        <v>4055</v>
      </c>
      <c r="D242" s="8" t="s">
        <v>52</v>
      </c>
      <c r="E242" s="10"/>
      <c r="F242" s="8"/>
      <c r="G242" s="4"/>
      <c r="I242" t="s">
        <v>4097</v>
      </c>
    </row>
    <row r="243" spans="1:9">
      <c r="A243" s="3" t="s">
        <v>146</v>
      </c>
      <c r="B243" s="20" t="s">
        <v>54</v>
      </c>
      <c r="C243" s="13" t="s">
        <v>4075</v>
      </c>
      <c r="D243" s="13" t="s">
        <v>229</v>
      </c>
      <c r="E243" s="39"/>
      <c r="F243" s="13"/>
      <c r="G243" s="44"/>
      <c r="I243" s="182" t="s">
        <v>4092</v>
      </c>
    </row>
    <row r="244" spans="1:9">
      <c r="A244" s="3" t="s">
        <v>146</v>
      </c>
      <c r="B244" s="20" t="s">
        <v>56</v>
      </c>
      <c r="C244" s="13" t="s">
        <v>4072</v>
      </c>
      <c r="D244" s="13" t="s">
        <v>164</v>
      </c>
      <c r="E244" s="39"/>
      <c r="F244" s="13"/>
      <c r="G244" s="44"/>
      <c r="I244" t="s">
        <v>4093</v>
      </c>
    </row>
    <row r="245" spans="1:9">
      <c r="A245" s="3" t="s">
        <v>146</v>
      </c>
      <c r="B245" s="20" t="s">
        <v>57</v>
      </c>
      <c r="C245" s="13" t="s">
        <v>4099</v>
      </c>
      <c r="D245" s="13" t="s">
        <v>164</v>
      </c>
      <c r="E245" s="39"/>
      <c r="F245" s="13"/>
      <c r="G245" s="44"/>
      <c r="I245" t="s">
        <v>4094</v>
      </c>
    </row>
    <row r="246" spans="1:9">
      <c r="A246" s="3" t="s">
        <v>152</v>
      </c>
      <c r="B246" s="20" t="s">
        <v>213</v>
      </c>
      <c r="C246" s="13" t="s">
        <v>4061</v>
      </c>
      <c r="D246" s="13" t="s">
        <v>230</v>
      </c>
      <c r="E246" s="39"/>
      <c r="F246" s="13"/>
      <c r="G246" s="44"/>
      <c r="I246" t="s">
        <v>4095</v>
      </c>
    </row>
    <row r="247" spans="1:9">
      <c r="A247" s="3" t="s">
        <v>152</v>
      </c>
      <c r="B247" s="20" t="s">
        <v>66</v>
      </c>
      <c r="C247" s="13" t="s">
        <v>4058</v>
      </c>
      <c r="D247" s="13" t="s">
        <v>230</v>
      </c>
      <c r="E247" s="39"/>
      <c r="F247" s="13"/>
      <c r="G247" s="44"/>
      <c r="I247" t="s">
        <v>4096</v>
      </c>
    </row>
    <row r="248" spans="1:9">
      <c r="A248" s="3" t="s">
        <v>146</v>
      </c>
      <c r="B248" s="20" t="s">
        <v>231</v>
      </c>
      <c r="C248" s="13" t="s">
        <v>4087</v>
      </c>
      <c r="D248" s="13" t="s">
        <v>148</v>
      </c>
      <c r="E248" s="39" t="s">
        <v>149</v>
      </c>
      <c r="F248" s="13"/>
      <c r="G248" s="44"/>
      <c r="I248" s="182" t="s">
        <v>4090</v>
      </c>
    </row>
    <row r="249" spans="1:9">
      <c r="A249" s="5" t="s">
        <v>146</v>
      </c>
      <c r="B249" s="24" t="s">
        <v>232</v>
      </c>
      <c r="C249" s="37" t="s">
        <v>4076</v>
      </c>
      <c r="D249" s="37" t="s">
        <v>148</v>
      </c>
      <c r="E249" s="39" t="s">
        <v>149</v>
      </c>
      <c r="F249" s="37"/>
      <c r="G249" s="43"/>
    </row>
    <row r="250" spans="1:9">
      <c r="A250" s="5" t="s">
        <v>146</v>
      </c>
      <c r="B250" s="24" t="s">
        <v>233</v>
      </c>
      <c r="C250" s="37" t="s">
        <v>4085</v>
      </c>
      <c r="D250" s="13" t="s">
        <v>148</v>
      </c>
      <c r="E250" s="39" t="s">
        <v>149</v>
      </c>
      <c r="F250" s="37"/>
      <c r="G250" s="43"/>
    </row>
    <row r="252" spans="1:9" ht="12.75" thickBot="1"/>
    <row r="253" spans="1:9">
      <c r="A253" s="1">
        <f>A235+1</f>
        <v>23</v>
      </c>
      <c r="B253" s="21" t="s">
        <v>4235</v>
      </c>
      <c r="C253" s="21" t="s">
        <v>1</v>
      </c>
      <c r="D253" s="21" t="s">
        <v>2</v>
      </c>
      <c r="E253" s="22" t="s">
        <v>3</v>
      </c>
      <c r="F253" s="21" t="s">
        <v>4</v>
      </c>
      <c r="G253" s="2" t="s">
        <v>137</v>
      </c>
    </row>
    <row r="254" spans="1:9">
      <c r="A254" s="9" t="s">
        <v>138</v>
      </c>
      <c r="B254" s="24" t="s">
        <v>4108</v>
      </c>
      <c r="C254" s="37" t="s">
        <v>4127</v>
      </c>
      <c r="D254" s="37" t="s">
        <v>139</v>
      </c>
      <c r="E254" s="38" t="s">
        <v>140</v>
      </c>
      <c r="F254" s="37" t="s">
        <v>173</v>
      </c>
      <c r="G254" s="43"/>
    </row>
    <row r="255" spans="1:9">
      <c r="A255" s="5" t="s">
        <v>146</v>
      </c>
      <c r="B255" s="24" t="s">
        <v>249</v>
      </c>
      <c r="C255" s="37" t="s">
        <v>4129</v>
      </c>
      <c r="D255" s="37" t="s">
        <v>139</v>
      </c>
      <c r="E255" s="38" t="s">
        <v>161</v>
      </c>
      <c r="F255" s="37" t="s">
        <v>145</v>
      </c>
      <c r="G255" s="43"/>
    </row>
    <row r="256" spans="1:9">
      <c r="A256" s="5" t="s">
        <v>174</v>
      </c>
      <c r="B256" s="24" t="s">
        <v>217</v>
      </c>
      <c r="C256" s="37" t="s">
        <v>4126</v>
      </c>
      <c r="D256" s="13" t="s">
        <v>219</v>
      </c>
      <c r="E256" s="38"/>
      <c r="F256" s="37"/>
      <c r="G256" s="43"/>
    </row>
    <row r="257" spans="1:253">
      <c r="A257" s="5" t="s">
        <v>182</v>
      </c>
      <c r="B257" s="24" t="s">
        <v>223</v>
      </c>
      <c r="C257" s="37" t="s">
        <v>4125</v>
      </c>
      <c r="D257" s="13" t="s">
        <v>225</v>
      </c>
      <c r="E257" s="38"/>
      <c r="F257" s="37"/>
      <c r="G257" s="43" t="s">
        <v>4113</v>
      </c>
    </row>
    <row r="258" spans="1:253">
      <c r="A258" s="3" t="s">
        <v>146</v>
      </c>
      <c r="B258" s="20" t="s">
        <v>4109</v>
      </c>
      <c r="C258" s="13" t="s">
        <v>4128</v>
      </c>
      <c r="D258" s="13" t="s">
        <v>148</v>
      </c>
      <c r="E258" s="39" t="s">
        <v>149</v>
      </c>
      <c r="F258" s="13"/>
      <c r="G258" s="44"/>
    </row>
    <row r="259" spans="1:253">
      <c r="A259" s="3" t="s">
        <v>684</v>
      </c>
      <c r="B259" s="20" t="s">
        <v>1068</v>
      </c>
      <c r="C259" s="8" t="s">
        <v>4130</v>
      </c>
      <c r="D259" s="8" t="s">
        <v>26</v>
      </c>
      <c r="E259" s="10" t="s">
        <v>62</v>
      </c>
      <c r="F259" s="8"/>
      <c r="G259" s="4"/>
    </row>
    <row r="261" spans="1:253" ht="12.75" thickBot="1"/>
    <row r="262" spans="1:253">
      <c r="A262" s="1">
        <f>A253+1</f>
        <v>24</v>
      </c>
      <c r="B262" s="21" t="s">
        <v>4236</v>
      </c>
      <c r="C262" s="21" t="s">
        <v>1</v>
      </c>
      <c r="D262" s="21" t="s">
        <v>2</v>
      </c>
      <c r="E262" s="22" t="s">
        <v>3</v>
      </c>
      <c r="F262" s="21" t="s">
        <v>4</v>
      </c>
      <c r="G262" s="2" t="s">
        <v>137</v>
      </c>
    </row>
    <row r="263" spans="1:253">
      <c r="A263" s="9" t="s">
        <v>138</v>
      </c>
      <c r="B263" s="24" t="s">
        <v>4103</v>
      </c>
      <c r="C263" s="37" t="s">
        <v>4101</v>
      </c>
      <c r="D263" s="37" t="s">
        <v>139</v>
      </c>
      <c r="E263" s="38" t="s">
        <v>140</v>
      </c>
      <c r="F263" s="37" t="s">
        <v>173</v>
      </c>
      <c r="G263" s="43"/>
    </row>
    <row r="264" spans="1:253" ht="24">
      <c r="A264" s="5" t="s">
        <v>146</v>
      </c>
      <c r="B264" s="183" t="s">
        <v>4105</v>
      </c>
      <c r="C264" s="180" t="s">
        <v>4115</v>
      </c>
      <c r="D264" s="13" t="s">
        <v>164</v>
      </c>
      <c r="E264" s="181"/>
      <c r="F264" s="180"/>
      <c r="G264" s="184" t="s">
        <v>4114</v>
      </c>
    </row>
    <row r="265" spans="1:253">
      <c r="A265" s="5" t="s">
        <v>146</v>
      </c>
      <c r="B265" s="20" t="s">
        <v>4116</v>
      </c>
      <c r="C265" s="8" t="s">
        <v>4107</v>
      </c>
      <c r="D265" s="8" t="s">
        <v>687</v>
      </c>
      <c r="E265" s="38" t="s">
        <v>4106</v>
      </c>
      <c r="F265" s="37"/>
      <c r="G265" s="4" t="s">
        <v>4111</v>
      </c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</row>
    <row r="266" spans="1:253">
      <c r="A266" s="5" t="s">
        <v>146</v>
      </c>
      <c r="B266" s="24" t="s">
        <v>250</v>
      </c>
      <c r="C266" s="37" t="s">
        <v>4102</v>
      </c>
      <c r="D266" s="37" t="s">
        <v>139</v>
      </c>
      <c r="E266" s="38" t="s">
        <v>161</v>
      </c>
      <c r="F266" s="37"/>
      <c r="G266" s="43" t="s">
        <v>4112</v>
      </c>
    </row>
    <row r="267" spans="1:253">
      <c r="A267" s="5" t="s">
        <v>146</v>
      </c>
      <c r="B267" s="20" t="s">
        <v>4059</v>
      </c>
      <c r="C267" s="8" t="s">
        <v>4054</v>
      </c>
      <c r="D267" s="8" t="s">
        <v>26</v>
      </c>
      <c r="E267" s="38" t="s">
        <v>161</v>
      </c>
      <c r="F267" s="180"/>
      <c r="G267" s="43"/>
    </row>
    <row r="268" spans="1:253">
      <c r="A268" s="3" t="s">
        <v>6</v>
      </c>
      <c r="B268" s="20" t="s">
        <v>440</v>
      </c>
      <c r="C268" s="8" t="s">
        <v>4062</v>
      </c>
      <c r="D268" s="8" t="s">
        <v>86</v>
      </c>
      <c r="E268" s="181"/>
      <c r="F268" s="180"/>
      <c r="G268" s="43"/>
      <c r="I268" t="s">
        <v>4089</v>
      </c>
    </row>
    <row r="269" spans="1:253">
      <c r="A269" s="5" t="s">
        <v>146</v>
      </c>
      <c r="B269" s="20" t="s">
        <v>670</v>
      </c>
      <c r="C269" s="8" t="s">
        <v>4078</v>
      </c>
      <c r="D269" s="8" t="s">
        <v>26</v>
      </c>
      <c r="E269" s="38" t="s">
        <v>161</v>
      </c>
      <c r="F269" s="37"/>
      <c r="G269" s="43"/>
    </row>
    <row r="270" spans="1:253">
      <c r="A270" s="3" t="s">
        <v>146</v>
      </c>
      <c r="B270" s="20" t="s">
        <v>210</v>
      </c>
      <c r="C270" s="13" t="s">
        <v>4120</v>
      </c>
      <c r="D270" s="13" t="s">
        <v>229</v>
      </c>
      <c r="E270" s="39"/>
      <c r="F270" s="13"/>
      <c r="G270" s="44"/>
      <c r="I270" s="182" t="s">
        <v>4091</v>
      </c>
    </row>
    <row r="271" spans="1:253">
      <c r="A271" s="3" t="s">
        <v>6</v>
      </c>
      <c r="B271" s="20" t="s">
        <v>75</v>
      </c>
      <c r="C271" s="8" t="s">
        <v>4121</v>
      </c>
      <c r="D271" s="8" t="s">
        <v>52</v>
      </c>
      <c r="E271" s="10"/>
      <c r="F271" s="8"/>
      <c r="G271" s="4"/>
      <c r="I271" t="s">
        <v>4097</v>
      </c>
    </row>
    <row r="272" spans="1:253">
      <c r="A272" s="3" t="s">
        <v>146</v>
      </c>
      <c r="B272" s="20" t="s">
        <v>4104</v>
      </c>
      <c r="C272" s="13" t="s">
        <v>4117</v>
      </c>
      <c r="D272" s="13" t="s">
        <v>148</v>
      </c>
      <c r="E272" s="39" t="s">
        <v>149</v>
      </c>
      <c r="F272" s="13"/>
      <c r="G272" s="44"/>
    </row>
    <row r="274" spans="1:8" ht="12.75" thickBot="1"/>
    <row r="275" spans="1:8">
      <c r="A275" s="1">
        <f>A262+1</f>
        <v>25</v>
      </c>
      <c r="B275" s="21" t="s">
        <v>4153</v>
      </c>
      <c r="C275" s="21" t="s">
        <v>1</v>
      </c>
      <c r="D275" s="21" t="s">
        <v>2</v>
      </c>
      <c r="E275" s="22" t="s">
        <v>3</v>
      </c>
      <c r="F275" s="21" t="s">
        <v>4</v>
      </c>
      <c r="G275" s="2" t="s">
        <v>5</v>
      </c>
    </row>
    <row r="276" spans="1:8">
      <c r="A276" s="9" t="s">
        <v>23</v>
      </c>
      <c r="B276" s="24" t="s">
        <v>4152</v>
      </c>
      <c r="C276" s="37" t="s">
        <v>4131</v>
      </c>
      <c r="D276" s="37" t="s">
        <v>4176</v>
      </c>
      <c r="E276" s="38" t="s">
        <v>27</v>
      </c>
      <c r="F276" s="37" t="s">
        <v>173</v>
      </c>
      <c r="G276" s="43"/>
    </row>
    <row r="277" spans="1:8">
      <c r="A277" s="5" t="s">
        <v>6</v>
      </c>
      <c r="B277" s="183" t="s">
        <v>4190</v>
      </c>
      <c r="C277" s="180" t="s">
        <v>4132</v>
      </c>
      <c r="D277" s="13" t="s">
        <v>4177</v>
      </c>
      <c r="E277" s="181" t="s">
        <v>4178</v>
      </c>
      <c r="F277" s="180"/>
      <c r="G277" s="183" t="s">
        <v>4154</v>
      </c>
    </row>
    <row r="278" spans="1:8">
      <c r="A278" s="5" t="s">
        <v>6</v>
      </c>
      <c r="B278" s="20" t="s">
        <v>4191</v>
      </c>
      <c r="C278" s="8" t="s">
        <v>4133</v>
      </c>
      <c r="D278" s="13" t="s">
        <v>4177</v>
      </c>
      <c r="E278" s="38" t="s">
        <v>4179</v>
      </c>
      <c r="F278" s="37"/>
      <c r="G278" s="20" t="s">
        <v>4158</v>
      </c>
      <c r="H278" s="11"/>
    </row>
    <row r="279" spans="1:8">
      <c r="A279" s="5" t="s">
        <v>6</v>
      </c>
      <c r="B279" s="20" t="s">
        <v>4192</v>
      </c>
      <c r="C279" s="37" t="s">
        <v>4134</v>
      </c>
      <c r="D279" s="37" t="s">
        <v>4180</v>
      </c>
      <c r="E279" s="38" t="s">
        <v>4181</v>
      </c>
      <c r="F279" s="37"/>
      <c r="G279" s="20" t="s">
        <v>4155</v>
      </c>
    </row>
    <row r="280" spans="1:8">
      <c r="A280" s="5" t="s">
        <v>6</v>
      </c>
      <c r="B280" s="24" t="s">
        <v>4193</v>
      </c>
      <c r="C280" s="8" t="s">
        <v>4135</v>
      </c>
      <c r="D280" s="8" t="s">
        <v>4182</v>
      </c>
      <c r="E280" s="38" t="s">
        <v>4181</v>
      </c>
      <c r="F280" s="180"/>
      <c r="G280" s="24" t="s">
        <v>4156</v>
      </c>
    </row>
    <row r="281" spans="1:8">
      <c r="A281" s="3" t="s">
        <v>6</v>
      </c>
      <c r="B281" s="20" t="s">
        <v>4194</v>
      </c>
      <c r="C281" s="8" t="s">
        <v>4136</v>
      </c>
      <c r="D281" s="13" t="s">
        <v>4177</v>
      </c>
      <c r="E281" s="38" t="s">
        <v>4179</v>
      </c>
      <c r="F281" s="180"/>
      <c r="G281" s="20" t="s">
        <v>4157</v>
      </c>
    </row>
    <row r="282" spans="1:8">
      <c r="A282" s="5" t="s">
        <v>6</v>
      </c>
      <c r="B282" s="20" t="s">
        <v>4195</v>
      </c>
      <c r="C282" s="8" t="s">
        <v>4137</v>
      </c>
      <c r="D282" s="37" t="s">
        <v>4180</v>
      </c>
      <c r="E282" s="38" t="s">
        <v>4181</v>
      </c>
      <c r="F282" s="37"/>
      <c r="G282" s="20" t="s">
        <v>4159</v>
      </c>
    </row>
    <row r="283" spans="1:8">
      <c r="A283" s="3" t="s">
        <v>6</v>
      </c>
      <c r="B283" s="20" t="s">
        <v>4196</v>
      </c>
      <c r="C283" s="13" t="s">
        <v>4138</v>
      </c>
      <c r="D283" s="8" t="s">
        <v>4183</v>
      </c>
      <c r="E283" s="38" t="s">
        <v>4181</v>
      </c>
      <c r="F283" s="13"/>
      <c r="G283" s="20" t="s">
        <v>4160</v>
      </c>
    </row>
    <row r="284" spans="1:8">
      <c r="A284" s="3" t="s">
        <v>17</v>
      </c>
      <c r="B284" s="20" t="s">
        <v>4197</v>
      </c>
      <c r="C284" s="8" t="s">
        <v>4139</v>
      </c>
      <c r="D284" s="8" t="s">
        <v>4184</v>
      </c>
      <c r="E284" s="10"/>
      <c r="F284" s="8"/>
      <c r="G284" s="20" t="s">
        <v>4161</v>
      </c>
    </row>
    <row r="285" spans="1:8">
      <c r="A285" s="3" t="s">
        <v>17</v>
      </c>
      <c r="B285" s="20" t="s">
        <v>4198</v>
      </c>
      <c r="C285" s="13" t="s">
        <v>4140</v>
      </c>
      <c r="D285" s="13" t="s">
        <v>4184</v>
      </c>
      <c r="E285" s="39"/>
      <c r="F285" s="13"/>
      <c r="G285" s="20" t="s">
        <v>4162</v>
      </c>
    </row>
    <row r="286" spans="1:8">
      <c r="A286" s="3" t="s">
        <v>17</v>
      </c>
      <c r="B286" s="20" t="s">
        <v>4199</v>
      </c>
      <c r="C286" s="8" t="s">
        <v>4141</v>
      </c>
      <c r="D286" s="8" t="s">
        <v>4184</v>
      </c>
      <c r="E286" s="10"/>
      <c r="F286" s="8"/>
      <c r="G286" s="20" t="s">
        <v>4163</v>
      </c>
    </row>
    <row r="287" spans="1:8">
      <c r="A287" s="3" t="s">
        <v>17</v>
      </c>
      <c r="B287" s="20" t="s">
        <v>4200</v>
      </c>
      <c r="C287" s="13" t="s">
        <v>4142</v>
      </c>
      <c r="D287" s="13" t="s">
        <v>4184</v>
      </c>
      <c r="E287" s="39"/>
      <c r="F287" s="13"/>
      <c r="G287" s="20" t="s">
        <v>4164</v>
      </c>
    </row>
    <row r="288" spans="1:8">
      <c r="A288" s="3" t="s">
        <v>17</v>
      </c>
      <c r="B288" s="20" t="s">
        <v>4201</v>
      </c>
      <c r="C288" s="8" t="s">
        <v>4143</v>
      </c>
      <c r="D288" s="8" t="s">
        <v>4184</v>
      </c>
      <c r="E288" s="10"/>
      <c r="F288" s="8"/>
      <c r="G288" s="20" t="s">
        <v>4165</v>
      </c>
    </row>
    <row r="289" spans="1:7">
      <c r="A289" s="3" t="s">
        <v>17</v>
      </c>
      <c r="B289" s="20" t="s">
        <v>4202</v>
      </c>
      <c r="C289" s="13" t="s">
        <v>4144</v>
      </c>
      <c r="D289" s="13" t="s">
        <v>4184</v>
      </c>
      <c r="E289" s="39"/>
      <c r="F289" s="13"/>
      <c r="G289" s="20" t="s">
        <v>4166</v>
      </c>
    </row>
    <row r="290" spans="1:7">
      <c r="A290" s="3" t="s">
        <v>17</v>
      </c>
      <c r="B290" s="20" t="s">
        <v>4167</v>
      </c>
      <c r="C290" s="8" t="s">
        <v>4145</v>
      </c>
      <c r="D290" s="8" t="s">
        <v>4185</v>
      </c>
      <c r="E290" s="10"/>
      <c r="F290" s="8"/>
      <c r="G290" s="4" t="s">
        <v>4171</v>
      </c>
    </row>
    <row r="291" spans="1:7">
      <c r="A291" s="3" t="s">
        <v>17</v>
      </c>
      <c r="B291" s="20" t="s">
        <v>4203</v>
      </c>
      <c r="C291" s="13" t="s">
        <v>4146</v>
      </c>
      <c r="D291" s="13" t="s">
        <v>4186</v>
      </c>
      <c r="E291" s="39"/>
      <c r="F291" s="13"/>
      <c r="G291" s="44" t="s">
        <v>4170</v>
      </c>
    </row>
    <row r="292" spans="1:7">
      <c r="A292" s="3" t="s">
        <v>17</v>
      </c>
      <c r="B292" s="20" t="s">
        <v>4204</v>
      </c>
      <c r="C292" s="8" t="s">
        <v>4147</v>
      </c>
      <c r="D292" s="8" t="s">
        <v>4186</v>
      </c>
      <c r="E292" s="10"/>
      <c r="F292" s="8"/>
      <c r="G292" s="4" t="s">
        <v>4172</v>
      </c>
    </row>
    <row r="293" spans="1:7">
      <c r="A293" s="3" t="s">
        <v>17</v>
      </c>
      <c r="B293" s="20" t="s">
        <v>4205</v>
      </c>
      <c r="C293" s="13" t="s">
        <v>4148</v>
      </c>
      <c r="D293" s="13" t="s">
        <v>4184</v>
      </c>
      <c r="E293" s="39"/>
      <c r="F293" s="13"/>
      <c r="G293" s="44" t="s">
        <v>4173</v>
      </c>
    </row>
    <row r="294" spans="1:7">
      <c r="A294" s="3" t="s">
        <v>6</v>
      </c>
      <c r="B294" s="20" t="s">
        <v>4168</v>
      </c>
      <c r="C294" s="13" t="s">
        <v>4149</v>
      </c>
      <c r="D294" s="13" t="s">
        <v>4187</v>
      </c>
      <c r="E294" s="39" t="s">
        <v>4188</v>
      </c>
      <c r="F294" s="13"/>
      <c r="G294" s="44" t="s">
        <v>4174</v>
      </c>
    </row>
    <row r="295" spans="1:7">
      <c r="A295" s="3" t="s">
        <v>6</v>
      </c>
      <c r="B295" s="20" t="s">
        <v>4206</v>
      </c>
      <c r="C295" s="8" t="s">
        <v>4150</v>
      </c>
      <c r="D295" s="8" t="s">
        <v>4189</v>
      </c>
      <c r="E295" s="10" t="s">
        <v>4178</v>
      </c>
      <c r="F295" s="8"/>
      <c r="G295" s="4" t="s">
        <v>4175</v>
      </c>
    </row>
    <row r="296" spans="1:7">
      <c r="A296" s="3" t="s">
        <v>6</v>
      </c>
      <c r="B296" s="20" t="s">
        <v>4169</v>
      </c>
      <c r="C296" s="13" t="s">
        <v>4151</v>
      </c>
      <c r="D296" s="8" t="s">
        <v>4189</v>
      </c>
      <c r="E296" s="10" t="s">
        <v>4178</v>
      </c>
      <c r="F296" s="13"/>
      <c r="G296" s="44" t="s">
        <v>4207</v>
      </c>
    </row>
  </sheetData>
  <phoneticPr fontId="3" type="noConversion"/>
  <pageMargins left="0.7" right="0.7" top="0.75" bottom="0.75" header="0.3" footer="0.3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G141"/>
  <sheetViews>
    <sheetView topLeftCell="A43" workbookViewId="0">
      <selection activeCell="C62" sqref="C62"/>
    </sheetView>
  </sheetViews>
  <sheetFormatPr defaultRowHeight="12"/>
  <cols>
    <col min="1" max="1" width="5.33203125" customWidth="1"/>
    <col min="2" max="2" width="40.1640625" bestFit="1" customWidth="1"/>
    <col min="3" max="3" width="22.33203125" bestFit="1" customWidth="1"/>
    <col min="4" max="4" width="18.5" bestFit="1" customWidth="1"/>
    <col min="5" max="5" width="21.33203125" bestFit="1" customWidth="1"/>
    <col min="6" max="6" width="8.5" customWidth="1"/>
    <col min="7" max="7" width="34" customWidth="1"/>
  </cols>
  <sheetData>
    <row r="3" spans="1:7" ht="12.75" thickBot="1"/>
    <row r="4" spans="1:7">
      <c r="A4" s="1">
        <v>1</v>
      </c>
      <c r="B4" s="18" t="s">
        <v>633</v>
      </c>
      <c r="C4" s="18" t="s">
        <v>45</v>
      </c>
      <c r="D4" s="18" t="s">
        <v>46</v>
      </c>
      <c r="E4" s="19" t="s">
        <v>47</v>
      </c>
      <c r="F4" s="18" t="s">
        <v>48</v>
      </c>
      <c r="G4" s="2" t="s">
        <v>5</v>
      </c>
    </row>
    <row r="5" spans="1:7">
      <c r="A5" s="3" t="s">
        <v>23</v>
      </c>
      <c r="B5" s="20" t="s">
        <v>436</v>
      </c>
      <c r="C5" s="8" t="s">
        <v>575</v>
      </c>
      <c r="D5" s="8" t="s">
        <v>26</v>
      </c>
      <c r="E5" s="10" t="s">
        <v>27</v>
      </c>
      <c r="F5" s="8" t="s">
        <v>28</v>
      </c>
      <c r="G5" s="4"/>
    </row>
    <row r="6" spans="1:7">
      <c r="A6" s="3" t="s">
        <v>6</v>
      </c>
      <c r="B6" s="20" t="s">
        <v>439</v>
      </c>
      <c r="C6" s="8" t="s">
        <v>581</v>
      </c>
      <c r="D6" s="8" t="s">
        <v>52</v>
      </c>
      <c r="E6" s="10"/>
      <c r="F6" s="8"/>
      <c r="G6" s="4"/>
    </row>
    <row r="7" spans="1:7">
      <c r="A7" s="3" t="s">
        <v>6</v>
      </c>
      <c r="B7" s="20" t="s">
        <v>440</v>
      </c>
      <c r="C7" s="8" t="s">
        <v>576</v>
      </c>
      <c r="D7" s="8" t="s">
        <v>86</v>
      </c>
      <c r="E7" s="10"/>
      <c r="F7" s="8"/>
      <c r="G7" s="4"/>
    </row>
    <row r="8" spans="1:7">
      <c r="A8" s="3" t="s">
        <v>17</v>
      </c>
      <c r="B8" s="20" t="s">
        <v>441</v>
      </c>
      <c r="C8" s="8" t="s">
        <v>469</v>
      </c>
      <c r="D8" s="13" t="s">
        <v>407</v>
      </c>
      <c r="E8" s="10"/>
      <c r="F8" s="8"/>
      <c r="G8" s="4"/>
    </row>
    <row r="9" spans="1:7">
      <c r="A9" s="3" t="s">
        <v>17</v>
      </c>
      <c r="B9" s="20" t="s">
        <v>445</v>
      </c>
      <c r="C9" s="8" t="s">
        <v>577</v>
      </c>
      <c r="D9" s="8" t="s">
        <v>104</v>
      </c>
      <c r="E9" s="10"/>
      <c r="F9" s="8"/>
      <c r="G9" s="4"/>
    </row>
    <row r="10" spans="1:7">
      <c r="A10" s="3" t="s">
        <v>17</v>
      </c>
      <c r="B10" s="20" t="s">
        <v>443</v>
      </c>
      <c r="C10" s="8" t="s">
        <v>578</v>
      </c>
      <c r="D10" s="8" t="s">
        <v>104</v>
      </c>
      <c r="E10" s="10"/>
      <c r="F10" s="8"/>
      <c r="G10" s="4"/>
    </row>
    <row r="11" spans="1:7">
      <c r="A11" s="3" t="s">
        <v>6</v>
      </c>
      <c r="B11" s="20" t="s">
        <v>450</v>
      </c>
      <c r="C11" s="8" t="s">
        <v>586</v>
      </c>
      <c r="D11" s="8" t="s">
        <v>26</v>
      </c>
      <c r="E11" s="10" t="s">
        <v>433</v>
      </c>
      <c r="F11" s="8"/>
      <c r="G11" s="4"/>
    </row>
    <row r="12" spans="1:7">
      <c r="A12" s="3" t="s">
        <v>6</v>
      </c>
      <c r="B12" s="20" t="s">
        <v>451</v>
      </c>
      <c r="C12" s="8" t="s">
        <v>579</v>
      </c>
      <c r="D12" s="8" t="s">
        <v>59</v>
      </c>
      <c r="E12" s="10" t="s">
        <v>275</v>
      </c>
      <c r="F12" s="8"/>
      <c r="G12" s="4"/>
    </row>
    <row r="13" spans="1:7">
      <c r="A13" s="3" t="s">
        <v>17</v>
      </c>
      <c r="B13" s="20" t="s">
        <v>447</v>
      </c>
      <c r="C13" s="8" t="s">
        <v>446</v>
      </c>
      <c r="D13" s="8" t="s">
        <v>52</v>
      </c>
      <c r="E13" s="10"/>
      <c r="F13" s="8"/>
      <c r="G13" s="4"/>
    </row>
    <row r="14" spans="1:7">
      <c r="A14" s="3" t="s">
        <v>17</v>
      </c>
      <c r="B14" s="20" t="s">
        <v>449</v>
      </c>
      <c r="C14" s="8" t="s">
        <v>448</v>
      </c>
      <c r="D14" s="8" t="s">
        <v>52</v>
      </c>
      <c r="E14" s="10"/>
      <c r="F14" s="8"/>
      <c r="G14" s="4"/>
    </row>
    <row r="15" spans="1:7">
      <c r="A15" s="3" t="s">
        <v>17</v>
      </c>
      <c r="B15" s="20" t="s">
        <v>444</v>
      </c>
      <c r="C15" s="8" t="s">
        <v>491</v>
      </c>
      <c r="D15" s="8" t="s">
        <v>104</v>
      </c>
      <c r="E15" s="10"/>
      <c r="F15" s="8"/>
      <c r="G15" s="4"/>
    </row>
    <row r="16" spans="1:7">
      <c r="A16" s="3" t="s">
        <v>6</v>
      </c>
      <c r="B16" s="20" t="s">
        <v>442</v>
      </c>
      <c r="C16" s="8" t="s">
        <v>454</v>
      </c>
      <c r="D16" s="8" t="s">
        <v>41</v>
      </c>
      <c r="E16" s="10"/>
      <c r="F16" s="8"/>
      <c r="G16" s="4"/>
    </row>
    <row r="17" spans="1:7">
      <c r="A17" s="3" t="s">
        <v>17</v>
      </c>
      <c r="B17" s="20" t="s">
        <v>379</v>
      </c>
      <c r="C17" s="8" t="s">
        <v>3963</v>
      </c>
      <c r="D17" s="8" t="s">
        <v>67</v>
      </c>
      <c r="E17" s="10"/>
      <c r="F17" s="8"/>
      <c r="G17" s="4"/>
    </row>
    <row r="18" spans="1:7">
      <c r="A18" s="3" t="s">
        <v>17</v>
      </c>
      <c r="B18" s="20" t="s">
        <v>452</v>
      </c>
      <c r="C18" s="8" t="s">
        <v>473</v>
      </c>
      <c r="D18" s="8" t="s">
        <v>434</v>
      </c>
      <c r="E18" s="10"/>
      <c r="F18" s="8"/>
      <c r="G18" s="4"/>
    </row>
    <row r="19" spans="1:7">
      <c r="A19" s="3" t="s">
        <v>17</v>
      </c>
      <c r="B19" s="20" t="s">
        <v>2041</v>
      </c>
      <c r="C19" s="8" t="s">
        <v>4064</v>
      </c>
      <c r="D19" s="8" t="s">
        <v>434</v>
      </c>
      <c r="E19" s="10"/>
      <c r="F19" s="8"/>
      <c r="G19" s="4"/>
    </row>
    <row r="20" spans="1:7">
      <c r="A20" s="14" t="s">
        <v>17</v>
      </c>
      <c r="B20" s="15" t="s">
        <v>453</v>
      </c>
      <c r="C20" s="16" t="s">
        <v>632</v>
      </c>
      <c r="D20" s="16" t="s">
        <v>63</v>
      </c>
      <c r="E20" s="16"/>
      <c r="F20" s="8"/>
      <c r="G20" s="4"/>
    </row>
    <row r="21" spans="1:7">
      <c r="A21" s="14" t="s">
        <v>17</v>
      </c>
      <c r="B21" s="15" t="s">
        <v>4068</v>
      </c>
      <c r="C21" s="16" t="s">
        <v>4067</v>
      </c>
      <c r="D21" s="16" t="s">
        <v>4066</v>
      </c>
      <c r="E21" s="10"/>
      <c r="F21" s="8"/>
      <c r="G21" s="4"/>
    </row>
    <row r="22" spans="1:7">
      <c r="A22" s="14" t="s">
        <v>6</v>
      </c>
      <c r="B22" s="15" t="s">
        <v>438</v>
      </c>
      <c r="C22" s="16" t="s">
        <v>617</v>
      </c>
      <c r="D22" s="16" t="s">
        <v>51</v>
      </c>
      <c r="E22" s="16" t="s">
        <v>457</v>
      </c>
      <c r="F22" s="8"/>
      <c r="G22" s="4"/>
    </row>
    <row r="23" spans="1:7">
      <c r="A23" s="14" t="s">
        <v>17</v>
      </c>
      <c r="B23" s="15" t="s">
        <v>437</v>
      </c>
      <c r="C23" s="16" t="s">
        <v>4069</v>
      </c>
      <c r="D23" s="16" t="s">
        <v>4065</v>
      </c>
      <c r="E23" s="10" t="s">
        <v>44</v>
      </c>
      <c r="F23" s="8"/>
      <c r="G23" s="4"/>
    </row>
    <row r="24" spans="1:7">
      <c r="A24" s="17"/>
      <c r="B24" s="17"/>
      <c r="C24" s="17"/>
      <c r="D24" s="17"/>
      <c r="E24" s="17"/>
      <c r="F24" s="17"/>
      <c r="G24" s="17"/>
    </row>
    <row r="25" spans="1:7" ht="12.75" thickBot="1"/>
    <row r="26" spans="1:7">
      <c r="A26" s="1">
        <f>A4+1</f>
        <v>2</v>
      </c>
      <c r="B26" s="18" t="s">
        <v>4242</v>
      </c>
      <c r="C26" s="18" t="s">
        <v>81</v>
      </c>
      <c r="D26" s="18" t="s">
        <v>82</v>
      </c>
      <c r="E26" s="19" t="s">
        <v>83</v>
      </c>
      <c r="F26" s="18" t="s">
        <v>84</v>
      </c>
      <c r="G26" s="2" t="s">
        <v>5</v>
      </c>
    </row>
    <row r="27" spans="1:7">
      <c r="A27" s="3" t="s">
        <v>23</v>
      </c>
      <c r="B27" s="20" t="s">
        <v>85</v>
      </c>
      <c r="C27" s="8" t="s">
        <v>4243</v>
      </c>
      <c r="D27" s="8" t="s">
        <v>26</v>
      </c>
      <c r="E27" s="10" t="s">
        <v>27</v>
      </c>
      <c r="F27" s="8" t="s">
        <v>28</v>
      </c>
      <c r="G27" s="4"/>
    </row>
    <row r="28" spans="1:7">
      <c r="A28" s="3" t="s">
        <v>6</v>
      </c>
      <c r="B28" s="20" t="s">
        <v>440</v>
      </c>
      <c r="C28" s="8" t="s">
        <v>4260</v>
      </c>
      <c r="D28" s="8" t="s">
        <v>86</v>
      </c>
      <c r="E28" s="10"/>
      <c r="F28" s="8"/>
      <c r="G28" s="4"/>
    </row>
    <row r="29" spans="1:7">
      <c r="A29" s="3" t="s">
        <v>17</v>
      </c>
      <c r="B29" s="20" t="s">
        <v>113</v>
      </c>
      <c r="C29" s="8" t="s">
        <v>469</v>
      </c>
      <c r="D29" s="13" t="s">
        <v>435</v>
      </c>
      <c r="E29" s="10"/>
      <c r="F29" s="8"/>
      <c r="G29" s="4"/>
    </row>
    <row r="30" spans="1:7">
      <c r="A30" s="14" t="s">
        <v>6</v>
      </c>
      <c r="B30" s="20" t="s">
        <v>66</v>
      </c>
      <c r="C30" s="8" t="s">
        <v>658</v>
      </c>
      <c r="D30" s="8" t="s">
        <v>65</v>
      </c>
      <c r="E30" s="10"/>
      <c r="F30" s="8"/>
      <c r="G30" s="4"/>
    </row>
    <row r="31" spans="1:7">
      <c r="A31" s="3" t="s">
        <v>17</v>
      </c>
      <c r="B31" s="20" t="s">
        <v>87</v>
      </c>
      <c r="C31" s="8" t="s">
        <v>578</v>
      </c>
      <c r="D31" s="8" t="s">
        <v>65</v>
      </c>
      <c r="E31" s="10"/>
      <c r="F31" s="8"/>
      <c r="G31" s="4"/>
    </row>
    <row r="32" spans="1:7">
      <c r="A32" s="3" t="s">
        <v>17</v>
      </c>
      <c r="B32" s="20" t="s">
        <v>379</v>
      </c>
      <c r="C32" s="8" t="s">
        <v>580</v>
      </c>
      <c r="D32" s="8" t="s">
        <v>67</v>
      </c>
      <c r="E32" s="10"/>
      <c r="F32" s="8"/>
      <c r="G32" s="4"/>
    </row>
    <row r="33" spans="1:7">
      <c r="A33" s="3" t="s">
        <v>17</v>
      </c>
      <c r="B33" s="20" t="s">
        <v>380</v>
      </c>
      <c r="C33" s="8" t="s">
        <v>1039</v>
      </c>
      <c r="D33" s="8" t="s">
        <v>41</v>
      </c>
      <c r="E33" s="10"/>
      <c r="F33" s="8"/>
      <c r="G33" s="4"/>
    </row>
    <row r="34" spans="1:7">
      <c r="A34" s="3" t="s">
        <v>17</v>
      </c>
      <c r="B34" s="20" t="s">
        <v>381</v>
      </c>
      <c r="C34" s="8" t="s">
        <v>467</v>
      </c>
      <c r="D34" s="8" t="s">
        <v>41</v>
      </c>
      <c r="E34" s="10"/>
      <c r="F34" s="8"/>
      <c r="G34" s="4"/>
    </row>
    <row r="35" spans="1:7">
      <c r="A35" s="3" t="s">
        <v>6</v>
      </c>
      <c r="B35" s="20" t="s">
        <v>132</v>
      </c>
      <c r="C35" s="8" t="s">
        <v>667</v>
      </c>
      <c r="D35" s="8" t="s">
        <v>52</v>
      </c>
      <c r="E35" s="10"/>
      <c r="F35" s="8"/>
      <c r="G35" s="4"/>
    </row>
    <row r="36" spans="1:7">
      <c r="A36" s="3" t="s">
        <v>6</v>
      </c>
      <c r="B36" s="20" t="s">
        <v>273</v>
      </c>
      <c r="C36" s="8" t="s">
        <v>659</v>
      </c>
      <c r="D36" s="8" t="s">
        <v>274</v>
      </c>
      <c r="E36" s="10" t="s">
        <v>275</v>
      </c>
      <c r="F36" s="8"/>
      <c r="G36" s="4"/>
    </row>
    <row r="37" spans="1:7">
      <c r="A37" s="14" t="s">
        <v>17</v>
      </c>
      <c r="B37" s="15" t="s">
        <v>5</v>
      </c>
      <c r="C37" s="16" t="s">
        <v>632</v>
      </c>
      <c r="D37" s="13" t="s">
        <v>407</v>
      </c>
      <c r="E37" s="16"/>
      <c r="F37" s="8"/>
      <c r="G37" s="4"/>
    </row>
    <row r="38" spans="1:7">
      <c r="A38" s="14" t="s">
        <v>6</v>
      </c>
      <c r="B38" s="15" t="s">
        <v>90</v>
      </c>
      <c r="C38" s="16" t="s">
        <v>582</v>
      </c>
      <c r="D38" s="16" t="s">
        <v>91</v>
      </c>
      <c r="E38" s="10" t="s">
        <v>44</v>
      </c>
      <c r="F38" s="8"/>
      <c r="G38" s="4"/>
    </row>
    <row r="39" spans="1:7">
      <c r="A39" s="3" t="s">
        <v>35</v>
      </c>
      <c r="B39" s="20" t="s">
        <v>61</v>
      </c>
      <c r="C39" s="8" t="s">
        <v>660</v>
      </c>
      <c r="D39" s="8" t="s">
        <v>43</v>
      </c>
      <c r="E39" s="10" t="s">
        <v>44</v>
      </c>
      <c r="F39" s="8"/>
      <c r="G39" s="4"/>
    </row>
    <row r="40" spans="1:7">
      <c r="A40" s="3" t="s">
        <v>35</v>
      </c>
      <c r="B40" s="20" t="s">
        <v>116</v>
      </c>
      <c r="C40" s="8" t="s">
        <v>583</v>
      </c>
      <c r="D40" s="8" t="s">
        <v>43</v>
      </c>
      <c r="E40" s="10" t="s">
        <v>463</v>
      </c>
      <c r="F40" s="8"/>
      <c r="G40" s="4"/>
    </row>
    <row r="41" spans="1:7">
      <c r="A41" s="3" t="s">
        <v>174</v>
      </c>
      <c r="B41" s="20" t="s">
        <v>206</v>
      </c>
      <c r="C41" s="8" t="s">
        <v>668</v>
      </c>
      <c r="D41" s="8" t="s">
        <v>171</v>
      </c>
      <c r="E41" s="10" t="s">
        <v>196</v>
      </c>
      <c r="F41" s="8"/>
      <c r="G41" s="4"/>
    </row>
    <row r="42" spans="1:7">
      <c r="A42" s="14" t="s">
        <v>6</v>
      </c>
      <c r="B42" s="15" t="s">
        <v>119</v>
      </c>
      <c r="C42" s="16" t="s">
        <v>272</v>
      </c>
      <c r="D42" s="16" t="s">
        <v>92</v>
      </c>
      <c r="E42" s="16" t="s">
        <v>457</v>
      </c>
      <c r="F42" s="8"/>
      <c r="G42" s="4"/>
    </row>
    <row r="43" spans="1:7">
      <c r="A43" s="17"/>
      <c r="B43" s="17"/>
      <c r="C43" s="17"/>
      <c r="D43" s="17"/>
      <c r="E43" s="17"/>
      <c r="F43" s="17"/>
      <c r="G43" s="17"/>
    </row>
    <row r="44" spans="1:7" ht="12.75" thickBot="1"/>
    <row r="45" spans="1:7">
      <c r="A45" s="1">
        <f>A26+1</f>
        <v>3</v>
      </c>
      <c r="B45" s="18" t="s">
        <v>4237</v>
      </c>
      <c r="C45" s="18" t="s">
        <v>45</v>
      </c>
      <c r="D45" s="18" t="s">
        <v>46</v>
      </c>
      <c r="E45" s="19" t="s">
        <v>47</v>
      </c>
      <c r="F45" s="18" t="s">
        <v>48</v>
      </c>
      <c r="G45" s="2" t="s">
        <v>5</v>
      </c>
    </row>
    <row r="46" spans="1:7">
      <c r="A46" s="3" t="s">
        <v>23</v>
      </c>
      <c r="B46" s="20" t="s">
        <v>670</v>
      </c>
      <c r="C46" s="8" t="s">
        <v>4081</v>
      </c>
      <c r="D46" s="8" t="s">
        <v>26</v>
      </c>
      <c r="E46" s="10" t="s">
        <v>27</v>
      </c>
      <c r="F46" s="8" t="s">
        <v>28</v>
      </c>
      <c r="G46" s="4"/>
    </row>
    <row r="47" spans="1:7">
      <c r="A47" s="3" t="s">
        <v>6</v>
      </c>
      <c r="B47" s="20" t="s">
        <v>85</v>
      </c>
      <c r="C47" s="8" t="s">
        <v>669</v>
      </c>
      <c r="D47" s="8" t="s">
        <v>26</v>
      </c>
      <c r="E47" s="10"/>
      <c r="F47" s="8"/>
      <c r="G47" s="4"/>
    </row>
    <row r="48" spans="1:7">
      <c r="A48" s="3" t="s">
        <v>6</v>
      </c>
      <c r="B48" s="20" t="s">
        <v>72</v>
      </c>
      <c r="C48" s="8" t="s">
        <v>4119</v>
      </c>
      <c r="D48" s="8" t="s">
        <v>52</v>
      </c>
      <c r="E48" s="10"/>
      <c r="F48" s="8"/>
      <c r="G48" s="4"/>
    </row>
    <row r="49" spans="1:7">
      <c r="A49" s="3" t="s">
        <v>6</v>
      </c>
      <c r="B49" s="20" t="s">
        <v>75</v>
      </c>
      <c r="C49" s="8" t="s">
        <v>4055</v>
      </c>
      <c r="D49" s="8" t="s">
        <v>52</v>
      </c>
      <c r="E49" s="10"/>
      <c r="F49" s="8"/>
      <c r="G49" s="4"/>
    </row>
    <row r="50" spans="1:7">
      <c r="A50" s="3" t="s">
        <v>17</v>
      </c>
      <c r="B50" s="20" t="s">
        <v>113</v>
      </c>
      <c r="C50" s="8" t="s">
        <v>406</v>
      </c>
      <c r="D50" s="13" t="s">
        <v>407</v>
      </c>
      <c r="E50" s="10"/>
      <c r="F50" s="8"/>
      <c r="G50" s="4"/>
    </row>
    <row r="51" spans="1:7">
      <c r="A51" s="3" t="s">
        <v>6</v>
      </c>
      <c r="B51" s="20" t="s">
        <v>398</v>
      </c>
      <c r="C51" s="8" t="s">
        <v>4063</v>
      </c>
      <c r="D51" s="8" t="s">
        <v>41</v>
      </c>
      <c r="E51" s="10"/>
      <c r="F51" s="8"/>
      <c r="G51" s="4"/>
    </row>
    <row r="52" spans="1:7">
      <c r="A52" s="3" t="s">
        <v>6</v>
      </c>
      <c r="B52" s="20" t="s">
        <v>400</v>
      </c>
      <c r="C52" s="8" t="s">
        <v>4098</v>
      </c>
      <c r="D52" s="8" t="s">
        <v>41</v>
      </c>
      <c r="E52" s="10"/>
      <c r="F52" s="8"/>
      <c r="G52" s="4"/>
    </row>
    <row r="53" spans="1:7">
      <c r="A53" s="3" t="s">
        <v>6</v>
      </c>
      <c r="B53" s="20" t="s">
        <v>401</v>
      </c>
      <c r="C53" s="8" t="s">
        <v>4100</v>
      </c>
      <c r="D53" s="8" t="s">
        <v>59</v>
      </c>
      <c r="E53" s="10" t="s">
        <v>60</v>
      </c>
      <c r="F53" s="8"/>
      <c r="G53" s="4"/>
    </row>
    <row r="54" spans="1:7">
      <c r="A54" s="3" t="s">
        <v>6</v>
      </c>
      <c r="B54" s="20" t="s">
        <v>362</v>
      </c>
      <c r="C54" s="8" t="s">
        <v>4080</v>
      </c>
      <c r="D54" s="8" t="s">
        <v>59</v>
      </c>
      <c r="E54" s="10" t="s">
        <v>62</v>
      </c>
      <c r="F54" s="8"/>
      <c r="G54" s="4"/>
    </row>
    <row r="55" spans="1:7">
      <c r="A55" s="3" t="s">
        <v>6</v>
      </c>
      <c r="B55" s="20" t="s">
        <v>393</v>
      </c>
      <c r="C55" s="8" t="s">
        <v>4056</v>
      </c>
      <c r="D55" s="8" t="s">
        <v>65</v>
      </c>
      <c r="E55" s="10"/>
      <c r="F55" s="8"/>
      <c r="G55" s="4"/>
    </row>
    <row r="56" spans="1:7">
      <c r="A56" s="3" t="s">
        <v>6</v>
      </c>
      <c r="B56" s="20" t="s">
        <v>357</v>
      </c>
      <c r="C56" s="8" t="s">
        <v>492</v>
      </c>
      <c r="D56" s="8" t="s">
        <v>59</v>
      </c>
      <c r="E56" s="10" t="s">
        <v>60</v>
      </c>
      <c r="F56" s="8"/>
      <c r="G56" s="4"/>
    </row>
    <row r="57" spans="1:7">
      <c r="A57" s="3" t="s">
        <v>6</v>
      </c>
      <c r="B57" s="20" t="s">
        <v>402</v>
      </c>
      <c r="C57" s="8" t="s">
        <v>490</v>
      </c>
      <c r="D57" s="8" t="s">
        <v>59</v>
      </c>
      <c r="E57" s="10" t="s">
        <v>62</v>
      </c>
      <c r="F57" s="8"/>
      <c r="G57" s="4"/>
    </row>
    <row r="58" spans="1:7">
      <c r="A58" s="3" t="s">
        <v>17</v>
      </c>
      <c r="B58" s="20" t="s">
        <v>394</v>
      </c>
      <c r="C58" s="8" t="s">
        <v>4057</v>
      </c>
      <c r="D58" s="8" t="s">
        <v>65</v>
      </c>
      <c r="E58" s="10"/>
      <c r="F58" s="8"/>
      <c r="G58" s="4"/>
    </row>
    <row r="59" spans="1:7">
      <c r="A59" s="3" t="s">
        <v>17</v>
      </c>
      <c r="B59" s="20" t="s">
        <v>403</v>
      </c>
      <c r="C59" s="8" t="s">
        <v>493</v>
      </c>
      <c r="D59" s="8" t="s">
        <v>37</v>
      </c>
      <c r="E59" s="10"/>
      <c r="F59" s="8"/>
      <c r="G59" s="4"/>
    </row>
    <row r="60" spans="1:7">
      <c r="A60" s="3" t="s">
        <v>17</v>
      </c>
      <c r="B60" s="20" t="s">
        <v>404</v>
      </c>
      <c r="C60" s="8" t="s">
        <v>397</v>
      </c>
      <c r="D60" s="8" t="s">
        <v>65</v>
      </c>
      <c r="E60" s="10"/>
      <c r="F60" s="8"/>
      <c r="G60" s="4"/>
    </row>
    <row r="61" spans="1:7">
      <c r="A61" s="3" t="s">
        <v>17</v>
      </c>
      <c r="B61" s="20" t="s">
        <v>379</v>
      </c>
      <c r="C61" s="8" t="s">
        <v>396</v>
      </c>
      <c r="D61" s="8" t="s">
        <v>67</v>
      </c>
      <c r="E61" s="10"/>
      <c r="F61" s="8"/>
      <c r="G61" s="4"/>
    </row>
    <row r="62" spans="1:7">
      <c r="A62" s="3" t="s">
        <v>17</v>
      </c>
      <c r="B62" s="20" t="s">
        <v>380</v>
      </c>
      <c r="C62" s="8" t="s">
        <v>471</v>
      </c>
      <c r="D62" s="8" t="s">
        <v>41</v>
      </c>
      <c r="E62" s="10"/>
      <c r="F62" s="8"/>
      <c r="G62" s="4"/>
    </row>
    <row r="63" spans="1:7">
      <c r="A63" s="3" t="s">
        <v>17</v>
      </c>
      <c r="B63" s="20" t="s">
        <v>381</v>
      </c>
      <c r="C63" s="8" t="s">
        <v>472</v>
      </c>
      <c r="D63" s="8" t="s">
        <v>41</v>
      </c>
      <c r="E63" s="10"/>
      <c r="F63" s="8"/>
      <c r="G63" s="4"/>
    </row>
    <row r="64" spans="1:7">
      <c r="A64" s="3" t="s">
        <v>6</v>
      </c>
      <c r="B64" s="20" t="s">
        <v>375</v>
      </c>
      <c r="C64" s="8" t="s">
        <v>408</v>
      </c>
      <c r="D64" s="8" t="s">
        <v>59</v>
      </c>
      <c r="E64" s="10" t="s">
        <v>60</v>
      </c>
      <c r="F64" s="8"/>
      <c r="G64" s="4"/>
    </row>
    <row r="65" spans="1:7">
      <c r="A65" s="3" t="s">
        <v>6</v>
      </c>
      <c r="B65" s="20" t="s">
        <v>376</v>
      </c>
      <c r="C65" s="8" t="s">
        <v>494</v>
      </c>
      <c r="D65" s="8" t="s">
        <v>70</v>
      </c>
      <c r="E65" s="10" t="s">
        <v>71</v>
      </c>
      <c r="F65" s="8"/>
      <c r="G65" s="4"/>
    </row>
    <row r="66" spans="1:7">
      <c r="A66" s="3" t="s">
        <v>6</v>
      </c>
      <c r="B66" s="20" t="s">
        <v>377</v>
      </c>
      <c r="C66" s="8" t="s">
        <v>495</v>
      </c>
      <c r="D66" s="8" t="s">
        <v>70</v>
      </c>
      <c r="E66" s="10"/>
      <c r="F66" s="8" t="s">
        <v>39</v>
      </c>
      <c r="G66" s="4"/>
    </row>
    <row r="67" spans="1:7">
      <c r="A67" s="3" t="s">
        <v>6</v>
      </c>
      <c r="B67" s="20" t="s">
        <v>351</v>
      </c>
      <c r="C67" s="8" t="s">
        <v>411</v>
      </c>
      <c r="D67" s="8" t="s">
        <v>43</v>
      </c>
      <c r="E67" s="10" t="s">
        <v>44</v>
      </c>
      <c r="F67" s="8"/>
      <c r="G67" s="4"/>
    </row>
    <row r="68" spans="1:7">
      <c r="A68" s="3" t="s">
        <v>6</v>
      </c>
      <c r="B68" s="20" t="s">
        <v>278</v>
      </c>
      <c r="C68" s="8" t="s">
        <v>409</v>
      </c>
      <c r="D68" s="8" t="s">
        <v>43</v>
      </c>
      <c r="E68" s="10" t="s">
        <v>44</v>
      </c>
      <c r="F68" s="8"/>
      <c r="G68" s="4"/>
    </row>
    <row r="69" spans="1:7">
      <c r="A69" s="3" t="s">
        <v>6</v>
      </c>
      <c r="B69" s="20" t="s">
        <v>206</v>
      </c>
      <c r="C69" s="8" t="s">
        <v>615</v>
      </c>
      <c r="D69" s="8" t="s">
        <v>26</v>
      </c>
      <c r="E69" s="10" t="s">
        <v>62</v>
      </c>
      <c r="F69" s="8"/>
      <c r="G69" s="4"/>
    </row>
    <row r="70" spans="1:7">
      <c r="A70" s="14" t="s">
        <v>6</v>
      </c>
      <c r="B70" s="15" t="s">
        <v>119</v>
      </c>
      <c r="C70" s="16" t="s">
        <v>272</v>
      </c>
      <c r="D70" s="16" t="s">
        <v>51</v>
      </c>
      <c r="E70" s="16" t="s">
        <v>457</v>
      </c>
      <c r="F70" s="8"/>
      <c r="G70" s="4"/>
    </row>
    <row r="72" spans="1:7" ht="12.75" thickBot="1"/>
    <row r="73" spans="1:7">
      <c r="A73" s="1">
        <f>A45+1</f>
        <v>4</v>
      </c>
      <c r="B73" s="18" t="s">
        <v>4240</v>
      </c>
      <c r="C73" s="18" t="s">
        <v>45</v>
      </c>
      <c r="D73" s="18" t="s">
        <v>46</v>
      </c>
      <c r="E73" s="19" t="s">
        <v>47</v>
      </c>
      <c r="F73" s="18" t="s">
        <v>48</v>
      </c>
      <c r="G73" s="2" t="s">
        <v>29</v>
      </c>
    </row>
    <row r="74" spans="1:7">
      <c r="A74" s="3" t="s">
        <v>30</v>
      </c>
      <c r="B74" s="20" t="s">
        <v>237</v>
      </c>
      <c r="C74" s="8" t="s">
        <v>613</v>
      </c>
      <c r="D74" s="8" t="s">
        <v>32</v>
      </c>
      <c r="E74" s="10" t="s">
        <v>33</v>
      </c>
      <c r="F74" s="8" t="s">
        <v>34</v>
      </c>
      <c r="G74" s="4"/>
    </row>
    <row r="75" spans="1:7">
      <c r="A75" s="3" t="s">
        <v>35</v>
      </c>
      <c r="B75" s="20" t="s">
        <v>85</v>
      </c>
      <c r="C75" s="8" t="s">
        <v>4241</v>
      </c>
      <c r="D75" s="8" t="s">
        <v>26</v>
      </c>
      <c r="E75" s="10"/>
      <c r="F75" s="8" t="s">
        <v>74</v>
      </c>
      <c r="G75" s="4"/>
    </row>
    <row r="76" spans="1:7">
      <c r="A76" s="3" t="s">
        <v>35</v>
      </c>
      <c r="B76" s="20" t="s">
        <v>277</v>
      </c>
      <c r="C76" s="8" t="s">
        <v>4507</v>
      </c>
      <c r="D76" s="8" t="s">
        <v>51</v>
      </c>
      <c r="E76" s="10"/>
      <c r="F76" s="8" t="s">
        <v>39</v>
      </c>
      <c r="G76" s="4"/>
    </row>
    <row r="77" spans="1:7">
      <c r="A77" s="3" t="s">
        <v>35</v>
      </c>
      <c r="B77" s="20" t="s">
        <v>456</v>
      </c>
      <c r="C77" s="8" t="s">
        <v>614</v>
      </c>
      <c r="D77" s="8" t="s">
        <v>43</v>
      </c>
      <c r="E77" s="10" t="s">
        <v>44</v>
      </c>
      <c r="F77" s="8"/>
      <c r="G77" s="4"/>
    </row>
    <row r="78" spans="1:7">
      <c r="A78" s="14" t="s">
        <v>6</v>
      </c>
      <c r="B78" s="15" t="s">
        <v>119</v>
      </c>
      <c r="C78" s="16" t="s">
        <v>272</v>
      </c>
      <c r="D78" s="16" t="s">
        <v>92</v>
      </c>
      <c r="E78" s="16" t="s">
        <v>457</v>
      </c>
      <c r="F78" s="8"/>
      <c r="G78" s="4"/>
    </row>
    <row r="80" spans="1:7" ht="12.75" thickBot="1"/>
    <row r="81" spans="1:7">
      <c r="A81" s="1">
        <f>A73+1</f>
        <v>5</v>
      </c>
      <c r="B81" s="18" t="s">
        <v>4244</v>
      </c>
      <c r="C81" s="18" t="s">
        <v>45</v>
      </c>
      <c r="D81" s="18" t="s">
        <v>46</v>
      </c>
      <c r="E81" s="19" t="s">
        <v>47</v>
      </c>
      <c r="F81" s="18" t="s">
        <v>48</v>
      </c>
      <c r="G81" s="2" t="s">
        <v>5</v>
      </c>
    </row>
    <row r="82" spans="1:7">
      <c r="A82" s="3" t="s">
        <v>23</v>
      </c>
      <c r="B82" s="20" t="s">
        <v>237</v>
      </c>
      <c r="C82" s="8" t="s">
        <v>805</v>
      </c>
      <c r="D82" s="8" t="s">
        <v>26</v>
      </c>
      <c r="E82" s="10" t="s">
        <v>27</v>
      </c>
      <c r="F82" s="8" t="s">
        <v>28</v>
      </c>
      <c r="G82" s="4"/>
    </row>
    <row r="83" spans="1:7">
      <c r="A83" s="3" t="s">
        <v>6</v>
      </c>
      <c r="B83" s="20" t="s">
        <v>85</v>
      </c>
      <c r="C83" s="8" t="s">
        <v>669</v>
      </c>
      <c r="D83" s="8" t="s">
        <v>26</v>
      </c>
      <c r="E83" s="10"/>
      <c r="F83" s="8" t="s">
        <v>39</v>
      </c>
      <c r="G83" s="4"/>
    </row>
    <row r="84" spans="1:7">
      <c r="A84" s="3" t="s">
        <v>6</v>
      </c>
      <c r="B84" s="20" t="s">
        <v>456</v>
      </c>
      <c r="C84" s="8" t="s">
        <v>806</v>
      </c>
      <c r="D84" s="8" t="s">
        <v>43</v>
      </c>
      <c r="E84" s="10" t="s">
        <v>44</v>
      </c>
      <c r="F84" s="8"/>
      <c r="G84" s="4"/>
    </row>
    <row r="85" spans="1:7">
      <c r="A85" s="14" t="s">
        <v>6</v>
      </c>
      <c r="B85" s="15" t="s">
        <v>119</v>
      </c>
      <c r="C85" s="16" t="s">
        <v>4124</v>
      </c>
      <c r="D85" s="16" t="s">
        <v>51</v>
      </c>
      <c r="E85" s="16" t="s">
        <v>457</v>
      </c>
      <c r="F85" s="8"/>
      <c r="G85" s="4"/>
    </row>
    <row r="87" spans="1:7" ht="12.75" thickBot="1"/>
    <row r="88" spans="1:7">
      <c r="A88" s="1">
        <f>A81+1</f>
        <v>6</v>
      </c>
      <c r="B88" s="18" t="s">
        <v>4234</v>
      </c>
      <c r="C88" s="18" t="s">
        <v>45</v>
      </c>
      <c r="D88" s="18" t="s">
        <v>46</v>
      </c>
      <c r="E88" s="19" t="s">
        <v>47</v>
      </c>
      <c r="F88" s="18" t="s">
        <v>48</v>
      </c>
      <c r="G88" s="2" t="s">
        <v>29</v>
      </c>
    </row>
    <row r="89" spans="1:7" s="11" customFormat="1">
      <c r="A89" s="3" t="s">
        <v>30</v>
      </c>
      <c r="B89" s="20" t="s">
        <v>798</v>
      </c>
      <c r="C89" s="8" t="s">
        <v>4070</v>
      </c>
      <c r="D89" s="8" t="s">
        <v>32</v>
      </c>
      <c r="E89" s="10" t="s">
        <v>33</v>
      </c>
      <c r="F89" s="8" t="s">
        <v>34</v>
      </c>
      <c r="G89" s="4"/>
    </row>
    <row r="90" spans="1:7">
      <c r="A90" s="3" t="s">
        <v>35</v>
      </c>
      <c r="B90" s="20" t="s">
        <v>85</v>
      </c>
      <c r="C90" s="8" t="s">
        <v>4054</v>
      </c>
      <c r="D90" s="8" t="s">
        <v>26</v>
      </c>
      <c r="E90" s="10"/>
      <c r="F90" s="8" t="s">
        <v>74</v>
      </c>
      <c r="G90" s="4"/>
    </row>
    <row r="91" spans="1:7">
      <c r="A91" s="3" t="s">
        <v>35</v>
      </c>
      <c r="B91" s="20" t="s">
        <v>799</v>
      </c>
      <c r="C91" s="8" t="s">
        <v>804</v>
      </c>
      <c r="D91" s="8" t="s">
        <v>26</v>
      </c>
      <c r="E91" s="10" t="s">
        <v>458</v>
      </c>
      <c r="F91" s="8" t="s">
        <v>74</v>
      </c>
      <c r="G91" s="4" t="s">
        <v>459</v>
      </c>
    </row>
    <row r="92" spans="1:7">
      <c r="A92" s="3" t="s">
        <v>35</v>
      </c>
      <c r="B92" s="20" t="s">
        <v>801</v>
      </c>
      <c r="C92" s="8" t="s">
        <v>803</v>
      </c>
      <c r="D92" s="8" t="s">
        <v>76</v>
      </c>
      <c r="E92" s="10"/>
      <c r="F92" s="8"/>
      <c r="G92" s="4"/>
    </row>
    <row r="93" spans="1:7">
      <c r="A93" s="3" t="s">
        <v>35</v>
      </c>
      <c r="B93" s="20" t="s">
        <v>800</v>
      </c>
      <c r="C93" s="8" t="s">
        <v>4123</v>
      </c>
      <c r="D93" s="8" t="s">
        <v>43</v>
      </c>
      <c r="E93" s="10" t="s">
        <v>44</v>
      </c>
      <c r="F93" s="8"/>
      <c r="G93" s="4"/>
    </row>
    <row r="94" spans="1:7">
      <c r="A94" s="3" t="s">
        <v>35</v>
      </c>
      <c r="B94" s="20" t="s">
        <v>802</v>
      </c>
      <c r="C94" s="8" t="s">
        <v>4122</v>
      </c>
      <c r="D94" s="8" t="s">
        <v>43</v>
      </c>
      <c r="E94" s="10" t="s">
        <v>44</v>
      </c>
      <c r="F94" s="8"/>
      <c r="G94" s="4"/>
    </row>
    <row r="95" spans="1:7">
      <c r="A95" s="14" t="s">
        <v>6</v>
      </c>
      <c r="B95" s="15" t="s">
        <v>119</v>
      </c>
      <c r="C95" s="16" t="s">
        <v>276</v>
      </c>
      <c r="D95" s="16" t="s">
        <v>92</v>
      </c>
      <c r="E95" s="16" t="s">
        <v>457</v>
      </c>
      <c r="F95" s="8"/>
      <c r="G95" s="4"/>
    </row>
    <row r="97" spans="1:7" ht="12.75" thickBot="1"/>
    <row r="98" spans="1:7">
      <c r="A98" s="1">
        <f>A88+1</f>
        <v>7</v>
      </c>
      <c r="B98" s="18" t="s">
        <v>465</v>
      </c>
      <c r="C98" s="18" t="s">
        <v>45</v>
      </c>
      <c r="D98" s="18" t="s">
        <v>46</v>
      </c>
      <c r="E98" s="19" t="s">
        <v>47</v>
      </c>
      <c r="F98" s="18" t="s">
        <v>48</v>
      </c>
      <c r="G98" s="2" t="s">
        <v>29</v>
      </c>
    </row>
    <row r="99" spans="1:7">
      <c r="A99" s="3" t="s">
        <v>30</v>
      </c>
      <c r="B99" s="20" t="s">
        <v>234</v>
      </c>
      <c r="C99" s="8" t="s">
        <v>587</v>
      </c>
      <c r="D99" s="8" t="s">
        <v>32</v>
      </c>
      <c r="E99" s="10" t="s">
        <v>33</v>
      </c>
      <c r="F99" s="8" t="s">
        <v>34</v>
      </c>
      <c r="G99" s="4"/>
    </row>
    <row r="100" spans="1:7">
      <c r="A100" s="3" t="s">
        <v>35</v>
      </c>
      <c r="B100" s="20" t="s">
        <v>85</v>
      </c>
      <c r="C100" s="8" t="s">
        <v>470</v>
      </c>
      <c r="D100" s="8" t="s">
        <v>26</v>
      </c>
      <c r="E100" s="10"/>
      <c r="F100" s="8" t="s">
        <v>74</v>
      </c>
      <c r="G100" s="4"/>
    </row>
    <row r="101" spans="1:7">
      <c r="A101" s="3" t="s">
        <v>35</v>
      </c>
      <c r="B101" s="20" t="s">
        <v>94</v>
      </c>
      <c r="C101" s="8" t="s">
        <v>588</v>
      </c>
      <c r="D101" s="8" t="s">
        <v>51</v>
      </c>
      <c r="E101" s="10"/>
      <c r="F101" s="8"/>
      <c r="G101" s="4"/>
    </row>
    <row r="102" spans="1:7">
      <c r="A102" s="3" t="s">
        <v>35</v>
      </c>
      <c r="B102" s="20" t="s">
        <v>95</v>
      </c>
      <c r="C102" s="8" t="s">
        <v>589</v>
      </c>
      <c r="D102" s="8" t="s">
        <v>96</v>
      </c>
      <c r="E102" s="10"/>
      <c r="F102" s="8" t="s">
        <v>39</v>
      </c>
      <c r="G102" s="4"/>
    </row>
    <row r="103" spans="1:7">
      <c r="A103" s="5" t="s">
        <v>35</v>
      </c>
      <c r="B103" s="24" t="s">
        <v>97</v>
      </c>
      <c r="C103" s="8" t="s">
        <v>576</v>
      </c>
      <c r="D103" s="8" t="s">
        <v>98</v>
      </c>
      <c r="E103" s="10"/>
      <c r="F103" s="8"/>
      <c r="G103" s="4"/>
    </row>
    <row r="104" spans="1:7">
      <c r="A104" s="3" t="s">
        <v>35</v>
      </c>
      <c r="B104" s="20" t="s">
        <v>99</v>
      </c>
      <c r="C104" s="8" t="s">
        <v>590</v>
      </c>
      <c r="D104" s="8" t="s">
        <v>52</v>
      </c>
      <c r="E104" s="10"/>
      <c r="F104" s="8"/>
      <c r="G104" s="4"/>
    </row>
    <row r="105" spans="1:7">
      <c r="A105" s="3" t="s">
        <v>35</v>
      </c>
      <c r="B105" s="20" t="s">
        <v>100</v>
      </c>
      <c r="C105" s="8" t="s">
        <v>591</v>
      </c>
      <c r="D105" s="8" t="s">
        <v>101</v>
      </c>
      <c r="E105" s="10" t="s">
        <v>102</v>
      </c>
      <c r="F105" s="8"/>
      <c r="G105" s="4"/>
    </row>
    <row r="106" spans="1:7">
      <c r="A106" s="3" t="s">
        <v>35</v>
      </c>
      <c r="B106" s="20" t="s">
        <v>103</v>
      </c>
      <c r="C106" s="8" t="s">
        <v>592</v>
      </c>
      <c r="D106" s="8" t="s">
        <v>104</v>
      </c>
      <c r="E106" s="10"/>
      <c r="F106" s="8" t="s">
        <v>39</v>
      </c>
      <c r="G106" s="4"/>
    </row>
    <row r="107" spans="1:7">
      <c r="A107" s="3" t="s">
        <v>35</v>
      </c>
      <c r="B107" s="20" t="s">
        <v>105</v>
      </c>
      <c r="C107" s="8" t="s">
        <v>584</v>
      </c>
      <c r="D107" s="8" t="s">
        <v>41</v>
      </c>
      <c r="E107" s="10"/>
      <c r="F107" s="8"/>
      <c r="G107" s="4"/>
    </row>
    <row r="108" spans="1:7">
      <c r="A108" s="3" t="s">
        <v>35</v>
      </c>
      <c r="B108" s="20" t="s">
        <v>106</v>
      </c>
      <c r="C108" s="8" t="s">
        <v>585</v>
      </c>
      <c r="D108" s="8" t="s">
        <v>41</v>
      </c>
      <c r="E108" s="10"/>
      <c r="F108" s="8"/>
      <c r="G108" s="4"/>
    </row>
    <row r="109" spans="1:7">
      <c r="A109" s="3" t="s">
        <v>35</v>
      </c>
      <c r="B109" s="20" t="s">
        <v>107</v>
      </c>
      <c r="C109" s="8" t="s">
        <v>593</v>
      </c>
      <c r="D109" s="8" t="s">
        <v>41</v>
      </c>
      <c r="E109" s="10"/>
      <c r="F109" s="8"/>
      <c r="G109" s="4"/>
    </row>
    <row r="110" spans="1:7">
      <c r="A110" s="3" t="s">
        <v>53</v>
      </c>
      <c r="B110" s="20" t="s">
        <v>108</v>
      </c>
      <c r="C110" s="8" t="s">
        <v>594</v>
      </c>
      <c r="D110" s="8" t="s">
        <v>455</v>
      </c>
      <c r="E110" s="10"/>
      <c r="F110" s="8"/>
      <c r="G110" s="4"/>
    </row>
    <row r="111" spans="1:7">
      <c r="A111" s="3" t="s">
        <v>35</v>
      </c>
      <c r="B111" s="20" t="s">
        <v>109</v>
      </c>
      <c r="C111" s="8" t="s">
        <v>595</v>
      </c>
      <c r="D111" s="8" t="s">
        <v>41</v>
      </c>
      <c r="E111" s="10"/>
      <c r="F111" s="8"/>
      <c r="G111" s="4"/>
    </row>
    <row r="112" spans="1:7">
      <c r="A112" s="3" t="s">
        <v>53</v>
      </c>
      <c r="B112" s="20" t="s">
        <v>110</v>
      </c>
      <c r="C112" s="8" t="s">
        <v>596</v>
      </c>
      <c r="D112" s="8" t="s">
        <v>52</v>
      </c>
      <c r="E112" s="10"/>
      <c r="F112" s="8"/>
      <c r="G112" s="4"/>
    </row>
    <row r="113" spans="1:7">
      <c r="A113" s="3" t="s">
        <v>35</v>
      </c>
      <c r="B113" s="20" t="s">
        <v>111</v>
      </c>
      <c r="C113" s="8" t="s">
        <v>597</v>
      </c>
      <c r="D113" s="8" t="s">
        <v>101</v>
      </c>
      <c r="E113" s="10" t="s">
        <v>102</v>
      </c>
      <c r="F113" s="8"/>
      <c r="G113" s="4"/>
    </row>
    <row r="114" spans="1:7">
      <c r="A114" s="3" t="s">
        <v>35</v>
      </c>
      <c r="B114" s="20" t="s">
        <v>112</v>
      </c>
      <c r="C114" s="8" t="s">
        <v>598</v>
      </c>
      <c r="D114" s="8" t="s">
        <v>52</v>
      </c>
      <c r="E114" s="10"/>
      <c r="F114" s="8"/>
      <c r="G114" s="4"/>
    </row>
    <row r="115" spans="1:7">
      <c r="A115" s="14" t="s">
        <v>6</v>
      </c>
      <c r="B115" s="15" t="s">
        <v>90</v>
      </c>
      <c r="C115" s="16" t="s">
        <v>599</v>
      </c>
      <c r="D115" s="8" t="s">
        <v>43</v>
      </c>
      <c r="E115" s="10" t="s">
        <v>44</v>
      </c>
      <c r="F115" s="8"/>
      <c r="G115" s="4"/>
    </row>
    <row r="116" spans="1:7">
      <c r="A116" s="3" t="s">
        <v>35</v>
      </c>
      <c r="B116" s="20" t="s">
        <v>61</v>
      </c>
      <c r="C116" s="8" t="s">
        <v>600</v>
      </c>
      <c r="D116" s="8" t="s">
        <v>43</v>
      </c>
      <c r="E116" s="10" t="s">
        <v>44</v>
      </c>
      <c r="F116" s="8"/>
      <c r="G116" s="4"/>
    </row>
    <row r="117" spans="1:7">
      <c r="A117" s="14" t="s">
        <v>6</v>
      </c>
      <c r="B117" s="15" t="s">
        <v>119</v>
      </c>
      <c r="C117" s="16" t="s">
        <v>272</v>
      </c>
      <c r="D117" s="16" t="s">
        <v>92</v>
      </c>
      <c r="E117" s="16" t="s">
        <v>93</v>
      </c>
      <c r="F117" s="8"/>
      <c r="G117" s="4"/>
    </row>
    <row r="118" spans="1:7">
      <c r="A118" s="17"/>
      <c r="B118" s="17"/>
      <c r="C118" s="17"/>
      <c r="D118" s="17"/>
      <c r="E118" s="17"/>
      <c r="F118" s="17"/>
      <c r="G118" s="17"/>
    </row>
    <row r="119" spans="1:7" ht="12.75" thickBot="1"/>
    <row r="120" spans="1:7">
      <c r="A120" s="1">
        <f>A98+1</f>
        <v>8</v>
      </c>
      <c r="B120" s="18" t="s">
        <v>466</v>
      </c>
      <c r="C120" s="18" t="s">
        <v>45</v>
      </c>
      <c r="D120" s="18" t="s">
        <v>46</v>
      </c>
      <c r="E120" s="19" t="s">
        <v>47</v>
      </c>
      <c r="F120" s="18" t="s">
        <v>48</v>
      </c>
      <c r="G120" s="2" t="s">
        <v>29</v>
      </c>
    </row>
    <row r="121" spans="1:7">
      <c r="A121" s="3" t="s">
        <v>30</v>
      </c>
      <c r="B121" s="20" t="s">
        <v>235</v>
      </c>
      <c r="C121" s="8" t="s">
        <v>616</v>
      </c>
      <c r="D121" s="8" t="s">
        <v>32</v>
      </c>
      <c r="E121" s="10" t="s">
        <v>33</v>
      </c>
      <c r="F121" s="8" t="s">
        <v>34</v>
      </c>
      <c r="G121" s="4"/>
    </row>
    <row r="122" spans="1:7">
      <c r="A122" s="3" t="s">
        <v>35</v>
      </c>
      <c r="B122" s="20" t="s">
        <v>85</v>
      </c>
      <c r="C122" s="8" t="s">
        <v>470</v>
      </c>
      <c r="D122" s="8" t="s">
        <v>26</v>
      </c>
      <c r="E122" s="10"/>
      <c r="F122" s="8" t="s">
        <v>74</v>
      </c>
      <c r="G122" s="4"/>
    </row>
    <row r="123" spans="1:7">
      <c r="A123" s="3" t="s">
        <v>6</v>
      </c>
      <c r="B123" s="20" t="s">
        <v>73</v>
      </c>
      <c r="C123" s="8" t="s">
        <v>601</v>
      </c>
      <c r="D123" s="8" t="s">
        <v>51</v>
      </c>
      <c r="E123" s="12"/>
      <c r="F123" s="8"/>
      <c r="G123" s="4"/>
    </row>
    <row r="124" spans="1:7">
      <c r="A124" s="3" t="s">
        <v>53</v>
      </c>
      <c r="B124" s="20" t="s">
        <v>7</v>
      </c>
      <c r="C124" s="8" t="s">
        <v>602</v>
      </c>
      <c r="D124" s="8" t="s">
        <v>67</v>
      </c>
      <c r="E124" s="10"/>
      <c r="F124" s="8"/>
      <c r="G124" s="4"/>
    </row>
    <row r="125" spans="1:7">
      <c r="A125" s="3" t="s">
        <v>53</v>
      </c>
      <c r="B125" s="20" t="s">
        <v>68</v>
      </c>
      <c r="C125" s="8" t="s">
        <v>603</v>
      </c>
      <c r="D125" s="8" t="s">
        <v>41</v>
      </c>
      <c r="E125" s="10"/>
      <c r="F125" s="8"/>
      <c r="G125" s="4"/>
    </row>
    <row r="126" spans="1:7">
      <c r="A126" s="3" t="s">
        <v>53</v>
      </c>
      <c r="B126" s="20" t="s">
        <v>69</v>
      </c>
      <c r="C126" s="8" t="s">
        <v>604</v>
      </c>
      <c r="D126" s="8" t="s">
        <v>41</v>
      </c>
      <c r="E126" s="10"/>
      <c r="F126" s="8"/>
      <c r="G126" s="4"/>
    </row>
    <row r="127" spans="1:7">
      <c r="A127" s="3" t="s">
        <v>53</v>
      </c>
      <c r="B127" s="20" t="s">
        <v>117</v>
      </c>
      <c r="C127" s="8" t="s">
        <v>605</v>
      </c>
      <c r="D127" s="13" t="s">
        <v>80</v>
      </c>
      <c r="E127" s="10"/>
      <c r="F127" s="8"/>
      <c r="G127" s="4"/>
    </row>
    <row r="128" spans="1:7">
      <c r="A128" s="3" t="s">
        <v>35</v>
      </c>
      <c r="B128" s="20" t="s">
        <v>78</v>
      </c>
      <c r="C128" s="8" t="s">
        <v>606</v>
      </c>
      <c r="D128" s="8" t="s">
        <v>43</v>
      </c>
      <c r="E128" s="10" t="s">
        <v>44</v>
      </c>
      <c r="F128" s="8"/>
      <c r="G128" s="4"/>
    </row>
    <row r="129" spans="1:7">
      <c r="A129" s="3" t="s">
        <v>35</v>
      </c>
      <c r="B129" s="20" t="s">
        <v>79</v>
      </c>
      <c r="C129" s="8" t="s">
        <v>607</v>
      </c>
      <c r="D129" s="8" t="s">
        <v>43</v>
      </c>
      <c r="E129" s="10" t="s">
        <v>44</v>
      </c>
      <c r="F129" s="8"/>
      <c r="G129" s="4"/>
    </row>
    <row r="130" spans="1:7">
      <c r="A130" s="14" t="s">
        <v>6</v>
      </c>
      <c r="B130" s="15" t="s">
        <v>119</v>
      </c>
      <c r="C130" s="16" t="s">
        <v>272</v>
      </c>
      <c r="D130" s="16" t="s">
        <v>92</v>
      </c>
      <c r="E130" s="16" t="s">
        <v>93</v>
      </c>
      <c r="F130" s="8"/>
      <c r="G130" s="4"/>
    </row>
    <row r="132" spans="1:7" ht="12.75" thickBot="1"/>
    <row r="133" spans="1:7">
      <c r="A133" s="1">
        <f>A120+1</f>
        <v>9</v>
      </c>
      <c r="B133" s="18" t="s">
        <v>468</v>
      </c>
      <c r="C133" s="18" t="s">
        <v>45</v>
      </c>
      <c r="D133" s="18" t="s">
        <v>46</v>
      </c>
      <c r="E133" s="19" t="s">
        <v>47</v>
      </c>
      <c r="F133" s="18" t="s">
        <v>48</v>
      </c>
      <c r="G133" s="2" t="s">
        <v>29</v>
      </c>
    </row>
    <row r="134" spans="1:7" s="11" customFormat="1">
      <c r="A134" s="3" t="s">
        <v>30</v>
      </c>
      <c r="B134" s="20" t="s">
        <v>236</v>
      </c>
      <c r="C134" s="8" t="s">
        <v>558</v>
      </c>
      <c r="D134" s="8" t="s">
        <v>32</v>
      </c>
      <c r="E134" s="10" t="s">
        <v>33</v>
      </c>
      <c r="F134" s="8" t="s">
        <v>34</v>
      </c>
      <c r="G134" s="4"/>
    </row>
    <row r="135" spans="1:7">
      <c r="A135" s="3" t="s">
        <v>35</v>
      </c>
      <c r="B135" s="20" t="s">
        <v>85</v>
      </c>
      <c r="C135" s="8" t="s">
        <v>470</v>
      </c>
      <c r="D135" s="8" t="s">
        <v>26</v>
      </c>
      <c r="E135" s="10"/>
      <c r="F135" s="8" t="s">
        <v>74</v>
      </c>
      <c r="G135" s="4"/>
    </row>
    <row r="136" spans="1:7">
      <c r="A136" s="3" t="s">
        <v>6</v>
      </c>
      <c r="B136" s="20" t="s">
        <v>73</v>
      </c>
      <c r="C136" s="8" t="s">
        <v>608</v>
      </c>
      <c r="D136" s="8" t="s">
        <v>51</v>
      </c>
      <c r="E136" s="12"/>
      <c r="F136" s="8"/>
      <c r="G136" s="4"/>
    </row>
    <row r="137" spans="1:7">
      <c r="A137" s="3" t="s">
        <v>35</v>
      </c>
      <c r="B137" s="20" t="s">
        <v>113</v>
      </c>
      <c r="C137" s="8" t="s">
        <v>609</v>
      </c>
      <c r="D137" s="8" t="s">
        <v>88</v>
      </c>
      <c r="E137" s="10"/>
      <c r="F137" s="8"/>
      <c r="G137" s="4"/>
    </row>
    <row r="138" spans="1:7">
      <c r="A138" s="3" t="s">
        <v>53</v>
      </c>
      <c r="B138" s="20" t="s">
        <v>118</v>
      </c>
      <c r="C138" s="8" t="s">
        <v>610</v>
      </c>
      <c r="D138" s="13" t="s">
        <v>80</v>
      </c>
      <c r="E138" s="10"/>
      <c r="F138" s="8"/>
      <c r="G138" s="4"/>
    </row>
    <row r="139" spans="1:7">
      <c r="A139" s="3" t="s">
        <v>35</v>
      </c>
      <c r="B139" s="20" t="s">
        <v>114</v>
      </c>
      <c r="C139" s="8" t="s">
        <v>611</v>
      </c>
      <c r="D139" s="8" t="s">
        <v>43</v>
      </c>
      <c r="E139" s="10" t="s">
        <v>44</v>
      </c>
      <c r="F139" s="8"/>
      <c r="G139" s="4"/>
    </row>
    <row r="140" spans="1:7">
      <c r="A140" s="3" t="s">
        <v>35</v>
      </c>
      <c r="B140" s="20" t="s">
        <v>115</v>
      </c>
      <c r="C140" s="8" t="s">
        <v>612</v>
      </c>
      <c r="D140" s="8" t="s">
        <v>43</v>
      </c>
      <c r="E140" s="10" t="s">
        <v>44</v>
      </c>
      <c r="F140" s="8"/>
      <c r="G140" s="4"/>
    </row>
    <row r="141" spans="1:7">
      <c r="A141" s="14" t="s">
        <v>6</v>
      </c>
      <c r="B141" s="15" t="s">
        <v>119</v>
      </c>
      <c r="C141" s="16" t="s">
        <v>272</v>
      </c>
      <c r="D141" s="16" t="s">
        <v>92</v>
      </c>
      <c r="E141" s="16" t="s">
        <v>93</v>
      </c>
      <c r="F141" s="8"/>
      <c r="G141" s="4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G20"/>
  <sheetViews>
    <sheetView workbookViewId="0">
      <selection activeCell="C17" sqref="C17"/>
    </sheetView>
  </sheetViews>
  <sheetFormatPr defaultRowHeight="12"/>
  <cols>
    <col min="1" max="1" width="5.33203125" customWidth="1"/>
    <col min="2" max="2" width="29.33203125" bestFit="1" customWidth="1"/>
    <col min="3" max="3" width="11.33203125" bestFit="1" customWidth="1"/>
    <col min="4" max="4" width="18.5" bestFit="1" customWidth="1"/>
    <col min="5" max="5" width="21.33203125" bestFit="1" customWidth="1"/>
    <col min="6" max="6" width="8.5" customWidth="1"/>
    <col min="7" max="7" width="29" customWidth="1"/>
  </cols>
  <sheetData>
    <row r="3" spans="1:7" ht="12.75" thickBot="1"/>
    <row r="4" spans="1:7">
      <c r="A4" s="1">
        <v>1</v>
      </c>
      <c r="B4" s="21" t="s">
        <v>0</v>
      </c>
      <c r="C4" s="21" t="s">
        <v>1</v>
      </c>
      <c r="D4" s="21" t="s">
        <v>2</v>
      </c>
      <c r="E4" s="22" t="s">
        <v>3</v>
      </c>
      <c r="F4" s="21" t="s">
        <v>4</v>
      </c>
      <c r="G4" s="2" t="s">
        <v>5</v>
      </c>
    </row>
    <row r="5" spans="1:7">
      <c r="A5" s="3" t="s">
        <v>6</v>
      </c>
      <c r="B5" s="23" t="s">
        <v>7</v>
      </c>
      <c r="C5" s="8" t="s">
        <v>8</v>
      </c>
      <c r="D5" s="8" t="s">
        <v>9</v>
      </c>
      <c r="E5" s="10"/>
      <c r="F5" s="8"/>
      <c r="G5" s="4"/>
    </row>
    <row r="6" spans="1:7">
      <c r="A6" s="5" t="s">
        <v>6</v>
      </c>
      <c r="B6" s="24" t="s">
        <v>10</v>
      </c>
      <c r="C6" s="6" t="s">
        <v>11</v>
      </c>
      <c r="D6" s="6" t="s">
        <v>12</v>
      </c>
      <c r="E6" s="7"/>
      <c r="F6" s="6"/>
      <c r="G6" s="4"/>
    </row>
    <row r="7" spans="1:7">
      <c r="A7" s="5" t="s">
        <v>6</v>
      </c>
      <c r="B7" s="24" t="s">
        <v>13</v>
      </c>
      <c r="C7" s="6" t="s">
        <v>14</v>
      </c>
      <c r="D7" s="6" t="s">
        <v>412</v>
      </c>
      <c r="E7" s="7"/>
      <c r="F7" s="8"/>
      <c r="G7" s="4"/>
    </row>
    <row r="8" spans="1:7">
      <c r="A8" s="9" t="s">
        <v>6</v>
      </c>
      <c r="B8" s="23" t="s">
        <v>15</v>
      </c>
      <c r="C8" s="8" t="s">
        <v>16</v>
      </c>
      <c r="D8" s="8" t="s">
        <v>413</v>
      </c>
      <c r="E8" s="10"/>
      <c r="F8" s="8"/>
      <c r="G8" s="4"/>
    </row>
    <row r="9" spans="1:7">
      <c r="A9" s="9" t="s">
        <v>17</v>
      </c>
      <c r="B9" s="23" t="s">
        <v>18</v>
      </c>
      <c r="C9" s="8" t="s">
        <v>19</v>
      </c>
      <c r="D9" s="8" t="s">
        <v>414</v>
      </c>
      <c r="E9" s="10"/>
      <c r="F9" s="8"/>
      <c r="G9" s="4"/>
    </row>
    <row r="10" spans="1:7">
      <c r="A10" s="9" t="s">
        <v>17</v>
      </c>
      <c r="B10" s="23" t="s">
        <v>20</v>
      </c>
      <c r="C10" s="8" t="s">
        <v>21</v>
      </c>
      <c r="D10" s="8" t="s">
        <v>22</v>
      </c>
      <c r="E10" s="10"/>
      <c r="F10" s="8"/>
      <c r="G10" s="4"/>
    </row>
    <row r="11" spans="1:7">
      <c r="A11" s="9" t="s">
        <v>23</v>
      </c>
      <c r="B11" s="23" t="s">
        <v>24</v>
      </c>
      <c r="C11" s="8" t="s">
        <v>25</v>
      </c>
      <c r="D11" s="8" t="s">
        <v>26</v>
      </c>
      <c r="E11" s="10" t="s">
        <v>27</v>
      </c>
      <c r="F11" s="8" t="s">
        <v>28</v>
      </c>
      <c r="G11" s="4"/>
    </row>
    <row r="12" spans="1:7">
      <c r="A12" s="17"/>
      <c r="B12" s="17"/>
      <c r="C12" s="17"/>
      <c r="D12" s="17"/>
      <c r="E12" s="17"/>
      <c r="F12" s="17"/>
      <c r="G12" s="17"/>
    </row>
    <row r="14" spans="1:7" ht="12.75" thickBot="1"/>
    <row r="15" spans="1:7">
      <c r="A15" s="1">
        <f>A4+1</f>
        <v>2</v>
      </c>
      <c r="B15" s="21" t="s">
        <v>502</v>
      </c>
      <c r="C15" s="21" t="s">
        <v>1</v>
      </c>
      <c r="D15" s="21" t="s">
        <v>2</v>
      </c>
      <c r="E15" s="22" t="s">
        <v>3</v>
      </c>
      <c r="F15" s="21" t="s">
        <v>4</v>
      </c>
      <c r="G15" s="2" t="s">
        <v>29</v>
      </c>
    </row>
    <row r="16" spans="1:7">
      <c r="A16" s="3" t="s">
        <v>30</v>
      </c>
      <c r="B16" s="20" t="s">
        <v>31</v>
      </c>
      <c r="C16" s="8" t="s">
        <v>505</v>
      </c>
      <c r="D16" s="8" t="s">
        <v>32</v>
      </c>
      <c r="E16" s="10" t="s">
        <v>33</v>
      </c>
      <c r="F16" s="8" t="s">
        <v>34</v>
      </c>
      <c r="G16" s="4"/>
    </row>
    <row r="17" spans="1:7">
      <c r="A17" s="3" t="s">
        <v>35</v>
      </c>
      <c r="B17" s="20" t="s">
        <v>36</v>
      </c>
      <c r="C17" s="8" t="s">
        <v>506</v>
      </c>
      <c r="D17" s="8" t="s">
        <v>37</v>
      </c>
      <c r="E17" s="10" t="s">
        <v>38</v>
      </c>
      <c r="F17" s="8" t="s">
        <v>39</v>
      </c>
      <c r="G17" s="4"/>
    </row>
    <row r="18" spans="1:7">
      <c r="A18" s="3" t="s">
        <v>35</v>
      </c>
      <c r="B18" s="20" t="s">
        <v>40</v>
      </c>
      <c r="C18" s="8" t="s">
        <v>503</v>
      </c>
      <c r="D18" s="8" t="s">
        <v>41</v>
      </c>
      <c r="E18" s="10"/>
      <c r="F18" s="8"/>
      <c r="G18" s="4"/>
    </row>
    <row r="19" spans="1:7">
      <c r="A19" s="3" t="s">
        <v>35</v>
      </c>
      <c r="B19" s="20" t="s">
        <v>42</v>
      </c>
      <c r="C19" s="8" t="s">
        <v>504</v>
      </c>
      <c r="D19" s="8" t="s">
        <v>43</v>
      </c>
      <c r="E19" s="10" t="s">
        <v>44</v>
      </c>
      <c r="F19" s="8"/>
      <c r="G19" s="4"/>
    </row>
    <row r="20" spans="1:7">
      <c r="A20" s="17"/>
      <c r="B20" s="17"/>
      <c r="C20" s="17"/>
      <c r="D20" s="17"/>
      <c r="E20" s="17"/>
      <c r="F20" s="17"/>
      <c r="G20" s="17"/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IS195"/>
  <sheetViews>
    <sheetView workbookViewId="0">
      <selection activeCell="A7" sqref="A7:XFD7"/>
    </sheetView>
  </sheetViews>
  <sheetFormatPr defaultRowHeight="12"/>
  <cols>
    <col min="1" max="1" width="3.1640625" bestFit="1" customWidth="1"/>
    <col min="2" max="2" width="34.33203125" bestFit="1" customWidth="1"/>
    <col min="3" max="3" width="12.83203125" bestFit="1" customWidth="1"/>
    <col min="4" max="4" width="18.5" bestFit="1" customWidth="1"/>
    <col min="5" max="5" width="21.33203125" bestFit="1" customWidth="1"/>
    <col min="6" max="6" width="8.5" bestFit="1" customWidth="1"/>
    <col min="7" max="7" width="66" bestFit="1" customWidth="1"/>
  </cols>
  <sheetData>
    <row r="3" spans="1:7" ht="12.75" thickBot="1"/>
    <row r="4" spans="1:7">
      <c r="A4" s="1">
        <v>1</v>
      </c>
      <c r="B4" s="18" t="s">
        <v>4415</v>
      </c>
      <c r="C4" s="18" t="s">
        <v>698</v>
      </c>
      <c r="D4" s="18" t="s">
        <v>697</v>
      </c>
      <c r="E4" s="19" t="s">
        <v>696</v>
      </c>
      <c r="F4" s="18" t="s">
        <v>695</v>
      </c>
      <c r="G4" s="2" t="s">
        <v>694</v>
      </c>
    </row>
    <row r="5" spans="1:7">
      <c r="A5" s="3" t="s">
        <v>693</v>
      </c>
      <c r="B5" s="20" t="s">
        <v>742</v>
      </c>
      <c r="C5" s="8" t="s">
        <v>920</v>
      </c>
      <c r="D5" s="8" t="s">
        <v>687</v>
      </c>
      <c r="E5" s="10" t="s">
        <v>691</v>
      </c>
      <c r="F5" s="8" t="s">
        <v>690</v>
      </c>
      <c r="G5" s="4"/>
    </row>
    <row r="6" spans="1:7">
      <c r="A6" s="3" t="s">
        <v>684</v>
      </c>
      <c r="B6" s="20" t="s">
        <v>919</v>
      </c>
      <c r="C6" s="8" t="s">
        <v>921</v>
      </c>
      <c r="D6" s="8" t="s">
        <v>86</v>
      </c>
      <c r="E6" s="10"/>
      <c r="F6" s="8"/>
      <c r="G6" s="4"/>
    </row>
    <row r="7" spans="1:7">
      <c r="A7" s="3" t="s">
        <v>684</v>
      </c>
      <c r="B7" s="20" t="s">
        <v>771</v>
      </c>
      <c r="C7" s="8" t="s">
        <v>922</v>
      </c>
      <c r="D7" s="8" t="s">
        <v>752</v>
      </c>
      <c r="E7" s="10"/>
      <c r="F7" s="8"/>
      <c r="G7" s="4" t="s">
        <v>770</v>
      </c>
    </row>
    <row r="8" spans="1:7">
      <c r="A8" s="3" t="s">
        <v>17</v>
      </c>
      <c r="B8" s="20" t="s">
        <v>379</v>
      </c>
      <c r="C8" s="8" t="s">
        <v>808</v>
      </c>
      <c r="D8" s="8" t="s">
        <v>67</v>
      </c>
      <c r="E8" s="10"/>
      <c r="F8" s="8"/>
      <c r="G8" s="4"/>
    </row>
    <row r="9" spans="1:7">
      <c r="A9" s="3" t="s">
        <v>684</v>
      </c>
      <c r="B9" s="20" t="s">
        <v>1070</v>
      </c>
      <c r="C9" s="8" t="s">
        <v>1069</v>
      </c>
      <c r="D9" s="8" t="s">
        <v>711</v>
      </c>
      <c r="E9" s="10"/>
      <c r="F9" s="8"/>
      <c r="G9" s="4"/>
    </row>
    <row r="10" spans="1:7">
      <c r="A10" s="3" t="s">
        <v>684</v>
      </c>
      <c r="B10" s="20" t="s">
        <v>1091</v>
      </c>
      <c r="C10" s="8" t="s">
        <v>809</v>
      </c>
      <c r="D10" s="8" t="s">
        <v>711</v>
      </c>
      <c r="E10" s="10"/>
      <c r="F10" s="8"/>
      <c r="G10" s="4"/>
    </row>
    <row r="11" spans="1:7">
      <c r="A11" s="3" t="s">
        <v>684</v>
      </c>
      <c r="B11" s="20" t="s">
        <v>769</v>
      </c>
      <c r="C11" s="8" t="s">
        <v>810</v>
      </c>
      <c r="D11" s="8" t="s">
        <v>1092</v>
      </c>
      <c r="E11" s="10"/>
      <c r="F11" s="8"/>
      <c r="G11" s="4"/>
    </row>
    <row r="12" spans="1:7">
      <c r="A12" s="3" t="s">
        <v>684</v>
      </c>
      <c r="B12" s="20" t="s">
        <v>768</v>
      </c>
      <c r="C12" s="8" t="s">
        <v>811</v>
      </c>
      <c r="D12" s="8" t="s">
        <v>711</v>
      </c>
      <c r="E12" s="10"/>
      <c r="F12" s="8"/>
      <c r="G12" s="4"/>
    </row>
    <row r="13" spans="1:7">
      <c r="A13" s="3" t="s">
        <v>684</v>
      </c>
      <c r="B13" s="20" t="s">
        <v>767</v>
      </c>
      <c r="C13" s="8" t="s">
        <v>812</v>
      </c>
      <c r="D13" s="8" t="s">
        <v>711</v>
      </c>
      <c r="E13" s="10"/>
      <c r="F13" s="8"/>
      <c r="G13" s="4"/>
    </row>
    <row r="14" spans="1:7">
      <c r="A14" s="3" t="s">
        <v>684</v>
      </c>
      <c r="B14" s="20" t="s">
        <v>766</v>
      </c>
      <c r="C14" s="8" t="s">
        <v>1076</v>
      </c>
      <c r="D14" s="8" t="s">
        <v>1092</v>
      </c>
      <c r="E14" s="10"/>
      <c r="F14" s="8"/>
      <c r="G14" s="4" t="s">
        <v>815</v>
      </c>
    </row>
    <row r="15" spans="1:7">
      <c r="A15" s="3" t="s">
        <v>684</v>
      </c>
      <c r="B15" s="20" t="s">
        <v>765</v>
      </c>
      <c r="C15" s="8" t="s">
        <v>1071</v>
      </c>
      <c r="D15" s="8" t="s">
        <v>1092</v>
      </c>
      <c r="E15" s="10"/>
      <c r="F15" s="8"/>
      <c r="G15" s="4" t="s">
        <v>816</v>
      </c>
    </row>
    <row r="16" spans="1:7">
      <c r="A16" s="3" t="s">
        <v>684</v>
      </c>
      <c r="B16" s="20" t="s">
        <v>764</v>
      </c>
      <c r="C16" s="8" t="s">
        <v>1077</v>
      </c>
      <c r="D16" s="8" t="s">
        <v>1092</v>
      </c>
      <c r="E16" s="10"/>
      <c r="F16" s="8"/>
      <c r="G16" s="4" t="s">
        <v>817</v>
      </c>
    </row>
    <row r="17" spans="1:7">
      <c r="A17" s="3" t="s">
        <v>684</v>
      </c>
      <c r="B17" s="20" t="s">
        <v>763</v>
      </c>
      <c r="C17" s="8" t="s">
        <v>1078</v>
      </c>
      <c r="D17" s="8" t="s">
        <v>1092</v>
      </c>
      <c r="E17" s="10"/>
      <c r="F17" s="8"/>
      <c r="G17" s="4" t="s">
        <v>818</v>
      </c>
    </row>
    <row r="18" spans="1:7">
      <c r="A18" s="3" t="s">
        <v>684</v>
      </c>
      <c r="B18" s="20" t="s">
        <v>762</v>
      </c>
      <c r="C18" s="8" t="s">
        <v>1079</v>
      </c>
      <c r="D18" s="8" t="s">
        <v>1092</v>
      </c>
      <c r="E18" s="10"/>
      <c r="F18" s="8"/>
      <c r="G18" s="4" t="s">
        <v>819</v>
      </c>
    </row>
    <row r="19" spans="1:7">
      <c r="A19" s="3" t="s">
        <v>684</v>
      </c>
      <c r="B19" s="20" t="s">
        <v>761</v>
      </c>
      <c r="C19" s="8" t="s">
        <v>830</v>
      </c>
      <c r="D19" s="8" t="s">
        <v>1092</v>
      </c>
      <c r="E19" s="10"/>
      <c r="F19" s="8"/>
      <c r="G19" s="4" t="s">
        <v>820</v>
      </c>
    </row>
    <row r="20" spans="1:7">
      <c r="A20" s="3" t="s">
        <v>684</v>
      </c>
      <c r="B20" s="20" t="s">
        <v>760</v>
      </c>
      <c r="C20" s="8" t="s">
        <v>1080</v>
      </c>
      <c r="D20" s="8" t="s">
        <v>1092</v>
      </c>
      <c r="E20" s="10"/>
      <c r="F20" s="8"/>
      <c r="G20" s="4" t="s">
        <v>821</v>
      </c>
    </row>
    <row r="21" spans="1:7">
      <c r="A21" s="3" t="s">
        <v>6</v>
      </c>
      <c r="B21" s="20" t="s">
        <v>1081</v>
      </c>
      <c r="C21" s="8" t="s">
        <v>1082</v>
      </c>
      <c r="D21" s="8" t="s">
        <v>1092</v>
      </c>
      <c r="E21" s="10"/>
      <c r="F21" s="8"/>
      <c r="G21" s="4"/>
    </row>
    <row r="22" spans="1:7">
      <c r="A22" s="3" t="s">
        <v>684</v>
      </c>
      <c r="B22" s="20" t="s">
        <v>759</v>
      </c>
      <c r="C22" s="8" t="s">
        <v>831</v>
      </c>
      <c r="D22" s="8" t="s">
        <v>752</v>
      </c>
      <c r="E22" s="10"/>
      <c r="F22" s="8"/>
      <c r="G22" s="4" t="s">
        <v>822</v>
      </c>
    </row>
    <row r="23" spans="1:7">
      <c r="A23" s="3" t="s">
        <v>684</v>
      </c>
      <c r="B23" s="20" t="s">
        <v>758</v>
      </c>
      <c r="C23" s="8" t="s">
        <v>923</v>
      </c>
      <c r="D23" s="8" t="s">
        <v>752</v>
      </c>
      <c r="E23" s="10"/>
      <c r="F23" s="8"/>
      <c r="G23" s="4" t="s">
        <v>823</v>
      </c>
    </row>
    <row r="24" spans="1:7">
      <c r="A24" s="3" t="s">
        <v>684</v>
      </c>
      <c r="B24" s="20" t="s">
        <v>757</v>
      </c>
      <c r="C24" s="8" t="s">
        <v>3964</v>
      </c>
      <c r="D24" s="8" t="s">
        <v>1092</v>
      </c>
      <c r="E24" s="10"/>
      <c r="F24" s="8"/>
      <c r="G24" s="4" t="s">
        <v>824</v>
      </c>
    </row>
    <row r="25" spans="1:7">
      <c r="A25" s="3" t="s">
        <v>684</v>
      </c>
      <c r="B25" s="20" t="s">
        <v>756</v>
      </c>
      <c r="C25" s="8" t="s">
        <v>924</v>
      </c>
      <c r="D25" s="8" t="s">
        <v>687</v>
      </c>
      <c r="E25" s="10"/>
      <c r="F25" s="8"/>
      <c r="G25" s="4" t="s">
        <v>825</v>
      </c>
    </row>
    <row r="26" spans="1:7">
      <c r="A26" s="3" t="s">
        <v>684</v>
      </c>
      <c r="B26" s="20" t="s">
        <v>755</v>
      </c>
      <c r="C26" s="8" t="s">
        <v>925</v>
      </c>
      <c r="D26" s="8" t="s">
        <v>687</v>
      </c>
      <c r="E26" s="10"/>
      <c r="F26" s="8"/>
      <c r="G26" s="4" t="s">
        <v>826</v>
      </c>
    </row>
    <row r="27" spans="1:7">
      <c r="A27" s="3" t="s">
        <v>684</v>
      </c>
      <c r="B27" s="20" t="s">
        <v>754</v>
      </c>
      <c r="C27" s="8" t="s">
        <v>926</v>
      </c>
      <c r="D27" s="8" t="s">
        <v>752</v>
      </c>
      <c r="E27" s="10"/>
      <c r="F27" s="8"/>
      <c r="G27" s="4" t="s">
        <v>827</v>
      </c>
    </row>
    <row r="28" spans="1:7">
      <c r="A28" s="3" t="s">
        <v>684</v>
      </c>
      <c r="B28" s="20" t="s">
        <v>753</v>
      </c>
      <c r="C28" s="8" t="s">
        <v>832</v>
      </c>
      <c r="D28" s="8" t="s">
        <v>752</v>
      </c>
      <c r="E28" s="10"/>
      <c r="F28" s="8"/>
      <c r="G28" s="8" t="s">
        <v>828</v>
      </c>
    </row>
    <row r="29" spans="1:7">
      <c r="A29" s="3" t="s">
        <v>684</v>
      </c>
      <c r="B29" s="20" t="s">
        <v>1087</v>
      </c>
      <c r="C29" s="8" t="s">
        <v>1090</v>
      </c>
      <c r="D29" s="8" t="s">
        <v>1088</v>
      </c>
      <c r="E29" s="10" t="s">
        <v>1089</v>
      </c>
      <c r="F29" s="8"/>
      <c r="G29" s="8"/>
    </row>
    <row r="30" spans="1:7">
      <c r="A30" s="3" t="s">
        <v>6</v>
      </c>
      <c r="B30" s="20" t="s">
        <v>1072</v>
      </c>
      <c r="C30" s="8" t="s">
        <v>1074</v>
      </c>
      <c r="D30" s="8" t="s">
        <v>86</v>
      </c>
      <c r="E30" s="10"/>
      <c r="F30" s="8"/>
      <c r="G30" s="8"/>
    </row>
    <row r="31" spans="1:7">
      <c r="A31" s="3" t="s">
        <v>6</v>
      </c>
      <c r="B31" s="20" t="s">
        <v>1073</v>
      </c>
      <c r="C31" s="8" t="s">
        <v>1075</v>
      </c>
      <c r="D31" s="8" t="s">
        <v>86</v>
      </c>
      <c r="E31" s="10"/>
      <c r="F31" s="8"/>
      <c r="G31" s="8"/>
    </row>
    <row r="32" spans="1:7">
      <c r="A32" s="14" t="s">
        <v>708</v>
      </c>
      <c r="B32" s="20" t="s">
        <v>751</v>
      </c>
      <c r="C32" s="8" t="s">
        <v>813</v>
      </c>
      <c r="D32" s="8" t="s">
        <v>717</v>
      </c>
      <c r="E32" s="10"/>
      <c r="F32" s="8"/>
      <c r="G32" s="8" t="s">
        <v>829</v>
      </c>
    </row>
    <row r="33" spans="1:253">
      <c r="A33" s="3" t="s">
        <v>684</v>
      </c>
      <c r="B33" s="20" t="s">
        <v>750</v>
      </c>
      <c r="C33" s="8" t="s">
        <v>814</v>
      </c>
      <c r="D33" s="8" t="s">
        <v>704</v>
      </c>
      <c r="E33" s="10" t="s">
        <v>703</v>
      </c>
      <c r="F33" s="8"/>
      <c r="G33" s="4"/>
    </row>
    <row r="34" spans="1:253">
      <c r="A34" s="3" t="s">
        <v>684</v>
      </c>
      <c r="B34" s="20" t="s">
        <v>1068</v>
      </c>
      <c r="C34" s="8" t="s">
        <v>1067</v>
      </c>
      <c r="D34" s="8" t="s">
        <v>26</v>
      </c>
      <c r="E34" s="10" t="s">
        <v>62</v>
      </c>
      <c r="F34" s="8"/>
      <c r="G34" s="4"/>
    </row>
    <row r="35" spans="1:253">
      <c r="A35" s="14" t="s">
        <v>684</v>
      </c>
      <c r="B35" s="15" t="s">
        <v>702</v>
      </c>
      <c r="C35" s="16" t="s">
        <v>701</v>
      </c>
      <c r="D35" s="16" t="s">
        <v>700</v>
      </c>
      <c r="E35" s="16" t="s">
        <v>699</v>
      </c>
      <c r="F35" s="8"/>
      <c r="G35" s="4"/>
    </row>
    <row r="37" spans="1:253" ht="12.75" thickBot="1"/>
    <row r="38" spans="1:253">
      <c r="A38" s="1">
        <f>A4+1</f>
        <v>2</v>
      </c>
      <c r="B38" s="18" t="s">
        <v>1083</v>
      </c>
      <c r="C38" s="18" t="s">
        <v>698</v>
      </c>
      <c r="D38" s="18" t="s">
        <v>697</v>
      </c>
      <c r="E38" s="19" t="s">
        <v>696</v>
      </c>
      <c r="F38" s="18" t="s">
        <v>695</v>
      </c>
      <c r="G38" s="2" t="s">
        <v>694</v>
      </c>
    </row>
    <row r="39" spans="1:253">
      <c r="A39" s="3" t="s">
        <v>693</v>
      </c>
      <c r="B39" s="20" t="s">
        <v>749</v>
      </c>
      <c r="C39" s="8" t="s">
        <v>833</v>
      </c>
      <c r="D39" s="8" t="s">
        <v>687</v>
      </c>
      <c r="E39" s="10" t="s">
        <v>691</v>
      </c>
      <c r="F39" s="8" t="s">
        <v>690</v>
      </c>
      <c r="G39" s="4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</row>
    <row r="40" spans="1:253" s="11" customFormat="1">
      <c r="A40" s="3" t="s">
        <v>684</v>
      </c>
      <c r="B40" s="20" t="s">
        <v>742</v>
      </c>
      <c r="C40" s="8" t="s">
        <v>807</v>
      </c>
      <c r="D40" s="8" t="s">
        <v>687</v>
      </c>
      <c r="E40" s="12"/>
      <c r="F40" s="8" t="s">
        <v>688</v>
      </c>
      <c r="G40" s="4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</row>
    <row r="41" spans="1:253">
      <c r="A41" s="3" t="s">
        <v>708</v>
      </c>
      <c r="B41" s="20" t="s">
        <v>748</v>
      </c>
      <c r="C41" s="8" t="s">
        <v>834</v>
      </c>
      <c r="D41" s="8" t="s">
        <v>711</v>
      </c>
      <c r="E41" s="10"/>
      <c r="F41" s="8"/>
      <c r="G41" s="4"/>
    </row>
    <row r="42" spans="1:253">
      <c r="A42" s="3" t="s">
        <v>684</v>
      </c>
      <c r="B42" s="20" t="s">
        <v>747</v>
      </c>
      <c r="C42" s="8" t="s">
        <v>835</v>
      </c>
      <c r="D42" s="8" t="s">
        <v>687</v>
      </c>
      <c r="E42" s="10" t="s">
        <v>709</v>
      </c>
      <c r="F42" s="8"/>
      <c r="G42" s="4"/>
    </row>
    <row r="43" spans="1:253">
      <c r="A43" s="3" t="s">
        <v>708</v>
      </c>
      <c r="B43" s="20" t="s">
        <v>746</v>
      </c>
      <c r="C43" s="8" t="s">
        <v>836</v>
      </c>
      <c r="D43" s="13" t="s">
        <v>80</v>
      </c>
      <c r="E43" s="10"/>
      <c r="F43" s="8"/>
      <c r="G43" s="4"/>
    </row>
    <row r="44" spans="1:253">
      <c r="A44" s="3" t="s">
        <v>684</v>
      </c>
      <c r="B44" s="20" t="s">
        <v>745</v>
      </c>
      <c r="C44" s="8" t="s">
        <v>837</v>
      </c>
      <c r="D44" s="8" t="s">
        <v>704</v>
      </c>
      <c r="E44" s="10" t="s">
        <v>703</v>
      </c>
      <c r="F44" s="8"/>
      <c r="G44" s="4"/>
    </row>
    <row r="45" spans="1:253">
      <c r="A45" s="3" t="s">
        <v>684</v>
      </c>
      <c r="B45" s="20" t="s">
        <v>744</v>
      </c>
      <c r="C45" s="8" t="s">
        <v>838</v>
      </c>
      <c r="D45" s="8" t="s">
        <v>704</v>
      </c>
      <c r="E45" s="10" t="s">
        <v>703</v>
      </c>
      <c r="F45" s="8"/>
      <c r="G45" s="4"/>
    </row>
    <row r="46" spans="1:253">
      <c r="A46" s="14" t="s">
        <v>684</v>
      </c>
      <c r="B46" s="15" t="s">
        <v>743</v>
      </c>
      <c r="C46" s="16" t="s">
        <v>701</v>
      </c>
      <c r="D46" s="16" t="s">
        <v>700</v>
      </c>
      <c r="E46" s="16" t="s">
        <v>699</v>
      </c>
      <c r="F46" s="8"/>
      <c r="G46" s="4"/>
    </row>
    <row r="48" spans="1:253" ht="12.75" thickBot="1"/>
    <row r="49" spans="1:253">
      <c r="A49" s="1">
        <f>A38+1</f>
        <v>3</v>
      </c>
      <c r="B49" s="18" t="s">
        <v>4030</v>
      </c>
      <c r="C49" s="18" t="s">
        <v>698</v>
      </c>
      <c r="D49" s="18" t="s">
        <v>697</v>
      </c>
      <c r="E49" s="19" t="s">
        <v>696</v>
      </c>
      <c r="F49" s="18" t="s">
        <v>695</v>
      </c>
      <c r="G49" s="2" t="s">
        <v>694</v>
      </c>
    </row>
    <row r="50" spans="1:253">
      <c r="A50" s="3" t="s">
        <v>693</v>
      </c>
      <c r="B50" s="20" t="s">
        <v>4031</v>
      </c>
      <c r="C50" s="8" t="s">
        <v>4110</v>
      </c>
      <c r="D50" s="8" t="s">
        <v>687</v>
      </c>
      <c r="E50" s="10" t="s">
        <v>691</v>
      </c>
      <c r="F50" s="8" t="s">
        <v>690</v>
      </c>
      <c r="G50" s="4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</row>
    <row r="51" spans="1:253" s="11" customFormat="1">
      <c r="A51" s="3" t="s">
        <v>684</v>
      </c>
      <c r="B51" s="20" t="s">
        <v>742</v>
      </c>
      <c r="C51" s="8" t="s">
        <v>807</v>
      </c>
      <c r="D51" s="8" t="s">
        <v>687</v>
      </c>
      <c r="E51" s="12"/>
      <c r="F51" s="8" t="s">
        <v>688</v>
      </c>
      <c r="G51" s="4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</row>
    <row r="52" spans="1:253">
      <c r="A52" s="3" t="s">
        <v>708</v>
      </c>
      <c r="B52" s="20" t="s">
        <v>4034</v>
      </c>
      <c r="C52" s="8" t="s">
        <v>4032</v>
      </c>
      <c r="D52" s="8" t="s">
        <v>711</v>
      </c>
      <c r="E52" s="10"/>
      <c r="F52" s="8"/>
      <c r="G52" s="4"/>
    </row>
    <row r="53" spans="1:253">
      <c r="A53" s="3" t="s">
        <v>684</v>
      </c>
      <c r="B53" s="20" t="s">
        <v>4035</v>
      </c>
      <c r="C53" s="8" t="s">
        <v>4033</v>
      </c>
      <c r="D53" s="8" t="s">
        <v>687</v>
      </c>
      <c r="E53" s="10" t="s">
        <v>709</v>
      </c>
      <c r="F53" s="8"/>
      <c r="G53" s="4"/>
    </row>
    <row r="54" spans="1:253">
      <c r="A54" s="3" t="s">
        <v>684</v>
      </c>
      <c r="B54" s="20" t="s">
        <v>4039</v>
      </c>
      <c r="C54" s="8" t="s">
        <v>4040</v>
      </c>
      <c r="D54" s="8" t="s">
        <v>687</v>
      </c>
      <c r="E54" s="10" t="s">
        <v>709</v>
      </c>
      <c r="F54" s="8"/>
      <c r="G54" s="4"/>
    </row>
    <row r="55" spans="1:253">
      <c r="A55" s="3" t="s">
        <v>684</v>
      </c>
      <c r="B55" s="20" t="s">
        <v>4036</v>
      </c>
      <c r="C55" s="8" t="s">
        <v>4038</v>
      </c>
      <c r="D55" s="8" t="s">
        <v>704</v>
      </c>
      <c r="E55" s="10" t="s">
        <v>703</v>
      </c>
      <c r="F55" s="8"/>
      <c r="G55" s="4"/>
    </row>
    <row r="56" spans="1:253">
      <c r="A56" s="14" t="s">
        <v>684</v>
      </c>
      <c r="B56" s="15" t="s">
        <v>4037</v>
      </c>
      <c r="C56" s="16" t="s">
        <v>701</v>
      </c>
      <c r="D56" s="16" t="s">
        <v>700</v>
      </c>
      <c r="E56" s="16" t="s">
        <v>699</v>
      </c>
      <c r="F56" s="8"/>
      <c r="G56" s="4"/>
    </row>
    <row r="58" spans="1:253" ht="12.75" thickBot="1"/>
    <row r="59" spans="1:253">
      <c r="A59" s="1">
        <f>A49+1</f>
        <v>4</v>
      </c>
      <c r="B59" s="18" t="s">
        <v>4516</v>
      </c>
      <c r="C59" s="18" t="s">
        <v>45</v>
      </c>
      <c r="D59" s="18" t="s">
        <v>46</v>
      </c>
      <c r="E59" s="19" t="s">
        <v>47</v>
      </c>
      <c r="F59" s="18" t="s">
        <v>48</v>
      </c>
      <c r="G59" s="2" t="s">
        <v>5</v>
      </c>
    </row>
    <row r="60" spans="1:253">
      <c r="A60" s="3" t="s">
        <v>23</v>
      </c>
      <c r="B60" s="20" t="s">
        <v>237</v>
      </c>
      <c r="C60" s="8" t="s">
        <v>4517</v>
      </c>
      <c r="D60" s="8" t="s">
        <v>26</v>
      </c>
      <c r="E60" s="10" t="s">
        <v>27</v>
      </c>
      <c r="F60" s="8" t="s">
        <v>28</v>
      </c>
      <c r="G60" s="4"/>
    </row>
    <row r="61" spans="1:253">
      <c r="A61" s="3" t="s">
        <v>6</v>
      </c>
      <c r="B61" s="20" t="s">
        <v>1256</v>
      </c>
      <c r="C61" s="8" t="s">
        <v>3732</v>
      </c>
      <c r="D61" s="8" t="s">
        <v>26</v>
      </c>
      <c r="E61" s="10"/>
      <c r="F61" s="8" t="s">
        <v>39</v>
      </c>
      <c r="G61" s="4"/>
    </row>
    <row r="62" spans="1:253">
      <c r="A62" s="3" t="s">
        <v>6</v>
      </c>
      <c r="B62" s="20" t="s">
        <v>277</v>
      </c>
      <c r="C62" s="8" t="s">
        <v>4518</v>
      </c>
      <c r="D62" s="8" t="s">
        <v>51</v>
      </c>
      <c r="E62" s="10"/>
      <c r="F62" s="8" t="s">
        <v>39</v>
      </c>
      <c r="G62" s="4"/>
    </row>
    <row r="63" spans="1:253">
      <c r="A63" s="3" t="s">
        <v>6</v>
      </c>
      <c r="B63" s="58" t="s">
        <v>4520</v>
      </c>
      <c r="C63" s="8" t="s">
        <v>4521</v>
      </c>
      <c r="D63" s="8" t="s">
        <v>673</v>
      </c>
      <c r="E63" s="10" t="s">
        <v>60</v>
      </c>
      <c r="F63" s="8"/>
      <c r="G63" s="4" t="s">
        <v>4522</v>
      </c>
    </row>
    <row r="64" spans="1:253">
      <c r="A64" s="3" t="s">
        <v>6</v>
      </c>
      <c r="B64" s="20" t="s">
        <v>4524</v>
      </c>
      <c r="C64" s="8" t="s">
        <v>4523</v>
      </c>
      <c r="D64" s="8" t="s">
        <v>43</v>
      </c>
      <c r="E64" s="10" t="s">
        <v>44</v>
      </c>
      <c r="F64" s="8"/>
      <c r="G64" s="4"/>
    </row>
    <row r="65" spans="1:7">
      <c r="A65" s="3" t="s">
        <v>6</v>
      </c>
      <c r="B65" s="20" t="s">
        <v>456</v>
      </c>
      <c r="C65" s="8" t="s">
        <v>4519</v>
      </c>
      <c r="D65" s="8" t="s">
        <v>43</v>
      </c>
      <c r="E65" s="10" t="s">
        <v>44</v>
      </c>
      <c r="F65" s="8"/>
      <c r="G65" s="4"/>
    </row>
    <row r="67" spans="1:7" ht="12.75" thickBot="1"/>
    <row r="68" spans="1:7">
      <c r="A68" s="1">
        <f>A59+1</f>
        <v>5</v>
      </c>
      <c r="B68" s="18" t="s">
        <v>4514</v>
      </c>
      <c r="C68" s="18" t="s">
        <v>698</v>
      </c>
      <c r="D68" s="18" t="s">
        <v>46</v>
      </c>
      <c r="E68" s="19" t="s">
        <v>696</v>
      </c>
      <c r="F68" s="18" t="s">
        <v>48</v>
      </c>
      <c r="G68" s="2" t="s">
        <v>5</v>
      </c>
    </row>
    <row r="69" spans="1:7">
      <c r="A69" s="3" t="s">
        <v>23</v>
      </c>
      <c r="B69" s="20" t="s">
        <v>689</v>
      </c>
      <c r="C69" s="8" t="s">
        <v>3731</v>
      </c>
      <c r="D69" s="8" t="s">
        <v>26</v>
      </c>
      <c r="E69" s="10" t="s">
        <v>691</v>
      </c>
      <c r="F69" s="8" t="s">
        <v>28</v>
      </c>
      <c r="G69" s="4"/>
    </row>
    <row r="70" spans="1:7">
      <c r="A70" s="3" t="s">
        <v>6</v>
      </c>
      <c r="B70" s="20" t="s">
        <v>1256</v>
      </c>
      <c r="C70" s="8" t="s">
        <v>3732</v>
      </c>
      <c r="D70" s="8" t="s">
        <v>26</v>
      </c>
      <c r="E70" s="12"/>
      <c r="F70" s="8" t="s">
        <v>39</v>
      </c>
      <c r="G70" s="4"/>
    </row>
    <row r="71" spans="1:7">
      <c r="A71" s="3" t="s">
        <v>6</v>
      </c>
      <c r="B71" s="58" t="s">
        <v>738</v>
      </c>
      <c r="C71" s="8" t="s">
        <v>3965</v>
      </c>
      <c r="D71" s="8" t="s">
        <v>673</v>
      </c>
      <c r="E71" s="10" t="s">
        <v>1096</v>
      </c>
      <c r="F71" s="8" t="s">
        <v>39</v>
      </c>
      <c r="G71" s="4" t="s">
        <v>3725</v>
      </c>
    </row>
    <row r="72" spans="1:7">
      <c r="A72" s="3" t="s">
        <v>1252</v>
      </c>
      <c r="B72" s="205" t="s">
        <v>4509</v>
      </c>
      <c r="C72" s="206" t="s">
        <v>4510</v>
      </c>
      <c r="D72" s="16" t="s">
        <v>4511</v>
      </c>
      <c r="E72" s="207"/>
      <c r="F72" s="206"/>
      <c r="G72" s="4"/>
    </row>
    <row r="73" spans="1:7">
      <c r="A73" s="3" t="s">
        <v>1252</v>
      </c>
      <c r="B73" s="58" t="s">
        <v>1253</v>
      </c>
      <c r="C73" s="8" t="s">
        <v>1255</v>
      </c>
      <c r="D73" s="8" t="s">
        <v>1254</v>
      </c>
      <c r="E73" s="10"/>
      <c r="F73" s="8"/>
      <c r="G73" s="4"/>
    </row>
    <row r="74" spans="1:7">
      <c r="A74" s="3" t="s">
        <v>1252</v>
      </c>
      <c r="B74" s="205" t="s">
        <v>4512</v>
      </c>
      <c r="C74" s="206" t="s">
        <v>4513</v>
      </c>
      <c r="D74" s="8" t="s">
        <v>1254</v>
      </c>
      <c r="E74" s="207"/>
      <c r="F74" s="206"/>
      <c r="G74" s="4"/>
    </row>
    <row r="75" spans="1:7">
      <c r="A75" s="14" t="s">
        <v>6</v>
      </c>
      <c r="B75" s="59" t="s">
        <v>741</v>
      </c>
      <c r="C75" s="8" t="s">
        <v>1093</v>
      </c>
      <c r="D75" s="8" t="s">
        <v>1092</v>
      </c>
      <c r="E75" s="10"/>
      <c r="F75" s="8"/>
      <c r="G75" s="4"/>
    </row>
    <row r="76" spans="1:7">
      <c r="A76" s="14" t="s">
        <v>6</v>
      </c>
      <c r="B76" s="59" t="s">
        <v>740</v>
      </c>
      <c r="C76" s="8" t="s">
        <v>3727</v>
      </c>
      <c r="D76" s="8" t="s">
        <v>739</v>
      </c>
      <c r="E76" s="10"/>
      <c r="F76" s="8"/>
      <c r="G76" s="4"/>
    </row>
    <row r="77" spans="1:7">
      <c r="A77" s="14" t="s">
        <v>6</v>
      </c>
      <c r="B77" s="51" t="s">
        <v>737</v>
      </c>
      <c r="C77" s="8" t="s">
        <v>3728</v>
      </c>
      <c r="D77" s="8" t="s">
        <v>723</v>
      </c>
      <c r="E77" s="10" t="s">
        <v>1095</v>
      </c>
      <c r="F77" s="8"/>
      <c r="G77" s="4" t="s">
        <v>1094</v>
      </c>
    </row>
    <row r="78" spans="1:7">
      <c r="A78" s="14" t="s">
        <v>17</v>
      </c>
      <c r="B78" s="51" t="s">
        <v>736</v>
      </c>
      <c r="C78" s="16" t="s">
        <v>877</v>
      </c>
      <c r="D78" s="8" t="s">
        <v>1251</v>
      </c>
      <c r="E78" s="16"/>
      <c r="F78" s="8"/>
      <c r="G78" s="16" t="s">
        <v>866</v>
      </c>
    </row>
    <row r="79" spans="1:7">
      <c r="A79" s="14" t="s">
        <v>17</v>
      </c>
      <c r="B79" s="51" t="s">
        <v>735</v>
      </c>
      <c r="C79" s="16" t="s">
        <v>3733</v>
      </c>
      <c r="D79" s="8" t="s">
        <v>1251</v>
      </c>
      <c r="E79" s="16"/>
      <c r="F79" s="8"/>
      <c r="G79" s="16" t="s">
        <v>867</v>
      </c>
    </row>
    <row r="80" spans="1:7">
      <c r="A80" s="14" t="s">
        <v>17</v>
      </c>
      <c r="B80" s="57" t="s">
        <v>734</v>
      </c>
      <c r="C80" s="16" t="s">
        <v>879</v>
      </c>
      <c r="D80" s="8" t="s">
        <v>1251</v>
      </c>
      <c r="E80" s="16"/>
      <c r="F80" s="8"/>
      <c r="G80" s="16" t="s">
        <v>868</v>
      </c>
    </row>
    <row r="81" spans="1:7">
      <c r="A81" s="14" t="s">
        <v>17</v>
      </c>
      <c r="B81" s="51" t="s">
        <v>733</v>
      </c>
      <c r="C81" s="16" t="s">
        <v>876</v>
      </c>
      <c r="D81" s="8" t="s">
        <v>1251</v>
      </c>
      <c r="E81" s="16"/>
      <c r="F81" s="8"/>
      <c r="G81" s="16" t="s">
        <v>869</v>
      </c>
    </row>
    <row r="82" spans="1:7">
      <c r="A82" s="14" t="s">
        <v>6</v>
      </c>
      <c r="B82" s="56" t="s">
        <v>732</v>
      </c>
      <c r="C82" s="16" t="s">
        <v>880</v>
      </c>
      <c r="D82" s="8" t="s">
        <v>1950</v>
      </c>
      <c r="E82" s="16"/>
      <c r="F82" s="8"/>
      <c r="G82" s="16" t="s">
        <v>870</v>
      </c>
    </row>
    <row r="83" spans="1:7">
      <c r="A83" s="14" t="s">
        <v>6</v>
      </c>
      <c r="B83" s="56" t="s">
        <v>731</v>
      </c>
      <c r="C83" s="16" t="s">
        <v>881</v>
      </c>
      <c r="D83" s="8" t="s">
        <v>1950</v>
      </c>
      <c r="E83" s="16"/>
      <c r="F83" s="52"/>
      <c r="G83" s="16" t="s">
        <v>871</v>
      </c>
    </row>
    <row r="84" spans="1:7">
      <c r="A84" s="14" t="s">
        <v>6</v>
      </c>
      <c r="B84" s="55" t="s">
        <v>730</v>
      </c>
      <c r="C84" s="52" t="s">
        <v>882</v>
      </c>
      <c r="D84" s="8" t="s">
        <v>26</v>
      </c>
      <c r="E84" s="16"/>
      <c r="F84" s="52"/>
      <c r="G84" s="52" t="s">
        <v>872</v>
      </c>
    </row>
    <row r="85" spans="1:7">
      <c r="A85" s="14" t="s">
        <v>6</v>
      </c>
      <c r="B85" s="54" t="s">
        <v>729</v>
      </c>
      <c r="C85" s="52" t="s">
        <v>883</v>
      </c>
      <c r="D85" s="8" t="s">
        <v>26</v>
      </c>
      <c r="E85" s="16"/>
      <c r="F85" s="52"/>
      <c r="G85" s="52" t="s">
        <v>873</v>
      </c>
    </row>
    <row r="86" spans="1:7">
      <c r="A86" s="14" t="s">
        <v>6</v>
      </c>
      <c r="B86" s="53" t="s">
        <v>728</v>
      </c>
      <c r="C86" s="52" t="s">
        <v>884</v>
      </c>
      <c r="D86" s="8" t="s">
        <v>26</v>
      </c>
      <c r="E86" s="16"/>
      <c r="F86" s="52"/>
      <c r="G86" s="52" t="s">
        <v>874</v>
      </c>
    </row>
    <row r="87" spans="1:7">
      <c r="A87" s="14" t="s">
        <v>6</v>
      </c>
      <c r="B87" s="53" t="s">
        <v>727</v>
      </c>
      <c r="C87" s="52" t="s">
        <v>885</v>
      </c>
      <c r="D87" s="8" t="s">
        <v>26</v>
      </c>
      <c r="E87" s="16"/>
      <c r="F87" s="52"/>
      <c r="G87" s="52" t="s">
        <v>875</v>
      </c>
    </row>
    <row r="88" spans="1:7">
      <c r="A88" s="14" t="s">
        <v>6</v>
      </c>
      <c r="B88" s="55" t="s">
        <v>3723</v>
      </c>
      <c r="C88" s="52" t="s">
        <v>3720</v>
      </c>
      <c r="D88" s="8" t="s">
        <v>26</v>
      </c>
      <c r="E88" s="161"/>
      <c r="F88" s="129"/>
      <c r="G88" s="129"/>
    </row>
    <row r="89" spans="1:7">
      <c r="A89" s="14" t="s">
        <v>6</v>
      </c>
      <c r="B89" s="54" t="s">
        <v>886</v>
      </c>
      <c r="C89" s="52" t="s">
        <v>887</v>
      </c>
      <c r="D89" s="8" t="s">
        <v>26</v>
      </c>
      <c r="E89" s="16"/>
      <c r="F89" s="52"/>
      <c r="G89" s="52" t="s">
        <v>888</v>
      </c>
    </row>
    <row r="90" spans="1:7">
      <c r="A90" s="14" t="s">
        <v>6</v>
      </c>
      <c r="B90" s="55" t="s">
        <v>3724</v>
      </c>
      <c r="C90" s="52" t="s">
        <v>3722</v>
      </c>
      <c r="D90" s="8" t="s">
        <v>26</v>
      </c>
      <c r="E90" s="161"/>
      <c r="F90" s="129"/>
      <c r="G90" s="129"/>
    </row>
    <row r="91" spans="1:7">
      <c r="A91" s="14" t="s">
        <v>6</v>
      </c>
      <c r="B91" s="54" t="s">
        <v>1912</v>
      </c>
      <c r="C91" s="52" t="s">
        <v>1914</v>
      </c>
      <c r="D91" s="8" t="s">
        <v>26</v>
      </c>
      <c r="E91" s="16"/>
      <c r="F91" s="52"/>
      <c r="G91" s="52" t="s">
        <v>1913</v>
      </c>
    </row>
    <row r="92" spans="1:7">
      <c r="A92" s="3" t="s">
        <v>6</v>
      </c>
      <c r="B92" s="20" t="s">
        <v>716</v>
      </c>
      <c r="C92" s="8" t="s">
        <v>3962</v>
      </c>
      <c r="D92" s="8" t="s">
        <v>43</v>
      </c>
      <c r="E92" s="10" t="s">
        <v>44</v>
      </c>
      <c r="F92" s="8"/>
      <c r="G92" s="4"/>
    </row>
    <row r="93" spans="1:7">
      <c r="A93" s="3" t="s">
        <v>6</v>
      </c>
      <c r="B93" s="20" t="s">
        <v>715</v>
      </c>
      <c r="C93" s="8" t="s">
        <v>4434</v>
      </c>
      <c r="D93" s="8" t="s">
        <v>43</v>
      </c>
      <c r="E93" s="10" t="s">
        <v>44</v>
      </c>
      <c r="F93" s="8"/>
      <c r="G93" s="4"/>
    </row>
    <row r="94" spans="1:7">
      <c r="A94" s="14" t="s">
        <v>6</v>
      </c>
      <c r="B94" s="15" t="s">
        <v>702</v>
      </c>
      <c r="C94" s="16" t="s">
        <v>701</v>
      </c>
      <c r="D94" s="16" t="s">
        <v>51</v>
      </c>
      <c r="E94" s="16" t="s">
        <v>457</v>
      </c>
      <c r="F94" s="8"/>
      <c r="G94" s="4"/>
    </row>
    <row r="96" spans="1:7" ht="12.75" thickBot="1"/>
    <row r="97" spans="1:7">
      <c r="A97" s="1">
        <f>A68+1</f>
        <v>6</v>
      </c>
      <c r="B97" s="18" t="s">
        <v>839</v>
      </c>
      <c r="C97" s="18" t="s">
        <v>698</v>
      </c>
      <c r="D97" s="18" t="s">
        <v>697</v>
      </c>
      <c r="E97" s="19" t="s">
        <v>696</v>
      </c>
      <c r="F97" s="18" t="s">
        <v>695</v>
      </c>
      <c r="G97" s="2" t="s">
        <v>694</v>
      </c>
    </row>
    <row r="98" spans="1:7">
      <c r="A98" s="3" t="s">
        <v>693</v>
      </c>
      <c r="B98" s="20" t="s">
        <v>689</v>
      </c>
      <c r="C98" s="8" t="s">
        <v>3731</v>
      </c>
      <c r="D98" s="8" t="s">
        <v>687</v>
      </c>
      <c r="E98" s="10" t="s">
        <v>691</v>
      </c>
      <c r="F98" s="8" t="s">
        <v>690</v>
      </c>
      <c r="G98" s="4"/>
    </row>
    <row r="99" spans="1:7">
      <c r="A99" s="3" t="s">
        <v>684</v>
      </c>
      <c r="B99" s="20" t="s">
        <v>1256</v>
      </c>
      <c r="C99" s="8" t="s">
        <v>3732</v>
      </c>
      <c r="D99" s="8" t="s">
        <v>687</v>
      </c>
      <c r="E99" s="12"/>
      <c r="F99" s="8" t="s">
        <v>688</v>
      </c>
      <c r="G99" s="4"/>
    </row>
    <row r="100" spans="1:7">
      <c r="A100" s="3" t="s">
        <v>6</v>
      </c>
      <c r="B100" s="58" t="s">
        <v>3730</v>
      </c>
      <c r="C100" s="8" t="s">
        <v>3965</v>
      </c>
      <c r="D100" s="8" t="s">
        <v>673</v>
      </c>
      <c r="E100" s="10" t="s">
        <v>1096</v>
      </c>
      <c r="F100" s="8" t="s">
        <v>39</v>
      </c>
      <c r="G100" s="4" t="s">
        <v>3725</v>
      </c>
    </row>
    <row r="101" spans="1:7">
      <c r="A101" s="3" t="s">
        <v>1252</v>
      </c>
      <c r="B101" s="58" t="s">
        <v>1253</v>
      </c>
      <c r="C101" s="8" t="s">
        <v>3726</v>
      </c>
      <c r="D101" s="8" t="s">
        <v>1254</v>
      </c>
      <c r="E101" s="10"/>
      <c r="F101" s="8"/>
      <c r="G101" s="4"/>
    </row>
    <row r="102" spans="1:7">
      <c r="A102" s="14" t="s">
        <v>6</v>
      </c>
      <c r="B102" s="59" t="s">
        <v>741</v>
      </c>
      <c r="C102" s="8" t="s">
        <v>1093</v>
      </c>
      <c r="D102" s="8" t="s">
        <v>1092</v>
      </c>
      <c r="E102" s="10"/>
      <c r="F102" s="8"/>
      <c r="G102" s="4"/>
    </row>
    <row r="103" spans="1:7">
      <c r="A103" s="14" t="s">
        <v>684</v>
      </c>
      <c r="B103" s="59" t="s">
        <v>740</v>
      </c>
      <c r="C103" s="8" t="s">
        <v>3727</v>
      </c>
      <c r="D103" s="8" t="s">
        <v>739</v>
      </c>
      <c r="E103" s="10"/>
      <c r="F103" s="8"/>
      <c r="G103" s="4"/>
    </row>
    <row r="104" spans="1:7">
      <c r="A104" s="14" t="s">
        <v>684</v>
      </c>
      <c r="B104" s="51" t="s">
        <v>737</v>
      </c>
      <c r="C104" s="8" t="s">
        <v>3728</v>
      </c>
      <c r="D104" s="8" t="s">
        <v>723</v>
      </c>
      <c r="E104" s="10" t="s">
        <v>1095</v>
      </c>
      <c r="F104" s="8"/>
      <c r="G104" s="4" t="s">
        <v>1094</v>
      </c>
    </row>
    <row r="105" spans="1:7">
      <c r="A105" s="14" t="s">
        <v>708</v>
      </c>
      <c r="B105" s="51" t="s">
        <v>736</v>
      </c>
      <c r="C105" s="16" t="s">
        <v>877</v>
      </c>
      <c r="D105" s="8" t="s">
        <v>1251</v>
      </c>
      <c r="E105" s="16"/>
      <c r="F105" s="8"/>
      <c r="G105" s="16" t="s">
        <v>866</v>
      </c>
    </row>
    <row r="106" spans="1:7">
      <c r="A106" s="14" t="s">
        <v>708</v>
      </c>
      <c r="B106" s="51" t="s">
        <v>735</v>
      </c>
      <c r="C106" s="16" t="s">
        <v>3733</v>
      </c>
      <c r="D106" s="8" t="s">
        <v>1251</v>
      </c>
      <c r="E106" s="16"/>
      <c r="F106" s="8"/>
      <c r="G106" s="16" t="s">
        <v>867</v>
      </c>
    </row>
    <row r="107" spans="1:7">
      <c r="A107" s="14" t="s">
        <v>708</v>
      </c>
      <c r="B107" s="57" t="s">
        <v>734</v>
      </c>
      <c r="C107" s="16" t="s">
        <v>879</v>
      </c>
      <c r="D107" s="8" t="s">
        <v>1251</v>
      </c>
      <c r="E107" s="16"/>
      <c r="F107" s="8"/>
      <c r="G107" s="16" t="s">
        <v>868</v>
      </c>
    </row>
    <row r="108" spans="1:7">
      <c r="A108" s="14" t="s">
        <v>708</v>
      </c>
      <c r="B108" s="51" t="s">
        <v>733</v>
      </c>
      <c r="C108" s="16" t="s">
        <v>876</v>
      </c>
      <c r="D108" s="8" t="s">
        <v>1251</v>
      </c>
      <c r="E108" s="16"/>
      <c r="F108" s="8"/>
      <c r="G108" s="16" t="s">
        <v>869</v>
      </c>
    </row>
    <row r="109" spans="1:7">
      <c r="A109" s="14" t="s">
        <v>684</v>
      </c>
      <c r="B109" s="56" t="s">
        <v>732</v>
      </c>
      <c r="C109" s="16" t="s">
        <v>880</v>
      </c>
      <c r="D109" s="8" t="s">
        <v>1950</v>
      </c>
      <c r="E109" s="16"/>
      <c r="F109" s="8"/>
      <c r="G109" s="16" t="s">
        <v>870</v>
      </c>
    </row>
    <row r="110" spans="1:7">
      <c r="A110" s="14" t="s">
        <v>684</v>
      </c>
      <c r="B110" s="56" t="s">
        <v>731</v>
      </c>
      <c r="C110" s="16" t="s">
        <v>881</v>
      </c>
      <c r="D110" s="8" t="s">
        <v>1950</v>
      </c>
      <c r="E110" s="16"/>
      <c r="F110" s="52"/>
      <c r="G110" s="16" t="s">
        <v>871</v>
      </c>
    </row>
    <row r="111" spans="1:7">
      <c r="A111" s="14" t="s">
        <v>684</v>
      </c>
      <c r="B111" s="55" t="s">
        <v>730</v>
      </c>
      <c r="C111" s="52" t="s">
        <v>882</v>
      </c>
      <c r="D111" s="8" t="s">
        <v>687</v>
      </c>
      <c r="E111" s="16"/>
      <c r="F111" s="52"/>
      <c r="G111" s="52" t="s">
        <v>872</v>
      </c>
    </row>
    <row r="112" spans="1:7">
      <c r="A112" s="14" t="s">
        <v>684</v>
      </c>
      <c r="B112" s="54" t="s">
        <v>729</v>
      </c>
      <c r="C112" s="52" t="s">
        <v>883</v>
      </c>
      <c r="D112" s="8" t="s">
        <v>687</v>
      </c>
      <c r="E112" s="16"/>
      <c r="F112" s="52"/>
      <c r="G112" s="52" t="s">
        <v>873</v>
      </c>
    </row>
    <row r="113" spans="1:7">
      <c r="A113" s="14" t="s">
        <v>684</v>
      </c>
      <c r="B113" s="53" t="s">
        <v>728</v>
      </c>
      <c r="C113" s="52" t="s">
        <v>884</v>
      </c>
      <c r="D113" s="8" t="s">
        <v>687</v>
      </c>
      <c r="E113" s="16"/>
      <c r="F113" s="52"/>
      <c r="G113" s="52" t="s">
        <v>874</v>
      </c>
    </row>
    <row r="114" spans="1:7">
      <c r="A114" s="14" t="s">
        <v>684</v>
      </c>
      <c r="B114" s="53" t="s">
        <v>727</v>
      </c>
      <c r="C114" s="52" t="s">
        <v>885</v>
      </c>
      <c r="D114" s="8" t="s">
        <v>687</v>
      </c>
      <c r="E114" s="16"/>
      <c r="F114" s="52"/>
      <c r="G114" s="52" t="s">
        <v>875</v>
      </c>
    </row>
    <row r="115" spans="1:7">
      <c r="A115" s="14" t="s">
        <v>6</v>
      </c>
      <c r="B115" s="55" t="s">
        <v>3723</v>
      </c>
      <c r="C115" s="52" t="s">
        <v>3720</v>
      </c>
      <c r="D115" s="8" t="s">
        <v>26</v>
      </c>
      <c r="E115" s="161"/>
      <c r="F115" s="129"/>
      <c r="G115" s="129"/>
    </row>
    <row r="116" spans="1:7">
      <c r="A116" s="14" t="s">
        <v>6</v>
      </c>
      <c r="B116" s="54" t="s">
        <v>886</v>
      </c>
      <c r="C116" s="52" t="s">
        <v>4508</v>
      </c>
      <c r="D116" s="8" t="s">
        <v>26</v>
      </c>
      <c r="E116" s="16"/>
      <c r="F116" s="52"/>
      <c r="G116" s="52" t="s">
        <v>888</v>
      </c>
    </row>
    <row r="117" spans="1:7">
      <c r="A117" s="14" t="s">
        <v>6</v>
      </c>
      <c r="B117" s="55" t="s">
        <v>3724</v>
      </c>
      <c r="C117" s="52" t="s">
        <v>3722</v>
      </c>
      <c r="D117" s="8" t="s">
        <v>26</v>
      </c>
      <c r="E117" s="161"/>
      <c r="F117" s="129"/>
      <c r="G117" s="129"/>
    </row>
    <row r="118" spans="1:7">
      <c r="A118" s="14" t="s">
        <v>6</v>
      </c>
      <c r="B118" s="54" t="s">
        <v>1912</v>
      </c>
      <c r="C118" s="52" t="s">
        <v>1914</v>
      </c>
      <c r="D118" s="8" t="s">
        <v>26</v>
      </c>
      <c r="E118" s="16"/>
      <c r="F118" s="52"/>
      <c r="G118" s="52" t="s">
        <v>1913</v>
      </c>
    </row>
    <row r="119" spans="1:7">
      <c r="A119" s="3" t="s">
        <v>684</v>
      </c>
      <c r="B119" s="20" t="s">
        <v>716</v>
      </c>
      <c r="C119" s="8" t="s">
        <v>3962</v>
      </c>
      <c r="D119" s="8" t="s">
        <v>704</v>
      </c>
      <c r="E119" s="10" t="s">
        <v>703</v>
      </c>
      <c r="F119" s="8"/>
      <c r="G119" s="4"/>
    </row>
    <row r="120" spans="1:7">
      <c r="A120" s="3" t="s">
        <v>684</v>
      </c>
      <c r="B120" s="20" t="s">
        <v>715</v>
      </c>
      <c r="C120" s="8" t="s">
        <v>4434</v>
      </c>
      <c r="D120" s="8" t="s">
        <v>704</v>
      </c>
      <c r="E120" s="10" t="s">
        <v>703</v>
      </c>
      <c r="F120" s="8"/>
      <c r="G120" s="4"/>
    </row>
    <row r="121" spans="1:7">
      <c r="A121" s="14" t="s">
        <v>684</v>
      </c>
      <c r="B121" s="15" t="s">
        <v>702</v>
      </c>
      <c r="C121" s="16" t="s">
        <v>701</v>
      </c>
      <c r="D121" s="16" t="s">
        <v>700</v>
      </c>
      <c r="E121" s="16" t="s">
        <v>1244</v>
      </c>
      <c r="F121" s="8"/>
      <c r="G121" s="4"/>
    </row>
    <row r="123" spans="1:7" ht="12.75" thickBot="1"/>
    <row r="124" spans="1:7">
      <c r="A124" s="1">
        <f>A97+1</f>
        <v>7</v>
      </c>
      <c r="B124" s="18" t="s">
        <v>4432</v>
      </c>
      <c r="C124" s="18" t="s">
        <v>45</v>
      </c>
      <c r="D124" s="18" t="s">
        <v>46</v>
      </c>
      <c r="E124" s="19" t="s">
        <v>47</v>
      </c>
      <c r="F124" s="18" t="s">
        <v>48</v>
      </c>
      <c r="G124" s="2" t="s">
        <v>694</v>
      </c>
    </row>
    <row r="125" spans="1:7">
      <c r="A125" s="3" t="s">
        <v>23</v>
      </c>
      <c r="B125" s="20" t="s">
        <v>689</v>
      </c>
      <c r="C125" s="8" t="s">
        <v>4433</v>
      </c>
      <c r="D125" s="8" t="s">
        <v>26</v>
      </c>
      <c r="E125" s="10" t="s">
        <v>691</v>
      </c>
      <c r="F125" s="8" t="s">
        <v>28</v>
      </c>
      <c r="G125" s="4"/>
    </row>
    <row r="126" spans="1:7">
      <c r="A126" s="3" t="s">
        <v>684</v>
      </c>
      <c r="B126" s="20" t="s">
        <v>678</v>
      </c>
      <c r="C126" s="8" t="s">
        <v>3732</v>
      </c>
      <c r="D126" s="8" t="s">
        <v>26</v>
      </c>
      <c r="E126" s="12"/>
      <c r="F126" s="8" t="s">
        <v>39</v>
      </c>
      <c r="G126" s="4"/>
    </row>
    <row r="127" spans="1:7">
      <c r="A127" s="3" t="s">
        <v>1252</v>
      </c>
      <c r="B127" s="58" t="s">
        <v>1253</v>
      </c>
      <c r="C127" s="8" t="s">
        <v>1255</v>
      </c>
      <c r="D127" s="8" t="s">
        <v>1254</v>
      </c>
      <c r="E127" s="10"/>
      <c r="F127" s="8"/>
      <c r="G127" s="4"/>
    </row>
    <row r="128" spans="1:7">
      <c r="A128" s="14" t="s">
        <v>684</v>
      </c>
      <c r="B128" s="59" t="s">
        <v>740</v>
      </c>
      <c r="C128" s="8" t="s">
        <v>3727</v>
      </c>
      <c r="D128" s="8" t="s">
        <v>739</v>
      </c>
      <c r="E128" s="10"/>
      <c r="F128" s="8"/>
      <c r="G128" s="4"/>
    </row>
    <row r="129" spans="1:7">
      <c r="A129" s="14" t="s">
        <v>17</v>
      </c>
      <c r="B129" s="51" t="s">
        <v>736</v>
      </c>
      <c r="C129" s="16" t="s">
        <v>877</v>
      </c>
      <c r="D129" s="8" t="s">
        <v>1251</v>
      </c>
      <c r="E129" s="16"/>
      <c r="F129" s="8"/>
      <c r="G129" s="16" t="s">
        <v>866</v>
      </c>
    </row>
    <row r="130" spans="1:7">
      <c r="A130" s="14" t="s">
        <v>17</v>
      </c>
      <c r="B130" s="51" t="s">
        <v>735</v>
      </c>
      <c r="C130" s="16" t="s">
        <v>3733</v>
      </c>
      <c r="D130" s="8" t="s">
        <v>1251</v>
      </c>
      <c r="E130" s="16"/>
      <c r="F130" s="8"/>
      <c r="G130" s="16" t="s">
        <v>867</v>
      </c>
    </row>
    <row r="131" spans="1:7">
      <c r="A131" s="14" t="s">
        <v>17</v>
      </c>
      <c r="B131" s="57" t="s">
        <v>734</v>
      </c>
      <c r="C131" s="16" t="s">
        <v>879</v>
      </c>
      <c r="D131" s="8" t="s">
        <v>1251</v>
      </c>
      <c r="E131" s="16"/>
      <c r="F131" s="8"/>
      <c r="G131" s="16" t="s">
        <v>868</v>
      </c>
    </row>
    <row r="132" spans="1:7">
      <c r="A132" s="14" t="s">
        <v>17</v>
      </c>
      <c r="B132" s="51" t="s">
        <v>733</v>
      </c>
      <c r="C132" s="16" t="s">
        <v>876</v>
      </c>
      <c r="D132" s="8" t="s">
        <v>1251</v>
      </c>
      <c r="E132" s="16"/>
      <c r="F132" s="8"/>
      <c r="G132" s="16" t="s">
        <v>869</v>
      </c>
    </row>
    <row r="133" spans="1:7">
      <c r="A133" s="14" t="s">
        <v>684</v>
      </c>
      <c r="B133" s="56" t="s">
        <v>732</v>
      </c>
      <c r="C133" s="16" t="s">
        <v>880</v>
      </c>
      <c r="D133" s="8" t="s">
        <v>1950</v>
      </c>
      <c r="E133" s="16"/>
      <c r="F133" s="8"/>
      <c r="G133" s="16" t="s">
        <v>870</v>
      </c>
    </row>
    <row r="134" spans="1:7">
      <c r="A134" s="14" t="s">
        <v>684</v>
      </c>
      <c r="B134" s="56" t="s">
        <v>731</v>
      </c>
      <c r="C134" s="16" t="s">
        <v>881</v>
      </c>
      <c r="D134" s="8" t="s">
        <v>1950</v>
      </c>
      <c r="E134" s="16"/>
      <c r="F134" s="52"/>
      <c r="G134" s="16" t="s">
        <v>871</v>
      </c>
    </row>
    <row r="135" spans="1:7">
      <c r="A135" s="14" t="s">
        <v>684</v>
      </c>
      <c r="B135" s="55" t="s">
        <v>730</v>
      </c>
      <c r="C135" s="52" t="s">
        <v>882</v>
      </c>
      <c r="D135" s="8" t="s">
        <v>26</v>
      </c>
      <c r="E135" s="16"/>
      <c r="F135" s="52"/>
      <c r="G135" s="52" t="s">
        <v>872</v>
      </c>
    </row>
    <row r="136" spans="1:7">
      <c r="A136" s="14" t="s">
        <v>684</v>
      </c>
      <c r="B136" s="54" t="s">
        <v>729</v>
      </c>
      <c r="C136" s="52" t="s">
        <v>883</v>
      </c>
      <c r="D136" s="8" t="s">
        <v>26</v>
      </c>
      <c r="E136" s="16"/>
      <c r="F136" s="52"/>
      <c r="G136" s="52" t="s">
        <v>873</v>
      </c>
    </row>
    <row r="137" spans="1:7">
      <c r="A137" s="14" t="s">
        <v>684</v>
      </c>
      <c r="B137" s="53" t="s">
        <v>728</v>
      </c>
      <c r="C137" s="52" t="s">
        <v>884</v>
      </c>
      <c r="D137" s="8" t="s">
        <v>26</v>
      </c>
      <c r="E137" s="16"/>
      <c r="F137" s="52"/>
      <c r="G137" s="52" t="s">
        <v>874</v>
      </c>
    </row>
    <row r="138" spans="1:7">
      <c r="A138" s="14" t="s">
        <v>684</v>
      </c>
      <c r="B138" s="53" t="s">
        <v>727</v>
      </c>
      <c r="C138" s="52" t="s">
        <v>885</v>
      </c>
      <c r="D138" s="8" t="s">
        <v>26</v>
      </c>
      <c r="E138" s="16"/>
      <c r="F138" s="52"/>
      <c r="G138" s="52" t="s">
        <v>875</v>
      </c>
    </row>
    <row r="139" spans="1:7">
      <c r="A139" s="14" t="s">
        <v>6</v>
      </c>
      <c r="B139" s="55" t="s">
        <v>3723</v>
      </c>
      <c r="C139" s="52" t="s">
        <v>3720</v>
      </c>
      <c r="D139" s="8" t="s">
        <v>26</v>
      </c>
      <c r="E139" s="161"/>
      <c r="F139" s="129"/>
      <c r="G139" s="129"/>
    </row>
    <row r="140" spans="1:7">
      <c r="A140" s="14" t="s">
        <v>6</v>
      </c>
      <c r="B140" s="54" t="s">
        <v>886</v>
      </c>
      <c r="C140" s="52" t="s">
        <v>887</v>
      </c>
      <c r="D140" s="8" t="s">
        <v>26</v>
      </c>
      <c r="E140" s="16"/>
      <c r="F140" s="52"/>
      <c r="G140" s="52" t="s">
        <v>888</v>
      </c>
    </row>
    <row r="141" spans="1:7">
      <c r="A141" s="14" t="s">
        <v>6</v>
      </c>
      <c r="B141" s="55" t="s">
        <v>3724</v>
      </c>
      <c r="C141" s="52" t="s">
        <v>3722</v>
      </c>
      <c r="D141" s="8" t="s">
        <v>26</v>
      </c>
      <c r="E141" s="161"/>
      <c r="F141" s="129"/>
      <c r="G141" s="129"/>
    </row>
    <row r="142" spans="1:7">
      <c r="A142" s="3" t="s">
        <v>684</v>
      </c>
      <c r="B142" s="20" t="s">
        <v>456</v>
      </c>
      <c r="C142" s="8" t="s">
        <v>3962</v>
      </c>
      <c r="D142" s="8" t="s">
        <v>704</v>
      </c>
      <c r="E142" s="10" t="s">
        <v>44</v>
      </c>
      <c r="F142" s="8"/>
      <c r="G142" s="4"/>
    </row>
    <row r="143" spans="1:7">
      <c r="A143" s="14" t="s">
        <v>684</v>
      </c>
      <c r="B143" s="15" t="s">
        <v>119</v>
      </c>
      <c r="C143" s="16" t="s">
        <v>701</v>
      </c>
      <c r="D143" s="16" t="s">
        <v>51</v>
      </c>
      <c r="E143" s="16" t="s">
        <v>457</v>
      </c>
      <c r="F143" s="8"/>
      <c r="G143" s="4"/>
    </row>
    <row r="145" spans="1:253" ht="12.75" thickBot="1"/>
    <row r="146" spans="1:253">
      <c r="A146" s="1">
        <f>A124+1</f>
        <v>8</v>
      </c>
      <c r="B146" s="18" t="s">
        <v>1084</v>
      </c>
      <c r="C146" s="18" t="s">
        <v>698</v>
      </c>
      <c r="D146" s="18" t="s">
        <v>697</v>
      </c>
      <c r="E146" s="19" t="s">
        <v>696</v>
      </c>
      <c r="F146" s="18" t="s">
        <v>695</v>
      </c>
      <c r="G146" s="2" t="s">
        <v>694</v>
      </c>
    </row>
    <row r="147" spans="1:253">
      <c r="A147" s="3" t="s">
        <v>693</v>
      </c>
      <c r="B147" s="20" t="s">
        <v>713</v>
      </c>
      <c r="C147" s="8" t="s">
        <v>848</v>
      </c>
      <c r="D147" s="8" t="s">
        <v>687</v>
      </c>
      <c r="E147" s="10" t="s">
        <v>691</v>
      </c>
      <c r="F147" s="8" t="s">
        <v>690</v>
      </c>
      <c r="G147" s="4"/>
    </row>
    <row r="148" spans="1:253">
      <c r="A148" s="3" t="s">
        <v>684</v>
      </c>
      <c r="B148" s="20" t="s">
        <v>689</v>
      </c>
      <c r="C148" s="8" t="s">
        <v>842</v>
      </c>
      <c r="D148" s="8" t="s">
        <v>687</v>
      </c>
      <c r="E148" s="12"/>
      <c r="F148" s="8" t="s">
        <v>688</v>
      </c>
      <c r="G148" s="4"/>
    </row>
    <row r="149" spans="1:253">
      <c r="A149" s="14" t="s">
        <v>684</v>
      </c>
      <c r="B149" s="51" t="s">
        <v>726</v>
      </c>
      <c r="C149" s="8" t="s">
        <v>849</v>
      </c>
      <c r="D149" s="8" t="s">
        <v>723</v>
      </c>
      <c r="E149" s="10" t="s">
        <v>722</v>
      </c>
      <c r="F149" s="8"/>
      <c r="G149" s="4" t="s">
        <v>725</v>
      </c>
    </row>
    <row r="150" spans="1:253">
      <c r="A150" s="3" t="s">
        <v>684</v>
      </c>
      <c r="B150" s="20" t="s">
        <v>724</v>
      </c>
      <c r="C150" s="8" t="s">
        <v>850</v>
      </c>
      <c r="D150" s="8" t="s">
        <v>723</v>
      </c>
      <c r="E150" s="10" t="s">
        <v>722</v>
      </c>
      <c r="F150" s="8"/>
      <c r="G150" s="4" t="s">
        <v>721</v>
      </c>
    </row>
    <row r="151" spans="1:253">
      <c r="A151" s="3" t="s">
        <v>684</v>
      </c>
      <c r="B151" s="20" t="s">
        <v>720</v>
      </c>
      <c r="C151" s="8" t="s">
        <v>889</v>
      </c>
      <c r="D151" s="8" t="s">
        <v>687</v>
      </c>
      <c r="E151" s="12"/>
      <c r="F151" s="8"/>
      <c r="G151" s="4"/>
    </row>
    <row r="152" spans="1:253">
      <c r="A152" s="14" t="s">
        <v>708</v>
      </c>
      <c r="B152" s="20" t="s">
        <v>719</v>
      </c>
      <c r="C152" s="8" t="s">
        <v>890</v>
      </c>
      <c r="D152" s="8" t="s">
        <v>687</v>
      </c>
      <c r="E152" s="12"/>
      <c r="F152" s="8"/>
      <c r="G152" s="4"/>
    </row>
    <row r="153" spans="1:253">
      <c r="A153" s="14" t="s">
        <v>708</v>
      </c>
      <c r="B153" s="20" t="s">
        <v>718</v>
      </c>
      <c r="C153" s="8" t="s">
        <v>851</v>
      </c>
      <c r="D153" s="8" t="s">
        <v>717</v>
      </c>
      <c r="E153" s="12"/>
      <c r="F153" s="8"/>
      <c r="G153" s="4"/>
    </row>
    <row r="154" spans="1:253">
      <c r="A154" s="3" t="s">
        <v>684</v>
      </c>
      <c r="B154" s="20" t="s">
        <v>716</v>
      </c>
      <c r="C154" s="8" t="s">
        <v>852</v>
      </c>
      <c r="D154" s="8" t="s">
        <v>704</v>
      </c>
      <c r="E154" s="10" t="s">
        <v>703</v>
      </c>
      <c r="F154" s="8"/>
      <c r="G154" s="4"/>
    </row>
    <row r="155" spans="1:253">
      <c r="A155" s="3" t="s">
        <v>684</v>
      </c>
      <c r="B155" s="20" t="s">
        <v>715</v>
      </c>
      <c r="C155" s="8" t="s">
        <v>853</v>
      </c>
      <c r="D155" s="8" t="s">
        <v>704</v>
      </c>
      <c r="E155" s="10" t="s">
        <v>703</v>
      </c>
      <c r="F155" s="8"/>
      <c r="G155" s="4"/>
    </row>
    <row r="156" spans="1:253">
      <c r="A156" s="14" t="s">
        <v>684</v>
      </c>
      <c r="B156" s="15" t="s">
        <v>702</v>
      </c>
      <c r="C156" s="16" t="s">
        <v>701</v>
      </c>
      <c r="D156" s="16" t="s">
        <v>700</v>
      </c>
      <c r="E156" s="16" t="s">
        <v>699</v>
      </c>
      <c r="F156" s="8"/>
      <c r="G156" s="4"/>
    </row>
    <row r="158" spans="1:253" ht="12.75" thickBot="1"/>
    <row r="159" spans="1:253">
      <c r="A159" s="1">
        <f>A146+1</f>
        <v>9</v>
      </c>
      <c r="B159" s="18" t="s">
        <v>840</v>
      </c>
      <c r="C159" s="18" t="s">
        <v>698</v>
      </c>
      <c r="D159" s="18" t="s">
        <v>697</v>
      </c>
      <c r="E159" s="19" t="s">
        <v>696</v>
      </c>
      <c r="F159" s="18" t="s">
        <v>695</v>
      </c>
      <c r="G159" s="2" t="s">
        <v>694</v>
      </c>
    </row>
    <row r="160" spans="1:253">
      <c r="A160" s="3" t="s">
        <v>693</v>
      </c>
      <c r="B160" s="20" t="s">
        <v>714</v>
      </c>
      <c r="C160" s="8" t="s">
        <v>859</v>
      </c>
      <c r="D160" s="8" t="s">
        <v>687</v>
      </c>
      <c r="E160" s="10" t="s">
        <v>691</v>
      </c>
      <c r="F160" s="8" t="s">
        <v>690</v>
      </c>
      <c r="G160" s="4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</row>
    <row r="161" spans="1:253" s="11" customFormat="1">
      <c r="A161" s="3" t="s">
        <v>684</v>
      </c>
      <c r="B161" s="20" t="s">
        <v>713</v>
      </c>
      <c r="C161" s="8" t="s">
        <v>848</v>
      </c>
      <c r="D161" s="8" t="s">
        <v>687</v>
      </c>
      <c r="E161" s="12"/>
      <c r="F161" s="8" t="s">
        <v>688</v>
      </c>
      <c r="G161" s="4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</row>
    <row r="162" spans="1:253">
      <c r="A162" s="3" t="s">
        <v>708</v>
      </c>
      <c r="B162" s="20" t="s">
        <v>712</v>
      </c>
      <c r="C162" s="8" t="s">
        <v>860</v>
      </c>
      <c r="D162" s="8" t="s">
        <v>711</v>
      </c>
      <c r="E162" s="10"/>
      <c r="F162" s="8"/>
      <c r="G162" s="4"/>
    </row>
    <row r="163" spans="1:253">
      <c r="A163" s="3" t="s">
        <v>684</v>
      </c>
      <c r="B163" s="20" t="s">
        <v>710</v>
      </c>
      <c r="C163" s="8" t="s">
        <v>861</v>
      </c>
      <c r="D163" s="8" t="s">
        <v>687</v>
      </c>
      <c r="E163" s="10" t="s">
        <v>709</v>
      </c>
      <c r="F163" s="8"/>
      <c r="G163" s="4"/>
    </row>
    <row r="164" spans="1:253">
      <c r="A164" s="3" t="s">
        <v>708</v>
      </c>
      <c r="B164" s="20" t="s">
        <v>707</v>
      </c>
      <c r="C164" s="8" t="s">
        <v>862</v>
      </c>
      <c r="D164" s="13" t="s">
        <v>80</v>
      </c>
      <c r="E164" s="10"/>
      <c r="F164" s="8"/>
      <c r="G164" s="4"/>
    </row>
    <row r="165" spans="1:253">
      <c r="A165" s="3" t="s">
        <v>684</v>
      </c>
      <c r="B165" s="20" t="s">
        <v>706</v>
      </c>
      <c r="C165" s="8" t="s">
        <v>863</v>
      </c>
      <c r="D165" s="8" t="s">
        <v>704</v>
      </c>
      <c r="E165" s="10" t="s">
        <v>703</v>
      </c>
      <c r="F165" s="8"/>
      <c r="G165" s="4"/>
    </row>
    <row r="166" spans="1:253">
      <c r="A166" s="3" t="s">
        <v>684</v>
      </c>
      <c r="B166" s="20" t="s">
        <v>705</v>
      </c>
      <c r="C166" s="8" t="s">
        <v>864</v>
      </c>
      <c r="D166" s="8" t="s">
        <v>704</v>
      </c>
      <c r="E166" s="10" t="s">
        <v>703</v>
      </c>
      <c r="F166" s="8"/>
      <c r="G166" s="4"/>
    </row>
    <row r="167" spans="1:253">
      <c r="A167" s="14" t="s">
        <v>684</v>
      </c>
      <c r="B167" s="15" t="s">
        <v>702</v>
      </c>
      <c r="C167" s="16" t="s">
        <v>701</v>
      </c>
      <c r="D167" s="16" t="s">
        <v>700</v>
      </c>
      <c r="E167" s="16" t="s">
        <v>699</v>
      </c>
      <c r="F167" s="8"/>
      <c r="G167" s="4"/>
    </row>
    <row r="169" spans="1:253" ht="12.75" thickBot="1"/>
    <row r="170" spans="1:253">
      <c r="A170" s="1">
        <f>A159+1</f>
        <v>10</v>
      </c>
      <c r="B170" s="18" t="s">
        <v>1085</v>
      </c>
      <c r="C170" s="18" t="s">
        <v>698</v>
      </c>
      <c r="D170" s="18" t="s">
        <v>697</v>
      </c>
      <c r="E170" s="19" t="s">
        <v>696</v>
      </c>
      <c r="F170" s="18" t="s">
        <v>695</v>
      </c>
      <c r="G170" s="2" t="s">
        <v>694</v>
      </c>
    </row>
    <row r="171" spans="1:253">
      <c r="A171" s="3" t="s">
        <v>693</v>
      </c>
      <c r="B171" s="20" t="s">
        <v>692</v>
      </c>
      <c r="C171" s="8" t="s">
        <v>854</v>
      </c>
      <c r="D171" s="8" t="s">
        <v>687</v>
      </c>
      <c r="E171" s="10" t="s">
        <v>691</v>
      </c>
      <c r="F171" s="8" t="s">
        <v>690</v>
      </c>
      <c r="G171" s="4"/>
    </row>
    <row r="172" spans="1:253">
      <c r="A172" s="3" t="s">
        <v>684</v>
      </c>
      <c r="B172" s="20" t="s">
        <v>689</v>
      </c>
      <c r="C172" s="8" t="s">
        <v>842</v>
      </c>
      <c r="D172" s="8" t="s">
        <v>687</v>
      </c>
      <c r="E172" s="12"/>
      <c r="F172" s="8" t="s">
        <v>688</v>
      </c>
      <c r="G172" s="4"/>
    </row>
    <row r="173" spans="1:253">
      <c r="A173" s="14" t="s">
        <v>684</v>
      </c>
      <c r="B173" s="20" t="s">
        <v>85</v>
      </c>
      <c r="C173" s="8" t="s">
        <v>891</v>
      </c>
      <c r="D173" s="8" t="s">
        <v>687</v>
      </c>
      <c r="E173" s="10"/>
      <c r="F173" s="8"/>
      <c r="G173" s="4"/>
    </row>
    <row r="174" spans="1:253">
      <c r="A174" s="14" t="s">
        <v>684</v>
      </c>
      <c r="B174" s="20" t="s">
        <v>686</v>
      </c>
      <c r="C174" s="8" t="s">
        <v>892</v>
      </c>
      <c r="D174" s="8" t="s">
        <v>685</v>
      </c>
      <c r="E174" s="10"/>
      <c r="F174" s="8"/>
      <c r="G174" s="4"/>
    </row>
    <row r="175" spans="1:253">
      <c r="A175" s="14" t="s">
        <v>684</v>
      </c>
      <c r="B175" s="20" t="s">
        <v>683</v>
      </c>
      <c r="C175" s="8" t="s">
        <v>893</v>
      </c>
      <c r="D175" s="8" t="s">
        <v>682</v>
      </c>
      <c r="E175" s="10"/>
      <c r="F175" s="8"/>
      <c r="G175" s="4"/>
    </row>
    <row r="176" spans="1:253">
      <c r="A176" s="3" t="s">
        <v>142</v>
      </c>
      <c r="B176" s="20" t="s">
        <v>456</v>
      </c>
      <c r="C176" s="8" t="s">
        <v>855</v>
      </c>
      <c r="D176" s="8" t="s">
        <v>91</v>
      </c>
      <c r="E176" s="10" t="s">
        <v>125</v>
      </c>
      <c r="F176" s="8"/>
      <c r="G176" s="4"/>
    </row>
    <row r="177" spans="1:7">
      <c r="A177" s="14" t="s">
        <v>142</v>
      </c>
      <c r="B177" s="51" t="s">
        <v>681</v>
      </c>
      <c r="C177" s="16" t="s">
        <v>894</v>
      </c>
      <c r="D177" s="16" t="s">
        <v>92</v>
      </c>
      <c r="E177" s="10" t="s">
        <v>680</v>
      </c>
      <c r="F177" s="8"/>
      <c r="G177" s="4"/>
    </row>
    <row r="178" spans="1:7">
      <c r="A178" s="14" t="s">
        <v>142</v>
      </c>
      <c r="B178" s="15" t="s">
        <v>119</v>
      </c>
      <c r="C178" s="16" t="s">
        <v>272</v>
      </c>
      <c r="D178" s="16" t="s">
        <v>92</v>
      </c>
      <c r="E178" s="16" t="s">
        <v>93</v>
      </c>
      <c r="F178" s="8"/>
      <c r="G178" s="4"/>
    </row>
    <row r="180" spans="1:7" ht="12.75" thickBot="1"/>
    <row r="181" spans="1:7">
      <c r="A181" s="1">
        <f>A170+1</f>
        <v>11</v>
      </c>
      <c r="B181" s="18" t="s">
        <v>1086</v>
      </c>
      <c r="C181" s="18" t="s">
        <v>81</v>
      </c>
      <c r="D181" s="18" t="s">
        <v>82</v>
      </c>
      <c r="E181" s="19" t="s">
        <v>83</v>
      </c>
      <c r="F181" s="18" t="s">
        <v>84</v>
      </c>
      <c r="G181" s="2" t="s">
        <v>137</v>
      </c>
    </row>
    <row r="182" spans="1:7">
      <c r="A182" s="3" t="s">
        <v>138</v>
      </c>
      <c r="B182" s="20" t="s">
        <v>679</v>
      </c>
      <c r="C182" s="8" t="s">
        <v>563</v>
      </c>
      <c r="D182" s="8" t="s">
        <v>139</v>
      </c>
      <c r="E182" s="10" t="s">
        <v>140</v>
      </c>
      <c r="F182" s="8" t="s">
        <v>141</v>
      </c>
      <c r="G182" s="4"/>
    </row>
    <row r="183" spans="1:7">
      <c r="A183" s="3" t="s">
        <v>142</v>
      </c>
      <c r="B183" s="20" t="s">
        <v>678</v>
      </c>
      <c r="C183" s="8" t="s">
        <v>807</v>
      </c>
      <c r="D183" s="8" t="s">
        <v>139</v>
      </c>
      <c r="E183" s="10"/>
      <c r="F183" s="8" t="s">
        <v>74</v>
      </c>
      <c r="G183" s="4"/>
    </row>
    <row r="184" spans="1:7">
      <c r="A184" s="3" t="s">
        <v>142</v>
      </c>
      <c r="B184" s="20" t="s">
        <v>277</v>
      </c>
      <c r="C184" s="8" t="s">
        <v>856</v>
      </c>
      <c r="D184" s="8" t="s">
        <v>92</v>
      </c>
      <c r="E184" s="10"/>
      <c r="F184" s="8" t="s">
        <v>74</v>
      </c>
      <c r="G184" s="4"/>
    </row>
    <row r="185" spans="1:7">
      <c r="A185" s="3" t="s">
        <v>142</v>
      </c>
      <c r="B185" s="20" t="s">
        <v>131</v>
      </c>
      <c r="C185" s="8" t="s">
        <v>857</v>
      </c>
      <c r="D185" s="8" t="s">
        <v>222</v>
      </c>
      <c r="E185" s="10" t="s">
        <v>161</v>
      </c>
      <c r="F185" s="8"/>
      <c r="G185" s="4" t="s">
        <v>677</v>
      </c>
    </row>
    <row r="186" spans="1:7">
      <c r="A186" s="3" t="s">
        <v>142</v>
      </c>
      <c r="B186" s="20" t="s">
        <v>456</v>
      </c>
      <c r="C186" s="8" t="s">
        <v>858</v>
      </c>
      <c r="D186" s="8" t="s">
        <v>91</v>
      </c>
      <c r="E186" s="10" t="s">
        <v>125</v>
      </c>
      <c r="F186" s="8"/>
      <c r="G186" s="4"/>
    </row>
    <row r="187" spans="1:7">
      <c r="A187" s="14" t="s">
        <v>142</v>
      </c>
      <c r="B187" s="15" t="s">
        <v>119</v>
      </c>
      <c r="C187" s="16" t="s">
        <v>272</v>
      </c>
      <c r="D187" s="16" t="s">
        <v>92</v>
      </c>
      <c r="E187" s="16" t="s">
        <v>93</v>
      </c>
      <c r="F187" s="8"/>
      <c r="G187" s="4"/>
    </row>
    <row r="189" spans="1:7" ht="12.75" thickBot="1"/>
    <row r="190" spans="1:7">
      <c r="A190" s="1">
        <f>A181+1</f>
        <v>12</v>
      </c>
      <c r="B190" s="18" t="s">
        <v>841</v>
      </c>
      <c r="C190" s="18" t="s">
        <v>81</v>
      </c>
      <c r="D190" s="18" t="s">
        <v>82</v>
      </c>
      <c r="E190" s="19" t="s">
        <v>83</v>
      </c>
      <c r="F190" s="18" t="s">
        <v>84</v>
      </c>
      <c r="G190" s="2" t="s">
        <v>137</v>
      </c>
    </row>
    <row r="191" spans="1:7">
      <c r="A191" s="3" t="s">
        <v>138</v>
      </c>
      <c r="B191" s="20" t="s">
        <v>676</v>
      </c>
      <c r="C191" s="8" t="s">
        <v>3729</v>
      </c>
      <c r="D191" s="8" t="s">
        <v>139</v>
      </c>
      <c r="E191" s="10" t="s">
        <v>140</v>
      </c>
      <c r="F191" s="8" t="s">
        <v>141</v>
      </c>
      <c r="G191" s="4"/>
    </row>
    <row r="192" spans="1:7">
      <c r="A192" s="3" t="s">
        <v>142</v>
      </c>
      <c r="B192" s="20" t="s">
        <v>675</v>
      </c>
      <c r="C192" s="8" t="s">
        <v>842</v>
      </c>
      <c r="D192" s="8" t="s">
        <v>139</v>
      </c>
      <c r="E192" s="10"/>
      <c r="F192" s="8" t="s">
        <v>74</v>
      </c>
      <c r="G192" s="4"/>
    </row>
    <row r="193" spans="1:7">
      <c r="A193" s="3" t="s">
        <v>142</v>
      </c>
      <c r="B193" s="51" t="s">
        <v>674</v>
      </c>
      <c r="C193" s="8" t="s">
        <v>845</v>
      </c>
      <c r="D193" s="8" t="s">
        <v>673</v>
      </c>
      <c r="E193" s="10" t="s">
        <v>672</v>
      </c>
      <c r="F193" s="8"/>
      <c r="G193" s="4" t="s">
        <v>671</v>
      </c>
    </row>
    <row r="194" spans="1:7">
      <c r="A194" s="3" t="s">
        <v>142</v>
      </c>
      <c r="B194" s="20" t="s">
        <v>456</v>
      </c>
      <c r="C194" s="8" t="s">
        <v>865</v>
      </c>
      <c r="D194" s="8" t="s">
        <v>91</v>
      </c>
      <c r="E194" s="10" t="s">
        <v>125</v>
      </c>
      <c r="F194" s="8"/>
      <c r="G194" s="4"/>
    </row>
    <row r="195" spans="1:7">
      <c r="A195" s="14" t="s">
        <v>142</v>
      </c>
      <c r="B195" s="15" t="s">
        <v>119</v>
      </c>
      <c r="C195" s="16" t="s">
        <v>272</v>
      </c>
      <c r="D195" s="16" t="s">
        <v>92</v>
      </c>
      <c r="E195" s="16" t="s">
        <v>93</v>
      </c>
      <c r="F195" s="8"/>
      <c r="G195" s="4"/>
    </row>
  </sheetData>
  <phoneticPr fontId="3" type="noConversion"/>
  <printOptions horizontalCentered="1" verticalCentered="1"/>
  <pageMargins left="0" right="0" top="0" bottom="0" header="0.31496062992125984" footer="0.31496062992125984"/>
  <pageSetup paperSize="9" scale="8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J37"/>
  <sheetViews>
    <sheetView workbookViewId="0">
      <selection activeCell="J12" sqref="J12"/>
    </sheetView>
  </sheetViews>
  <sheetFormatPr defaultRowHeight="12"/>
  <cols>
    <col min="1" max="1" width="23.1640625" customWidth="1"/>
    <col min="2" max="10" width="18.33203125" customWidth="1"/>
  </cols>
  <sheetData>
    <row r="1" spans="1:4">
      <c r="A1" s="4" t="s">
        <v>3966</v>
      </c>
    </row>
    <row r="2" spans="1:4">
      <c r="A2" s="30"/>
    </row>
    <row r="3" spans="1:4">
      <c r="A3" t="s">
        <v>4021</v>
      </c>
    </row>
    <row r="4" spans="1:4">
      <c r="A4" s="175" t="s">
        <v>4020</v>
      </c>
      <c r="B4" s="175" t="s">
        <v>4019</v>
      </c>
      <c r="C4" s="175" t="s">
        <v>4018</v>
      </c>
      <c r="D4" s="175" t="s">
        <v>4017</v>
      </c>
    </row>
    <row r="5" spans="1:4">
      <c r="A5" s="129" t="s">
        <v>4016</v>
      </c>
      <c r="B5" s="129" t="s">
        <v>4015</v>
      </c>
      <c r="C5" s="129" t="s">
        <v>4014</v>
      </c>
      <c r="D5" s="129" t="s">
        <v>4013</v>
      </c>
    </row>
    <row r="6" spans="1:4">
      <c r="A6" s="178"/>
      <c r="B6" s="178"/>
      <c r="C6" s="178"/>
      <c r="D6" s="178"/>
    </row>
    <row r="7" spans="1:4">
      <c r="A7" s="177" t="s">
        <v>4012</v>
      </c>
    </row>
    <row r="8" spans="1:4" ht="24">
      <c r="A8" s="179" t="s">
        <v>4023</v>
      </c>
      <c r="B8" s="176" t="s">
        <v>4024</v>
      </c>
      <c r="C8" s="176" t="s">
        <v>4011</v>
      </c>
      <c r="D8" s="176" t="s">
        <v>4010</v>
      </c>
    </row>
    <row r="9" spans="1:4">
      <c r="A9" s="175" t="s">
        <v>4025</v>
      </c>
      <c r="B9" s="129"/>
      <c r="C9" s="129"/>
      <c r="D9" s="129"/>
    </row>
    <row r="10" spans="1:4">
      <c r="A10" s="175" t="s">
        <v>4009</v>
      </c>
      <c r="B10" s="129"/>
      <c r="C10" s="129"/>
      <c r="D10" s="129"/>
    </row>
    <row r="11" spans="1:4">
      <c r="A11" s="175" t="s">
        <v>4008</v>
      </c>
      <c r="B11" s="129"/>
      <c r="C11" s="129"/>
      <c r="D11" s="129"/>
    </row>
    <row r="12" spans="1:4">
      <c r="A12" s="175" t="s">
        <v>4007</v>
      </c>
      <c r="B12" s="129"/>
      <c r="C12" s="129"/>
      <c r="D12" s="129"/>
    </row>
    <row r="13" spans="1:4">
      <c r="A13" s="175" t="s">
        <v>4006</v>
      </c>
      <c r="B13" s="129"/>
      <c r="C13" s="129"/>
      <c r="D13" s="129"/>
    </row>
    <row r="14" spans="1:4">
      <c r="A14" s="175" t="s">
        <v>4005</v>
      </c>
      <c r="B14" s="129"/>
      <c r="C14" s="129"/>
      <c r="D14" s="129"/>
    </row>
    <row r="15" spans="1:4">
      <c r="A15" s="175" t="s">
        <v>4004</v>
      </c>
      <c r="B15" s="129"/>
      <c r="C15" s="129"/>
      <c r="D15" s="129"/>
    </row>
    <row r="17" spans="1:10">
      <c r="A17" s="177" t="s">
        <v>4022</v>
      </c>
    </row>
    <row r="18" spans="1:10" ht="12" customHeight="1">
      <c r="A18" s="208" t="s">
        <v>4026</v>
      </c>
      <c r="B18" s="210" t="s">
        <v>4003</v>
      </c>
      <c r="C18" s="210"/>
      <c r="D18" s="210"/>
      <c r="E18" s="210" t="s">
        <v>4028</v>
      </c>
      <c r="F18" s="210"/>
      <c r="G18" s="210"/>
      <c r="H18" s="210" t="s">
        <v>4029</v>
      </c>
      <c r="I18" s="210"/>
      <c r="J18" s="210"/>
    </row>
    <row r="19" spans="1:10" ht="24">
      <c r="A19" s="211"/>
      <c r="B19" s="176" t="s">
        <v>4002</v>
      </c>
      <c r="C19" s="176" t="s">
        <v>4001</v>
      </c>
      <c r="D19" s="176" t="s">
        <v>4000</v>
      </c>
      <c r="E19" s="176" t="s">
        <v>3999</v>
      </c>
      <c r="F19" s="176" t="s">
        <v>3998</v>
      </c>
      <c r="G19" s="176" t="s">
        <v>3997</v>
      </c>
      <c r="H19" s="176" t="s">
        <v>3996</v>
      </c>
      <c r="I19" s="176" t="s">
        <v>3995</v>
      </c>
      <c r="J19" s="176" t="s">
        <v>3994</v>
      </c>
    </row>
    <row r="20" spans="1:10">
      <c r="A20" s="175" t="s">
        <v>3993</v>
      </c>
      <c r="B20" s="129"/>
      <c r="C20" s="129"/>
      <c r="D20" s="129"/>
      <c r="E20" s="129"/>
      <c r="F20" s="129"/>
      <c r="G20" s="129"/>
      <c r="H20" s="129"/>
      <c r="I20" s="129"/>
      <c r="J20" s="129"/>
    </row>
    <row r="21" spans="1:10">
      <c r="A21" s="175" t="s">
        <v>3992</v>
      </c>
      <c r="B21" s="129"/>
      <c r="C21" s="129"/>
      <c r="D21" s="129"/>
      <c r="E21" s="129"/>
      <c r="F21" s="129"/>
      <c r="G21" s="129"/>
      <c r="H21" s="129"/>
      <c r="I21" s="129"/>
      <c r="J21" s="129"/>
    </row>
    <row r="22" spans="1:10">
      <c r="A22" s="175" t="s">
        <v>3991</v>
      </c>
      <c r="B22" s="129"/>
      <c r="C22" s="129"/>
      <c r="D22" s="129"/>
      <c r="E22" s="129"/>
      <c r="F22" s="129"/>
      <c r="G22" s="129"/>
      <c r="H22" s="129"/>
      <c r="I22" s="129"/>
      <c r="J22" s="129"/>
    </row>
    <row r="23" spans="1:10">
      <c r="A23" s="175" t="s">
        <v>3990</v>
      </c>
      <c r="B23" s="129"/>
      <c r="C23" s="129"/>
      <c r="D23" s="129"/>
      <c r="E23" s="129"/>
      <c r="F23" s="129"/>
      <c r="G23" s="129"/>
      <c r="H23" s="129"/>
      <c r="I23" s="129"/>
      <c r="J23" s="129"/>
    </row>
    <row r="24" spans="1:10">
      <c r="A24" s="175" t="s">
        <v>3989</v>
      </c>
      <c r="B24" s="129"/>
      <c r="C24" s="129"/>
      <c r="D24" s="129"/>
      <c r="E24" s="129"/>
      <c r="F24" s="129"/>
      <c r="G24" s="129"/>
      <c r="H24" s="129"/>
      <c r="I24" s="129"/>
      <c r="J24" s="129"/>
    </row>
    <row r="25" spans="1:10">
      <c r="A25" s="175" t="s">
        <v>3988</v>
      </c>
      <c r="B25" s="129"/>
      <c r="C25" s="129"/>
      <c r="D25" s="129"/>
      <c r="E25" s="129"/>
      <c r="F25" s="129"/>
      <c r="G25" s="129"/>
      <c r="H25" s="129"/>
      <c r="I25" s="129"/>
      <c r="J25" s="129"/>
    </row>
    <row r="26" spans="1:10">
      <c r="A26" s="175" t="s">
        <v>3987</v>
      </c>
      <c r="B26" s="129"/>
      <c r="C26" s="129"/>
      <c r="D26" s="129"/>
      <c r="E26" s="129"/>
      <c r="F26" s="129"/>
      <c r="G26" s="129"/>
      <c r="H26" s="129"/>
      <c r="I26" s="129"/>
      <c r="J26" s="129"/>
    </row>
    <row r="28" spans="1:10">
      <c r="A28" s="177" t="s">
        <v>3986</v>
      </c>
    </row>
    <row r="29" spans="1:10">
      <c r="A29" s="208" t="s">
        <v>4027</v>
      </c>
      <c r="B29" s="210" t="s">
        <v>3985</v>
      </c>
      <c r="C29" s="210"/>
      <c r="D29" s="210"/>
      <c r="E29" s="210" t="s">
        <v>3984</v>
      </c>
      <c r="F29" s="210"/>
      <c r="G29" s="210"/>
      <c r="H29" s="210" t="s">
        <v>3983</v>
      </c>
      <c r="I29" s="210"/>
      <c r="J29" s="210"/>
    </row>
    <row r="30" spans="1:10" ht="24">
      <c r="A30" s="209"/>
      <c r="B30" s="176" t="s">
        <v>3982</v>
      </c>
      <c r="C30" s="176" t="s">
        <v>3981</v>
      </c>
      <c r="D30" s="176" t="s">
        <v>3980</v>
      </c>
      <c r="E30" s="176" t="s">
        <v>3979</v>
      </c>
      <c r="F30" s="176" t="s">
        <v>3978</v>
      </c>
      <c r="G30" s="176" t="s">
        <v>3977</v>
      </c>
      <c r="H30" s="176" t="s">
        <v>3976</v>
      </c>
      <c r="I30" s="176" t="s">
        <v>3975</v>
      </c>
      <c r="J30" s="176" t="s">
        <v>3974</v>
      </c>
    </row>
    <row r="31" spans="1:10">
      <c r="A31" s="175" t="s">
        <v>3973</v>
      </c>
      <c r="B31" s="129"/>
      <c r="C31" s="129"/>
      <c r="D31" s="129"/>
      <c r="E31" s="129"/>
      <c r="F31" s="129"/>
      <c r="G31" s="129"/>
      <c r="H31" s="129"/>
      <c r="I31" s="129"/>
      <c r="J31" s="129"/>
    </row>
    <row r="32" spans="1:10">
      <c r="A32" s="175" t="s">
        <v>3972</v>
      </c>
      <c r="B32" s="129"/>
      <c r="C32" s="129"/>
      <c r="D32" s="129"/>
      <c r="E32" s="129"/>
      <c r="F32" s="129"/>
      <c r="G32" s="129"/>
      <c r="H32" s="129"/>
      <c r="I32" s="129"/>
      <c r="J32" s="129"/>
    </row>
    <row r="33" spans="1:10">
      <c r="A33" s="175" t="s">
        <v>3971</v>
      </c>
      <c r="B33" s="129"/>
      <c r="C33" s="129"/>
      <c r="D33" s="129"/>
      <c r="E33" s="129"/>
      <c r="F33" s="129"/>
      <c r="G33" s="129"/>
      <c r="H33" s="129"/>
      <c r="I33" s="129"/>
      <c r="J33" s="129"/>
    </row>
    <row r="34" spans="1:10">
      <c r="A34" s="175" t="s">
        <v>3970</v>
      </c>
      <c r="B34" s="129"/>
      <c r="C34" s="129"/>
      <c r="D34" s="129"/>
      <c r="E34" s="129"/>
      <c r="F34" s="129"/>
      <c r="G34" s="129"/>
      <c r="H34" s="129"/>
      <c r="I34" s="129"/>
      <c r="J34" s="129"/>
    </row>
    <row r="35" spans="1:10">
      <c r="A35" s="175" t="s">
        <v>3969</v>
      </c>
      <c r="B35" s="129"/>
      <c r="C35" s="129"/>
      <c r="D35" s="129"/>
      <c r="E35" s="129"/>
      <c r="F35" s="129"/>
      <c r="G35" s="129"/>
      <c r="H35" s="129"/>
      <c r="I35" s="129"/>
      <c r="J35" s="129"/>
    </row>
    <row r="36" spans="1:10">
      <c r="A36" s="175" t="s">
        <v>3968</v>
      </c>
      <c r="B36" s="129"/>
      <c r="C36" s="129"/>
      <c r="D36" s="129"/>
      <c r="E36" s="129"/>
      <c r="F36" s="129"/>
      <c r="G36" s="129"/>
      <c r="H36" s="129"/>
      <c r="I36" s="129"/>
      <c r="J36" s="129"/>
    </row>
    <row r="37" spans="1:10">
      <c r="A37" s="175" t="s">
        <v>3967</v>
      </c>
      <c r="B37" s="129"/>
      <c r="C37" s="129"/>
      <c r="D37" s="129"/>
      <c r="E37" s="129"/>
      <c r="F37" s="129"/>
      <c r="G37" s="129"/>
      <c r="H37" s="129"/>
      <c r="I37" s="129"/>
      <c r="J37" s="129"/>
    </row>
  </sheetData>
  <mergeCells count="8">
    <mergeCell ref="A29:A30"/>
    <mergeCell ref="B29:D29"/>
    <mergeCell ref="E29:G29"/>
    <mergeCell ref="H29:J29"/>
    <mergeCell ref="A18:A19"/>
    <mergeCell ref="B18:D18"/>
    <mergeCell ref="E18:G18"/>
    <mergeCell ref="H18:J18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5:I17"/>
  <sheetViews>
    <sheetView workbookViewId="0">
      <selection activeCell="C6" sqref="C6:C10"/>
    </sheetView>
  </sheetViews>
  <sheetFormatPr defaultRowHeight="12"/>
  <cols>
    <col min="3" max="3" width="21.6640625" customWidth="1"/>
    <col min="4" max="4" width="11.1640625" style="45" customWidth="1"/>
    <col min="5" max="8" width="9.33203125" style="45"/>
    <col min="9" max="9" width="11.5" customWidth="1"/>
  </cols>
  <sheetData>
    <row r="5" spans="2:9">
      <c r="D5" s="45" t="s">
        <v>255</v>
      </c>
      <c r="E5" s="45" t="s">
        <v>256</v>
      </c>
      <c r="F5" s="45" t="s">
        <v>257</v>
      </c>
      <c r="G5" s="45" t="s">
        <v>258</v>
      </c>
      <c r="H5" s="45" t="s">
        <v>259</v>
      </c>
      <c r="I5" s="45" t="s">
        <v>264</v>
      </c>
    </row>
    <row r="6" spans="2:9">
      <c r="B6" t="s">
        <v>265</v>
      </c>
      <c r="C6" t="s">
        <v>260</v>
      </c>
      <c r="D6" s="45" t="s">
        <v>262</v>
      </c>
      <c r="E6" s="45" t="s">
        <v>263</v>
      </c>
      <c r="F6" s="45" t="s">
        <v>263</v>
      </c>
      <c r="G6" s="45" t="s">
        <v>263</v>
      </c>
      <c r="H6" s="45" t="s">
        <v>263</v>
      </c>
      <c r="I6" s="45" t="s">
        <v>263</v>
      </c>
    </row>
    <row r="7" spans="2:9">
      <c r="B7" t="s">
        <v>265</v>
      </c>
      <c r="C7" t="s">
        <v>261</v>
      </c>
      <c r="D7" s="45" t="s">
        <v>262</v>
      </c>
      <c r="E7" s="45" t="s">
        <v>263</v>
      </c>
      <c r="F7" s="45" t="s">
        <v>263</v>
      </c>
      <c r="G7" s="45" t="s">
        <v>263</v>
      </c>
      <c r="H7" s="45" t="s">
        <v>263</v>
      </c>
      <c r="I7" s="45" t="s">
        <v>263</v>
      </c>
    </row>
    <row r="8" spans="2:9">
      <c r="B8" t="s">
        <v>265</v>
      </c>
      <c r="C8" t="s">
        <v>283</v>
      </c>
      <c r="D8" s="45" t="s">
        <v>262</v>
      </c>
      <c r="E8" s="45" t="s">
        <v>263</v>
      </c>
      <c r="F8" s="45" t="s">
        <v>263</v>
      </c>
      <c r="G8" s="45" t="s">
        <v>263</v>
      </c>
      <c r="H8" s="45" t="s">
        <v>263</v>
      </c>
      <c r="I8" s="45" t="s">
        <v>263</v>
      </c>
    </row>
    <row r="9" spans="2:9">
      <c r="B9" t="s">
        <v>265</v>
      </c>
      <c r="C9" t="s">
        <v>286</v>
      </c>
      <c r="D9" s="45" t="s">
        <v>262</v>
      </c>
      <c r="E9" s="45" t="s">
        <v>263</v>
      </c>
      <c r="F9" s="45" t="s">
        <v>263</v>
      </c>
      <c r="G9" s="45" t="s">
        <v>263</v>
      </c>
      <c r="H9" s="45" t="s">
        <v>263</v>
      </c>
      <c r="I9" s="45" t="s">
        <v>263</v>
      </c>
    </row>
    <row r="10" spans="2:9">
      <c r="B10" t="s">
        <v>265</v>
      </c>
      <c r="C10" t="s">
        <v>287</v>
      </c>
      <c r="D10" s="45" t="s">
        <v>262</v>
      </c>
      <c r="E10" s="45" t="s">
        <v>263</v>
      </c>
      <c r="F10" s="45" t="s">
        <v>263</v>
      </c>
      <c r="G10" s="45" t="s">
        <v>263</v>
      </c>
      <c r="H10" s="45" t="s">
        <v>263</v>
      </c>
      <c r="I10" s="45" t="s">
        <v>263</v>
      </c>
    </row>
    <row r="11" spans="2:9">
      <c r="B11" t="s">
        <v>266</v>
      </c>
      <c r="C11" t="s">
        <v>260</v>
      </c>
      <c r="D11" s="45" t="s">
        <v>262</v>
      </c>
      <c r="E11" s="45" t="s">
        <v>263</v>
      </c>
      <c r="F11" s="45" t="s">
        <v>263</v>
      </c>
      <c r="G11" s="45" t="s">
        <v>263</v>
      </c>
      <c r="H11" s="45" t="s">
        <v>263</v>
      </c>
      <c r="I11" s="45" t="s">
        <v>262</v>
      </c>
    </row>
    <row r="12" spans="2:9">
      <c r="B12" t="s">
        <v>266</v>
      </c>
      <c r="C12" t="s">
        <v>267</v>
      </c>
      <c r="D12" s="45" t="s">
        <v>262</v>
      </c>
      <c r="E12" s="45" t="s">
        <v>263</v>
      </c>
      <c r="F12" s="45" t="s">
        <v>263</v>
      </c>
      <c r="G12" s="45" t="s">
        <v>263</v>
      </c>
      <c r="H12" s="45" t="s">
        <v>263</v>
      </c>
      <c r="I12" s="45" t="s">
        <v>262</v>
      </c>
    </row>
    <row r="13" spans="2:9">
      <c r="B13" t="s">
        <v>266</v>
      </c>
      <c r="C13" t="s">
        <v>268</v>
      </c>
      <c r="D13" s="45" t="s">
        <v>262</v>
      </c>
      <c r="E13" s="45" t="s">
        <v>263</v>
      </c>
      <c r="F13" s="45" t="s">
        <v>263</v>
      </c>
      <c r="G13" s="45" t="s">
        <v>263</v>
      </c>
      <c r="H13" s="45" t="s">
        <v>263</v>
      </c>
      <c r="I13" s="45" t="s">
        <v>263</v>
      </c>
    </row>
    <row r="14" spans="2:9">
      <c r="B14" t="s">
        <v>266</v>
      </c>
      <c r="C14" t="s">
        <v>269</v>
      </c>
      <c r="D14" s="45" t="s">
        <v>262</v>
      </c>
      <c r="E14" s="45" t="s">
        <v>263</v>
      </c>
      <c r="F14" s="45" t="s">
        <v>263</v>
      </c>
      <c r="G14" s="45" t="s">
        <v>262</v>
      </c>
      <c r="H14" s="45" t="s">
        <v>263</v>
      </c>
      <c r="I14" s="45" t="s">
        <v>263</v>
      </c>
    </row>
    <row r="15" spans="2:9">
      <c r="B15" t="s">
        <v>266</v>
      </c>
      <c r="C15" t="s">
        <v>284</v>
      </c>
      <c r="D15" s="45" t="s">
        <v>262</v>
      </c>
      <c r="E15" s="45" t="s">
        <v>263</v>
      </c>
      <c r="F15" s="45" t="s">
        <v>263</v>
      </c>
      <c r="G15" s="45" t="s">
        <v>263</v>
      </c>
      <c r="H15" s="45" t="s">
        <v>263</v>
      </c>
      <c r="I15" s="45" t="s">
        <v>263</v>
      </c>
    </row>
    <row r="16" spans="2:9">
      <c r="B16" t="s">
        <v>266</v>
      </c>
      <c r="C16" t="s">
        <v>285</v>
      </c>
      <c r="D16" s="45" t="s">
        <v>262</v>
      </c>
      <c r="E16" s="45" t="s">
        <v>263</v>
      </c>
      <c r="F16" s="45" t="s">
        <v>263</v>
      </c>
      <c r="G16" s="45" t="s">
        <v>263</v>
      </c>
      <c r="H16" s="45" t="s">
        <v>263</v>
      </c>
      <c r="I16" s="45" t="s">
        <v>263</v>
      </c>
    </row>
    <row r="17" spans="2:9">
      <c r="B17" t="s">
        <v>266</v>
      </c>
      <c r="C17" t="s">
        <v>270</v>
      </c>
      <c r="D17" s="45" t="s">
        <v>262</v>
      </c>
      <c r="E17" s="45" t="s">
        <v>263</v>
      </c>
      <c r="F17" s="45" t="s">
        <v>263</v>
      </c>
      <c r="G17" s="45" t="s">
        <v>263</v>
      </c>
      <c r="H17" s="45" t="s">
        <v>263</v>
      </c>
      <c r="I17" s="45" t="s">
        <v>263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6:I10"/>
  <sheetViews>
    <sheetView workbookViewId="0">
      <selection activeCell="C9" sqref="C9"/>
    </sheetView>
  </sheetViews>
  <sheetFormatPr defaultRowHeight="12"/>
  <cols>
    <col min="2" max="2" width="21.33203125" customWidth="1"/>
    <col min="3" max="3" width="11.5" customWidth="1"/>
    <col min="4" max="4" width="9.83203125" customWidth="1"/>
  </cols>
  <sheetData>
    <row r="6" spans="2:9">
      <c r="C6" t="s">
        <v>291</v>
      </c>
      <c r="D6" t="s">
        <v>292</v>
      </c>
      <c r="E6" t="s">
        <v>260</v>
      </c>
      <c r="F6" t="s">
        <v>261</v>
      </c>
      <c r="G6" t="s">
        <v>283</v>
      </c>
      <c r="H6" t="s">
        <v>286</v>
      </c>
      <c r="I6" t="s">
        <v>287</v>
      </c>
    </row>
    <row r="7" spans="2:9">
      <c r="B7" t="s">
        <v>288</v>
      </c>
      <c r="C7" s="45" t="s">
        <v>263</v>
      </c>
      <c r="D7" s="45" t="s">
        <v>263</v>
      </c>
      <c r="E7" s="45" t="s">
        <v>262</v>
      </c>
      <c r="F7" s="45" t="s">
        <v>262</v>
      </c>
      <c r="G7" s="45" t="s">
        <v>262</v>
      </c>
      <c r="H7" s="45" t="s">
        <v>262</v>
      </c>
      <c r="I7" s="45" t="s">
        <v>262</v>
      </c>
    </row>
    <row r="8" spans="2:9">
      <c r="B8" t="s">
        <v>289</v>
      </c>
      <c r="C8" s="45" t="s">
        <v>263</v>
      </c>
      <c r="D8" s="45" t="s">
        <v>263</v>
      </c>
      <c r="E8" s="45" t="s">
        <v>263</v>
      </c>
      <c r="F8" s="45" t="s">
        <v>263</v>
      </c>
      <c r="G8" s="45" t="s">
        <v>263</v>
      </c>
      <c r="H8" s="45" t="s">
        <v>263</v>
      </c>
      <c r="I8" s="45" t="s">
        <v>263</v>
      </c>
    </row>
    <row r="9" spans="2:9">
      <c r="B9" t="s">
        <v>293</v>
      </c>
      <c r="C9" s="45" t="s">
        <v>263</v>
      </c>
      <c r="D9" s="45" t="s">
        <v>263</v>
      </c>
      <c r="E9" s="45" t="s">
        <v>263</v>
      </c>
      <c r="F9" s="45" t="s">
        <v>263</v>
      </c>
      <c r="G9" s="45" t="s">
        <v>263</v>
      </c>
      <c r="H9" s="45" t="s">
        <v>263</v>
      </c>
      <c r="I9" s="45" t="s">
        <v>263</v>
      </c>
    </row>
    <row r="10" spans="2:9">
      <c r="B10" t="s">
        <v>290</v>
      </c>
      <c r="C10" s="45" t="s">
        <v>262</v>
      </c>
      <c r="D10" s="45" t="s">
        <v>262</v>
      </c>
      <c r="E10" s="45" t="s">
        <v>263</v>
      </c>
      <c r="F10" s="45" t="s">
        <v>263</v>
      </c>
      <c r="G10" s="45" t="s">
        <v>263</v>
      </c>
      <c r="H10" s="45" t="s">
        <v>263</v>
      </c>
      <c r="I10" s="45" t="s">
        <v>263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3:E43"/>
  <sheetViews>
    <sheetView topLeftCell="A7" workbookViewId="0">
      <selection activeCell="B41" sqref="B41"/>
    </sheetView>
  </sheetViews>
  <sheetFormatPr defaultRowHeight="12"/>
  <cols>
    <col min="2" max="2" width="28.33203125" bestFit="1" customWidth="1"/>
    <col min="3" max="3" width="31.5" bestFit="1" customWidth="1"/>
    <col min="4" max="4" width="36" bestFit="1" customWidth="1"/>
    <col min="5" max="5" width="19.33203125" bestFit="1" customWidth="1"/>
    <col min="6" max="6" width="36" bestFit="1" customWidth="1"/>
    <col min="7" max="7" width="6.33203125" bestFit="1" customWidth="1"/>
    <col min="8" max="8" width="28.33203125" bestFit="1" customWidth="1"/>
  </cols>
  <sheetData>
    <row r="3" spans="1:4">
      <c r="A3">
        <v>1</v>
      </c>
      <c r="B3" t="s">
        <v>294</v>
      </c>
      <c r="C3" t="s">
        <v>295</v>
      </c>
      <c r="D3" t="s">
        <v>296</v>
      </c>
    </row>
    <row r="4" spans="1:4">
      <c r="C4" t="s">
        <v>297</v>
      </c>
      <c r="D4" t="s">
        <v>318</v>
      </c>
    </row>
    <row r="5" spans="1:4">
      <c r="D5" t="s">
        <v>319</v>
      </c>
    </row>
    <row r="6" spans="1:4">
      <c r="D6" t="s">
        <v>320</v>
      </c>
    </row>
    <row r="7" spans="1:4">
      <c r="C7" t="s">
        <v>298</v>
      </c>
    </row>
    <row r="8" spans="1:4">
      <c r="C8" t="s">
        <v>299</v>
      </c>
      <c r="D8" t="s">
        <v>302</v>
      </c>
    </row>
    <row r="9" spans="1:4">
      <c r="D9" t="s">
        <v>303</v>
      </c>
    </row>
    <row r="10" spans="1:4">
      <c r="D10" t="s">
        <v>304</v>
      </c>
    </row>
    <row r="11" spans="1:4">
      <c r="D11" t="s">
        <v>305</v>
      </c>
    </row>
    <row r="12" spans="1:4">
      <c r="D12" t="s">
        <v>300</v>
      </c>
    </row>
    <row r="13" spans="1:4">
      <c r="D13" t="s">
        <v>301</v>
      </c>
    </row>
    <row r="14" spans="1:4">
      <c r="A14">
        <v>2</v>
      </c>
      <c r="B14" t="s">
        <v>321</v>
      </c>
      <c r="C14" t="s">
        <v>322</v>
      </c>
    </row>
    <row r="15" spans="1:4">
      <c r="C15" t="s">
        <v>323</v>
      </c>
    </row>
    <row r="16" spans="1:4">
      <c r="A16">
        <v>3</v>
      </c>
      <c r="B16" t="s">
        <v>315</v>
      </c>
      <c r="C16" t="s">
        <v>307</v>
      </c>
    </row>
    <row r="17" spans="3:5">
      <c r="C17" t="s">
        <v>308</v>
      </c>
      <c r="D17" t="s">
        <v>332</v>
      </c>
      <c r="E17" t="s">
        <v>333</v>
      </c>
    </row>
    <row r="18" spans="3:5">
      <c r="E18" t="s">
        <v>334</v>
      </c>
    </row>
    <row r="19" spans="3:5">
      <c r="E19" t="s">
        <v>335</v>
      </c>
    </row>
    <row r="20" spans="3:5">
      <c r="E20" t="s">
        <v>336</v>
      </c>
    </row>
    <row r="21" spans="3:5">
      <c r="E21" t="s">
        <v>337</v>
      </c>
    </row>
    <row r="22" spans="3:5">
      <c r="E22" t="s">
        <v>338</v>
      </c>
    </row>
    <row r="23" spans="3:5">
      <c r="E23" t="s">
        <v>339</v>
      </c>
    </row>
    <row r="24" spans="3:5">
      <c r="E24" t="s">
        <v>340</v>
      </c>
    </row>
    <row r="25" spans="3:5">
      <c r="E25" t="s">
        <v>341</v>
      </c>
    </row>
    <row r="26" spans="3:5">
      <c r="E26" t="s">
        <v>342</v>
      </c>
    </row>
    <row r="27" spans="3:5">
      <c r="E27" t="s">
        <v>343</v>
      </c>
    </row>
    <row r="28" spans="3:5">
      <c r="E28" t="s">
        <v>344</v>
      </c>
    </row>
    <row r="29" spans="3:5">
      <c r="C29" t="s">
        <v>309</v>
      </c>
      <c r="D29" t="s">
        <v>345</v>
      </c>
    </row>
    <row r="30" spans="3:5">
      <c r="D30" t="s">
        <v>346</v>
      </c>
    </row>
    <row r="31" spans="3:5">
      <c r="D31" t="s">
        <v>347</v>
      </c>
      <c r="E31" t="s">
        <v>348</v>
      </c>
    </row>
    <row r="32" spans="3:5">
      <c r="D32" t="s">
        <v>349</v>
      </c>
    </row>
    <row r="33" spans="1:4">
      <c r="D33" t="s">
        <v>350</v>
      </c>
    </row>
    <row r="34" spans="1:4">
      <c r="C34" t="s">
        <v>316</v>
      </c>
    </row>
    <row r="35" spans="1:4">
      <c r="C35" t="s">
        <v>306</v>
      </c>
    </row>
    <row r="36" spans="1:4">
      <c r="A36">
        <v>4</v>
      </c>
      <c r="B36" t="s">
        <v>312</v>
      </c>
      <c r="C36" t="s">
        <v>325</v>
      </c>
      <c r="D36" t="s">
        <v>328</v>
      </c>
    </row>
    <row r="37" spans="1:4">
      <c r="C37" t="s">
        <v>314</v>
      </c>
      <c r="D37" t="s">
        <v>329</v>
      </c>
    </row>
    <row r="38" spans="1:4">
      <c r="C38" t="s">
        <v>326</v>
      </c>
      <c r="D38" t="s">
        <v>330</v>
      </c>
    </row>
    <row r="39" spans="1:4">
      <c r="C39" t="s">
        <v>327</v>
      </c>
      <c r="D39" t="s">
        <v>331</v>
      </c>
    </row>
    <row r="40" spans="1:4">
      <c r="A40">
        <v>5</v>
      </c>
      <c r="B40" t="s">
        <v>313</v>
      </c>
    </row>
    <row r="41" spans="1:4">
      <c r="A41">
        <v>6</v>
      </c>
      <c r="B41" t="s">
        <v>317</v>
      </c>
      <c r="C41" t="s">
        <v>310</v>
      </c>
    </row>
    <row r="42" spans="1:4">
      <c r="C42" t="s">
        <v>311</v>
      </c>
    </row>
    <row r="43" spans="1:4">
      <c r="C43" t="s">
        <v>324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B7:C18"/>
  <sheetViews>
    <sheetView workbookViewId="0">
      <selection activeCell="D16" sqref="D16"/>
    </sheetView>
  </sheetViews>
  <sheetFormatPr defaultRowHeight="12"/>
  <cols>
    <col min="2" max="2" width="20.33203125" customWidth="1"/>
    <col min="3" max="3" width="24.1640625" customWidth="1"/>
  </cols>
  <sheetData>
    <row r="7" spans="2:3">
      <c r="B7" t="s">
        <v>415</v>
      </c>
      <c r="C7" t="s">
        <v>416</v>
      </c>
    </row>
    <row r="8" spans="2:3">
      <c r="B8" t="s">
        <v>417</v>
      </c>
      <c r="C8" t="s">
        <v>418</v>
      </c>
    </row>
    <row r="9" spans="2:3">
      <c r="B9" t="s">
        <v>419</v>
      </c>
      <c r="C9" t="s">
        <v>420</v>
      </c>
    </row>
    <row r="10" spans="2:3">
      <c r="B10" t="s">
        <v>421</v>
      </c>
      <c r="C10" t="s">
        <v>422</v>
      </c>
    </row>
    <row r="11" spans="2:3">
      <c r="B11" t="s">
        <v>423</v>
      </c>
      <c r="C11" t="s">
        <v>424</v>
      </c>
    </row>
    <row r="13" spans="2:3">
      <c r="B13" t="s">
        <v>425</v>
      </c>
      <c r="C13" t="s">
        <v>426</v>
      </c>
    </row>
    <row r="14" spans="2:3">
      <c r="B14" t="s">
        <v>427</v>
      </c>
      <c r="C14" t="s">
        <v>428</v>
      </c>
    </row>
    <row r="15" spans="2:3">
      <c r="B15" t="s">
        <v>429</v>
      </c>
      <c r="C15" t="s">
        <v>430</v>
      </c>
    </row>
    <row r="16" spans="2:3">
      <c r="B16" t="s">
        <v>431</v>
      </c>
      <c r="C16" t="s">
        <v>432</v>
      </c>
    </row>
    <row r="17" spans="2:3">
      <c r="B17" t="s">
        <v>425</v>
      </c>
      <c r="C17" t="s">
        <v>426</v>
      </c>
    </row>
    <row r="18" spans="2:3">
      <c r="B18" t="s">
        <v>425</v>
      </c>
      <c r="C18" t="s">
        <v>426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5:I25"/>
  <sheetViews>
    <sheetView workbookViewId="0">
      <selection activeCell="L18" sqref="L18"/>
    </sheetView>
  </sheetViews>
  <sheetFormatPr defaultRowHeight="12"/>
  <cols>
    <col min="2" max="2" width="10.83203125" customWidth="1"/>
    <col min="3" max="9" width="16.83203125" customWidth="1"/>
  </cols>
  <sheetData>
    <row r="5" spans="1:9" s="45" customFormat="1" ht="24" customHeight="1">
      <c r="A5" s="48" t="s">
        <v>355</v>
      </c>
      <c r="B5" s="49" t="s">
        <v>273</v>
      </c>
      <c r="C5" s="50" t="s">
        <v>652</v>
      </c>
      <c r="D5" s="50" t="s">
        <v>778</v>
      </c>
      <c r="E5" s="50" t="s">
        <v>654</v>
      </c>
      <c r="F5" s="50" t="s">
        <v>661</v>
      </c>
      <c r="G5" s="50" t="s">
        <v>777</v>
      </c>
      <c r="H5" s="50" t="s">
        <v>653</v>
      </c>
      <c r="I5" s="50" t="s">
        <v>655</v>
      </c>
    </row>
    <row r="6" spans="1:9" ht="24" customHeight="1">
      <c r="A6" s="46">
        <v>0</v>
      </c>
      <c r="B6" s="46" t="s">
        <v>641</v>
      </c>
      <c r="C6" s="46"/>
      <c r="D6" s="46" t="s">
        <v>797</v>
      </c>
      <c r="E6" s="46" t="s">
        <v>796</v>
      </c>
      <c r="F6" s="46" t="s">
        <v>795</v>
      </c>
      <c r="G6" s="46" t="s">
        <v>794</v>
      </c>
      <c r="H6" s="46" t="s">
        <v>648</v>
      </c>
      <c r="I6" s="46" t="s">
        <v>656</v>
      </c>
    </row>
    <row r="7" spans="1:9" ht="24" customHeight="1">
      <c r="A7" s="46">
        <v>1</v>
      </c>
      <c r="B7" s="46" t="s">
        <v>642</v>
      </c>
      <c r="C7" s="46"/>
      <c r="D7" s="46" t="s">
        <v>793</v>
      </c>
      <c r="E7" s="46" t="s">
        <v>792</v>
      </c>
      <c r="F7" s="46" t="s">
        <v>662</v>
      </c>
      <c r="G7" s="46" t="s">
        <v>791</v>
      </c>
      <c r="H7" s="46" t="s">
        <v>649</v>
      </c>
      <c r="I7" s="46" t="s">
        <v>790</v>
      </c>
    </row>
    <row r="8" spans="1:9" ht="24" customHeight="1">
      <c r="A8" s="46">
        <v>2</v>
      </c>
      <c r="B8" s="46" t="s">
        <v>643</v>
      </c>
      <c r="C8" s="46"/>
      <c r="D8" s="47" t="s">
        <v>789</v>
      </c>
      <c r="E8" s="46" t="s">
        <v>788</v>
      </c>
      <c r="F8" s="46" t="s">
        <v>663</v>
      </c>
      <c r="G8" s="47" t="s">
        <v>787</v>
      </c>
      <c r="H8" s="46" t="s">
        <v>786</v>
      </c>
      <c r="I8" s="46" t="s">
        <v>657</v>
      </c>
    </row>
    <row r="9" spans="1:9" ht="24" customHeight="1">
      <c r="A9" s="46">
        <v>3</v>
      </c>
      <c r="B9" s="46" t="s">
        <v>644</v>
      </c>
      <c r="C9" s="46" t="s">
        <v>650</v>
      </c>
      <c r="D9" s="47" t="s">
        <v>785</v>
      </c>
      <c r="E9" s="47" t="s">
        <v>784</v>
      </c>
      <c r="F9" s="46" t="s">
        <v>275</v>
      </c>
      <c r="G9" s="47" t="s">
        <v>783</v>
      </c>
      <c r="H9" s="46" t="s">
        <v>782</v>
      </c>
      <c r="I9" s="47" t="s">
        <v>781</v>
      </c>
    </row>
    <row r="10" spans="1:9" ht="24" customHeight="1">
      <c r="A10" s="46">
        <v>4</v>
      </c>
      <c r="B10" s="46" t="s">
        <v>645</v>
      </c>
      <c r="C10" s="46" t="s">
        <v>651</v>
      </c>
      <c r="D10" s="46" t="s">
        <v>651</v>
      </c>
      <c r="E10" s="46" t="s">
        <v>651</v>
      </c>
      <c r="F10" s="46" t="s">
        <v>664</v>
      </c>
      <c r="G10" s="46" t="s">
        <v>651</v>
      </c>
      <c r="H10" s="46" t="s">
        <v>651</v>
      </c>
      <c r="I10" s="46" t="s">
        <v>651</v>
      </c>
    </row>
    <row r="11" spans="1:9" ht="24" customHeight="1">
      <c r="A11" s="46">
        <v>5</v>
      </c>
      <c r="B11" s="46" t="s">
        <v>646</v>
      </c>
      <c r="C11" s="46"/>
      <c r="D11" s="46"/>
      <c r="E11" s="46"/>
      <c r="F11" s="46" t="s">
        <v>665</v>
      </c>
      <c r="G11" s="46"/>
      <c r="H11" s="46"/>
      <c r="I11" s="46"/>
    </row>
    <row r="12" spans="1:9" ht="24" customHeight="1">
      <c r="A12" s="46">
        <v>6</v>
      </c>
      <c r="B12" s="46" t="s">
        <v>647</v>
      </c>
      <c r="C12" s="46"/>
      <c r="D12" s="46"/>
      <c r="E12" s="46"/>
      <c r="F12" s="46" t="s">
        <v>666</v>
      </c>
      <c r="G12" s="46"/>
      <c r="H12" s="46"/>
      <c r="I12" s="46"/>
    </row>
    <row r="14" spans="1:9">
      <c r="C14" t="s">
        <v>780</v>
      </c>
    </row>
    <row r="15" spans="1:9">
      <c r="C15" t="s">
        <v>779</v>
      </c>
    </row>
    <row r="18" spans="1:9" s="45" customFormat="1" ht="36" customHeight="1">
      <c r="A18" s="48" t="s">
        <v>355</v>
      </c>
      <c r="B18" s="49" t="s">
        <v>273</v>
      </c>
      <c r="C18" s="50" t="s">
        <v>652</v>
      </c>
      <c r="D18" s="50" t="s">
        <v>778</v>
      </c>
      <c r="E18" s="50" t="s">
        <v>654</v>
      </c>
      <c r="F18" s="50" t="s">
        <v>661</v>
      </c>
      <c r="G18" s="50" t="s">
        <v>777</v>
      </c>
      <c r="H18" s="50" t="s">
        <v>653</v>
      </c>
      <c r="I18" s="50" t="s">
        <v>655</v>
      </c>
    </row>
    <row r="19" spans="1:9" ht="36" customHeight="1">
      <c r="A19" s="46">
        <v>0</v>
      </c>
      <c r="B19" s="46" t="s">
        <v>641</v>
      </c>
      <c r="C19" s="46"/>
      <c r="D19" s="46"/>
      <c r="E19" s="46"/>
      <c r="F19" s="46"/>
      <c r="G19" s="46"/>
      <c r="H19" s="46"/>
      <c r="I19" s="46"/>
    </row>
    <row r="20" spans="1:9" ht="36" customHeight="1">
      <c r="A20" s="46">
        <v>1</v>
      </c>
      <c r="B20" s="46" t="s">
        <v>642</v>
      </c>
      <c r="C20" s="46"/>
      <c r="D20" s="46"/>
      <c r="E20" s="46"/>
      <c r="F20" s="46"/>
      <c r="G20" s="46"/>
      <c r="H20" s="46" t="s">
        <v>776</v>
      </c>
      <c r="I20" s="47" t="s">
        <v>773</v>
      </c>
    </row>
    <row r="21" spans="1:9" ht="36" customHeight="1">
      <c r="A21" s="46">
        <v>2</v>
      </c>
      <c r="B21" s="46" t="s">
        <v>643</v>
      </c>
      <c r="C21" s="46"/>
      <c r="D21" s="47"/>
      <c r="E21" s="46" t="s">
        <v>776</v>
      </c>
      <c r="F21" s="46"/>
      <c r="G21" s="47"/>
      <c r="H21" s="46" t="s">
        <v>774</v>
      </c>
      <c r="I21" s="46" t="s">
        <v>776</v>
      </c>
    </row>
    <row r="22" spans="1:9" ht="36" customHeight="1">
      <c r="A22" s="46">
        <v>3</v>
      </c>
      <c r="B22" s="46" t="s">
        <v>644</v>
      </c>
      <c r="C22" s="46"/>
      <c r="D22" s="47" t="s">
        <v>775</v>
      </c>
      <c r="E22" s="47" t="s">
        <v>774</v>
      </c>
      <c r="F22" s="46"/>
      <c r="G22" s="47" t="s">
        <v>775</v>
      </c>
      <c r="H22" s="47" t="s">
        <v>773</v>
      </c>
      <c r="I22" s="46" t="s">
        <v>774</v>
      </c>
    </row>
    <row r="23" spans="1:9" ht="36" customHeight="1">
      <c r="A23" s="46">
        <v>4</v>
      </c>
      <c r="B23" s="46" t="s">
        <v>645</v>
      </c>
      <c r="C23" s="46"/>
      <c r="D23" s="46"/>
      <c r="E23" s="46" t="s">
        <v>773</v>
      </c>
      <c r="F23" s="46"/>
      <c r="G23" s="46"/>
      <c r="H23" s="46"/>
      <c r="I23" s="46"/>
    </row>
    <row r="24" spans="1:9" ht="36" customHeight="1">
      <c r="A24" s="46">
        <v>5</v>
      </c>
      <c r="B24" s="46" t="s">
        <v>646</v>
      </c>
      <c r="C24" s="46"/>
      <c r="D24" s="46"/>
      <c r="E24" s="46"/>
      <c r="F24" s="46"/>
      <c r="G24" s="46"/>
      <c r="H24" s="46"/>
      <c r="I24" s="46"/>
    </row>
    <row r="25" spans="1:9" ht="36" customHeight="1">
      <c r="A25" s="46">
        <v>6</v>
      </c>
      <c r="B25" s="46" t="s">
        <v>647</v>
      </c>
      <c r="C25" s="46" t="s">
        <v>772</v>
      </c>
      <c r="D25" s="46" t="s">
        <v>772</v>
      </c>
      <c r="E25" s="46" t="s">
        <v>772</v>
      </c>
      <c r="F25" s="46"/>
      <c r="G25" s="46" t="s">
        <v>772</v>
      </c>
      <c r="H25" s="46" t="s">
        <v>772</v>
      </c>
      <c r="I25" s="46" t="s">
        <v>772</v>
      </c>
    </row>
  </sheetData>
  <phoneticPr fontId="3" type="noConversion"/>
  <printOptions horizontalCentered="1"/>
  <pageMargins left="0" right="0" top="0.74803149606299213" bottom="0.74803149606299213" header="0.31496062992125984" footer="0.31496062992125984"/>
  <pageSetup paperSize="9" scale="9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4:G37"/>
  <sheetViews>
    <sheetView workbookViewId="0">
      <selection activeCell="J36" sqref="J36"/>
    </sheetView>
  </sheetViews>
  <sheetFormatPr defaultRowHeight="12"/>
  <cols>
    <col min="1" max="1" width="6.33203125" bestFit="1" customWidth="1"/>
    <col min="2" max="2" width="11" bestFit="1" customWidth="1"/>
    <col min="3" max="3" width="6.33203125" style="45" bestFit="1" customWidth="1"/>
    <col min="4" max="4" width="18.1640625" bestFit="1" customWidth="1"/>
    <col min="5" max="5" width="8.33203125" bestFit="1" customWidth="1"/>
    <col min="7" max="7" width="26.33203125" customWidth="1"/>
  </cols>
  <sheetData>
    <row r="4" spans="1:7" ht="12.75" thickBot="1"/>
    <row r="5" spans="1:7">
      <c r="A5" s="66" t="s">
        <v>911</v>
      </c>
      <c r="B5" s="67" t="s">
        <v>912</v>
      </c>
      <c r="C5" s="67" t="s">
        <v>913</v>
      </c>
      <c r="D5" s="67" t="s">
        <v>914</v>
      </c>
      <c r="E5" s="67" t="s">
        <v>915</v>
      </c>
      <c r="F5" s="67" t="s">
        <v>916</v>
      </c>
      <c r="G5" s="68" t="s">
        <v>917</v>
      </c>
    </row>
    <row r="6" spans="1:7">
      <c r="A6" s="60">
        <v>1</v>
      </c>
      <c r="B6" s="61">
        <v>40665</v>
      </c>
      <c r="C6" s="46" t="s">
        <v>896</v>
      </c>
      <c r="D6" s="52" t="s">
        <v>903</v>
      </c>
      <c r="E6" s="62">
        <v>12000</v>
      </c>
      <c r="F6" s="62">
        <f>E6</f>
        <v>12000</v>
      </c>
      <c r="G6" s="63"/>
    </row>
    <row r="7" spans="1:7">
      <c r="A7" s="60">
        <f>A6+1</f>
        <v>2</v>
      </c>
      <c r="B7" s="61">
        <v>40666</v>
      </c>
      <c r="C7" s="46" t="s">
        <v>897</v>
      </c>
      <c r="D7" s="52"/>
      <c r="E7" s="62"/>
      <c r="F7" s="62">
        <f>F6+E7</f>
        <v>12000</v>
      </c>
      <c r="G7" s="63"/>
    </row>
    <row r="8" spans="1:7">
      <c r="A8" s="60">
        <f t="shared" ref="A8:A35" si="0">A7+1</f>
        <v>3</v>
      </c>
      <c r="B8" s="61">
        <v>40667</v>
      </c>
      <c r="C8" s="46" t="s">
        <v>898</v>
      </c>
      <c r="D8" s="52"/>
      <c r="E8" s="62"/>
      <c r="F8" s="62">
        <f t="shared" ref="F8:F35" si="1">F7+E8</f>
        <v>12000</v>
      </c>
      <c r="G8" s="63"/>
    </row>
    <row r="9" spans="1:7">
      <c r="A9" s="60">
        <f t="shared" si="0"/>
        <v>4</v>
      </c>
      <c r="B9" s="61">
        <v>40668</v>
      </c>
      <c r="C9" s="46" t="s">
        <v>899</v>
      </c>
      <c r="D9" s="52"/>
      <c r="E9" s="62"/>
      <c r="F9" s="62">
        <f t="shared" si="1"/>
        <v>12000</v>
      </c>
      <c r="G9" s="63"/>
    </row>
    <row r="10" spans="1:7">
      <c r="A10" s="60">
        <f t="shared" si="0"/>
        <v>5</v>
      </c>
      <c r="B10" s="61">
        <v>40669</v>
      </c>
      <c r="C10" s="46" t="s">
        <v>900</v>
      </c>
      <c r="D10" s="52" t="s">
        <v>904</v>
      </c>
      <c r="E10" s="62">
        <v>15000</v>
      </c>
      <c r="F10" s="62">
        <f t="shared" si="1"/>
        <v>27000</v>
      </c>
      <c r="G10" s="63"/>
    </row>
    <row r="11" spans="1:7">
      <c r="A11" s="60">
        <f t="shared" si="0"/>
        <v>6</v>
      </c>
      <c r="B11" s="61">
        <v>40670</v>
      </c>
      <c r="C11" s="46" t="s">
        <v>901</v>
      </c>
      <c r="D11" s="52"/>
      <c r="E11" s="62"/>
      <c r="F11" s="62">
        <f t="shared" si="1"/>
        <v>27000</v>
      </c>
      <c r="G11" s="63"/>
    </row>
    <row r="12" spans="1:7">
      <c r="A12" s="60">
        <f t="shared" si="0"/>
        <v>7</v>
      </c>
      <c r="B12" s="61">
        <v>40671</v>
      </c>
      <c r="C12" s="46" t="s">
        <v>902</v>
      </c>
      <c r="D12" s="52"/>
      <c r="E12" s="62"/>
      <c r="F12" s="62">
        <f t="shared" si="1"/>
        <v>27000</v>
      </c>
      <c r="G12" s="63"/>
    </row>
    <row r="13" spans="1:7">
      <c r="A13" s="60">
        <f t="shared" si="0"/>
        <v>8</v>
      </c>
      <c r="B13" s="61">
        <v>40672</v>
      </c>
      <c r="C13" s="46" t="s">
        <v>895</v>
      </c>
      <c r="D13" s="52"/>
      <c r="E13" s="62"/>
      <c r="F13" s="62">
        <f t="shared" si="1"/>
        <v>27000</v>
      </c>
      <c r="G13" s="63"/>
    </row>
    <row r="14" spans="1:7">
      <c r="A14" s="60">
        <f t="shared" si="0"/>
        <v>9</v>
      </c>
      <c r="B14" s="61">
        <v>40673</v>
      </c>
      <c r="C14" s="46" t="s">
        <v>897</v>
      </c>
      <c r="D14" s="52"/>
      <c r="E14" s="62"/>
      <c r="F14" s="62">
        <f t="shared" si="1"/>
        <v>27000</v>
      </c>
      <c r="G14" s="63"/>
    </row>
    <row r="15" spans="1:7">
      <c r="A15" s="60">
        <f t="shared" si="0"/>
        <v>10</v>
      </c>
      <c r="B15" s="61">
        <v>40674</v>
      </c>
      <c r="C15" s="46" t="s">
        <v>898</v>
      </c>
      <c r="D15" s="52" t="s">
        <v>910</v>
      </c>
      <c r="E15" s="62">
        <v>14000</v>
      </c>
      <c r="F15" s="62">
        <f t="shared" si="1"/>
        <v>41000</v>
      </c>
      <c r="G15" s="63"/>
    </row>
    <row r="16" spans="1:7">
      <c r="A16" s="60">
        <f t="shared" si="0"/>
        <v>11</v>
      </c>
      <c r="B16" s="61">
        <v>40675</v>
      </c>
      <c r="C16" s="46" t="s">
        <v>899</v>
      </c>
      <c r="D16" s="52"/>
      <c r="E16" s="62"/>
      <c r="F16" s="62">
        <f t="shared" si="1"/>
        <v>41000</v>
      </c>
      <c r="G16" s="63"/>
    </row>
    <row r="17" spans="1:7">
      <c r="A17" s="60">
        <f t="shared" si="0"/>
        <v>12</v>
      </c>
      <c r="B17" s="61">
        <v>40676</v>
      </c>
      <c r="C17" s="46" t="s">
        <v>900</v>
      </c>
      <c r="D17" s="52" t="s">
        <v>905</v>
      </c>
      <c r="E17" s="62">
        <v>12000</v>
      </c>
      <c r="F17" s="62">
        <f t="shared" si="1"/>
        <v>53000</v>
      </c>
      <c r="G17" s="63"/>
    </row>
    <row r="18" spans="1:7">
      <c r="A18" s="60">
        <f t="shared" si="0"/>
        <v>13</v>
      </c>
      <c r="B18" s="61">
        <v>40677</v>
      </c>
      <c r="C18" s="46" t="s">
        <v>901</v>
      </c>
      <c r="D18" s="52"/>
      <c r="E18" s="62"/>
      <c r="F18" s="62">
        <f t="shared" si="1"/>
        <v>53000</v>
      </c>
      <c r="G18" s="63"/>
    </row>
    <row r="19" spans="1:7">
      <c r="A19" s="60">
        <f t="shared" si="0"/>
        <v>14</v>
      </c>
      <c r="B19" s="61">
        <v>40678</v>
      </c>
      <c r="C19" s="46" t="s">
        <v>902</v>
      </c>
      <c r="D19" s="52"/>
      <c r="E19" s="62"/>
      <c r="F19" s="62">
        <f t="shared" si="1"/>
        <v>53000</v>
      </c>
      <c r="G19" s="63"/>
    </row>
    <row r="20" spans="1:7">
      <c r="A20" s="60">
        <f t="shared" si="0"/>
        <v>15</v>
      </c>
      <c r="B20" s="61">
        <v>40679</v>
      </c>
      <c r="C20" s="46" t="s">
        <v>895</v>
      </c>
      <c r="D20" s="52"/>
      <c r="E20" s="62"/>
      <c r="F20" s="62">
        <f t="shared" si="1"/>
        <v>53000</v>
      </c>
      <c r="G20" s="63"/>
    </row>
    <row r="21" spans="1:7">
      <c r="A21" s="60">
        <f t="shared" si="0"/>
        <v>16</v>
      </c>
      <c r="B21" s="61">
        <v>40680</v>
      </c>
      <c r="C21" s="46" t="s">
        <v>897</v>
      </c>
      <c r="D21" s="52"/>
      <c r="E21" s="62"/>
      <c r="F21" s="62">
        <f t="shared" si="1"/>
        <v>53000</v>
      </c>
      <c r="G21" s="63"/>
    </row>
    <row r="22" spans="1:7">
      <c r="A22" s="60">
        <f t="shared" si="0"/>
        <v>17</v>
      </c>
      <c r="B22" s="61">
        <v>40681</v>
      </c>
      <c r="C22" s="46" t="s">
        <v>898</v>
      </c>
      <c r="D22" s="52" t="s">
        <v>907</v>
      </c>
      <c r="E22" s="62">
        <v>21000</v>
      </c>
      <c r="F22" s="62">
        <f t="shared" si="1"/>
        <v>74000</v>
      </c>
      <c r="G22" s="63"/>
    </row>
    <row r="23" spans="1:7">
      <c r="A23" s="60">
        <f t="shared" si="0"/>
        <v>18</v>
      </c>
      <c r="B23" s="61">
        <v>40682</v>
      </c>
      <c r="C23" s="46" t="s">
        <v>899</v>
      </c>
      <c r="D23" s="52"/>
      <c r="E23" s="62"/>
      <c r="F23" s="62">
        <f t="shared" si="1"/>
        <v>74000</v>
      </c>
      <c r="G23" s="63"/>
    </row>
    <row r="24" spans="1:7">
      <c r="A24" s="60">
        <f t="shared" si="0"/>
        <v>19</v>
      </c>
      <c r="B24" s="61">
        <v>40683</v>
      </c>
      <c r="C24" s="46" t="s">
        <v>900</v>
      </c>
      <c r="D24" s="52" t="s">
        <v>905</v>
      </c>
      <c r="E24" s="62">
        <v>4000</v>
      </c>
      <c r="F24" s="62">
        <f t="shared" si="1"/>
        <v>78000</v>
      </c>
      <c r="G24" s="63"/>
    </row>
    <row r="25" spans="1:7">
      <c r="A25" s="60">
        <f t="shared" si="0"/>
        <v>20</v>
      </c>
      <c r="B25" s="61">
        <v>40684</v>
      </c>
      <c r="C25" s="46" t="s">
        <v>901</v>
      </c>
      <c r="D25" s="52"/>
      <c r="E25" s="62"/>
      <c r="F25" s="62">
        <f t="shared" si="1"/>
        <v>78000</v>
      </c>
      <c r="G25" s="63"/>
    </row>
    <row r="26" spans="1:7">
      <c r="A26" s="60">
        <f t="shared" si="0"/>
        <v>21</v>
      </c>
      <c r="B26" s="61">
        <v>40685</v>
      </c>
      <c r="C26" s="46" t="s">
        <v>902</v>
      </c>
      <c r="D26" s="52"/>
      <c r="E26" s="62"/>
      <c r="F26" s="62">
        <f t="shared" si="1"/>
        <v>78000</v>
      </c>
      <c r="G26" s="63"/>
    </row>
    <row r="27" spans="1:7">
      <c r="A27" s="60">
        <f t="shared" si="0"/>
        <v>22</v>
      </c>
      <c r="B27" s="61">
        <v>40686</v>
      </c>
      <c r="C27" s="46" t="s">
        <v>895</v>
      </c>
      <c r="D27" s="52" t="s">
        <v>906</v>
      </c>
      <c r="E27" s="62">
        <v>5000</v>
      </c>
      <c r="F27" s="62">
        <f t="shared" si="1"/>
        <v>83000</v>
      </c>
      <c r="G27" s="63"/>
    </row>
    <row r="28" spans="1:7">
      <c r="A28" s="60">
        <f t="shared" si="0"/>
        <v>23</v>
      </c>
      <c r="B28" s="61">
        <v>40687</v>
      </c>
      <c r="C28" s="46" t="s">
        <v>897</v>
      </c>
      <c r="D28" s="52"/>
      <c r="E28" s="62"/>
      <c r="F28" s="62">
        <f t="shared" si="1"/>
        <v>83000</v>
      </c>
      <c r="G28" s="63"/>
    </row>
    <row r="29" spans="1:7">
      <c r="A29" s="60">
        <f t="shared" si="0"/>
        <v>24</v>
      </c>
      <c r="B29" s="61">
        <v>40688</v>
      </c>
      <c r="C29" s="46" t="s">
        <v>898</v>
      </c>
      <c r="D29" s="52" t="s">
        <v>908</v>
      </c>
      <c r="E29" s="62">
        <v>5000</v>
      </c>
      <c r="F29" s="62">
        <f t="shared" si="1"/>
        <v>88000</v>
      </c>
      <c r="G29" s="63"/>
    </row>
    <row r="30" spans="1:7">
      <c r="A30" s="60">
        <f t="shared" si="0"/>
        <v>25</v>
      </c>
      <c r="B30" s="61">
        <v>40689</v>
      </c>
      <c r="C30" s="46" t="s">
        <v>899</v>
      </c>
      <c r="D30" s="52" t="s">
        <v>909</v>
      </c>
      <c r="E30" s="62">
        <v>12000</v>
      </c>
      <c r="F30" s="62">
        <f t="shared" si="1"/>
        <v>100000</v>
      </c>
      <c r="G30" s="63"/>
    </row>
    <row r="31" spans="1:7">
      <c r="A31" s="60">
        <f t="shared" si="0"/>
        <v>26</v>
      </c>
      <c r="B31" s="61">
        <v>40690</v>
      </c>
      <c r="C31" s="46" t="s">
        <v>900</v>
      </c>
      <c r="D31" s="52" t="s">
        <v>906</v>
      </c>
      <c r="E31" s="62">
        <v>5000</v>
      </c>
      <c r="F31" s="62">
        <f t="shared" si="1"/>
        <v>105000</v>
      </c>
      <c r="G31" s="63"/>
    </row>
    <row r="32" spans="1:7">
      <c r="A32" s="60">
        <f t="shared" si="0"/>
        <v>27</v>
      </c>
      <c r="B32" s="61">
        <v>40691</v>
      </c>
      <c r="C32" s="46" t="s">
        <v>901</v>
      </c>
      <c r="D32" s="52"/>
      <c r="E32" s="62"/>
      <c r="F32" s="62">
        <f t="shared" si="1"/>
        <v>105000</v>
      </c>
      <c r="G32" s="63"/>
    </row>
    <row r="33" spans="1:7">
      <c r="A33" s="60">
        <f t="shared" si="0"/>
        <v>28</v>
      </c>
      <c r="B33" s="61">
        <v>40692</v>
      </c>
      <c r="C33" s="46" t="s">
        <v>902</v>
      </c>
      <c r="D33" s="52"/>
      <c r="E33" s="62"/>
      <c r="F33" s="62">
        <f t="shared" si="1"/>
        <v>105000</v>
      </c>
      <c r="G33" s="63"/>
    </row>
    <row r="34" spans="1:7">
      <c r="A34" s="60">
        <f t="shared" si="0"/>
        <v>29</v>
      </c>
      <c r="B34" s="61">
        <v>40693</v>
      </c>
      <c r="C34" s="46" t="s">
        <v>895</v>
      </c>
      <c r="D34" s="52"/>
      <c r="E34" s="62"/>
      <c r="F34" s="62">
        <f t="shared" si="1"/>
        <v>105000</v>
      </c>
      <c r="G34" s="63"/>
    </row>
    <row r="35" spans="1:7">
      <c r="A35" s="60">
        <f t="shared" si="0"/>
        <v>30</v>
      </c>
      <c r="B35" s="61">
        <v>40694</v>
      </c>
      <c r="C35" s="46" t="s">
        <v>897</v>
      </c>
      <c r="D35" s="52" t="s">
        <v>906</v>
      </c>
      <c r="E35" s="62">
        <v>5000</v>
      </c>
      <c r="F35" s="62">
        <f t="shared" si="1"/>
        <v>110000</v>
      </c>
      <c r="G35" s="63"/>
    </row>
    <row r="36" spans="1:7" ht="12.75" thickBot="1">
      <c r="A36" s="212" t="s">
        <v>918</v>
      </c>
      <c r="B36" s="213"/>
      <c r="C36" s="213"/>
      <c r="D36" s="213"/>
      <c r="E36" s="214"/>
      <c r="F36" s="64">
        <f>F35</f>
        <v>110000</v>
      </c>
      <c r="G36" s="65"/>
    </row>
    <row r="37" spans="1:7" ht="12.75" thickTop="1"/>
  </sheetData>
  <mergeCells count="1">
    <mergeCell ref="A36:E36"/>
  </mergeCells>
  <phoneticPr fontId="3" type="noConversion"/>
  <printOptions horizontalCentered="1" verticalCentered="1"/>
  <pageMargins left="0" right="0" top="0.74803149606299213" bottom="0.74803149606299213" header="0.31496062992125984" footer="0.31496062992125984"/>
  <pageSetup paperSize="9" orientation="portrait" horizontalDpi="200" verticalDpi="200" copies="0" r:id="rId1"/>
  <headerFooter>
    <oddHeader>&amp;C&amp;"돋움,굵게"&amp;22&amp;A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>
  <dimension ref="A4:P30"/>
  <sheetViews>
    <sheetView workbookViewId="0">
      <selection activeCell="P5" sqref="P5"/>
    </sheetView>
  </sheetViews>
  <sheetFormatPr defaultRowHeight="12"/>
  <sheetData>
    <row r="4" spans="1:16">
      <c r="A4" s="69" t="s">
        <v>927</v>
      </c>
      <c r="B4" s="69" t="s">
        <v>953</v>
      </c>
      <c r="C4" s="69" t="s">
        <v>980</v>
      </c>
      <c r="D4" s="69" t="s">
        <v>987</v>
      </c>
      <c r="E4" s="69" t="s">
        <v>991</v>
      </c>
      <c r="F4" s="69" t="s">
        <v>1001</v>
      </c>
      <c r="G4" s="69" t="s">
        <v>1002</v>
      </c>
      <c r="H4" s="69" t="s">
        <v>1006</v>
      </c>
      <c r="I4" s="69" t="s">
        <v>1008</v>
      </c>
      <c r="J4" s="69" t="s">
        <v>1012</v>
      </c>
      <c r="K4" s="69" t="s">
        <v>1019</v>
      </c>
      <c r="L4" s="69" t="s">
        <v>1023</v>
      </c>
      <c r="M4" s="69" t="s">
        <v>1027</v>
      </c>
      <c r="N4" s="69" t="s">
        <v>1031</v>
      </c>
      <c r="O4" s="69" t="s">
        <v>1034</v>
      </c>
      <c r="P4" s="69" t="s">
        <v>1037</v>
      </c>
    </row>
    <row r="5" spans="1:16">
      <c r="A5" s="69" t="s">
        <v>928</v>
      </c>
      <c r="B5" s="69" t="s">
        <v>954</v>
      </c>
      <c r="C5" s="69" t="s">
        <v>981</v>
      </c>
      <c r="D5" s="69" t="s">
        <v>988</v>
      </c>
      <c r="E5" s="69" t="s">
        <v>992</v>
      </c>
      <c r="F5" s="69" t="s">
        <v>982</v>
      </c>
      <c r="G5" s="69" t="s">
        <v>982</v>
      </c>
      <c r="H5" s="69" t="s">
        <v>1007</v>
      </c>
      <c r="I5" s="69" t="s">
        <v>1009</v>
      </c>
      <c r="J5" s="69" t="s">
        <v>1013</v>
      </c>
      <c r="K5" s="69" t="s">
        <v>1020</v>
      </c>
      <c r="L5" s="69" t="s">
        <v>1024</v>
      </c>
      <c r="M5" s="69" t="s">
        <v>1028</v>
      </c>
      <c r="N5" s="69" t="s">
        <v>1032</v>
      </c>
      <c r="O5" s="69" t="s">
        <v>1035</v>
      </c>
      <c r="P5" s="69" t="s">
        <v>1038</v>
      </c>
    </row>
    <row r="6" spans="1:16">
      <c r="A6" s="69" t="s">
        <v>929</v>
      </c>
      <c r="B6" s="69" t="s">
        <v>955</v>
      </c>
      <c r="C6" s="69" t="s">
        <v>982</v>
      </c>
      <c r="D6" s="69" t="s">
        <v>989</v>
      </c>
      <c r="E6" s="69" t="s">
        <v>993</v>
      </c>
      <c r="F6" s="69" t="s">
        <v>951</v>
      </c>
      <c r="G6" s="69" t="s">
        <v>1003</v>
      </c>
      <c r="H6" s="69" t="s">
        <v>989</v>
      </c>
      <c r="I6" s="69" t="s">
        <v>1010</v>
      </c>
      <c r="J6" s="69" t="s">
        <v>1014</v>
      </c>
      <c r="K6" s="69" t="s">
        <v>1021</v>
      </c>
      <c r="L6" s="69" t="s">
        <v>1025</v>
      </c>
      <c r="M6" s="69" t="s">
        <v>1029</v>
      </c>
      <c r="N6" s="69" t="s">
        <v>1033</v>
      </c>
      <c r="O6" s="69" t="s">
        <v>1036</v>
      </c>
    </row>
    <row r="7" spans="1:16">
      <c r="A7" s="69" t="s">
        <v>930</v>
      </c>
      <c r="B7" s="69" t="s">
        <v>956</v>
      </c>
      <c r="C7" s="69" t="s">
        <v>983</v>
      </c>
      <c r="D7" s="69" t="s">
        <v>985</v>
      </c>
      <c r="E7" s="69" t="s">
        <v>994</v>
      </c>
      <c r="G7" s="69" t="s">
        <v>989</v>
      </c>
      <c r="H7" s="69" t="s">
        <v>1004</v>
      </c>
      <c r="I7" s="69" t="s">
        <v>1011</v>
      </c>
      <c r="J7" s="69" t="s">
        <v>1015</v>
      </c>
      <c r="K7" s="69" t="s">
        <v>1022</v>
      </c>
      <c r="L7" s="69" t="s">
        <v>1026</v>
      </c>
      <c r="M7" s="69" t="s">
        <v>1030</v>
      </c>
    </row>
    <row r="8" spans="1:16">
      <c r="A8" s="69" t="s">
        <v>931</v>
      </c>
      <c r="B8" s="69" t="s">
        <v>957</v>
      </c>
      <c r="C8" s="69" t="s">
        <v>984</v>
      </c>
      <c r="D8" s="69" t="s">
        <v>990</v>
      </c>
      <c r="E8" s="69" t="s">
        <v>995</v>
      </c>
      <c r="G8" s="69" t="s">
        <v>1004</v>
      </c>
      <c r="H8" s="69" t="s">
        <v>985</v>
      </c>
      <c r="J8" s="69" t="s">
        <v>1016</v>
      </c>
    </row>
    <row r="9" spans="1:16">
      <c r="A9" s="69" t="s">
        <v>932</v>
      </c>
      <c r="B9" s="69" t="s">
        <v>958</v>
      </c>
      <c r="C9" s="69" t="s">
        <v>985</v>
      </c>
      <c r="D9" s="69" t="s">
        <v>951</v>
      </c>
      <c r="E9" s="69" t="s">
        <v>996</v>
      </c>
      <c r="G9" s="69" t="s">
        <v>985</v>
      </c>
      <c r="J9" s="69" t="s">
        <v>1017</v>
      </c>
    </row>
    <row r="10" spans="1:16">
      <c r="A10" s="69" t="s">
        <v>933</v>
      </c>
      <c r="B10" s="69" t="s">
        <v>959</v>
      </c>
      <c r="C10" s="69" t="s">
        <v>986</v>
      </c>
      <c r="E10" s="69" t="s">
        <v>997</v>
      </c>
      <c r="G10" s="69" t="s">
        <v>1005</v>
      </c>
      <c r="J10" s="69" t="s">
        <v>1018</v>
      </c>
    </row>
    <row r="11" spans="1:16">
      <c r="A11" s="69" t="s">
        <v>934</v>
      </c>
      <c r="B11" s="69" t="s">
        <v>960</v>
      </c>
      <c r="E11" s="69" t="s">
        <v>998</v>
      </c>
      <c r="G11" s="69" t="s">
        <v>951</v>
      </c>
    </row>
    <row r="12" spans="1:16">
      <c r="A12" s="69" t="s">
        <v>935</v>
      </c>
      <c r="B12" s="69" t="s">
        <v>961</v>
      </c>
      <c r="E12" s="69" t="s">
        <v>999</v>
      </c>
    </row>
    <row r="13" spans="1:16">
      <c r="A13" s="69" t="s">
        <v>936</v>
      </c>
      <c r="B13" s="69" t="s">
        <v>962</v>
      </c>
      <c r="E13" s="69" t="s">
        <v>1000</v>
      </c>
    </row>
    <row r="14" spans="1:16">
      <c r="A14" s="69" t="s">
        <v>937</v>
      </c>
      <c r="B14" s="69" t="s">
        <v>963</v>
      </c>
    </row>
    <row r="15" spans="1:16">
      <c r="A15" s="69" t="s">
        <v>938</v>
      </c>
      <c r="B15" s="69" t="s">
        <v>964</v>
      </c>
    </row>
    <row r="16" spans="1:16">
      <c r="A16" s="69" t="s">
        <v>939</v>
      </c>
      <c r="B16" s="69" t="s">
        <v>965</v>
      </c>
    </row>
    <row r="17" spans="1:2">
      <c r="A17" s="69" t="s">
        <v>940</v>
      </c>
      <c r="B17" s="69" t="s">
        <v>966</v>
      </c>
    </row>
    <row r="18" spans="1:2">
      <c r="A18" s="69" t="s">
        <v>942</v>
      </c>
      <c r="B18" s="69" t="s">
        <v>967</v>
      </c>
    </row>
    <row r="19" spans="1:2">
      <c r="A19" s="69" t="s">
        <v>943</v>
      </c>
      <c r="B19" s="69" t="s">
        <v>968</v>
      </c>
    </row>
    <row r="20" spans="1:2">
      <c r="A20" s="69" t="s">
        <v>941</v>
      </c>
      <c r="B20" s="69" t="s">
        <v>969</v>
      </c>
    </row>
    <row r="21" spans="1:2">
      <c r="A21" s="69" t="s">
        <v>944</v>
      </c>
      <c r="B21" s="69" t="s">
        <v>970</v>
      </c>
    </row>
    <row r="22" spans="1:2">
      <c r="A22" s="69" t="s">
        <v>945</v>
      </c>
      <c r="B22" s="69" t="s">
        <v>971</v>
      </c>
    </row>
    <row r="23" spans="1:2">
      <c r="A23" s="69" t="s">
        <v>946</v>
      </c>
      <c r="B23" s="69" t="s">
        <v>972</v>
      </c>
    </row>
    <row r="24" spans="1:2">
      <c r="A24" s="69" t="s">
        <v>947</v>
      </c>
      <c r="B24" s="69" t="s">
        <v>973</v>
      </c>
    </row>
    <row r="25" spans="1:2">
      <c r="A25" s="69" t="s">
        <v>948</v>
      </c>
      <c r="B25" s="69" t="s">
        <v>974</v>
      </c>
    </row>
    <row r="26" spans="1:2">
      <c r="A26" s="69" t="s">
        <v>949</v>
      </c>
      <c r="B26" s="69" t="s">
        <v>975</v>
      </c>
    </row>
    <row r="27" spans="1:2">
      <c r="A27" s="69" t="s">
        <v>950</v>
      </c>
      <c r="B27" s="69" t="s">
        <v>976</v>
      </c>
    </row>
    <row r="28" spans="1:2">
      <c r="A28" s="69" t="s">
        <v>951</v>
      </c>
      <c r="B28" s="69" t="s">
        <v>977</v>
      </c>
    </row>
    <row r="29" spans="1:2">
      <c r="A29" s="69" t="s">
        <v>952</v>
      </c>
      <c r="B29" s="69" t="s">
        <v>978</v>
      </c>
    </row>
    <row r="30" spans="1:2">
      <c r="B30" s="69" t="s">
        <v>979</v>
      </c>
    </row>
  </sheetData>
  <sortState ref="M5:M11">
    <sortCondition ref="M5"/>
  </sortState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5:H15"/>
  <sheetViews>
    <sheetView workbookViewId="0">
      <selection activeCell="B12" sqref="B12"/>
    </sheetView>
  </sheetViews>
  <sheetFormatPr defaultRowHeight="12"/>
  <cols>
    <col min="2" max="2" width="10.83203125" customWidth="1"/>
    <col min="3" max="3" width="16.83203125" customWidth="1"/>
    <col min="4" max="4" width="16.6640625" customWidth="1"/>
    <col min="6" max="6" width="20.5" style="45" customWidth="1"/>
    <col min="7" max="7" width="15.83203125" customWidth="1"/>
    <col min="8" max="8" width="28.83203125" customWidth="1"/>
  </cols>
  <sheetData>
    <row r="5" spans="1:8" s="45" customFormat="1" ht="24" customHeight="1">
      <c r="A5" s="48" t="s">
        <v>355</v>
      </c>
      <c r="B5" s="49" t="s">
        <v>273</v>
      </c>
      <c r="C5" s="50" t="s">
        <v>661</v>
      </c>
      <c r="E5" s="75" t="s">
        <v>1044</v>
      </c>
      <c r="F5" s="49" t="s">
        <v>1045</v>
      </c>
      <c r="G5" s="49" t="s">
        <v>1047</v>
      </c>
      <c r="H5" s="49" t="s">
        <v>1048</v>
      </c>
    </row>
    <row r="6" spans="1:8" ht="24" customHeight="1">
      <c r="A6" s="46">
        <v>0</v>
      </c>
      <c r="B6" s="46" t="s">
        <v>641</v>
      </c>
      <c r="C6" s="46" t="s">
        <v>795</v>
      </c>
      <c r="E6" s="70" t="s">
        <v>666</v>
      </c>
      <c r="F6" s="46"/>
      <c r="G6" s="46" t="s">
        <v>1055</v>
      </c>
      <c r="H6" s="215" t="s">
        <v>1060</v>
      </c>
    </row>
    <row r="7" spans="1:8" ht="24" customHeight="1">
      <c r="A7" s="46">
        <v>1</v>
      </c>
      <c r="B7" s="46" t="s">
        <v>642</v>
      </c>
      <c r="C7" s="46" t="s">
        <v>662</v>
      </c>
      <c r="E7" s="71" t="s">
        <v>665</v>
      </c>
      <c r="F7" s="46"/>
      <c r="G7" s="74" t="s">
        <v>1056</v>
      </c>
      <c r="H7" s="216"/>
    </row>
    <row r="8" spans="1:8" ht="24" customHeight="1">
      <c r="A8" s="46">
        <v>2</v>
      </c>
      <c r="B8" s="46" t="s">
        <v>1063</v>
      </c>
      <c r="C8" s="46" t="s">
        <v>663</v>
      </c>
      <c r="E8" s="71" t="s">
        <v>664</v>
      </c>
      <c r="F8" s="46"/>
      <c r="G8" s="74" t="s">
        <v>1057</v>
      </c>
      <c r="H8" s="209"/>
    </row>
    <row r="9" spans="1:8" ht="24" customHeight="1">
      <c r="A9" s="46">
        <v>3</v>
      </c>
      <c r="B9" s="46" t="s">
        <v>1064</v>
      </c>
      <c r="C9" s="46" t="s">
        <v>275</v>
      </c>
      <c r="E9" s="72" t="s">
        <v>275</v>
      </c>
      <c r="F9" s="46" t="s">
        <v>1050</v>
      </c>
      <c r="G9" s="74" t="s">
        <v>1058</v>
      </c>
      <c r="H9" s="215" t="s">
        <v>1061</v>
      </c>
    </row>
    <row r="10" spans="1:8" ht="24" customHeight="1">
      <c r="A10" s="46">
        <v>4</v>
      </c>
      <c r="B10" s="46" t="s">
        <v>1065</v>
      </c>
      <c r="C10" s="46" t="s">
        <v>664</v>
      </c>
      <c r="E10" s="72" t="s">
        <v>663</v>
      </c>
      <c r="F10" s="46" t="s">
        <v>1052</v>
      </c>
      <c r="G10" s="74" t="s">
        <v>1059</v>
      </c>
      <c r="H10" s="216"/>
    </row>
    <row r="11" spans="1:8" ht="24" customHeight="1">
      <c r="A11" s="46">
        <v>5</v>
      </c>
      <c r="B11" s="46" t="s">
        <v>1066</v>
      </c>
      <c r="C11" s="46" t="s">
        <v>665</v>
      </c>
      <c r="E11" s="72" t="s">
        <v>662</v>
      </c>
      <c r="F11" s="74" t="s">
        <v>1051</v>
      </c>
      <c r="G11" s="74" t="s">
        <v>1046</v>
      </c>
      <c r="H11" s="209"/>
    </row>
    <row r="12" spans="1:8" ht="24" customHeight="1">
      <c r="A12" s="46">
        <v>6</v>
      </c>
      <c r="B12" s="46" t="s">
        <v>647</v>
      </c>
      <c r="C12" s="46" t="s">
        <v>666</v>
      </c>
      <c r="E12" s="73" t="s">
        <v>1040</v>
      </c>
      <c r="F12" s="74" t="s">
        <v>1053</v>
      </c>
      <c r="G12" s="52"/>
      <c r="H12" s="215" t="s">
        <v>1062</v>
      </c>
    </row>
    <row r="13" spans="1:8" ht="24" customHeight="1">
      <c r="E13" s="73" t="s">
        <v>1041</v>
      </c>
      <c r="F13" s="74" t="s">
        <v>1054</v>
      </c>
      <c r="G13" s="52"/>
      <c r="H13" s="216"/>
    </row>
    <row r="14" spans="1:8" ht="24" customHeight="1">
      <c r="E14" s="73" t="s">
        <v>1042</v>
      </c>
      <c r="F14" s="74" t="s">
        <v>440</v>
      </c>
      <c r="G14" s="52"/>
      <c r="H14" s="209"/>
    </row>
    <row r="15" spans="1:8" ht="24" customHeight="1">
      <c r="E15" s="46" t="s">
        <v>1043</v>
      </c>
      <c r="F15" s="46"/>
      <c r="G15" s="52"/>
      <c r="H15" s="46" t="s">
        <v>1049</v>
      </c>
    </row>
  </sheetData>
  <mergeCells count="3">
    <mergeCell ref="H6:H8"/>
    <mergeCell ref="H9:H11"/>
    <mergeCell ref="H12:H14"/>
  </mergeCells>
  <phoneticPr fontId="3" type="noConversion"/>
  <printOptions horizontalCentered="1"/>
  <pageMargins left="0" right="0" top="0.74803149606299213" bottom="0.74803149606299213" header="0.31496062992125984" footer="0.31496062992125984"/>
  <pageSetup paperSize="9" scale="9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248"/>
  <sheetViews>
    <sheetView zoomScale="90" zoomScaleNormal="90" workbookViewId="0">
      <selection activeCell="G33" sqref="G33:G50"/>
    </sheetView>
  </sheetViews>
  <sheetFormatPr defaultRowHeight="11.25"/>
  <cols>
    <col min="1" max="1" width="7.1640625" style="88" bestFit="1" customWidth="1"/>
    <col min="2" max="2" width="7.83203125" style="88" bestFit="1" customWidth="1"/>
    <col min="3" max="3" width="6.33203125" style="88" bestFit="1" customWidth="1"/>
    <col min="4" max="4" width="4.5" style="88" bestFit="1" customWidth="1"/>
    <col min="5" max="5" width="6.33203125" style="88" bestFit="1" customWidth="1"/>
    <col min="6" max="6" width="6.83203125" style="94" bestFit="1" customWidth="1"/>
    <col min="7" max="7" width="6.33203125" style="94" bestFit="1" customWidth="1"/>
    <col min="8" max="10" width="12.1640625" style="95" bestFit="1" customWidth="1"/>
    <col min="11" max="11" width="8.33203125" style="95" bestFit="1" customWidth="1"/>
    <col min="12" max="12" width="10" style="88" bestFit="1" customWidth="1"/>
    <col min="13" max="13" width="11.6640625" style="88" bestFit="1" customWidth="1"/>
    <col min="14" max="14" width="13.1640625" style="93" bestFit="1" customWidth="1"/>
    <col min="15" max="15" width="16.33203125" style="93" bestFit="1" customWidth="1"/>
    <col min="16" max="16" width="14.5" style="93" bestFit="1" customWidth="1"/>
    <col min="17" max="17" width="16.33203125" style="93" bestFit="1" customWidth="1"/>
    <col min="18" max="18" width="16.33203125" style="93" customWidth="1"/>
    <col min="19" max="19" width="16.33203125" style="93" bestFit="1" customWidth="1"/>
    <col min="20" max="20" width="16.33203125" style="93" customWidth="1"/>
    <col min="21" max="21" width="8.33203125" style="93" bestFit="1" customWidth="1"/>
    <col min="22" max="23" width="8.6640625" style="116" bestFit="1" customWidth="1"/>
    <col min="24" max="24" width="12.5" style="116" bestFit="1" customWidth="1"/>
    <col min="25" max="16384" width="9.33203125" style="88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1260</v>
      </c>
      <c r="F1" s="100" t="s">
        <v>740</v>
      </c>
      <c r="G1" s="100" t="s">
        <v>1279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1263</v>
      </c>
      <c r="Q1" s="103" t="s">
        <v>1264</v>
      </c>
      <c r="R1" s="103" t="s">
        <v>3719</v>
      </c>
      <c r="S1" s="102" t="s">
        <v>1265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1268</v>
      </c>
    </row>
    <row r="2" spans="1:24">
      <c r="A2" s="85"/>
      <c r="B2" s="85">
        <v>1</v>
      </c>
      <c r="C2" s="82">
        <v>2</v>
      </c>
      <c r="D2" s="82">
        <v>-1</v>
      </c>
      <c r="E2" s="82">
        <v>5.7</v>
      </c>
      <c r="F2" s="83" t="s">
        <v>1245</v>
      </c>
      <c r="G2" s="83" t="s">
        <v>1280</v>
      </c>
      <c r="H2" s="86">
        <v>48.823500000000003</v>
      </c>
      <c r="I2" s="86">
        <v>91.361049999999992</v>
      </c>
      <c r="J2" s="86">
        <v>81.656849999999991</v>
      </c>
      <c r="K2" s="86"/>
      <c r="L2" s="117">
        <v>576.39</v>
      </c>
      <c r="M2" s="117">
        <v>1148.3499999999999</v>
      </c>
      <c r="N2" s="87">
        <f>O2/(M2*0.3025)</f>
        <v>4999973.0119427554</v>
      </c>
      <c r="O2" s="87">
        <v>1736870000</v>
      </c>
      <c r="P2" s="87">
        <v>572640000</v>
      </c>
      <c r="Q2" s="87">
        <v>1164230000</v>
      </c>
      <c r="R2" s="87">
        <f>S2/(M2*0.3025)</f>
        <v>4999973.0119427554</v>
      </c>
      <c r="S2" s="87">
        <v>1736870000</v>
      </c>
      <c r="T2" s="87">
        <f>S2/(L2*0.3025)</f>
        <v>9961517.3897265103</v>
      </c>
      <c r="U2" s="87"/>
      <c r="V2" s="115" t="s">
        <v>1257</v>
      </c>
      <c r="W2" s="115" t="s">
        <v>1257</v>
      </c>
      <c r="X2" s="115" t="s">
        <v>1258</v>
      </c>
    </row>
    <row r="3" spans="1:24">
      <c r="A3" s="85"/>
      <c r="B3" s="85">
        <v>1</v>
      </c>
      <c r="C3" s="82">
        <v>2</v>
      </c>
      <c r="D3" s="82">
        <v>1</v>
      </c>
      <c r="E3" s="82">
        <v>6</v>
      </c>
      <c r="F3" s="83" t="s">
        <v>1246</v>
      </c>
      <c r="G3" s="83" t="s">
        <v>1280</v>
      </c>
      <c r="H3" s="86">
        <v>5.1455250000000001</v>
      </c>
      <c r="I3" s="86">
        <v>9.6255500000000005</v>
      </c>
      <c r="J3" s="86">
        <v>8.6030999999999995</v>
      </c>
      <c r="K3" s="86"/>
      <c r="L3" s="117">
        <v>60.73</v>
      </c>
      <c r="M3" s="117">
        <v>120.99000000000001</v>
      </c>
      <c r="N3" s="87">
        <f t="shared" ref="N3:N66" si="0">O3/(M3*0.3025)</f>
        <v>11999898.905653702</v>
      </c>
      <c r="O3" s="87">
        <v>439190000</v>
      </c>
      <c r="P3" s="87">
        <v>144800000</v>
      </c>
      <c r="Q3" s="87">
        <v>294390000</v>
      </c>
      <c r="R3" s="87">
        <f t="shared" ref="R3:R66" si="1">S3/(M3*0.3025)</f>
        <v>11999898.905653702</v>
      </c>
      <c r="S3" s="87">
        <v>439190000</v>
      </c>
      <c r="T3" s="87">
        <f t="shared" ref="T3:T66" si="2">S3/(L3*0.3025)</f>
        <v>23906928.513009079</v>
      </c>
      <c r="U3" s="87"/>
      <c r="V3" s="115" t="s">
        <v>1257</v>
      </c>
      <c r="W3" s="115" t="s">
        <v>1257</v>
      </c>
      <c r="X3" s="115" t="s">
        <v>1258</v>
      </c>
    </row>
    <row r="4" spans="1:24">
      <c r="A4" s="85"/>
      <c r="B4" s="85">
        <v>1</v>
      </c>
      <c r="C4" s="82">
        <v>2</v>
      </c>
      <c r="D4" s="82">
        <v>1</v>
      </c>
      <c r="E4" s="82">
        <v>6</v>
      </c>
      <c r="F4" s="83" t="s">
        <v>1097</v>
      </c>
      <c r="G4" s="83" t="s">
        <v>1280</v>
      </c>
      <c r="H4" s="86">
        <v>4.939824999999999</v>
      </c>
      <c r="I4" s="86">
        <v>9.2413749999999997</v>
      </c>
      <c r="J4" s="86">
        <v>8.2612749999999995</v>
      </c>
      <c r="K4" s="86"/>
      <c r="L4" s="117">
        <v>58.31</v>
      </c>
      <c r="M4" s="117">
        <v>116.17</v>
      </c>
      <c r="N4" s="87">
        <f t="shared" si="0"/>
        <v>11999797.959246105</v>
      </c>
      <c r="O4" s="87">
        <v>421690000</v>
      </c>
      <c r="P4" s="87">
        <v>139030000</v>
      </c>
      <c r="Q4" s="87">
        <v>282660000</v>
      </c>
      <c r="R4" s="87">
        <f t="shared" si="1"/>
        <v>11999797.959246105</v>
      </c>
      <c r="S4" s="87">
        <v>421690000</v>
      </c>
      <c r="T4" s="87">
        <f t="shared" si="2"/>
        <v>23906989.005755786</v>
      </c>
      <c r="U4" s="87"/>
      <c r="V4" s="115" t="s">
        <v>1257</v>
      </c>
      <c r="W4" s="115" t="s">
        <v>1257</v>
      </c>
      <c r="X4" s="115" t="s">
        <v>1258</v>
      </c>
    </row>
    <row r="5" spans="1:24">
      <c r="A5" s="85"/>
      <c r="B5" s="85">
        <v>1</v>
      </c>
      <c r="C5" s="82">
        <v>2</v>
      </c>
      <c r="D5" s="82">
        <v>1</v>
      </c>
      <c r="E5" s="82">
        <v>6</v>
      </c>
      <c r="F5" s="83" t="s">
        <v>1098</v>
      </c>
      <c r="G5" s="83" t="s">
        <v>1280</v>
      </c>
      <c r="H5" s="86">
        <v>4.939824999999999</v>
      </c>
      <c r="I5" s="86">
        <v>9.2413749999999997</v>
      </c>
      <c r="J5" s="86">
        <v>8.2612749999999995</v>
      </c>
      <c r="K5" s="86"/>
      <c r="L5" s="117">
        <v>58.31</v>
      </c>
      <c r="M5" s="117">
        <v>116.17</v>
      </c>
      <c r="N5" s="87">
        <f t="shared" si="0"/>
        <v>11999797.959246105</v>
      </c>
      <c r="O5" s="87">
        <v>421690000</v>
      </c>
      <c r="P5" s="87">
        <v>139030000</v>
      </c>
      <c r="Q5" s="87">
        <v>282660000</v>
      </c>
      <c r="R5" s="87">
        <f t="shared" si="1"/>
        <v>11999797.959246105</v>
      </c>
      <c r="S5" s="87">
        <v>421690000</v>
      </c>
      <c r="T5" s="87">
        <f t="shared" si="2"/>
        <v>23906989.005755786</v>
      </c>
      <c r="U5" s="87"/>
      <c r="V5" s="115" t="s">
        <v>1257</v>
      </c>
      <c r="W5" s="115" t="s">
        <v>1257</v>
      </c>
      <c r="X5" s="115" t="s">
        <v>1258</v>
      </c>
    </row>
    <row r="6" spans="1:24">
      <c r="A6" s="85"/>
      <c r="B6" s="85">
        <v>1</v>
      </c>
      <c r="C6" s="82">
        <v>2</v>
      </c>
      <c r="D6" s="82">
        <v>1</v>
      </c>
      <c r="E6" s="82">
        <v>6</v>
      </c>
      <c r="F6" s="83" t="s">
        <v>1099</v>
      </c>
      <c r="G6" s="83" t="s">
        <v>1280</v>
      </c>
      <c r="H6" s="86">
        <v>4.939824999999999</v>
      </c>
      <c r="I6" s="86">
        <v>9.2413749999999997</v>
      </c>
      <c r="J6" s="86">
        <v>8.2612749999999995</v>
      </c>
      <c r="K6" s="86"/>
      <c r="L6" s="117">
        <v>58.31</v>
      </c>
      <c r="M6" s="117">
        <v>116.17</v>
      </c>
      <c r="N6" s="87">
        <f t="shared" si="0"/>
        <v>13999716.858380103</v>
      </c>
      <c r="O6" s="87">
        <v>491970000</v>
      </c>
      <c r="P6" s="87">
        <v>162200000</v>
      </c>
      <c r="Q6" s="87">
        <v>329770000</v>
      </c>
      <c r="R6" s="87">
        <f t="shared" si="1"/>
        <v>13999716.858380103</v>
      </c>
      <c r="S6" s="87">
        <v>491970000</v>
      </c>
      <c r="T6" s="87">
        <f t="shared" si="2"/>
        <v>27891392.684582688</v>
      </c>
      <c r="U6" s="87"/>
      <c r="V6" s="115" t="s">
        <v>1257</v>
      </c>
      <c r="W6" s="115" t="s">
        <v>1257</v>
      </c>
      <c r="X6" s="115" t="s">
        <v>1258</v>
      </c>
    </row>
    <row r="7" spans="1:24">
      <c r="A7" s="85"/>
      <c r="B7" s="85">
        <v>1</v>
      </c>
      <c r="C7" s="82">
        <v>2</v>
      </c>
      <c r="D7" s="82">
        <v>1</v>
      </c>
      <c r="E7" s="82">
        <v>6</v>
      </c>
      <c r="F7" s="83" t="s">
        <v>1100</v>
      </c>
      <c r="G7" s="83" t="s">
        <v>1280</v>
      </c>
      <c r="H7" s="86">
        <v>4.939824999999999</v>
      </c>
      <c r="I7" s="86">
        <v>9.2413749999999997</v>
      </c>
      <c r="J7" s="86">
        <v>8.2612749999999995</v>
      </c>
      <c r="K7" s="86"/>
      <c r="L7" s="117">
        <v>58.31</v>
      </c>
      <c r="M7" s="117">
        <v>116.17</v>
      </c>
      <c r="N7" s="87">
        <f t="shared" si="0"/>
        <v>12999472.844370997</v>
      </c>
      <c r="O7" s="87">
        <v>456820000</v>
      </c>
      <c r="P7" s="87">
        <v>150610000</v>
      </c>
      <c r="Q7" s="87">
        <v>306210000</v>
      </c>
      <c r="R7" s="87">
        <f t="shared" si="1"/>
        <v>12999472.844370997</v>
      </c>
      <c r="S7" s="87">
        <v>456820000</v>
      </c>
      <c r="T7" s="87">
        <f t="shared" si="2"/>
        <v>25898623.912374869</v>
      </c>
      <c r="U7" s="87"/>
      <c r="V7" s="115" t="s">
        <v>1257</v>
      </c>
      <c r="W7" s="115" t="s">
        <v>1257</v>
      </c>
      <c r="X7" s="115" t="s">
        <v>1258</v>
      </c>
    </row>
    <row r="8" spans="1:24">
      <c r="A8" s="85"/>
      <c r="B8" s="85">
        <v>1</v>
      </c>
      <c r="C8" s="82">
        <v>2</v>
      </c>
      <c r="D8" s="82">
        <v>1</v>
      </c>
      <c r="E8" s="82">
        <v>6</v>
      </c>
      <c r="F8" s="83" t="s">
        <v>1101</v>
      </c>
      <c r="G8" s="83" t="s">
        <v>1096</v>
      </c>
      <c r="H8" s="86">
        <v>4.939824999999999</v>
      </c>
      <c r="I8" s="86">
        <v>9.2413749999999997</v>
      </c>
      <c r="J8" s="86">
        <v>8.2612749999999995</v>
      </c>
      <c r="K8" s="86"/>
      <c r="L8" s="117">
        <v>58.31</v>
      </c>
      <c r="M8" s="117">
        <v>116.17</v>
      </c>
      <c r="N8" s="87">
        <f t="shared" si="0"/>
        <v>15999635.757514102</v>
      </c>
      <c r="O8" s="87">
        <v>562250000</v>
      </c>
      <c r="P8" s="87">
        <v>185370000</v>
      </c>
      <c r="Q8" s="87">
        <v>376880000</v>
      </c>
      <c r="R8" s="87">
        <f t="shared" si="1"/>
        <v>15999635.757514102</v>
      </c>
      <c r="S8" s="87">
        <v>562250000</v>
      </c>
      <c r="T8" s="87">
        <f t="shared" si="2"/>
        <v>31875796.363409594</v>
      </c>
      <c r="U8" s="87"/>
      <c r="V8" s="115" t="s">
        <v>1257</v>
      </c>
      <c r="W8" s="115" t="s">
        <v>1257</v>
      </c>
      <c r="X8" s="115" t="s">
        <v>1258</v>
      </c>
    </row>
    <row r="9" spans="1:24">
      <c r="A9" s="85"/>
      <c r="B9" s="85">
        <v>1</v>
      </c>
      <c r="C9" s="82">
        <v>2</v>
      </c>
      <c r="D9" s="82">
        <v>1</v>
      </c>
      <c r="E9" s="82">
        <v>6</v>
      </c>
      <c r="F9" s="83" t="s">
        <v>1102</v>
      </c>
      <c r="G9" s="83" t="s">
        <v>3717</v>
      </c>
      <c r="H9" s="86">
        <v>5.1455250000000001</v>
      </c>
      <c r="I9" s="86">
        <v>9.6255500000000005</v>
      </c>
      <c r="J9" s="86">
        <v>8.6030999999999995</v>
      </c>
      <c r="K9" s="86"/>
      <c r="L9" s="117">
        <v>60.73</v>
      </c>
      <c r="M9" s="117">
        <v>120.99000000000001</v>
      </c>
      <c r="N9" s="87">
        <f t="shared" si="0"/>
        <v>15999683.055562956</v>
      </c>
      <c r="O9" s="87">
        <v>585580000</v>
      </c>
      <c r="P9" s="87">
        <v>193060000</v>
      </c>
      <c r="Q9" s="87">
        <v>392520000</v>
      </c>
      <c r="R9" s="87">
        <f t="shared" si="1"/>
        <v>15999683.055562956</v>
      </c>
      <c r="S9" s="87">
        <v>585580000</v>
      </c>
      <c r="T9" s="87">
        <f t="shared" si="2"/>
        <v>31875541.789767198</v>
      </c>
      <c r="U9" s="87"/>
      <c r="V9" s="115" t="s">
        <v>1257</v>
      </c>
      <c r="W9" s="115" t="s">
        <v>1257</v>
      </c>
      <c r="X9" s="115" t="s">
        <v>1258</v>
      </c>
    </row>
    <row r="10" spans="1:24">
      <c r="A10" s="85"/>
      <c r="B10" s="85">
        <v>1</v>
      </c>
      <c r="C10" s="82">
        <v>2</v>
      </c>
      <c r="D10" s="82">
        <v>1</v>
      </c>
      <c r="E10" s="82">
        <v>6</v>
      </c>
      <c r="F10" s="83" t="s">
        <v>1103</v>
      </c>
      <c r="G10" s="83" t="s">
        <v>1280</v>
      </c>
      <c r="H10" s="86">
        <v>5.1455250000000001</v>
      </c>
      <c r="I10" s="86">
        <v>9.6255500000000005</v>
      </c>
      <c r="J10" s="86">
        <v>8.6030999999999995</v>
      </c>
      <c r="K10" s="86"/>
      <c r="L10" s="117">
        <v>60.73</v>
      </c>
      <c r="M10" s="117">
        <v>120.99000000000001</v>
      </c>
      <c r="N10" s="87">
        <f t="shared" si="0"/>
        <v>14999668.711094901</v>
      </c>
      <c r="O10" s="87">
        <v>548980000</v>
      </c>
      <c r="P10" s="87">
        <v>181000000</v>
      </c>
      <c r="Q10" s="87">
        <v>367980000</v>
      </c>
      <c r="R10" s="87">
        <f t="shared" si="1"/>
        <v>14999668.711094901</v>
      </c>
      <c r="S10" s="87">
        <v>548980000</v>
      </c>
      <c r="T10" s="87">
        <f t="shared" si="2"/>
        <v>29883252.385235827</v>
      </c>
      <c r="U10" s="87"/>
      <c r="V10" s="115" t="s">
        <v>1257</v>
      </c>
      <c r="W10" s="115" t="s">
        <v>1257</v>
      </c>
      <c r="X10" s="115" t="s">
        <v>1258</v>
      </c>
    </row>
    <row r="11" spans="1:24">
      <c r="A11" s="85"/>
      <c r="B11" s="85">
        <v>1</v>
      </c>
      <c r="C11" s="82">
        <v>2</v>
      </c>
      <c r="D11" s="82">
        <v>1</v>
      </c>
      <c r="E11" s="82">
        <v>6</v>
      </c>
      <c r="F11" s="83" t="s">
        <v>1104</v>
      </c>
      <c r="G11" s="83" t="s">
        <v>1280</v>
      </c>
      <c r="H11" s="86">
        <v>4.939824999999999</v>
      </c>
      <c r="I11" s="86">
        <v>9.2413749999999997</v>
      </c>
      <c r="J11" s="86">
        <v>8.2612749999999995</v>
      </c>
      <c r="K11" s="86"/>
      <c r="L11" s="117">
        <v>58.31</v>
      </c>
      <c r="M11" s="117">
        <v>116.17</v>
      </c>
      <c r="N11" s="87">
        <f t="shared" si="0"/>
        <v>14999676.307947103</v>
      </c>
      <c r="O11" s="87">
        <v>527110000</v>
      </c>
      <c r="P11" s="87">
        <v>173790000</v>
      </c>
      <c r="Q11" s="87">
        <v>353320000</v>
      </c>
      <c r="R11" s="87">
        <f t="shared" si="1"/>
        <v>14999676.307947103</v>
      </c>
      <c r="S11" s="87">
        <v>527110000</v>
      </c>
      <c r="T11" s="87">
        <f t="shared" si="2"/>
        <v>29883594.523996141</v>
      </c>
      <c r="U11" s="87"/>
      <c r="V11" s="115" t="s">
        <v>1257</v>
      </c>
      <c r="W11" s="115" t="s">
        <v>1257</v>
      </c>
      <c r="X11" s="115" t="s">
        <v>1258</v>
      </c>
    </row>
    <row r="12" spans="1:24">
      <c r="A12" s="85"/>
      <c r="B12" s="85">
        <v>1</v>
      </c>
      <c r="C12" s="82">
        <v>2</v>
      </c>
      <c r="D12" s="82">
        <v>1</v>
      </c>
      <c r="E12" s="82">
        <v>6</v>
      </c>
      <c r="F12" s="83" t="s">
        <v>1105</v>
      </c>
      <c r="G12" s="83" t="s">
        <v>1280</v>
      </c>
      <c r="H12" s="86">
        <v>4.939824999999999</v>
      </c>
      <c r="I12" s="86">
        <v>9.2413749999999997</v>
      </c>
      <c r="J12" s="86">
        <v>8.2612749999999995</v>
      </c>
      <c r="K12" s="86"/>
      <c r="L12" s="117">
        <v>58.31</v>
      </c>
      <c r="M12" s="117">
        <v>116.17</v>
      </c>
      <c r="N12" s="87">
        <f t="shared" si="0"/>
        <v>11999797.959246105</v>
      </c>
      <c r="O12" s="87">
        <v>421690000</v>
      </c>
      <c r="P12" s="87">
        <v>139030000</v>
      </c>
      <c r="Q12" s="87">
        <v>282660000</v>
      </c>
      <c r="R12" s="87">
        <f t="shared" si="1"/>
        <v>11999797.959246105</v>
      </c>
      <c r="S12" s="87">
        <v>421690000</v>
      </c>
      <c r="T12" s="87">
        <f t="shared" si="2"/>
        <v>23906989.005755786</v>
      </c>
      <c r="U12" s="87"/>
      <c r="V12" s="115" t="s">
        <v>1257</v>
      </c>
      <c r="W12" s="115" t="s">
        <v>1257</v>
      </c>
      <c r="X12" s="115" t="s">
        <v>1258</v>
      </c>
    </row>
    <row r="13" spans="1:24">
      <c r="A13" s="85"/>
      <c r="B13" s="85">
        <v>1</v>
      </c>
      <c r="C13" s="82">
        <v>2</v>
      </c>
      <c r="D13" s="82">
        <v>1</v>
      </c>
      <c r="E13" s="82">
        <v>6</v>
      </c>
      <c r="F13" s="83" t="s">
        <v>1106</v>
      </c>
      <c r="G13" s="83" t="s">
        <v>1280</v>
      </c>
      <c r="H13" s="86">
        <v>4.939824999999999</v>
      </c>
      <c r="I13" s="86">
        <v>9.2413749999999997</v>
      </c>
      <c r="J13" s="86">
        <v>8.2612749999999995</v>
      </c>
      <c r="K13" s="86"/>
      <c r="L13" s="117">
        <v>58.31</v>
      </c>
      <c r="M13" s="117">
        <v>116.17</v>
      </c>
      <c r="N13" s="87">
        <f t="shared" si="0"/>
        <v>11999797.959246105</v>
      </c>
      <c r="O13" s="87">
        <v>421690000</v>
      </c>
      <c r="P13" s="87">
        <v>139030000</v>
      </c>
      <c r="Q13" s="87">
        <v>282660000</v>
      </c>
      <c r="R13" s="87">
        <f t="shared" si="1"/>
        <v>11999797.959246105</v>
      </c>
      <c r="S13" s="87">
        <v>421690000</v>
      </c>
      <c r="T13" s="87">
        <f t="shared" si="2"/>
        <v>23906989.005755786</v>
      </c>
      <c r="U13" s="87"/>
      <c r="V13" s="115" t="s">
        <v>1257</v>
      </c>
      <c r="W13" s="115" t="s">
        <v>1257</v>
      </c>
      <c r="X13" s="115" t="s">
        <v>1258</v>
      </c>
    </row>
    <row r="14" spans="1:24">
      <c r="A14" s="85"/>
      <c r="B14" s="85">
        <v>1</v>
      </c>
      <c r="C14" s="82">
        <v>2</v>
      </c>
      <c r="D14" s="82">
        <v>1</v>
      </c>
      <c r="E14" s="82">
        <v>6</v>
      </c>
      <c r="F14" s="83" t="s">
        <v>1107</v>
      </c>
      <c r="G14" s="83" t="s">
        <v>1280</v>
      </c>
      <c r="H14" s="86">
        <v>5.1606499999999995</v>
      </c>
      <c r="I14" s="86">
        <v>9.655800000000001</v>
      </c>
      <c r="J14" s="86">
        <v>8.6303250000000009</v>
      </c>
      <c r="K14" s="86"/>
      <c r="L14" s="117">
        <v>60.92</v>
      </c>
      <c r="M14" s="117">
        <v>121.37</v>
      </c>
      <c r="N14" s="87">
        <f t="shared" si="0"/>
        <v>9999611.8691767622</v>
      </c>
      <c r="O14" s="87">
        <v>367130000</v>
      </c>
      <c r="P14" s="87">
        <v>121040000</v>
      </c>
      <c r="Q14" s="87">
        <v>246090000</v>
      </c>
      <c r="R14" s="87">
        <f t="shared" si="1"/>
        <v>9999611.8691767622</v>
      </c>
      <c r="S14" s="87">
        <v>367130000</v>
      </c>
      <c r="T14" s="87">
        <f t="shared" si="2"/>
        <v>19922076.371667489</v>
      </c>
      <c r="U14" s="87"/>
      <c r="V14" s="115" t="s">
        <v>1257</v>
      </c>
      <c r="W14" s="115" t="s">
        <v>1257</v>
      </c>
      <c r="X14" s="115" t="s">
        <v>1258</v>
      </c>
    </row>
    <row r="15" spans="1:24">
      <c r="A15" s="85"/>
      <c r="B15" s="85">
        <v>1</v>
      </c>
      <c r="C15" s="82">
        <v>1</v>
      </c>
      <c r="D15" s="82">
        <v>2</v>
      </c>
      <c r="E15" s="82">
        <v>5.4</v>
      </c>
      <c r="F15" s="83" t="s">
        <v>1269</v>
      </c>
      <c r="G15" s="83" t="s">
        <v>1096</v>
      </c>
      <c r="H15" s="86">
        <v>7.3719250000000001</v>
      </c>
      <c r="I15" s="86">
        <v>13.794</v>
      </c>
      <c r="J15" s="86">
        <v>12.326874999999999</v>
      </c>
      <c r="K15" s="86"/>
      <c r="L15" s="117">
        <v>87.02</v>
      </c>
      <c r="M15" s="117">
        <v>173.37</v>
      </c>
      <c r="N15" s="87">
        <f t="shared" si="0"/>
        <v>4879641.6396976421</v>
      </c>
      <c r="O15" s="87">
        <v>255910000</v>
      </c>
      <c r="P15" s="87">
        <v>84370000</v>
      </c>
      <c r="Q15" s="87">
        <v>171540000</v>
      </c>
      <c r="R15" s="87">
        <f t="shared" si="1"/>
        <v>4879641.6396976421</v>
      </c>
      <c r="S15" s="87">
        <v>255910000</v>
      </c>
      <c r="T15" s="87">
        <f t="shared" si="2"/>
        <v>9721713.0668165963</v>
      </c>
      <c r="U15" s="87"/>
      <c r="V15" s="115" t="s">
        <v>1257</v>
      </c>
      <c r="W15" s="115" t="s">
        <v>1257</v>
      </c>
      <c r="X15" s="115" t="s">
        <v>1258</v>
      </c>
    </row>
    <row r="16" spans="1:24">
      <c r="A16" s="85"/>
      <c r="B16" s="85">
        <v>1</v>
      </c>
      <c r="C16" s="82">
        <v>1</v>
      </c>
      <c r="D16" s="82">
        <v>2</v>
      </c>
      <c r="E16" s="82">
        <v>5.4</v>
      </c>
      <c r="F16" s="83" t="s">
        <v>1108</v>
      </c>
      <c r="G16" s="83" t="s">
        <v>1096</v>
      </c>
      <c r="H16" s="86">
        <v>7.2751250000000001</v>
      </c>
      <c r="I16" s="86">
        <v>13.615525</v>
      </c>
      <c r="J16" s="86">
        <v>12.169574999999998</v>
      </c>
      <c r="K16" s="86"/>
      <c r="L16" s="117">
        <v>85.9</v>
      </c>
      <c r="M16" s="117">
        <v>171.14</v>
      </c>
      <c r="N16" s="87">
        <f t="shared" si="0"/>
        <v>4879867.3359107673</v>
      </c>
      <c r="O16" s="87">
        <v>252630000</v>
      </c>
      <c r="P16" s="87">
        <v>83290000</v>
      </c>
      <c r="Q16" s="87">
        <v>169340000</v>
      </c>
      <c r="R16" s="87">
        <f t="shared" si="1"/>
        <v>4879867.3359107673</v>
      </c>
      <c r="S16" s="87">
        <v>252630000</v>
      </c>
      <c r="T16" s="87">
        <f t="shared" si="2"/>
        <v>9722240.9297761172</v>
      </c>
      <c r="U16" s="87"/>
      <c r="V16" s="115" t="s">
        <v>1257</v>
      </c>
      <c r="W16" s="115" t="s">
        <v>1257</v>
      </c>
      <c r="X16" s="115" t="s">
        <v>1258</v>
      </c>
    </row>
    <row r="17" spans="1:24">
      <c r="A17" s="85"/>
      <c r="B17" s="85">
        <v>1</v>
      </c>
      <c r="C17" s="82">
        <v>1</v>
      </c>
      <c r="D17" s="82">
        <v>2</v>
      </c>
      <c r="E17" s="82">
        <v>5.4</v>
      </c>
      <c r="F17" s="83" t="s">
        <v>1109</v>
      </c>
      <c r="G17" s="83" t="s">
        <v>1096</v>
      </c>
      <c r="H17" s="86">
        <v>4.7613500000000002</v>
      </c>
      <c r="I17" s="86">
        <v>8.9086249999999989</v>
      </c>
      <c r="J17" s="86">
        <v>7.9618000000000002</v>
      </c>
      <c r="K17" s="86"/>
      <c r="L17" s="117">
        <v>56.2</v>
      </c>
      <c r="M17" s="117">
        <v>111.97000000000001</v>
      </c>
      <c r="N17" s="87">
        <f t="shared" si="0"/>
        <v>4879701.3958136663</v>
      </c>
      <c r="O17" s="87">
        <v>165280000</v>
      </c>
      <c r="P17" s="87">
        <v>54490000</v>
      </c>
      <c r="Q17" s="87">
        <v>110790000</v>
      </c>
      <c r="R17" s="87">
        <f t="shared" si="1"/>
        <v>4879701.3958136663</v>
      </c>
      <c r="S17" s="87">
        <v>165280000</v>
      </c>
      <c r="T17" s="87">
        <f t="shared" si="2"/>
        <v>9722066.9980294704</v>
      </c>
      <c r="U17" s="87"/>
      <c r="V17" s="115" t="s">
        <v>1257</v>
      </c>
      <c r="W17" s="115" t="s">
        <v>1257</v>
      </c>
      <c r="X17" s="115" t="s">
        <v>1258</v>
      </c>
    </row>
    <row r="18" spans="1:24">
      <c r="A18" s="85"/>
      <c r="B18" s="85">
        <v>1</v>
      </c>
      <c r="C18" s="82">
        <v>1</v>
      </c>
      <c r="D18" s="82">
        <v>2</v>
      </c>
      <c r="E18" s="82">
        <v>5.4</v>
      </c>
      <c r="F18" s="83" t="s">
        <v>1110</v>
      </c>
      <c r="G18" s="83" t="s">
        <v>3717</v>
      </c>
      <c r="H18" s="86">
        <v>4.7583250000000001</v>
      </c>
      <c r="I18" s="86">
        <v>8.9025749999999988</v>
      </c>
      <c r="J18" s="86">
        <v>7.9557500000000001</v>
      </c>
      <c r="K18" s="86"/>
      <c r="L18" s="117">
        <v>56.16</v>
      </c>
      <c r="M18" s="117">
        <v>111.88999999999999</v>
      </c>
      <c r="N18" s="87">
        <f t="shared" si="0"/>
        <v>4879644.9287191015</v>
      </c>
      <c r="O18" s="87">
        <v>165160000</v>
      </c>
      <c r="P18" s="87">
        <v>54450000</v>
      </c>
      <c r="Q18" s="87">
        <v>110710000</v>
      </c>
      <c r="R18" s="87">
        <f t="shared" si="1"/>
        <v>4879644.9287191015</v>
      </c>
      <c r="S18" s="87">
        <v>165160000</v>
      </c>
      <c r="T18" s="87">
        <f t="shared" si="2"/>
        <v>9721927.9037460871</v>
      </c>
      <c r="U18" s="87"/>
      <c r="V18" s="115" t="s">
        <v>1257</v>
      </c>
      <c r="W18" s="115" t="s">
        <v>1257</v>
      </c>
      <c r="X18" s="115" t="s">
        <v>1258</v>
      </c>
    </row>
    <row r="19" spans="1:24">
      <c r="A19" s="85"/>
      <c r="B19" s="85">
        <v>1</v>
      </c>
      <c r="C19" s="82">
        <v>1</v>
      </c>
      <c r="D19" s="82">
        <v>2</v>
      </c>
      <c r="E19" s="82">
        <v>5.4</v>
      </c>
      <c r="F19" s="83" t="s">
        <v>1111</v>
      </c>
      <c r="G19" s="83" t="s">
        <v>1096</v>
      </c>
      <c r="H19" s="86">
        <v>4.7583250000000001</v>
      </c>
      <c r="I19" s="86">
        <v>8.9025749999999988</v>
      </c>
      <c r="J19" s="86">
        <v>7.9557500000000001</v>
      </c>
      <c r="K19" s="86"/>
      <c r="L19" s="117">
        <v>56.16</v>
      </c>
      <c r="M19" s="117">
        <v>111.88999999999999</v>
      </c>
      <c r="N19" s="87">
        <f t="shared" si="0"/>
        <v>4879644.9287191015</v>
      </c>
      <c r="O19" s="87">
        <v>165160000</v>
      </c>
      <c r="P19" s="87">
        <v>54450000</v>
      </c>
      <c r="Q19" s="87">
        <v>110710000</v>
      </c>
      <c r="R19" s="87">
        <f t="shared" si="1"/>
        <v>4879644.9287191015</v>
      </c>
      <c r="S19" s="87">
        <v>165160000</v>
      </c>
      <c r="T19" s="87">
        <f t="shared" si="2"/>
        <v>9721927.9037460871</v>
      </c>
      <c r="U19" s="87"/>
      <c r="V19" s="115" t="s">
        <v>1257</v>
      </c>
      <c r="W19" s="115" t="s">
        <v>1257</v>
      </c>
      <c r="X19" s="115" t="s">
        <v>1258</v>
      </c>
    </row>
    <row r="20" spans="1:24">
      <c r="A20" s="85"/>
      <c r="B20" s="85">
        <v>1</v>
      </c>
      <c r="C20" s="82">
        <v>1</v>
      </c>
      <c r="D20" s="82">
        <v>2</v>
      </c>
      <c r="E20" s="82">
        <v>5.4</v>
      </c>
      <c r="F20" s="83" t="s">
        <v>1112</v>
      </c>
      <c r="G20" s="83" t="s">
        <v>3717</v>
      </c>
      <c r="H20" s="86">
        <v>4.7583250000000001</v>
      </c>
      <c r="I20" s="86">
        <v>8.9025749999999988</v>
      </c>
      <c r="J20" s="86">
        <v>7.9557500000000001</v>
      </c>
      <c r="K20" s="86"/>
      <c r="L20" s="117">
        <v>56.16</v>
      </c>
      <c r="M20" s="117">
        <v>111.88999999999999</v>
      </c>
      <c r="N20" s="87">
        <f t="shared" si="0"/>
        <v>4879644.9287191015</v>
      </c>
      <c r="O20" s="87">
        <v>165160000</v>
      </c>
      <c r="P20" s="87">
        <v>54450000</v>
      </c>
      <c r="Q20" s="87">
        <v>110710000</v>
      </c>
      <c r="R20" s="87">
        <f t="shared" si="1"/>
        <v>4879644.9287191015</v>
      </c>
      <c r="S20" s="87">
        <v>165160000</v>
      </c>
      <c r="T20" s="87">
        <f t="shared" si="2"/>
        <v>9721927.9037460871</v>
      </c>
      <c r="U20" s="87"/>
      <c r="V20" s="115" t="s">
        <v>1257</v>
      </c>
      <c r="W20" s="115" t="s">
        <v>1257</v>
      </c>
      <c r="X20" s="115" t="s">
        <v>1258</v>
      </c>
    </row>
    <row r="21" spans="1:24">
      <c r="A21" s="85"/>
      <c r="B21" s="85">
        <v>1</v>
      </c>
      <c r="C21" s="82">
        <v>2</v>
      </c>
      <c r="D21" s="82">
        <v>2</v>
      </c>
      <c r="E21" s="82">
        <v>5.4</v>
      </c>
      <c r="F21" s="83" t="s">
        <v>1113</v>
      </c>
      <c r="G21" s="83" t="s">
        <v>1280</v>
      </c>
      <c r="H21" s="86">
        <v>9.5801750000000006</v>
      </c>
      <c r="I21" s="86">
        <v>17.92615</v>
      </c>
      <c r="J21" s="86">
        <v>16.023425</v>
      </c>
      <c r="K21" s="86"/>
      <c r="L21" s="117">
        <v>113.1</v>
      </c>
      <c r="M21" s="117">
        <v>225.32999999999998</v>
      </c>
      <c r="N21" s="87">
        <f t="shared" si="0"/>
        <v>6499778.2866121428</v>
      </c>
      <c r="O21" s="87">
        <v>443040000</v>
      </c>
      <c r="P21" s="87">
        <v>146070000</v>
      </c>
      <c r="Q21" s="87">
        <v>296970000</v>
      </c>
      <c r="R21" s="87">
        <f t="shared" si="1"/>
        <v>6499778.2866121428</v>
      </c>
      <c r="S21" s="87">
        <v>443040000</v>
      </c>
      <c r="T21" s="87">
        <f t="shared" si="2"/>
        <v>12949558.278711883</v>
      </c>
      <c r="U21" s="87"/>
      <c r="V21" s="115" t="s">
        <v>1257</v>
      </c>
      <c r="W21" s="115" t="s">
        <v>1257</v>
      </c>
      <c r="X21" s="115" t="s">
        <v>1258</v>
      </c>
    </row>
    <row r="22" spans="1:24">
      <c r="A22" s="85"/>
      <c r="B22" s="85">
        <v>1</v>
      </c>
      <c r="C22" s="82">
        <v>2</v>
      </c>
      <c r="D22" s="82">
        <v>2</v>
      </c>
      <c r="E22" s="82">
        <v>5.4</v>
      </c>
      <c r="F22" s="83" t="s">
        <v>1114</v>
      </c>
      <c r="G22" s="83" t="s">
        <v>1280</v>
      </c>
      <c r="H22" s="86">
        <v>13.01355</v>
      </c>
      <c r="I22" s="86">
        <v>24.35125</v>
      </c>
      <c r="J22" s="86">
        <v>21.764875</v>
      </c>
      <c r="K22" s="86"/>
      <c r="L22" s="117">
        <v>153.63</v>
      </c>
      <c r="M22" s="117">
        <v>306.08</v>
      </c>
      <c r="N22" s="87">
        <f t="shared" si="0"/>
        <v>6799929.1494040349</v>
      </c>
      <c r="O22" s="87">
        <v>629600000</v>
      </c>
      <c r="P22" s="87">
        <v>207580000</v>
      </c>
      <c r="Q22" s="87">
        <v>422020000</v>
      </c>
      <c r="R22" s="87">
        <f t="shared" si="1"/>
        <v>6799929.1494040349</v>
      </c>
      <c r="S22" s="87">
        <v>629600000</v>
      </c>
      <c r="T22" s="87">
        <f t="shared" si="2"/>
        <v>13547629.46071462</v>
      </c>
      <c r="U22" s="87"/>
      <c r="V22" s="115" t="s">
        <v>1257</v>
      </c>
      <c r="W22" s="115" t="s">
        <v>1257</v>
      </c>
      <c r="X22" s="115" t="s">
        <v>1258</v>
      </c>
    </row>
    <row r="23" spans="1:24">
      <c r="A23" s="85"/>
      <c r="B23" s="85">
        <v>1</v>
      </c>
      <c r="C23" s="82">
        <v>2</v>
      </c>
      <c r="D23" s="82">
        <v>2</v>
      </c>
      <c r="E23" s="82">
        <v>5.4</v>
      </c>
      <c r="F23" s="83" t="s">
        <v>1115</v>
      </c>
      <c r="G23" s="83" t="s">
        <v>1096</v>
      </c>
      <c r="H23" s="86">
        <v>7.0845500000000001</v>
      </c>
      <c r="I23" s="86">
        <v>13.255549999999999</v>
      </c>
      <c r="J23" s="86">
        <v>11.845899999999999</v>
      </c>
      <c r="K23" s="86"/>
      <c r="L23" s="117">
        <v>83.62</v>
      </c>
      <c r="M23" s="117">
        <v>166.6</v>
      </c>
      <c r="N23" s="87">
        <f t="shared" si="0"/>
        <v>6799678.549105593</v>
      </c>
      <c r="O23" s="87">
        <v>342680000</v>
      </c>
      <c r="P23" s="87">
        <v>112980000</v>
      </c>
      <c r="Q23" s="87">
        <v>229700000</v>
      </c>
      <c r="R23" s="87">
        <f t="shared" si="1"/>
        <v>6799678.549105593</v>
      </c>
      <c r="S23" s="87">
        <v>342680000</v>
      </c>
      <c r="T23" s="87">
        <f t="shared" si="2"/>
        <v>13547314.593171392</v>
      </c>
      <c r="U23" s="87"/>
      <c r="V23" s="115" t="s">
        <v>1257</v>
      </c>
      <c r="W23" s="115" t="s">
        <v>1257</v>
      </c>
      <c r="X23" s="115" t="s">
        <v>1258</v>
      </c>
    </row>
    <row r="24" spans="1:24">
      <c r="A24" s="85"/>
      <c r="B24" s="85">
        <v>1</v>
      </c>
      <c r="C24" s="82">
        <v>2</v>
      </c>
      <c r="D24" s="82">
        <v>2</v>
      </c>
      <c r="E24" s="82">
        <v>5.4</v>
      </c>
      <c r="F24" s="83" t="s">
        <v>1116</v>
      </c>
      <c r="G24" s="83" t="s">
        <v>1280</v>
      </c>
      <c r="H24" s="86">
        <v>4.7915999999999999</v>
      </c>
      <c r="I24" s="86">
        <v>8.9630749999999999</v>
      </c>
      <c r="J24" s="86">
        <v>8.0101999999999993</v>
      </c>
      <c r="K24" s="86"/>
      <c r="L24" s="117">
        <v>56.55</v>
      </c>
      <c r="M24" s="117">
        <v>112.66</v>
      </c>
      <c r="N24" s="87">
        <f t="shared" si="0"/>
        <v>6799659.0340569811</v>
      </c>
      <c r="O24" s="87">
        <v>231730000</v>
      </c>
      <c r="P24" s="87">
        <v>76400000</v>
      </c>
      <c r="Q24" s="87">
        <v>155330000</v>
      </c>
      <c r="R24" s="87">
        <f t="shared" si="1"/>
        <v>6799659.0340569811</v>
      </c>
      <c r="S24" s="87">
        <v>231730000</v>
      </c>
      <c r="T24" s="87">
        <f t="shared" si="2"/>
        <v>13546411.790925898</v>
      </c>
      <c r="U24" s="87"/>
      <c r="V24" s="115" t="s">
        <v>1257</v>
      </c>
      <c r="W24" s="115" t="s">
        <v>1257</v>
      </c>
      <c r="X24" s="115" t="s">
        <v>1258</v>
      </c>
    </row>
    <row r="25" spans="1:24">
      <c r="A25" s="85"/>
      <c r="B25" s="85">
        <v>1</v>
      </c>
      <c r="C25" s="82">
        <v>2</v>
      </c>
      <c r="D25" s="82">
        <v>2</v>
      </c>
      <c r="E25" s="82">
        <v>5.4</v>
      </c>
      <c r="F25" s="83" t="s">
        <v>1117</v>
      </c>
      <c r="G25" s="83" t="s">
        <v>1280</v>
      </c>
      <c r="H25" s="86">
        <v>4.7915999999999999</v>
      </c>
      <c r="I25" s="86">
        <v>8.9630749999999999</v>
      </c>
      <c r="J25" s="86">
        <v>8.0101999999999993</v>
      </c>
      <c r="K25" s="86"/>
      <c r="L25" s="117">
        <v>56.55</v>
      </c>
      <c r="M25" s="117">
        <v>112.66</v>
      </c>
      <c r="N25" s="87">
        <f t="shared" si="0"/>
        <v>6499773.3251368487</v>
      </c>
      <c r="O25" s="87">
        <v>221510000</v>
      </c>
      <c r="P25" s="87">
        <v>73030000</v>
      </c>
      <c r="Q25" s="87">
        <v>148480000</v>
      </c>
      <c r="R25" s="87">
        <f t="shared" si="1"/>
        <v>6499773.3251368487</v>
      </c>
      <c r="S25" s="87">
        <v>221510000</v>
      </c>
      <c r="T25" s="87">
        <f t="shared" si="2"/>
        <v>12948973.701324798</v>
      </c>
      <c r="U25" s="87"/>
      <c r="V25" s="115" t="s">
        <v>1257</v>
      </c>
      <c r="W25" s="115" t="s">
        <v>1257</v>
      </c>
      <c r="X25" s="115" t="s">
        <v>1258</v>
      </c>
    </row>
    <row r="26" spans="1:24">
      <c r="A26" s="85"/>
      <c r="B26" s="85">
        <v>1</v>
      </c>
      <c r="C26" s="82">
        <v>1</v>
      </c>
      <c r="D26" s="82">
        <v>2</v>
      </c>
      <c r="E26" s="82">
        <v>5.4</v>
      </c>
      <c r="F26" s="83" t="s">
        <v>1118</v>
      </c>
      <c r="G26" s="83" t="s">
        <v>1096</v>
      </c>
      <c r="H26" s="86">
        <v>4.7583250000000001</v>
      </c>
      <c r="I26" s="86">
        <v>8.9025749999999988</v>
      </c>
      <c r="J26" s="86">
        <v>7.9557500000000001</v>
      </c>
      <c r="K26" s="86"/>
      <c r="L26" s="117">
        <v>56.16</v>
      </c>
      <c r="M26" s="117">
        <v>111.88999999999999</v>
      </c>
      <c r="N26" s="87">
        <f t="shared" si="0"/>
        <v>4829418.5035627531</v>
      </c>
      <c r="O26" s="87">
        <v>163460000</v>
      </c>
      <c r="P26" s="87">
        <v>53890000</v>
      </c>
      <c r="Q26" s="87">
        <v>109570000</v>
      </c>
      <c r="R26" s="87">
        <f t="shared" si="1"/>
        <v>4829418.5035627531</v>
      </c>
      <c r="S26" s="87">
        <v>163460000</v>
      </c>
      <c r="T26" s="87">
        <f t="shared" si="2"/>
        <v>9621859.6218596231</v>
      </c>
      <c r="U26" s="87"/>
      <c r="V26" s="115" t="s">
        <v>1257</v>
      </c>
      <c r="W26" s="115" t="s">
        <v>1257</v>
      </c>
      <c r="X26" s="115" t="s">
        <v>1258</v>
      </c>
    </row>
    <row r="27" spans="1:24">
      <c r="A27" s="85"/>
      <c r="B27" s="85">
        <v>1</v>
      </c>
      <c r="C27" s="82">
        <v>1</v>
      </c>
      <c r="D27" s="82">
        <v>2</v>
      </c>
      <c r="E27" s="82">
        <v>5.4</v>
      </c>
      <c r="F27" s="83" t="s">
        <v>1119</v>
      </c>
      <c r="G27" s="83" t="s">
        <v>1096</v>
      </c>
      <c r="H27" s="86">
        <v>4.7583250000000001</v>
      </c>
      <c r="I27" s="86">
        <v>8.9025749999999988</v>
      </c>
      <c r="J27" s="86">
        <v>7.9557500000000001</v>
      </c>
      <c r="K27" s="86"/>
      <c r="L27" s="117">
        <v>56.16</v>
      </c>
      <c r="M27" s="117">
        <v>111.88999999999999</v>
      </c>
      <c r="N27" s="87">
        <f t="shared" si="0"/>
        <v>4829418.5035627531</v>
      </c>
      <c r="O27" s="87">
        <v>163460000</v>
      </c>
      <c r="P27" s="87">
        <v>53890000</v>
      </c>
      <c r="Q27" s="87">
        <v>109570000</v>
      </c>
      <c r="R27" s="87">
        <f t="shared" si="1"/>
        <v>4829418.5035627531</v>
      </c>
      <c r="S27" s="87">
        <v>163460000</v>
      </c>
      <c r="T27" s="87">
        <f t="shared" si="2"/>
        <v>9621859.6218596231</v>
      </c>
      <c r="U27" s="87"/>
      <c r="V27" s="115" t="s">
        <v>1257</v>
      </c>
      <c r="W27" s="115" t="s">
        <v>1257</v>
      </c>
      <c r="X27" s="115" t="s">
        <v>1258</v>
      </c>
    </row>
    <row r="28" spans="1:24">
      <c r="A28" s="85"/>
      <c r="B28" s="85">
        <v>1</v>
      </c>
      <c r="C28" s="82">
        <v>1</v>
      </c>
      <c r="D28" s="82">
        <v>2</v>
      </c>
      <c r="E28" s="82">
        <v>5.4</v>
      </c>
      <c r="F28" s="83" t="s">
        <v>1120</v>
      </c>
      <c r="G28" s="83" t="s">
        <v>3717</v>
      </c>
      <c r="H28" s="86">
        <v>4.7583250000000001</v>
      </c>
      <c r="I28" s="86">
        <v>8.9025749999999988</v>
      </c>
      <c r="J28" s="86">
        <v>7.9557500000000001</v>
      </c>
      <c r="K28" s="86"/>
      <c r="L28" s="117">
        <v>56.16</v>
      </c>
      <c r="M28" s="117">
        <v>111.88999999999999</v>
      </c>
      <c r="N28" s="87">
        <f t="shared" si="0"/>
        <v>4829418.5035627531</v>
      </c>
      <c r="O28" s="87">
        <v>163460000</v>
      </c>
      <c r="P28" s="87">
        <v>53890000</v>
      </c>
      <c r="Q28" s="87">
        <v>109570000</v>
      </c>
      <c r="R28" s="87">
        <f t="shared" si="1"/>
        <v>4829418.5035627531</v>
      </c>
      <c r="S28" s="87">
        <v>163460000</v>
      </c>
      <c r="T28" s="87">
        <f t="shared" si="2"/>
        <v>9621859.6218596231</v>
      </c>
      <c r="U28" s="87"/>
      <c r="V28" s="115" t="s">
        <v>1257</v>
      </c>
      <c r="W28" s="115" t="s">
        <v>1257</v>
      </c>
      <c r="X28" s="115" t="s">
        <v>1258</v>
      </c>
    </row>
    <row r="29" spans="1:24">
      <c r="A29" s="85"/>
      <c r="B29" s="85">
        <v>1</v>
      </c>
      <c r="C29" s="82">
        <v>1</v>
      </c>
      <c r="D29" s="82">
        <v>2</v>
      </c>
      <c r="E29" s="82">
        <v>5.4</v>
      </c>
      <c r="F29" s="83" t="s">
        <v>1121</v>
      </c>
      <c r="G29" s="83" t="s">
        <v>1096</v>
      </c>
      <c r="H29" s="86">
        <v>4.7613500000000002</v>
      </c>
      <c r="I29" s="86">
        <v>8.9086249999999989</v>
      </c>
      <c r="J29" s="86">
        <v>7.9618000000000002</v>
      </c>
      <c r="K29" s="86"/>
      <c r="L29" s="117">
        <v>56.21</v>
      </c>
      <c r="M29" s="117">
        <v>111.98</v>
      </c>
      <c r="N29" s="87">
        <f t="shared" si="0"/>
        <v>4829669.9971512035</v>
      </c>
      <c r="O29" s="87">
        <v>163600000</v>
      </c>
      <c r="P29" s="87">
        <v>53940000</v>
      </c>
      <c r="Q29" s="87">
        <v>109660000</v>
      </c>
      <c r="R29" s="87">
        <f t="shared" si="1"/>
        <v>4829669.9971512035</v>
      </c>
      <c r="S29" s="87">
        <v>163600000</v>
      </c>
      <c r="T29" s="87">
        <f t="shared" si="2"/>
        <v>9621534.3583168779</v>
      </c>
      <c r="U29" s="87"/>
      <c r="V29" s="115" t="s">
        <v>1257</v>
      </c>
      <c r="W29" s="115" t="s">
        <v>1257</v>
      </c>
      <c r="X29" s="115" t="s">
        <v>1258</v>
      </c>
    </row>
    <row r="30" spans="1:24">
      <c r="A30" s="85"/>
      <c r="B30" s="85">
        <v>1</v>
      </c>
      <c r="C30" s="82">
        <v>1</v>
      </c>
      <c r="D30" s="82">
        <v>2</v>
      </c>
      <c r="E30" s="82">
        <v>5.4</v>
      </c>
      <c r="F30" s="83" t="s">
        <v>1122</v>
      </c>
      <c r="G30" s="83" t="s">
        <v>1280</v>
      </c>
      <c r="H30" s="86">
        <v>6.6913</v>
      </c>
      <c r="I30" s="86">
        <v>12.520474999999999</v>
      </c>
      <c r="J30" s="86">
        <v>11.189475</v>
      </c>
      <c r="K30" s="86"/>
      <c r="L30" s="117">
        <v>78.989999999999995</v>
      </c>
      <c r="M30" s="117">
        <v>157.37</v>
      </c>
      <c r="N30" s="87">
        <f t="shared" si="0"/>
        <v>4829803.1117905527</v>
      </c>
      <c r="O30" s="87">
        <v>229920000</v>
      </c>
      <c r="P30" s="87">
        <v>75800000</v>
      </c>
      <c r="Q30" s="87">
        <v>154120000</v>
      </c>
      <c r="R30" s="87">
        <f t="shared" si="1"/>
        <v>4829803.1117905527</v>
      </c>
      <c r="S30" s="87">
        <v>229920000</v>
      </c>
      <c r="T30" s="87">
        <f t="shared" si="2"/>
        <v>9622308.0858650394</v>
      </c>
      <c r="U30" s="87"/>
      <c r="V30" s="115" t="s">
        <v>1257</v>
      </c>
      <c r="W30" s="115" t="s">
        <v>1257</v>
      </c>
      <c r="X30" s="115" t="s">
        <v>1258</v>
      </c>
    </row>
    <row r="31" spans="1:24">
      <c r="A31" s="85"/>
      <c r="B31" s="85">
        <v>1</v>
      </c>
      <c r="C31" s="82">
        <v>1</v>
      </c>
      <c r="D31" s="82">
        <v>2</v>
      </c>
      <c r="E31" s="82">
        <v>5.4</v>
      </c>
      <c r="F31" s="83" t="s">
        <v>1123</v>
      </c>
      <c r="G31" s="83" t="s">
        <v>1096</v>
      </c>
      <c r="H31" s="86">
        <v>6.7881</v>
      </c>
      <c r="I31" s="86">
        <v>12.695924999999999</v>
      </c>
      <c r="J31" s="86">
        <v>11.3498</v>
      </c>
      <c r="K31" s="86"/>
      <c r="L31" s="117">
        <v>80.11</v>
      </c>
      <c r="M31" s="117">
        <v>159.6</v>
      </c>
      <c r="N31" s="87">
        <f t="shared" si="0"/>
        <v>4829843.2030489454</v>
      </c>
      <c r="O31" s="87">
        <v>233180000</v>
      </c>
      <c r="P31" s="87">
        <v>76880000</v>
      </c>
      <c r="Q31" s="87">
        <v>156300000</v>
      </c>
      <c r="R31" s="87">
        <f t="shared" si="1"/>
        <v>4829843.2030489454</v>
      </c>
      <c r="S31" s="87">
        <v>233180000</v>
      </c>
      <c r="T31" s="87">
        <f t="shared" si="2"/>
        <v>9622306.5186195429</v>
      </c>
      <c r="U31" s="87"/>
      <c r="V31" s="115" t="s">
        <v>1257</v>
      </c>
      <c r="W31" s="115" t="s">
        <v>1257</v>
      </c>
      <c r="X31" s="115" t="s">
        <v>1258</v>
      </c>
    </row>
    <row r="32" spans="1:24">
      <c r="A32" s="85"/>
      <c r="B32" s="85">
        <v>1</v>
      </c>
      <c r="C32" s="82">
        <v>1</v>
      </c>
      <c r="D32" s="82">
        <v>2</v>
      </c>
      <c r="E32" s="82">
        <v>5.4</v>
      </c>
      <c r="F32" s="83" t="s">
        <v>1124</v>
      </c>
      <c r="G32" s="83" t="s">
        <v>1280</v>
      </c>
      <c r="H32" s="86">
        <v>10.339449999999999</v>
      </c>
      <c r="I32" s="86">
        <v>19.347899999999999</v>
      </c>
      <c r="J32" s="86">
        <v>17.290900000000001</v>
      </c>
      <c r="K32" s="86"/>
      <c r="L32" s="117">
        <v>122.07</v>
      </c>
      <c r="M32" s="117">
        <v>243.19</v>
      </c>
      <c r="N32" s="87">
        <f t="shared" si="0"/>
        <v>4829744.0459947139</v>
      </c>
      <c r="O32" s="87">
        <v>355300000</v>
      </c>
      <c r="P32" s="87">
        <v>117140000</v>
      </c>
      <c r="Q32" s="87">
        <v>238160000</v>
      </c>
      <c r="R32" s="87">
        <f t="shared" si="1"/>
        <v>4829744.0459947139</v>
      </c>
      <c r="S32" s="87">
        <v>355300000</v>
      </c>
      <c r="T32" s="87">
        <f t="shared" si="2"/>
        <v>9621900.9957029149</v>
      </c>
      <c r="U32" s="87"/>
      <c r="V32" s="115" t="s">
        <v>1257</v>
      </c>
      <c r="W32" s="115" t="s">
        <v>1257</v>
      </c>
      <c r="X32" s="115" t="s">
        <v>1258</v>
      </c>
    </row>
    <row r="33" spans="1:24">
      <c r="A33" s="85"/>
      <c r="B33" s="85">
        <v>1</v>
      </c>
      <c r="C33" s="82">
        <v>1</v>
      </c>
      <c r="D33" s="82">
        <v>3</v>
      </c>
      <c r="E33" s="82">
        <v>3.9</v>
      </c>
      <c r="F33" s="83" t="s">
        <v>1247</v>
      </c>
      <c r="G33" s="83" t="s">
        <v>1096</v>
      </c>
      <c r="H33" s="86">
        <v>7.3719250000000001</v>
      </c>
      <c r="I33" s="86">
        <v>13.794</v>
      </c>
      <c r="J33" s="86">
        <v>12.326874999999999</v>
      </c>
      <c r="K33" s="86"/>
      <c r="L33" s="117">
        <v>87.02</v>
      </c>
      <c r="M33" s="117">
        <v>173.37</v>
      </c>
      <c r="N33" s="87">
        <f t="shared" si="0"/>
        <v>4879641.6396976421</v>
      </c>
      <c r="O33" s="87">
        <v>255910000</v>
      </c>
      <c r="P33" s="87">
        <v>84370000</v>
      </c>
      <c r="Q33" s="87">
        <v>171540000</v>
      </c>
      <c r="R33" s="87">
        <f t="shared" si="1"/>
        <v>4879641.6396976421</v>
      </c>
      <c r="S33" s="87">
        <v>255910000</v>
      </c>
      <c r="T33" s="87">
        <f t="shared" si="2"/>
        <v>9721713.0668165963</v>
      </c>
      <c r="U33" s="87"/>
      <c r="V33" s="115" t="s">
        <v>1257</v>
      </c>
      <c r="W33" s="115" t="s">
        <v>1257</v>
      </c>
      <c r="X33" s="115" t="s">
        <v>1258</v>
      </c>
    </row>
    <row r="34" spans="1:24">
      <c r="A34" s="85"/>
      <c r="B34" s="85">
        <v>1</v>
      </c>
      <c r="C34" s="82">
        <v>1</v>
      </c>
      <c r="D34" s="82">
        <v>3</v>
      </c>
      <c r="E34" s="82">
        <v>3.9</v>
      </c>
      <c r="F34" s="83" t="s">
        <v>1125</v>
      </c>
      <c r="G34" s="83" t="s">
        <v>1096</v>
      </c>
      <c r="H34" s="86">
        <v>7.0694249999999998</v>
      </c>
      <c r="I34" s="86">
        <v>13.228324999999998</v>
      </c>
      <c r="J34" s="86">
        <v>11.824725000000001</v>
      </c>
      <c r="K34" s="86"/>
      <c r="L34" s="117">
        <v>83.46</v>
      </c>
      <c r="M34" s="117">
        <v>166.28</v>
      </c>
      <c r="N34" s="87">
        <f t="shared" si="0"/>
        <v>4879750.7738614744</v>
      </c>
      <c r="O34" s="87">
        <v>245450000</v>
      </c>
      <c r="P34" s="87">
        <v>80920000</v>
      </c>
      <c r="Q34" s="87">
        <v>164530000</v>
      </c>
      <c r="R34" s="87">
        <f t="shared" si="1"/>
        <v>4879750.7738614744</v>
      </c>
      <c r="S34" s="87">
        <v>245450000</v>
      </c>
      <c r="T34" s="87">
        <f t="shared" si="2"/>
        <v>9722081.9395840634</v>
      </c>
      <c r="U34" s="87"/>
      <c r="V34" s="115" t="s">
        <v>1257</v>
      </c>
      <c r="W34" s="115" t="s">
        <v>1257</v>
      </c>
      <c r="X34" s="115" t="s">
        <v>1258</v>
      </c>
    </row>
    <row r="35" spans="1:24">
      <c r="A35" s="85"/>
      <c r="B35" s="85">
        <v>1</v>
      </c>
      <c r="C35" s="82">
        <v>1</v>
      </c>
      <c r="D35" s="82">
        <v>3</v>
      </c>
      <c r="E35" s="82">
        <v>3.9</v>
      </c>
      <c r="F35" s="83" t="s">
        <v>1126</v>
      </c>
      <c r="G35" s="83" t="s">
        <v>1096</v>
      </c>
      <c r="H35" s="86">
        <v>6.9816999999999991</v>
      </c>
      <c r="I35" s="86">
        <v>13.064974999999999</v>
      </c>
      <c r="J35" s="86">
        <v>11.676500000000001</v>
      </c>
      <c r="K35" s="86"/>
      <c r="L35" s="117">
        <v>82.43</v>
      </c>
      <c r="M35" s="117">
        <v>164.22</v>
      </c>
      <c r="N35" s="87">
        <f t="shared" si="0"/>
        <v>4879767.2141080648</v>
      </c>
      <c r="O35" s="87">
        <v>242410000</v>
      </c>
      <c r="P35" s="87">
        <v>79920000</v>
      </c>
      <c r="Q35" s="87">
        <v>162490000</v>
      </c>
      <c r="R35" s="87">
        <f t="shared" si="1"/>
        <v>4879767.2141080648</v>
      </c>
      <c r="S35" s="87">
        <v>242410000</v>
      </c>
      <c r="T35" s="87">
        <f t="shared" si="2"/>
        <v>9721647.117564315</v>
      </c>
      <c r="U35" s="87"/>
      <c r="V35" s="115" t="s">
        <v>1257</v>
      </c>
      <c r="W35" s="115" t="s">
        <v>1257</v>
      </c>
      <c r="X35" s="115" t="s">
        <v>1258</v>
      </c>
    </row>
    <row r="36" spans="1:24">
      <c r="A36" s="85"/>
      <c r="B36" s="85">
        <v>1</v>
      </c>
      <c r="C36" s="82">
        <v>1</v>
      </c>
      <c r="D36" s="82">
        <v>3</v>
      </c>
      <c r="E36" s="82">
        <v>3.9</v>
      </c>
      <c r="F36" s="83" t="s">
        <v>1127</v>
      </c>
      <c r="G36" s="83" t="s">
        <v>1096</v>
      </c>
      <c r="H36" s="86">
        <v>6.9695999999999998</v>
      </c>
      <c r="I36" s="86">
        <v>13.043799999999999</v>
      </c>
      <c r="J36" s="86">
        <v>11.658349999999999</v>
      </c>
      <c r="K36" s="86"/>
      <c r="L36" s="117">
        <v>82.29</v>
      </c>
      <c r="M36" s="117">
        <v>163.95000000000002</v>
      </c>
      <c r="N36" s="87">
        <f t="shared" si="0"/>
        <v>4879738.0777751729</v>
      </c>
      <c r="O36" s="87">
        <v>242010000</v>
      </c>
      <c r="P36" s="87">
        <v>79790000</v>
      </c>
      <c r="Q36" s="87">
        <v>162220000</v>
      </c>
      <c r="R36" s="87">
        <f t="shared" si="1"/>
        <v>4879738.0777751729</v>
      </c>
      <c r="S36" s="87">
        <v>242010000</v>
      </c>
      <c r="T36" s="87">
        <f t="shared" si="2"/>
        <v>9722117.6066501345</v>
      </c>
      <c r="U36" s="87"/>
      <c r="V36" s="115" t="s">
        <v>1257</v>
      </c>
      <c r="W36" s="115" t="s">
        <v>1257</v>
      </c>
      <c r="X36" s="115" t="s">
        <v>1258</v>
      </c>
    </row>
    <row r="37" spans="1:24">
      <c r="A37" s="85"/>
      <c r="B37" s="85">
        <v>1</v>
      </c>
      <c r="C37" s="82">
        <v>1</v>
      </c>
      <c r="D37" s="82">
        <v>3</v>
      </c>
      <c r="E37" s="82">
        <v>3.9</v>
      </c>
      <c r="F37" s="83" t="s">
        <v>1128</v>
      </c>
      <c r="G37" s="83" t="s">
        <v>1096</v>
      </c>
      <c r="H37" s="86">
        <v>6.9695999999999998</v>
      </c>
      <c r="I37" s="86">
        <v>13.043799999999999</v>
      </c>
      <c r="J37" s="86">
        <v>11.658349999999999</v>
      </c>
      <c r="K37" s="86"/>
      <c r="L37" s="117">
        <v>82.29</v>
      </c>
      <c r="M37" s="117">
        <v>163.95000000000002</v>
      </c>
      <c r="N37" s="87">
        <f t="shared" si="0"/>
        <v>4879738.0777751729</v>
      </c>
      <c r="O37" s="87">
        <v>242010000</v>
      </c>
      <c r="P37" s="87">
        <v>79790000</v>
      </c>
      <c r="Q37" s="87">
        <v>162220000</v>
      </c>
      <c r="R37" s="87">
        <f t="shared" si="1"/>
        <v>4879738.0777751729</v>
      </c>
      <c r="S37" s="87">
        <v>242010000</v>
      </c>
      <c r="T37" s="87">
        <f t="shared" si="2"/>
        <v>9722117.6066501345</v>
      </c>
      <c r="U37" s="87"/>
      <c r="V37" s="115" t="s">
        <v>1257</v>
      </c>
      <c r="W37" s="115" t="s">
        <v>1257</v>
      </c>
      <c r="X37" s="115" t="s">
        <v>1258</v>
      </c>
    </row>
    <row r="38" spans="1:24">
      <c r="A38" s="85"/>
      <c r="B38" s="85">
        <v>1</v>
      </c>
      <c r="C38" s="82">
        <v>1</v>
      </c>
      <c r="D38" s="82">
        <v>3</v>
      </c>
      <c r="E38" s="82">
        <v>3.9</v>
      </c>
      <c r="F38" s="83" t="s">
        <v>1129</v>
      </c>
      <c r="G38" s="83" t="s">
        <v>1096</v>
      </c>
      <c r="H38" s="86">
        <v>6.9695999999999998</v>
      </c>
      <c r="I38" s="86">
        <v>13.043799999999999</v>
      </c>
      <c r="J38" s="86">
        <v>11.658349999999999</v>
      </c>
      <c r="K38" s="86"/>
      <c r="L38" s="117">
        <v>82.29</v>
      </c>
      <c r="M38" s="117">
        <v>163.95000000000002</v>
      </c>
      <c r="N38" s="87">
        <f t="shared" si="0"/>
        <v>4879738.0777751729</v>
      </c>
      <c r="O38" s="87">
        <v>242010000</v>
      </c>
      <c r="P38" s="87">
        <v>79790000</v>
      </c>
      <c r="Q38" s="87">
        <v>162220000</v>
      </c>
      <c r="R38" s="87">
        <f t="shared" si="1"/>
        <v>4879738.0777751729</v>
      </c>
      <c r="S38" s="87">
        <v>242010000</v>
      </c>
      <c r="T38" s="87">
        <f t="shared" si="2"/>
        <v>9722117.6066501345</v>
      </c>
      <c r="U38" s="87"/>
      <c r="V38" s="115" t="s">
        <v>1257</v>
      </c>
      <c r="W38" s="115" t="s">
        <v>1257</v>
      </c>
      <c r="X38" s="115" t="s">
        <v>1258</v>
      </c>
    </row>
    <row r="39" spans="1:24">
      <c r="A39" s="85"/>
      <c r="B39" s="85">
        <v>1</v>
      </c>
      <c r="C39" s="82">
        <v>1</v>
      </c>
      <c r="D39" s="82">
        <v>3</v>
      </c>
      <c r="E39" s="82">
        <v>3.9</v>
      </c>
      <c r="F39" s="83" t="s">
        <v>1130</v>
      </c>
      <c r="G39" s="83" t="s">
        <v>1096</v>
      </c>
      <c r="H39" s="86">
        <v>6.9695999999999998</v>
      </c>
      <c r="I39" s="86">
        <v>13.043799999999999</v>
      </c>
      <c r="J39" s="86">
        <v>11.658349999999999</v>
      </c>
      <c r="K39" s="86"/>
      <c r="L39" s="117">
        <v>82.29</v>
      </c>
      <c r="M39" s="117">
        <v>163.95000000000002</v>
      </c>
      <c r="N39" s="87">
        <f t="shared" si="0"/>
        <v>4879738.0777751729</v>
      </c>
      <c r="O39" s="87">
        <v>242010000</v>
      </c>
      <c r="P39" s="87">
        <v>79790000</v>
      </c>
      <c r="Q39" s="87">
        <v>162220000</v>
      </c>
      <c r="R39" s="87">
        <f t="shared" si="1"/>
        <v>4879738.0777751729</v>
      </c>
      <c r="S39" s="87">
        <v>242010000</v>
      </c>
      <c r="T39" s="87">
        <f t="shared" si="2"/>
        <v>9722117.6066501345</v>
      </c>
      <c r="U39" s="87"/>
      <c r="V39" s="115" t="s">
        <v>1257</v>
      </c>
      <c r="W39" s="115" t="s">
        <v>1257</v>
      </c>
      <c r="X39" s="115" t="s">
        <v>1258</v>
      </c>
    </row>
    <row r="40" spans="1:24">
      <c r="A40" s="85"/>
      <c r="B40" s="85">
        <v>1</v>
      </c>
      <c r="C40" s="82">
        <v>1</v>
      </c>
      <c r="D40" s="82">
        <v>3</v>
      </c>
      <c r="E40" s="82">
        <v>3.9</v>
      </c>
      <c r="F40" s="83" t="s">
        <v>1131</v>
      </c>
      <c r="G40" s="83" t="s">
        <v>1096</v>
      </c>
      <c r="H40" s="86">
        <v>8.8965250000000005</v>
      </c>
      <c r="I40" s="86">
        <v>16.646574999999999</v>
      </c>
      <c r="J40" s="86">
        <v>14.876949999999999</v>
      </c>
      <c r="K40" s="86"/>
      <c r="L40" s="117">
        <v>105.02</v>
      </c>
      <c r="M40" s="117">
        <v>209.23</v>
      </c>
      <c r="N40" s="87">
        <f t="shared" si="0"/>
        <v>5329893.1975290747</v>
      </c>
      <c r="O40" s="87">
        <v>337340000</v>
      </c>
      <c r="P40" s="87">
        <v>111220000</v>
      </c>
      <c r="Q40" s="87">
        <v>226120000</v>
      </c>
      <c r="R40" s="87">
        <f t="shared" si="1"/>
        <v>5329893.1975290747</v>
      </c>
      <c r="S40" s="87">
        <v>337340000</v>
      </c>
      <c r="T40" s="87">
        <f t="shared" si="2"/>
        <v>10618677.906294119</v>
      </c>
      <c r="U40" s="87"/>
      <c r="V40" s="115" t="s">
        <v>1257</v>
      </c>
      <c r="W40" s="115" t="s">
        <v>1257</v>
      </c>
      <c r="X40" s="115" t="s">
        <v>1258</v>
      </c>
    </row>
    <row r="41" spans="1:24">
      <c r="A41" s="85"/>
      <c r="B41" s="85">
        <v>1</v>
      </c>
      <c r="C41" s="82">
        <v>1</v>
      </c>
      <c r="D41" s="82">
        <v>3</v>
      </c>
      <c r="E41" s="82">
        <v>3.9</v>
      </c>
      <c r="F41" s="83" t="s">
        <v>1132</v>
      </c>
      <c r="G41" s="83" t="s">
        <v>1096</v>
      </c>
      <c r="H41" s="86">
        <v>10.339449999999999</v>
      </c>
      <c r="I41" s="86">
        <v>19.347899999999999</v>
      </c>
      <c r="J41" s="86">
        <v>17.290900000000001</v>
      </c>
      <c r="K41" s="86"/>
      <c r="L41" s="117">
        <v>122.07</v>
      </c>
      <c r="M41" s="117">
        <v>243.19</v>
      </c>
      <c r="N41" s="87">
        <f t="shared" si="0"/>
        <v>5329846.1666030604</v>
      </c>
      <c r="O41" s="87">
        <v>392090000</v>
      </c>
      <c r="P41" s="87">
        <v>129270000</v>
      </c>
      <c r="Q41" s="87">
        <v>262820000</v>
      </c>
      <c r="R41" s="87">
        <f t="shared" si="1"/>
        <v>5329846.1666030604</v>
      </c>
      <c r="S41" s="87">
        <v>392090000</v>
      </c>
      <c r="T41" s="87">
        <f t="shared" si="2"/>
        <v>10618213.232212653</v>
      </c>
      <c r="U41" s="87"/>
      <c r="V41" s="115" t="s">
        <v>1257</v>
      </c>
      <c r="W41" s="115" t="s">
        <v>1257</v>
      </c>
      <c r="X41" s="115" t="s">
        <v>1258</v>
      </c>
    </row>
    <row r="42" spans="1:24">
      <c r="A42" s="85"/>
      <c r="B42" s="85">
        <v>1</v>
      </c>
      <c r="C42" s="82">
        <v>1</v>
      </c>
      <c r="D42" s="82">
        <v>3</v>
      </c>
      <c r="E42" s="82">
        <v>3.9</v>
      </c>
      <c r="F42" s="83" t="s">
        <v>1133</v>
      </c>
      <c r="G42" s="83" t="s">
        <v>1096</v>
      </c>
      <c r="H42" s="86">
        <v>8.8511500000000005</v>
      </c>
      <c r="I42" s="86">
        <v>16.564899999999998</v>
      </c>
      <c r="J42" s="86">
        <v>14.804349999999999</v>
      </c>
      <c r="K42" s="86"/>
      <c r="L42" s="117">
        <v>104.5</v>
      </c>
      <c r="M42" s="117">
        <v>208.2</v>
      </c>
      <c r="N42" s="87">
        <f t="shared" si="0"/>
        <v>5329903.7003516965</v>
      </c>
      <c r="O42" s="87">
        <v>335680000</v>
      </c>
      <c r="P42" s="87">
        <v>110670000</v>
      </c>
      <c r="Q42" s="87">
        <v>225010000</v>
      </c>
      <c r="R42" s="87">
        <f t="shared" si="1"/>
        <v>5329903.7003516965</v>
      </c>
      <c r="S42" s="87">
        <v>335680000</v>
      </c>
      <c r="T42" s="87">
        <f t="shared" si="2"/>
        <v>10619004.310174385</v>
      </c>
      <c r="U42" s="87"/>
      <c r="V42" s="115" t="s">
        <v>1257</v>
      </c>
      <c r="W42" s="115" t="s">
        <v>1257</v>
      </c>
      <c r="X42" s="115" t="s">
        <v>1258</v>
      </c>
    </row>
    <row r="43" spans="1:24">
      <c r="A43" s="85"/>
      <c r="B43" s="85">
        <v>1</v>
      </c>
      <c r="C43" s="82">
        <v>1</v>
      </c>
      <c r="D43" s="82">
        <v>3</v>
      </c>
      <c r="E43" s="82">
        <v>3.9</v>
      </c>
      <c r="F43" s="83" t="s">
        <v>1134</v>
      </c>
      <c r="G43" s="83" t="s">
        <v>1096</v>
      </c>
      <c r="H43" s="86">
        <v>6.9695999999999998</v>
      </c>
      <c r="I43" s="86">
        <v>13.043799999999999</v>
      </c>
      <c r="J43" s="86">
        <v>11.658349999999999</v>
      </c>
      <c r="K43" s="86"/>
      <c r="L43" s="117">
        <v>82.29</v>
      </c>
      <c r="M43" s="117">
        <v>163.95000000000002</v>
      </c>
      <c r="N43" s="87">
        <f t="shared" si="0"/>
        <v>4879738.0777751729</v>
      </c>
      <c r="O43" s="87">
        <v>242010000</v>
      </c>
      <c r="P43" s="87">
        <v>79790000</v>
      </c>
      <c r="Q43" s="87">
        <v>162220000</v>
      </c>
      <c r="R43" s="87">
        <f t="shared" si="1"/>
        <v>4879738.0777751729</v>
      </c>
      <c r="S43" s="87">
        <v>242010000</v>
      </c>
      <c r="T43" s="87">
        <f t="shared" si="2"/>
        <v>9722117.6066501345</v>
      </c>
      <c r="U43" s="87"/>
      <c r="V43" s="115" t="s">
        <v>1257</v>
      </c>
      <c r="W43" s="115" t="s">
        <v>1257</v>
      </c>
      <c r="X43" s="115" t="s">
        <v>1258</v>
      </c>
    </row>
    <row r="44" spans="1:24">
      <c r="A44" s="85"/>
      <c r="B44" s="85">
        <v>1</v>
      </c>
      <c r="C44" s="82">
        <v>1</v>
      </c>
      <c r="D44" s="82">
        <v>3</v>
      </c>
      <c r="E44" s="82">
        <v>3.9</v>
      </c>
      <c r="F44" s="83" t="s">
        <v>1135</v>
      </c>
      <c r="G44" s="83" t="s">
        <v>1096</v>
      </c>
      <c r="H44" s="86">
        <v>6.9695999999999998</v>
      </c>
      <c r="I44" s="86">
        <v>13.043799999999999</v>
      </c>
      <c r="J44" s="86">
        <v>11.658349999999999</v>
      </c>
      <c r="K44" s="86"/>
      <c r="L44" s="117">
        <v>82.29</v>
      </c>
      <c r="M44" s="117">
        <v>163.95000000000002</v>
      </c>
      <c r="N44" s="87">
        <f t="shared" si="0"/>
        <v>4879738.0777751729</v>
      </c>
      <c r="O44" s="87">
        <v>242010000</v>
      </c>
      <c r="P44" s="87">
        <v>79790000</v>
      </c>
      <c r="Q44" s="87">
        <v>162220000</v>
      </c>
      <c r="R44" s="87">
        <f t="shared" si="1"/>
        <v>4879738.0777751729</v>
      </c>
      <c r="S44" s="87">
        <v>242010000</v>
      </c>
      <c r="T44" s="87">
        <f t="shared" si="2"/>
        <v>9722117.6066501345</v>
      </c>
      <c r="U44" s="87"/>
      <c r="V44" s="115" t="s">
        <v>1257</v>
      </c>
      <c r="W44" s="115" t="s">
        <v>1257</v>
      </c>
      <c r="X44" s="115" t="s">
        <v>1258</v>
      </c>
    </row>
    <row r="45" spans="1:24">
      <c r="A45" s="85"/>
      <c r="B45" s="85">
        <v>1</v>
      </c>
      <c r="C45" s="82">
        <v>1</v>
      </c>
      <c r="D45" s="82">
        <v>3</v>
      </c>
      <c r="E45" s="82">
        <v>3.9</v>
      </c>
      <c r="F45" s="83" t="s">
        <v>1136</v>
      </c>
      <c r="G45" s="83" t="s">
        <v>1096</v>
      </c>
      <c r="H45" s="86">
        <v>6.9695999999999998</v>
      </c>
      <c r="I45" s="86">
        <v>13.043799999999999</v>
      </c>
      <c r="J45" s="86">
        <v>11.658349999999999</v>
      </c>
      <c r="K45" s="86"/>
      <c r="L45" s="117">
        <v>82.29</v>
      </c>
      <c r="M45" s="117">
        <v>163.95000000000002</v>
      </c>
      <c r="N45" s="87">
        <f t="shared" si="0"/>
        <v>4879738.0777751729</v>
      </c>
      <c r="O45" s="87">
        <v>242010000</v>
      </c>
      <c r="P45" s="87">
        <v>79790000</v>
      </c>
      <c r="Q45" s="87">
        <v>162220000</v>
      </c>
      <c r="R45" s="87">
        <f t="shared" si="1"/>
        <v>4879738.0777751729</v>
      </c>
      <c r="S45" s="87">
        <v>242010000</v>
      </c>
      <c r="T45" s="87">
        <f t="shared" si="2"/>
        <v>9722117.6066501345</v>
      </c>
      <c r="U45" s="87"/>
      <c r="V45" s="115" t="s">
        <v>1257</v>
      </c>
      <c r="W45" s="115" t="s">
        <v>1257</v>
      </c>
      <c r="X45" s="115" t="s">
        <v>1258</v>
      </c>
    </row>
    <row r="46" spans="1:24">
      <c r="A46" s="85"/>
      <c r="B46" s="85">
        <v>1</v>
      </c>
      <c r="C46" s="82">
        <v>1</v>
      </c>
      <c r="D46" s="82">
        <v>3</v>
      </c>
      <c r="E46" s="82">
        <v>3.9</v>
      </c>
      <c r="F46" s="83" t="s">
        <v>1137</v>
      </c>
      <c r="G46" s="83" t="s">
        <v>1096</v>
      </c>
      <c r="H46" s="86">
        <v>6.9695999999999998</v>
      </c>
      <c r="I46" s="86">
        <v>13.043799999999999</v>
      </c>
      <c r="J46" s="86">
        <v>11.658349999999999</v>
      </c>
      <c r="K46" s="86"/>
      <c r="L46" s="117">
        <v>82.29</v>
      </c>
      <c r="M46" s="117">
        <v>163.95000000000002</v>
      </c>
      <c r="N46" s="87">
        <f t="shared" si="0"/>
        <v>4879738.0777751729</v>
      </c>
      <c r="O46" s="87">
        <v>242010000</v>
      </c>
      <c r="P46" s="87">
        <v>79790000</v>
      </c>
      <c r="Q46" s="87">
        <v>162220000</v>
      </c>
      <c r="R46" s="87">
        <f t="shared" si="1"/>
        <v>4879738.0777751729</v>
      </c>
      <c r="S46" s="87">
        <v>242010000</v>
      </c>
      <c r="T46" s="87">
        <f t="shared" si="2"/>
        <v>9722117.6066501345</v>
      </c>
      <c r="U46" s="87"/>
      <c r="V46" s="115" t="s">
        <v>1257</v>
      </c>
      <c r="W46" s="115" t="s">
        <v>1257</v>
      </c>
      <c r="X46" s="115" t="s">
        <v>1258</v>
      </c>
    </row>
    <row r="47" spans="1:24">
      <c r="A47" s="85"/>
      <c r="B47" s="85">
        <v>1</v>
      </c>
      <c r="C47" s="82">
        <v>1</v>
      </c>
      <c r="D47" s="82">
        <v>3</v>
      </c>
      <c r="E47" s="82">
        <v>3.9</v>
      </c>
      <c r="F47" s="83" t="s">
        <v>1138</v>
      </c>
      <c r="G47" s="83" t="s">
        <v>1096</v>
      </c>
      <c r="H47" s="86">
        <v>6.9695999999999998</v>
      </c>
      <c r="I47" s="86">
        <v>13.043799999999999</v>
      </c>
      <c r="J47" s="86">
        <v>11.658349999999999</v>
      </c>
      <c r="K47" s="86"/>
      <c r="L47" s="117">
        <v>82.29</v>
      </c>
      <c r="M47" s="117">
        <v>163.95000000000002</v>
      </c>
      <c r="N47" s="87">
        <f t="shared" si="0"/>
        <v>4879738.0777751729</v>
      </c>
      <c r="O47" s="87">
        <v>242010000</v>
      </c>
      <c r="P47" s="87">
        <v>79790000</v>
      </c>
      <c r="Q47" s="87">
        <v>162220000</v>
      </c>
      <c r="R47" s="87">
        <f t="shared" si="1"/>
        <v>4879738.0777751729</v>
      </c>
      <c r="S47" s="87">
        <v>242010000</v>
      </c>
      <c r="T47" s="87">
        <f t="shared" si="2"/>
        <v>9722117.6066501345</v>
      </c>
      <c r="U47" s="87"/>
      <c r="V47" s="115" t="s">
        <v>1257</v>
      </c>
      <c r="W47" s="115" t="s">
        <v>1257</v>
      </c>
      <c r="X47" s="115" t="s">
        <v>1258</v>
      </c>
    </row>
    <row r="48" spans="1:24">
      <c r="A48" s="85"/>
      <c r="B48" s="85">
        <v>1</v>
      </c>
      <c r="C48" s="82">
        <v>1</v>
      </c>
      <c r="D48" s="82">
        <v>3</v>
      </c>
      <c r="E48" s="82">
        <v>3.9</v>
      </c>
      <c r="F48" s="83" t="s">
        <v>1139</v>
      </c>
      <c r="G48" s="83" t="s">
        <v>1096</v>
      </c>
      <c r="H48" s="86">
        <v>6.9695999999999998</v>
      </c>
      <c r="I48" s="86">
        <v>13.043799999999999</v>
      </c>
      <c r="J48" s="86">
        <v>11.658349999999999</v>
      </c>
      <c r="K48" s="86"/>
      <c r="L48" s="117">
        <v>82.29</v>
      </c>
      <c r="M48" s="117">
        <v>163.95000000000002</v>
      </c>
      <c r="N48" s="87">
        <f t="shared" si="0"/>
        <v>4879738.0777751729</v>
      </c>
      <c r="O48" s="87">
        <v>242010000</v>
      </c>
      <c r="P48" s="87">
        <v>79790000</v>
      </c>
      <c r="Q48" s="87">
        <v>162220000</v>
      </c>
      <c r="R48" s="87">
        <f t="shared" si="1"/>
        <v>4879738.0777751729</v>
      </c>
      <c r="S48" s="87">
        <v>242010000</v>
      </c>
      <c r="T48" s="87">
        <f t="shared" si="2"/>
        <v>9722117.6066501345</v>
      </c>
      <c r="U48" s="87"/>
      <c r="V48" s="115" t="s">
        <v>1257</v>
      </c>
      <c r="W48" s="115" t="s">
        <v>1257</v>
      </c>
      <c r="X48" s="115" t="s">
        <v>1258</v>
      </c>
    </row>
    <row r="49" spans="1:24">
      <c r="A49" s="85"/>
      <c r="B49" s="85">
        <v>1</v>
      </c>
      <c r="C49" s="82">
        <v>1</v>
      </c>
      <c r="D49" s="82">
        <v>3</v>
      </c>
      <c r="E49" s="82">
        <v>3.9</v>
      </c>
      <c r="F49" s="83" t="s">
        <v>1140</v>
      </c>
      <c r="G49" s="83" t="s">
        <v>1096</v>
      </c>
      <c r="H49" s="86">
        <v>6.7881</v>
      </c>
      <c r="I49" s="86">
        <v>12.695924999999999</v>
      </c>
      <c r="J49" s="86">
        <v>11.3498</v>
      </c>
      <c r="K49" s="86"/>
      <c r="L49" s="117">
        <v>80.11</v>
      </c>
      <c r="M49" s="117">
        <v>159.6</v>
      </c>
      <c r="N49" s="87">
        <f t="shared" si="0"/>
        <v>4879761.3869384211</v>
      </c>
      <c r="O49" s="87">
        <v>235590000</v>
      </c>
      <c r="P49" s="87">
        <v>77670000</v>
      </c>
      <c r="Q49" s="87">
        <v>157920000</v>
      </c>
      <c r="R49" s="87">
        <f t="shared" si="1"/>
        <v>4879761.3869384211</v>
      </c>
      <c r="S49" s="87">
        <v>235590000</v>
      </c>
      <c r="T49" s="87">
        <f t="shared" si="2"/>
        <v>9721756.5516835842</v>
      </c>
      <c r="U49" s="87"/>
      <c r="V49" s="115" t="s">
        <v>1257</v>
      </c>
      <c r="W49" s="115" t="s">
        <v>1257</v>
      </c>
      <c r="X49" s="115" t="s">
        <v>1258</v>
      </c>
    </row>
    <row r="50" spans="1:24">
      <c r="A50" s="85"/>
      <c r="B50" s="85">
        <v>1</v>
      </c>
      <c r="C50" s="82">
        <v>1</v>
      </c>
      <c r="D50" s="82">
        <v>3</v>
      </c>
      <c r="E50" s="82">
        <v>3.9</v>
      </c>
      <c r="F50" s="83" t="s">
        <v>1141</v>
      </c>
      <c r="G50" s="83" t="s">
        <v>1096</v>
      </c>
      <c r="H50" s="86">
        <v>6.591475</v>
      </c>
      <c r="I50" s="86">
        <v>12.332925000000001</v>
      </c>
      <c r="J50" s="86">
        <v>11.023099999999999</v>
      </c>
      <c r="K50" s="86"/>
      <c r="L50" s="117">
        <v>77.81</v>
      </c>
      <c r="M50" s="117">
        <v>155.02000000000001</v>
      </c>
      <c r="N50" s="87">
        <f t="shared" si="0"/>
        <v>5129703.3387320852</v>
      </c>
      <c r="O50" s="87">
        <v>240550000</v>
      </c>
      <c r="P50" s="87">
        <v>79310000</v>
      </c>
      <c r="Q50" s="87">
        <v>161240000</v>
      </c>
      <c r="R50" s="87">
        <f t="shared" si="1"/>
        <v>5129703.3387320852</v>
      </c>
      <c r="S50" s="87">
        <v>240550000</v>
      </c>
      <c r="T50" s="87">
        <f t="shared" si="2"/>
        <v>10219851.067603752</v>
      </c>
      <c r="U50" s="87"/>
      <c r="V50" s="115" t="s">
        <v>1257</v>
      </c>
      <c r="W50" s="115" t="s">
        <v>1257</v>
      </c>
      <c r="X50" s="115" t="s">
        <v>1258</v>
      </c>
    </row>
    <row r="51" spans="1:24">
      <c r="A51" s="85"/>
      <c r="B51" s="85">
        <v>1</v>
      </c>
      <c r="C51" s="82">
        <v>1</v>
      </c>
      <c r="D51" s="82">
        <v>4</v>
      </c>
      <c r="E51" s="82">
        <v>3.9</v>
      </c>
      <c r="F51" s="83" t="s">
        <v>1270</v>
      </c>
      <c r="G51" s="83" t="s">
        <v>1280</v>
      </c>
      <c r="H51" s="86">
        <v>7.3719250000000001</v>
      </c>
      <c r="I51" s="86">
        <v>13.794</v>
      </c>
      <c r="J51" s="86">
        <v>12.326874999999999</v>
      </c>
      <c r="K51" s="86"/>
      <c r="L51" s="117">
        <v>87.02</v>
      </c>
      <c r="M51" s="117">
        <v>173.37</v>
      </c>
      <c r="N51" s="87">
        <f t="shared" si="0"/>
        <v>4979747.6090165917</v>
      </c>
      <c r="O51" s="87">
        <v>261160000</v>
      </c>
      <c r="P51" s="87">
        <v>86100000</v>
      </c>
      <c r="Q51" s="87">
        <v>175060000</v>
      </c>
      <c r="R51" s="87">
        <f t="shared" si="1"/>
        <v>4979747.6090165917</v>
      </c>
      <c r="S51" s="87">
        <v>261160000</v>
      </c>
      <c r="T51" s="87">
        <f t="shared" si="2"/>
        <v>9921154.2516112011</v>
      </c>
      <c r="U51" s="87"/>
      <c r="V51" s="115" t="s">
        <v>1257</v>
      </c>
      <c r="W51" s="115" t="s">
        <v>1257</v>
      </c>
      <c r="X51" s="115" t="s">
        <v>1258</v>
      </c>
    </row>
    <row r="52" spans="1:24">
      <c r="A52" s="85"/>
      <c r="B52" s="85">
        <v>1</v>
      </c>
      <c r="C52" s="82">
        <v>1</v>
      </c>
      <c r="D52" s="82">
        <v>4</v>
      </c>
      <c r="E52" s="82">
        <v>3.9</v>
      </c>
      <c r="F52" s="83" t="s">
        <v>1142</v>
      </c>
      <c r="G52" s="83" t="s">
        <v>1280</v>
      </c>
      <c r="H52" s="86">
        <v>7.0694249999999998</v>
      </c>
      <c r="I52" s="86">
        <v>13.228324999999998</v>
      </c>
      <c r="J52" s="86">
        <v>11.824725000000001</v>
      </c>
      <c r="K52" s="86"/>
      <c r="L52" s="117">
        <v>83.46</v>
      </c>
      <c r="M52" s="117">
        <v>166.28</v>
      </c>
      <c r="N52" s="87">
        <f t="shared" si="0"/>
        <v>4979751.3702865029</v>
      </c>
      <c r="O52" s="87">
        <v>250480000</v>
      </c>
      <c r="P52" s="87">
        <v>82580000</v>
      </c>
      <c r="Q52" s="87">
        <v>167900000</v>
      </c>
      <c r="R52" s="87">
        <f t="shared" si="1"/>
        <v>4979751.3702865029</v>
      </c>
      <c r="S52" s="87">
        <v>250480000</v>
      </c>
      <c r="T52" s="87">
        <f t="shared" si="2"/>
        <v>9921316.2934488337</v>
      </c>
      <c r="U52" s="87"/>
      <c r="V52" s="115" t="s">
        <v>1257</v>
      </c>
      <c r="W52" s="115" t="s">
        <v>1257</v>
      </c>
      <c r="X52" s="115" t="s">
        <v>1258</v>
      </c>
    </row>
    <row r="53" spans="1:24">
      <c r="A53" s="85"/>
      <c r="B53" s="85">
        <v>1</v>
      </c>
      <c r="C53" s="82">
        <v>1</v>
      </c>
      <c r="D53" s="82">
        <v>4</v>
      </c>
      <c r="E53" s="82">
        <v>3.9</v>
      </c>
      <c r="F53" s="83" t="s">
        <v>1143</v>
      </c>
      <c r="G53" s="83" t="s">
        <v>1280</v>
      </c>
      <c r="H53" s="86">
        <v>6.9816999999999991</v>
      </c>
      <c r="I53" s="86">
        <v>13.064974999999999</v>
      </c>
      <c r="J53" s="86">
        <v>11.676500000000001</v>
      </c>
      <c r="K53" s="86"/>
      <c r="L53" s="117">
        <v>82.43</v>
      </c>
      <c r="M53" s="117">
        <v>164.22</v>
      </c>
      <c r="N53" s="87">
        <f t="shared" si="0"/>
        <v>4979814.4194796141</v>
      </c>
      <c r="O53" s="87">
        <v>247380000</v>
      </c>
      <c r="P53" s="87">
        <v>81560000</v>
      </c>
      <c r="Q53" s="87">
        <v>165820000</v>
      </c>
      <c r="R53" s="87">
        <f t="shared" si="1"/>
        <v>4979814.4194796141</v>
      </c>
      <c r="S53" s="87">
        <v>247380000</v>
      </c>
      <c r="T53" s="87">
        <f t="shared" si="2"/>
        <v>9920964.7454439178</v>
      </c>
      <c r="U53" s="87"/>
      <c r="V53" s="115" t="s">
        <v>1257</v>
      </c>
      <c r="W53" s="115" t="s">
        <v>1257</v>
      </c>
      <c r="X53" s="115" t="s">
        <v>1258</v>
      </c>
    </row>
    <row r="54" spans="1:24">
      <c r="A54" s="85"/>
      <c r="B54" s="85">
        <v>1</v>
      </c>
      <c r="C54" s="82">
        <v>1</v>
      </c>
      <c r="D54" s="82">
        <v>4</v>
      </c>
      <c r="E54" s="82">
        <v>3.9</v>
      </c>
      <c r="F54" s="83" t="s">
        <v>1144</v>
      </c>
      <c r="G54" s="83" t="s">
        <v>1280</v>
      </c>
      <c r="H54" s="86">
        <v>6.9695999999999998</v>
      </c>
      <c r="I54" s="86">
        <v>13.043799999999999</v>
      </c>
      <c r="J54" s="86">
        <v>11.658349999999999</v>
      </c>
      <c r="K54" s="86"/>
      <c r="L54" s="117">
        <v>82.29</v>
      </c>
      <c r="M54" s="117">
        <v>163.95000000000002</v>
      </c>
      <c r="N54" s="87">
        <f t="shared" si="0"/>
        <v>4979748.4115042128</v>
      </c>
      <c r="O54" s="87">
        <v>246970000</v>
      </c>
      <c r="P54" s="87">
        <v>81420000</v>
      </c>
      <c r="Q54" s="87">
        <v>165550000</v>
      </c>
      <c r="R54" s="87">
        <f t="shared" si="1"/>
        <v>4979748.4115042128</v>
      </c>
      <c r="S54" s="87">
        <v>246970000</v>
      </c>
      <c r="T54" s="87">
        <f t="shared" si="2"/>
        <v>9921372.6098689474</v>
      </c>
      <c r="U54" s="87"/>
      <c r="V54" s="115" t="s">
        <v>1257</v>
      </c>
      <c r="W54" s="115" t="s">
        <v>1257</v>
      </c>
      <c r="X54" s="115" t="s">
        <v>1258</v>
      </c>
    </row>
    <row r="55" spans="1:24">
      <c r="A55" s="85"/>
      <c r="B55" s="85">
        <v>1</v>
      </c>
      <c r="C55" s="82">
        <v>1</v>
      </c>
      <c r="D55" s="82">
        <v>4</v>
      </c>
      <c r="E55" s="82">
        <v>3.9</v>
      </c>
      <c r="F55" s="83" t="s">
        <v>1145</v>
      </c>
      <c r="G55" s="83" t="s">
        <v>1096</v>
      </c>
      <c r="H55" s="86">
        <v>6.9695999999999998</v>
      </c>
      <c r="I55" s="86">
        <v>13.043799999999999</v>
      </c>
      <c r="J55" s="86">
        <v>11.658349999999999</v>
      </c>
      <c r="K55" s="86"/>
      <c r="L55" s="117">
        <v>82.29</v>
      </c>
      <c r="M55" s="117">
        <v>163.95000000000002</v>
      </c>
      <c r="N55" s="87">
        <f t="shared" si="0"/>
        <v>4979748.4115042128</v>
      </c>
      <c r="O55" s="87">
        <v>246970000</v>
      </c>
      <c r="P55" s="87">
        <v>81420000</v>
      </c>
      <c r="Q55" s="87">
        <v>165550000</v>
      </c>
      <c r="R55" s="87">
        <f t="shared" si="1"/>
        <v>4979748.4115042128</v>
      </c>
      <c r="S55" s="87">
        <v>246970000</v>
      </c>
      <c r="T55" s="87">
        <f t="shared" si="2"/>
        <v>9921372.6098689474</v>
      </c>
      <c r="U55" s="87"/>
      <c r="V55" s="115" t="s">
        <v>1257</v>
      </c>
      <c r="W55" s="115" t="s">
        <v>1257</v>
      </c>
      <c r="X55" s="115" t="s">
        <v>1258</v>
      </c>
    </row>
    <row r="56" spans="1:24">
      <c r="A56" s="85"/>
      <c r="B56" s="85">
        <v>1</v>
      </c>
      <c r="C56" s="82">
        <v>1</v>
      </c>
      <c r="D56" s="82">
        <v>4</v>
      </c>
      <c r="E56" s="82">
        <v>3.9</v>
      </c>
      <c r="F56" s="83" t="s">
        <v>1146</v>
      </c>
      <c r="G56" s="83" t="s">
        <v>1096</v>
      </c>
      <c r="H56" s="86">
        <v>6.9695999999999998</v>
      </c>
      <c r="I56" s="86">
        <v>13.043799999999999</v>
      </c>
      <c r="J56" s="86">
        <v>11.658349999999999</v>
      </c>
      <c r="K56" s="86"/>
      <c r="L56" s="117">
        <v>82.29</v>
      </c>
      <c r="M56" s="117">
        <v>163.95000000000002</v>
      </c>
      <c r="N56" s="87">
        <f t="shared" si="0"/>
        <v>4979748.4115042128</v>
      </c>
      <c r="O56" s="87">
        <v>246970000</v>
      </c>
      <c r="P56" s="87">
        <v>81420000</v>
      </c>
      <c r="Q56" s="87">
        <v>165550000</v>
      </c>
      <c r="R56" s="87">
        <f t="shared" si="1"/>
        <v>4979748.4115042128</v>
      </c>
      <c r="S56" s="87">
        <v>246970000</v>
      </c>
      <c r="T56" s="87">
        <f t="shared" si="2"/>
        <v>9921372.6098689474</v>
      </c>
      <c r="U56" s="87"/>
      <c r="V56" s="115" t="s">
        <v>1257</v>
      </c>
      <c r="W56" s="115" t="s">
        <v>1257</v>
      </c>
      <c r="X56" s="115" t="s">
        <v>1258</v>
      </c>
    </row>
    <row r="57" spans="1:24">
      <c r="A57" s="85"/>
      <c r="B57" s="85">
        <v>1</v>
      </c>
      <c r="C57" s="82">
        <v>1</v>
      </c>
      <c r="D57" s="82">
        <v>4</v>
      </c>
      <c r="E57" s="82">
        <v>3.9</v>
      </c>
      <c r="F57" s="83" t="s">
        <v>1147</v>
      </c>
      <c r="G57" s="83" t="s">
        <v>1280</v>
      </c>
      <c r="H57" s="86">
        <v>6.9695999999999998</v>
      </c>
      <c r="I57" s="86">
        <v>13.043799999999999</v>
      </c>
      <c r="J57" s="86">
        <v>11.658349999999999</v>
      </c>
      <c r="K57" s="86"/>
      <c r="L57" s="117">
        <v>82.29</v>
      </c>
      <c r="M57" s="117">
        <v>163.95000000000002</v>
      </c>
      <c r="N57" s="87">
        <f t="shared" si="0"/>
        <v>4979748.4115042128</v>
      </c>
      <c r="O57" s="87">
        <v>246970000</v>
      </c>
      <c r="P57" s="87">
        <v>81420000</v>
      </c>
      <c r="Q57" s="87">
        <v>165550000</v>
      </c>
      <c r="R57" s="87">
        <f t="shared" si="1"/>
        <v>4979748.4115042128</v>
      </c>
      <c r="S57" s="87">
        <v>246970000</v>
      </c>
      <c r="T57" s="87">
        <f t="shared" si="2"/>
        <v>9921372.6098689474</v>
      </c>
      <c r="U57" s="87"/>
      <c r="V57" s="115" t="s">
        <v>1257</v>
      </c>
      <c r="W57" s="115" t="s">
        <v>1257</v>
      </c>
      <c r="X57" s="115" t="s">
        <v>1258</v>
      </c>
    </row>
    <row r="58" spans="1:24">
      <c r="A58" s="85"/>
      <c r="B58" s="85">
        <v>1</v>
      </c>
      <c r="C58" s="82">
        <v>1</v>
      </c>
      <c r="D58" s="82">
        <v>4</v>
      </c>
      <c r="E58" s="82">
        <v>3.9</v>
      </c>
      <c r="F58" s="83" t="s">
        <v>1148</v>
      </c>
      <c r="G58" s="83" t="s">
        <v>1280</v>
      </c>
      <c r="H58" s="86">
        <v>8.926775000000001</v>
      </c>
      <c r="I58" s="86">
        <v>16.698</v>
      </c>
      <c r="J58" s="86">
        <v>14.92535</v>
      </c>
      <c r="K58" s="86"/>
      <c r="L58" s="117">
        <v>105.36</v>
      </c>
      <c r="M58" s="117">
        <v>209.89999999999998</v>
      </c>
      <c r="N58" s="87">
        <f t="shared" si="0"/>
        <v>5079790.0613830285</v>
      </c>
      <c r="O58" s="87">
        <v>322540000</v>
      </c>
      <c r="P58" s="87">
        <v>106340000</v>
      </c>
      <c r="Q58" s="87">
        <v>216200000</v>
      </c>
      <c r="R58" s="87">
        <f t="shared" si="1"/>
        <v>5079790.0613830285</v>
      </c>
      <c r="S58" s="87">
        <v>322540000</v>
      </c>
      <c r="T58" s="87">
        <f t="shared" si="2"/>
        <v>10120044.930564707</v>
      </c>
      <c r="U58" s="87"/>
      <c r="V58" s="115" t="s">
        <v>1257</v>
      </c>
      <c r="W58" s="115" t="s">
        <v>1257</v>
      </c>
      <c r="X58" s="115" t="s">
        <v>1258</v>
      </c>
    </row>
    <row r="59" spans="1:24">
      <c r="A59" s="85"/>
      <c r="B59" s="85">
        <v>1</v>
      </c>
      <c r="C59" s="82">
        <v>1</v>
      </c>
      <c r="D59" s="82">
        <v>4</v>
      </c>
      <c r="E59" s="82">
        <v>3.9</v>
      </c>
      <c r="F59" s="83" t="s">
        <v>1149</v>
      </c>
      <c r="G59" s="83" t="s">
        <v>1280</v>
      </c>
      <c r="H59" s="86">
        <v>9.8978000000000002</v>
      </c>
      <c r="I59" s="86">
        <v>18.516024999999999</v>
      </c>
      <c r="J59" s="86">
        <v>16.549775</v>
      </c>
      <c r="K59" s="86"/>
      <c r="L59" s="117">
        <v>116.81</v>
      </c>
      <c r="M59" s="117">
        <v>232.73000000000002</v>
      </c>
      <c r="N59" s="87">
        <f t="shared" si="0"/>
        <v>5079912.06068963</v>
      </c>
      <c r="O59" s="87">
        <v>357630000</v>
      </c>
      <c r="P59" s="87">
        <v>117910000</v>
      </c>
      <c r="Q59" s="87">
        <v>239720000</v>
      </c>
      <c r="R59" s="87">
        <f t="shared" si="1"/>
        <v>5079912.06068963</v>
      </c>
      <c r="S59" s="87">
        <v>357630000</v>
      </c>
      <c r="T59" s="87">
        <f t="shared" si="2"/>
        <v>10121119.201132586</v>
      </c>
      <c r="U59" s="87"/>
      <c r="V59" s="115" t="s">
        <v>1257</v>
      </c>
      <c r="W59" s="115" t="s">
        <v>1257</v>
      </c>
      <c r="X59" s="115" t="s">
        <v>1258</v>
      </c>
    </row>
    <row r="60" spans="1:24">
      <c r="A60" s="85"/>
      <c r="B60" s="85">
        <v>1</v>
      </c>
      <c r="C60" s="82">
        <v>1</v>
      </c>
      <c r="D60" s="82">
        <v>4</v>
      </c>
      <c r="E60" s="82">
        <v>3.9</v>
      </c>
      <c r="F60" s="83" t="s">
        <v>1150</v>
      </c>
      <c r="G60" s="83" t="s">
        <v>1096</v>
      </c>
      <c r="H60" s="86">
        <v>9.0689499999999992</v>
      </c>
      <c r="I60" s="86">
        <v>16.967224999999999</v>
      </c>
      <c r="J60" s="86">
        <v>15.167349999999999</v>
      </c>
      <c r="K60" s="86"/>
      <c r="L60" s="117">
        <v>107.07</v>
      </c>
      <c r="M60" s="117">
        <v>213.29999999999998</v>
      </c>
      <c r="N60" s="87">
        <f t="shared" si="0"/>
        <v>5079719.3259793958</v>
      </c>
      <c r="O60" s="87">
        <v>327760000</v>
      </c>
      <c r="P60" s="87">
        <v>108060000</v>
      </c>
      <c r="Q60" s="87">
        <v>219700000</v>
      </c>
      <c r="R60" s="87">
        <f t="shared" si="1"/>
        <v>5079719.3259793958</v>
      </c>
      <c r="S60" s="87">
        <v>327760000</v>
      </c>
      <c r="T60" s="87">
        <f t="shared" si="2"/>
        <v>10119586.55301583</v>
      </c>
      <c r="U60" s="87"/>
      <c r="V60" s="115" t="s">
        <v>1257</v>
      </c>
      <c r="W60" s="115" t="s">
        <v>1257</v>
      </c>
      <c r="X60" s="115" t="s">
        <v>1258</v>
      </c>
    </row>
    <row r="61" spans="1:24">
      <c r="A61" s="85"/>
      <c r="B61" s="85">
        <v>1</v>
      </c>
      <c r="C61" s="82">
        <v>1</v>
      </c>
      <c r="D61" s="82">
        <v>4</v>
      </c>
      <c r="E61" s="82">
        <v>3.9</v>
      </c>
      <c r="F61" s="83" t="s">
        <v>1151</v>
      </c>
      <c r="G61" s="83" t="s">
        <v>1280</v>
      </c>
      <c r="H61" s="86">
        <v>6.9695999999999998</v>
      </c>
      <c r="I61" s="86">
        <v>13.043799999999999</v>
      </c>
      <c r="J61" s="86">
        <v>11.658349999999999</v>
      </c>
      <c r="K61" s="86"/>
      <c r="L61" s="117">
        <v>82.29</v>
      </c>
      <c r="M61" s="117">
        <v>163.95000000000002</v>
      </c>
      <c r="N61" s="87">
        <f t="shared" si="0"/>
        <v>4929743.2446396928</v>
      </c>
      <c r="O61" s="87">
        <v>244490000</v>
      </c>
      <c r="P61" s="87">
        <v>80610000</v>
      </c>
      <c r="Q61" s="87">
        <v>163880000</v>
      </c>
      <c r="R61" s="87">
        <f t="shared" si="1"/>
        <v>4929743.2446396928</v>
      </c>
      <c r="S61" s="87">
        <v>244490000</v>
      </c>
      <c r="T61" s="87">
        <f t="shared" si="2"/>
        <v>9821745.1082595401</v>
      </c>
      <c r="U61" s="87"/>
      <c r="V61" s="115" t="s">
        <v>1257</v>
      </c>
      <c r="W61" s="115" t="s">
        <v>1257</v>
      </c>
      <c r="X61" s="115" t="s">
        <v>1258</v>
      </c>
    </row>
    <row r="62" spans="1:24">
      <c r="A62" s="85"/>
      <c r="B62" s="85">
        <v>1</v>
      </c>
      <c r="C62" s="82">
        <v>1</v>
      </c>
      <c r="D62" s="82">
        <v>4</v>
      </c>
      <c r="E62" s="82">
        <v>3.9</v>
      </c>
      <c r="F62" s="83" t="s">
        <v>1152</v>
      </c>
      <c r="G62" s="83" t="s">
        <v>1280</v>
      </c>
      <c r="H62" s="86">
        <v>6.9695999999999998</v>
      </c>
      <c r="I62" s="86">
        <v>13.043799999999999</v>
      </c>
      <c r="J62" s="86">
        <v>11.658349999999999</v>
      </c>
      <c r="K62" s="86"/>
      <c r="L62" s="117">
        <v>82.29</v>
      </c>
      <c r="M62" s="117">
        <v>163.95000000000002</v>
      </c>
      <c r="N62" s="87">
        <f t="shared" si="0"/>
        <v>4929743.2446396928</v>
      </c>
      <c r="O62" s="87">
        <v>244490000</v>
      </c>
      <c r="P62" s="87">
        <v>80610000</v>
      </c>
      <c r="Q62" s="87">
        <v>163880000</v>
      </c>
      <c r="R62" s="87">
        <f t="shared" si="1"/>
        <v>4929743.2446396928</v>
      </c>
      <c r="S62" s="87">
        <v>244490000</v>
      </c>
      <c r="T62" s="87">
        <f t="shared" si="2"/>
        <v>9821745.1082595401</v>
      </c>
      <c r="U62" s="87"/>
      <c r="V62" s="115" t="s">
        <v>1257</v>
      </c>
      <c r="W62" s="115" t="s">
        <v>1257</v>
      </c>
      <c r="X62" s="115" t="s">
        <v>1258</v>
      </c>
    </row>
    <row r="63" spans="1:24">
      <c r="A63" s="85"/>
      <c r="B63" s="85">
        <v>1</v>
      </c>
      <c r="C63" s="82">
        <v>1</v>
      </c>
      <c r="D63" s="82">
        <v>4</v>
      </c>
      <c r="E63" s="82">
        <v>3.9</v>
      </c>
      <c r="F63" s="83" t="s">
        <v>1153</v>
      </c>
      <c r="G63" s="83" t="s">
        <v>1280</v>
      </c>
      <c r="H63" s="86">
        <v>6.9695999999999998</v>
      </c>
      <c r="I63" s="86">
        <v>13.043799999999999</v>
      </c>
      <c r="J63" s="86">
        <v>11.658349999999999</v>
      </c>
      <c r="K63" s="86"/>
      <c r="L63" s="117">
        <v>82.29</v>
      </c>
      <c r="M63" s="117">
        <v>163.95000000000002</v>
      </c>
      <c r="N63" s="87">
        <f t="shared" si="0"/>
        <v>4929743.2446396928</v>
      </c>
      <c r="O63" s="87">
        <v>244490000</v>
      </c>
      <c r="P63" s="87">
        <v>80610000</v>
      </c>
      <c r="Q63" s="87">
        <v>163880000</v>
      </c>
      <c r="R63" s="87">
        <f t="shared" si="1"/>
        <v>4929743.2446396928</v>
      </c>
      <c r="S63" s="87">
        <v>244490000</v>
      </c>
      <c r="T63" s="87">
        <f t="shared" si="2"/>
        <v>9821745.1082595401</v>
      </c>
      <c r="U63" s="87"/>
      <c r="V63" s="115" t="s">
        <v>1257</v>
      </c>
      <c r="W63" s="115" t="s">
        <v>1257</v>
      </c>
      <c r="X63" s="115" t="s">
        <v>1258</v>
      </c>
    </row>
    <row r="64" spans="1:24">
      <c r="A64" s="85"/>
      <c r="B64" s="85">
        <v>1</v>
      </c>
      <c r="C64" s="82">
        <v>1</v>
      </c>
      <c r="D64" s="82">
        <v>4</v>
      </c>
      <c r="E64" s="82">
        <v>3.9</v>
      </c>
      <c r="F64" s="83" t="s">
        <v>1154</v>
      </c>
      <c r="G64" s="83" t="s">
        <v>1280</v>
      </c>
      <c r="H64" s="86">
        <v>6.9695999999999998</v>
      </c>
      <c r="I64" s="86">
        <v>13.043799999999999</v>
      </c>
      <c r="J64" s="86">
        <v>11.658349999999999</v>
      </c>
      <c r="K64" s="86"/>
      <c r="L64" s="117">
        <v>82.29</v>
      </c>
      <c r="M64" s="117">
        <v>163.95000000000002</v>
      </c>
      <c r="N64" s="87">
        <f t="shared" si="0"/>
        <v>4929743.2446396928</v>
      </c>
      <c r="O64" s="87">
        <v>244490000</v>
      </c>
      <c r="P64" s="87">
        <v>80610000</v>
      </c>
      <c r="Q64" s="87">
        <v>163880000</v>
      </c>
      <c r="R64" s="87">
        <f t="shared" si="1"/>
        <v>4929743.2446396928</v>
      </c>
      <c r="S64" s="87">
        <v>244490000</v>
      </c>
      <c r="T64" s="87">
        <f t="shared" si="2"/>
        <v>9821745.1082595401</v>
      </c>
      <c r="U64" s="87"/>
      <c r="V64" s="115" t="s">
        <v>1257</v>
      </c>
      <c r="W64" s="115" t="s">
        <v>1257</v>
      </c>
      <c r="X64" s="115" t="s">
        <v>1258</v>
      </c>
    </row>
    <row r="65" spans="1:24">
      <c r="A65" s="85"/>
      <c r="B65" s="85">
        <v>1</v>
      </c>
      <c r="C65" s="82">
        <v>1</v>
      </c>
      <c r="D65" s="82">
        <v>4</v>
      </c>
      <c r="E65" s="82">
        <v>3.9</v>
      </c>
      <c r="F65" s="83" t="s">
        <v>1155</v>
      </c>
      <c r="G65" s="83" t="s">
        <v>1280</v>
      </c>
      <c r="H65" s="86">
        <v>6.9695999999999998</v>
      </c>
      <c r="I65" s="86">
        <v>13.043799999999999</v>
      </c>
      <c r="J65" s="86">
        <v>11.658349999999999</v>
      </c>
      <c r="K65" s="86"/>
      <c r="L65" s="117">
        <v>82.29</v>
      </c>
      <c r="M65" s="117">
        <v>163.95000000000002</v>
      </c>
      <c r="N65" s="87">
        <f t="shared" si="0"/>
        <v>4929743.2446396928</v>
      </c>
      <c r="O65" s="87">
        <v>244490000</v>
      </c>
      <c r="P65" s="87">
        <v>80610000</v>
      </c>
      <c r="Q65" s="87">
        <v>163880000</v>
      </c>
      <c r="R65" s="87">
        <f t="shared" si="1"/>
        <v>4929743.2446396928</v>
      </c>
      <c r="S65" s="87">
        <v>244490000</v>
      </c>
      <c r="T65" s="87">
        <f t="shared" si="2"/>
        <v>9821745.1082595401</v>
      </c>
      <c r="U65" s="87"/>
      <c r="V65" s="115" t="s">
        <v>1257</v>
      </c>
      <c r="W65" s="115" t="s">
        <v>1257</v>
      </c>
      <c r="X65" s="115" t="s">
        <v>1258</v>
      </c>
    </row>
    <row r="66" spans="1:24">
      <c r="A66" s="85"/>
      <c r="B66" s="85">
        <v>1</v>
      </c>
      <c r="C66" s="82">
        <v>1</v>
      </c>
      <c r="D66" s="82">
        <v>4</v>
      </c>
      <c r="E66" s="82">
        <v>3.9</v>
      </c>
      <c r="F66" s="83" t="s">
        <v>1156</v>
      </c>
      <c r="G66" s="83" t="s">
        <v>1280</v>
      </c>
      <c r="H66" s="86">
        <v>6.9695999999999998</v>
      </c>
      <c r="I66" s="86">
        <v>13.043799999999999</v>
      </c>
      <c r="J66" s="86">
        <v>11.658349999999999</v>
      </c>
      <c r="K66" s="86"/>
      <c r="L66" s="117">
        <v>82.29</v>
      </c>
      <c r="M66" s="117">
        <v>163.95000000000002</v>
      </c>
      <c r="N66" s="87">
        <f t="shared" si="0"/>
        <v>4929743.2446396928</v>
      </c>
      <c r="O66" s="87">
        <v>244490000</v>
      </c>
      <c r="P66" s="87">
        <v>80610000</v>
      </c>
      <c r="Q66" s="87">
        <v>163880000</v>
      </c>
      <c r="R66" s="87">
        <f t="shared" si="1"/>
        <v>4929743.2446396928</v>
      </c>
      <c r="S66" s="87">
        <v>244490000</v>
      </c>
      <c r="T66" s="87">
        <f t="shared" si="2"/>
        <v>9821745.1082595401</v>
      </c>
      <c r="U66" s="87"/>
      <c r="V66" s="115" t="s">
        <v>1257</v>
      </c>
      <c r="W66" s="115" t="s">
        <v>1257</v>
      </c>
      <c r="X66" s="115" t="s">
        <v>1258</v>
      </c>
    </row>
    <row r="67" spans="1:24">
      <c r="A67" s="85"/>
      <c r="B67" s="85">
        <v>1</v>
      </c>
      <c r="C67" s="82">
        <v>1</v>
      </c>
      <c r="D67" s="82">
        <v>4</v>
      </c>
      <c r="E67" s="82">
        <v>3.9</v>
      </c>
      <c r="F67" s="83" t="s">
        <v>1157</v>
      </c>
      <c r="G67" s="83" t="s">
        <v>1280</v>
      </c>
      <c r="H67" s="86">
        <v>6.7881</v>
      </c>
      <c r="I67" s="86">
        <v>12.695924999999999</v>
      </c>
      <c r="J67" s="86">
        <v>11.3498</v>
      </c>
      <c r="K67" s="86"/>
      <c r="L67" s="117">
        <v>80.11</v>
      </c>
      <c r="M67" s="117">
        <v>159.6</v>
      </c>
      <c r="N67" s="87">
        <f t="shared" ref="N67:N130" si="3">O67/(M67*0.3025)</f>
        <v>4929886.7002216289</v>
      </c>
      <c r="O67" s="87">
        <v>238010000</v>
      </c>
      <c r="P67" s="87">
        <v>78470000</v>
      </c>
      <c r="Q67" s="87">
        <v>159540000</v>
      </c>
      <c r="R67" s="87">
        <f t="shared" ref="R67:R130" si="4">S67/(M67*0.3025)</f>
        <v>4929886.7002216289</v>
      </c>
      <c r="S67" s="87">
        <v>238010000</v>
      </c>
      <c r="T67" s="87">
        <f t="shared" ref="T67:T130" si="5">S67/(L67*0.3025)</f>
        <v>9821619.2404864803</v>
      </c>
      <c r="U67" s="87"/>
      <c r="V67" s="115" t="s">
        <v>1257</v>
      </c>
      <c r="W67" s="115" t="s">
        <v>1257</v>
      </c>
      <c r="X67" s="115" t="s">
        <v>1258</v>
      </c>
    </row>
    <row r="68" spans="1:24">
      <c r="A68" s="85"/>
      <c r="B68" s="85">
        <v>1</v>
      </c>
      <c r="C68" s="82">
        <v>1</v>
      </c>
      <c r="D68" s="82">
        <v>4</v>
      </c>
      <c r="E68" s="82">
        <v>3.9</v>
      </c>
      <c r="F68" s="83" t="s">
        <v>1158</v>
      </c>
      <c r="G68" s="83" t="s">
        <v>1280</v>
      </c>
      <c r="H68" s="86">
        <v>5.6507000000000005</v>
      </c>
      <c r="I68" s="86">
        <v>10.569349999999998</v>
      </c>
      <c r="J68" s="86">
        <v>9.4470749999999999</v>
      </c>
      <c r="K68" s="86"/>
      <c r="L68" s="117">
        <v>66.69</v>
      </c>
      <c r="M68" s="117">
        <v>132.86000000000001</v>
      </c>
      <c r="N68" s="87">
        <f t="shared" si="3"/>
        <v>4929814.892454992</v>
      </c>
      <c r="O68" s="87">
        <v>198130000</v>
      </c>
      <c r="P68" s="87">
        <v>65320000</v>
      </c>
      <c r="Q68" s="87">
        <v>132810000</v>
      </c>
      <c r="R68" s="87">
        <f t="shared" si="4"/>
        <v>4929814.892454992</v>
      </c>
      <c r="S68" s="87">
        <v>198130000</v>
      </c>
      <c r="T68" s="87">
        <f t="shared" si="5"/>
        <v>9821190.6824347023</v>
      </c>
      <c r="U68" s="87"/>
      <c r="V68" s="115" t="s">
        <v>1257</v>
      </c>
      <c r="W68" s="115" t="s">
        <v>1257</v>
      </c>
      <c r="X68" s="115" t="s">
        <v>1258</v>
      </c>
    </row>
    <row r="69" spans="1:24">
      <c r="A69" s="85"/>
      <c r="B69" s="85">
        <v>1</v>
      </c>
      <c r="C69" s="82">
        <v>1</v>
      </c>
      <c r="D69" s="82">
        <v>5</v>
      </c>
      <c r="E69" s="82">
        <v>3.9</v>
      </c>
      <c r="F69" s="83" t="s">
        <v>1271</v>
      </c>
      <c r="G69" s="83" t="s">
        <v>1280</v>
      </c>
      <c r="H69" s="86">
        <v>7.3719250000000001</v>
      </c>
      <c r="I69" s="86">
        <v>13.794</v>
      </c>
      <c r="J69" s="86">
        <v>12.326874999999999</v>
      </c>
      <c r="K69" s="86"/>
      <c r="L69" s="117">
        <v>87.02</v>
      </c>
      <c r="M69" s="117">
        <v>173.37</v>
      </c>
      <c r="N69" s="87">
        <f t="shared" si="3"/>
        <v>5079662.9002987444</v>
      </c>
      <c r="O69" s="87">
        <v>266400000</v>
      </c>
      <c r="P69" s="87">
        <v>87830000</v>
      </c>
      <c r="Q69" s="87">
        <v>178570000</v>
      </c>
      <c r="R69" s="87">
        <f t="shared" si="4"/>
        <v>5079662.9002987444</v>
      </c>
      <c r="S69" s="87">
        <v>266400000</v>
      </c>
      <c r="T69" s="87">
        <f t="shared" si="5"/>
        <v>10120215.548434768</v>
      </c>
      <c r="U69" s="87"/>
      <c r="V69" s="115" t="s">
        <v>1257</v>
      </c>
      <c r="W69" s="115" t="s">
        <v>1257</v>
      </c>
      <c r="X69" s="115" t="s">
        <v>1258</v>
      </c>
    </row>
    <row r="70" spans="1:24">
      <c r="A70" s="85"/>
      <c r="B70" s="85">
        <v>1</v>
      </c>
      <c r="C70" s="82">
        <v>1</v>
      </c>
      <c r="D70" s="82">
        <v>5</v>
      </c>
      <c r="E70" s="82">
        <v>3.9</v>
      </c>
      <c r="F70" s="83" t="s">
        <v>1159</v>
      </c>
      <c r="G70" s="83" t="s">
        <v>1280</v>
      </c>
      <c r="H70" s="86">
        <v>7.0694249999999998</v>
      </c>
      <c r="I70" s="86">
        <v>13.228324999999998</v>
      </c>
      <c r="J70" s="86">
        <v>11.824725000000001</v>
      </c>
      <c r="K70" s="86"/>
      <c r="L70" s="117">
        <v>83.46</v>
      </c>
      <c r="M70" s="117">
        <v>166.28</v>
      </c>
      <c r="N70" s="87">
        <f t="shared" si="3"/>
        <v>5079751.9667115314</v>
      </c>
      <c r="O70" s="87">
        <v>255510000</v>
      </c>
      <c r="P70" s="87">
        <v>84240000</v>
      </c>
      <c r="Q70" s="87">
        <v>171270000</v>
      </c>
      <c r="R70" s="87">
        <f t="shared" si="4"/>
        <v>5079751.9667115314</v>
      </c>
      <c r="S70" s="87">
        <v>255510000</v>
      </c>
      <c r="T70" s="87">
        <f t="shared" si="5"/>
        <v>10120550.647313604</v>
      </c>
      <c r="U70" s="87"/>
      <c r="V70" s="115" t="s">
        <v>1257</v>
      </c>
      <c r="W70" s="115" t="s">
        <v>1257</v>
      </c>
      <c r="X70" s="115" t="s">
        <v>1258</v>
      </c>
    </row>
    <row r="71" spans="1:24">
      <c r="A71" s="85"/>
      <c r="B71" s="85">
        <v>1</v>
      </c>
      <c r="C71" s="82">
        <v>1</v>
      </c>
      <c r="D71" s="82">
        <v>5</v>
      </c>
      <c r="E71" s="82">
        <v>3.9</v>
      </c>
      <c r="F71" s="83" t="s">
        <v>1160</v>
      </c>
      <c r="G71" s="83" t="s">
        <v>1280</v>
      </c>
      <c r="H71" s="86">
        <v>6.9816999999999991</v>
      </c>
      <c r="I71" s="86">
        <v>13.064974999999999</v>
      </c>
      <c r="J71" s="86">
        <v>11.676500000000001</v>
      </c>
      <c r="K71" s="86"/>
      <c r="L71" s="117">
        <v>82.43</v>
      </c>
      <c r="M71" s="117">
        <v>164.22</v>
      </c>
      <c r="N71" s="87">
        <f t="shared" si="3"/>
        <v>5079861.6248511625</v>
      </c>
      <c r="O71" s="87">
        <v>252350000</v>
      </c>
      <c r="P71" s="87">
        <v>83200000</v>
      </c>
      <c r="Q71" s="87">
        <v>169150000</v>
      </c>
      <c r="R71" s="87">
        <f t="shared" si="4"/>
        <v>5079861.6248511625</v>
      </c>
      <c r="S71" s="87">
        <v>252350000</v>
      </c>
      <c r="T71" s="87">
        <f t="shared" si="5"/>
        <v>10120282.373323521</v>
      </c>
      <c r="U71" s="87"/>
      <c r="V71" s="115" t="s">
        <v>1257</v>
      </c>
      <c r="W71" s="115" t="s">
        <v>1257</v>
      </c>
      <c r="X71" s="115" t="s">
        <v>1258</v>
      </c>
    </row>
    <row r="72" spans="1:24">
      <c r="A72" s="85"/>
      <c r="B72" s="85">
        <v>1</v>
      </c>
      <c r="C72" s="82">
        <v>1</v>
      </c>
      <c r="D72" s="82">
        <v>5</v>
      </c>
      <c r="E72" s="82">
        <v>3.9</v>
      </c>
      <c r="F72" s="83" t="s">
        <v>1161</v>
      </c>
      <c r="G72" s="83" t="s">
        <v>1280</v>
      </c>
      <c r="H72" s="86">
        <v>6.9695999999999998</v>
      </c>
      <c r="I72" s="86">
        <v>13.043799999999999</v>
      </c>
      <c r="J72" s="86">
        <v>11.658349999999999</v>
      </c>
      <c r="K72" s="86"/>
      <c r="L72" s="117">
        <v>82.29</v>
      </c>
      <c r="M72" s="117">
        <v>163.95000000000002</v>
      </c>
      <c r="N72" s="87">
        <f t="shared" si="3"/>
        <v>5079758.7452332526</v>
      </c>
      <c r="O72" s="87">
        <v>251930000</v>
      </c>
      <c r="P72" s="87">
        <v>83060000</v>
      </c>
      <c r="Q72" s="87">
        <v>168870000</v>
      </c>
      <c r="R72" s="87">
        <f t="shared" si="4"/>
        <v>5079758.7452332526</v>
      </c>
      <c r="S72" s="87">
        <v>251930000</v>
      </c>
      <c r="T72" s="87">
        <f t="shared" si="5"/>
        <v>10120627.613087758</v>
      </c>
      <c r="U72" s="87"/>
      <c r="V72" s="115" t="s">
        <v>1257</v>
      </c>
      <c r="W72" s="115" t="s">
        <v>1257</v>
      </c>
      <c r="X72" s="115" t="s">
        <v>1258</v>
      </c>
    </row>
    <row r="73" spans="1:24">
      <c r="A73" s="85"/>
      <c r="B73" s="85">
        <v>1</v>
      </c>
      <c r="C73" s="82">
        <v>1</v>
      </c>
      <c r="D73" s="82">
        <v>5</v>
      </c>
      <c r="E73" s="82">
        <v>3.9</v>
      </c>
      <c r="F73" s="83" t="s">
        <v>1162</v>
      </c>
      <c r="G73" s="83" t="s">
        <v>1280</v>
      </c>
      <c r="H73" s="86">
        <v>6.9695999999999998</v>
      </c>
      <c r="I73" s="86">
        <v>13.043799999999999</v>
      </c>
      <c r="J73" s="86">
        <v>11.658349999999999</v>
      </c>
      <c r="K73" s="86"/>
      <c r="L73" s="117">
        <v>82.29</v>
      </c>
      <c r="M73" s="117">
        <v>163.95000000000002</v>
      </c>
      <c r="N73" s="87">
        <f t="shared" si="3"/>
        <v>5079758.7452332526</v>
      </c>
      <c r="O73" s="87">
        <v>251930000</v>
      </c>
      <c r="P73" s="87">
        <v>83060000</v>
      </c>
      <c r="Q73" s="87">
        <v>168870000</v>
      </c>
      <c r="R73" s="87">
        <f t="shared" si="4"/>
        <v>5079758.7452332526</v>
      </c>
      <c r="S73" s="87">
        <v>251930000</v>
      </c>
      <c r="T73" s="87">
        <f t="shared" si="5"/>
        <v>10120627.613087758</v>
      </c>
      <c r="U73" s="87"/>
      <c r="V73" s="115" t="s">
        <v>1257</v>
      </c>
      <c r="W73" s="115" t="s">
        <v>1257</v>
      </c>
      <c r="X73" s="115" t="s">
        <v>1258</v>
      </c>
    </row>
    <row r="74" spans="1:24">
      <c r="A74" s="85"/>
      <c r="B74" s="85">
        <v>1</v>
      </c>
      <c r="C74" s="82">
        <v>1</v>
      </c>
      <c r="D74" s="82">
        <v>5</v>
      </c>
      <c r="E74" s="82">
        <v>3.9</v>
      </c>
      <c r="F74" s="83" t="s">
        <v>1163</v>
      </c>
      <c r="G74" s="83" t="s">
        <v>1280</v>
      </c>
      <c r="H74" s="86">
        <v>6.9695999999999998</v>
      </c>
      <c r="I74" s="86">
        <v>13.043799999999999</v>
      </c>
      <c r="J74" s="86">
        <v>11.658349999999999</v>
      </c>
      <c r="K74" s="86"/>
      <c r="L74" s="117">
        <v>82.29</v>
      </c>
      <c r="M74" s="117">
        <v>163.95000000000002</v>
      </c>
      <c r="N74" s="87">
        <f t="shared" si="3"/>
        <v>5079758.7452332526</v>
      </c>
      <c r="O74" s="87">
        <v>251930000</v>
      </c>
      <c r="P74" s="87">
        <v>83060000</v>
      </c>
      <c r="Q74" s="87">
        <v>168870000</v>
      </c>
      <c r="R74" s="87">
        <f t="shared" si="4"/>
        <v>5079758.7452332526</v>
      </c>
      <c r="S74" s="87">
        <v>251930000</v>
      </c>
      <c r="T74" s="87">
        <f t="shared" si="5"/>
        <v>10120627.613087758</v>
      </c>
      <c r="U74" s="87"/>
      <c r="V74" s="115" t="s">
        <v>1257</v>
      </c>
      <c r="W74" s="115" t="s">
        <v>1257</v>
      </c>
      <c r="X74" s="115" t="s">
        <v>1258</v>
      </c>
    </row>
    <row r="75" spans="1:24">
      <c r="A75" s="85"/>
      <c r="B75" s="85">
        <v>1</v>
      </c>
      <c r="C75" s="82">
        <v>1</v>
      </c>
      <c r="D75" s="82">
        <v>5</v>
      </c>
      <c r="E75" s="82">
        <v>3.9</v>
      </c>
      <c r="F75" s="83" t="s">
        <v>1164</v>
      </c>
      <c r="G75" s="83" t="s">
        <v>1280</v>
      </c>
      <c r="H75" s="86">
        <v>6.9695999999999998</v>
      </c>
      <c r="I75" s="86">
        <v>13.043799999999999</v>
      </c>
      <c r="J75" s="86">
        <v>11.658349999999999</v>
      </c>
      <c r="K75" s="86"/>
      <c r="L75" s="117">
        <v>82.29</v>
      </c>
      <c r="M75" s="117">
        <v>163.95000000000002</v>
      </c>
      <c r="N75" s="87">
        <f t="shared" si="3"/>
        <v>5079758.7452332526</v>
      </c>
      <c r="O75" s="87">
        <v>251930000</v>
      </c>
      <c r="P75" s="87">
        <v>83060000</v>
      </c>
      <c r="Q75" s="87">
        <v>168870000</v>
      </c>
      <c r="R75" s="87">
        <f t="shared" si="4"/>
        <v>5079758.7452332526</v>
      </c>
      <c r="S75" s="87">
        <v>251930000</v>
      </c>
      <c r="T75" s="87">
        <f t="shared" si="5"/>
        <v>10120627.613087758</v>
      </c>
      <c r="U75" s="87"/>
      <c r="V75" s="115" t="s">
        <v>1257</v>
      </c>
      <c r="W75" s="115" t="s">
        <v>1257</v>
      </c>
      <c r="X75" s="115" t="s">
        <v>1258</v>
      </c>
    </row>
    <row r="76" spans="1:24">
      <c r="A76" s="85"/>
      <c r="B76" s="85">
        <v>1</v>
      </c>
      <c r="C76" s="82">
        <v>1</v>
      </c>
      <c r="D76" s="82">
        <v>5</v>
      </c>
      <c r="E76" s="82">
        <v>3.9</v>
      </c>
      <c r="F76" s="83" t="s">
        <v>1165</v>
      </c>
      <c r="G76" s="83" t="s">
        <v>1280</v>
      </c>
      <c r="H76" s="86">
        <v>8.926775000000001</v>
      </c>
      <c r="I76" s="86">
        <v>16.698</v>
      </c>
      <c r="J76" s="86">
        <v>14.92535</v>
      </c>
      <c r="K76" s="86"/>
      <c r="L76" s="117">
        <v>105.36</v>
      </c>
      <c r="M76" s="117">
        <v>209.89999999999998</v>
      </c>
      <c r="N76" s="87">
        <f t="shared" si="3"/>
        <v>5179798.3297831723</v>
      </c>
      <c r="O76" s="87">
        <v>328890000</v>
      </c>
      <c r="P76" s="87">
        <v>108430000</v>
      </c>
      <c r="Q76" s="87">
        <v>220460000</v>
      </c>
      <c r="R76" s="87">
        <f t="shared" si="4"/>
        <v>5179798.3297831723</v>
      </c>
      <c r="S76" s="87">
        <v>328890000</v>
      </c>
      <c r="T76" s="87">
        <f t="shared" si="5"/>
        <v>10319283.119034622</v>
      </c>
      <c r="U76" s="87"/>
      <c r="V76" s="115" t="s">
        <v>1257</v>
      </c>
      <c r="W76" s="115" t="s">
        <v>1257</v>
      </c>
      <c r="X76" s="115" t="s">
        <v>1258</v>
      </c>
    </row>
    <row r="77" spans="1:24">
      <c r="A77" s="85"/>
      <c r="B77" s="85">
        <v>1</v>
      </c>
      <c r="C77" s="82">
        <v>1</v>
      </c>
      <c r="D77" s="82">
        <v>5</v>
      </c>
      <c r="E77" s="82">
        <v>3.9</v>
      </c>
      <c r="F77" s="83" t="s">
        <v>1166</v>
      </c>
      <c r="G77" s="83" t="s">
        <v>1280</v>
      </c>
      <c r="H77" s="86">
        <v>9.8978000000000002</v>
      </c>
      <c r="I77" s="86">
        <v>18.516024999999999</v>
      </c>
      <c r="J77" s="86">
        <v>16.549775</v>
      </c>
      <c r="K77" s="86"/>
      <c r="L77" s="117">
        <v>116.81</v>
      </c>
      <c r="M77" s="117">
        <v>232.73000000000002</v>
      </c>
      <c r="N77" s="87">
        <f t="shared" si="3"/>
        <v>5179910.8888283623</v>
      </c>
      <c r="O77" s="87">
        <v>364670000</v>
      </c>
      <c r="P77" s="87">
        <v>120230000</v>
      </c>
      <c r="Q77" s="87">
        <v>244440000</v>
      </c>
      <c r="R77" s="87">
        <f t="shared" si="4"/>
        <v>5179910.8888283623</v>
      </c>
      <c r="S77" s="87">
        <v>364670000</v>
      </c>
      <c r="T77" s="87">
        <f t="shared" si="5"/>
        <v>10320354.945270309</v>
      </c>
      <c r="U77" s="87"/>
      <c r="V77" s="115" t="s">
        <v>1257</v>
      </c>
      <c r="W77" s="115" t="s">
        <v>1257</v>
      </c>
      <c r="X77" s="115" t="s">
        <v>1258</v>
      </c>
    </row>
    <row r="78" spans="1:24">
      <c r="A78" s="85"/>
      <c r="B78" s="85">
        <v>1</v>
      </c>
      <c r="C78" s="82">
        <v>1</v>
      </c>
      <c r="D78" s="82">
        <v>5</v>
      </c>
      <c r="E78" s="82">
        <v>3.9</v>
      </c>
      <c r="F78" s="83" t="s">
        <v>1167</v>
      </c>
      <c r="G78" s="83" t="s">
        <v>1096</v>
      </c>
      <c r="H78" s="86">
        <v>9.0689499999999992</v>
      </c>
      <c r="I78" s="86">
        <v>16.967224999999999</v>
      </c>
      <c r="J78" s="86">
        <v>15.167349999999999</v>
      </c>
      <c r="K78" s="86"/>
      <c r="L78" s="117">
        <v>107.07</v>
      </c>
      <c r="M78" s="117">
        <v>213.29999999999998</v>
      </c>
      <c r="N78" s="87">
        <f t="shared" si="3"/>
        <v>5179838.2753503593</v>
      </c>
      <c r="O78" s="87">
        <v>334220000</v>
      </c>
      <c r="P78" s="87">
        <v>110190000</v>
      </c>
      <c r="Q78" s="87">
        <v>224030000</v>
      </c>
      <c r="R78" s="87">
        <f t="shared" si="4"/>
        <v>5179838.2753503593</v>
      </c>
      <c r="S78" s="87">
        <v>334220000</v>
      </c>
      <c r="T78" s="87">
        <f t="shared" si="5"/>
        <v>10319038.985077346</v>
      </c>
      <c r="U78" s="87"/>
      <c r="V78" s="115" t="s">
        <v>1257</v>
      </c>
      <c r="W78" s="115" t="s">
        <v>1257</v>
      </c>
      <c r="X78" s="115" t="s">
        <v>1258</v>
      </c>
    </row>
    <row r="79" spans="1:24">
      <c r="A79" s="85"/>
      <c r="B79" s="85">
        <v>1</v>
      </c>
      <c r="C79" s="82">
        <v>1</v>
      </c>
      <c r="D79" s="82">
        <v>5</v>
      </c>
      <c r="E79" s="82">
        <v>3.9</v>
      </c>
      <c r="F79" s="83" t="s">
        <v>1168</v>
      </c>
      <c r="G79" s="83" t="s">
        <v>3717</v>
      </c>
      <c r="H79" s="86">
        <v>6.9695999999999998</v>
      </c>
      <c r="I79" s="86">
        <v>13.043799999999999</v>
      </c>
      <c r="J79" s="86">
        <v>11.658349999999999</v>
      </c>
      <c r="K79" s="86"/>
      <c r="L79" s="117">
        <v>82.29</v>
      </c>
      <c r="M79" s="117">
        <v>163.95000000000002</v>
      </c>
      <c r="N79" s="87">
        <f t="shared" si="3"/>
        <v>5029753.5783687327</v>
      </c>
      <c r="O79" s="87">
        <v>249450000</v>
      </c>
      <c r="P79" s="87">
        <v>82240000</v>
      </c>
      <c r="Q79" s="87">
        <v>167210000</v>
      </c>
      <c r="R79" s="87">
        <f t="shared" si="4"/>
        <v>5029753.5783687327</v>
      </c>
      <c r="S79" s="87">
        <v>249450000</v>
      </c>
      <c r="T79" s="87">
        <f t="shared" si="5"/>
        <v>10021000.111478353</v>
      </c>
      <c r="U79" s="87"/>
      <c r="V79" s="115" t="s">
        <v>1257</v>
      </c>
      <c r="W79" s="115" t="s">
        <v>1257</v>
      </c>
      <c r="X79" s="115" t="s">
        <v>1258</v>
      </c>
    </row>
    <row r="80" spans="1:24">
      <c r="A80" s="85"/>
      <c r="B80" s="85">
        <v>1</v>
      </c>
      <c r="C80" s="82">
        <v>1</v>
      </c>
      <c r="D80" s="82">
        <v>5</v>
      </c>
      <c r="E80" s="82">
        <v>3.9</v>
      </c>
      <c r="F80" s="83" t="s">
        <v>1169</v>
      </c>
      <c r="G80" s="83" t="s">
        <v>1280</v>
      </c>
      <c r="H80" s="86">
        <v>6.9695999999999998</v>
      </c>
      <c r="I80" s="86">
        <v>13.043799999999999</v>
      </c>
      <c r="J80" s="86">
        <v>11.658349999999999</v>
      </c>
      <c r="K80" s="86"/>
      <c r="L80" s="117">
        <v>82.29</v>
      </c>
      <c r="M80" s="117">
        <v>163.95000000000002</v>
      </c>
      <c r="N80" s="87">
        <f t="shared" si="3"/>
        <v>5029753.5783687327</v>
      </c>
      <c r="O80" s="87">
        <v>249450000</v>
      </c>
      <c r="P80" s="87">
        <v>82240000</v>
      </c>
      <c r="Q80" s="87">
        <v>167210000</v>
      </c>
      <c r="R80" s="87">
        <f t="shared" si="4"/>
        <v>5029753.5783687327</v>
      </c>
      <c r="S80" s="87">
        <v>249450000</v>
      </c>
      <c r="T80" s="87">
        <f t="shared" si="5"/>
        <v>10021000.111478353</v>
      </c>
      <c r="U80" s="87"/>
      <c r="V80" s="115" t="s">
        <v>1257</v>
      </c>
      <c r="W80" s="115" t="s">
        <v>1257</v>
      </c>
      <c r="X80" s="115" t="s">
        <v>1258</v>
      </c>
    </row>
    <row r="81" spans="1:24">
      <c r="A81" s="85"/>
      <c r="B81" s="85">
        <v>1</v>
      </c>
      <c r="C81" s="82">
        <v>1</v>
      </c>
      <c r="D81" s="82">
        <v>5</v>
      </c>
      <c r="E81" s="82">
        <v>3.9</v>
      </c>
      <c r="F81" s="83" t="s">
        <v>1170</v>
      </c>
      <c r="G81" s="83" t="s">
        <v>1280</v>
      </c>
      <c r="H81" s="86">
        <v>6.9695999999999998</v>
      </c>
      <c r="I81" s="86">
        <v>13.043799999999999</v>
      </c>
      <c r="J81" s="86">
        <v>11.658349999999999</v>
      </c>
      <c r="K81" s="86"/>
      <c r="L81" s="117">
        <v>82.29</v>
      </c>
      <c r="M81" s="117">
        <v>163.95000000000002</v>
      </c>
      <c r="N81" s="87">
        <f t="shared" si="3"/>
        <v>5029753.5783687327</v>
      </c>
      <c r="O81" s="87">
        <v>249450000</v>
      </c>
      <c r="P81" s="87">
        <v>82240000</v>
      </c>
      <c r="Q81" s="87">
        <v>167210000</v>
      </c>
      <c r="R81" s="87">
        <f t="shared" si="4"/>
        <v>5029753.5783687327</v>
      </c>
      <c r="S81" s="87">
        <v>249450000</v>
      </c>
      <c r="T81" s="87">
        <f t="shared" si="5"/>
        <v>10021000.111478353</v>
      </c>
      <c r="U81" s="87"/>
      <c r="V81" s="115" t="s">
        <v>1257</v>
      </c>
      <c r="W81" s="115" t="s">
        <v>1257</v>
      </c>
      <c r="X81" s="115" t="s">
        <v>1258</v>
      </c>
    </row>
    <row r="82" spans="1:24">
      <c r="A82" s="85"/>
      <c r="B82" s="85">
        <v>1</v>
      </c>
      <c r="C82" s="82">
        <v>1</v>
      </c>
      <c r="D82" s="82">
        <v>5</v>
      </c>
      <c r="E82" s="82">
        <v>3.9</v>
      </c>
      <c r="F82" s="83" t="s">
        <v>1171</v>
      </c>
      <c r="G82" s="83" t="s">
        <v>1280</v>
      </c>
      <c r="H82" s="86">
        <v>6.9695999999999998</v>
      </c>
      <c r="I82" s="86">
        <v>13.043799999999999</v>
      </c>
      <c r="J82" s="86">
        <v>11.658349999999999</v>
      </c>
      <c r="K82" s="86"/>
      <c r="L82" s="117">
        <v>82.29</v>
      </c>
      <c r="M82" s="117">
        <v>163.95000000000002</v>
      </c>
      <c r="N82" s="87">
        <f t="shared" si="3"/>
        <v>5029753.5783687327</v>
      </c>
      <c r="O82" s="87">
        <v>249450000</v>
      </c>
      <c r="P82" s="87">
        <v>82240000</v>
      </c>
      <c r="Q82" s="87">
        <v>167210000</v>
      </c>
      <c r="R82" s="87">
        <f t="shared" si="4"/>
        <v>5029753.5783687327</v>
      </c>
      <c r="S82" s="87">
        <v>249450000</v>
      </c>
      <c r="T82" s="87">
        <f t="shared" si="5"/>
        <v>10021000.111478353</v>
      </c>
      <c r="U82" s="87"/>
      <c r="V82" s="115" t="s">
        <v>1257</v>
      </c>
      <c r="W82" s="115" t="s">
        <v>1257</v>
      </c>
      <c r="X82" s="115" t="s">
        <v>1258</v>
      </c>
    </row>
    <row r="83" spans="1:24">
      <c r="A83" s="85"/>
      <c r="B83" s="85">
        <v>1</v>
      </c>
      <c r="C83" s="82">
        <v>1</v>
      </c>
      <c r="D83" s="82">
        <v>5</v>
      </c>
      <c r="E83" s="82">
        <v>3.9</v>
      </c>
      <c r="F83" s="83" t="s">
        <v>1172</v>
      </c>
      <c r="G83" s="83" t="s">
        <v>1280</v>
      </c>
      <c r="H83" s="86">
        <v>6.9695999999999998</v>
      </c>
      <c r="I83" s="86">
        <v>13.043799999999999</v>
      </c>
      <c r="J83" s="86">
        <v>11.658349999999999</v>
      </c>
      <c r="K83" s="86"/>
      <c r="L83" s="117">
        <v>82.29</v>
      </c>
      <c r="M83" s="117">
        <v>163.95000000000002</v>
      </c>
      <c r="N83" s="87">
        <f t="shared" si="3"/>
        <v>5029753.5783687327</v>
      </c>
      <c r="O83" s="87">
        <v>249450000</v>
      </c>
      <c r="P83" s="87">
        <v>82240000</v>
      </c>
      <c r="Q83" s="87">
        <v>167210000</v>
      </c>
      <c r="R83" s="87">
        <f t="shared" si="4"/>
        <v>5029753.5783687327</v>
      </c>
      <c r="S83" s="87">
        <v>249450000</v>
      </c>
      <c r="T83" s="87">
        <f t="shared" si="5"/>
        <v>10021000.111478353</v>
      </c>
      <c r="U83" s="87"/>
      <c r="V83" s="115" t="s">
        <v>1257</v>
      </c>
      <c r="W83" s="115" t="s">
        <v>1257</v>
      </c>
      <c r="X83" s="115" t="s">
        <v>1258</v>
      </c>
    </row>
    <row r="84" spans="1:24">
      <c r="A84" s="85"/>
      <c r="B84" s="85">
        <v>1</v>
      </c>
      <c r="C84" s="82">
        <v>1</v>
      </c>
      <c r="D84" s="82">
        <v>5</v>
      </c>
      <c r="E84" s="82">
        <v>3.9</v>
      </c>
      <c r="F84" s="83" t="s">
        <v>1173</v>
      </c>
      <c r="G84" s="83" t="s">
        <v>1280</v>
      </c>
      <c r="H84" s="86">
        <v>6.9695999999999998</v>
      </c>
      <c r="I84" s="86">
        <v>13.043799999999999</v>
      </c>
      <c r="J84" s="86">
        <v>11.658349999999999</v>
      </c>
      <c r="K84" s="86"/>
      <c r="L84" s="117">
        <v>82.29</v>
      </c>
      <c r="M84" s="117">
        <v>163.95000000000002</v>
      </c>
      <c r="N84" s="87">
        <f t="shared" si="3"/>
        <v>5029753.5783687327</v>
      </c>
      <c r="O84" s="87">
        <v>249450000</v>
      </c>
      <c r="P84" s="87">
        <v>82240000</v>
      </c>
      <c r="Q84" s="87">
        <v>167210000</v>
      </c>
      <c r="R84" s="87">
        <f t="shared" si="4"/>
        <v>5029753.5783687327</v>
      </c>
      <c r="S84" s="87">
        <v>249450000</v>
      </c>
      <c r="T84" s="87">
        <f t="shared" si="5"/>
        <v>10021000.111478353</v>
      </c>
      <c r="U84" s="87"/>
      <c r="V84" s="115" t="s">
        <v>1257</v>
      </c>
      <c r="W84" s="115" t="s">
        <v>1257</v>
      </c>
      <c r="X84" s="115" t="s">
        <v>1258</v>
      </c>
    </row>
    <row r="85" spans="1:24">
      <c r="A85" s="85"/>
      <c r="B85" s="85">
        <v>1</v>
      </c>
      <c r="C85" s="82">
        <v>1</v>
      </c>
      <c r="D85" s="82">
        <v>5</v>
      </c>
      <c r="E85" s="82">
        <v>3.9</v>
      </c>
      <c r="F85" s="83" t="s">
        <v>1174</v>
      </c>
      <c r="G85" s="83" t="s">
        <v>1280</v>
      </c>
      <c r="H85" s="86">
        <v>6.7881</v>
      </c>
      <c r="I85" s="86">
        <v>12.695924999999999</v>
      </c>
      <c r="J85" s="86">
        <v>11.3498</v>
      </c>
      <c r="K85" s="86"/>
      <c r="L85" s="117">
        <v>80.11</v>
      </c>
      <c r="M85" s="117">
        <v>159.6</v>
      </c>
      <c r="N85" s="87">
        <f t="shared" si="3"/>
        <v>5029723.0680005802</v>
      </c>
      <c r="O85" s="87">
        <v>242830000</v>
      </c>
      <c r="P85" s="87">
        <v>80060000</v>
      </c>
      <c r="Q85" s="87">
        <v>162770000</v>
      </c>
      <c r="R85" s="87">
        <f t="shared" si="4"/>
        <v>5029723.0680005802</v>
      </c>
      <c r="S85" s="87">
        <v>242830000</v>
      </c>
      <c r="T85" s="87">
        <f t="shared" si="5"/>
        <v>10020519.306614563</v>
      </c>
      <c r="U85" s="87"/>
      <c r="V85" s="115" t="s">
        <v>1257</v>
      </c>
      <c r="W85" s="115" t="s">
        <v>1257</v>
      </c>
      <c r="X85" s="115" t="s">
        <v>1258</v>
      </c>
    </row>
    <row r="86" spans="1:24">
      <c r="A86" s="85"/>
      <c r="B86" s="85">
        <v>1</v>
      </c>
      <c r="C86" s="82">
        <v>1</v>
      </c>
      <c r="D86" s="82">
        <v>5</v>
      </c>
      <c r="E86" s="82">
        <v>3.9</v>
      </c>
      <c r="F86" s="83" t="s">
        <v>1175</v>
      </c>
      <c r="G86" s="83" t="s">
        <v>1096</v>
      </c>
      <c r="H86" s="86">
        <v>5.6507000000000005</v>
      </c>
      <c r="I86" s="86">
        <v>10.569349999999998</v>
      </c>
      <c r="J86" s="86">
        <v>9.4470749999999999</v>
      </c>
      <c r="K86" s="86"/>
      <c r="L86" s="117">
        <v>66.69</v>
      </c>
      <c r="M86" s="117">
        <v>132.86000000000001</v>
      </c>
      <c r="N86" s="87">
        <f t="shared" si="3"/>
        <v>5029839.400947744</v>
      </c>
      <c r="O86" s="87">
        <v>202150000</v>
      </c>
      <c r="P86" s="87">
        <v>66650000</v>
      </c>
      <c r="Q86" s="87">
        <v>135500000</v>
      </c>
      <c r="R86" s="87">
        <f t="shared" si="4"/>
        <v>5029839.400947744</v>
      </c>
      <c r="S86" s="87">
        <v>202150000</v>
      </c>
      <c r="T86" s="87">
        <f t="shared" si="5"/>
        <v>10020459.781225333</v>
      </c>
      <c r="U86" s="87"/>
      <c r="V86" s="115" t="s">
        <v>1257</v>
      </c>
      <c r="W86" s="115" t="s">
        <v>1257</v>
      </c>
      <c r="X86" s="115" t="s">
        <v>1258</v>
      </c>
    </row>
    <row r="87" spans="1:24">
      <c r="A87" s="85"/>
      <c r="B87" s="85">
        <v>1</v>
      </c>
      <c r="C87" s="82">
        <v>1</v>
      </c>
      <c r="D87" s="82">
        <v>6</v>
      </c>
      <c r="E87" s="82">
        <v>3.9</v>
      </c>
      <c r="F87" s="83" t="s">
        <v>1248</v>
      </c>
      <c r="G87" s="83" t="s">
        <v>1280</v>
      </c>
      <c r="H87" s="86">
        <v>7.3719250000000001</v>
      </c>
      <c r="I87" s="86">
        <v>13.794</v>
      </c>
      <c r="J87" s="86">
        <v>12.326874999999999</v>
      </c>
      <c r="K87" s="86"/>
      <c r="L87" s="117">
        <v>87.02</v>
      </c>
      <c r="M87" s="117">
        <v>173.37</v>
      </c>
      <c r="N87" s="87">
        <f t="shared" si="3"/>
        <v>5179768.869617695</v>
      </c>
      <c r="O87" s="87">
        <v>271650000</v>
      </c>
      <c r="P87" s="87">
        <v>89560000</v>
      </c>
      <c r="Q87" s="87">
        <v>182090000</v>
      </c>
      <c r="R87" s="87">
        <f t="shared" si="4"/>
        <v>5179768.869617695</v>
      </c>
      <c r="S87" s="87">
        <v>271650000</v>
      </c>
      <c r="T87" s="87">
        <f t="shared" si="5"/>
        <v>10319656.733229371</v>
      </c>
      <c r="U87" s="87"/>
      <c r="V87" s="115" t="s">
        <v>1257</v>
      </c>
      <c r="W87" s="115" t="s">
        <v>1257</v>
      </c>
      <c r="X87" s="115" t="s">
        <v>1258</v>
      </c>
    </row>
    <row r="88" spans="1:24">
      <c r="A88" s="85"/>
      <c r="B88" s="85">
        <v>1</v>
      </c>
      <c r="C88" s="82">
        <v>1</v>
      </c>
      <c r="D88" s="82">
        <v>6</v>
      </c>
      <c r="E88" s="82">
        <v>3.9</v>
      </c>
      <c r="F88" s="83" t="s">
        <v>1176</v>
      </c>
      <c r="G88" s="83" t="s">
        <v>1280</v>
      </c>
      <c r="H88" s="86">
        <v>7.0694249999999998</v>
      </c>
      <c r="I88" s="86">
        <v>13.228324999999998</v>
      </c>
      <c r="J88" s="86">
        <v>11.824725000000001</v>
      </c>
      <c r="K88" s="86"/>
      <c r="L88" s="117">
        <v>83.46</v>
      </c>
      <c r="M88" s="117">
        <v>166.28</v>
      </c>
      <c r="N88" s="87">
        <f t="shared" si="3"/>
        <v>5179752.563136559</v>
      </c>
      <c r="O88" s="87">
        <v>260540000</v>
      </c>
      <c r="P88" s="87">
        <v>85900000</v>
      </c>
      <c r="Q88" s="87">
        <v>174640000</v>
      </c>
      <c r="R88" s="87">
        <f t="shared" si="4"/>
        <v>5179752.563136559</v>
      </c>
      <c r="S88" s="87">
        <v>260540000</v>
      </c>
      <c r="T88" s="87">
        <f t="shared" si="5"/>
        <v>10319785.001178375</v>
      </c>
      <c r="U88" s="87"/>
      <c r="V88" s="115" t="s">
        <v>1257</v>
      </c>
      <c r="W88" s="115" t="s">
        <v>1257</v>
      </c>
      <c r="X88" s="115" t="s">
        <v>1258</v>
      </c>
    </row>
    <row r="89" spans="1:24">
      <c r="A89" s="85"/>
      <c r="B89" s="85">
        <v>1</v>
      </c>
      <c r="C89" s="82">
        <v>1</v>
      </c>
      <c r="D89" s="82">
        <v>6</v>
      </c>
      <c r="E89" s="82">
        <v>3.9</v>
      </c>
      <c r="F89" s="83" t="s">
        <v>1177</v>
      </c>
      <c r="G89" s="83" t="s">
        <v>1280</v>
      </c>
      <c r="H89" s="86">
        <v>6.9816999999999991</v>
      </c>
      <c r="I89" s="86">
        <v>13.064974999999999</v>
      </c>
      <c r="J89" s="86">
        <v>11.676500000000001</v>
      </c>
      <c r="K89" s="86"/>
      <c r="L89" s="117">
        <v>82.43</v>
      </c>
      <c r="M89" s="117">
        <v>164.22</v>
      </c>
      <c r="N89" s="87">
        <f t="shared" si="3"/>
        <v>5179707.5279986234</v>
      </c>
      <c r="O89" s="87">
        <v>257310000</v>
      </c>
      <c r="P89" s="87">
        <v>84830000</v>
      </c>
      <c r="Q89" s="87">
        <v>172480000</v>
      </c>
      <c r="R89" s="87">
        <f t="shared" si="4"/>
        <v>5179707.5279986234</v>
      </c>
      <c r="S89" s="87">
        <v>257310000</v>
      </c>
      <c r="T89" s="87">
        <f t="shared" si="5"/>
        <v>10319198.959698336</v>
      </c>
      <c r="U89" s="87"/>
      <c r="V89" s="115" t="s">
        <v>1257</v>
      </c>
      <c r="W89" s="115" t="s">
        <v>1257</v>
      </c>
      <c r="X89" s="115" t="s">
        <v>1258</v>
      </c>
    </row>
    <row r="90" spans="1:24">
      <c r="A90" s="85"/>
      <c r="B90" s="85">
        <v>1</v>
      </c>
      <c r="C90" s="82">
        <v>1</v>
      </c>
      <c r="D90" s="82">
        <v>6</v>
      </c>
      <c r="E90" s="82">
        <v>3.9</v>
      </c>
      <c r="F90" s="83" t="s">
        <v>1178</v>
      </c>
      <c r="G90" s="83" t="s">
        <v>1280</v>
      </c>
      <c r="H90" s="86">
        <v>6.9695999999999998</v>
      </c>
      <c r="I90" s="86">
        <v>13.043799999999999</v>
      </c>
      <c r="J90" s="86">
        <v>11.658349999999999</v>
      </c>
      <c r="K90" s="86"/>
      <c r="L90" s="117">
        <v>82.29</v>
      </c>
      <c r="M90" s="117">
        <v>163.95000000000002</v>
      </c>
      <c r="N90" s="87">
        <f t="shared" si="3"/>
        <v>5179970.7126996489</v>
      </c>
      <c r="O90" s="87">
        <v>256900000</v>
      </c>
      <c r="P90" s="87">
        <v>84700000</v>
      </c>
      <c r="Q90" s="87">
        <v>172200000</v>
      </c>
      <c r="R90" s="87">
        <f t="shared" si="4"/>
        <v>5179970.7126996489</v>
      </c>
      <c r="S90" s="87">
        <v>256900000</v>
      </c>
      <c r="T90" s="87">
        <f t="shared" si="5"/>
        <v>10320284.340103382</v>
      </c>
      <c r="U90" s="87"/>
      <c r="V90" s="115" t="s">
        <v>1257</v>
      </c>
      <c r="W90" s="115" t="s">
        <v>1257</v>
      </c>
      <c r="X90" s="115" t="s">
        <v>1258</v>
      </c>
    </row>
    <row r="91" spans="1:24">
      <c r="A91" s="85"/>
      <c r="B91" s="85">
        <v>1</v>
      </c>
      <c r="C91" s="82">
        <v>1</v>
      </c>
      <c r="D91" s="82">
        <v>6</v>
      </c>
      <c r="E91" s="82">
        <v>3.9</v>
      </c>
      <c r="F91" s="83" t="s">
        <v>1179</v>
      </c>
      <c r="G91" s="83" t="s">
        <v>1280</v>
      </c>
      <c r="H91" s="86">
        <v>6.9695999999999998</v>
      </c>
      <c r="I91" s="86">
        <v>13.043799999999999</v>
      </c>
      <c r="J91" s="86">
        <v>11.658349999999999</v>
      </c>
      <c r="K91" s="86"/>
      <c r="L91" s="117">
        <v>82.29</v>
      </c>
      <c r="M91" s="117">
        <v>163.95000000000002</v>
      </c>
      <c r="N91" s="87">
        <f t="shared" si="3"/>
        <v>5179970.7126996489</v>
      </c>
      <c r="O91" s="87">
        <v>256900000</v>
      </c>
      <c r="P91" s="87">
        <v>84700000</v>
      </c>
      <c r="Q91" s="87">
        <v>172200000</v>
      </c>
      <c r="R91" s="87">
        <f t="shared" si="4"/>
        <v>5179970.7126996489</v>
      </c>
      <c r="S91" s="87">
        <v>256900000</v>
      </c>
      <c r="T91" s="87">
        <f t="shared" si="5"/>
        <v>10320284.340103382</v>
      </c>
      <c r="U91" s="87"/>
      <c r="V91" s="115" t="s">
        <v>1257</v>
      </c>
      <c r="W91" s="115" t="s">
        <v>1257</v>
      </c>
      <c r="X91" s="115" t="s">
        <v>1258</v>
      </c>
    </row>
    <row r="92" spans="1:24">
      <c r="A92" s="85"/>
      <c r="B92" s="85">
        <v>1</v>
      </c>
      <c r="C92" s="82">
        <v>1</v>
      </c>
      <c r="D92" s="82">
        <v>6</v>
      </c>
      <c r="E92" s="82">
        <v>3.9</v>
      </c>
      <c r="F92" s="83" t="s">
        <v>1180</v>
      </c>
      <c r="G92" s="83" t="s">
        <v>1280</v>
      </c>
      <c r="H92" s="86">
        <v>6.9695999999999998</v>
      </c>
      <c r="I92" s="86">
        <v>13.043799999999999</v>
      </c>
      <c r="J92" s="86">
        <v>11.658349999999999</v>
      </c>
      <c r="K92" s="86"/>
      <c r="L92" s="117">
        <v>82.29</v>
      </c>
      <c r="M92" s="117">
        <v>163.95000000000002</v>
      </c>
      <c r="N92" s="87">
        <f t="shared" si="3"/>
        <v>5179970.7126996489</v>
      </c>
      <c r="O92" s="87">
        <v>256900000</v>
      </c>
      <c r="P92" s="87">
        <v>84700000</v>
      </c>
      <c r="Q92" s="87">
        <v>172200000</v>
      </c>
      <c r="R92" s="87">
        <f t="shared" si="4"/>
        <v>5179970.7126996489</v>
      </c>
      <c r="S92" s="87">
        <v>256900000</v>
      </c>
      <c r="T92" s="87">
        <f t="shared" si="5"/>
        <v>10320284.340103382</v>
      </c>
      <c r="U92" s="87"/>
      <c r="V92" s="115" t="s">
        <v>1257</v>
      </c>
      <c r="W92" s="115" t="s">
        <v>1257</v>
      </c>
      <c r="X92" s="115" t="s">
        <v>1258</v>
      </c>
    </row>
    <row r="93" spans="1:24">
      <c r="A93" s="85"/>
      <c r="B93" s="85">
        <v>1</v>
      </c>
      <c r="C93" s="82">
        <v>1</v>
      </c>
      <c r="D93" s="82">
        <v>6</v>
      </c>
      <c r="E93" s="82">
        <v>3.9</v>
      </c>
      <c r="F93" s="83" t="s">
        <v>1181</v>
      </c>
      <c r="G93" s="83" t="s">
        <v>1280</v>
      </c>
      <c r="H93" s="86">
        <v>6.9695999999999998</v>
      </c>
      <c r="I93" s="86">
        <v>13.043799999999999</v>
      </c>
      <c r="J93" s="86">
        <v>11.658349999999999</v>
      </c>
      <c r="K93" s="86"/>
      <c r="L93" s="117">
        <v>82.29</v>
      </c>
      <c r="M93" s="117">
        <v>163.95000000000002</v>
      </c>
      <c r="N93" s="87">
        <f t="shared" si="3"/>
        <v>5179970.7126996489</v>
      </c>
      <c r="O93" s="87">
        <v>256900000</v>
      </c>
      <c r="P93" s="87">
        <v>84700000</v>
      </c>
      <c r="Q93" s="87">
        <v>172200000</v>
      </c>
      <c r="R93" s="87">
        <f t="shared" si="4"/>
        <v>5179970.7126996489</v>
      </c>
      <c r="S93" s="87">
        <v>256900000</v>
      </c>
      <c r="T93" s="87">
        <f t="shared" si="5"/>
        <v>10320284.340103382</v>
      </c>
      <c r="U93" s="87"/>
      <c r="V93" s="115" t="s">
        <v>1257</v>
      </c>
      <c r="W93" s="115" t="s">
        <v>1257</v>
      </c>
      <c r="X93" s="115" t="s">
        <v>1258</v>
      </c>
    </row>
    <row r="94" spans="1:24">
      <c r="A94" s="85"/>
      <c r="B94" s="85">
        <v>1</v>
      </c>
      <c r="C94" s="82">
        <v>1</v>
      </c>
      <c r="D94" s="82">
        <v>6</v>
      </c>
      <c r="E94" s="82">
        <v>3.9</v>
      </c>
      <c r="F94" s="83" t="s">
        <v>1182</v>
      </c>
      <c r="G94" s="83" t="s">
        <v>1280</v>
      </c>
      <c r="H94" s="86">
        <v>8.926775000000001</v>
      </c>
      <c r="I94" s="86">
        <v>16.698</v>
      </c>
      <c r="J94" s="86">
        <v>14.92535</v>
      </c>
      <c r="K94" s="86"/>
      <c r="L94" s="117">
        <v>105.36</v>
      </c>
      <c r="M94" s="117">
        <v>209.89999999999998</v>
      </c>
      <c r="N94" s="87">
        <f t="shared" si="3"/>
        <v>5279806.5981833152</v>
      </c>
      <c r="O94" s="87">
        <v>335240000</v>
      </c>
      <c r="P94" s="87">
        <v>110530000</v>
      </c>
      <c r="Q94" s="87">
        <v>224710000</v>
      </c>
      <c r="R94" s="87">
        <f t="shared" si="4"/>
        <v>5279806.5981833152</v>
      </c>
      <c r="S94" s="87">
        <v>335240000</v>
      </c>
      <c r="T94" s="87">
        <f t="shared" si="5"/>
        <v>10518521.307504535</v>
      </c>
      <c r="U94" s="87"/>
      <c r="V94" s="115" t="s">
        <v>1257</v>
      </c>
      <c r="W94" s="115" t="s">
        <v>1257</v>
      </c>
      <c r="X94" s="115" t="s">
        <v>1258</v>
      </c>
    </row>
    <row r="95" spans="1:24">
      <c r="A95" s="85"/>
      <c r="B95" s="85">
        <v>1</v>
      </c>
      <c r="C95" s="82">
        <v>1</v>
      </c>
      <c r="D95" s="82">
        <v>6</v>
      </c>
      <c r="E95" s="82">
        <v>3.9</v>
      </c>
      <c r="F95" s="83" t="s">
        <v>1183</v>
      </c>
      <c r="G95" s="83" t="s">
        <v>1280</v>
      </c>
      <c r="H95" s="86">
        <v>9.8978000000000002</v>
      </c>
      <c r="I95" s="86">
        <v>18.516024999999999</v>
      </c>
      <c r="J95" s="86">
        <v>16.549775</v>
      </c>
      <c r="K95" s="86"/>
      <c r="L95" s="117">
        <v>116.81</v>
      </c>
      <c r="M95" s="117">
        <v>232.73000000000002</v>
      </c>
      <c r="N95" s="87">
        <f t="shared" si="3"/>
        <v>5279909.7169670956</v>
      </c>
      <c r="O95" s="87">
        <v>371710000</v>
      </c>
      <c r="P95" s="87">
        <v>122550000</v>
      </c>
      <c r="Q95" s="87">
        <v>249160000</v>
      </c>
      <c r="R95" s="87">
        <f t="shared" si="4"/>
        <v>5279909.7169670956</v>
      </c>
      <c r="S95" s="87">
        <v>371710000</v>
      </c>
      <c r="T95" s="87">
        <f t="shared" si="5"/>
        <v>10519590.68940803</v>
      </c>
      <c r="U95" s="87"/>
      <c r="V95" s="115" t="s">
        <v>1257</v>
      </c>
      <c r="W95" s="115" t="s">
        <v>1257</v>
      </c>
      <c r="X95" s="115" t="s">
        <v>1258</v>
      </c>
    </row>
    <row r="96" spans="1:24">
      <c r="A96" s="85"/>
      <c r="B96" s="85">
        <v>1</v>
      </c>
      <c r="C96" s="82">
        <v>1</v>
      </c>
      <c r="D96" s="82">
        <v>6</v>
      </c>
      <c r="E96" s="82">
        <v>3.9</v>
      </c>
      <c r="F96" s="83" t="s">
        <v>1184</v>
      </c>
      <c r="G96" s="83" t="s">
        <v>1280</v>
      </c>
      <c r="H96" s="86">
        <v>9.0689499999999992</v>
      </c>
      <c r="I96" s="86">
        <v>16.967224999999999</v>
      </c>
      <c r="J96" s="86">
        <v>15.167349999999999</v>
      </c>
      <c r="K96" s="86"/>
      <c r="L96" s="117">
        <v>107.07</v>
      </c>
      <c r="M96" s="117">
        <v>213.29999999999998</v>
      </c>
      <c r="N96" s="87">
        <f t="shared" si="3"/>
        <v>5279802.2418275587</v>
      </c>
      <c r="O96" s="87">
        <v>340670000</v>
      </c>
      <c r="P96" s="87">
        <v>112320000</v>
      </c>
      <c r="Q96" s="87">
        <v>228350000</v>
      </c>
      <c r="R96" s="87">
        <f t="shared" si="4"/>
        <v>5279802.2418275587</v>
      </c>
      <c r="S96" s="87">
        <v>340670000</v>
      </c>
      <c r="T96" s="87">
        <f t="shared" si="5"/>
        <v>10518182.667244028</v>
      </c>
      <c r="U96" s="87"/>
      <c r="V96" s="115" t="s">
        <v>1257</v>
      </c>
      <c r="W96" s="115" t="s">
        <v>1257</v>
      </c>
      <c r="X96" s="115" t="s">
        <v>1258</v>
      </c>
    </row>
    <row r="97" spans="1:24">
      <c r="A97" s="85"/>
      <c r="B97" s="85">
        <v>1</v>
      </c>
      <c r="C97" s="82">
        <v>1</v>
      </c>
      <c r="D97" s="82">
        <v>6</v>
      </c>
      <c r="E97" s="82">
        <v>3.9</v>
      </c>
      <c r="F97" s="83" t="s">
        <v>1185</v>
      </c>
      <c r="G97" s="83" t="s">
        <v>1280</v>
      </c>
      <c r="H97" s="86">
        <v>6.9695999999999998</v>
      </c>
      <c r="I97" s="86">
        <v>13.043799999999999</v>
      </c>
      <c r="J97" s="86">
        <v>11.658349999999999</v>
      </c>
      <c r="K97" s="86"/>
      <c r="L97" s="117">
        <v>82.29</v>
      </c>
      <c r="M97" s="117">
        <v>163.95000000000002</v>
      </c>
      <c r="N97" s="87">
        <f t="shared" si="3"/>
        <v>5129763.9120977717</v>
      </c>
      <c r="O97" s="87">
        <v>254410000</v>
      </c>
      <c r="P97" s="87">
        <v>83880000</v>
      </c>
      <c r="Q97" s="87">
        <v>170530000</v>
      </c>
      <c r="R97" s="87">
        <f t="shared" si="4"/>
        <v>5129763.9120977717</v>
      </c>
      <c r="S97" s="87">
        <v>254410000</v>
      </c>
      <c r="T97" s="87">
        <f t="shared" si="5"/>
        <v>10220255.114697164</v>
      </c>
      <c r="U97" s="87"/>
      <c r="V97" s="115" t="s">
        <v>1257</v>
      </c>
      <c r="W97" s="115" t="s">
        <v>1257</v>
      </c>
      <c r="X97" s="115" t="s">
        <v>1258</v>
      </c>
    </row>
    <row r="98" spans="1:24">
      <c r="A98" s="85"/>
      <c r="B98" s="85">
        <v>1</v>
      </c>
      <c r="C98" s="82">
        <v>1</v>
      </c>
      <c r="D98" s="82">
        <v>6</v>
      </c>
      <c r="E98" s="82">
        <v>3.9</v>
      </c>
      <c r="F98" s="83" t="s">
        <v>1186</v>
      </c>
      <c r="G98" s="83" t="s">
        <v>1280</v>
      </c>
      <c r="H98" s="86">
        <v>6.9695999999999998</v>
      </c>
      <c r="I98" s="86">
        <v>13.043799999999999</v>
      </c>
      <c r="J98" s="86">
        <v>11.658349999999999</v>
      </c>
      <c r="K98" s="86"/>
      <c r="L98" s="117">
        <v>82.29</v>
      </c>
      <c r="M98" s="117">
        <v>163.95000000000002</v>
      </c>
      <c r="N98" s="87">
        <f t="shared" si="3"/>
        <v>5129763.9120977717</v>
      </c>
      <c r="O98" s="87">
        <v>254410000</v>
      </c>
      <c r="P98" s="87">
        <v>83880000</v>
      </c>
      <c r="Q98" s="87">
        <v>170530000</v>
      </c>
      <c r="R98" s="87">
        <f t="shared" si="4"/>
        <v>5129763.9120977717</v>
      </c>
      <c r="S98" s="87">
        <v>254410000</v>
      </c>
      <c r="T98" s="87">
        <f t="shared" si="5"/>
        <v>10220255.114697164</v>
      </c>
      <c r="U98" s="87"/>
      <c r="V98" s="115" t="s">
        <v>1257</v>
      </c>
      <c r="W98" s="115" t="s">
        <v>1257</v>
      </c>
      <c r="X98" s="115" t="s">
        <v>1258</v>
      </c>
    </row>
    <row r="99" spans="1:24">
      <c r="A99" s="85"/>
      <c r="B99" s="85">
        <v>1</v>
      </c>
      <c r="C99" s="82">
        <v>1</v>
      </c>
      <c r="D99" s="82">
        <v>6</v>
      </c>
      <c r="E99" s="82">
        <v>3.9</v>
      </c>
      <c r="F99" s="83" t="s">
        <v>1187</v>
      </c>
      <c r="G99" s="83" t="s">
        <v>1280</v>
      </c>
      <c r="H99" s="86">
        <v>6.9695999999999998</v>
      </c>
      <c r="I99" s="86">
        <v>13.043799999999999</v>
      </c>
      <c r="J99" s="86">
        <v>11.658349999999999</v>
      </c>
      <c r="K99" s="86"/>
      <c r="L99" s="117">
        <v>82.29</v>
      </c>
      <c r="M99" s="117">
        <v>163.95000000000002</v>
      </c>
      <c r="N99" s="87">
        <f t="shared" si="3"/>
        <v>5129763.9120977717</v>
      </c>
      <c r="O99" s="87">
        <v>254410000</v>
      </c>
      <c r="P99" s="87">
        <v>83880000</v>
      </c>
      <c r="Q99" s="87">
        <v>170530000</v>
      </c>
      <c r="R99" s="87">
        <f t="shared" si="4"/>
        <v>5129763.9120977717</v>
      </c>
      <c r="S99" s="87">
        <v>254410000</v>
      </c>
      <c r="T99" s="87">
        <f t="shared" si="5"/>
        <v>10220255.114697164</v>
      </c>
      <c r="U99" s="87"/>
      <c r="V99" s="115" t="s">
        <v>1257</v>
      </c>
      <c r="W99" s="115" t="s">
        <v>1257</v>
      </c>
      <c r="X99" s="115" t="s">
        <v>1258</v>
      </c>
    </row>
    <row r="100" spans="1:24">
      <c r="A100" s="85"/>
      <c r="B100" s="85">
        <v>1</v>
      </c>
      <c r="C100" s="82">
        <v>1</v>
      </c>
      <c r="D100" s="82">
        <v>6</v>
      </c>
      <c r="E100" s="82">
        <v>3.9</v>
      </c>
      <c r="F100" s="83" t="s">
        <v>1188</v>
      </c>
      <c r="G100" s="83" t="s">
        <v>1280</v>
      </c>
      <c r="H100" s="86">
        <v>6.9695999999999998</v>
      </c>
      <c r="I100" s="86">
        <v>13.043799999999999</v>
      </c>
      <c r="J100" s="86">
        <v>11.658349999999999</v>
      </c>
      <c r="K100" s="86"/>
      <c r="L100" s="117">
        <v>82.29</v>
      </c>
      <c r="M100" s="117">
        <v>163.95000000000002</v>
      </c>
      <c r="N100" s="87">
        <f t="shared" si="3"/>
        <v>5129763.9120977717</v>
      </c>
      <c r="O100" s="87">
        <v>254410000</v>
      </c>
      <c r="P100" s="87">
        <v>83880000</v>
      </c>
      <c r="Q100" s="87">
        <v>170530000</v>
      </c>
      <c r="R100" s="87">
        <f t="shared" si="4"/>
        <v>5129763.9120977717</v>
      </c>
      <c r="S100" s="87">
        <v>254410000</v>
      </c>
      <c r="T100" s="87">
        <f t="shared" si="5"/>
        <v>10220255.114697164</v>
      </c>
      <c r="U100" s="87"/>
      <c r="V100" s="115" t="s">
        <v>1257</v>
      </c>
      <c r="W100" s="115" t="s">
        <v>1257</v>
      </c>
      <c r="X100" s="115" t="s">
        <v>1258</v>
      </c>
    </row>
    <row r="101" spans="1:24">
      <c r="A101" s="85"/>
      <c r="B101" s="85">
        <v>1</v>
      </c>
      <c r="C101" s="82">
        <v>1</v>
      </c>
      <c r="D101" s="82">
        <v>6</v>
      </c>
      <c r="E101" s="82">
        <v>3.9</v>
      </c>
      <c r="F101" s="83" t="s">
        <v>1189</v>
      </c>
      <c r="G101" s="83" t="s">
        <v>1280</v>
      </c>
      <c r="H101" s="86">
        <v>6.9695999999999998</v>
      </c>
      <c r="I101" s="86">
        <v>13.043799999999999</v>
      </c>
      <c r="J101" s="86">
        <v>11.658349999999999</v>
      </c>
      <c r="K101" s="86"/>
      <c r="L101" s="117">
        <v>82.29</v>
      </c>
      <c r="M101" s="117">
        <v>163.95000000000002</v>
      </c>
      <c r="N101" s="87">
        <f t="shared" si="3"/>
        <v>5129763.9120977717</v>
      </c>
      <c r="O101" s="87">
        <v>254410000</v>
      </c>
      <c r="P101" s="87">
        <v>83880000</v>
      </c>
      <c r="Q101" s="87">
        <v>170530000</v>
      </c>
      <c r="R101" s="87">
        <f t="shared" si="4"/>
        <v>5129763.9120977717</v>
      </c>
      <c r="S101" s="87">
        <v>254410000</v>
      </c>
      <c r="T101" s="87">
        <f t="shared" si="5"/>
        <v>10220255.114697164</v>
      </c>
      <c r="U101" s="87"/>
      <c r="V101" s="115" t="s">
        <v>1257</v>
      </c>
      <c r="W101" s="115" t="s">
        <v>1257</v>
      </c>
      <c r="X101" s="115" t="s">
        <v>1258</v>
      </c>
    </row>
    <row r="102" spans="1:24">
      <c r="A102" s="85"/>
      <c r="B102" s="85">
        <v>1</v>
      </c>
      <c r="C102" s="82">
        <v>1</v>
      </c>
      <c r="D102" s="82">
        <v>6</v>
      </c>
      <c r="E102" s="82">
        <v>3.9</v>
      </c>
      <c r="F102" s="83" t="s">
        <v>1190</v>
      </c>
      <c r="G102" s="83" t="s">
        <v>1280</v>
      </c>
      <c r="H102" s="86">
        <v>6.9695999999999998</v>
      </c>
      <c r="I102" s="86">
        <v>13.043799999999999</v>
      </c>
      <c r="J102" s="86">
        <v>11.658349999999999</v>
      </c>
      <c r="K102" s="86"/>
      <c r="L102" s="117">
        <v>82.29</v>
      </c>
      <c r="M102" s="117">
        <v>163.95000000000002</v>
      </c>
      <c r="N102" s="87">
        <f t="shared" si="3"/>
        <v>5129763.9120977717</v>
      </c>
      <c r="O102" s="87">
        <v>254410000</v>
      </c>
      <c r="P102" s="87">
        <v>83880000</v>
      </c>
      <c r="Q102" s="87">
        <v>170530000</v>
      </c>
      <c r="R102" s="87">
        <f t="shared" si="4"/>
        <v>5129763.9120977717</v>
      </c>
      <c r="S102" s="87">
        <v>254410000</v>
      </c>
      <c r="T102" s="87">
        <f t="shared" si="5"/>
        <v>10220255.114697164</v>
      </c>
      <c r="U102" s="87"/>
      <c r="V102" s="115" t="s">
        <v>1257</v>
      </c>
      <c r="W102" s="115" t="s">
        <v>1257</v>
      </c>
      <c r="X102" s="115" t="s">
        <v>1258</v>
      </c>
    </row>
    <row r="103" spans="1:24">
      <c r="A103" s="85"/>
      <c r="B103" s="85">
        <v>1</v>
      </c>
      <c r="C103" s="82">
        <v>1</v>
      </c>
      <c r="D103" s="82">
        <v>6</v>
      </c>
      <c r="E103" s="82">
        <v>3.9</v>
      </c>
      <c r="F103" s="83" t="s">
        <v>1191</v>
      </c>
      <c r="G103" s="83" t="s">
        <v>1280</v>
      </c>
      <c r="H103" s="86">
        <v>6.7881</v>
      </c>
      <c r="I103" s="86">
        <v>12.695924999999999</v>
      </c>
      <c r="J103" s="86">
        <v>11.3498</v>
      </c>
      <c r="K103" s="86"/>
      <c r="L103" s="117">
        <v>80.11</v>
      </c>
      <c r="M103" s="117">
        <v>159.6</v>
      </c>
      <c r="N103" s="87">
        <f t="shared" si="3"/>
        <v>5129766.5651732637</v>
      </c>
      <c r="O103" s="87">
        <v>247660000</v>
      </c>
      <c r="P103" s="87">
        <v>81650000</v>
      </c>
      <c r="Q103" s="87">
        <v>166010000</v>
      </c>
      <c r="R103" s="87">
        <f t="shared" si="4"/>
        <v>5129766.5651732637</v>
      </c>
      <c r="S103" s="87">
        <v>247660000</v>
      </c>
      <c r="T103" s="87">
        <f t="shared" si="5"/>
        <v>10219832.0284815</v>
      </c>
      <c r="U103" s="87"/>
      <c r="V103" s="115" t="s">
        <v>1257</v>
      </c>
      <c r="W103" s="115" t="s">
        <v>1257</v>
      </c>
      <c r="X103" s="115" t="s">
        <v>1258</v>
      </c>
    </row>
    <row r="104" spans="1:24">
      <c r="A104" s="85"/>
      <c r="B104" s="85">
        <v>1</v>
      </c>
      <c r="C104" s="82">
        <v>1</v>
      </c>
      <c r="D104" s="82">
        <v>6</v>
      </c>
      <c r="E104" s="82">
        <v>3.9</v>
      </c>
      <c r="F104" s="83" t="s">
        <v>1192</v>
      </c>
      <c r="G104" s="83" t="s">
        <v>1280</v>
      </c>
      <c r="H104" s="86">
        <v>5.6507000000000005</v>
      </c>
      <c r="I104" s="86">
        <v>10.569349999999998</v>
      </c>
      <c r="J104" s="86">
        <v>9.4470749999999999</v>
      </c>
      <c r="K104" s="86"/>
      <c r="L104" s="117">
        <v>66.69</v>
      </c>
      <c r="M104" s="117">
        <v>132.86000000000001</v>
      </c>
      <c r="N104" s="87">
        <f t="shared" si="3"/>
        <v>5129615.0922551919</v>
      </c>
      <c r="O104" s="87">
        <v>206160000</v>
      </c>
      <c r="P104" s="87">
        <v>67970000</v>
      </c>
      <c r="Q104" s="87">
        <v>138190000</v>
      </c>
      <c r="R104" s="87">
        <f t="shared" si="4"/>
        <v>5129615.0922551919</v>
      </c>
      <c r="S104" s="87">
        <v>206160000</v>
      </c>
      <c r="T104" s="87">
        <f t="shared" si="5"/>
        <v>10219233.185740365</v>
      </c>
      <c r="U104" s="87"/>
      <c r="V104" s="115" t="s">
        <v>1257</v>
      </c>
      <c r="W104" s="115" t="s">
        <v>1257</v>
      </c>
      <c r="X104" s="115" t="s">
        <v>1258</v>
      </c>
    </row>
    <row r="105" spans="1:24">
      <c r="A105" s="85"/>
      <c r="B105" s="85">
        <v>1</v>
      </c>
      <c r="C105" s="83">
        <v>1</v>
      </c>
      <c r="D105" s="82">
        <v>7</v>
      </c>
      <c r="E105" s="82">
        <v>3.9</v>
      </c>
      <c r="F105" s="83" t="s">
        <v>1272</v>
      </c>
      <c r="G105" s="83" t="s">
        <v>3718</v>
      </c>
      <c r="H105" s="86">
        <v>7.3719250000000001</v>
      </c>
      <c r="I105" s="86">
        <v>13.794</v>
      </c>
      <c r="J105" s="86">
        <v>12.326874999999999</v>
      </c>
      <c r="K105" s="86"/>
      <c r="L105" s="117">
        <v>87.02</v>
      </c>
      <c r="M105" s="117">
        <v>173.37</v>
      </c>
      <c r="N105" s="87">
        <f t="shared" si="3"/>
        <v>5279874.8389366455</v>
      </c>
      <c r="O105" s="87">
        <v>276900000</v>
      </c>
      <c r="P105" s="87">
        <v>91290000</v>
      </c>
      <c r="Q105" s="87">
        <v>185610000</v>
      </c>
      <c r="R105" s="87">
        <f t="shared" si="4"/>
        <v>5279874.8389366455</v>
      </c>
      <c r="S105" s="87">
        <v>276900000</v>
      </c>
      <c r="T105" s="87">
        <f t="shared" si="5"/>
        <v>10519097.918023976</v>
      </c>
      <c r="U105" s="87"/>
      <c r="V105" s="115" t="s">
        <v>1257</v>
      </c>
      <c r="W105" s="115" t="s">
        <v>1257</v>
      </c>
      <c r="X105" s="115" t="s">
        <v>1258</v>
      </c>
    </row>
    <row r="106" spans="1:24">
      <c r="A106" s="85"/>
      <c r="B106" s="85">
        <v>1</v>
      </c>
      <c r="C106" s="83">
        <v>1</v>
      </c>
      <c r="D106" s="82">
        <v>7</v>
      </c>
      <c r="E106" s="82">
        <v>3.9</v>
      </c>
      <c r="F106" s="83" t="s">
        <v>1193</v>
      </c>
      <c r="G106" s="83" t="s">
        <v>3716</v>
      </c>
      <c r="H106" s="86">
        <v>7.0694249999999998</v>
      </c>
      <c r="I106" s="86">
        <v>13.228324999999998</v>
      </c>
      <c r="J106" s="86">
        <v>11.824725000000001</v>
      </c>
      <c r="K106" s="86"/>
      <c r="L106" s="117">
        <v>83.46</v>
      </c>
      <c r="M106" s="117">
        <v>166.28</v>
      </c>
      <c r="N106" s="87">
        <f t="shared" si="3"/>
        <v>5279753.1595615875</v>
      </c>
      <c r="O106" s="87">
        <v>265570000</v>
      </c>
      <c r="P106" s="87">
        <v>87560000</v>
      </c>
      <c r="Q106" s="87">
        <v>178010000</v>
      </c>
      <c r="R106" s="87">
        <f t="shared" si="4"/>
        <v>5279753.1595615875</v>
      </c>
      <c r="S106" s="87">
        <v>265570000</v>
      </c>
      <c r="T106" s="87">
        <f t="shared" si="5"/>
        <v>10519019.355043145</v>
      </c>
      <c r="U106" s="87"/>
      <c r="V106" s="115" t="s">
        <v>1257</v>
      </c>
      <c r="W106" s="115" t="s">
        <v>1257</v>
      </c>
      <c r="X106" s="115" t="s">
        <v>1258</v>
      </c>
    </row>
    <row r="107" spans="1:24">
      <c r="A107" s="85"/>
      <c r="B107" s="85">
        <v>1</v>
      </c>
      <c r="C107" s="83">
        <v>1</v>
      </c>
      <c r="D107" s="82">
        <v>7</v>
      </c>
      <c r="E107" s="82">
        <v>3.9</v>
      </c>
      <c r="F107" s="83" t="s">
        <v>1194</v>
      </c>
      <c r="G107" s="83" t="s">
        <v>3716</v>
      </c>
      <c r="H107" s="86">
        <v>6.9816999999999991</v>
      </c>
      <c r="I107" s="86">
        <v>13.064974999999999</v>
      </c>
      <c r="J107" s="86">
        <v>11.676500000000001</v>
      </c>
      <c r="K107" s="86"/>
      <c r="L107" s="117">
        <v>82.43</v>
      </c>
      <c r="M107" s="117">
        <v>164.22</v>
      </c>
      <c r="N107" s="87">
        <f t="shared" si="3"/>
        <v>5279754.7333701719</v>
      </c>
      <c r="O107" s="87">
        <v>262280000</v>
      </c>
      <c r="P107" s="87">
        <v>86470000</v>
      </c>
      <c r="Q107" s="87">
        <v>175810000</v>
      </c>
      <c r="R107" s="87">
        <f t="shared" si="4"/>
        <v>5279754.7333701719</v>
      </c>
      <c r="S107" s="87">
        <v>262280000</v>
      </c>
      <c r="T107" s="87">
        <f t="shared" si="5"/>
        <v>10518516.587577939</v>
      </c>
      <c r="U107" s="87"/>
      <c r="V107" s="115" t="s">
        <v>1257</v>
      </c>
      <c r="W107" s="115" t="s">
        <v>1257</v>
      </c>
      <c r="X107" s="115" t="s">
        <v>1258</v>
      </c>
    </row>
    <row r="108" spans="1:24">
      <c r="A108" s="85"/>
      <c r="B108" s="85">
        <v>1</v>
      </c>
      <c r="C108" s="83">
        <v>1</v>
      </c>
      <c r="D108" s="82">
        <v>7</v>
      </c>
      <c r="E108" s="82">
        <v>3.9</v>
      </c>
      <c r="F108" s="83" t="s">
        <v>1195</v>
      </c>
      <c r="G108" s="83" t="s">
        <v>3716</v>
      </c>
      <c r="H108" s="86">
        <v>6.9695999999999998</v>
      </c>
      <c r="I108" s="86">
        <v>13.043799999999999</v>
      </c>
      <c r="J108" s="86">
        <v>11.658349999999999</v>
      </c>
      <c r="K108" s="86"/>
      <c r="L108" s="117">
        <v>82.29</v>
      </c>
      <c r="M108" s="117">
        <v>163.95000000000002</v>
      </c>
      <c r="N108" s="87">
        <f t="shared" si="3"/>
        <v>5279779.4126913315</v>
      </c>
      <c r="O108" s="87">
        <v>261850000</v>
      </c>
      <c r="P108" s="87">
        <v>86330000</v>
      </c>
      <c r="Q108" s="87">
        <v>175520000</v>
      </c>
      <c r="R108" s="87">
        <f t="shared" si="4"/>
        <v>5279779.4126913315</v>
      </c>
      <c r="S108" s="87">
        <v>261850000</v>
      </c>
      <c r="T108" s="87">
        <f t="shared" si="5"/>
        <v>10519137.619525382</v>
      </c>
      <c r="U108" s="87"/>
      <c r="V108" s="115" t="s">
        <v>1257</v>
      </c>
      <c r="W108" s="115" t="s">
        <v>1257</v>
      </c>
      <c r="X108" s="115" t="s">
        <v>1258</v>
      </c>
    </row>
    <row r="109" spans="1:24">
      <c r="A109" s="85"/>
      <c r="B109" s="85">
        <v>1</v>
      </c>
      <c r="C109" s="83">
        <v>1</v>
      </c>
      <c r="D109" s="82">
        <v>7</v>
      </c>
      <c r="E109" s="82">
        <v>3.9</v>
      </c>
      <c r="F109" s="83" t="s">
        <v>1196</v>
      </c>
      <c r="G109" s="83" t="s">
        <v>3716</v>
      </c>
      <c r="H109" s="86">
        <v>6.9695999999999998</v>
      </c>
      <c r="I109" s="86">
        <v>13.043799999999999</v>
      </c>
      <c r="J109" s="86">
        <v>11.658349999999999</v>
      </c>
      <c r="K109" s="86"/>
      <c r="L109" s="117">
        <v>82.29</v>
      </c>
      <c r="M109" s="117">
        <v>163.95000000000002</v>
      </c>
      <c r="N109" s="87">
        <f t="shared" si="3"/>
        <v>5279779.4126913315</v>
      </c>
      <c r="O109" s="87">
        <v>261850000</v>
      </c>
      <c r="P109" s="87">
        <v>86330000</v>
      </c>
      <c r="Q109" s="87">
        <v>175520000</v>
      </c>
      <c r="R109" s="87">
        <f t="shared" si="4"/>
        <v>5279779.4126913315</v>
      </c>
      <c r="S109" s="87">
        <v>261850000</v>
      </c>
      <c r="T109" s="87">
        <f t="shared" si="5"/>
        <v>10519137.619525382</v>
      </c>
      <c r="U109" s="87"/>
      <c r="V109" s="115" t="s">
        <v>1257</v>
      </c>
      <c r="W109" s="115" t="s">
        <v>1257</v>
      </c>
      <c r="X109" s="115" t="s">
        <v>1258</v>
      </c>
    </row>
    <row r="110" spans="1:24">
      <c r="A110" s="85"/>
      <c r="B110" s="85">
        <v>1</v>
      </c>
      <c r="C110" s="83">
        <v>1</v>
      </c>
      <c r="D110" s="82">
        <v>7</v>
      </c>
      <c r="E110" s="82">
        <v>3.9</v>
      </c>
      <c r="F110" s="83" t="s">
        <v>1197</v>
      </c>
      <c r="G110" s="83" t="s">
        <v>3716</v>
      </c>
      <c r="H110" s="86">
        <v>6.9695999999999998</v>
      </c>
      <c r="I110" s="86">
        <v>13.043799999999999</v>
      </c>
      <c r="J110" s="86">
        <v>11.658349999999999</v>
      </c>
      <c r="K110" s="86"/>
      <c r="L110" s="117">
        <v>82.29</v>
      </c>
      <c r="M110" s="117">
        <v>163.95000000000002</v>
      </c>
      <c r="N110" s="87">
        <f t="shared" si="3"/>
        <v>5279779.4126913315</v>
      </c>
      <c r="O110" s="87">
        <v>261850000</v>
      </c>
      <c r="P110" s="87">
        <v>86330000</v>
      </c>
      <c r="Q110" s="87">
        <v>175520000</v>
      </c>
      <c r="R110" s="87">
        <f t="shared" si="4"/>
        <v>5279779.4126913315</v>
      </c>
      <c r="S110" s="87">
        <v>261850000</v>
      </c>
      <c r="T110" s="87">
        <f t="shared" si="5"/>
        <v>10519137.619525382</v>
      </c>
      <c r="U110" s="87"/>
      <c r="V110" s="115" t="s">
        <v>1257</v>
      </c>
      <c r="W110" s="115" t="s">
        <v>1257</v>
      </c>
      <c r="X110" s="115" t="s">
        <v>1258</v>
      </c>
    </row>
    <row r="111" spans="1:24">
      <c r="A111" s="85"/>
      <c r="B111" s="85">
        <v>1</v>
      </c>
      <c r="C111" s="83">
        <v>1</v>
      </c>
      <c r="D111" s="82">
        <v>7</v>
      </c>
      <c r="E111" s="82">
        <v>3.9</v>
      </c>
      <c r="F111" s="83" t="s">
        <v>1198</v>
      </c>
      <c r="G111" s="83" t="s">
        <v>3716</v>
      </c>
      <c r="H111" s="86">
        <v>6.9695999999999998</v>
      </c>
      <c r="I111" s="86">
        <v>13.043799999999999</v>
      </c>
      <c r="J111" s="86">
        <v>11.658349999999999</v>
      </c>
      <c r="K111" s="86"/>
      <c r="L111" s="117">
        <v>82.29</v>
      </c>
      <c r="M111" s="117">
        <v>163.95000000000002</v>
      </c>
      <c r="N111" s="87">
        <f t="shared" si="3"/>
        <v>5279779.4126913315</v>
      </c>
      <c r="O111" s="87">
        <v>261850000</v>
      </c>
      <c r="P111" s="87">
        <v>86330000</v>
      </c>
      <c r="Q111" s="87">
        <v>175520000</v>
      </c>
      <c r="R111" s="87">
        <f t="shared" si="4"/>
        <v>5279779.4126913315</v>
      </c>
      <c r="S111" s="87">
        <v>261850000</v>
      </c>
      <c r="T111" s="87">
        <f t="shared" si="5"/>
        <v>10519137.619525382</v>
      </c>
      <c r="U111" s="87"/>
      <c r="V111" s="115" t="s">
        <v>1257</v>
      </c>
      <c r="W111" s="115" t="s">
        <v>1257</v>
      </c>
      <c r="X111" s="115" t="s">
        <v>1258</v>
      </c>
    </row>
    <row r="112" spans="1:24">
      <c r="A112" s="85"/>
      <c r="B112" s="85">
        <v>1</v>
      </c>
      <c r="C112" s="83">
        <v>1</v>
      </c>
      <c r="D112" s="82">
        <v>7</v>
      </c>
      <c r="E112" s="82">
        <v>3.9</v>
      </c>
      <c r="F112" s="83" t="s">
        <v>1199</v>
      </c>
      <c r="G112" s="83" t="s">
        <v>3716</v>
      </c>
      <c r="H112" s="86">
        <v>8.926775000000001</v>
      </c>
      <c r="I112" s="86">
        <v>16.698</v>
      </c>
      <c r="J112" s="86">
        <v>14.92535</v>
      </c>
      <c r="K112" s="86"/>
      <c r="L112" s="117">
        <v>105.36</v>
      </c>
      <c r="M112" s="117">
        <v>209.89999999999998</v>
      </c>
      <c r="N112" s="87">
        <f t="shared" si="3"/>
        <v>5379814.8665834581</v>
      </c>
      <c r="O112" s="87">
        <v>341590000</v>
      </c>
      <c r="P112" s="87">
        <v>112620000</v>
      </c>
      <c r="Q112" s="87">
        <v>228970000</v>
      </c>
      <c r="R112" s="87">
        <f t="shared" si="4"/>
        <v>5379814.8665834581</v>
      </c>
      <c r="S112" s="87">
        <v>341590000</v>
      </c>
      <c r="T112" s="87">
        <f t="shared" si="5"/>
        <v>10717759.495974448</v>
      </c>
      <c r="U112" s="87"/>
      <c r="V112" s="115" t="s">
        <v>1257</v>
      </c>
      <c r="W112" s="115" t="s">
        <v>1257</v>
      </c>
      <c r="X112" s="115" t="s">
        <v>1258</v>
      </c>
    </row>
    <row r="113" spans="1:24">
      <c r="A113" s="85"/>
      <c r="B113" s="85">
        <v>1</v>
      </c>
      <c r="C113" s="83">
        <v>1</v>
      </c>
      <c r="D113" s="82">
        <v>7</v>
      </c>
      <c r="E113" s="82">
        <v>3.9</v>
      </c>
      <c r="F113" s="83" t="s">
        <v>1200</v>
      </c>
      <c r="G113" s="83" t="s">
        <v>3716</v>
      </c>
      <c r="H113" s="86">
        <v>9.8978000000000002</v>
      </c>
      <c r="I113" s="86">
        <v>18.516024999999999</v>
      </c>
      <c r="J113" s="86">
        <v>16.549775</v>
      </c>
      <c r="K113" s="86"/>
      <c r="L113" s="117">
        <v>116.81</v>
      </c>
      <c r="M113" s="117">
        <v>232.73000000000002</v>
      </c>
      <c r="N113" s="87">
        <f t="shared" si="3"/>
        <v>5379908.545105828</v>
      </c>
      <c r="O113" s="87">
        <v>378750000</v>
      </c>
      <c r="P113" s="87">
        <v>124870000</v>
      </c>
      <c r="Q113" s="87">
        <v>253880000</v>
      </c>
      <c r="R113" s="87">
        <f t="shared" si="4"/>
        <v>5379908.545105828</v>
      </c>
      <c r="S113" s="87">
        <v>378750000</v>
      </c>
      <c r="T113" s="87">
        <f t="shared" si="5"/>
        <v>10718826.433545751</v>
      </c>
      <c r="U113" s="87"/>
      <c r="V113" s="115" t="s">
        <v>1257</v>
      </c>
      <c r="W113" s="115" t="s">
        <v>1257</v>
      </c>
      <c r="X113" s="115" t="s">
        <v>1258</v>
      </c>
    </row>
    <row r="114" spans="1:24">
      <c r="A114" s="85"/>
      <c r="B114" s="85">
        <v>1</v>
      </c>
      <c r="C114" s="83">
        <v>1</v>
      </c>
      <c r="D114" s="82">
        <v>7</v>
      </c>
      <c r="E114" s="82">
        <v>3.9</v>
      </c>
      <c r="F114" s="83" t="s">
        <v>1201</v>
      </c>
      <c r="G114" s="83" t="s">
        <v>3716</v>
      </c>
      <c r="H114" s="86">
        <v>9.0689499999999992</v>
      </c>
      <c r="I114" s="86">
        <v>16.967224999999999</v>
      </c>
      <c r="J114" s="86">
        <v>15.167349999999999</v>
      </c>
      <c r="K114" s="86"/>
      <c r="L114" s="117">
        <v>107.07</v>
      </c>
      <c r="M114" s="117">
        <v>213.29999999999998</v>
      </c>
      <c r="N114" s="87">
        <f t="shared" si="3"/>
        <v>5379921.1911985222</v>
      </c>
      <c r="O114" s="87">
        <v>347130000</v>
      </c>
      <c r="P114" s="87">
        <v>114450000</v>
      </c>
      <c r="Q114" s="87">
        <v>232680000</v>
      </c>
      <c r="R114" s="87">
        <f t="shared" si="4"/>
        <v>5379921.1911985222</v>
      </c>
      <c r="S114" s="87">
        <v>347130000</v>
      </c>
      <c r="T114" s="87">
        <f t="shared" si="5"/>
        <v>10717635.099305544</v>
      </c>
      <c r="U114" s="87"/>
      <c r="V114" s="115" t="s">
        <v>1257</v>
      </c>
      <c r="W114" s="115" t="s">
        <v>1257</v>
      </c>
      <c r="X114" s="115" t="s">
        <v>1258</v>
      </c>
    </row>
    <row r="115" spans="1:24">
      <c r="A115" s="85"/>
      <c r="B115" s="85">
        <v>1</v>
      </c>
      <c r="C115" s="83">
        <v>1</v>
      </c>
      <c r="D115" s="82">
        <v>7</v>
      </c>
      <c r="E115" s="82">
        <v>3.9</v>
      </c>
      <c r="F115" s="83" t="s">
        <v>1202</v>
      </c>
      <c r="G115" s="83" t="s">
        <v>1280</v>
      </c>
      <c r="H115" s="86">
        <v>6.9695999999999998</v>
      </c>
      <c r="I115" s="86">
        <v>13.043799999999999</v>
      </c>
      <c r="J115" s="86">
        <v>11.658349999999999</v>
      </c>
      <c r="K115" s="86"/>
      <c r="L115" s="117">
        <v>82.29</v>
      </c>
      <c r="M115" s="117">
        <v>163.95000000000002</v>
      </c>
      <c r="N115" s="87">
        <f t="shared" si="3"/>
        <v>5229774.2458268115</v>
      </c>
      <c r="O115" s="87">
        <v>259370000</v>
      </c>
      <c r="P115" s="87">
        <v>85510000</v>
      </c>
      <c r="Q115" s="87">
        <v>173860000</v>
      </c>
      <c r="R115" s="87">
        <f t="shared" si="4"/>
        <v>5229774.2458268115</v>
      </c>
      <c r="S115" s="87">
        <v>259370000</v>
      </c>
      <c r="T115" s="87">
        <f t="shared" si="5"/>
        <v>10419510.117915977</v>
      </c>
      <c r="U115" s="87"/>
      <c r="V115" s="115" t="s">
        <v>1257</v>
      </c>
      <c r="W115" s="115" t="s">
        <v>1257</v>
      </c>
      <c r="X115" s="115" t="s">
        <v>1258</v>
      </c>
    </row>
    <row r="116" spans="1:24">
      <c r="A116" s="85"/>
      <c r="B116" s="85">
        <v>1</v>
      </c>
      <c r="C116" s="83">
        <v>1</v>
      </c>
      <c r="D116" s="82">
        <v>7</v>
      </c>
      <c r="E116" s="82">
        <v>3.9</v>
      </c>
      <c r="F116" s="83" t="s">
        <v>1203</v>
      </c>
      <c r="G116" s="83" t="s">
        <v>1280</v>
      </c>
      <c r="H116" s="86">
        <v>6.9695999999999998</v>
      </c>
      <c r="I116" s="86">
        <v>13.043799999999999</v>
      </c>
      <c r="J116" s="86">
        <v>11.658349999999999</v>
      </c>
      <c r="K116" s="86"/>
      <c r="L116" s="117">
        <v>82.29</v>
      </c>
      <c r="M116" s="117">
        <v>163.95000000000002</v>
      </c>
      <c r="N116" s="87">
        <f t="shared" si="3"/>
        <v>5229774.2458268115</v>
      </c>
      <c r="O116" s="87">
        <v>259370000</v>
      </c>
      <c r="P116" s="87">
        <v>85510000</v>
      </c>
      <c r="Q116" s="87">
        <v>173860000</v>
      </c>
      <c r="R116" s="87">
        <f t="shared" si="4"/>
        <v>5229774.2458268115</v>
      </c>
      <c r="S116" s="87">
        <v>259370000</v>
      </c>
      <c r="T116" s="87">
        <f t="shared" si="5"/>
        <v>10419510.117915977</v>
      </c>
      <c r="U116" s="87"/>
      <c r="V116" s="115" t="s">
        <v>1257</v>
      </c>
      <c r="W116" s="115" t="s">
        <v>1257</v>
      </c>
      <c r="X116" s="115" t="s">
        <v>1258</v>
      </c>
    </row>
    <row r="117" spans="1:24">
      <c r="A117" s="85"/>
      <c r="B117" s="85">
        <v>1</v>
      </c>
      <c r="C117" s="83">
        <v>1</v>
      </c>
      <c r="D117" s="82">
        <v>7</v>
      </c>
      <c r="E117" s="82">
        <v>3.9</v>
      </c>
      <c r="F117" s="83" t="s">
        <v>1204</v>
      </c>
      <c r="G117" s="83" t="s">
        <v>1280</v>
      </c>
      <c r="H117" s="86">
        <v>6.9695999999999998</v>
      </c>
      <c r="I117" s="86">
        <v>13.043799999999999</v>
      </c>
      <c r="J117" s="86">
        <v>11.658349999999999</v>
      </c>
      <c r="K117" s="86"/>
      <c r="L117" s="117">
        <v>82.29</v>
      </c>
      <c r="M117" s="117">
        <v>163.95000000000002</v>
      </c>
      <c r="N117" s="87">
        <f t="shared" si="3"/>
        <v>5229774.2458268115</v>
      </c>
      <c r="O117" s="87">
        <v>259370000</v>
      </c>
      <c r="P117" s="87">
        <v>85510000</v>
      </c>
      <c r="Q117" s="87">
        <v>173860000</v>
      </c>
      <c r="R117" s="87">
        <f t="shared" si="4"/>
        <v>5229774.2458268115</v>
      </c>
      <c r="S117" s="87">
        <v>259370000</v>
      </c>
      <c r="T117" s="87">
        <f t="shared" si="5"/>
        <v>10419510.117915977</v>
      </c>
      <c r="U117" s="87"/>
      <c r="V117" s="115" t="s">
        <v>1257</v>
      </c>
      <c r="W117" s="115" t="s">
        <v>1257</v>
      </c>
      <c r="X117" s="115" t="s">
        <v>1258</v>
      </c>
    </row>
    <row r="118" spans="1:24">
      <c r="A118" s="85"/>
      <c r="B118" s="85">
        <v>1</v>
      </c>
      <c r="C118" s="83">
        <v>1</v>
      </c>
      <c r="D118" s="82">
        <v>7</v>
      </c>
      <c r="E118" s="82">
        <v>3.9</v>
      </c>
      <c r="F118" s="83" t="s">
        <v>1205</v>
      </c>
      <c r="G118" s="83" t="s">
        <v>1280</v>
      </c>
      <c r="H118" s="86">
        <v>6.9695999999999998</v>
      </c>
      <c r="I118" s="86">
        <v>13.043799999999999</v>
      </c>
      <c r="J118" s="86">
        <v>11.658349999999999</v>
      </c>
      <c r="K118" s="86"/>
      <c r="L118" s="117">
        <v>82.29</v>
      </c>
      <c r="M118" s="117">
        <v>163.95000000000002</v>
      </c>
      <c r="N118" s="87">
        <f t="shared" si="3"/>
        <v>5229774.2458268115</v>
      </c>
      <c r="O118" s="87">
        <v>259370000</v>
      </c>
      <c r="P118" s="87">
        <v>85510000</v>
      </c>
      <c r="Q118" s="87">
        <v>173860000</v>
      </c>
      <c r="R118" s="87">
        <f t="shared" si="4"/>
        <v>5229774.2458268115</v>
      </c>
      <c r="S118" s="87">
        <v>259370000</v>
      </c>
      <c r="T118" s="87">
        <f t="shared" si="5"/>
        <v>10419510.117915977</v>
      </c>
      <c r="U118" s="87"/>
      <c r="V118" s="115" t="s">
        <v>1257</v>
      </c>
      <c r="W118" s="115" t="s">
        <v>1257</v>
      </c>
      <c r="X118" s="115" t="s">
        <v>1258</v>
      </c>
    </row>
    <row r="119" spans="1:24">
      <c r="A119" s="85"/>
      <c r="B119" s="85">
        <v>1</v>
      </c>
      <c r="C119" s="83">
        <v>1</v>
      </c>
      <c r="D119" s="82">
        <v>7</v>
      </c>
      <c r="E119" s="82">
        <v>3.9</v>
      </c>
      <c r="F119" s="83" t="s">
        <v>1206</v>
      </c>
      <c r="G119" s="83" t="s">
        <v>1280</v>
      </c>
      <c r="H119" s="86">
        <v>6.9695999999999998</v>
      </c>
      <c r="I119" s="86">
        <v>13.043799999999999</v>
      </c>
      <c r="J119" s="86">
        <v>11.658349999999999</v>
      </c>
      <c r="K119" s="86"/>
      <c r="L119" s="117">
        <v>82.29</v>
      </c>
      <c r="M119" s="117">
        <v>163.95000000000002</v>
      </c>
      <c r="N119" s="87">
        <f t="shared" si="3"/>
        <v>5229774.2458268115</v>
      </c>
      <c r="O119" s="87">
        <v>259370000</v>
      </c>
      <c r="P119" s="87">
        <v>85510000</v>
      </c>
      <c r="Q119" s="87">
        <v>173860000</v>
      </c>
      <c r="R119" s="87">
        <f t="shared" si="4"/>
        <v>5229774.2458268115</v>
      </c>
      <c r="S119" s="87">
        <v>259370000</v>
      </c>
      <c r="T119" s="87">
        <f t="shared" si="5"/>
        <v>10419510.117915977</v>
      </c>
      <c r="U119" s="87"/>
      <c r="V119" s="115" t="s">
        <v>1257</v>
      </c>
      <c r="W119" s="115" t="s">
        <v>1257</v>
      </c>
      <c r="X119" s="115" t="s">
        <v>1258</v>
      </c>
    </row>
    <row r="120" spans="1:24">
      <c r="A120" s="85"/>
      <c r="B120" s="85">
        <v>1</v>
      </c>
      <c r="C120" s="83">
        <v>1</v>
      </c>
      <c r="D120" s="82">
        <v>7</v>
      </c>
      <c r="E120" s="82">
        <v>3.9</v>
      </c>
      <c r="F120" s="83" t="s">
        <v>1207</v>
      </c>
      <c r="G120" s="83" t="s">
        <v>1280</v>
      </c>
      <c r="H120" s="86">
        <v>6.9695999999999998</v>
      </c>
      <c r="I120" s="86">
        <v>13.043799999999999</v>
      </c>
      <c r="J120" s="86">
        <v>11.658349999999999</v>
      </c>
      <c r="K120" s="86"/>
      <c r="L120" s="117">
        <v>82.29</v>
      </c>
      <c r="M120" s="117">
        <v>163.95000000000002</v>
      </c>
      <c r="N120" s="87">
        <f t="shared" si="3"/>
        <v>5229774.2458268115</v>
      </c>
      <c r="O120" s="87">
        <v>259370000</v>
      </c>
      <c r="P120" s="87">
        <v>85510000</v>
      </c>
      <c r="Q120" s="87">
        <v>173860000</v>
      </c>
      <c r="R120" s="87">
        <f t="shared" si="4"/>
        <v>5229774.2458268115</v>
      </c>
      <c r="S120" s="87">
        <v>259370000</v>
      </c>
      <c r="T120" s="87">
        <f t="shared" si="5"/>
        <v>10419510.117915977</v>
      </c>
      <c r="U120" s="87"/>
      <c r="V120" s="115" t="s">
        <v>1257</v>
      </c>
      <c r="W120" s="115" t="s">
        <v>1257</v>
      </c>
      <c r="X120" s="115" t="s">
        <v>1258</v>
      </c>
    </row>
    <row r="121" spans="1:24">
      <c r="A121" s="85"/>
      <c r="B121" s="85">
        <v>1</v>
      </c>
      <c r="C121" s="83">
        <v>1</v>
      </c>
      <c r="D121" s="82">
        <v>7</v>
      </c>
      <c r="E121" s="82">
        <v>3.9</v>
      </c>
      <c r="F121" s="83" t="s">
        <v>1208</v>
      </c>
      <c r="G121" s="83" t="s">
        <v>1280</v>
      </c>
      <c r="H121" s="86">
        <v>6.7881</v>
      </c>
      <c r="I121" s="86">
        <v>12.695924999999999</v>
      </c>
      <c r="J121" s="86">
        <v>11.3498</v>
      </c>
      <c r="K121" s="86"/>
      <c r="L121" s="117">
        <v>80.11</v>
      </c>
      <c r="M121" s="117">
        <v>159.6</v>
      </c>
      <c r="N121" s="87">
        <f t="shared" si="3"/>
        <v>5229810.0623459481</v>
      </c>
      <c r="O121" s="87">
        <v>252490000</v>
      </c>
      <c r="P121" s="87">
        <v>83240000</v>
      </c>
      <c r="Q121" s="87">
        <v>169250000</v>
      </c>
      <c r="R121" s="87">
        <f t="shared" si="4"/>
        <v>5229810.0623459481</v>
      </c>
      <c r="S121" s="87">
        <v>252490000</v>
      </c>
      <c r="T121" s="87">
        <f t="shared" si="5"/>
        <v>10419144.750348436</v>
      </c>
      <c r="U121" s="87"/>
      <c r="V121" s="115" t="s">
        <v>1257</v>
      </c>
      <c r="W121" s="115" t="s">
        <v>1257</v>
      </c>
      <c r="X121" s="115" t="s">
        <v>1258</v>
      </c>
    </row>
    <row r="122" spans="1:24">
      <c r="A122" s="85"/>
      <c r="B122" s="85">
        <v>1</v>
      </c>
      <c r="C122" s="83">
        <v>1</v>
      </c>
      <c r="D122" s="82">
        <v>7</v>
      </c>
      <c r="E122" s="82">
        <v>3.9</v>
      </c>
      <c r="F122" s="83" t="s">
        <v>1209</v>
      </c>
      <c r="G122" s="83" t="s">
        <v>1280</v>
      </c>
      <c r="H122" s="86">
        <v>5.6507000000000005</v>
      </c>
      <c r="I122" s="86">
        <v>10.569349999999998</v>
      </c>
      <c r="J122" s="86">
        <v>9.4470749999999999</v>
      </c>
      <c r="K122" s="86"/>
      <c r="L122" s="117">
        <v>66.69</v>
      </c>
      <c r="M122" s="117">
        <v>132.86000000000001</v>
      </c>
      <c r="N122" s="87">
        <f t="shared" si="3"/>
        <v>5229888.4179332498</v>
      </c>
      <c r="O122" s="87">
        <v>210190000</v>
      </c>
      <c r="P122" s="87">
        <v>69300000</v>
      </c>
      <c r="Q122" s="87">
        <v>140890000</v>
      </c>
      <c r="R122" s="87">
        <f t="shared" si="4"/>
        <v>5229888.4179332498</v>
      </c>
      <c r="S122" s="87">
        <v>210190000</v>
      </c>
      <c r="T122" s="87">
        <f t="shared" si="5"/>
        <v>10418997.978806593</v>
      </c>
      <c r="U122" s="87"/>
      <c r="V122" s="115" t="s">
        <v>1257</v>
      </c>
      <c r="W122" s="115" t="s">
        <v>1257</v>
      </c>
      <c r="X122" s="115" t="s">
        <v>1258</v>
      </c>
    </row>
    <row r="123" spans="1:24">
      <c r="A123" s="85"/>
      <c r="B123" s="85">
        <v>1</v>
      </c>
      <c r="C123" s="82">
        <v>1</v>
      </c>
      <c r="D123" s="82">
        <v>8</v>
      </c>
      <c r="E123" s="82">
        <v>3.9</v>
      </c>
      <c r="F123" s="83" t="s">
        <v>1249</v>
      </c>
      <c r="G123" s="83" t="s">
        <v>672</v>
      </c>
      <c r="H123" s="86">
        <v>7.269075</v>
      </c>
      <c r="I123" s="86">
        <v>13.6004</v>
      </c>
      <c r="J123" s="86">
        <v>12.154449999999999</v>
      </c>
      <c r="K123" s="86"/>
      <c r="L123" s="117">
        <v>85.8</v>
      </c>
      <c r="M123" s="117">
        <v>170.94</v>
      </c>
      <c r="N123" s="87">
        <f t="shared" si="3"/>
        <v>5379878.1071508341</v>
      </c>
      <c r="O123" s="87">
        <v>278190000</v>
      </c>
      <c r="P123" s="87">
        <v>91720000</v>
      </c>
      <c r="Q123" s="87">
        <v>186470000</v>
      </c>
      <c r="R123" s="87">
        <f t="shared" si="4"/>
        <v>5379878.1071508341</v>
      </c>
      <c r="S123" s="87">
        <v>278190000</v>
      </c>
      <c r="T123" s="87">
        <f t="shared" si="5"/>
        <v>10718372.536554355</v>
      </c>
      <c r="U123" s="87"/>
      <c r="V123" s="115" t="s">
        <v>1257</v>
      </c>
      <c r="W123" s="115" t="s">
        <v>1257</v>
      </c>
      <c r="X123" s="115" t="s">
        <v>1258</v>
      </c>
    </row>
    <row r="124" spans="1:24">
      <c r="A124" s="85"/>
      <c r="B124" s="85">
        <v>1</v>
      </c>
      <c r="C124" s="82">
        <v>1</v>
      </c>
      <c r="D124" s="82">
        <v>8</v>
      </c>
      <c r="E124" s="82">
        <v>3.9</v>
      </c>
      <c r="F124" s="83" t="s">
        <v>1210</v>
      </c>
      <c r="G124" s="83" t="s">
        <v>672</v>
      </c>
      <c r="H124" s="86">
        <v>6.9695999999999998</v>
      </c>
      <c r="I124" s="86">
        <v>13.043799999999999</v>
      </c>
      <c r="J124" s="86">
        <v>11.658349999999999</v>
      </c>
      <c r="K124" s="86"/>
      <c r="L124" s="117">
        <v>82.29</v>
      </c>
      <c r="M124" s="117">
        <v>163.95000000000002</v>
      </c>
      <c r="N124" s="87">
        <f t="shared" si="3"/>
        <v>5379789.7464203704</v>
      </c>
      <c r="O124" s="87">
        <v>266810000</v>
      </c>
      <c r="P124" s="87">
        <v>87970000</v>
      </c>
      <c r="Q124" s="87">
        <v>178840000</v>
      </c>
      <c r="R124" s="87">
        <f t="shared" si="4"/>
        <v>5379789.7464203704</v>
      </c>
      <c r="S124" s="87">
        <v>266810000</v>
      </c>
      <c r="T124" s="87">
        <f t="shared" si="5"/>
        <v>10718392.622744195</v>
      </c>
      <c r="U124" s="87"/>
      <c r="V124" s="115" t="s">
        <v>1257</v>
      </c>
      <c r="W124" s="115" t="s">
        <v>1257</v>
      </c>
      <c r="X124" s="115" t="s">
        <v>1258</v>
      </c>
    </row>
    <row r="125" spans="1:24">
      <c r="A125" s="85"/>
      <c r="B125" s="85">
        <v>1</v>
      </c>
      <c r="C125" s="82">
        <v>1</v>
      </c>
      <c r="D125" s="82">
        <v>8</v>
      </c>
      <c r="E125" s="82">
        <v>3.9</v>
      </c>
      <c r="F125" s="83" t="s">
        <v>1211</v>
      </c>
      <c r="G125" s="83" t="s">
        <v>672</v>
      </c>
      <c r="H125" s="86">
        <v>6.9695999999999998</v>
      </c>
      <c r="I125" s="86">
        <v>13.043799999999999</v>
      </c>
      <c r="J125" s="86">
        <v>11.658349999999999</v>
      </c>
      <c r="K125" s="86"/>
      <c r="L125" s="117">
        <v>82.29</v>
      </c>
      <c r="M125" s="117">
        <v>163.95000000000002</v>
      </c>
      <c r="N125" s="87">
        <f t="shared" si="3"/>
        <v>5379789.7464203704</v>
      </c>
      <c r="O125" s="87">
        <v>266810000</v>
      </c>
      <c r="P125" s="87">
        <v>87970000</v>
      </c>
      <c r="Q125" s="87">
        <v>178840000</v>
      </c>
      <c r="R125" s="87">
        <f t="shared" si="4"/>
        <v>5379789.7464203704</v>
      </c>
      <c r="S125" s="87">
        <v>266810000</v>
      </c>
      <c r="T125" s="87">
        <f t="shared" si="5"/>
        <v>10718392.622744195</v>
      </c>
      <c r="U125" s="87"/>
      <c r="V125" s="115" t="s">
        <v>1257</v>
      </c>
      <c r="W125" s="115" t="s">
        <v>1257</v>
      </c>
      <c r="X125" s="115" t="s">
        <v>1258</v>
      </c>
    </row>
    <row r="126" spans="1:24">
      <c r="A126" s="85"/>
      <c r="B126" s="85">
        <v>1</v>
      </c>
      <c r="C126" s="82">
        <v>1</v>
      </c>
      <c r="D126" s="82">
        <v>8</v>
      </c>
      <c r="E126" s="82">
        <v>3.9</v>
      </c>
      <c r="F126" s="83" t="s">
        <v>1212</v>
      </c>
      <c r="G126" s="83" t="s">
        <v>672</v>
      </c>
      <c r="H126" s="86">
        <v>6.9695999999999998</v>
      </c>
      <c r="I126" s="86">
        <v>13.043799999999999</v>
      </c>
      <c r="J126" s="86">
        <v>11.658349999999999</v>
      </c>
      <c r="K126" s="86"/>
      <c r="L126" s="117">
        <v>82.29</v>
      </c>
      <c r="M126" s="117">
        <v>163.95000000000002</v>
      </c>
      <c r="N126" s="87">
        <f t="shared" si="3"/>
        <v>5379789.7464203704</v>
      </c>
      <c r="O126" s="87">
        <v>266810000</v>
      </c>
      <c r="P126" s="87">
        <v>87970000</v>
      </c>
      <c r="Q126" s="87">
        <v>178840000</v>
      </c>
      <c r="R126" s="87">
        <f t="shared" si="4"/>
        <v>5379789.7464203704</v>
      </c>
      <c r="S126" s="87">
        <v>266810000</v>
      </c>
      <c r="T126" s="87">
        <f t="shared" si="5"/>
        <v>10718392.622744195</v>
      </c>
      <c r="U126" s="87"/>
      <c r="V126" s="115" t="s">
        <v>1257</v>
      </c>
      <c r="W126" s="115" t="s">
        <v>1257</v>
      </c>
      <c r="X126" s="115" t="s">
        <v>1258</v>
      </c>
    </row>
    <row r="127" spans="1:24">
      <c r="A127" s="85"/>
      <c r="B127" s="85">
        <v>1</v>
      </c>
      <c r="C127" s="82">
        <v>1</v>
      </c>
      <c r="D127" s="82">
        <v>8</v>
      </c>
      <c r="E127" s="82">
        <v>3.9</v>
      </c>
      <c r="F127" s="83" t="s">
        <v>1213</v>
      </c>
      <c r="G127" s="83" t="s">
        <v>672</v>
      </c>
      <c r="H127" s="86">
        <v>6.9695999999999998</v>
      </c>
      <c r="I127" s="86">
        <v>13.043799999999999</v>
      </c>
      <c r="J127" s="86">
        <v>11.658349999999999</v>
      </c>
      <c r="K127" s="86"/>
      <c r="L127" s="117">
        <v>82.29</v>
      </c>
      <c r="M127" s="117">
        <v>163.95000000000002</v>
      </c>
      <c r="N127" s="87">
        <f t="shared" si="3"/>
        <v>5379789.7464203704</v>
      </c>
      <c r="O127" s="87">
        <v>266810000</v>
      </c>
      <c r="P127" s="87">
        <v>87970000</v>
      </c>
      <c r="Q127" s="87">
        <v>178840000</v>
      </c>
      <c r="R127" s="87">
        <f t="shared" si="4"/>
        <v>5379789.7464203704</v>
      </c>
      <c r="S127" s="87">
        <v>266810000</v>
      </c>
      <c r="T127" s="87">
        <f t="shared" si="5"/>
        <v>10718392.622744195</v>
      </c>
      <c r="U127" s="87"/>
      <c r="V127" s="115" t="s">
        <v>1257</v>
      </c>
      <c r="W127" s="115" t="s">
        <v>1257</v>
      </c>
      <c r="X127" s="115" t="s">
        <v>1258</v>
      </c>
    </row>
    <row r="128" spans="1:24">
      <c r="A128" s="85"/>
      <c r="B128" s="85">
        <v>1</v>
      </c>
      <c r="C128" s="82">
        <v>1</v>
      </c>
      <c r="D128" s="82">
        <v>8</v>
      </c>
      <c r="E128" s="82">
        <v>3.9</v>
      </c>
      <c r="F128" s="83" t="s">
        <v>1214</v>
      </c>
      <c r="G128" s="83" t="s">
        <v>672</v>
      </c>
      <c r="H128" s="86">
        <v>6.9695999999999998</v>
      </c>
      <c r="I128" s="86">
        <v>13.043799999999999</v>
      </c>
      <c r="J128" s="86">
        <v>11.658349999999999</v>
      </c>
      <c r="K128" s="86"/>
      <c r="L128" s="117">
        <v>82.29</v>
      </c>
      <c r="M128" s="117">
        <v>163.95000000000002</v>
      </c>
      <c r="N128" s="87">
        <f t="shared" si="3"/>
        <v>5379789.7464203704</v>
      </c>
      <c r="O128" s="87">
        <v>266810000</v>
      </c>
      <c r="P128" s="87">
        <v>87970000</v>
      </c>
      <c r="Q128" s="87">
        <v>178840000</v>
      </c>
      <c r="R128" s="87">
        <f t="shared" si="4"/>
        <v>5379789.7464203704</v>
      </c>
      <c r="S128" s="87">
        <v>266810000</v>
      </c>
      <c r="T128" s="87">
        <f t="shared" si="5"/>
        <v>10718392.622744195</v>
      </c>
      <c r="U128" s="87"/>
      <c r="V128" s="115" t="s">
        <v>1257</v>
      </c>
      <c r="W128" s="115" t="s">
        <v>1257</v>
      </c>
      <c r="X128" s="115" t="s">
        <v>1258</v>
      </c>
    </row>
    <row r="129" spans="1:24">
      <c r="A129" s="85"/>
      <c r="B129" s="85">
        <v>1</v>
      </c>
      <c r="C129" s="82">
        <v>1</v>
      </c>
      <c r="D129" s="82">
        <v>8</v>
      </c>
      <c r="E129" s="82">
        <v>3.9</v>
      </c>
      <c r="F129" s="83" t="s">
        <v>1215</v>
      </c>
      <c r="G129" s="83" t="s">
        <v>672</v>
      </c>
      <c r="H129" s="86">
        <v>6.9695999999999998</v>
      </c>
      <c r="I129" s="86">
        <v>13.043799999999999</v>
      </c>
      <c r="J129" s="86">
        <v>11.658349999999999</v>
      </c>
      <c r="K129" s="86"/>
      <c r="L129" s="117">
        <v>82.29</v>
      </c>
      <c r="M129" s="117">
        <v>163.95000000000002</v>
      </c>
      <c r="N129" s="87">
        <f t="shared" si="3"/>
        <v>5379789.7464203704</v>
      </c>
      <c r="O129" s="87">
        <v>266810000</v>
      </c>
      <c r="P129" s="87">
        <v>87970000</v>
      </c>
      <c r="Q129" s="87">
        <v>178840000</v>
      </c>
      <c r="R129" s="87">
        <f t="shared" si="4"/>
        <v>5379789.7464203704</v>
      </c>
      <c r="S129" s="87">
        <v>266810000</v>
      </c>
      <c r="T129" s="87">
        <f t="shared" si="5"/>
        <v>10718392.622744195</v>
      </c>
      <c r="U129" s="87"/>
      <c r="V129" s="115" t="s">
        <v>1257</v>
      </c>
      <c r="W129" s="115" t="s">
        <v>1257</v>
      </c>
      <c r="X129" s="115" t="s">
        <v>1258</v>
      </c>
    </row>
    <row r="130" spans="1:24">
      <c r="A130" s="85"/>
      <c r="B130" s="85">
        <v>1</v>
      </c>
      <c r="C130" s="82">
        <v>1</v>
      </c>
      <c r="D130" s="82">
        <v>8</v>
      </c>
      <c r="E130" s="82">
        <v>3.9</v>
      </c>
      <c r="F130" s="83" t="s">
        <v>1216</v>
      </c>
      <c r="G130" s="83" t="s">
        <v>672</v>
      </c>
      <c r="H130" s="86">
        <v>8.926775000000001</v>
      </c>
      <c r="I130" s="86">
        <v>16.698</v>
      </c>
      <c r="J130" s="86">
        <v>14.92535</v>
      </c>
      <c r="K130" s="86"/>
      <c r="L130" s="117">
        <v>105.36</v>
      </c>
      <c r="M130" s="117">
        <v>209.89999999999998</v>
      </c>
      <c r="N130" s="87">
        <f t="shared" si="3"/>
        <v>5479823.134983602</v>
      </c>
      <c r="O130" s="87">
        <v>347940000</v>
      </c>
      <c r="P130" s="87">
        <v>114710000</v>
      </c>
      <c r="Q130" s="87">
        <v>233230000</v>
      </c>
      <c r="R130" s="87">
        <f t="shared" si="4"/>
        <v>5479823.134983602</v>
      </c>
      <c r="S130" s="87">
        <v>347940000</v>
      </c>
      <c r="T130" s="87">
        <f t="shared" si="5"/>
        <v>10916997.684444362</v>
      </c>
      <c r="U130" s="87"/>
      <c r="V130" s="115" t="s">
        <v>1257</v>
      </c>
      <c r="W130" s="115" t="s">
        <v>1257</v>
      </c>
      <c r="X130" s="115" t="s">
        <v>1258</v>
      </c>
    </row>
    <row r="131" spans="1:24">
      <c r="A131" s="85"/>
      <c r="B131" s="85">
        <v>1</v>
      </c>
      <c r="C131" s="82">
        <v>1</v>
      </c>
      <c r="D131" s="82">
        <v>8</v>
      </c>
      <c r="E131" s="82">
        <v>3.9</v>
      </c>
      <c r="F131" s="83" t="s">
        <v>1217</v>
      </c>
      <c r="G131" s="83" t="s">
        <v>672</v>
      </c>
      <c r="H131" s="86">
        <v>9.8978000000000002</v>
      </c>
      <c r="I131" s="86">
        <v>18.516024999999999</v>
      </c>
      <c r="J131" s="86">
        <v>16.549775</v>
      </c>
      <c r="K131" s="86"/>
      <c r="L131" s="117">
        <v>116.81</v>
      </c>
      <c r="M131" s="117">
        <v>232.73000000000002</v>
      </c>
      <c r="N131" s="87">
        <f t="shared" ref="N131:N194" si="6">O131/(M131*0.3025)</f>
        <v>5479765.3294545915</v>
      </c>
      <c r="O131" s="87">
        <v>385780000</v>
      </c>
      <c r="P131" s="87">
        <v>127190000</v>
      </c>
      <c r="Q131" s="87">
        <v>258590000</v>
      </c>
      <c r="R131" s="87">
        <f t="shared" ref="R131:R194" si="7">S131/(M131*0.3025)</f>
        <v>5479765.3294545915</v>
      </c>
      <c r="S131" s="87">
        <v>385780000</v>
      </c>
      <c r="T131" s="87">
        <f t="shared" ref="T131:T194" si="8">S131/(L131*0.3025)</f>
        <v>10917779.172365095</v>
      </c>
      <c r="U131" s="87"/>
      <c r="V131" s="115" t="s">
        <v>1257</v>
      </c>
      <c r="W131" s="115" t="s">
        <v>1257</v>
      </c>
      <c r="X131" s="115" t="s">
        <v>1258</v>
      </c>
    </row>
    <row r="132" spans="1:24">
      <c r="A132" s="85"/>
      <c r="B132" s="85">
        <v>1</v>
      </c>
      <c r="C132" s="82">
        <v>1</v>
      </c>
      <c r="D132" s="82">
        <v>8</v>
      </c>
      <c r="E132" s="82">
        <v>3.9</v>
      </c>
      <c r="F132" s="83" t="s">
        <v>1218</v>
      </c>
      <c r="G132" s="83" t="s">
        <v>672</v>
      </c>
      <c r="H132" s="86">
        <v>9.0689499999999992</v>
      </c>
      <c r="I132" s="86">
        <v>16.967224999999999</v>
      </c>
      <c r="J132" s="86">
        <v>15.167349999999999</v>
      </c>
      <c r="K132" s="86"/>
      <c r="L132" s="117">
        <v>107.07</v>
      </c>
      <c r="M132" s="117">
        <v>213.29999999999998</v>
      </c>
      <c r="N132" s="87">
        <f t="shared" si="6"/>
        <v>5479730.1747819595</v>
      </c>
      <c r="O132" s="87">
        <v>353570000</v>
      </c>
      <c r="P132" s="87">
        <v>116570000</v>
      </c>
      <c r="Q132" s="87">
        <v>237000000</v>
      </c>
      <c r="R132" s="87">
        <f t="shared" si="7"/>
        <v>5479730.1747819595</v>
      </c>
      <c r="S132" s="87">
        <v>353570000</v>
      </c>
      <c r="T132" s="87">
        <f t="shared" si="8"/>
        <v>10916470.031577395</v>
      </c>
      <c r="U132" s="87"/>
      <c r="V132" s="115" t="s">
        <v>1257</v>
      </c>
      <c r="W132" s="115" t="s">
        <v>1257</v>
      </c>
      <c r="X132" s="115" t="s">
        <v>1258</v>
      </c>
    </row>
    <row r="133" spans="1:24">
      <c r="A133" s="85"/>
      <c r="B133" s="85">
        <v>1</v>
      </c>
      <c r="C133" s="82">
        <v>1</v>
      </c>
      <c r="D133" s="82">
        <v>8</v>
      </c>
      <c r="E133" s="82">
        <v>3.9</v>
      </c>
      <c r="F133" s="83" t="s">
        <v>1219</v>
      </c>
      <c r="G133" s="83" t="s">
        <v>672</v>
      </c>
      <c r="H133" s="86">
        <v>6.9695999999999998</v>
      </c>
      <c r="I133" s="86">
        <v>13.043799999999999</v>
      </c>
      <c r="J133" s="86">
        <v>11.658349999999999</v>
      </c>
      <c r="K133" s="86"/>
      <c r="L133" s="117">
        <v>82.29</v>
      </c>
      <c r="M133" s="117">
        <v>163.95000000000002</v>
      </c>
      <c r="N133" s="87">
        <f t="shared" si="6"/>
        <v>5329784.5795558514</v>
      </c>
      <c r="O133" s="87">
        <v>264330000</v>
      </c>
      <c r="P133" s="87">
        <v>87150000</v>
      </c>
      <c r="Q133" s="87">
        <v>177180000</v>
      </c>
      <c r="R133" s="87">
        <f t="shared" si="7"/>
        <v>5329784.5795558514</v>
      </c>
      <c r="S133" s="87">
        <v>264330000</v>
      </c>
      <c r="T133" s="87">
        <f t="shared" si="8"/>
        <v>10618765.121134788</v>
      </c>
      <c r="U133" s="87"/>
      <c r="V133" s="115" t="s">
        <v>1257</v>
      </c>
      <c r="W133" s="115" t="s">
        <v>1257</v>
      </c>
      <c r="X133" s="115" t="s">
        <v>1258</v>
      </c>
    </row>
    <row r="134" spans="1:24">
      <c r="A134" s="85"/>
      <c r="B134" s="85">
        <v>1</v>
      </c>
      <c r="C134" s="82">
        <v>1</v>
      </c>
      <c r="D134" s="82">
        <v>8</v>
      </c>
      <c r="E134" s="82">
        <v>3.9</v>
      </c>
      <c r="F134" s="83" t="s">
        <v>1220</v>
      </c>
      <c r="G134" s="83" t="s">
        <v>672</v>
      </c>
      <c r="H134" s="86">
        <v>6.9695999999999998</v>
      </c>
      <c r="I134" s="86">
        <v>13.043799999999999</v>
      </c>
      <c r="J134" s="86">
        <v>11.658349999999999</v>
      </c>
      <c r="K134" s="86"/>
      <c r="L134" s="117">
        <v>82.29</v>
      </c>
      <c r="M134" s="117">
        <v>163.95000000000002</v>
      </c>
      <c r="N134" s="87">
        <f t="shared" si="6"/>
        <v>5329784.5795558514</v>
      </c>
      <c r="O134" s="87">
        <v>264330000</v>
      </c>
      <c r="P134" s="87">
        <v>87150000</v>
      </c>
      <c r="Q134" s="87">
        <v>177180000</v>
      </c>
      <c r="R134" s="87">
        <f t="shared" si="7"/>
        <v>5329784.5795558514</v>
      </c>
      <c r="S134" s="87">
        <v>264330000</v>
      </c>
      <c r="T134" s="87">
        <f t="shared" si="8"/>
        <v>10618765.121134788</v>
      </c>
      <c r="U134" s="87"/>
      <c r="V134" s="115" t="s">
        <v>1257</v>
      </c>
      <c r="W134" s="115" t="s">
        <v>1257</v>
      </c>
      <c r="X134" s="115" t="s">
        <v>1258</v>
      </c>
    </row>
    <row r="135" spans="1:24">
      <c r="A135" s="85"/>
      <c r="B135" s="85">
        <v>1</v>
      </c>
      <c r="C135" s="82">
        <v>1</v>
      </c>
      <c r="D135" s="82">
        <v>8</v>
      </c>
      <c r="E135" s="82">
        <v>3.9</v>
      </c>
      <c r="F135" s="83" t="s">
        <v>1221</v>
      </c>
      <c r="G135" s="83" t="s">
        <v>672</v>
      </c>
      <c r="H135" s="86">
        <v>6.9695999999999998</v>
      </c>
      <c r="I135" s="86">
        <v>13.043799999999999</v>
      </c>
      <c r="J135" s="86">
        <v>11.658349999999999</v>
      </c>
      <c r="K135" s="86"/>
      <c r="L135" s="117">
        <v>82.29</v>
      </c>
      <c r="M135" s="117">
        <v>163.95000000000002</v>
      </c>
      <c r="N135" s="87">
        <f t="shared" si="6"/>
        <v>5329784.5795558514</v>
      </c>
      <c r="O135" s="87">
        <v>264330000</v>
      </c>
      <c r="P135" s="87">
        <v>87150000</v>
      </c>
      <c r="Q135" s="87">
        <v>177180000</v>
      </c>
      <c r="R135" s="87">
        <f t="shared" si="7"/>
        <v>5329784.5795558514</v>
      </c>
      <c r="S135" s="87">
        <v>264330000</v>
      </c>
      <c r="T135" s="87">
        <f t="shared" si="8"/>
        <v>10618765.121134788</v>
      </c>
      <c r="U135" s="87"/>
      <c r="V135" s="115" t="s">
        <v>1257</v>
      </c>
      <c r="W135" s="115" t="s">
        <v>1257</v>
      </c>
      <c r="X135" s="115" t="s">
        <v>1258</v>
      </c>
    </row>
    <row r="136" spans="1:24">
      <c r="A136" s="85"/>
      <c r="B136" s="85">
        <v>1</v>
      </c>
      <c r="C136" s="82">
        <v>1</v>
      </c>
      <c r="D136" s="82">
        <v>8</v>
      </c>
      <c r="E136" s="82">
        <v>3.9</v>
      </c>
      <c r="F136" s="83" t="s">
        <v>1222</v>
      </c>
      <c r="G136" s="83" t="s">
        <v>672</v>
      </c>
      <c r="H136" s="86">
        <v>6.9695999999999998</v>
      </c>
      <c r="I136" s="86">
        <v>13.043799999999999</v>
      </c>
      <c r="J136" s="86">
        <v>11.658349999999999</v>
      </c>
      <c r="K136" s="86"/>
      <c r="L136" s="117">
        <v>82.29</v>
      </c>
      <c r="M136" s="117">
        <v>163.95000000000002</v>
      </c>
      <c r="N136" s="87">
        <f t="shared" si="6"/>
        <v>5329784.5795558514</v>
      </c>
      <c r="O136" s="87">
        <v>264330000</v>
      </c>
      <c r="P136" s="87">
        <v>87150000</v>
      </c>
      <c r="Q136" s="87">
        <v>177180000</v>
      </c>
      <c r="R136" s="87">
        <f t="shared" si="7"/>
        <v>5329784.5795558514</v>
      </c>
      <c r="S136" s="87">
        <v>264330000</v>
      </c>
      <c r="T136" s="87">
        <f t="shared" si="8"/>
        <v>10618765.121134788</v>
      </c>
      <c r="U136" s="87"/>
      <c r="V136" s="115" t="s">
        <v>1257</v>
      </c>
      <c r="W136" s="115" t="s">
        <v>1257</v>
      </c>
      <c r="X136" s="115" t="s">
        <v>1258</v>
      </c>
    </row>
    <row r="137" spans="1:24">
      <c r="A137" s="85"/>
      <c r="B137" s="85">
        <v>1</v>
      </c>
      <c r="C137" s="82">
        <v>1</v>
      </c>
      <c r="D137" s="82">
        <v>8</v>
      </c>
      <c r="E137" s="82">
        <v>3.9</v>
      </c>
      <c r="F137" s="83" t="s">
        <v>1223</v>
      </c>
      <c r="G137" s="83" t="s">
        <v>672</v>
      </c>
      <c r="H137" s="86">
        <v>6.9695999999999998</v>
      </c>
      <c r="I137" s="86">
        <v>13.043799999999999</v>
      </c>
      <c r="J137" s="86">
        <v>11.658349999999999</v>
      </c>
      <c r="K137" s="86"/>
      <c r="L137" s="117">
        <v>82.29</v>
      </c>
      <c r="M137" s="117">
        <v>163.95000000000002</v>
      </c>
      <c r="N137" s="87">
        <f t="shared" si="6"/>
        <v>5329784.5795558514</v>
      </c>
      <c r="O137" s="87">
        <v>264330000</v>
      </c>
      <c r="P137" s="87">
        <v>87150000</v>
      </c>
      <c r="Q137" s="87">
        <v>177180000</v>
      </c>
      <c r="R137" s="87">
        <f t="shared" si="7"/>
        <v>5329784.5795558514</v>
      </c>
      <c r="S137" s="87">
        <v>264330000</v>
      </c>
      <c r="T137" s="87">
        <f t="shared" si="8"/>
        <v>10618765.121134788</v>
      </c>
      <c r="U137" s="87"/>
      <c r="V137" s="115" t="s">
        <v>1257</v>
      </c>
      <c r="W137" s="115" t="s">
        <v>1257</v>
      </c>
      <c r="X137" s="115" t="s">
        <v>1258</v>
      </c>
    </row>
    <row r="138" spans="1:24">
      <c r="A138" s="85"/>
      <c r="B138" s="85">
        <v>1</v>
      </c>
      <c r="C138" s="82">
        <v>1</v>
      </c>
      <c r="D138" s="82">
        <v>8</v>
      </c>
      <c r="E138" s="82">
        <v>3.9</v>
      </c>
      <c r="F138" s="83" t="s">
        <v>1224</v>
      </c>
      <c r="G138" s="83" t="s">
        <v>672</v>
      </c>
      <c r="H138" s="86">
        <v>6.9695999999999998</v>
      </c>
      <c r="I138" s="86">
        <v>13.043799999999999</v>
      </c>
      <c r="J138" s="86">
        <v>11.658349999999999</v>
      </c>
      <c r="K138" s="86"/>
      <c r="L138" s="117">
        <v>82.29</v>
      </c>
      <c r="M138" s="117">
        <v>163.95000000000002</v>
      </c>
      <c r="N138" s="87">
        <f t="shared" si="6"/>
        <v>5329784.5795558514</v>
      </c>
      <c r="O138" s="87">
        <v>264330000</v>
      </c>
      <c r="P138" s="87">
        <v>87150000</v>
      </c>
      <c r="Q138" s="87">
        <v>177180000</v>
      </c>
      <c r="R138" s="87">
        <f t="shared" si="7"/>
        <v>5329784.5795558514</v>
      </c>
      <c r="S138" s="87">
        <v>264330000</v>
      </c>
      <c r="T138" s="87">
        <f t="shared" si="8"/>
        <v>10618765.121134788</v>
      </c>
      <c r="U138" s="87"/>
      <c r="V138" s="115" t="s">
        <v>1257</v>
      </c>
      <c r="W138" s="115" t="s">
        <v>1257</v>
      </c>
      <c r="X138" s="115" t="s">
        <v>1258</v>
      </c>
    </row>
    <row r="139" spans="1:24">
      <c r="A139" s="85"/>
      <c r="B139" s="85">
        <v>1</v>
      </c>
      <c r="C139" s="82">
        <v>1</v>
      </c>
      <c r="D139" s="82">
        <v>8</v>
      </c>
      <c r="E139" s="82">
        <v>3.9</v>
      </c>
      <c r="F139" s="83" t="s">
        <v>1225</v>
      </c>
      <c r="G139" s="83" t="s">
        <v>672</v>
      </c>
      <c r="H139" s="86">
        <v>6.7881</v>
      </c>
      <c r="I139" s="86">
        <v>12.695924999999999</v>
      </c>
      <c r="J139" s="86">
        <v>11.3498</v>
      </c>
      <c r="K139" s="86"/>
      <c r="L139" s="117">
        <v>80.11</v>
      </c>
      <c r="M139" s="117">
        <v>159.6</v>
      </c>
      <c r="N139" s="87">
        <f t="shared" si="6"/>
        <v>5329853.5595186315</v>
      </c>
      <c r="O139" s="87">
        <v>257320000</v>
      </c>
      <c r="P139" s="87">
        <v>84840000</v>
      </c>
      <c r="Q139" s="87">
        <v>172480000</v>
      </c>
      <c r="R139" s="87">
        <f t="shared" si="7"/>
        <v>5329853.5595186315</v>
      </c>
      <c r="S139" s="87">
        <v>257320000</v>
      </c>
      <c r="T139" s="87">
        <f t="shared" si="8"/>
        <v>10618457.472215373</v>
      </c>
      <c r="U139" s="87"/>
      <c r="V139" s="115" t="s">
        <v>1257</v>
      </c>
      <c r="W139" s="115" t="s">
        <v>1257</v>
      </c>
      <c r="X139" s="115" t="s">
        <v>1258</v>
      </c>
    </row>
    <row r="140" spans="1:24">
      <c r="A140" s="85"/>
      <c r="B140" s="85">
        <v>1</v>
      </c>
      <c r="C140" s="82">
        <v>1</v>
      </c>
      <c r="D140" s="82">
        <v>8</v>
      </c>
      <c r="E140" s="82">
        <v>3.9</v>
      </c>
      <c r="F140" s="83" t="s">
        <v>1226</v>
      </c>
      <c r="G140" s="83" t="s">
        <v>672</v>
      </c>
      <c r="H140" s="86">
        <v>5.6507000000000005</v>
      </c>
      <c r="I140" s="86">
        <v>10.569349999999998</v>
      </c>
      <c r="J140" s="86">
        <v>9.4470749999999999</v>
      </c>
      <c r="K140" s="86"/>
      <c r="L140" s="117">
        <v>66.69</v>
      </c>
      <c r="M140" s="117">
        <v>132.86000000000001</v>
      </c>
      <c r="N140" s="87">
        <f t="shared" si="6"/>
        <v>5329664.1092406968</v>
      </c>
      <c r="O140" s="87">
        <v>214200000</v>
      </c>
      <c r="P140" s="87">
        <v>70620000</v>
      </c>
      <c r="Q140" s="87">
        <v>143580000</v>
      </c>
      <c r="R140" s="87">
        <f t="shared" si="7"/>
        <v>5329664.1092406968</v>
      </c>
      <c r="S140" s="87">
        <v>214200000</v>
      </c>
      <c r="T140" s="87">
        <f t="shared" si="8"/>
        <v>10617771.383321624</v>
      </c>
      <c r="U140" s="87"/>
      <c r="V140" s="115" t="s">
        <v>1257</v>
      </c>
      <c r="W140" s="115" t="s">
        <v>1257</v>
      </c>
      <c r="X140" s="115" t="s">
        <v>1258</v>
      </c>
    </row>
    <row r="141" spans="1:24">
      <c r="A141" s="85"/>
      <c r="B141" s="85">
        <v>1</v>
      </c>
      <c r="C141" s="82">
        <v>1</v>
      </c>
      <c r="D141" s="82">
        <v>9</v>
      </c>
      <c r="E141" s="82">
        <v>3.9</v>
      </c>
      <c r="F141" s="83" t="s">
        <v>1250</v>
      </c>
      <c r="G141" s="83" t="s">
        <v>1280</v>
      </c>
      <c r="H141" s="86">
        <v>7.269075</v>
      </c>
      <c r="I141" s="86">
        <v>13.6004</v>
      </c>
      <c r="J141" s="86">
        <v>12.154449999999999</v>
      </c>
      <c r="K141" s="86"/>
      <c r="L141" s="117">
        <v>85.8</v>
      </c>
      <c r="M141" s="117">
        <v>170.94</v>
      </c>
      <c r="N141" s="87">
        <f t="shared" si="6"/>
        <v>5479860.0253145704</v>
      </c>
      <c r="O141" s="87">
        <v>283360000</v>
      </c>
      <c r="P141" s="87">
        <v>93420000</v>
      </c>
      <c r="Q141" s="87">
        <v>189940000</v>
      </c>
      <c r="R141" s="87">
        <f t="shared" si="7"/>
        <v>5479860.0253145704</v>
      </c>
      <c r="S141" s="87">
        <v>283360000</v>
      </c>
      <c r="T141" s="87">
        <f t="shared" si="8"/>
        <v>10917567.281203644</v>
      </c>
      <c r="U141" s="87"/>
      <c r="V141" s="115" t="s">
        <v>1257</v>
      </c>
      <c r="W141" s="115" t="s">
        <v>1257</v>
      </c>
      <c r="X141" s="115" t="s">
        <v>1258</v>
      </c>
    </row>
    <row r="142" spans="1:24">
      <c r="A142" s="85"/>
      <c r="B142" s="85">
        <v>1</v>
      </c>
      <c r="C142" s="82">
        <v>1</v>
      </c>
      <c r="D142" s="82">
        <v>9</v>
      </c>
      <c r="E142" s="82">
        <v>3.9</v>
      </c>
      <c r="F142" s="83" t="s">
        <v>1227</v>
      </c>
      <c r="G142" s="83" t="s">
        <v>1280</v>
      </c>
      <c r="H142" s="86">
        <v>6.9695999999999998</v>
      </c>
      <c r="I142" s="86">
        <v>13.043799999999999</v>
      </c>
      <c r="J142" s="86">
        <v>11.658349999999999</v>
      </c>
      <c r="K142" s="86"/>
      <c r="L142" s="117">
        <v>82.29</v>
      </c>
      <c r="M142" s="117">
        <v>163.95000000000002</v>
      </c>
      <c r="N142" s="87">
        <f t="shared" si="6"/>
        <v>5479800.0801494103</v>
      </c>
      <c r="O142" s="87">
        <v>271770000</v>
      </c>
      <c r="P142" s="87">
        <v>89600000</v>
      </c>
      <c r="Q142" s="87">
        <v>182170000</v>
      </c>
      <c r="R142" s="87">
        <f t="shared" si="7"/>
        <v>5479800.0801494103</v>
      </c>
      <c r="S142" s="87">
        <v>271770000</v>
      </c>
      <c r="T142" s="87">
        <f t="shared" si="8"/>
        <v>10917647.625963006</v>
      </c>
      <c r="U142" s="87"/>
      <c r="V142" s="115" t="s">
        <v>1257</v>
      </c>
      <c r="W142" s="115" t="s">
        <v>1257</v>
      </c>
      <c r="X142" s="115" t="s">
        <v>1258</v>
      </c>
    </row>
    <row r="143" spans="1:24">
      <c r="A143" s="85"/>
      <c r="B143" s="85">
        <v>1</v>
      </c>
      <c r="C143" s="82">
        <v>1</v>
      </c>
      <c r="D143" s="82">
        <v>9</v>
      </c>
      <c r="E143" s="82">
        <v>3.9</v>
      </c>
      <c r="F143" s="83" t="s">
        <v>1228</v>
      </c>
      <c r="G143" s="83" t="s">
        <v>1280</v>
      </c>
      <c r="H143" s="86">
        <v>6.9695999999999998</v>
      </c>
      <c r="I143" s="86">
        <v>13.043799999999999</v>
      </c>
      <c r="J143" s="86">
        <v>11.658349999999999</v>
      </c>
      <c r="K143" s="86"/>
      <c r="L143" s="117">
        <v>82.29</v>
      </c>
      <c r="M143" s="117">
        <v>163.95000000000002</v>
      </c>
      <c r="N143" s="87">
        <f t="shared" si="6"/>
        <v>5479800.0801494103</v>
      </c>
      <c r="O143" s="87">
        <v>271770000</v>
      </c>
      <c r="P143" s="87">
        <v>89600000</v>
      </c>
      <c r="Q143" s="87">
        <v>182170000</v>
      </c>
      <c r="R143" s="87">
        <f t="shared" si="7"/>
        <v>5479800.0801494103</v>
      </c>
      <c r="S143" s="87">
        <v>271770000</v>
      </c>
      <c r="T143" s="87">
        <f t="shared" si="8"/>
        <v>10917647.625963006</v>
      </c>
      <c r="U143" s="87"/>
      <c r="V143" s="115" t="s">
        <v>1257</v>
      </c>
      <c r="W143" s="115" t="s">
        <v>1257</v>
      </c>
      <c r="X143" s="115" t="s">
        <v>1258</v>
      </c>
    </row>
    <row r="144" spans="1:24">
      <c r="A144" s="85"/>
      <c r="B144" s="85">
        <v>1</v>
      </c>
      <c r="C144" s="82">
        <v>1</v>
      </c>
      <c r="D144" s="82">
        <v>9</v>
      </c>
      <c r="E144" s="82">
        <v>3.9</v>
      </c>
      <c r="F144" s="83" t="s">
        <v>1229</v>
      </c>
      <c r="G144" s="83" t="s">
        <v>1280</v>
      </c>
      <c r="H144" s="86">
        <v>6.9695999999999998</v>
      </c>
      <c r="I144" s="86">
        <v>13.043799999999999</v>
      </c>
      <c r="J144" s="86">
        <v>11.658349999999999</v>
      </c>
      <c r="K144" s="86"/>
      <c r="L144" s="117">
        <v>82.29</v>
      </c>
      <c r="M144" s="117">
        <v>163.95000000000002</v>
      </c>
      <c r="N144" s="87">
        <f t="shared" si="6"/>
        <v>5479800.0801494103</v>
      </c>
      <c r="O144" s="87">
        <v>271770000</v>
      </c>
      <c r="P144" s="87">
        <v>89600000</v>
      </c>
      <c r="Q144" s="87">
        <v>182170000</v>
      </c>
      <c r="R144" s="87">
        <f t="shared" si="7"/>
        <v>5479800.0801494103</v>
      </c>
      <c r="S144" s="87">
        <v>271770000</v>
      </c>
      <c r="T144" s="87">
        <f t="shared" si="8"/>
        <v>10917647.625963006</v>
      </c>
      <c r="U144" s="87"/>
      <c r="V144" s="115" t="s">
        <v>1257</v>
      </c>
      <c r="W144" s="115" t="s">
        <v>1257</v>
      </c>
      <c r="X144" s="115" t="s">
        <v>1258</v>
      </c>
    </row>
    <row r="145" spans="1:24">
      <c r="A145" s="85"/>
      <c r="B145" s="85">
        <v>1</v>
      </c>
      <c r="C145" s="82">
        <v>1</v>
      </c>
      <c r="D145" s="82">
        <v>9</v>
      </c>
      <c r="E145" s="82">
        <v>3.9</v>
      </c>
      <c r="F145" s="83" t="s">
        <v>1230</v>
      </c>
      <c r="G145" s="83" t="s">
        <v>1280</v>
      </c>
      <c r="H145" s="86">
        <v>6.9695999999999998</v>
      </c>
      <c r="I145" s="86">
        <v>13.043799999999999</v>
      </c>
      <c r="J145" s="86">
        <v>11.658349999999999</v>
      </c>
      <c r="K145" s="86"/>
      <c r="L145" s="117">
        <v>82.29</v>
      </c>
      <c r="M145" s="117">
        <v>163.95000000000002</v>
      </c>
      <c r="N145" s="87">
        <f t="shared" si="6"/>
        <v>5479800.0801494103</v>
      </c>
      <c r="O145" s="87">
        <v>271770000</v>
      </c>
      <c r="P145" s="87">
        <v>89600000</v>
      </c>
      <c r="Q145" s="87">
        <v>182170000</v>
      </c>
      <c r="R145" s="87">
        <f t="shared" si="7"/>
        <v>5479800.0801494103</v>
      </c>
      <c r="S145" s="87">
        <v>271770000</v>
      </c>
      <c r="T145" s="87">
        <f t="shared" si="8"/>
        <v>10917647.625963006</v>
      </c>
      <c r="U145" s="87"/>
      <c r="V145" s="115" t="s">
        <v>1257</v>
      </c>
      <c r="W145" s="115" t="s">
        <v>1257</v>
      </c>
      <c r="X145" s="115" t="s">
        <v>1258</v>
      </c>
    </row>
    <row r="146" spans="1:24">
      <c r="A146" s="85"/>
      <c r="B146" s="85">
        <v>1</v>
      </c>
      <c r="C146" s="82">
        <v>1</v>
      </c>
      <c r="D146" s="82">
        <v>9</v>
      </c>
      <c r="E146" s="82">
        <v>3.9</v>
      </c>
      <c r="F146" s="83" t="s">
        <v>1231</v>
      </c>
      <c r="G146" s="83" t="s">
        <v>1280</v>
      </c>
      <c r="H146" s="86">
        <v>6.9695999999999998</v>
      </c>
      <c r="I146" s="86">
        <v>13.043799999999999</v>
      </c>
      <c r="J146" s="86">
        <v>11.658349999999999</v>
      </c>
      <c r="K146" s="86"/>
      <c r="L146" s="117">
        <v>82.29</v>
      </c>
      <c r="M146" s="117">
        <v>163.95000000000002</v>
      </c>
      <c r="N146" s="87">
        <f t="shared" si="6"/>
        <v>5479800.0801494103</v>
      </c>
      <c r="O146" s="87">
        <v>271770000</v>
      </c>
      <c r="P146" s="87">
        <v>89600000</v>
      </c>
      <c r="Q146" s="87">
        <v>182170000</v>
      </c>
      <c r="R146" s="87">
        <f t="shared" si="7"/>
        <v>5479800.0801494103</v>
      </c>
      <c r="S146" s="87">
        <v>271770000</v>
      </c>
      <c r="T146" s="87">
        <f t="shared" si="8"/>
        <v>10917647.625963006</v>
      </c>
      <c r="U146" s="87"/>
      <c r="V146" s="115" t="s">
        <v>1257</v>
      </c>
      <c r="W146" s="115" t="s">
        <v>1257</v>
      </c>
      <c r="X146" s="115" t="s">
        <v>1258</v>
      </c>
    </row>
    <row r="147" spans="1:24">
      <c r="A147" s="85"/>
      <c r="B147" s="85">
        <v>1</v>
      </c>
      <c r="C147" s="82">
        <v>1</v>
      </c>
      <c r="D147" s="82">
        <v>9</v>
      </c>
      <c r="E147" s="82">
        <v>3.9</v>
      </c>
      <c r="F147" s="83" t="s">
        <v>1232</v>
      </c>
      <c r="G147" s="83" t="s">
        <v>1280</v>
      </c>
      <c r="H147" s="86">
        <v>6.9695999999999998</v>
      </c>
      <c r="I147" s="86">
        <v>13.043799999999999</v>
      </c>
      <c r="J147" s="86">
        <v>11.658349999999999</v>
      </c>
      <c r="K147" s="86"/>
      <c r="L147" s="117">
        <v>82.29</v>
      </c>
      <c r="M147" s="117">
        <v>163.95000000000002</v>
      </c>
      <c r="N147" s="87">
        <f t="shared" si="6"/>
        <v>5479800.0801494103</v>
      </c>
      <c r="O147" s="87">
        <v>271770000</v>
      </c>
      <c r="P147" s="87">
        <v>89600000</v>
      </c>
      <c r="Q147" s="87">
        <v>182170000</v>
      </c>
      <c r="R147" s="87">
        <f t="shared" si="7"/>
        <v>5479800.0801494103</v>
      </c>
      <c r="S147" s="87">
        <v>271770000</v>
      </c>
      <c r="T147" s="87">
        <f t="shared" si="8"/>
        <v>10917647.625963006</v>
      </c>
      <c r="U147" s="87"/>
      <c r="V147" s="115" t="s">
        <v>1257</v>
      </c>
      <c r="W147" s="115" t="s">
        <v>1257</v>
      </c>
      <c r="X147" s="115" t="s">
        <v>1258</v>
      </c>
    </row>
    <row r="148" spans="1:24">
      <c r="A148" s="85"/>
      <c r="B148" s="85">
        <v>1</v>
      </c>
      <c r="C148" s="82">
        <v>1</v>
      </c>
      <c r="D148" s="82">
        <v>9</v>
      </c>
      <c r="E148" s="82">
        <v>3.9</v>
      </c>
      <c r="F148" s="83" t="s">
        <v>1233</v>
      </c>
      <c r="G148" s="83" t="s">
        <v>1280</v>
      </c>
      <c r="H148" s="86">
        <v>8.926775000000001</v>
      </c>
      <c r="I148" s="86">
        <v>16.698</v>
      </c>
      <c r="J148" s="86">
        <v>14.92535</v>
      </c>
      <c r="K148" s="86"/>
      <c r="L148" s="117">
        <v>105.36</v>
      </c>
      <c r="M148" s="117">
        <v>209.89999999999998</v>
      </c>
      <c r="N148" s="87">
        <f t="shared" si="6"/>
        <v>5579831.4033837449</v>
      </c>
      <c r="O148" s="87">
        <v>354290000</v>
      </c>
      <c r="P148" s="87">
        <v>116810000</v>
      </c>
      <c r="Q148" s="87">
        <v>237480000</v>
      </c>
      <c r="R148" s="87">
        <f t="shared" si="7"/>
        <v>5579831.4033837449</v>
      </c>
      <c r="S148" s="87">
        <v>354290000</v>
      </c>
      <c r="T148" s="87">
        <f t="shared" si="8"/>
        <v>11116235.872914275</v>
      </c>
      <c r="U148" s="87"/>
      <c r="V148" s="115" t="s">
        <v>1257</v>
      </c>
      <c r="W148" s="115" t="s">
        <v>1257</v>
      </c>
      <c r="X148" s="115" t="s">
        <v>1258</v>
      </c>
    </row>
    <row r="149" spans="1:24">
      <c r="A149" s="85"/>
      <c r="B149" s="85">
        <v>1</v>
      </c>
      <c r="C149" s="82">
        <v>1</v>
      </c>
      <c r="D149" s="82">
        <v>9</v>
      </c>
      <c r="E149" s="82">
        <v>3.9</v>
      </c>
      <c r="F149" s="83" t="s">
        <v>1234</v>
      </c>
      <c r="G149" s="83" t="s">
        <v>1280</v>
      </c>
      <c r="H149" s="86">
        <v>9.8978000000000002</v>
      </c>
      <c r="I149" s="86">
        <v>18.516024999999999</v>
      </c>
      <c r="J149" s="86">
        <v>16.549775</v>
      </c>
      <c r="K149" s="86"/>
      <c r="L149" s="117">
        <v>116.81</v>
      </c>
      <c r="M149" s="117">
        <v>232.73000000000002</v>
      </c>
      <c r="N149" s="87">
        <f t="shared" si="6"/>
        <v>5579764.1575933238</v>
      </c>
      <c r="O149" s="87">
        <v>392820000</v>
      </c>
      <c r="P149" s="87">
        <v>129510000</v>
      </c>
      <c r="Q149" s="87">
        <v>263310000</v>
      </c>
      <c r="R149" s="87">
        <f t="shared" si="7"/>
        <v>5579764.1575933238</v>
      </c>
      <c r="S149" s="87">
        <v>392820000</v>
      </c>
      <c r="T149" s="87">
        <f t="shared" si="8"/>
        <v>11117014.916502818</v>
      </c>
      <c r="U149" s="87"/>
      <c r="V149" s="115" t="s">
        <v>1257</v>
      </c>
      <c r="W149" s="115" t="s">
        <v>1257</v>
      </c>
      <c r="X149" s="115" t="s">
        <v>1258</v>
      </c>
    </row>
    <row r="150" spans="1:24">
      <c r="A150" s="85"/>
      <c r="B150" s="85">
        <v>1</v>
      </c>
      <c r="C150" s="82">
        <v>1</v>
      </c>
      <c r="D150" s="82">
        <v>9</v>
      </c>
      <c r="E150" s="82">
        <v>3.9</v>
      </c>
      <c r="F150" s="83" t="s">
        <v>1235</v>
      </c>
      <c r="G150" s="83" t="s">
        <v>1280</v>
      </c>
      <c r="H150" s="86">
        <v>9.0689499999999992</v>
      </c>
      <c r="I150" s="86">
        <v>16.967224999999999</v>
      </c>
      <c r="J150" s="86">
        <v>15.167349999999999</v>
      </c>
      <c r="K150" s="86"/>
      <c r="L150" s="117">
        <v>107.07</v>
      </c>
      <c r="M150" s="117">
        <v>213.29999999999998</v>
      </c>
      <c r="N150" s="87">
        <f t="shared" si="6"/>
        <v>5579849.1241529221</v>
      </c>
      <c r="O150" s="87">
        <v>360030000</v>
      </c>
      <c r="P150" s="87">
        <v>118700000</v>
      </c>
      <c r="Q150" s="87">
        <v>241330000</v>
      </c>
      <c r="R150" s="87">
        <f t="shared" si="7"/>
        <v>5579849.1241529221</v>
      </c>
      <c r="S150" s="87">
        <v>360030000</v>
      </c>
      <c r="T150" s="87">
        <f t="shared" si="8"/>
        <v>11115922.463638911</v>
      </c>
      <c r="U150" s="87"/>
      <c r="V150" s="115" t="s">
        <v>1257</v>
      </c>
      <c r="W150" s="115" t="s">
        <v>1257</v>
      </c>
      <c r="X150" s="115" t="s">
        <v>1258</v>
      </c>
    </row>
    <row r="151" spans="1:24">
      <c r="A151" s="85"/>
      <c r="B151" s="85">
        <v>1</v>
      </c>
      <c r="C151" s="82">
        <v>1</v>
      </c>
      <c r="D151" s="82">
        <v>9</v>
      </c>
      <c r="E151" s="82">
        <v>3.9</v>
      </c>
      <c r="F151" s="83" t="s">
        <v>1236</v>
      </c>
      <c r="G151" s="83" t="s">
        <v>1280</v>
      </c>
      <c r="H151" s="86">
        <v>6.9695999999999998</v>
      </c>
      <c r="I151" s="86">
        <v>13.043799999999999</v>
      </c>
      <c r="J151" s="86">
        <v>11.658349999999999</v>
      </c>
      <c r="K151" s="86"/>
      <c r="L151" s="117">
        <v>82.29</v>
      </c>
      <c r="M151" s="117">
        <v>163.95000000000002</v>
      </c>
      <c r="N151" s="87">
        <f t="shared" si="6"/>
        <v>5429794.9132848904</v>
      </c>
      <c r="O151" s="87">
        <v>269290000</v>
      </c>
      <c r="P151" s="87">
        <v>88780000</v>
      </c>
      <c r="Q151" s="87">
        <v>180510000</v>
      </c>
      <c r="R151" s="87">
        <f t="shared" si="7"/>
        <v>5429794.9132848904</v>
      </c>
      <c r="S151" s="87">
        <v>269290000</v>
      </c>
      <c r="T151" s="87">
        <f t="shared" si="8"/>
        <v>10818020.124353601</v>
      </c>
      <c r="U151" s="87"/>
      <c r="V151" s="115" t="s">
        <v>1257</v>
      </c>
      <c r="W151" s="115" t="s">
        <v>1257</v>
      </c>
      <c r="X151" s="115" t="s">
        <v>1258</v>
      </c>
    </row>
    <row r="152" spans="1:24">
      <c r="A152" s="85"/>
      <c r="B152" s="85">
        <v>1</v>
      </c>
      <c r="C152" s="82">
        <v>1</v>
      </c>
      <c r="D152" s="82">
        <v>9</v>
      </c>
      <c r="E152" s="82">
        <v>3.9</v>
      </c>
      <c r="F152" s="83" t="s">
        <v>1237</v>
      </c>
      <c r="G152" s="83" t="s">
        <v>1280</v>
      </c>
      <c r="H152" s="86">
        <v>6.9695999999999998</v>
      </c>
      <c r="I152" s="86">
        <v>13.043799999999999</v>
      </c>
      <c r="J152" s="86">
        <v>11.658349999999999</v>
      </c>
      <c r="K152" s="86"/>
      <c r="L152" s="117">
        <v>82.29</v>
      </c>
      <c r="M152" s="117">
        <v>163.95000000000002</v>
      </c>
      <c r="N152" s="87">
        <f t="shared" si="6"/>
        <v>5429794.9132848904</v>
      </c>
      <c r="O152" s="87">
        <v>269290000</v>
      </c>
      <c r="P152" s="87">
        <v>88780000</v>
      </c>
      <c r="Q152" s="87">
        <v>180510000</v>
      </c>
      <c r="R152" s="87">
        <f t="shared" si="7"/>
        <v>5429794.9132848904</v>
      </c>
      <c r="S152" s="87">
        <v>269290000</v>
      </c>
      <c r="T152" s="87">
        <f t="shared" si="8"/>
        <v>10818020.124353601</v>
      </c>
      <c r="U152" s="87"/>
      <c r="V152" s="115" t="s">
        <v>1257</v>
      </c>
      <c r="W152" s="115" t="s">
        <v>1257</v>
      </c>
      <c r="X152" s="115" t="s">
        <v>1258</v>
      </c>
    </row>
    <row r="153" spans="1:24">
      <c r="A153" s="85"/>
      <c r="B153" s="85">
        <v>1</v>
      </c>
      <c r="C153" s="82">
        <v>1</v>
      </c>
      <c r="D153" s="82">
        <v>9</v>
      </c>
      <c r="E153" s="82">
        <v>3.9</v>
      </c>
      <c r="F153" s="83" t="s">
        <v>1238</v>
      </c>
      <c r="G153" s="83" t="s">
        <v>1280</v>
      </c>
      <c r="H153" s="86">
        <v>6.9695999999999998</v>
      </c>
      <c r="I153" s="86">
        <v>13.043799999999999</v>
      </c>
      <c r="J153" s="86">
        <v>11.658349999999999</v>
      </c>
      <c r="K153" s="86"/>
      <c r="L153" s="117">
        <v>82.29</v>
      </c>
      <c r="M153" s="117">
        <v>163.95000000000002</v>
      </c>
      <c r="N153" s="87">
        <f t="shared" si="6"/>
        <v>5429794.9132848904</v>
      </c>
      <c r="O153" s="87">
        <v>269290000</v>
      </c>
      <c r="P153" s="87">
        <v>88780000</v>
      </c>
      <c r="Q153" s="87">
        <v>180510000</v>
      </c>
      <c r="R153" s="87">
        <f t="shared" si="7"/>
        <v>5429794.9132848904</v>
      </c>
      <c r="S153" s="87">
        <v>269290000</v>
      </c>
      <c r="T153" s="87">
        <f t="shared" si="8"/>
        <v>10818020.124353601</v>
      </c>
      <c r="U153" s="87"/>
      <c r="V153" s="115" t="s">
        <v>1257</v>
      </c>
      <c r="W153" s="115" t="s">
        <v>1257</v>
      </c>
      <c r="X153" s="115" t="s">
        <v>1258</v>
      </c>
    </row>
    <row r="154" spans="1:24">
      <c r="A154" s="85"/>
      <c r="B154" s="85">
        <v>1</v>
      </c>
      <c r="C154" s="82">
        <v>1</v>
      </c>
      <c r="D154" s="82">
        <v>9</v>
      </c>
      <c r="E154" s="82">
        <v>3.9</v>
      </c>
      <c r="F154" s="83" t="s">
        <v>1239</v>
      </c>
      <c r="G154" s="83" t="s">
        <v>1280</v>
      </c>
      <c r="H154" s="86">
        <v>6.9695999999999998</v>
      </c>
      <c r="I154" s="86">
        <v>13.043799999999999</v>
      </c>
      <c r="J154" s="86">
        <v>11.658349999999999</v>
      </c>
      <c r="K154" s="86"/>
      <c r="L154" s="117">
        <v>82.29</v>
      </c>
      <c r="M154" s="117">
        <v>163.95000000000002</v>
      </c>
      <c r="N154" s="87">
        <f t="shared" si="6"/>
        <v>5429794.9132848904</v>
      </c>
      <c r="O154" s="87">
        <v>269290000</v>
      </c>
      <c r="P154" s="87">
        <v>88780000</v>
      </c>
      <c r="Q154" s="87">
        <v>180510000</v>
      </c>
      <c r="R154" s="87">
        <f t="shared" si="7"/>
        <v>5429794.9132848904</v>
      </c>
      <c r="S154" s="87">
        <v>269290000</v>
      </c>
      <c r="T154" s="87">
        <f t="shared" si="8"/>
        <v>10818020.124353601</v>
      </c>
      <c r="U154" s="87"/>
      <c r="V154" s="115" t="s">
        <v>1257</v>
      </c>
      <c r="W154" s="115" t="s">
        <v>1257</v>
      </c>
      <c r="X154" s="115" t="s">
        <v>1258</v>
      </c>
    </row>
    <row r="155" spans="1:24">
      <c r="A155" s="85"/>
      <c r="B155" s="85">
        <v>1</v>
      </c>
      <c r="C155" s="82">
        <v>1</v>
      </c>
      <c r="D155" s="82">
        <v>9</v>
      </c>
      <c r="E155" s="82">
        <v>3.9</v>
      </c>
      <c r="F155" s="83" t="s">
        <v>1240</v>
      </c>
      <c r="G155" s="83" t="s">
        <v>1280</v>
      </c>
      <c r="H155" s="86">
        <v>6.9695999999999998</v>
      </c>
      <c r="I155" s="86">
        <v>13.043799999999999</v>
      </c>
      <c r="J155" s="86">
        <v>11.658349999999999</v>
      </c>
      <c r="K155" s="86"/>
      <c r="L155" s="117">
        <v>82.29</v>
      </c>
      <c r="M155" s="117">
        <v>163.95000000000002</v>
      </c>
      <c r="N155" s="87">
        <f t="shared" si="6"/>
        <v>5429794.9132848904</v>
      </c>
      <c r="O155" s="87">
        <v>269290000</v>
      </c>
      <c r="P155" s="87">
        <v>88780000</v>
      </c>
      <c r="Q155" s="87">
        <v>180510000</v>
      </c>
      <c r="R155" s="87">
        <f t="shared" si="7"/>
        <v>5429794.9132848904</v>
      </c>
      <c r="S155" s="87">
        <v>269290000</v>
      </c>
      <c r="T155" s="87">
        <f t="shared" si="8"/>
        <v>10818020.124353601</v>
      </c>
      <c r="U155" s="87"/>
      <c r="V155" s="115" t="s">
        <v>1257</v>
      </c>
      <c r="W155" s="115" t="s">
        <v>1257</v>
      </c>
      <c r="X155" s="115" t="s">
        <v>1258</v>
      </c>
    </row>
    <row r="156" spans="1:24">
      <c r="A156" s="85"/>
      <c r="B156" s="85">
        <v>1</v>
      </c>
      <c r="C156" s="82">
        <v>1</v>
      </c>
      <c r="D156" s="82">
        <v>9</v>
      </c>
      <c r="E156" s="82">
        <v>3.9</v>
      </c>
      <c r="F156" s="83" t="s">
        <v>1241</v>
      </c>
      <c r="G156" s="83" t="s">
        <v>1280</v>
      </c>
      <c r="H156" s="86">
        <v>6.9695999999999998</v>
      </c>
      <c r="I156" s="86">
        <v>13.043799999999999</v>
      </c>
      <c r="J156" s="86">
        <v>11.658349999999999</v>
      </c>
      <c r="K156" s="86"/>
      <c r="L156" s="117">
        <v>82.29</v>
      </c>
      <c r="M156" s="117">
        <v>163.95000000000002</v>
      </c>
      <c r="N156" s="87">
        <f t="shared" si="6"/>
        <v>5429794.9132848904</v>
      </c>
      <c r="O156" s="87">
        <v>269290000</v>
      </c>
      <c r="P156" s="87">
        <v>88780000</v>
      </c>
      <c r="Q156" s="87">
        <v>180510000</v>
      </c>
      <c r="R156" s="87">
        <f t="shared" si="7"/>
        <v>5429794.9132848904</v>
      </c>
      <c r="S156" s="87">
        <v>269290000</v>
      </c>
      <c r="T156" s="87">
        <f t="shared" si="8"/>
        <v>10818020.124353601</v>
      </c>
      <c r="U156" s="87"/>
      <c r="V156" s="115" t="s">
        <v>1257</v>
      </c>
      <c r="W156" s="115" t="s">
        <v>1257</v>
      </c>
      <c r="X156" s="115" t="s">
        <v>1258</v>
      </c>
    </row>
    <row r="157" spans="1:24">
      <c r="A157" s="85"/>
      <c r="B157" s="85">
        <v>1</v>
      </c>
      <c r="C157" s="82">
        <v>1</v>
      </c>
      <c r="D157" s="82">
        <v>9</v>
      </c>
      <c r="E157" s="82">
        <v>3.9</v>
      </c>
      <c r="F157" s="83" t="s">
        <v>1242</v>
      </c>
      <c r="G157" s="83" t="s">
        <v>1280</v>
      </c>
      <c r="H157" s="86">
        <v>6.7881</v>
      </c>
      <c r="I157" s="86">
        <v>12.695924999999999</v>
      </c>
      <c r="J157" s="86">
        <v>11.3498</v>
      </c>
      <c r="K157" s="86"/>
      <c r="L157" s="117">
        <v>80.11</v>
      </c>
      <c r="M157" s="117">
        <v>159.6</v>
      </c>
      <c r="N157" s="87">
        <f t="shared" si="6"/>
        <v>5429897.056691315</v>
      </c>
      <c r="O157" s="87">
        <v>262150000</v>
      </c>
      <c r="P157" s="87">
        <v>86430000</v>
      </c>
      <c r="Q157" s="87">
        <v>175720000</v>
      </c>
      <c r="R157" s="87">
        <f t="shared" si="7"/>
        <v>5429897.056691315</v>
      </c>
      <c r="S157" s="87">
        <v>262150000</v>
      </c>
      <c r="T157" s="87">
        <f t="shared" si="8"/>
        <v>10817770.19408231</v>
      </c>
      <c r="U157" s="87"/>
      <c r="V157" s="115" t="s">
        <v>1257</v>
      </c>
      <c r="W157" s="115" t="s">
        <v>1257</v>
      </c>
      <c r="X157" s="115" t="s">
        <v>1258</v>
      </c>
    </row>
    <row r="158" spans="1:24">
      <c r="A158" s="85"/>
      <c r="B158" s="85">
        <v>1</v>
      </c>
      <c r="C158" s="82">
        <v>1</v>
      </c>
      <c r="D158" s="82">
        <v>9</v>
      </c>
      <c r="E158" s="82">
        <v>3.9</v>
      </c>
      <c r="F158" s="83" t="s">
        <v>1243</v>
      </c>
      <c r="G158" s="83" t="s">
        <v>1280</v>
      </c>
      <c r="H158" s="86">
        <v>5.6507000000000005</v>
      </c>
      <c r="I158" s="86">
        <v>10.569349999999998</v>
      </c>
      <c r="J158" s="86">
        <v>9.4470749999999999</v>
      </c>
      <c r="K158" s="86"/>
      <c r="L158" s="117">
        <v>66.69</v>
      </c>
      <c r="M158" s="117">
        <v>132.86000000000001</v>
      </c>
      <c r="N158" s="87">
        <f t="shared" si="6"/>
        <v>5429937.4349187547</v>
      </c>
      <c r="O158" s="87">
        <v>218230000</v>
      </c>
      <c r="P158" s="87">
        <v>71950000</v>
      </c>
      <c r="Q158" s="87">
        <v>146280000</v>
      </c>
      <c r="R158" s="87">
        <f t="shared" si="7"/>
        <v>5429937.4349187547</v>
      </c>
      <c r="S158" s="87">
        <v>218230000</v>
      </c>
      <c r="T158" s="87">
        <f t="shared" si="8"/>
        <v>10817536.176387852</v>
      </c>
      <c r="U158" s="87"/>
      <c r="V158" s="115" t="s">
        <v>1257</v>
      </c>
      <c r="W158" s="115" t="s">
        <v>1257</v>
      </c>
      <c r="X158" s="115" t="s">
        <v>1258</v>
      </c>
    </row>
    <row r="159" spans="1:24">
      <c r="A159" s="85"/>
      <c r="B159" s="85">
        <v>1</v>
      </c>
      <c r="C159" s="82">
        <v>3</v>
      </c>
      <c r="D159" s="82">
        <v>10</v>
      </c>
      <c r="E159" s="82">
        <v>3.9</v>
      </c>
      <c r="F159" s="83">
        <v>1001</v>
      </c>
      <c r="G159" s="83" t="s">
        <v>1280</v>
      </c>
      <c r="H159" s="86">
        <v>7.269075</v>
      </c>
      <c r="I159" s="86">
        <v>13.6004</v>
      </c>
      <c r="J159" s="86">
        <v>12.154449999999999</v>
      </c>
      <c r="K159" s="86"/>
      <c r="L159" s="117">
        <v>85.8</v>
      </c>
      <c r="M159" s="117">
        <v>170.94</v>
      </c>
      <c r="N159" s="87">
        <f t="shared" si="6"/>
        <v>5979963.0047563929</v>
      </c>
      <c r="O159" s="87">
        <v>309220000</v>
      </c>
      <c r="P159" s="87">
        <v>101950000</v>
      </c>
      <c r="Q159" s="87">
        <v>207270000</v>
      </c>
      <c r="R159" s="87">
        <f t="shared" si="7"/>
        <v>5979963.0047563929</v>
      </c>
      <c r="S159" s="87">
        <v>309220000</v>
      </c>
      <c r="T159" s="87">
        <f t="shared" si="8"/>
        <v>11913926.294091584</v>
      </c>
      <c r="U159" s="87"/>
      <c r="V159" s="115" t="s">
        <v>1257</v>
      </c>
      <c r="W159" s="115" t="s">
        <v>1257</v>
      </c>
      <c r="X159" s="115" t="s">
        <v>1258</v>
      </c>
    </row>
    <row r="160" spans="1:24">
      <c r="A160" s="85"/>
      <c r="B160" s="85">
        <v>1</v>
      </c>
      <c r="C160" s="82">
        <v>3</v>
      </c>
      <c r="D160" s="82">
        <v>10</v>
      </c>
      <c r="E160" s="82">
        <v>3.9</v>
      </c>
      <c r="F160" s="83">
        <v>1002</v>
      </c>
      <c r="G160" s="83" t="s">
        <v>1280</v>
      </c>
      <c r="H160" s="86">
        <v>6.9695999999999998</v>
      </c>
      <c r="I160" s="86">
        <v>13.043799999999999</v>
      </c>
      <c r="J160" s="86">
        <v>11.658349999999999</v>
      </c>
      <c r="K160" s="86"/>
      <c r="L160" s="117">
        <v>82.29</v>
      </c>
      <c r="M160" s="117">
        <v>163.95000000000002</v>
      </c>
      <c r="N160" s="87">
        <f t="shared" si="6"/>
        <v>5979851.7487946078</v>
      </c>
      <c r="O160" s="87">
        <v>296570000</v>
      </c>
      <c r="P160" s="87">
        <v>97780000</v>
      </c>
      <c r="Q160" s="87">
        <v>198790000</v>
      </c>
      <c r="R160" s="87">
        <f t="shared" si="7"/>
        <v>5979851.7487946078</v>
      </c>
      <c r="S160" s="87">
        <v>296570000</v>
      </c>
      <c r="T160" s="87">
        <f t="shared" si="8"/>
        <v>11913922.642057065</v>
      </c>
      <c r="U160" s="87"/>
      <c r="V160" s="115" t="s">
        <v>1257</v>
      </c>
      <c r="W160" s="115" t="s">
        <v>1257</v>
      </c>
      <c r="X160" s="115" t="s">
        <v>1258</v>
      </c>
    </row>
    <row r="161" spans="1:24">
      <c r="A161" s="85"/>
      <c r="B161" s="85">
        <v>1</v>
      </c>
      <c r="C161" s="82">
        <v>3</v>
      </c>
      <c r="D161" s="82">
        <v>10</v>
      </c>
      <c r="E161" s="82">
        <v>3.9</v>
      </c>
      <c r="F161" s="83">
        <v>1003</v>
      </c>
      <c r="G161" s="83" t="s">
        <v>1280</v>
      </c>
      <c r="H161" s="86">
        <v>6.9695999999999998</v>
      </c>
      <c r="I161" s="86">
        <v>13.043799999999999</v>
      </c>
      <c r="J161" s="86">
        <v>11.658349999999999</v>
      </c>
      <c r="K161" s="86"/>
      <c r="L161" s="117">
        <v>82.29</v>
      </c>
      <c r="M161" s="117">
        <v>163.95000000000002</v>
      </c>
      <c r="N161" s="87">
        <f t="shared" si="6"/>
        <v>5979851.7487946078</v>
      </c>
      <c r="O161" s="87">
        <v>296570000</v>
      </c>
      <c r="P161" s="87">
        <v>97780000</v>
      </c>
      <c r="Q161" s="87">
        <v>198790000</v>
      </c>
      <c r="R161" s="87">
        <f t="shared" si="7"/>
        <v>5979851.7487946078</v>
      </c>
      <c r="S161" s="87">
        <v>296570000</v>
      </c>
      <c r="T161" s="87">
        <f t="shared" si="8"/>
        <v>11913922.642057065</v>
      </c>
      <c r="U161" s="87"/>
      <c r="V161" s="115" t="s">
        <v>1257</v>
      </c>
      <c r="W161" s="115" t="s">
        <v>1257</v>
      </c>
      <c r="X161" s="115" t="s">
        <v>1258</v>
      </c>
    </row>
    <row r="162" spans="1:24">
      <c r="A162" s="85"/>
      <c r="B162" s="85">
        <v>1</v>
      </c>
      <c r="C162" s="82">
        <v>3</v>
      </c>
      <c r="D162" s="82">
        <v>10</v>
      </c>
      <c r="E162" s="82">
        <v>3.9</v>
      </c>
      <c r="F162" s="83">
        <v>1004</v>
      </c>
      <c r="G162" s="83" t="s">
        <v>1280</v>
      </c>
      <c r="H162" s="86">
        <v>6.9695999999999998</v>
      </c>
      <c r="I162" s="86">
        <v>13.043799999999999</v>
      </c>
      <c r="J162" s="86">
        <v>11.658349999999999</v>
      </c>
      <c r="K162" s="86"/>
      <c r="L162" s="117">
        <v>82.29</v>
      </c>
      <c r="M162" s="117">
        <v>163.95000000000002</v>
      </c>
      <c r="N162" s="87">
        <f t="shared" si="6"/>
        <v>5979851.7487946078</v>
      </c>
      <c r="O162" s="87">
        <v>296570000</v>
      </c>
      <c r="P162" s="87">
        <v>97780000</v>
      </c>
      <c r="Q162" s="87">
        <v>198790000</v>
      </c>
      <c r="R162" s="87">
        <f t="shared" si="7"/>
        <v>5979851.7487946078</v>
      </c>
      <c r="S162" s="87">
        <v>296570000</v>
      </c>
      <c r="T162" s="87">
        <f t="shared" si="8"/>
        <v>11913922.642057065</v>
      </c>
      <c r="U162" s="87"/>
      <c r="V162" s="115" t="s">
        <v>1257</v>
      </c>
      <c r="W162" s="115" t="s">
        <v>1257</v>
      </c>
      <c r="X162" s="115" t="s">
        <v>1258</v>
      </c>
    </row>
    <row r="163" spans="1:24">
      <c r="A163" s="85"/>
      <c r="B163" s="85">
        <v>1</v>
      </c>
      <c r="C163" s="82">
        <v>3</v>
      </c>
      <c r="D163" s="82">
        <v>10</v>
      </c>
      <c r="E163" s="82">
        <v>3.9</v>
      </c>
      <c r="F163" s="83">
        <v>1005</v>
      </c>
      <c r="G163" s="83" t="s">
        <v>1280</v>
      </c>
      <c r="H163" s="86">
        <v>6.9695999999999998</v>
      </c>
      <c r="I163" s="86">
        <v>13.043799999999999</v>
      </c>
      <c r="J163" s="86">
        <v>11.658349999999999</v>
      </c>
      <c r="K163" s="86"/>
      <c r="L163" s="117">
        <v>82.29</v>
      </c>
      <c r="M163" s="117">
        <v>163.95000000000002</v>
      </c>
      <c r="N163" s="87">
        <f t="shared" si="6"/>
        <v>5979851.7487946078</v>
      </c>
      <c r="O163" s="87">
        <v>296570000</v>
      </c>
      <c r="P163" s="87">
        <v>97780000</v>
      </c>
      <c r="Q163" s="87">
        <v>198790000</v>
      </c>
      <c r="R163" s="87">
        <f t="shared" si="7"/>
        <v>5979851.7487946078</v>
      </c>
      <c r="S163" s="87">
        <v>296570000</v>
      </c>
      <c r="T163" s="87">
        <f t="shared" si="8"/>
        <v>11913922.642057065</v>
      </c>
      <c r="U163" s="87"/>
      <c r="V163" s="115" t="s">
        <v>1257</v>
      </c>
      <c r="W163" s="115" t="s">
        <v>1257</v>
      </c>
      <c r="X163" s="115" t="s">
        <v>1258</v>
      </c>
    </row>
    <row r="164" spans="1:24">
      <c r="A164" s="85"/>
      <c r="B164" s="85">
        <v>1</v>
      </c>
      <c r="C164" s="82">
        <v>3</v>
      </c>
      <c r="D164" s="82">
        <v>10</v>
      </c>
      <c r="E164" s="82">
        <v>3.9</v>
      </c>
      <c r="F164" s="83">
        <v>1006</v>
      </c>
      <c r="G164" s="83" t="s">
        <v>1280</v>
      </c>
      <c r="H164" s="86">
        <v>6.9695999999999998</v>
      </c>
      <c r="I164" s="86">
        <v>13.043799999999999</v>
      </c>
      <c r="J164" s="86">
        <v>11.658349999999999</v>
      </c>
      <c r="K164" s="86"/>
      <c r="L164" s="117">
        <v>82.29</v>
      </c>
      <c r="M164" s="117">
        <v>163.95000000000002</v>
      </c>
      <c r="N164" s="87">
        <f t="shared" si="6"/>
        <v>5979851.7487946078</v>
      </c>
      <c r="O164" s="87">
        <v>296570000</v>
      </c>
      <c r="P164" s="87">
        <v>97780000</v>
      </c>
      <c r="Q164" s="87">
        <v>198790000</v>
      </c>
      <c r="R164" s="87">
        <f t="shared" si="7"/>
        <v>5979851.7487946078</v>
      </c>
      <c r="S164" s="87">
        <v>296570000</v>
      </c>
      <c r="T164" s="87">
        <f t="shared" si="8"/>
        <v>11913922.642057065</v>
      </c>
      <c r="U164" s="87"/>
      <c r="V164" s="115" t="s">
        <v>1257</v>
      </c>
      <c r="W164" s="115" t="s">
        <v>1257</v>
      </c>
      <c r="X164" s="115" t="s">
        <v>1258</v>
      </c>
    </row>
    <row r="165" spans="1:24">
      <c r="A165" s="85"/>
      <c r="B165" s="85">
        <v>1</v>
      </c>
      <c r="C165" s="82">
        <v>3</v>
      </c>
      <c r="D165" s="82">
        <v>10</v>
      </c>
      <c r="E165" s="82">
        <v>3.9</v>
      </c>
      <c r="F165" s="83">
        <v>1007</v>
      </c>
      <c r="G165" s="83" t="s">
        <v>1280</v>
      </c>
      <c r="H165" s="86">
        <v>6.9695999999999998</v>
      </c>
      <c r="I165" s="86">
        <v>13.043799999999999</v>
      </c>
      <c r="J165" s="86">
        <v>11.658349999999999</v>
      </c>
      <c r="K165" s="86"/>
      <c r="L165" s="117">
        <v>82.29</v>
      </c>
      <c r="M165" s="117">
        <v>163.95000000000002</v>
      </c>
      <c r="N165" s="87">
        <f t="shared" si="6"/>
        <v>5979851.7487946078</v>
      </c>
      <c r="O165" s="87">
        <v>296570000</v>
      </c>
      <c r="P165" s="87">
        <v>97780000</v>
      </c>
      <c r="Q165" s="87">
        <v>198790000</v>
      </c>
      <c r="R165" s="87">
        <f t="shared" si="7"/>
        <v>5979851.7487946078</v>
      </c>
      <c r="S165" s="87">
        <v>296570000</v>
      </c>
      <c r="T165" s="87">
        <f t="shared" si="8"/>
        <v>11913922.642057065</v>
      </c>
      <c r="U165" s="87"/>
      <c r="V165" s="115" t="s">
        <v>1257</v>
      </c>
      <c r="W165" s="115" t="s">
        <v>1257</v>
      </c>
      <c r="X165" s="115" t="s">
        <v>1258</v>
      </c>
    </row>
    <row r="166" spans="1:24">
      <c r="A166" s="85"/>
      <c r="B166" s="85">
        <v>1</v>
      </c>
      <c r="C166" s="82">
        <v>3</v>
      </c>
      <c r="D166" s="82">
        <v>10</v>
      </c>
      <c r="E166" s="82">
        <v>3.9</v>
      </c>
      <c r="F166" s="83">
        <v>1008</v>
      </c>
      <c r="G166" s="83" t="s">
        <v>1280</v>
      </c>
      <c r="H166" s="86">
        <v>8.926775000000001</v>
      </c>
      <c r="I166" s="86">
        <v>16.698</v>
      </c>
      <c r="J166" s="86">
        <v>14.92535</v>
      </c>
      <c r="K166" s="86"/>
      <c r="L166" s="117">
        <v>105.36</v>
      </c>
      <c r="M166" s="117">
        <v>209.89999999999998</v>
      </c>
      <c r="N166" s="87">
        <f t="shared" si="6"/>
        <v>6079872.7453844622</v>
      </c>
      <c r="O166" s="87">
        <v>386040000</v>
      </c>
      <c r="P166" s="87">
        <v>127280000</v>
      </c>
      <c r="Q166" s="87">
        <v>258760000</v>
      </c>
      <c r="R166" s="87">
        <f t="shared" si="7"/>
        <v>6079872.7453844622</v>
      </c>
      <c r="S166" s="87">
        <v>386040000</v>
      </c>
      <c r="T166" s="87">
        <f t="shared" si="8"/>
        <v>12112426.815263843</v>
      </c>
      <c r="U166" s="87"/>
      <c r="V166" s="115" t="s">
        <v>1257</v>
      </c>
      <c r="W166" s="115" t="s">
        <v>1257</v>
      </c>
      <c r="X166" s="115" t="s">
        <v>1258</v>
      </c>
    </row>
    <row r="167" spans="1:24">
      <c r="A167" s="85"/>
      <c r="B167" s="85">
        <v>1</v>
      </c>
      <c r="C167" s="82">
        <v>3</v>
      </c>
      <c r="D167" s="82">
        <v>10</v>
      </c>
      <c r="E167" s="82">
        <v>3.9</v>
      </c>
      <c r="F167" s="83">
        <v>1009</v>
      </c>
      <c r="G167" s="83" t="s">
        <v>1280</v>
      </c>
      <c r="H167" s="86">
        <v>9.8978000000000002</v>
      </c>
      <c r="I167" s="86">
        <v>18.516024999999999</v>
      </c>
      <c r="J167" s="86">
        <v>16.549775</v>
      </c>
      <c r="K167" s="86"/>
      <c r="L167" s="117">
        <v>116.81</v>
      </c>
      <c r="M167" s="117">
        <v>232.73000000000002</v>
      </c>
      <c r="N167" s="87">
        <f t="shared" si="6"/>
        <v>6079900.3420769572</v>
      </c>
      <c r="O167" s="87">
        <v>428030000</v>
      </c>
      <c r="P167" s="87">
        <v>141120000</v>
      </c>
      <c r="Q167" s="87">
        <v>286910000</v>
      </c>
      <c r="R167" s="87">
        <f t="shared" si="7"/>
        <v>6079900.3420769572</v>
      </c>
      <c r="S167" s="87">
        <v>428030000</v>
      </c>
      <c r="T167" s="87">
        <f t="shared" si="8"/>
        <v>12113476.642509803</v>
      </c>
      <c r="U167" s="87"/>
      <c r="V167" s="115" t="s">
        <v>1257</v>
      </c>
      <c r="W167" s="115" t="s">
        <v>1257</v>
      </c>
      <c r="X167" s="115" t="s">
        <v>1258</v>
      </c>
    </row>
    <row r="168" spans="1:24">
      <c r="A168" s="85"/>
      <c r="B168" s="85">
        <v>1</v>
      </c>
      <c r="C168" s="82">
        <v>3</v>
      </c>
      <c r="D168" s="82">
        <v>10</v>
      </c>
      <c r="E168" s="82">
        <v>3.9</v>
      </c>
      <c r="F168" s="83">
        <v>1010</v>
      </c>
      <c r="G168" s="83" t="s">
        <v>1280</v>
      </c>
      <c r="H168" s="86">
        <v>9.0689499999999992</v>
      </c>
      <c r="I168" s="86">
        <v>16.967224999999999</v>
      </c>
      <c r="J168" s="86">
        <v>15.167349999999999</v>
      </c>
      <c r="K168" s="86"/>
      <c r="L168" s="117">
        <v>107.07</v>
      </c>
      <c r="M168" s="117">
        <v>213.29999999999998</v>
      </c>
      <c r="N168" s="87">
        <f t="shared" si="6"/>
        <v>6079823.9394326862</v>
      </c>
      <c r="O168" s="87">
        <v>392290000</v>
      </c>
      <c r="P168" s="87">
        <v>129340000</v>
      </c>
      <c r="Q168" s="87">
        <v>262950000</v>
      </c>
      <c r="R168" s="87">
        <f t="shared" si="7"/>
        <v>6079823.9394326862</v>
      </c>
      <c r="S168" s="87">
        <v>392290000</v>
      </c>
      <c r="T168" s="87">
        <f t="shared" si="8"/>
        <v>12111949.624367159</v>
      </c>
      <c r="U168" s="87"/>
      <c r="V168" s="115" t="s">
        <v>1257</v>
      </c>
      <c r="W168" s="115" t="s">
        <v>1257</v>
      </c>
      <c r="X168" s="115" t="s">
        <v>1258</v>
      </c>
    </row>
    <row r="169" spans="1:24">
      <c r="A169" s="85"/>
      <c r="B169" s="85">
        <v>1</v>
      </c>
      <c r="C169" s="82">
        <v>3</v>
      </c>
      <c r="D169" s="82">
        <v>10</v>
      </c>
      <c r="E169" s="82">
        <v>3.9</v>
      </c>
      <c r="F169" s="83">
        <v>1011</v>
      </c>
      <c r="G169" s="83" t="s">
        <v>1280</v>
      </c>
      <c r="H169" s="86">
        <v>6.9695999999999998</v>
      </c>
      <c r="I169" s="86">
        <v>13.043799999999999</v>
      </c>
      <c r="J169" s="86">
        <v>11.658349999999999</v>
      </c>
      <c r="K169" s="86"/>
      <c r="L169" s="117">
        <v>82.29</v>
      </c>
      <c r="M169" s="117">
        <v>163.95000000000002</v>
      </c>
      <c r="N169" s="87">
        <f t="shared" si="6"/>
        <v>5929846.5819300879</v>
      </c>
      <c r="O169" s="87">
        <v>294090000</v>
      </c>
      <c r="P169" s="87">
        <v>96960000</v>
      </c>
      <c r="Q169" s="87">
        <v>197130000</v>
      </c>
      <c r="R169" s="87">
        <f t="shared" si="7"/>
        <v>5929846.5819300879</v>
      </c>
      <c r="S169" s="87">
        <v>294090000</v>
      </c>
      <c r="T169" s="87">
        <f t="shared" si="8"/>
        <v>11814295.140447659</v>
      </c>
      <c r="U169" s="87"/>
      <c r="V169" s="115" t="s">
        <v>1257</v>
      </c>
      <c r="W169" s="115" t="s">
        <v>1257</v>
      </c>
      <c r="X169" s="115" t="s">
        <v>1258</v>
      </c>
    </row>
    <row r="170" spans="1:24">
      <c r="A170" s="85"/>
      <c r="B170" s="85">
        <v>1</v>
      </c>
      <c r="C170" s="82">
        <v>3</v>
      </c>
      <c r="D170" s="82">
        <v>10</v>
      </c>
      <c r="E170" s="82">
        <v>3.9</v>
      </c>
      <c r="F170" s="83">
        <v>1012</v>
      </c>
      <c r="G170" s="83" t="s">
        <v>1280</v>
      </c>
      <c r="H170" s="86">
        <v>6.9695999999999998</v>
      </c>
      <c r="I170" s="86">
        <v>13.043799999999999</v>
      </c>
      <c r="J170" s="86">
        <v>11.658349999999999</v>
      </c>
      <c r="K170" s="86"/>
      <c r="L170" s="117">
        <v>82.29</v>
      </c>
      <c r="M170" s="117">
        <v>163.95000000000002</v>
      </c>
      <c r="N170" s="87">
        <f t="shared" si="6"/>
        <v>5929846.5819300879</v>
      </c>
      <c r="O170" s="87">
        <v>294090000</v>
      </c>
      <c r="P170" s="87">
        <v>96960000</v>
      </c>
      <c r="Q170" s="87">
        <v>197130000</v>
      </c>
      <c r="R170" s="87">
        <f t="shared" si="7"/>
        <v>5929846.5819300879</v>
      </c>
      <c r="S170" s="87">
        <v>294090000</v>
      </c>
      <c r="T170" s="87">
        <f t="shared" si="8"/>
        <v>11814295.140447659</v>
      </c>
      <c r="U170" s="87"/>
      <c r="V170" s="115" t="s">
        <v>1257</v>
      </c>
      <c r="W170" s="115" t="s">
        <v>1257</v>
      </c>
      <c r="X170" s="115" t="s">
        <v>1258</v>
      </c>
    </row>
    <row r="171" spans="1:24">
      <c r="A171" s="85"/>
      <c r="B171" s="85">
        <v>1</v>
      </c>
      <c r="C171" s="82">
        <v>3</v>
      </c>
      <c r="D171" s="82">
        <v>10</v>
      </c>
      <c r="E171" s="82">
        <v>3.9</v>
      </c>
      <c r="F171" s="83">
        <v>1013</v>
      </c>
      <c r="G171" s="83" t="s">
        <v>1280</v>
      </c>
      <c r="H171" s="86">
        <v>6.9695999999999998</v>
      </c>
      <c r="I171" s="86">
        <v>13.043799999999999</v>
      </c>
      <c r="J171" s="86">
        <v>11.658349999999999</v>
      </c>
      <c r="K171" s="86"/>
      <c r="L171" s="117">
        <v>82.29</v>
      </c>
      <c r="M171" s="117">
        <v>163.95000000000002</v>
      </c>
      <c r="N171" s="87">
        <f t="shared" si="6"/>
        <v>5929846.5819300879</v>
      </c>
      <c r="O171" s="87">
        <v>294090000</v>
      </c>
      <c r="P171" s="87">
        <v>96960000</v>
      </c>
      <c r="Q171" s="87">
        <v>197130000</v>
      </c>
      <c r="R171" s="87">
        <f t="shared" si="7"/>
        <v>5929846.5819300879</v>
      </c>
      <c r="S171" s="87">
        <v>294090000</v>
      </c>
      <c r="T171" s="87">
        <f t="shared" si="8"/>
        <v>11814295.140447659</v>
      </c>
      <c r="U171" s="87"/>
      <c r="V171" s="115" t="s">
        <v>1257</v>
      </c>
      <c r="W171" s="115" t="s">
        <v>1257</v>
      </c>
      <c r="X171" s="115" t="s">
        <v>1258</v>
      </c>
    </row>
    <row r="172" spans="1:24">
      <c r="A172" s="85"/>
      <c r="B172" s="85">
        <v>1</v>
      </c>
      <c r="C172" s="82">
        <v>3</v>
      </c>
      <c r="D172" s="82">
        <v>10</v>
      </c>
      <c r="E172" s="82">
        <v>3.9</v>
      </c>
      <c r="F172" s="83">
        <v>1014</v>
      </c>
      <c r="G172" s="83" t="s">
        <v>1280</v>
      </c>
      <c r="H172" s="86">
        <v>6.9695999999999998</v>
      </c>
      <c r="I172" s="86">
        <v>13.043799999999999</v>
      </c>
      <c r="J172" s="86">
        <v>11.658349999999999</v>
      </c>
      <c r="K172" s="86"/>
      <c r="L172" s="117">
        <v>82.29</v>
      </c>
      <c r="M172" s="117">
        <v>163.95000000000002</v>
      </c>
      <c r="N172" s="87">
        <f t="shared" si="6"/>
        <v>5929846.5819300879</v>
      </c>
      <c r="O172" s="87">
        <v>294090000</v>
      </c>
      <c r="P172" s="87">
        <v>96960000</v>
      </c>
      <c r="Q172" s="87">
        <v>197130000</v>
      </c>
      <c r="R172" s="87">
        <f t="shared" si="7"/>
        <v>5929846.5819300879</v>
      </c>
      <c r="S172" s="87">
        <v>294090000</v>
      </c>
      <c r="T172" s="87">
        <f t="shared" si="8"/>
        <v>11814295.140447659</v>
      </c>
      <c r="U172" s="87"/>
      <c r="V172" s="115" t="s">
        <v>1257</v>
      </c>
      <c r="W172" s="115" t="s">
        <v>1257</v>
      </c>
      <c r="X172" s="115" t="s">
        <v>1258</v>
      </c>
    </row>
    <row r="173" spans="1:24">
      <c r="A173" s="85"/>
      <c r="B173" s="85">
        <v>1</v>
      </c>
      <c r="C173" s="82">
        <v>3</v>
      </c>
      <c r="D173" s="82">
        <v>10</v>
      </c>
      <c r="E173" s="82">
        <v>3.9</v>
      </c>
      <c r="F173" s="83">
        <v>1015</v>
      </c>
      <c r="G173" s="83" t="s">
        <v>1280</v>
      </c>
      <c r="H173" s="86">
        <v>6.9695999999999998</v>
      </c>
      <c r="I173" s="86">
        <v>13.043799999999999</v>
      </c>
      <c r="J173" s="86">
        <v>11.658349999999999</v>
      </c>
      <c r="K173" s="86"/>
      <c r="L173" s="117">
        <v>82.29</v>
      </c>
      <c r="M173" s="117">
        <v>163.95000000000002</v>
      </c>
      <c r="N173" s="87">
        <f t="shared" si="6"/>
        <v>5929846.5819300879</v>
      </c>
      <c r="O173" s="87">
        <v>294090000</v>
      </c>
      <c r="P173" s="87">
        <v>96960000</v>
      </c>
      <c r="Q173" s="87">
        <v>197130000</v>
      </c>
      <c r="R173" s="87">
        <f t="shared" si="7"/>
        <v>5929846.5819300879</v>
      </c>
      <c r="S173" s="87">
        <v>294090000</v>
      </c>
      <c r="T173" s="87">
        <f t="shared" si="8"/>
        <v>11814295.140447659</v>
      </c>
      <c r="U173" s="87"/>
      <c r="V173" s="115" t="s">
        <v>1257</v>
      </c>
      <c r="W173" s="115" t="s">
        <v>1257</v>
      </c>
      <c r="X173" s="115" t="s">
        <v>1258</v>
      </c>
    </row>
    <row r="174" spans="1:24">
      <c r="A174" s="85"/>
      <c r="B174" s="85">
        <v>1</v>
      </c>
      <c r="C174" s="82">
        <v>3</v>
      </c>
      <c r="D174" s="82">
        <v>10</v>
      </c>
      <c r="E174" s="82">
        <v>3.9</v>
      </c>
      <c r="F174" s="83">
        <v>1016</v>
      </c>
      <c r="G174" s="83" t="s">
        <v>1280</v>
      </c>
      <c r="H174" s="86">
        <v>6.9695999999999998</v>
      </c>
      <c r="I174" s="86">
        <v>13.043799999999999</v>
      </c>
      <c r="J174" s="86">
        <v>11.658349999999999</v>
      </c>
      <c r="K174" s="86"/>
      <c r="L174" s="117">
        <v>82.29</v>
      </c>
      <c r="M174" s="117">
        <v>163.95000000000002</v>
      </c>
      <c r="N174" s="87">
        <f t="shared" si="6"/>
        <v>5929846.5819300879</v>
      </c>
      <c r="O174" s="87">
        <v>294090000</v>
      </c>
      <c r="P174" s="87">
        <v>96960000</v>
      </c>
      <c r="Q174" s="87">
        <v>197130000</v>
      </c>
      <c r="R174" s="87">
        <f t="shared" si="7"/>
        <v>5929846.5819300879</v>
      </c>
      <c r="S174" s="87">
        <v>294090000</v>
      </c>
      <c r="T174" s="87">
        <f t="shared" si="8"/>
        <v>11814295.140447659</v>
      </c>
      <c r="U174" s="87"/>
      <c r="V174" s="115" t="s">
        <v>1257</v>
      </c>
      <c r="W174" s="115" t="s">
        <v>1257</v>
      </c>
      <c r="X174" s="115" t="s">
        <v>1258</v>
      </c>
    </row>
    <row r="175" spans="1:24">
      <c r="A175" s="85"/>
      <c r="B175" s="85">
        <v>1</v>
      </c>
      <c r="C175" s="82">
        <v>3</v>
      </c>
      <c r="D175" s="82">
        <v>10</v>
      </c>
      <c r="E175" s="82">
        <v>3.9</v>
      </c>
      <c r="F175" s="83">
        <v>1017</v>
      </c>
      <c r="G175" s="83" t="s">
        <v>1280</v>
      </c>
      <c r="H175" s="86">
        <v>6.7881</v>
      </c>
      <c r="I175" s="86">
        <v>12.695924999999999</v>
      </c>
      <c r="J175" s="86">
        <v>11.3498</v>
      </c>
      <c r="K175" s="86"/>
      <c r="L175" s="117">
        <v>80.11</v>
      </c>
      <c r="M175" s="117">
        <v>159.6</v>
      </c>
      <c r="N175" s="87">
        <f t="shared" si="6"/>
        <v>5929907.4131610021</v>
      </c>
      <c r="O175" s="87">
        <v>286290000</v>
      </c>
      <c r="P175" s="87">
        <v>94390000</v>
      </c>
      <c r="Q175" s="87">
        <v>191900000</v>
      </c>
      <c r="R175" s="87">
        <f t="shared" si="7"/>
        <v>5929907.4131610021</v>
      </c>
      <c r="S175" s="87">
        <v>286290000</v>
      </c>
      <c r="T175" s="87">
        <f t="shared" si="8"/>
        <v>11813921.147678141</v>
      </c>
      <c r="U175" s="87"/>
      <c r="V175" s="115" t="s">
        <v>1257</v>
      </c>
      <c r="W175" s="115" t="s">
        <v>1257</v>
      </c>
      <c r="X175" s="115" t="s">
        <v>1258</v>
      </c>
    </row>
    <row r="176" spans="1:24">
      <c r="A176" s="85"/>
      <c r="B176" s="85">
        <v>1</v>
      </c>
      <c r="C176" s="82">
        <v>3</v>
      </c>
      <c r="D176" s="82">
        <v>10</v>
      </c>
      <c r="E176" s="82">
        <v>3.9</v>
      </c>
      <c r="F176" s="83">
        <v>1018</v>
      </c>
      <c r="G176" s="83" t="s">
        <v>1280</v>
      </c>
      <c r="H176" s="86">
        <v>5.6507000000000005</v>
      </c>
      <c r="I176" s="86">
        <v>10.569349999999998</v>
      </c>
      <c r="J176" s="86">
        <v>9.4470749999999999</v>
      </c>
      <c r="K176" s="86"/>
      <c r="L176" s="117">
        <v>66.69</v>
      </c>
      <c r="M176" s="117">
        <v>132.86000000000001</v>
      </c>
      <c r="N176" s="87">
        <f t="shared" si="6"/>
        <v>5929811.1601972124</v>
      </c>
      <c r="O176" s="87">
        <v>238320000</v>
      </c>
      <c r="P176" s="87">
        <v>78570000</v>
      </c>
      <c r="Q176" s="87">
        <v>159750000</v>
      </c>
      <c r="R176" s="87">
        <f t="shared" si="7"/>
        <v>5929811.1601972124</v>
      </c>
      <c r="S176" s="87">
        <v>238320000</v>
      </c>
      <c r="T176" s="87">
        <f t="shared" si="8"/>
        <v>11813385.976065403</v>
      </c>
      <c r="U176" s="87"/>
      <c r="V176" s="115" t="s">
        <v>1257</v>
      </c>
      <c r="W176" s="115" t="s">
        <v>1257</v>
      </c>
      <c r="X176" s="115" t="s">
        <v>1258</v>
      </c>
    </row>
    <row r="177" spans="1:24">
      <c r="A177" s="85"/>
      <c r="B177" s="85">
        <v>1</v>
      </c>
      <c r="C177" s="82">
        <v>1</v>
      </c>
      <c r="D177" s="82">
        <v>11</v>
      </c>
      <c r="E177" s="82">
        <v>3.9</v>
      </c>
      <c r="F177" s="83">
        <v>1101</v>
      </c>
      <c r="G177" s="83" t="s">
        <v>1096</v>
      </c>
      <c r="H177" s="86">
        <v>7.269075</v>
      </c>
      <c r="I177" s="86">
        <v>13.6004</v>
      </c>
      <c r="J177" s="86">
        <v>12.154449999999999</v>
      </c>
      <c r="K177" s="86"/>
      <c r="L177" s="117">
        <v>85.8</v>
      </c>
      <c r="M177" s="117">
        <v>170.94</v>
      </c>
      <c r="N177" s="87">
        <f t="shared" si="6"/>
        <v>5679823.8616420431</v>
      </c>
      <c r="O177" s="87">
        <v>293700000</v>
      </c>
      <c r="P177" s="87">
        <v>96830000</v>
      </c>
      <c r="Q177" s="87">
        <v>196870000</v>
      </c>
      <c r="R177" s="87">
        <f t="shared" si="7"/>
        <v>5679823.8616420431</v>
      </c>
      <c r="S177" s="87">
        <v>293700000</v>
      </c>
      <c r="T177" s="87">
        <f t="shared" si="8"/>
        <v>11315956.770502225</v>
      </c>
      <c r="U177" s="87"/>
      <c r="V177" s="115" t="s">
        <v>1257</v>
      </c>
      <c r="W177" s="115" t="s">
        <v>1257</v>
      </c>
      <c r="X177" s="115" t="s">
        <v>1258</v>
      </c>
    </row>
    <row r="178" spans="1:24">
      <c r="A178" s="85"/>
      <c r="B178" s="85">
        <v>1</v>
      </c>
      <c r="C178" s="82">
        <v>1</v>
      </c>
      <c r="D178" s="82">
        <v>11</v>
      </c>
      <c r="E178" s="82">
        <v>3.9</v>
      </c>
      <c r="F178" s="83">
        <v>1102</v>
      </c>
      <c r="G178" s="83" t="s">
        <v>1096</v>
      </c>
      <c r="H178" s="86">
        <v>6.9695999999999998</v>
      </c>
      <c r="I178" s="86">
        <v>13.043799999999999</v>
      </c>
      <c r="J178" s="86">
        <v>11.658349999999999</v>
      </c>
      <c r="K178" s="86"/>
      <c r="L178" s="117">
        <v>82.29</v>
      </c>
      <c r="M178" s="117">
        <v>163.95000000000002</v>
      </c>
      <c r="N178" s="87">
        <f t="shared" si="6"/>
        <v>5679820.7476074891</v>
      </c>
      <c r="O178" s="87">
        <v>281690000</v>
      </c>
      <c r="P178" s="87">
        <v>92870000</v>
      </c>
      <c r="Q178" s="87">
        <v>188820000</v>
      </c>
      <c r="R178" s="87">
        <f t="shared" si="7"/>
        <v>5679820.7476074891</v>
      </c>
      <c r="S178" s="87">
        <v>281690000</v>
      </c>
      <c r="T178" s="87">
        <f t="shared" si="8"/>
        <v>11316157.63240063</v>
      </c>
      <c r="U178" s="87"/>
      <c r="V178" s="115" t="s">
        <v>1257</v>
      </c>
      <c r="W178" s="115" t="s">
        <v>1257</v>
      </c>
      <c r="X178" s="115" t="s">
        <v>1258</v>
      </c>
    </row>
    <row r="179" spans="1:24">
      <c r="A179" s="85"/>
      <c r="B179" s="85">
        <v>1</v>
      </c>
      <c r="C179" s="82">
        <v>1</v>
      </c>
      <c r="D179" s="82">
        <v>11</v>
      </c>
      <c r="E179" s="82">
        <v>3.9</v>
      </c>
      <c r="F179" s="83">
        <v>1103</v>
      </c>
      <c r="G179" s="83" t="s">
        <v>1096</v>
      </c>
      <c r="H179" s="86">
        <v>6.9695999999999998</v>
      </c>
      <c r="I179" s="86">
        <v>13.043799999999999</v>
      </c>
      <c r="J179" s="86">
        <v>11.658349999999999</v>
      </c>
      <c r="K179" s="86"/>
      <c r="L179" s="117">
        <v>82.29</v>
      </c>
      <c r="M179" s="117">
        <v>163.95000000000002</v>
      </c>
      <c r="N179" s="87">
        <f t="shared" si="6"/>
        <v>5679820.7476074891</v>
      </c>
      <c r="O179" s="87">
        <v>281690000</v>
      </c>
      <c r="P179" s="87">
        <v>92870000</v>
      </c>
      <c r="Q179" s="87">
        <v>188820000</v>
      </c>
      <c r="R179" s="87">
        <f t="shared" si="7"/>
        <v>5679820.7476074891</v>
      </c>
      <c r="S179" s="87">
        <v>281690000</v>
      </c>
      <c r="T179" s="87">
        <f t="shared" si="8"/>
        <v>11316157.63240063</v>
      </c>
      <c r="U179" s="87"/>
      <c r="V179" s="115" t="s">
        <v>1257</v>
      </c>
      <c r="W179" s="115" t="s">
        <v>1257</v>
      </c>
      <c r="X179" s="115" t="s">
        <v>1258</v>
      </c>
    </row>
    <row r="180" spans="1:24">
      <c r="A180" s="85"/>
      <c r="B180" s="85">
        <v>1</v>
      </c>
      <c r="C180" s="82">
        <v>1</v>
      </c>
      <c r="D180" s="82">
        <v>11</v>
      </c>
      <c r="E180" s="82">
        <v>3.9</v>
      </c>
      <c r="F180" s="83">
        <v>1104</v>
      </c>
      <c r="G180" s="83" t="s">
        <v>1096</v>
      </c>
      <c r="H180" s="86">
        <v>6.9695999999999998</v>
      </c>
      <c r="I180" s="86">
        <v>13.043799999999999</v>
      </c>
      <c r="J180" s="86">
        <v>11.658349999999999</v>
      </c>
      <c r="K180" s="86"/>
      <c r="L180" s="117">
        <v>82.29</v>
      </c>
      <c r="M180" s="117">
        <v>163.95000000000002</v>
      </c>
      <c r="N180" s="87">
        <f t="shared" si="6"/>
        <v>5679820.7476074891</v>
      </c>
      <c r="O180" s="87">
        <v>281690000</v>
      </c>
      <c r="P180" s="87">
        <v>92870000</v>
      </c>
      <c r="Q180" s="87">
        <v>188820000</v>
      </c>
      <c r="R180" s="87">
        <f t="shared" si="7"/>
        <v>5679820.7476074891</v>
      </c>
      <c r="S180" s="87">
        <v>281690000</v>
      </c>
      <c r="T180" s="87">
        <f t="shared" si="8"/>
        <v>11316157.63240063</v>
      </c>
      <c r="U180" s="87"/>
      <c r="V180" s="115" t="s">
        <v>1257</v>
      </c>
      <c r="W180" s="115" t="s">
        <v>1257</v>
      </c>
      <c r="X180" s="115" t="s">
        <v>1258</v>
      </c>
    </row>
    <row r="181" spans="1:24">
      <c r="A181" s="85"/>
      <c r="B181" s="85">
        <v>1</v>
      </c>
      <c r="C181" s="82">
        <v>1</v>
      </c>
      <c r="D181" s="82">
        <v>11</v>
      </c>
      <c r="E181" s="82">
        <v>3.9</v>
      </c>
      <c r="F181" s="83">
        <v>1105</v>
      </c>
      <c r="G181" s="83" t="s">
        <v>1096</v>
      </c>
      <c r="H181" s="86">
        <v>6.9695999999999998</v>
      </c>
      <c r="I181" s="86">
        <v>13.043799999999999</v>
      </c>
      <c r="J181" s="86">
        <v>11.658349999999999</v>
      </c>
      <c r="K181" s="86"/>
      <c r="L181" s="117">
        <v>82.29</v>
      </c>
      <c r="M181" s="117">
        <v>163.95000000000002</v>
      </c>
      <c r="N181" s="87">
        <f t="shared" si="6"/>
        <v>5679820.7476074891</v>
      </c>
      <c r="O181" s="87">
        <v>281690000</v>
      </c>
      <c r="P181" s="87">
        <v>92870000</v>
      </c>
      <c r="Q181" s="87">
        <v>188820000</v>
      </c>
      <c r="R181" s="87">
        <f t="shared" si="7"/>
        <v>5679820.7476074891</v>
      </c>
      <c r="S181" s="87">
        <v>281690000</v>
      </c>
      <c r="T181" s="87">
        <f t="shared" si="8"/>
        <v>11316157.63240063</v>
      </c>
      <c r="U181" s="87"/>
      <c r="V181" s="115" t="s">
        <v>1257</v>
      </c>
      <c r="W181" s="115" t="s">
        <v>1257</v>
      </c>
      <c r="X181" s="115" t="s">
        <v>1258</v>
      </c>
    </row>
    <row r="182" spans="1:24">
      <c r="A182" s="85"/>
      <c r="B182" s="85">
        <v>1</v>
      </c>
      <c r="C182" s="82">
        <v>1</v>
      </c>
      <c r="D182" s="82">
        <v>11</v>
      </c>
      <c r="E182" s="82">
        <v>3.9</v>
      </c>
      <c r="F182" s="83">
        <v>1106</v>
      </c>
      <c r="G182" s="83" t="s">
        <v>1096</v>
      </c>
      <c r="H182" s="86">
        <v>6.9695999999999998</v>
      </c>
      <c r="I182" s="86">
        <v>13.043799999999999</v>
      </c>
      <c r="J182" s="86">
        <v>11.658349999999999</v>
      </c>
      <c r="K182" s="86"/>
      <c r="L182" s="117">
        <v>82.29</v>
      </c>
      <c r="M182" s="117">
        <v>163.95000000000002</v>
      </c>
      <c r="N182" s="87">
        <f t="shared" si="6"/>
        <v>5679820.7476074891</v>
      </c>
      <c r="O182" s="87">
        <v>281690000</v>
      </c>
      <c r="P182" s="87">
        <v>92870000</v>
      </c>
      <c r="Q182" s="87">
        <v>188820000</v>
      </c>
      <c r="R182" s="87">
        <f t="shared" si="7"/>
        <v>5679820.7476074891</v>
      </c>
      <c r="S182" s="87">
        <v>281690000</v>
      </c>
      <c r="T182" s="87">
        <f t="shared" si="8"/>
        <v>11316157.63240063</v>
      </c>
      <c r="U182" s="87"/>
      <c r="V182" s="115" t="s">
        <v>1257</v>
      </c>
      <c r="W182" s="115" t="s">
        <v>1257</v>
      </c>
      <c r="X182" s="115" t="s">
        <v>1258</v>
      </c>
    </row>
    <row r="183" spans="1:24">
      <c r="A183" s="85"/>
      <c r="B183" s="85">
        <v>1</v>
      </c>
      <c r="C183" s="82">
        <v>1</v>
      </c>
      <c r="D183" s="82">
        <v>11</v>
      </c>
      <c r="E183" s="82">
        <v>3.9</v>
      </c>
      <c r="F183" s="83">
        <v>1107</v>
      </c>
      <c r="G183" s="83" t="s">
        <v>1096</v>
      </c>
      <c r="H183" s="86">
        <v>6.9695999999999998</v>
      </c>
      <c r="I183" s="86">
        <v>13.043799999999999</v>
      </c>
      <c r="J183" s="86">
        <v>11.658349999999999</v>
      </c>
      <c r="K183" s="86"/>
      <c r="L183" s="117">
        <v>82.29</v>
      </c>
      <c r="M183" s="117">
        <v>163.95000000000002</v>
      </c>
      <c r="N183" s="87">
        <f t="shared" si="6"/>
        <v>5679820.7476074891</v>
      </c>
      <c r="O183" s="87">
        <v>281690000</v>
      </c>
      <c r="P183" s="87">
        <v>92870000</v>
      </c>
      <c r="Q183" s="87">
        <v>188820000</v>
      </c>
      <c r="R183" s="87">
        <f t="shared" si="7"/>
        <v>5679820.7476074891</v>
      </c>
      <c r="S183" s="87">
        <v>281690000</v>
      </c>
      <c r="T183" s="87">
        <f t="shared" si="8"/>
        <v>11316157.63240063</v>
      </c>
      <c r="U183" s="87"/>
      <c r="V183" s="115" t="s">
        <v>1257</v>
      </c>
      <c r="W183" s="115" t="s">
        <v>1257</v>
      </c>
      <c r="X183" s="115" t="s">
        <v>1258</v>
      </c>
    </row>
    <row r="184" spans="1:24">
      <c r="A184" s="85"/>
      <c r="B184" s="85">
        <v>1</v>
      </c>
      <c r="C184" s="82">
        <v>1</v>
      </c>
      <c r="D184" s="82">
        <v>11</v>
      </c>
      <c r="E184" s="82">
        <v>3.9</v>
      </c>
      <c r="F184" s="83">
        <v>1108</v>
      </c>
      <c r="G184" s="83" t="s">
        <v>1096</v>
      </c>
      <c r="H184" s="86">
        <v>8.926775000000001</v>
      </c>
      <c r="I184" s="86">
        <v>16.698</v>
      </c>
      <c r="J184" s="86">
        <v>14.92535</v>
      </c>
      <c r="K184" s="86"/>
      <c r="L184" s="117">
        <v>105.36</v>
      </c>
      <c r="M184" s="117">
        <v>209.89999999999998</v>
      </c>
      <c r="N184" s="87">
        <f t="shared" si="6"/>
        <v>5779690.4468479687</v>
      </c>
      <c r="O184" s="87">
        <v>366980000</v>
      </c>
      <c r="P184" s="87">
        <v>120990000</v>
      </c>
      <c r="Q184" s="87">
        <v>245990000</v>
      </c>
      <c r="R184" s="87">
        <f t="shared" si="7"/>
        <v>5779690.4468479687</v>
      </c>
      <c r="S184" s="87">
        <v>366980000</v>
      </c>
      <c r="T184" s="87">
        <f t="shared" si="8"/>
        <v>11514398.488927377</v>
      </c>
      <c r="U184" s="87"/>
      <c r="V184" s="115" t="s">
        <v>1257</v>
      </c>
      <c r="W184" s="115" t="s">
        <v>1257</v>
      </c>
      <c r="X184" s="115" t="s">
        <v>1258</v>
      </c>
    </row>
    <row r="185" spans="1:24">
      <c r="A185" s="85"/>
      <c r="B185" s="85">
        <v>1</v>
      </c>
      <c r="C185" s="82">
        <v>1</v>
      </c>
      <c r="D185" s="82">
        <v>11</v>
      </c>
      <c r="E185" s="82">
        <v>3.9</v>
      </c>
      <c r="F185" s="83">
        <v>1109</v>
      </c>
      <c r="G185" s="83" t="s">
        <v>1096</v>
      </c>
      <c r="H185" s="86">
        <v>9.8978000000000002</v>
      </c>
      <c r="I185" s="86">
        <v>18.516024999999999</v>
      </c>
      <c r="J185" s="86">
        <v>16.549775</v>
      </c>
      <c r="K185" s="86"/>
      <c r="L185" s="117">
        <v>116.81</v>
      </c>
      <c r="M185" s="117">
        <v>232.73000000000002</v>
      </c>
      <c r="N185" s="87">
        <f t="shared" si="6"/>
        <v>5779903.8576607592</v>
      </c>
      <c r="O185" s="87">
        <v>406910000</v>
      </c>
      <c r="P185" s="87">
        <v>134160000</v>
      </c>
      <c r="Q185" s="87">
        <v>272750000</v>
      </c>
      <c r="R185" s="87">
        <f t="shared" si="7"/>
        <v>5779903.8576607592</v>
      </c>
      <c r="S185" s="87">
        <v>406910000</v>
      </c>
      <c r="T185" s="87">
        <f t="shared" si="8"/>
        <v>11515769.410096638</v>
      </c>
      <c r="U185" s="87"/>
      <c r="V185" s="115" t="s">
        <v>1257</v>
      </c>
      <c r="W185" s="115" t="s">
        <v>1257</v>
      </c>
      <c r="X185" s="115" t="s">
        <v>1258</v>
      </c>
    </row>
    <row r="186" spans="1:24">
      <c r="A186" s="85"/>
      <c r="B186" s="85">
        <v>1</v>
      </c>
      <c r="C186" s="82">
        <v>1</v>
      </c>
      <c r="D186" s="82">
        <v>11</v>
      </c>
      <c r="E186" s="82">
        <v>3.9</v>
      </c>
      <c r="F186" s="83">
        <v>1110</v>
      </c>
      <c r="G186" s="83" t="s">
        <v>1096</v>
      </c>
      <c r="H186" s="86">
        <v>9.0689499999999992</v>
      </c>
      <c r="I186" s="86">
        <v>16.967224999999999</v>
      </c>
      <c r="J186" s="86">
        <v>15.167349999999999</v>
      </c>
      <c r="K186" s="86"/>
      <c r="L186" s="117">
        <v>107.07</v>
      </c>
      <c r="M186" s="117">
        <v>213.29999999999998</v>
      </c>
      <c r="N186" s="87">
        <f t="shared" si="6"/>
        <v>5779777.0571073228</v>
      </c>
      <c r="O186" s="87">
        <v>372930000</v>
      </c>
      <c r="P186" s="87">
        <v>122950000</v>
      </c>
      <c r="Q186" s="87">
        <v>249980000</v>
      </c>
      <c r="R186" s="87">
        <f t="shared" si="7"/>
        <v>5779777.0571073228</v>
      </c>
      <c r="S186" s="87">
        <v>372930000</v>
      </c>
      <c r="T186" s="87">
        <f t="shared" si="8"/>
        <v>11514209.827972278</v>
      </c>
      <c r="U186" s="87"/>
      <c r="V186" s="115" t="s">
        <v>1257</v>
      </c>
      <c r="W186" s="115" t="s">
        <v>1257</v>
      </c>
      <c r="X186" s="115" t="s">
        <v>1258</v>
      </c>
    </row>
    <row r="187" spans="1:24">
      <c r="A187" s="85"/>
      <c r="B187" s="85">
        <v>1</v>
      </c>
      <c r="C187" s="82">
        <v>1</v>
      </c>
      <c r="D187" s="82">
        <v>11</v>
      </c>
      <c r="E187" s="82">
        <v>3.9</v>
      </c>
      <c r="F187" s="83">
        <v>1111</v>
      </c>
      <c r="G187" s="83" t="s">
        <v>1096</v>
      </c>
      <c r="H187" s="86">
        <v>6.9695999999999998</v>
      </c>
      <c r="I187" s="86">
        <v>13.043799999999999</v>
      </c>
      <c r="J187" s="86">
        <v>11.658349999999999</v>
      </c>
      <c r="K187" s="86"/>
      <c r="L187" s="117">
        <v>82.29</v>
      </c>
      <c r="M187" s="117">
        <v>163.95000000000002</v>
      </c>
      <c r="N187" s="87">
        <f t="shared" si="6"/>
        <v>5629815.5807429701</v>
      </c>
      <c r="O187" s="87">
        <v>279210000</v>
      </c>
      <c r="P187" s="87">
        <v>92050000</v>
      </c>
      <c r="Q187" s="87">
        <v>187160000</v>
      </c>
      <c r="R187" s="87">
        <f t="shared" si="7"/>
        <v>5629815.5807429701</v>
      </c>
      <c r="S187" s="87">
        <v>279210000</v>
      </c>
      <c r="T187" s="87">
        <f t="shared" si="8"/>
        <v>11216530.130791225</v>
      </c>
      <c r="U187" s="87"/>
      <c r="V187" s="115" t="s">
        <v>1257</v>
      </c>
      <c r="W187" s="115" t="s">
        <v>1257</v>
      </c>
      <c r="X187" s="115" t="s">
        <v>1258</v>
      </c>
    </row>
    <row r="188" spans="1:24">
      <c r="A188" s="85"/>
      <c r="B188" s="85">
        <v>1</v>
      </c>
      <c r="C188" s="82">
        <v>1</v>
      </c>
      <c r="D188" s="82">
        <v>11</v>
      </c>
      <c r="E188" s="82">
        <v>3.9</v>
      </c>
      <c r="F188" s="83">
        <v>1112</v>
      </c>
      <c r="G188" s="83" t="s">
        <v>1096</v>
      </c>
      <c r="H188" s="86">
        <v>6.9695999999999998</v>
      </c>
      <c r="I188" s="86">
        <v>13.043799999999999</v>
      </c>
      <c r="J188" s="86">
        <v>11.658349999999999</v>
      </c>
      <c r="K188" s="86"/>
      <c r="L188" s="117">
        <v>82.29</v>
      </c>
      <c r="M188" s="117">
        <v>163.95000000000002</v>
      </c>
      <c r="N188" s="87">
        <f t="shared" si="6"/>
        <v>5629815.5807429701</v>
      </c>
      <c r="O188" s="87">
        <v>279210000</v>
      </c>
      <c r="P188" s="87">
        <v>92050000</v>
      </c>
      <c r="Q188" s="87">
        <v>187160000</v>
      </c>
      <c r="R188" s="87">
        <f t="shared" si="7"/>
        <v>5629815.5807429701</v>
      </c>
      <c r="S188" s="87">
        <v>279210000</v>
      </c>
      <c r="T188" s="87">
        <f t="shared" si="8"/>
        <v>11216530.130791225</v>
      </c>
      <c r="U188" s="87"/>
      <c r="V188" s="115" t="s">
        <v>1257</v>
      </c>
      <c r="W188" s="115" t="s">
        <v>1257</v>
      </c>
      <c r="X188" s="115" t="s">
        <v>1258</v>
      </c>
    </row>
    <row r="189" spans="1:24">
      <c r="A189" s="85"/>
      <c r="B189" s="85">
        <v>1</v>
      </c>
      <c r="C189" s="82">
        <v>1</v>
      </c>
      <c r="D189" s="82">
        <v>11</v>
      </c>
      <c r="E189" s="82">
        <v>3.9</v>
      </c>
      <c r="F189" s="83">
        <v>1113</v>
      </c>
      <c r="G189" s="83" t="s">
        <v>1096</v>
      </c>
      <c r="H189" s="86">
        <v>6.9695999999999998</v>
      </c>
      <c r="I189" s="86">
        <v>13.043799999999999</v>
      </c>
      <c r="J189" s="86">
        <v>11.658349999999999</v>
      </c>
      <c r="K189" s="86"/>
      <c r="L189" s="117">
        <v>82.29</v>
      </c>
      <c r="M189" s="117">
        <v>163.95000000000002</v>
      </c>
      <c r="N189" s="87">
        <f t="shared" si="6"/>
        <v>5629815.5807429701</v>
      </c>
      <c r="O189" s="87">
        <v>279210000</v>
      </c>
      <c r="P189" s="87">
        <v>92050000</v>
      </c>
      <c r="Q189" s="87">
        <v>187160000</v>
      </c>
      <c r="R189" s="87">
        <f t="shared" si="7"/>
        <v>5629815.5807429701</v>
      </c>
      <c r="S189" s="87">
        <v>279210000</v>
      </c>
      <c r="T189" s="87">
        <f t="shared" si="8"/>
        <v>11216530.130791225</v>
      </c>
      <c r="U189" s="87"/>
      <c r="V189" s="115" t="s">
        <v>1257</v>
      </c>
      <c r="W189" s="115" t="s">
        <v>1257</v>
      </c>
      <c r="X189" s="115" t="s">
        <v>1258</v>
      </c>
    </row>
    <row r="190" spans="1:24">
      <c r="A190" s="85"/>
      <c r="B190" s="85">
        <v>1</v>
      </c>
      <c r="C190" s="82">
        <v>1</v>
      </c>
      <c r="D190" s="82">
        <v>11</v>
      </c>
      <c r="E190" s="82">
        <v>3.9</v>
      </c>
      <c r="F190" s="83">
        <v>1114</v>
      </c>
      <c r="G190" s="83" t="s">
        <v>1096</v>
      </c>
      <c r="H190" s="86">
        <v>6.9695999999999998</v>
      </c>
      <c r="I190" s="86">
        <v>13.043799999999999</v>
      </c>
      <c r="J190" s="86">
        <v>11.658349999999999</v>
      </c>
      <c r="K190" s="86"/>
      <c r="L190" s="117">
        <v>82.29</v>
      </c>
      <c r="M190" s="117">
        <v>163.95000000000002</v>
      </c>
      <c r="N190" s="87">
        <f t="shared" si="6"/>
        <v>5629815.5807429701</v>
      </c>
      <c r="O190" s="87">
        <v>279210000</v>
      </c>
      <c r="P190" s="87">
        <v>92050000</v>
      </c>
      <c r="Q190" s="87">
        <v>187160000</v>
      </c>
      <c r="R190" s="87">
        <f t="shared" si="7"/>
        <v>5629815.5807429701</v>
      </c>
      <c r="S190" s="87">
        <v>279210000</v>
      </c>
      <c r="T190" s="87">
        <f t="shared" si="8"/>
        <v>11216530.130791225</v>
      </c>
      <c r="U190" s="87"/>
      <c r="V190" s="115" t="s">
        <v>1257</v>
      </c>
      <c r="W190" s="115" t="s">
        <v>1257</v>
      </c>
      <c r="X190" s="115" t="s">
        <v>1258</v>
      </c>
    </row>
    <row r="191" spans="1:24">
      <c r="A191" s="85"/>
      <c r="B191" s="85">
        <v>1</v>
      </c>
      <c r="C191" s="82">
        <v>1</v>
      </c>
      <c r="D191" s="82">
        <v>11</v>
      </c>
      <c r="E191" s="82">
        <v>3.9</v>
      </c>
      <c r="F191" s="83">
        <v>1115</v>
      </c>
      <c r="G191" s="83" t="s">
        <v>1096</v>
      </c>
      <c r="H191" s="86">
        <v>6.9695999999999998</v>
      </c>
      <c r="I191" s="86">
        <v>13.043799999999999</v>
      </c>
      <c r="J191" s="86">
        <v>11.658349999999999</v>
      </c>
      <c r="K191" s="86"/>
      <c r="L191" s="117">
        <v>82.29</v>
      </c>
      <c r="M191" s="117">
        <v>163.95000000000002</v>
      </c>
      <c r="N191" s="87">
        <f t="shared" si="6"/>
        <v>5629815.5807429701</v>
      </c>
      <c r="O191" s="87">
        <v>279210000</v>
      </c>
      <c r="P191" s="87">
        <v>92050000</v>
      </c>
      <c r="Q191" s="87">
        <v>187160000</v>
      </c>
      <c r="R191" s="87">
        <f t="shared" si="7"/>
        <v>5629815.5807429701</v>
      </c>
      <c r="S191" s="87">
        <v>279210000</v>
      </c>
      <c r="T191" s="87">
        <f t="shared" si="8"/>
        <v>11216530.130791225</v>
      </c>
      <c r="U191" s="87"/>
      <c r="V191" s="115" t="s">
        <v>1257</v>
      </c>
      <c r="W191" s="115" t="s">
        <v>1257</v>
      </c>
      <c r="X191" s="115" t="s">
        <v>1258</v>
      </c>
    </row>
    <row r="192" spans="1:24">
      <c r="A192" s="85"/>
      <c r="B192" s="85">
        <v>1</v>
      </c>
      <c r="C192" s="82">
        <v>1</v>
      </c>
      <c r="D192" s="82">
        <v>11</v>
      </c>
      <c r="E192" s="82">
        <v>3.9</v>
      </c>
      <c r="F192" s="83">
        <v>1116</v>
      </c>
      <c r="G192" s="83" t="s">
        <v>1096</v>
      </c>
      <c r="H192" s="86">
        <v>6.9695999999999998</v>
      </c>
      <c r="I192" s="86">
        <v>13.043799999999999</v>
      </c>
      <c r="J192" s="86">
        <v>11.658349999999999</v>
      </c>
      <c r="K192" s="86"/>
      <c r="L192" s="117">
        <v>82.29</v>
      </c>
      <c r="M192" s="117">
        <v>163.95000000000002</v>
      </c>
      <c r="N192" s="87">
        <f t="shared" si="6"/>
        <v>5629815.5807429701</v>
      </c>
      <c r="O192" s="87">
        <v>279210000</v>
      </c>
      <c r="P192" s="87">
        <v>92050000</v>
      </c>
      <c r="Q192" s="87">
        <v>187160000</v>
      </c>
      <c r="R192" s="87">
        <f t="shared" si="7"/>
        <v>5629815.5807429701</v>
      </c>
      <c r="S192" s="87">
        <v>279210000</v>
      </c>
      <c r="T192" s="87">
        <f t="shared" si="8"/>
        <v>11216530.130791225</v>
      </c>
      <c r="U192" s="87"/>
      <c r="V192" s="115" t="s">
        <v>1257</v>
      </c>
      <c r="W192" s="115" t="s">
        <v>1257</v>
      </c>
      <c r="X192" s="115" t="s">
        <v>1258</v>
      </c>
    </row>
    <row r="193" spans="1:24">
      <c r="A193" s="85"/>
      <c r="B193" s="85">
        <v>1</v>
      </c>
      <c r="C193" s="82">
        <v>1</v>
      </c>
      <c r="D193" s="82">
        <v>11</v>
      </c>
      <c r="E193" s="82">
        <v>3.9</v>
      </c>
      <c r="F193" s="83">
        <v>1117</v>
      </c>
      <c r="G193" s="83" t="s">
        <v>1096</v>
      </c>
      <c r="H193" s="86">
        <v>6.7881</v>
      </c>
      <c r="I193" s="86">
        <v>12.695924999999999</v>
      </c>
      <c r="J193" s="86">
        <v>11.3498</v>
      </c>
      <c r="K193" s="86"/>
      <c r="L193" s="117">
        <v>80.11</v>
      </c>
      <c r="M193" s="117">
        <v>159.6</v>
      </c>
      <c r="N193" s="87">
        <f t="shared" si="6"/>
        <v>5629776.9216429507</v>
      </c>
      <c r="O193" s="87">
        <v>271800000</v>
      </c>
      <c r="P193" s="87">
        <v>89610000</v>
      </c>
      <c r="Q193" s="87">
        <v>182190000</v>
      </c>
      <c r="R193" s="87">
        <f t="shared" si="7"/>
        <v>5629776.9216429507</v>
      </c>
      <c r="S193" s="87">
        <v>271800000</v>
      </c>
      <c r="T193" s="87">
        <f t="shared" si="8"/>
        <v>11215982.98207733</v>
      </c>
      <c r="U193" s="87"/>
      <c r="V193" s="115" t="s">
        <v>1257</v>
      </c>
      <c r="W193" s="115" t="s">
        <v>1257</v>
      </c>
      <c r="X193" s="115" t="s">
        <v>1258</v>
      </c>
    </row>
    <row r="194" spans="1:24">
      <c r="A194" s="85"/>
      <c r="B194" s="85">
        <v>1</v>
      </c>
      <c r="C194" s="82">
        <v>1</v>
      </c>
      <c r="D194" s="82">
        <v>11</v>
      </c>
      <c r="E194" s="82">
        <v>3.9</v>
      </c>
      <c r="F194" s="83">
        <v>1118</v>
      </c>
      <c r="G194" s="83" t="s">
        <v>1096</v>
      </c>
      <c r="H194" s="86">
        <v>5.6507000000000005</v>
      </c>
      <c r="I194" s="86">
        <v>10.569349999999998</v>
      </c>
      <c r="J194" s="86">
        <v>9.4470749999999999</v>
      </c>
      <c r="K194" s="86"/>
      <c r="L194" s="117">
        <v>66.69</v>
      </c>
      <c r="M194" s="117">
        <v>132.86000000000001</v>
      </c>
      <c r="N194" s="87">
        <f t="shared" si="6"/>
        <v>5629737.6347189546</v>
      </c>
      <c r="O194" s="87">
        <v>226260000</v>
      </c>
      <c r="P194" s="87">
        <v>74600000</v>
      </c>
      <c r="Q194" s="87">
        <v>151660000</v>
      </c>
      <c r="R194" s="87">
        <f t="shared" si="7"/>
        <v>5629737.6347189546</v>
      </c>
      <c r="S194" s="87">
        <v>226260000</v>
      </c>
      <c r="T194" s="87">
        <f t="shared" si="8"/>
        <v>11215578.679693514</v>
      </c>
      <c r="U194" s="87"/>
      <c r="V194" s="115" t="s">
        <v>1257</v>
      </c>
      <c r="W194" s="115" t="s">
        <v>1257</v>
      </c>
      <c r="X194" s="115" t="s">
        <v>1258</v>
      </c>
    </row>
    <row r="195" spans="1:24">
      <c r="A195" s="85"/>
      <c r="B195" s="85">
        <v>1</v>
      </c>
      <c r="C195" s="82">
        <v>1</v>
      </c>
      <c r="D195" s="82">
        <v>12</v>
      </c>
      <c r="E195" s="82">
        <v>3.9</v>
      </c>
      <c r="F195" s="83">
        <v>1201</v>
      </c>
      <c r="G195" s="83" t="s">
        <v>1280</v>
      </c>
      <c r="H195" s="86">
        <v>7.269075</v>
      </c>
      <c r="I195" s="86">
        <v>13.6004</v>
      </c>
      <c r="J195" s="86">
        <v>12.154449999999999</v>
      </c>
      <c r="K195" s="86"/>
      <c r="L195" s="117">
        <v>85.8</v>
      </c>
      <c r="M195" s="117">
        <v>170.94</v>
      </c>
      <c r="N195" s="87">
        <f t="shared" ref="N195:N247" si="9">O195/(M195*0.3025)</f>
        <v>5779805.7798057795</v>
      </c>
      <c r="O195" s="87">
        <v>298870000</v>
      </c>
      <c r="P195" s="87">
        <v>98540000</v>
      </c>
      <c r="Q195" s="87">
        <v>200330000</v>
      </c>
      <c r="R195" s="87">
        <f t="shared" ref="R195:R247" si="10">S195/(M195*0.3025)</f>
        <v>5779805.7798057795</v>
      </c>
      <c r="S195" s="87">
        <v>298870000</v>
      </c>
      <c r="T195" s="87">
        <f t="shared" ref="T195:T247" si="11">S195/(L195*0.3025)</f>
        <v>11515151.515151516</v>
      </c>
      <c r="U195" s="87"/>
      <c r="V195" s="115" t="s">
        <v>1257</v>
      </c>
      <c r="W195" s="115" t="s">
        <v>1257</v>
      </c>
      <c r="X195" s="115" t="s">
        <v>1258</v>
      </c>
    </row>
    <row r="196" spans="1:24">
      <c r="A196" s="85"/>
      <c r="B196" s="85">
        <v>1</v>
      </c>
      <c r="C196" s="82">
        <v>1</v>
      </c>
      <c r="D196" s="82">
        <v>12</v>
      </c>
      <c r="E196" s="82">
        <v>3.9</v>
      </c>
      <c r="F196" s="83">
        <v>1202</v>
      </c>
      <c r="G196" s="83" t="s">
        <v>1280</v>
      </c>
      <c r="H196" s="86">
        <v>6.9695999999999998</v>
      </c>
      <c r="I196" s="86">
        <v>13.043799999999999</v>
      </c>
      <c r="J196" s="86">
        <v>11.658349999999999</v>
      </c>
      <c r="K196" s="86"/>
      <c r="L196" s="117">
        <v>82.29</v>
      </c>
      <c r="M196" s="117">
        <v>163.95000000000002</v>
      </c>
      <c r="N196" s="87">
        <f t="shared" si="9"/>
        <v>5779831.081336529</v>
      </c>
      <c r="O196" s="87">
        <v>286650000</v>
      </c>
      <c r="P196" s="87">
        <v>94510000</v>
      </c>
      <c r="Q196" s="87">
        <v>192140000</v>
      </c>
      <c r="R196" s="87">
        <f t="shared" si="10"/>
        <v>5779831.081336529</v>
      </c>
      <c r="S196" s="87">
        <v>286650000</v>
      </c>
      <c r="T196" s="87">
        <f t="shared" si="11"/>
        <v>11515412.635619443</v>
      </c>
      <c r="U196" s="87"/>
      <c r="V196" s="115" t="s">
        <v>1257</v>
      </c>
      <c r="W196" s="115" t="s">
        <v>1257</v>
      </c>
      <c r="X196" s="115" t="s">
        <v>1258</v>
      </c>
    </row>
    <row r="197" spans="1:24">
      <c r="A197" s="85"/>
      <c r="B197" s="85">
        <v>1</v>
      </c>
      <c r="C197" s="82">
        <v>1</v>
      </c>
      <c r="D197" s="82">
        <v>12</v>
      </c>
      <c r="E197" s="82">
        <v>3.9</v>
      </c>
      <c r="F197" s="83">
        <v>1203</v>
      </c>
      <c r="G197" s="83" t="s">
        <v>1280</v>
      </c>
      <c r="H197" s="86">
        <v>6.9695999999999998</v>
      </c>
      <c r="I197" s="86">
        <v>13.043799999999999</v>
      </c>
      <c r="J197" s="86">
        <v>11.658349999999999</v>
      </c>
      <c r="K197" s="86"/>
      <c r="L197" s="117">
        <v>82.29</v>
      </c>
      <c r="M197" s="117">
        <v>163.95000000000002</v>
      </c>
      <c r="N197" s="87">
        <f t="shared" si="9"/>
        <v>5779831.081336529</v>
      </c>
      <c r="O197" s="87">
        <v>286650000</v>
      </c>
      <c r="P197" s="87">
        <v>94510000</v>
      </c>
      <c r="Q197" s="87">
        <v>192140000</v>
      </c>
      <c r="R197" s="87">
        <f t="shared" si="10"/>
        <v>5779831.081336529</v>
      </c>
      <c r="S197" s="87">
        <v>286650000</v>
      </c>
      <c r="T197" s="87">
        <f t="shared" si="11"/>
        <v>11515412.635619443</v>
      </c>
      <c r="U197" s="87"/>
      <c r="V197" s="115" t="s">
        <v>1257</v>
      </c>
      <c r="W197" s="115" t="s">
        <v>1257</v>
      </c>
      <c r="X197" s="115" t="s">
        <v>1258</v>
      </c>
    </row>
    <row r="198" spans="1:24">
      <c r="A198" s="85"/>
      <c r="B198" s="85">
        <v>1</v>
      </c>
      <c r="C198" s="82">
        <v>1</v>
      </c>
      <c r="D198" s="82">
        <v>12</v>
      </c>
      <c r="E198" s="82">
        <v>3.9</v>
      </c>
      <c r="F198" s="83">
        <v>1204</v>
      </c>
      <c r="G198" s="83" t="s">
        <v>1280</v>
      </c>
      <c r="H198" s="86">
        <v>6.9695999999999998</v>
      </c>
      <c r="I198" s="86">
        <v>13.043799999999999</v>
      </c>
      <c r="J198" s="86">
        <v>11.658349999999999</v>
      </c>
      <c r="K198" s="86"/>
      <c r="L198" s="117">
        <v>82.29</v>
      </c>
      <c r="M198" s="117">
        <v>163.95000000000002</v>
      </c>
      <c r="N198" s="87">
        <f t="shared" si="9"/>
        <v>5779831.081336529</v>
      </c>
      <c r="O198" s="87">
        <v>286650000</v>
      </c>
      <c r="P198" s="87">
        <v>94510000</v>
      </c>
      <c r="Q198" s="87">
        <v>192140000</v>
      </c>
      <c r="R198" s="87">
        <f t="shared" si="10"/>
        <v>5779831.081336529</v>
      </c>
      <c r="S198" s="87">
        <v>286650000</v>
      </c>
      <c r="T198" s="87">
        <f t="shared" si="11"/>
        <v>11515412.635619443</v>
      </c>
      <c r="U198" s="87"/>
      <c r="V198" s="115" t="s">
        <v>1257</v>
      </c>
      <c r="W198" s="115" t="s">
        <v>1257</v>
      </c>
      <c r="X198" s="115" t="s">
        <v>1258</v>
      </c>
    </row>
    <row r="199" spans="1:24">
      <c r="A199" s="85"/>
      <c r="B199" s="85">
        <v>1</v>
      </c>
      <c r="C199" s="82">
        <v>1</v>
      </c>
      <c r="D199" s="82">
        <v>12</v>
      </c>
      <c r="E199" s="82">
        <v>3.9</v>
      </c>
      <c r="F199" s="83">
        <v>1205</v>
      </c>
      <c r="G199" s="83" t="s">
        <v>1280</v>
      </c>
      <c r="H199" s="86">
        <v>6.9695999999999998</v>
      </c>
      <c r="I199" s="86">
        <v>13.043799999999999</v>
      </c>
      <c r="J199" s="86">
        <v>11.658349999999999</v>
      </c>
      <c r="K199" s="86"/>
      <c r="L199" s="117">
        <v>82.29</v>
      </c>
      <c r="M199" s="117">
        <v>163.95000000000002</v>
      </c>
      <c r="N199" s="87">
        <f t="shared" si="9"/>
        <v>5779831.081336529</v>
      </c>
      <c r="O199" s="87">
        <v>286650000</v>
      </c>
      <c r="P199" s="87">
        <v>94510000</v>
      </c>
      <c r="Q199" s="87">
        <v>192140000</v>
      </c>
      <c r="R199" s="87">
        <f t="shared" si="10"/>
        <v>5779831.081336529</v>
      </c>
      <c r="S199" s="87">
        <v>286650000</v>
      </c>
      <c r="T199" s="87">
        <f t="shared" si="11"/>
        <v>11515412.635619443</v>
      </c>
      <c r="U199" s="87"/>
      <c r="V199" s="115" t="s">
        <v>1257</v>
      </c>
      <c r="W199" s="115" t="s">
        <v>1257</v>
      </c>
      <c r="X199" s="115" t="s">
        <v>1258</v>
      </c>
    </row>
    <row r="200" spans="1:24">
      <c r="A200" s="85"/>
      <c r="B200" s="85">
        <v>1</v>
      </c>
      <c r="C200" s="82">
        <v>1</v>
      </c>
      <c r="D200" s="82">
        <v>12</v>
      </c>
      <c r="E200" s="82">
        <v>3.9</v>
      </c>
      <c r="F200" s="83">
        <v>1206</v>
      </c>
      <c r="G200" s="83" t="s">
        <v>1280</v>
      </c>
      <c r="H200" s="86">
        <v>6.9695999999999998</v>
      </c>
      <c r="I200" s="86">
        <v>13.043799999999999</v>
      </c>
      <c r="J200" s="86">
        <v>11.658349999999999</v>
      </c>
      <c r="K200" s="86"/>
      <c r="L200" s="117">
        <v>82.29</v>
      </c>
      <c r="M200" s="117">
        <v>163.95000000000002</v>
      </c>
      <c r="N200" s="87">
        <f t="shared" si="9"/>
        <v>5779831.081336529</v>
      </c>
      <c r="O200" s="87">
        <v>286650000</v>
      </c>
      <c r="P200" s="87">
        <v>94510000</v>
      </c>
      <c r="Q200" s="87">
        <v>192140000</v>
      </c>
      <c r="R200" s="87">
        <f t="shared" si="10"/>
        <v>5779831.081336529</v>
      </c>
      <c r="S200" s="87">
        <v>286650000</v>
      </c>
      <c r="T200" s="87">
        <f t="shared" si="11"/>
        <v>11515412.635619443</v>
      </c>
      <c r="U200" s="87"/>
      <c r="V200" s="115" t="s">
        <v>1257</v>
      </c>
      <c r="W200" s="115" t="s">
        <v>1257</v>
      </c>
      <c r="X200" s="115" t="s">
        <v>1258</v>
      </c>
    </row>
    <row r="201" spans="1:24">
      <c r="A201" s="85"/>
      <c r="B201" s="85">
        <v>1</v>
      </c>
      <c r="C201" s="82">
        <v>1</v>
      </c>
      <c r="D201" s="82">
        <v>12</v>
      </c>
      <c r="E201" s="82">
        <v>3.9</v>
      </c>
      <c r="F201" s="83">
        <v>1207</v>
      </c>
      <c r="G201" s="83" t="s">
        <v>1280</v>
      </c>
      <c r="H201" s="86">
        <v>6.9695999999999998</v>
      </c>
      <c r="I201" s="86">
        <v>13.043799999999999</v>
      </c>
      <c r="J201" s="86">
        <v>11.658349999999999</v>
      </c>
      <c r="K201" s="86"/>
      <c r="L201" s="117">
        <v>82.29</v>
      </c>
      <c r="M201" s="117">
        <v>163.95000000000002</v>
      </c>
      <c r="N201" s="87">
        <f t="shared" si="9"/>
        <v>5779831.081336529</v>
      </c>
      <c r="O201" s="87">
        <v>286650000</v>
      </c>
      <c r="P201" s="87">
        <v>94510000</v>
      </c>
      <c r="Q201" s="87">
        <v>192140000</v>
      </c>
      <c r="R201" s="87">
        <f t="shared" si="10"/>
        <v>5779831.081336529</v>
      </c>
      <c r="S201" s="87">
        <v>286650000</v>
      </c>
      <c r="T201" s="87">
        <f t="shared" si="11"/>
        <v>11515412.635619443</v>
      </c>
      <c r="U201" s="87"/>
      <c r="V201" s="115" t="s">
        <v>1257</v>
      </c>
      <c r="W201" s="115" t="s">
        <v>1257</v>
      </c>
      <c r="X201" s="115" t="s">
        <v>1258</v>
      </c>
    </row>
    <row r="202" spans="1:24">
      <c r="A202" s="85"/>
      <c r="B202" s="85">
        <v>1</v>
      </c>
      <c r="C202" s="82">
        <v>1</v>
      </c>
      <c r="D202" s="82">
        <v>12</v>
      </c>
      <c r="E202" s="82">
        <v>3.9</v>
      </c>
      <c r="F202" s="83">
        <v>1208</v>
      </c>
      <c r="G202" s="83" t="s">
        <v>1280</v>
      </c>
      <c r="H202" s="86">
        <v>8.926775000000001</v>
      </c>
      <c r="I202" s="86">
        <v>16.698</v>
      </c>
      <c r="J202" s="86">
        <v>14.92535</v>
      </c>
      <c r="K202" s="86"/>
      <c r="L202" s="117">
        <v>105.36</v>
      </c>
      <c r="M202" s="117">
        <v>209.89999999999998</v>
      </c>
      <c r="N202" s="87">
        <f t="shared" si="9"/>
        <v>5879856.2085841754</v>
      </c>
      <c r="O202" s="87">
        <v>373340000</v>
      </c>
      <c r="P202" s="87">
        <v>123090000</v>
      </c>
      <c r="Q202" s="87">
        <v>250250000</v>
      </c>
      <c r="R202" s="87">
        <f t="shared" si="10"/>
        <v>5879856.2085841754</v>
      </c>
      <c r="S202" s="87">
        <v>373340000</v>
      </c>
      <c r="T202" s="87">
        <f t="shared" si="11"/>
        <v>11713950.438324016</v>
      </c>
      <c r="U202" s="87"/>
      <c r="V202" s="115" t="s">
        <v>1257</v>
      </c>
      <c r="W202" s="115" t="s">
        <v>1257</v>
      </c>
      <c r="X202" s="115" t="s">
        <v>1258</v>
      </c>
    </row>
    <row r="203" spans="1:24">
      <c r="A203" s="85"/>
      <c r="B203" s="85">
        <v>1</v>
      </c>
      <c r="C203" s="82">
        <v>1</v>
      </c>
      <c r="D203" s="82">
        <v>12</v>
      </c>
      <c r="E203" s="82">
        <v>3.9</v>
      </c>
      <c r="F203" s="83">
        <v>1209</v>
      </c>
      <c r="G203" s="83" t="s">
        <v>1280</v>
      </c>
      <c r="H203" s="86">
        <v>9.8978000000000002</v>
      </c>
      <c r="I203" s="86">
        <v>18.516024999999999</v>
      </c>
      <c r="J203" s="86">
        <v>16.549775</v>
      </c>
      <c r="K203" s="86"/>
      <c r="L203" s="117">
        <v>116.81</v>
      </c>
      <c r="M203" s="117">
        <v>232.73000000000002</v>
      </c>
      <c r="N203" s="87">
        <f t="shared" si="9"/>
        <v>5879902.6857994916</v>
      </c>
      <c r="O203" s="87">
        <v>413950000</v>
      </c>
      <c r="P203" s="87">
        <v>136480000</v>
      </c>
      <c r="Q203" s="87">
        <v>277470000</v>
      </c>
      <c r="R203" s="87">
        <f t="shared" si="10"/>
        <v>5879902.6857994916</v>
      </c>
      <c r="S203" s="87">
        <v>413950000</v>
      </c>
      <c r="T203" s="87">
        <f t="shared" si="11"/>
        <v>11715005.154234361</v>
      </c>
      <c r="U203" s="87"/>
      <c r="V203" s="115" t="s">
        <v>1257</v>
      </c>
      <c r="W203" s="115" t="s">
        <v>1257</v>
      </c>
      <c r="X203" s="115" t="s">
        <v>1258</v>
      </c>
    </row>
    <row r="204" spans="1:24">
      <c r="A204" s="85"/>
      <c r="B204" s="85">
        <v>1</v>
      </c>
      <c r="C204" s="82">
        <v>1</v>
      </c>
      <c r="D204" s="82">
        <v>12</v>
      </c>
      <c r="E204" s="82">
        <v>3.9</v>
      </c>
      <c r="F204" s="83">
        <v>1210</v>
      </c>
      <c r="G204" s="83" t="s">
        <v>1280</v>
      </c>
      <c r="H204" s="86">
        <v>9.0689499999999992</v>
      </c>
      <c r="I204" s="86">
        <v>16.967224999999999</v>
      </c>
      <c r="J204" s="86">
        <v>15.167349999999999</v>
      </c>
      <c r="K204" s="86"/>
      <c r="L204" s="117">
        <v>107.07</v>
      </c>
      <c r="M204" s="117">
        <v>213.29999999999998</v>
      </c>
      <c r="N204" s="87">
        <f t="shared" si="9"/>
        <v>5879741.0235845223</v>
      </c>
      <c r="O204" s="87">
        <v>379380000</v>
      </c>
      <c r="P204" s="87">
        <v>125080000</v>
      </c>
      <c r="Q204" s="87">
        <v>254300000</v>
      </c>
      <c r="R204" s="87">
        <f t="shared" si="10"/>
        <v>5879741.0235845223</v>
      </c>
      <c r="S204" s="87">
        <v>379380000</v>
      </c>
      <c r="T204" s="87">
        <f t="shared" si="11"/>
        <v>11713353.510138961</v>
      </c>
      <c r="U204" s="87"/>
      <c r="V204" s="115" t="s">
        <v>1257</v>
      </c>
      <c r="W204" s="115" t="s">
        <v>1257</v>
      </c>
      <c r="X204" s="115" t="s">
        <v>1258</v>
      </c>
    </row>
    <row r="205" spans="1:24">
      <c r="A205" s="85"/>
      <c r="B205" s="85">
        <v>1</v>
      </c>
      <c r="C205" s="82">
        <v>1</v>
      </c>
      <c r="D205" s="82">
        <v>12</v>
      </c>
      <c r="E205" s="82">
        <v>3.9</v>
      </c>
      <c r="F205" s="83">
        <v>1211</v>
      </c>
      <c r="G205" s="83" t="s">
        <v>1280</v>
      </c>
      <c r="H205" s="86">
        <v>6.9695999999999998</v>
      </c>
      <c r="I205" s="86">
        <v>13.043799999999999</v>
      </c>
      <c r="J205" s="86">
        <v>11.658349999999999</v>
      </c>
      <c r="K205" s="86"/>
      <c r="L205" s="117">
        <v>82.29</v>
      </c>
      <c r="M205" s="117">
        <v>163.95000000000002</v>
      </c>
      <c r="N205" s="87">
        <f t="shared" si="9"/>
        <v>5729825.9144720091</v>
      </c>
      <c r="O205" s="87">
        <v>284170000</v>
      </c>
      <c r="P205" s="87">
        <v>93690000</v>
      </c>
      <c r="Q205" s="87">
        <v>190480000</v>
      </c>
      <c r="R205" s="87">
        <f t="shared" si="10"/>
        <v>5729825.9144720091</v>
      </c>
      <c r="S205" s="87">
        <v>284170000</v>
      </c>
      <c r="T205" s="87">
        <f t="shared" si="11"/>
        <v>11415785.134010036</v>
      </c>
      <c r="U205" s="87"/>
      <c r="V205" s="115" t="s">
        <v>1257</v>
      </c>
      <c r="W205" s="115" t="s">
        <v>1257</v>
      </c>
      <c r="X205" s="115" t="s">
        <v>1258</v>
      </c>
    </row>
    <row r="206" spans="1:24">
      <c r="A206" s="85"/>
      <c r="B206" s="85">
        <v>1</v>
      </c>
      <c r="C206" s="82">
        <v>1</v>
      </c>
      <c r="D206" s="82">
        <v>12</v>
      </c>
      <c r="E206" s="82">
        <v>3.9</v>
      </c>
      <c r="F206" s="83">
        <v>1212</v>
      </c>
      <c r="G206" s="83" t="s">
        <v>1280</v>
      </c>
      <c r="H206" s="86">
        <v>6.9695999999999998</v>
      </c>
      <c r="I206" s="86">
        <v>13.043799999999999</v>
      </c>
      <c r="J206" s="86">
        <v>11.658349999999999</v>
      </c>
      <c r="K206" s="86"/>
      <c r="L206" s="117">
        <v>82.29</v>
      </c>
      <c r="M206" s="117">
        <v>163.95000000000002</v>
      </c>
      <c r="N206" s="87">
        <f t="shared" si="9"/>
        <v>5729825.9144720091</v>
      </c>
      <c r="O206" s="87">
        <v>284170000</v>
      </c>
      <c r="P206" s="87">
        <v>93690000</v>
      </c>
      <c r="Q206" s="87">
        <v>190480000</v>
      </c>
      <c r="R206" s="87">
        <f t="shared" si="10"/>
        <v>5729825.9144720091</v>
      </c>
      <c r="S206" s="87">
        <v>284170000</v>
      </c>
      <c r="T206" s="87">
        <f t="shared" si="11"/>
        <v>11415785.134010036</v>
      </c>
      <c r="U206" s="87"/>
      <c r="V206" s="115" t="s">
        <v>1257</v>
      </c>
      <c r="W206" s="115" t="s">
        <v>1257</v>
      </c>
      <c r="X206" s="115" t="s">
        <v>1258</v>
      </c>
    </row>
    <row r="207" spans="1:24">
      <c r="A207" s="85"/>
      <c r="B207" s="85">
        <v>1</v>
      </c>
      <c r="C207" s="82">
        <v>1</v>
      </c>
      <c r="D207" s="82">
        <v>12</v>
      </c>
      <c r="E207" s="82">
        <v>3.9</v>
      </c>
      <c r="F207" s="83">
        <v>1213</v>
      </c>
      <c r="G207" s="83" t="s">
        <v>1280</v>
      </c>
      <c r="H207" s="86">
        <v>6.9695999999999998</v>
      </c>
      <c r="I207" s="86">
        <v>13.043799999999999</v>
      </c>
      <c r="J207" s="86">
        <v>11.658349999999999</v>
      </c>
      <c r="K207" s="86"/>
      <c r="L207" s="117">
        <v>82.29</v>
      </c>
      <c r="M207" s="117">
        <v>163.95000000000002</v>
      </c>
      <c r="N207" s="87">
        <f t="shared" si="9"/>
        <v>5729825.9144720091</v>
      </c>
      <c r="O207" s="87">
        <v>284170000</v>
      </c>
      <c r="P207" s="87">
        <v>93690000</v>
      </c>
      <c r="Q207" s="87">
        <v>190480000</v>
      </c>
      <c r="R207" s="87">
        <f t="shared" si="10"/>
        <v>5729825.9144720091</v>
      </c>
      <c r="S207" s="87">
        <v>284170000</v>
      </c>
      <c r="T207" s="87">
        <f t="shared" si="11"/>
        <v>11415785.134010036</v>
      </c>
      <c r="U207" s="87"/>
      <c r="V207" s="115" t="s">
        <v>1257</v>
      </c>
      <c r="W207" s="115" t="s">
        <v>1257</v>
      </c>
      <c r="X207" s="115" t="s">
        <v>1258</v>
      </c>
    </row>
    <row r="208" spans="1:24">
      <c r="A208" s="85"/>
      <c r="B208" s="85">
        <v>1</v>
      </c>
      <c r="C208" s="82">
        <v>1</v>
      </c>
      <c r="D208" s="82">
        <v>12</v>
      </c>
      <c r="E208" s="82">
        <v>3.9</v>
      </c>
      <c r="F208" s="83">
        <v>1214</v>
      </c>
      <c r="G208" s="83" t="s">
        <v>1280</v>
      </c>
      <c r="H208" s="86">
        <v>6.9695999999999998</v>
      </c>
      <c r="I208" s="86">
        <v>13.043799999999999</v>
      </c>
      <c r="J208" s="86">
        <v>11.658349999999999</v>
      </c>
      <c r="K208" s="86"/>
      <c r="L208" s="117">
        <v>82.29</v>
      </c>
      <c r="M208" s="117">
        <v>163.95000000000002</v>
      </c>
      <c r="N208" s="87">
        <f t="shared" si="9"/>
        <v>5729825.9144720091</v>
      </c>
      <c r="O208" s="87">
        <v>284170000</v>
      </c>
      <c r="P208" s="87">
        <v>93690000</v>
      </c>
      <c r="Q208" s="87">
        <v>190480000</v>
      </c>
      <c r="R208" s="87">
        <f t="shared" si="10"/>
        <v>5729825.9144720091</v>
      </c>
      <c r="S208" s="87">
        <v>284170000</v>
      </c>
      <c r="T208" s="87">
        <f t="shared" si="11"/>
        <v>11415785.134010036</v>
      </c>
      <c r="U208" s="87"/>
      <c r="V208" s="115" t="s">
        <v>1257</v>
      </c>
      <c r="W208" s="115" t="s">
        <v>1257</v>
      </c>
      <c r="X208" s="115" t="s">
        <v>1258</v>
      </c>
    </row>
    <row r="209" spans="1:24">
      <c r="A209" s="85"/>
      <c r="B209" s="85">
        <v>1</v>
      </c>
      <c r="C209" s="82">
        <v>1</v>
      </c>
      <c r="D209" s="82">
        <v>12</v>
      </c>
      <c r="E209" s="82">
        <v>3.9</v>
      </c>
      <c r="F209" s="83">
        <v>1215</v>
      </c>
      <c r="G209" s="83" t="s">
        <v>1280</v>
      </c>
      <c r="H209" s="86">
        <v>6.9695999999999998</v>
      </c>
      <c r="I209" s="86">
        <v>13.043799999999999</v>
      </c>
      <c r="J209" s="86">
        <v>11.658349999999999</v>
      </c>
      <c r="K209" s="86"/>
      <c r="L209" s="117">
        <v>82.29</v>
      </c>
      <c r="M209" s="117">
        <v>163.95000000000002</v>
      </c>
      <c r="N209" s="87">
        <f t="shared" si="9"/>
        <v>5729825.9144720091</v>
      </c>
      <c r="O209" s="87">
        <v>284170000</v>
      </c>
      <c r="P209" s="87">
        <v>93690000</v>
      </c>
      <c r="Q209" s="87">
        <v>190480000</v>
      </c>
      <c r="R209" s="87">
        <f t="shared" si="10"/>
        <v>5729825.9144720091</v>
      </c>
      <c r="S209" s="87">
        <v>284170000</v>
      </c>
      <c r="T209" s="87">
        <f t="shared" si="11"/>
        <v>11415785.134010036</v>
      </c>
      <c r="U209" s="87"/>
      <c r="V209" s="115" t="s">
        <v>1257</v>
      </c>
      <c r="W209" s="115" t="s">
        <v>1257</v>
      </c>
      <c r="X209" s="115" t="s">
        <v>1258</v>
      </c>
    </row>
    <row r="210" spans="1:24">
      <c r="A210" s="85"/>
      <c r="B210" s="85">
        <v>1</v>
      </c>
      <c r="C210" s="82">
        <v>1</v>
      </c>
      <c r="D210" s="82">
        <v>12</v>
      </c>
      <c r="E210" s="82">
        <v>3.9</v>
      </c>
      <c r="F210" s="83">
        <v>1216</v>
      </c>
      <c r="G210" s="83" t="s">
        <v>1280</v>
      </c>
      <c r="H210" s="86">
        <v>6.9695999999999998</v>
      </c>
      <c r="I210" s="86">
        <v>13.043799999999999</v>
      </c>
      <c r="J210" s="86">
        <v>11.658349999999999</v>
      </c>
      <c r="K210" s="86"/>
      <c r="L210" s="117">
        <v>82.29</v>
      </c>
      <c r="M210" s="117">
        <v>163.95000000000002</v>
      </c>
      <c r="N210" s="87">
        <f t="shared" si="9"/>
        <v>5729825.9144720091</v>
      </c>
      <c r="O210" s="87">
        <v>284170000</v>
      </c>
      <c r="P210" s="87">
        <v>93690000</v>
      </c>
      <c r="Q210" s="87">
        <v>190480000</v>
      </c>
      <c r="R210" s="87">
        <f t="shared" si="10"/>
        <v>5729825.9144720091</v>
      </c>
      <c r="S210" s="87">
        <v>284170000</v>
      </c>
      <c r="T210" s="87">
        <f t="shared" si="11"/>
        <v>11415785.134010036</v>
      </c>
      <c r="U210" s="87"/>
      <c r="V210" s="115" t="s">
        <v>1257</v>
      </c>
      <c r="W210" s="115" t="s">
        <v>1257</v>
      </c>
      <c r="X210" s="115" t="s">
        <v>1258</v>
      </c>
    </row>
    <row r="211" spans="1:24">
      <c r="A211" s="85"/>
      <c r="B211" s="85">
        <v>1</v>
      </c>
      <c r="C211" s="82">
        <v>1</v>
      </c>
      <c r="D211" s="82">
        <v>12</v>
      </c>
      <c r="E211" s="82">
        <v>3.9</v>
      </c>
      <c r="F211" s="83">
        <v>1217</v>
      </c>
      <c r="G211" s="83" t="s">
        <v>1280</v>
      </c>
      <c r="H211" s="86">
        <v>6.7881</v>
      </c>
      <c r="I211" s="86">
        <v>12.695924999999999</v>
      </c>
      <c r="J211" s="86">
        <v>11.3498</v>
      </c>
      <c r="K211" s="86"/>
      <c r="L211" s="117">
        <v>80.11</v>
      </c>
      <c r="M211" s="117">
        <v>159.6</v>
      </c>
      <c r="N211" s="87">
        <f t="shared" si="9"/>
        <v>5729820.4188156342</v>
      </c>
      <c r="O211" s="87">
        <v>276630000</v>
      </c>
      <c r="P211" s="87">
        <v>91200000</v>
      </c>
      <c r="Q211" s="87">
        <v>185430000</v>
      </c>
      <c r="R211" s="87">
        <f t="shared" si="10"/>
        <v>5729820.4188156342</v>
      </c>
      <c r="S211" s="87">
        <v>276630000</v>
      </c>
      <c r="T211" s="87">
        <f t="shared" si="11"/>
        <v>11415295.703944268</v>
      </c>
      <c r="U211" s="87"/>
      <c r="V211" s="115" t="s">
        <v>1257</v>
      </c>
      <c r="W211" s="115" t="s">
        <v>1257</v>
      </c>
      <c r="X211" s="115" t="s">
        <v>1258</v>
      </c>
    </row>
    <row r="212" spans="1:24">
      <c r="A212" s="85"/>
      <c r="B212" s="85">
        <v>1</v>
      </c>
      <c r="C212" s="82">
        <v>1</v>
      </c>
      <c r="D212" s="82">
        <v>12</v>
      </c>
      <c r="E212" s="82">
        <v>3.9</v>
      </c>
      <c r="F212" s="83">
        <v>1218</v>
      </c>
      <c r="G212" s="83" t="s">
        <v>1280</v>
      </c>
      <c r="H212" s="86">
        <v>5.6507000000000005</v>
      </c>
      <c r="I212" s="86">
        <v>10.569349999999998</v>
      </c>
      <c r="J212" s="86">
        <v>9.4470749999999999</v>
      </c>
      <c r="K212" s="86"/>
      <c r="L212" s="117">
        <v>66.69</v>
      </c>
      <c r="M212" s="117">
        <v>132.86000000000001</v>
      </c>
      <c r="N212" s="87">
        <f t="shared" si="9"/>
        <v>5729762.1432117065</v>
      </c>
      <c r="O212" s="87">
        <v>230280000</v>
      </c>
      <c r="P212" s="87">
        <v>75920000</v>
      </c>
      <c r="Q212" s="87">
        <v>154360000</v>
      </c>
      <c r="R212" s="87">
        <f t="shared" si="10"/>
        <v>5729762.1432117065</v>
      </c>
      <c r="S212" s="87">
        <v>230280000</v>
      </c>
      <c r="T212" s="87">
        <f t="shared" si="11"/>
        <v>11414847.778484143</v>
      </c>
      <c r="U212" s="87"/>
      <c r="V212" s="115" t="s">
        <v>1257</v>
      </c>
      <c r="W212" s="115" t="s">
        <v>1257</v>
      </c>
      <c r="X212" s="115" t="s">
        <v>1258</v>
      </c>
    </row>
    <row r="213" spans="1:24">
      <c r="A213" s="85"/>
      <c r="B213" s="85">
        <v>1</v>
      </c>
      <c r="C213" s="82">
        <v>1</v>
      </c>
      <c r="D213" s="82">
        <v>13</v>
      </c>
      <c r="E213" s="82">
        <v>3.9</v>
      </c>
      <c r="F213" s="83">
        <v>1301</v>
      </c>
      <c r="G213" s="83" t="s">
        <v>672</v>
      </c>
      <c r="H213" s="86">
        <v>7.269075</v>
      </c>
      <c r="I213" s="86">
        <v>13.6004</v>
      </c>
      <c r="J213" s="86">
        <v>12.154449999999999</v>
      </c>
      <c r="K213" s="86"/>
      <c r="L213" s="117">
        <v>85.8</v>
      </c>
      <c r="M213" s="117">
        <v>170.94</v>
      </c>
      <c r="N213" s="87">
        <f t="shared" si="9"/>
        <v>5879787.6979695158</v>
      </c>
      <c r="O213" s="87">
        <v>304040000</v>
      </c>
      <c r="P213" s="87">
        <v>100240000</v>
      </c>
      <c r="Q213" s="87">
        <v>203800000</v>
      </c>
      <c r="R213" s="87">
        <f t="shared" si="10"/>
        <v>5879787.6979695158</v>
      </c>
      <c r="S213" s="87">
        <v>304040000</v>
      </c>
      <c r="T213" s="87">
        <f t="shared" si="11"/>
        <v>11714346.259800805</v>
      </c>
      <c r="U213" s="87"/>
      <c r="V213" s="115" t="s">
        <v>1257</v>
      </c>
      <c r="W213" s="115" t="s">
        <v>1257</v>
      </c>
      <c r="X213" s="115" t="s">
        <v>1258</v>
      </c>
    </row>
    <row r="214" spans="1:24">
      <c r="A214" s="85"/>
      <c r="B214" s="85">
        <v>1</v>
      </c>
      <c r="C214" s="82">
        <v>1</v>
      </c>
      <c r="D214" s="82">
        <v>13</v>
      </c>
      <c r="E214" s="82">
        <v>3.9</v>
      </c>
      <c r="F214" s="83">
        <v>1302</v>
      </c>
      <c r="G214" s="83" t="s">
        <v>672</v>
      </c>
      <c r="H214" s="86">
        <v>6.9695999999999998</v>
      </c>
      <c r="I214" s="86">
        <v>13.043799999999999</v>
      </c>
      <c r="J214" s="86">
        <v>11.658349999999999</v>
      </c>
      <c r="K214" s="86"/>
      <c r="L214" s="117">
        <v>82.29</v>
      </c>
      <c r="M214" s="117">
        <v>163.95000000000002</v>
      </c>
      <c r="N214" s="87">
        <f t="shared" si="9"/>
        <v>5879841.4150655689</v>
      </c>
      <c r="O214" s="87">
        <v>291610000</v>
      </c>
      <c r="P214" s="87">
        <v>96140000</v>
      </c>
      <c r="Q214" s="87">
        <v>195470000</v>
      </c>
      <c r="R214" s="87">
        <f t="shared" si="10"/>
        <v>5879841.4150655689</v>
      </c>
      <c r="S214" s="87">
        <v>291610000</v>
      </c>
      <c r="T214" s="87">
        <f t="shared" si="11"/>
        <v>11714667.638838254</v>
      </c>
      <c r="U214" s="87"/>
      <c r="V214" s="115" t="s">
        <v>1257</v>
      </c>
      <c r="W214" s="115" t="s">
        <v>1257</v>
      </c>
      <c r="X214" s="115" t="s">
        <v>1258</v>
      </c>
    </row>
    <row r="215" spans="1:24">
      <c r="A215" s="85"/>
      <c r="B215" s="85">
        <v>1</v>
      </c>
      <c r="C215" s="82">
        <v>1</v>
      </c>
      <c r="D215" s="82">
        <v>13</v>
      </c>
      <c r="E215" s="82">
        <v>3.9</v>
      </c>
      <c r="F215" s="83">
        <v>1303</v>
      </c>
      <c r="G215" s="83" t="s">
        <v>672</v>
      </c>
      <c r="H215" s="86">
        <v>6.9695999999999998</v>
      </c>
      <c r="I215" s="86">
        <v>13.043799999999999</v>
      </c>
      <c r="J215" s="86">
        <v>11.658349999999999</v>
      </c>
      <c r="K215" s="86"/>
      <c r="L215" s="117">
        <v>82.29</v>
      </c>
      <c r="M215" s="117">
        <v>163.95000000000002</v>
      </c>
      <c r="N215" s="87">
        <f t="shared" si="9"/>
        <v>5879841.4150655689</v>
      </c>
      <c r="O215" s="87">
        <v>291610000</v>
      </c>
      <c r="P215" s="87">
        <v>96140000</v>
      </c>
      <c r="Q215" s="87">
        <v>195470000</v>
      </c>
      <c r="R215" s="87">
        <f t="shared" si="10"/>
        <v>5879841.4150655689</v>
      </c>
      <c r="S215" s="87">
        <v>291610000</v>
      </c>
      <c r="T215" s="87">
        <f t="shared" si="11"/>
        <v>11714667.638838254</v>
      </c>
      <c r="U215" s="87"/>
      <c r="V215" s="115" t="s">
        <v>1257</v>
      </c>
      <c r="W215" s="115" t="s">
        <v>1257</v>
      </c>
      <c r="X215" s="115" t="s">
        <v>1258</v>
      </c>
    </row>
    <row r="216" spans="1:24">
      <c r="A216" s="85"/>
      <c r="B216" s="85">
        <v>1</v>
      </c>
      <c r="C216" s="82">
        <v>1</v>
      </c>
      <c r="D216" s="82">
        <v>13</v>
      </c>
      <c r="E216" s="82">
        <v>3.9</v>
      </c>
      <c r="F216" s="83">
        <v>1304</v>
      </c>
      <c r="G216" s="83" t="s">
        <v>672</v>
      </c>
      <c r="H216" s="86">
        <v>6.9695999999999998</v>
      </c>
      <c r="I216" s="86">
        <v>13.043799999999999</v>
      </c>
      <c r="J216" s="86">
        <v>11.658349999999999</v>
      </c>
      <c r="K216" s="86"/>
      <c r="L216" s="117">
        <v>82.29</v>
      </c>
      <c r="M216" s="117">
        <v>163.95000000000002</v>
      </c>
      <c r="N216" s="87">
        <f t="shared" si="9"/>
        <v>5879841.4150655689</v>
      </c>
      <c r="O216" s="87">
        <v>291610000</v>
      </c>
      <c r="P216" s="87">
        <v>96140000</v>
      </c>
      <c r="Q216" s="87">
        <v>195470000</v>
      </c>
      <c r="R216" s="87">
        <f t="shared" si="10"/>
        <v>5879841.4150655689</v>
      </c>
      <c r="S216" s="87">
        <v>291610000</v>
      </c>
      <c r="T216" s="87">
        <f t="shared" si="11"/>
        <v>11714667.638838254</v>
      </c>
      <c r="U216" s="87"/>
      <c r="V216" s="115" t="s">
        <v>1257</v>
      </c>
      <c r="W216" s="115" t="s">
        <v>1257</v>
      </c>
      <c r="X216" s="115" t="s">
        <v>1258</v>
      </c>
    </row>
    <row r="217" spans="1:24">
      <c r="A217" s="85"/>
      <c r="B217" s="85">
        <v>1</v>
      </c>
      <c r="C217" s="82">
        <v>1</v>
      </c>
      <c r="D217" s="82">
        <v>13</v>
      </c>
      <c r="E217" s="82">
        <v>3.9</v>
      </c>
      <c r="F217" s="83">
        <v>1305</v>
      </c>
      <c r="G217" s="83" t="s">
        <v>672</v>
      </c>
      <c r="H217" s="86">
        <v>6.9695999999999998</v>
      </c>
      <c r="I217" s="86">
        <v>13.043799999999999</v>
      </c>
      <c r="J217" s="86">
        <v>11.658349999999999</v>
      </c>
      <c r="K217" s="86"/>
      <c r="L217" s="117">
        <v>82.29</v>
      </c>
      <c r="M217" s="117">
        <v>163.95000000000002</v>
      </c>
      <c r="N217" s="87">
        <f t="shared" si="9"/>
        <v>5879841.4150655689</v>
      </c>
      <c r="O217" s="87">
        <v>291610000</v>
      </c>
      <c r="P217" s="87">
        <v>96140000</v>
      </c>
      <c r="Q217" s="87">
        <v>195470000</v>
      </c>
      <c r="R217" s="87">
        <f t="shared" si="10"/>
        <v>5879841.4150655689</v>
      </c>
      <c r="S217" s="87">
        <v>291610000</v>
      </c>
      <c r="T217" s="87">
        <f t="shared" si="11"/>
        <v>11714667.638838254</v>
      </c>
      <c r="U217" s="87"/>
      <c r="V217" s="115" t="s">
        <v>1257</v>
      </c>
      <c r="W217" s="115" t="s">
        <v>1257</v>
      </c>
      <c r="X217" s="115" t="s">
        <v>1258</v>
      </c>
    </row>
    <row r="218" spans="1:24">
      <c r="A218" s="85"/>
      <c r="B218" s="85">
        <v>1</v>
      </c>
      <c r="C218" s="82">
        <v>1</v>
      </c>
      <c r="D218" s="82">
        <v>13</v>
      </c>
      <c r="E218" s="82">
        <v>3.9</v>
      </c>
      <c r="F218" s="83">
        <v>1306</v>
      </c>
      <c r="G218" s="83" t="s">
        <v>672</v>
      </c>
      <c r="H218" s="86">
        <v>6.9695999999999998</v>
      </c>
      <c r="I218" s="86">
        <v>13.043799999999999</v>
      </c>
      <c r="J218" s="86">
        <v>11.658349999999999</v>
      </c>
      <c r="K218" s="86"/>
      <c r="L218" s="117">
        <v>82.29</v>
      </c>
      <c r="M218" s="117">
        <v>163.95000000000002</v>
      </c>
      <c r="N218" s="87">
        <f t="shared" si="9"/>
        <v>5879841.4150655689</v>
      </c>
      <c r="O218" s="87">
        <v>291610000</v>
      </c>
      <c r="P218" s="87">
        <v>96140000</v>
      </c>
      <c r="Q218" s="87">
        <v>195470000</v>
      </c>
      <c r="R218" s="87">
        <f t="shared" si="10"/>
        <v>5879841.4150655689</v>
      </c>
      <c r="S218" s="87">
        <v>291610000</v>
      </c>
      <c r="T218" s="87">
        <f t="shared" si="11"/>
        <v>11714667.638838254</v>
      </c>
      <c r="U218" s="87"/>
      <c r="V218" s="115" t="s">
        <v>1257</v>
      </c>
      <c r="W218" s="115" t="s">
        <v>1257</v>
      </c>
      <c r="X218" s="115" t="s">
        <v>1258</v>
      </c>
    </row>
    <row r="219" spans="1:24">
      <c r="A219" s="85"/>
      <c r="B219" s="85">
        <v>1</v>
      </c>
      <c r="C219" s="82">
        <v>1</v>
      </c>
      <c r="D219" s="82">
        <v>13</v>
      </c>
      <c r="E219" s="82">
        <v>3.9</v>
      </c>
      <c r="F219" s="83">
        <v>1307</v>
      </c>
      <c r="G219" s="83" t="s">
        <v>672</v>
      </c>
      <c r="H219" s="86">
        <v>6.9695999999999998</v>
      </c>
      <c r="I219" s="86">
        <v>13.043799999999999</v>
      </c>
      <c r="J219" s="86">
        <v>11.658349999999999</v>
      </c>
      <c r="K219" s="86"/>
      <c r="L219" s="117">
        <v>82.29</v>
      </c>
      <c r="M219" s="117">
        <v>163.95000000000002</v>
      </c>
      <c r="N219" s="87">
        <f t="shared" si="9"/>
        <v>5879841.4150655689</v>
      </c>
      <c r="O219" s="87">
        <v>291610000</v>
      </c>
      <c r="P219" s="87">
        <v>96140000</v>
      </c>
      <c r="Q219" s="87">
        <v>195470000</v>
      </c>
      <c r="R219" s="87">
        <f t="shared" si="10"/>
        <v>5879841.4150655689</v>
      </c>
      <c r="S219" s="87">
        <v>291610000</v>
      </c>
      <c r="T219" s="87">
        <f t="shared" si="11"/>
        <v>11714667.638838254</v>
      </c>
      <c r="U219" s="87"/>
      <c r="V219" s="115" t="s">
        <v>1257</v>
      </c>
      <c r="W219" s="115" t="s">
        <v>1257</v>
      </c>
      <c r="X219" s="115" t="s">
        <v>1258</v>
      </c>
    </row>
    <row r="220" spans="1:24">
      <c r="A220" s="85"/>
      <c r="B220" s="85">
        <v>1</v>
      </c>
      <c r="C220" s="82">
        <v>1</v>
      </c>
      <c r="D220" s="82">
        <v>13</v>
      </c>
      <c r="E220" s="82">
        <v>3.9</v>
      </c>
      <c r="F220" s="83">
        <v>1308</v>
      </c>
      <c r="G220" s="83" t="s">
        <v>672</v>
      </c>
      <c r="H220" s="86">
        <v>8.926775000000001</v>
      </c>
      <c r="I220" s="86">
        <v>16.698</v>
      </c>
      <c r="J220" s="86">
        <v>14.92535</v>
      </c>
      <c r="K220" s="86"/>
      <c r="L220" s="117">
        <v>105.36</v>
      </c>
      <c r="M220" s="117">
        <v>209.89999999999998</v>
      </c>
      <c r="N220" s="87">
        <f t="shared" si="9"/>
        <v>5979864.4769843183</v>
      </c>
      <c r="O220" s="87">
        <v>379690000</v>
      </c>
      <c r="P220" s="87">
        <v>125180000</v>
      </c>
      <c r="Q220" s="87">
        <v>254510000</v>
      </c>
      <c r="R220" s="87">
        <f t="shared" si="10"/>
        <v>5979864.4769843183</v>
      </c>
      <c r="S220" s="87">
        <v>379690000</v>
      </c>
      <c r="T220" s="87">
        <f t="shared" si="11"/>
        <v>11913188.626793928</v>
      </c>
      <c r="U220" s="87"/>
      <c r="V220" s="115" t="s">
        <v>1257</v>
      </c>
      <c r="W220" s="115" t="s">
        <v>1257</v>
      </c>
      <c r="X220" s="115" t="s">
        <v>1258</v>
      </c>
    </row>
    <row r="221" spans="1:24">
      <c r="A221" s="85"/>
      <c r="B221" s="85">
        <v>1</v>
      </c>
      <c r="C221" s="82">
        <v>1</v>
      </c>
      <c r="D221" s="82">
        <v>13</v>
      </c>
      <c r="E221" s="82">
        <v>3.9</v>
      </c>
      <c r="F221" s="83">
        <v>1309</v>
      </c>
      <c r="G221" s="83" t="s">
        <v>672</v>
      </c>
      <c r="H221" s="86">
        <v>9.8978000000000002</v>
      </c>
      <c r="I221" s="86">
        <v>18.516024999999999</v>
      </c>
      <c r="J221" s="86">
        <v>16.549775</v>
      </c>
      <c r="K221" s="86"/>
      <c r="L221" s="117">
        <v>116.81</v>
      </c>
      <c r="M221" s="117">
        <v>232.73000000000002</v>
      </c>
      <c r="N221" s="87">
        <f t="shared" si="9"/>
        <v>5979901.5139382249</v>
      </c>
      <c r="O221" s="87">
        <v>420990000</v>
      </c>
      <c r="P221" s="87">
        <v>138800000</v>
      </c>
      <c r="Q221" s="87">
        <v>282190000</v>
      </c>
      <c r="R221" s="87">
        <f t="shared" si="10"/>
        <v>5979901.5139382249</v>
      </c>
      <c r="S221" s="87">
        <v>420990000</v>
      </c>
      <c r="T221" s="87">
        <f t="shared" si="11"/>
        <v>11914240.898372082</v>
      </c>
      <c r="U221" s="87"/>
      <c r="V221" s="115" t="s">
        <v>1257</v>
      </c>
      <c r="W221" s="115" t="s">
        <v>1257</v>
      </c>
      <c r="X221" s="115" t="s">
        <v>1258</v>
      </c>
    </row>
    <row r="222" spans="1:24">
      <c r="A222" s="85"/>
      <c r="B222" s="85">
        <v>1</v>
      </c>
      <c r="C222" s="82">
        <v>1</v>
      </c>
      <c r="D222" s="82">
        <v>13</v>
      </c>
      <c r="E222" s="82">
        <v>3.9</v>
      </c>
      <c r="F222" s="83">
        <v>1310</v>
      </c>
      <c r="G222" s="83" t="s">
        <v>672</v>
      </c>
      <c r="H222" s="86">
        <v>9.0689499999999992</v>
      </c>
      <c r="I222" s="86">
        <v>16.967224999999999</v>
      </c>
      <c r="J222" s="86">
        <v>15.167349999999999</v>
      </c>
      <c r="K222" s="86"/>
      <c r="L222" s="117">
        <v>107.07</v>
      </c>
      <c r="M222" s="117">
        <v>213.29999999999998</v>
      </c>
      <c r="N222" s="87">
        <f t="shared" si="9"/>
        <v>5979859.9729554858</v>
      </c>
      <c r="O222" s="87">
        <v>385840000</v>
      </c>
      <c r="P222" s="87">
        <v>127210000</v>
      </c>
      <c r="Q222" s="87">
        <v>258630000</v>
      </c>
      <c r="R222" s="87">
        <f t="shared" si="10"/>
        <v>5979859.9729554858</v>
      </c>
      <c r="S222" s="87">
        <v>385840000</v>
      </c>
      <c r="T222" s="87">
        <f t="shared" si="11"/>
        <v>11912805.942200476</v>
      </c>
      <c r="U222" s="87"/>
      <c r="V222" s="115" t="s">
        <v>1257</v>
      </c>
      <c r="W222" s="115" t="s">
        <v>1257</v>
      </c>
      <c r="X222" s="115" t="s">
        <v>1258</v>
      </c>
    </row>
    <row r="223" spans="1:24">
      <c r="A223" s="85"/>
      <c r="B223" s="85">
        <v>1</v>
      </c>
      <c r="C223" s="82">
        <v>1</v>
      </c>
      <c r="D223" s="82">
        <v>13</v>
      </c>
      <c r="E223" s="82">
        <v>3.9</v>
      </c>
      <c r="F223" s="83">
        <v>1311</v>
      </c>
      <c r="G223" s="83" t="s">
        <v>672</v>
      </c>
      <c r="H223" s="86">
        <v>6.9695999999999998</v>
      </c>
      <c r="I223" s="86">
        <v>13.043799999999999</v>
      </c>
      <c r="J223" s="86">
        <v>11.658349999999999</v>
      </c>
      <c r="K223" s="86"/>
      <c r="L223" s="117">
        <v>82.29</v>
      </c>
      <c r="M223" s="117">
        <v>163.95000000000002</v>
      </c>
      <c r="N223" s="87">
        <f t="shared" si="9"/>
        <v>5829634.6144636916</v>
      </c>
      <c r="O223" s="87">
        <v>289120000</v>
      </c>
      <c r="P223" s="87">
        <v>95320000</v>
      </c>
      <c r="Q223" s="87">
        <v>193800000</v>
      </c>
      <c r="R223" s="87">
        <f t="shared" si="10"/>
        <v>5829634.6144636916</v>
      </c>
      <c r="S223" s="87">
        <v>289120000</v>
      </c>
      <c r="T223" s="87">
        <f t="shared" si="11"/>
        <v>11614638.413432036</v>
      </c>
      <c r="U223" s="87"/>
      <c r="V223" s="115" t="s">
        <v>1257</v>
      </c>
      <c r="W223" s="115" t="s">
        <v>1257</v>
      </c>
      <c r="X223" s="115" t="s">
        <v>1258</v>
      </c>
    </row>
    <row r="224" spans="1:24">
      <c r="A224" s="85"/>
      <c r="B224" s="85">
        <v>1</v>
      </c>
      <c r="C224" s="82">
        <v>1</v>
      </c>
      <c r="D224" s="82">
        <v>13</v>
      </c>
      <c r="E224" s="82">
        <v>3.9</v>
      </c>
      <c r="F224" s="83">
        <v>1312</v>
      </c>
      <c r="G224" s="83" t="s">
        <v>672</v>
      </c>
      <c r="H224" s="86">
        <v>6.9695999999999998</v>
      </c>
      <c r="I224" s="86">
        <v>13.043799999999999</v>
      </c>
      <c r="J224" s="86">
        <v>11.658349999999999</v>
      </c>
      <c r="K224" s="86"/>
      <c r="L224" s="117">
        <v>82.29</v>
      </c>
      <c r="M224" s="117">
        <v>163.95000000000002</v>
      </c>
      <c r="N224" s="87">
        <f t="shared" si="9"/>
        <v>5829634.6144636916</v>
      </c>
      <c r="O224" s="87">
        <v>289120000</v>
      </c>
      <c r="P224" s="87">
        <v>95320000</v>
      </c>
      <c r="Q224" s="87">
        <v>193800000</v>
      </c>
      <c r="R224" s="87">
        <f t="shared" si="10"/>
        <v>5829634.6144636916</v>
      </c>
      <c r="S224" s="87">
        <v>289120000</v>
      </c>
      <c r="T224" s="87">
        <f t="shared" si="11"/>
        <v>11614638.413432036</v>
      </c>
      <c r="U224" s="87"/>
      <c r="V224" s="115" t="s">
        <v>1257</v>
      </c>
      <c r="W224" s="115" t="s">
        <v>1257</v>
      </c>
      <c r="X224" s="115" t="s">
        <v>1258</v>
      </c>
    </row>
    <row r="225" spans="1:24">
      <c r="A225" s="85"/>
      <c r="B225" s="85">
        <v>1</v>
      </c>
      <c r="C225" s="82">
        <v>1</v>
      </c>
      <c r="D225" s="82">
        <v>13</v>
      </c>
      <c r="E225" s="82">
        <v>3.9</v>
      </c>
      <c r="F225" s="83">
        <v>1313</v>
      </c>
      <c r="G225" s="83" t="s">
        <v>672</v>
      </c>
      <c r="H225" s="86">
        <v>6.9695999999999998</v>
      </c>
      <c r="I225" s="86">
        <v>13.043799999999999</v>
      </c>
      <c r="J225" s="86">
        <v>11.658349999999999</v>
      </c>
      <c r="K225" s="86"/>
      <c r="L225" s="117">
        <v>82.29</v>
      </c>
      <c r="M225" s="117">
        <v>163.95000000000002</v>
      </c>
      <c r="N225" s="87">
        <f t="shared" si="9"/>
        <v>5829634.6144636916</v>
      </c>
      <c r="O225" s="87">
        <v>289120000</v>
      </c>
      <c r="P225" s="87">
        <v>95320000</v>
      </c>
      <c r="Q225" s="87">
        <v>193800000</v>
      </c>
      <c r="R225" s="87">
        <f t="shared" si="10"/>
        <v>5829634.6144636916</v>
      </c>
      <c r="S225" s="87">
        <v>289120000</v>
      </c>
      <c r="T225" s="87">
        <f t="shared" si="11"/>
        <v>11614638.413432036</v>
      </c>
      <c r="U225" s="87"/>
      <c r="V225" s="115" t="s">
        <v>1257</v>
      </c>
      <c r="W225" s="115" t="s">
        <v>1257</v>
      </c>
      <c r="X225" s="115" t="s">
        <v>1258</v>
      </c>
    </row>
    <row r="226" spans="1:24">
      <c r="A226" s="85"/>
      <c r="B226" s="85">
        <v>1</v>
      </c>
      <c r="C226" s="82">
        <v>1</v>
      </c>
      <c r="D226" s="82">
        <v>13</v>
      </c>
      <c r="E226" s="82">
        <v>3.9</v>
      </c>
      <c r="F226" s="83">
        <v>1314</v>
      </c>
      <c r="G226" s="83" t="s">
        <v>672</v>
      </c>
      <c r="H226" s="86">
        <v>6.9695999999999998</v>
      </c>
      <c r="I226" s="86">
        <v>13.043799999999999</v>
      </c>
      <c r="J226" s="86">
        <v>11.658349999999999</v>
      </c>
      <c r="K226" s="86"/>
      <c r="L226" s="117">
        <v>82.29</v>
      </c>
      <c r="M226" s="117">
        <v>163.95000000000002</v>
      </c>
      <c r="N226" s="87">
        <f t="shared" si="9"/>
        <v>5829634.6144636916</v>
      </c>
      <c r="O226" s="87">
        <v>289120000</v>
      </c>
      <c r="P226" s="87">
        <v>95320000</v>
      </c>
      <c r="Q226" s="87">
        <v>193800000</v>
      </c>
      <c r="R226" s="87">
        <f t="shared" si="10"/>
        <v>5829634.6144636916</v>
      </c>
      <c r="S226" s="87">
        <v>289120000</v>
      </c>
      <c r="T226" s="87">
        <f t="shared" si="11"/>
        <v>11614638.413432036</v>
      </c>
      <c r="U226" s="87"/>
      <c r="V226" s="115" t="s">
        <v>1257</v>
      </c>
      <c r="W226" s="115" t="s">
        <v>1257</v>
      </c>
      <c r="X226" s="115" t="s">
        <v>1258</v>
      </c>
    </row>
    <row r="227" spans="1:24">
      <c r="A227" s="85"/>
      <c r="B227" s="85">
        <v>1</v>
      </c>
      <c r="C227" s="82">
        <v>1</v>
      </c>
      <c r="D227" s="82">
        <v>13</v>
      </c>
      <c r="E227" s="82">
        <v>3.9</v>
      </c>
      <c r="F227" s="83">
        <v>1315</v>
      </c>
      <c r="G227" s="83" t="s">
        <v>672</v>
      </c>
      <c r="H227" s="86">
        <v>6.9695999999999998</v>
      </c>
      <c r="I227" s="86">
        <v>13.043799999999999</v>
      </c>
      <c r="J227" s="86">
        <v>11.658349999999999</v>
      </c>
      <c r="K227" s="86"/>
      <c r="L227" s="117">
        <v>82.29</v>
      </c>
      <c r="M227" s="117">
        <v>163.95000000000002</v>
      </c>
      <c r="N227" s="87">
        <f t="shared" si="9"/>
        <v>5829634.6144636916</v>
      </c>
      <c r="O227" s="87">
        <v>289120000</v>
      </c>
      <c r="P227" s="87">
        <v>95320000</v>
      </c>
      <c r="Q227" s="87">
        <v>193800000</v>
      </c>
      <c r="R227" s="87">
        <f t="shared" si="10"/>
        <v>5829634.6144636916</v>
      </c>
      <c r="S227" s="87">
        <v>289120000</v>
      </c>
      <c r="T227" s="87">
        <f t="shared" si="11"/>
        <v>11614638.413432036</v>
      </c>
      <c r="U227" s="87"/>
      <c r="V227" s="115" t="s">
        <v>1257</v>
      </c>
      <c r="W227" s="115" t="s">
        <v>1257</v>
      </c>
      <c r="X227" s="115" t="s">
        <v>1258</v>
      </c>
    </row>
    <row r="228" spans="1:24">
      <c r="A228" s="85"/>
      <c r="B228" s="85">
        <v>1</v>
      </c>
      <c r="C228" s="82">
        <v>1</v>
      </c>
      <c r="D228" s="82">
        <v>13</v>
      </c>
      <c r="E228" s="82">
        <v>3.9</v>
      </c>
      <c r="F228" s="83">
        <v>1316</v>
      </c>
      <c r="G228" s="83" t="s">
        <v>672</v>
      </c>
      <c r="H228" s="86">
        <v>6.9695999999999998</v>
      </c>
      <c r="I228" s="86">
        <v>13.043799999999999</v>
      </c>
      <c r="J228" s="86">
        <v>11.658349999999999</v>
      </c>
      <c r="K228" s="86"/>
      <c r="L228" s="117">
        <v>82.29</v>
      </c>
      <c r="M228" s="117">
        <v>163.95000000000002</v>
      </c>
      <c r="N228" s="87">
        <f t="shared" si="9"/>
        <v>5829634.6144636916</v>
      </c>
      <c r="O228" s="87">
        <v>289120000</v>
      </c>
      <c r="P228" s="87">
        <v>95320000</v>
      </c>
      <c r="Q228" s="87">
        <v>193800000</v>
      </c>
      <c r="R228" s="87">
        <f t="shared" si="10"/>
        <v>5829634.6144636916</v>
      </c>
      <c r="S228" s="87">
        <v>289120000</v>
      </c>
      <c r="T228" s="87">
        <f t="shared" si="11"/>
        <v>11614638.413432036</v>
      </c>
      <c r="U228" s="87"/>
      <c r="V228" s="115" t="s">
        <v>1257</v>
      </c>
      <c r="W228" s="115" t="s">
        <v>1257</v>
      </c>
      <c r="X228" s="115" t="s">
        <v>1258</v>
      </c>
    </row>
    <row r="229" spans="1:24">
      <c r="A229" s="85"/>
      <c r="B229" s="85">
        <v>1</v>
      </c>
      <c r="C229" s="82">
        <v>1</v>
      </c>
      <c r="D229" s="82">
        <v>13</v>
      </c>
      <c r="E229" s="82">
        <v>3.9</v>
      </c>
      <c r="F229" s="83">
        <v>1317</v>
      </c>
      <c r="G229" s="83" t="s">
        <v>672</v>
      </c>
      <c r="H229" s="86">
        <v>6.7881</v>
      </c>
      <c r="I229" s="86">
        <v>12.695924999999999</v>
      </c>
      <c r="J229" s="86">
        <v>11.3498</v>
      </c>
      <c r="K229" s="86"/>
      <c r="L229" s="117">
        <v>80.11</v>
      </c>
      <c r="M229" s="117">
        <v>159.6</v>
      </c>
      <c r="N229" s="87">
        <f t="shared" si="9"/>
        <v>5829656.7865945864</v>
      </c>
      <c r="O229" s="87">
        <v>281450000</v>
      </c>
      <c r="P229" s="87">
        <v>92790000</v>
      </c>
      <c r="Q229" s="87">
        <v>188660000</v>
      </c>
      <c r="R229" s="87">
        <f t="shared" si="10"/>
        <v>5829656.7865945864</v>
      </c>
      <c r="S229" s="87">
        <v>281450000</v>
      </c>
      <c r="T229" s="87">
        <f t="shared" si="11"/>
        <v>11614195.770072348</v>
      </c>
      <c r="U229" s="87"/>
      <c r="V229" s="115" t="s">
        <v>1257</v>
      </c>
      <c r="W229" s="115" t="s">
        <v>1257</v>
      </c>
      <c r="X229" s="115" t="s">
        <v>1258</v>
      </c>
    </row>
    <row r="230" spans="1:24">
      <c r="A230" s="85"/>
      <c r="B230" s="85">
        <v>1</v>
      </c>
      <c r="C230" s="82">
        <v>1</v>
      </c>
      <c r="D230" s="82">
        <v>13</v>
      </c>
      <c r="E230" s="82">
        <v>3.9</v>
      </c>
      <c r="F230" s="83">
        <v>1318</v>
      </c>
      <c r="G230" s="83" t="s">
        <v>672</v>
      </c>
      <c r="H230" s="86">
        <v>5.6507000000000005</v>
      </c>
      <c r="I230" s="86">
        <v>10.569349999999998</v>
      </c>
      <c r="J230" s="86">
        <v>9.4470749999999999</v>
      </c>
      <c r="K230" s="86"/>
      <c r="L230" s="117">
        <v>66.69</v>
      </c>
      <c r="M230" s="117">
        <v>132.86000000000001</v>
      </c>
      <c r="N230" s="87">
        <f t="shared" si="9"/>
        <v>5829786.6517044595</v>
      </c>
      <c r="O230" s="87">
        <v>234300000</v>
      </c>
      <c r="P230" s="87">
        <v>77250000</v>
      </c>
      <c r="Q230" s="87">
        <v>157050000</v>
      </c>
      <c r="R230" s="87">
        <f t="shared" si="10"/>
        <v>5829786.6517044595</v>
      </c>
      <c r="S230" s="87">
        <v>234300000</v>
      </c>
      <c r="T230" s="87">
        <f t="shared" si="11"/>
        <v>11614116.877274774</v>
      </c>
      <c r="U230" s="87"/>
      <c r="V230" s="115" t="s">
        <v>1257</v>
      </c>
      <c r="W230" s="115" t="s">
        <v>1257</v>
      </c>
      <c r="X230" s="115" t="s">
        <v>1258</v>
      </c>
    </row>
    <row r="231" spans="1:24">
      <c r="A231" s="85"/>
      <c r="B231" s="85">
        <v>1</v>
      </c>
      <c r="C231" s="82">
        <v>1</v>
      </c>
      <c r="D231" s="82">
        <v>14</v>
      </c>
      <c r="E231" s="82">
        <v>3.9</v>
      </c>
      <c r="F231" s="83">
        <v>1401</v>
      </c>
      <c r="G231" s="83" t="s">
        <v>1280</v>
      </c>
      <c r="H231" s="86">
        <v>7.0784999999999991</v>
      </c>
      <c r="I231" s="86">
        <v>13.246475</v>
      </c>
      <c r="J231" s="86">
        <v>11.83985</v>
      </c>
      <c r="K231" s="86"/>
      <c r="L231" s="117">
        <v>83.57</v>
      </c>
      <c r="M231" s="117">
        <v>166.5</v>
      </c>
      <c r="N231" s="87">
        <f t="shared" si="9"/>
        <v>6129898.4935348574</v>
      </c>
      <c r="O231" s="87">
        <v>308740000</v>
      </c>
      <c r="P231" s="87">
        <v>101790000</v>
      </c>
      <c r="Q231" s="87">
        <v>206950000</v>
      </c>
      <c r="R231" s="87">
        <f t="shared" si="10"/>
        <v>6129898.4935348574</v>
      </c>
      <c r="S231" s="87">
        <v>308740000</v>
      </c>
      <c r="T231" s="87">
        <f t="shared" si="11"/>
        <v>12212852.688447455</v>
      </c>
      <c r="U231" s="87"/>
      <c r="V231" s="115" t="s">
        <v>1257</v>
      </c>
      <c r="W231" s="115" t="s">
        <v>1257</v>
      </c>
      <c r="X231" s="115" t="s">
        <v>1258</v>
      </c>
    </row>
    <row r="232" spans="1:24">
      <c r="A232" s="85"/>
      <c r="B232" s="85">
        <v>1</v>
      </c>
      <c r="C232" s="82">
        <v>1</v>
      </c>
      <c r="D232" s="82">
        <v>14</v>
      </c>
      <c r="E232" s="82">
        <v>3.9</v>
      </c>
      <c r="F232" s="83">
        <v>1402</v>
      </c>
      <c r="G232" s="83" t="s">
        <v>1280</v>
      </c>
      <c r="H232" s="86">
        <v>6.791125000000001</v>
      </c>
      <c r="I232" s="86">
        <v>12.705</v>
      </c>
      <c r="J232" s="86">
        <v>11.35585</v>
      </c>
      <c r="K232" s="86"/>
      <c r="L232" s="117">
        <v>80.150000000000006</v>
      </c>
      <c r="M232" s="117">
        <v>159.69</v>
      </c>
      <c r="N232" s="87">
        <f t="shared" si="9"/>
        <v>5979974.6305988515</v>
      </c>
      <c r="O232" s="87">
        <v>288870000</v>
      </c>
      <c r="P232" s="87">
        <v>95240000</v>
      </c>
      <c r="Q232" s="87">
        <v>193630000</v>
      </c>
      <c r="R232" s="87">
        <f t="shared" si="10"/>
        <v>5979974.6305988515</v>
      </c>
      <c r="S232" s="87">
        <v>288870000</v>
      </c>
      <c r="T232" s="87">
        <f t="shared" si="11"/>
        <v>11914437.289586158</v>
      </c>
      <c r="U232" s="87"/>
      <c r="V232" s="115" t="s">
        <v>1257</v>
      </c>
      <c r="W232" s="115" t="s">
        <v>1257</v>
      </c>
      <c r="X232" s="115" t="s">
        <v>1258</v>
      </c>
    </row>
    <row r="233" spans="1:24">
      <c r="A233" s="85"/>
      <c r="B233" s="85">
        <v>1</v>
      </c>
      <c r="C233" s="82">
        <v>1</v>
      </c>
      <c r="D233" s="82">
        <v>14</v>
      </c>
      <c r="E233" s="82">
        <v>3.9</v>
      </c>
      <c r="F233" s="83">
        <v>1403</v>
      </c>
      <c r="G233" s="83" t="s">
        <v>1280</v>
      </c>
      <c r="H233" s="86">
        <v>6.791125000000001</v>
      </c>
      <c r="I233" s="86">
        <v>12.705</v>
      </c>
      <c r="J233" s="86">
        <v>11.35585</v>
      </c>
      <c r="K233" s="86"/>
      <c r="L233" s="117">
        <v>80.150000000000006</v>
      </c>
      <c r="M233" s="117">
        <v>159.69</v>
      </c>
      <c r="N233" s="87">
        <f t="shared" si="9"/>
        <v>5979974.6305988515</v>
      </c>
      <c r="O233" s="87">
        <v>288870000</v>
      </c>
      <c r="P233" s="87">
        <v>95240000</v>
      </c>
      <c r="Q233" s="87">
        <v>193630000</v>
      </c>
      <c r="R233" s="87">
        <f t="shared" si="10"/>
        <v>5979974.6305988515</v>
      </c>
      <c r="S233" s="87">
        <v>288870000</v>
      </c>
      <c r="T233" s="87">
        <f t="shared" si="11"/>
        <v>11914437.289586158</v>
      </c>
      <c r="U233" s="87"/>
      <c r="V233" s="115" t="s">
        <v>1257</v>
      </c>
      <c r="W233" s="115" t="s">
        <v>1257</v>
      </c>
      <c r="X233" s="115" t="s">
        <v>1258</v>
      </c>
    </row>
    <row r="234" spans="1:24">
      <c r="A234" s="85"/>
      <c r="B234" s="85">
        <v>1</v>
      </c>
      <c r="C234" s="82">
        <v>1</v>
      </c>
      <c r="D234" s="82">
        <v>14</v>
      </c>
      <c r="E234" s="82">
        <v>3.9</v>
      </c>
      <c r="F234" s="83">
        <v>1404</v>
      </c>
      <c r="G234" s="83" t="s">
        <v>1280</v>
      </c>
      <c r="H234" s="86">
        <v>6.791125000000001</v>
      </c>
      <c r="I234" s="86">
        <v>12.705</v>
      </c>
      <c r="J234" s="86">
        <v>11.35585</v>
      </c>
      <c r="K234" s="86"/>
      <c r="L234" s="117">
        <v>80.150000000000006</v>
      </c>
      <c r="M234" s="117">
        <v>159.69</v>
      </c>
      <c r="N234" s="87">
        <f t="shared" si="9"/>
        <v>5979974.6305988515</v>
      </c>
      <c r="O234" s="87">
        <v>288870000</v>
      </c>
      <c r="P234" s="87">
        <v>95240000</v>
      </c>
      <c r="Q234" s="87">
        <v>193630000</v>
      </c>
      <c r="R234" s="87">
        <f t="shared" si="10"/>
        <v>5979974.6305988515</v>
      </c>
      <c r="S234" s="87">
        <v>288870000</v>
      </c>
      <c r="T234" s="87">
        <f t="shared" si="11"/>
        <v>11914437.289586158</v>
      </c>
      <c r="U234" s="87"/>
      <c r="V234" s="115" t="s">
        <v>1257</v>
      </c>
      <c r="W234" s="115" t="s">
        <v>1257</v>
      </c>
      <c r="X234" s="115" t="s">
        <v>1258</v>
      </c>
    </row>
    <row r="235" spans="1:24">
      <c r="A235" s="85"/>
      <c r="B235" s="85">
        <v>1</v>
      </c>
      <c r="C235" s="82">
        <v>1</v>
      </c>
      <c r="D235" s="82">
        <v>14</v>
      </c>
      <c r="E235" s="82">
        <v>3.9</v>
      </c>
      <c r="F235" s="83">
        <v>1405</v>
      </c>
      <c r="G235" s="83" t="s">
        <v>1280</v>
      </c>
      <c r="H235" s="86">
        <v>6.791125000000001</v>
      </c>
      <c r="I235" s="86">
        <v>12.705</v>
      </c>
      <c r="J235" s="86">
        <v>11.35585</v>
      </c>
      <c r="K235" s="86"/>
      <c r="L235" s="117">
        <v>80.150000000000006</v>
      </c>
      <c r="M235" s="117">
        <v>159.69</v>
      </c>
      <c r="N235" s="87">
        <f t="shared" si="9"/>
        <v>5979974.6305988515</v>
      </c>
      <c r="O235" s="87">
        <v>288870000</v>
      </c>
      <c r="P235" s="87">
        <v>95240000</v>
      </c>
      <c r="Q235" s="87">
        <v>193630000</v>
      </c>
      <c r="R235" s="87">
        <f t="shared" si="10"/>
        <v>5979974.6305988515</v>
      </c>
      <c r="S235" s="87">
        <v>288870000</v>
      </c>
      <c r="T235" s="87">
        <f t="shared" si="11"/>
        <v>11914437.289586158</v>
      </c>
      <c r="U235" s="87"/>
      <c r="V235" s="115" t="s">
        <v>1257</v>
      </c>
      <c r="W235" s="115" t="s">
        <v>1257</v>
      </c>
      <c r="X235" s="115" t="s">
        <v>1258</v>
      </c>
    </row>
    <row r="236" spans="1:24">
      <c r="A236" s="85"/>
      <c r="B236" s="85">
        <v>1</v>
      </c>
      <c r="C236" s="82">
        <v>1</v>
      </c>
      <c r="D236" s="82">
        <v>14</v>
      </c>
      <c r="E236" s="82">
        <v>3.9</v>
      </c>
      <c r="F236" s="83">
        <v>1406</v>
      </c>
      <c r="G236" s="83" t="s">
        <v>1280</v>
      </c>
      <c r="H236" s="86">
        <v>6.791125000000001</v>
      </c>
      <c r="I236" s="86">
        <v>12.705</v>
      </c>
      <c r="J236" s="86">
        <v>11.35585</v>
      </c>
      <c r="K236" s="86"/>
      <c r="L236" s="117">
        <v>80.150000000000006</v>
      </c>
      <c r="M236" s="117">
        <v>159.69</v>
      </c>
      <c r="N236" s="87">
        <f t="shared" si="9"/>
        <v>5979974.6305988515</v>
      </c>
      <c r="O236" s="87">
        <v>288870000</v>
      </c>
      <c r="P236" s="87">
        <v>95240000</v>
      </c>
      <c r="Q236" s="87">
        <v>193630000</v>
      </c>
      <c r="R236" s="87">
        <f t="shared" si="10"/>
        <v>5979974.6305988515</v>
      </c>
      <c r="S236" s="87">
        <v>288870000</v>
      </c>
      <c r="T236" s="87">
        <f t="shared" si="11"/>
        <v>11914437.289586158</v>
      </c>
      <c r="U236" s="87"/>
      <c r="V236" s="115" t="s">
        <v>1257</v>
      </c>
      <c r="W236" s="115" t="s">
        <v>1257</v>
      </c>
      <c r="X236" s="115" t="s">
        <v>1258</v>
      </c>
    </row>
    <row r="237" spans="1:24">
      <c r="A237" s="85"/>
      <c r="B237" s="85">
        <v>1</v>
      </c>
      <c r="C237" s="82">
        <v>1</v>
      </c>
      <c r="D237" s="82">
        <v>14</v>
      </c>
      <c r="E237" s="82">
        <v>3.9</v>
      </c>
      <c r="F237" s="83">
        <v>1407</v>
      </c>
      <c r="G237" s="83" t="s">
        <v>1280</v>
      </c>
      <c r="H237" s="86">
        <v>8.7513249999999996</v>
      </c>
      <c r="I237" s="86">
        <v>16.37735</v>
      </c>
      <c r="J237" s="86">
        <v>14.637974999999999</v>
      </c>
      <c r="K237" s="86"/>
      <c r="L237" s="117">
        <v>103.32</v>
      </c>
      <c r="M237" s="117">
        <v>205.84999999999997</v>
      </c>
      <c r="N237" s="87">
        <f t="shared" si="9"/>
        <v>6079850.3283101525</v>
      </c>
      <c r="O237" s="87">
        <v>378590000</v>
      </c>
      <c r="P237" s="87">
        <v>124820000</v>
      </c>
      <c r="Q237" s="87">
        <v>253770000</v>
      </c>
      <c r="R237" s="87">
        <f t="shared" si="10"/>
        <v>6079850.3283101525</v>
      </c>
      <c r="S237" s="87">
        <v>378590000</v>
      </c>
      <c r="T237" s="87">
        <f t="shared" si="11"/>
        <v>12113213.221860673</v>
      </c>
      <c r="U237" s="87"/>
      <c r="V237" s="115" t="s">
        <v>1257</v>
      </c>
      <c r="W237" s="115" t="s">
        <v>1257</v>
      </c>
      <c r="X237" s="115" t="s">
        <v>1258</v>
      </c>
    </row>
    <row r="238" spans="1:24">
      <c r="A238" s="85"/>
      <c r="B238" s="85">
        <v>1</v>
      </c>
      <c r="C238" s="82">
        <v>1</v>
      </c>
      <c r="D238" s="82">
        <v>14</v>
      </c>
      <c r="E238" s="82">
        <v>3.9</v>
      </c>
      <c r="F238" s="83">
        <v>1408</v>
      </c>
      <c r="G238" s="83" t="s">
        <v>1280</v>
      </c>
      <c r="H238" s="86">
        <v>9.8978000000000002</v>
      </c>
      <c r="I238" s="86">
        <v>18.516024999999999</v>
      </c>
      <c r="J238" s="86">
        <v>16.549775</v>
      </c>
      <c r="K238" s="86"/>
      <c r="L238" s="117">
        <v>116.81</v>
      </c>
      <c r="M238" s="117">
        <v>232.73000000000002</v>
      </c>
      <c r="N238" s="87">
        <f t="shared" si="9"/>
        <v>6079900.3420769572</v>
      </c>
      <c r="O238" s="87">
        <v>428030000</v>
      </c>
      <c r="P238" s="87">
        <v>141120000</v>
      </c>
      <c r="Q238" s="87">
        <v>286910000</v>
      </c>
      <c r="R238" s="87">
        <f t="shared" si="10"/>
        <v>6079900.3420769572</v>
      </c>
      <c r="S238" s="87">
        <v>428030000</v>
      </c>
      <c r="T238" s="87">
        <f t="shared" si="11"/>
        <v>12113476.642509803</v>
      </c>
      <c r="U238" s="87"/>
      <c r="V238" s="115" t="s">
        <v>1257</v>
      </c>
      <c r="W238" s="115" t="s">
        <v>1257</v>
      </c>
      <c r="X238" s="115" t="s">
        <v>1258</v>
      </c>
    </row>
    <row r="239" spans="1:24">
      <c r="A239" s="85"/>
      <c r="B239" s="85">
        <v>1</v>
      </c>
      <c r="C239" s="82">
        <v>1</v>
      </c>
      <c r="D239" s="82">
        <v>14</v>
      </c>
      <c r="E239" s="82">
        <v>3.9</v>
      </c>
      <c r="F239" s="83">
        <v>1409</v>
      </c>
      <c r="G239" s="83" t="s">
        <v>1280</v>
      </c>
      <c r="H239" s="86">
        <v>7.8589500000000001</v>
      </c>
      <c r="I239" s="86">
        <v>14.707549999999999</v>
      </c>
      <c r="J239" s="86">
        <v>13.146649999999999</v>
      </c>
      <c r="K239" s="86"/>
      <c r="L239" s="117">
        <v>92.79</v>
      </c>
      <c r="M239" s="117">
        <v>184.87</v>
      </c>
      <c r="N239" s="87">
        <f t="shared" si="9"/>
        <v>6079948.0716178939</v>
      </c>
      <c r="O239" s="87">
        <v>340010000</v>
      </c>
      <c r="P239" s="87">
        <v>112100000</v>
      </c>
      <c r="Q239" s="87">
        <v>227910000</v>
      </c>
      <c r="R239" s="87">
        <f t="shared" si="10"/>
        <v>6079948.0716178939</v>
      </c>
      <c r="S239" s="87">
        <v>340010000</v>
      </c>
      <c r="T239" s="87">
        <f t="shared" si="11"/>
        <v>12113374.286022199</v>
      </c>
      <c r="U239" s="87"/>
      <c r="V239" s="115" t="s">
        <v>1257</v>
      </c>
      <c r="W239" s="115" t="s">
        <v>1257</v>
      </c>
      <c r="X239" s="115" t="s">
        <v>1258</v>
      </c>
    </row>
    <row r="240" spans="1:24">
      <c r="A240" s="85"/>
      <c r="B240" s="85">
        <v>1</v>
      </c>
      <c r="C240" s="82">
        <v>1</v>
      </c>
      <c r="D240" s="82">
        <v>14</v>
      </c>
      <c r="E240" s="82">
        <v>3.9</v>
      </c>
      <c r="F240" s="83">
        <v>1410</v>
      </c>
      <c r="G240" s="83" t="s">
        <v>1280</v>
      </c>
      <c r="H240" s="86">
        <v>6.5098000000000011</v>
      </c>
      <c r="I240" s="86">
        <v>12.178649999999999</v>
      </c>
      <c r="J240" s="86">
        <v>10.883949999999999</v>
      </c>
      <c r="K240" s="86"/>
      <c r="L240" s="117">
        <v>76.83</v>
      </c>
      <c r="M240" s="117">
        <v>153.07</v>
      </c>
      <c r="N240" s="87">
        <f t="shared" si="9"/>
        <v>5879662.8993271058</v>
      </c>
      <c r="O240" s="87">
        <v>272250000</v>
      </c>
      <c r="P240" s="87">
        <v>89760000</v>
      </c>
      <c r="Q240" s="87">
        <v>182490000</v>
      </c>
      <c r="R240" s="87">
        <f t="shared" si="10"/>
        <v>5879662.8993271058</v>
      </c>
      <c r="S240" s="87">
        <v>272250000</v>
      </c>
      <c r="T240" s="87">
        <f t="shared" si="11"/>
        <v>11714174.150722375</v>
      </c>
      <c r="U240" s="87"/>
      <c r="V240" s="115" t="s">
        <v>1257</v>
      </c>
      <c r="W240" s="115" t="s">
        <v>1257</v>
      </c>
      <c r="X240" s="115" t="s">
        <v>1258</v>
      </c>
    </row>
    <row r="241" spans="1:24">
      <c r="A241" s="85"/>
      <c r="B241" s="85">
        <v>1</v>
      </c>
      <c r="C241" s="82">
        <v>1</v>
      </c>
      <c r="D241" s="82">
        <v>14</v>
      </c>
      <c r="E241" s="82">
        <v>3.9</v>
      </c>
      <c r="F241" s="83">
        <v>1411</v>
      </c>
      <c r="G241" s="83" t="s">
        <v>1280</v>
      </c>
      <c r="H241" s="86">
        <v>6.5098000000000011</v>
      </c>
      <c r="I241" s="86">
        <v>12.178649999999999</v>
      </c>
      <c r="J241" s="86">
        <v>10.883949999999999</v>
      </c>
      <c r="K241" s="86"/>
      <c r="L241" s="117">
        <v>76.83</v>
      </c>
      <c r="M241" s="117">
        <v>153.07</v>
      </c>
      <c r="N241" s="87">
        <f t="shared" si="9"/>
        <v>5879662.8993271058</v>
      </c>
      <c r="O241" s="87">
        <v>272250000</v>
      </c>
      <c r="P241" s="87">
        <v>89760000</v>
      </c>
      <c r="Q241" s="87">
        <v>182490000</v>
      </c>
      <c r="R241" s="87">
        <f t="shared" si="10"/>
        <v>5879662.8993271058</v>
      </c>
      <c r="S241" s="87">
        <v>272250000</v>
      </c>
      <c r="T241" s="87">
        <f t="shared" si="11"/>
        <v>11714174.150722375</v>
      </c>
      <c r="U241" s="87"/>
      <c r="V241" s="115" t="s">
        <v>1257</v>
      </c>
      <c r="W241" s="115" t="s">
        <v>1257</v>
      </c>
      <c r="X241" s="115" t="s">
        <v>1258</v>
      </c>
    </row>
    <row r="242" spans="1:24">
      <c r="A242" s="85"/>
      <c r="B242" s="85">
        <v>1</v>
      </c>
      <c r="C242" s="82">
        <v>1</v>
      </c>
      <c r="D242" s="82">
        <v>14</v>
      </c>
      <c r="E242" s="82">
        <v>3.9</v>
      </c>
      <c r="F242" s="83">
        <v>1412</v>
      </c>
      <c r="G242" s="83" t="s">
        <v>1280</v>
      </c>
      <c r="H242" s="86">
        <v>6.5098000000000011</v>
      </c>
      <c r="I242" s="86">
        <v>12.178649999999999</v>
      </c>
      <c r="J242" s="86">
        <v>10.883949999999999</v>
      </c>
      <c r="K242" s="86"/>
      <c r="L242" s="117">
        <v>76.83</v>
      </c>
      <c r="M242" s="117">
        <v>153.07</v>
      </c>
      <c r="N242" s="87">
        <f t="shared" si="9"/>
        <v>5879662.8993271058</v>
      </c>
      <c r="O242" s="87">
        <v>272250000</v>
      </c>
      <c r="P242" s="87">
        <v>89760000</v>
      </c>
      <c r="Q242" s="87">
        <v>182490000</v>
      </c>
      <c r="R242" s="87">
        <f t="shared" si="10"/>
        <v>5879662.8993271058</v>
      </c>
      <c r="S242" s="87">
        <v>272250000</v>
      </c>
      <c r="T242" s="87">
        <f t="shared" si="11"/>
        <v>11714174.150722375</v>
      </c>
      <c r="U242" s="87"/>
      <c r="V242" s="115" t="s">
        <v>1257</v>
      </c>
      <c r="W242" s="115" t="s">
        <v>1257</v>
      </c>
      <c r="X242" s="115" t="s">
        <v>1258</v>
      </c>
    </row>
    <row r="243" spans="1:24">
      <c r="A243" s="85"/>
      <c r="B243" s="85">
        <v>1</v>
      </c>
      <c r="C243" s="82">
        <v>1</v>
      </c>
      <c r="D243" s="82">
        <v>14</v>
      </c>
      <c r="E243" s="82">
        <v>3.9</v>
      </c>
      <c r="F243" s="83">
        <v>1413</v>
      </c>
      <c r="G243" s="83" t="s">
        <v>1280</v>
      </c>
      <c r="H243" s="86">
        <v>6.5098000000000011</v>
      </c>
      <c r="I243" s="86">
        <v>12.178649999999999</v>
      </c>
      <c r="J243" s="86">
        <v>10.883949999999999</v>
      </c>
      <c r="K243" s="86"/>
      <c r="L243" s="117">
        <v>76.83</v>
      </c>
      <c r="M243" s="117">
        <v>153.07</v>
      </c>
      <c r="N243" s="87">
        <f t="shared" si="9"/>
        <v>5879662.8993271058</v>
      </c>
      <c r="O243" s="87">
        <v>272250000</v>
      </c>
      <c r="P243" s="87">
        <v>89760000</v>
      </c>
      <c r="Q243" s="87">
        <v>182490000</v>
      </c>
      <c r="R243" s="87">
        <f t="shared" si="10"/>
        <v>5879662.8993271058</v>
      </c>
      <c r="S243" s="87">
        <v>272250000</v>
      </c>
      <c r="T243" s="87">
        <f t="shared" si="11"/>
        <v>11714174.150722375</v>
      </c>
      <c r="U243" s="87"/>
      <c r="V243" s="115" t="s">
        <v>1257</v>
      </c>
      <c r="W243" s="115" t="s">
        <v>1257</v>
      </c>
      <c r="X243" s="115" t="s">
        <v>1258</v>
      </c>
    </row>
    <row r="244" spans="1:24">
      <c r="A244" s="85"/>
      <c r="B244" s="85">
        <v>1</v>
      </c>
      <c r="C244" s="82">
        <v>1</v>
      </c>
      <c r="D244" s="82">
        <v>14</v>
      </c>
      <c r="E244" s="82">
        <v>3.9</v>
      </c>
      <c r="F244" s="83">
        <v>1414</v>
      </c>
      <c r="G244" s="83" t="s">
        <v>1280</v>
      </c>
      <c r="H244" s="86">
        <v>6.5098000000000011</v>
      </c>
      <c r="I244" s="86">
        <v>12.178649999999999</v>
      </c>
      <c r="J244" s="86">
        <v>10.883949999999999</v>
      </c>
      <c r="K244" s="86"/>
      <c r="L244" s="117">
        <v>76.83</v>
      </c>
      <c r="M244" s="117">
        <v>153.07</v>
      </c>
      <c r="N244" s="87">
        <f t="shared" si="9"/>
        <v>5879662.8993271058</v>
      </c>
      <c r="O244" s="87">
        <v>272250000</v>
      </c>
      <c r="P244" s="87">
        <v>89760000</v>
      </c>
      <c r="Q244" s="87">
        <v>182490000</v>
      </c>
      <c r="R244" s="87">
        <f t="shared" si="10"/>
        <v>5879662.8993271058</v>
      </c>
      <c r="S244" s="87">
        <v>272250000</v>
      </c>
      <c r="T244" s="87">
        <f t="shared" si="11"/>
        <v>11714174.150722375</v>
      </c>
      <c r="U244" s="87"/>
      <c r="V244" s="115" t="s">
        <v>1257</v>
      </c>
      <c r="W244" s="115" t="s">
        <v>1257</v>
      </c>
      <c r="X244" s="115" t="s">
        <v>1258</v>
      </c>
    </row>
    <row r="245" spans="1:24">
      <c r="A245" s="85"/>
      <c r="B245" s="85">
        <v>1</v>
      </c>
      <c r="C245" s="82">
        <v>1</v>
      </c>
      <c r="D245" s="82">
        <v>14</v>
      </c>
      <c r="E245" s="82">
        <v>3.9</v>
      </c>
      <c r="F245" s="83">
        <v>1415</v>
      </c>
      <c r="G245" s="83" t="s">
        <v>1280</v>
      </c>
      <c r="H245" s="86">
        <v>6.5098000000000011</v>
      </c>
      <c r="I245" s="86">
        <v>12.178649999999999</v>
      </c>
      <c r="J245" s="86">
        <v>10.883949999999999</v>
      </c>
      <c r="K245" s="86"/>
      <c r="L245" s="117">
        <v>76.83</v>
      </c>
      <c r="M245" s="117">
        <v>153.07</v>
      </c>
      <c r="N245" s="87">
        <f t="shared" si="9"/>
        <v>5879662.8993271058</v>
      </c>
      <c r="O245" s="87">
        <v>272250000</v>
      </c>
      <c r="P245" s="87">
        <v>89760000</v>
      </c>
      <c r="Q245" s="87">
        <v>182490000</v>
      </c>
      <c r="R245" s="87">
        <f t="shared" si="10"/>
        <v>5879662.8993271058</v>
      </c>
      <c r="S245" s="87">
        <v>272250000</v>
      </c>
      <c r="T245" s="87">
        <f t="shared" si="11"/>
        <v>11714174.150722375</v>
      </c>
      <c r="U245" s="87"/>
      <c r="V245" s="115" t="s">
        <v>1257</v>
      </c>
      <c r="W245" s="115" t="s">
        <v>1257</v>
      </c>
      <c r="X245" s="115" t="s">
        <v>1258</v>
      </c>
    </row>
    <row r="246" spans="1:24">
      <c r="A246" s="85"/>
      <c r="B246" s="85">
        <v>1</v>
      </c>
      <c r="C246" s="82">
        <v>1</v>
      </c>
      <c r="D246" s="82">
        <v>14</v>
      </c>
      <c r="E246" s="82">
        <v>3.9</v>
      </c>
      <c r="F246" s="83">
        <v>1416</v>
      </c>
      <c r="G246" s="83" t="s">
        <v>1280</v>
      </c>
      <c r="H246" s="86">
        <v>6.7881</v>
      </c>
      <c r="I246" s="86">
        <v>12.695924999999999</v>
      </c>
      <c r="J246" s="86">
        <v>11.3498</v>
      </c>
      <c r="K246" s="86"/>
      <c r="L246" s="117">
        <v>80.11</v>
      </c>
      <c r="M246" s="117">
        <v>159.6</v>
      </c>
      <c r="N246" s="87">
        <f t="shared" si="9"/>
        <v>5879782.0998777943</v>
      </c>
      <c r="O246" s="87">
        <v>283870000</v>
      </c>
      <c r="P246" s="87">
        <v>93590000</v>
      </c>
      <c r="Q246" s="87">
        <v>190280000</v>
      </c>
      <c r="R246" s="87">
        <f t="shared" si="10"/>
        <v>5879782.0998777943</v>
      </c>
      <c r="S246" s="87">
        <v>283870000</v>
      </c>
      <c r="T246" s="87">
        <f t="shared" si="11"/>
        <v>11714058.458875244</v>
      </c>
      <c r="U246" s="87"/>
      <c r="V246" s="115" t="s">
        <v>1257</v>
      </c>
      <c r="W246" s="115" t="s">
        <v>1257</v>
      </c>
      <c r="X246" s="115" t="s">
        <v>1258</v>
      </c>
    </row>
    <row r="247" spans="1:24">
      <c r="A247" s="85"/>
      <c r="B247" s="85">
        <v>1</v>
      </c>
      <c r="C247" s="82">
        <v>1</v>
      </c>
      <c r="D247" s="82">
        <v>14</v>
      </c>
      <c r="E247" s="82">
        <v>3.9</v>
      </c>
      <c r="F247" s="83">
        <v>1417</v>
      </c>
      <c r="G247" s="83" t="s">
        <v>1280</v>
      </c>
      <c r="H247" s="86">
        <v>5.6507000000000005</v>
      </c>
      <c r="I247" s="86">
        <v>10.569349999999998</v>
      </c>
      <c r="J247" s="86">
        <v>9.4470749999999999</v>
      </c>
      <c r="K247" s="86"/>
      <c r="L247" s="117">
        <v>66.69</v>
      </c>
      <c r="M247" s="117">
        <v>132.86000000000001</v>
      </c>
      <c r="N247" s="87">
        <f t="shared" si="9"/>
        <v>5879798.9059508359</v>
      </c>
      <c r="O247" s="87">
        <v>236310000</v>
      </c>
      <c r="P247" s="87">
        <v>77910000</v>
      </c>
      <c r="Q247" s="87">
        <v>158400000</v>
      </c>
      <c r="R247" s="87">
        <f t="shared" si="10"/>
        <v>5879798.9059508359</v>
      </c>
      <c r="S247" s="87">
        <v>236310000</v>
      </c>
      <c r="T247" s="87">
        <f t="shared" si="11"/>
        <v>11713751.426670088</v>
      </c>
      <c r="U247" s="87"/>
      <c r="V247" s="115" t="s">
        <v>1257</v>
      </c>
      <c r="W247" s="115" t="s">
        <v>1257</v>
      </c>
      <c r="X247" s="115" t="s">
        <v>1258</v>
      </c>
    </row>
    <row r="248" spans="1:24">
      <c r="C248" s="89"/>
      <c r="D248" s="89"/>
      <c r="E248" s="89"/>
      <c r="F248" s="90"/>
      <c r="G248" s="90"/>
      <c r="H248" s="89"/>
      <c r="I248" s="89"/>
      <c r="J248" s="89"/>
      <c r="K248" s="89"/>
      <c r="L248" s="91"/>
      <c r="M248" s="91"/>
      <c r="N248" s="92"/>
      <c r="P248" s="92"/>
      <c r="Q248" s="92"/>
      <c r="R248" s="92"/>
      <c r="S248" s="92"/>
      <c r="T248" s="92"/>
      <c r="U248" s="92"/>
    </row>
  </sheetData>
  <phoneticPr fontId="3" type="noConversion"/>
  <pageMargins left="0" right="0" top="0" bottom="0" header="0.31496062992125984" footer="0.31496062992125984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X274"/>
  <sheetViews>
    <sheetView workbookViewId="0">
      <selection sqref="A1:XFD1"/>
    </sheetView>
  </sheetViews>
  <sheetFormatPr defaultRowHeight="12"/>
  <cols>
    <col min="1" max="1" width="6.5" style="76" bestFit="1" customWidth="1"/>
    <col min="2" max="2" width="7" style="76" bestFit="1" customWidth="1"/>
    <col min="3" max="3" width="6" style="76" bestFit="1" customWidth="1"/>
    <col min="4" max="4" width="4" style="76" bestFit="1" customWidth="1"/>
    <col min="5" max="5" width="6" style="76" bestFit="1" customWidth="1"/>
    <col min="6" max="6" width="6.33203125" style="77" bestFit="1" customWidth="1"/>
    <col min="7" max="7" width="6" style="76" bestFit="1" customWidth="1"/>
    <col min="8" max="8" width="9.33203125" style="76" bestFit="1" customWidth="1"/>
    <col min="9" max="9" width="12.6640625" style="76" bestFit="1" customWidth="1"/>
    <col min="10" max="10" width="9.33203125" style="76" bestFit="1" customWidth="1"/>
    <col min="11" max="11" width="8" style="76" bestFit="1" customWidth="1"/>
    <col min="12" max="12" width="9.33203125" style="76" bestFit="1" customWidth="1"/>
    <col min="13" max="13" width="11" style="76" bestFit="1" customWidth="1"/>
    <col min="14" max="14" width="12.1640625" style="76" bestFit="1" customWidth="1"/>
    <col min="15" max="15" width="15.33203125" style="76" bestFit="1" customWidth="1"/>
    <col min="16" max="16" width="13.33203125" style="76" bestFit="1" customWidth="1"/>
    <col min="17" max="17" width="15.33203125" style="76" bestFit="1" customWidth="1"/>
    <col min="18" max="18" width="15.33203125" style="76" customWidth="1"/>
    <col min="19" max="19" width="15.33203125" style="76" bestFit="1" customWidth="1"/>
    <col min="20" max="20" width="15.33203125" style="76" customWidth="1"/>
    <col min="21" max="21" width="8" style="76" bestFit="1" customWidth="1"/>
    <col min="22" max="23" width="8.1640625" style="76" bestFit="1" customWidth="1"/>
    <col min="24" max="24" width="11.33203125" style="76" bestFit="1" customWidth="1"/>
    <col min="25" max="16384" width="9.33203125" style="76"/>
  </cols>
  <sheetData>
    <row r="1" spans="1:24" s="84" customFormat="1" ht="11.25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85"/>
      <c r="B2" s="85">
        <v>7</v>
      </c>
      <c r="C2" s="82">
        <v>1</v>
      </c>
      <c r="D2" s="82">
        <v>-1</v>
      </c>
      <c r="E2" s="82">
        <v>5.0999999999999996</v>
      </c>
      <c r="F2" s="83" t="s">
        <v>1283</v>
      </c>
      <c r="G2" s="83" t="s">
        <v>1096</v>
      </c>
      <c r="H2" s="127">
        <v>44.652999999999999</v>
      </c>
      <c r="I2" s="126">
        <v>93.24522866602959</v>
      </c>
      <c r="J2" s="127">
        <v>168.667</v>
      </c>
      <c r="K2" s="82"/>
      <c r="L2" s="117">
        <v>171.41</v>
      </c>
      <c r="M2" s="117">
        <v>340.077</v>
      </c>
      <c r="N2" s="87">
        <f>O2/(M2*0.3025)</f>
        <v>4899998.7047172626</v>
      </c>
      <c r="O2" s="87">
        <v>504079000</v>
      </c>
      <c r="P2" s="87">
        <v>170089000</v>
      </c>
      <c r="Q2" s="87">
        <v>333990000</v>
      </c>
      <c r="R2" s="87">
        <f>S2/(M2*0.3025)</f>
        <v>4899998.7047172626</v>
      </c>
      <c r="S2" s="87">
        <v>504079000</v>
      </c>
      <c r="T2" s="87">
        <f>S2/(L2*0.3025)</f>
        <v>9721584.852133086</v>
      </c>
      <c r="U2" s="87"/>
      <c r="V2" s="115" t="s">
        <v>1257</v>
      </c>
      <c r="W2" s="115" t="s">
        <v>1257</v>
      </c>
      <c r="X2" s="115" t="s">
        <v>1258</v>
      </c>
    </row>
    <row r="3" spans="1:24">
      <c r="A3" s="85"/>
      <c r="B3" s="85">
        <v>7</v>
      </c>
      <c r="C3" s="82">
        <v>1</v>
      </c>
      <c r="D3" s="82">
        <v>-1</v>
      </c>
      <c r="E3" s="82">
        <v>5.0999999999999996</v>
      </c>
      <c r="F3" s="83" t="s">
        <v>1284</v>
      </c>
      <c r="G3" s="83" t="s">
        <v>1096</v>
      </c>
      <c r="H3" s="127">
        <v>26.587</v>
      </c>
      <c r="I3" s="126">
        <v>55.519561505483814</v>
      </c>
      <c r="J3" s="127">
        <v>100.42599999999999</v>
      </c>
      <c r="K3" s="82"/>
      <c r="L3" s="117">
        <v>102.06</v>
      </c>
      <c r="M3" s="117">
        <v>202.48599999999999</v>
      </c>
      <c r="N3" s="87">
        <v>4900000</v>
      </c>
      <c r="O3" s="87">
        <v>300134000</v>
      </c>
      <c r="P3" s="87">
        <v>101274000</v>
      </c>
      <c r="Q3" s="87">
        <v>198860000</v>
      </c>
      <c r="R3" s="87">
        <f t="shared" ref="R3:R66" si="0">S3/(M3*0.3025)</f>
        <v>4899985.7392446604</v>
      </c>
      <c r="S3" s="87">
        <v>300134000</v>
      </c>
      <c r="T3" s="87">
        <f t="shared" ref="T3:T66" si="1">S3/(L3*0.3025)</f>
        <v>9721521.7753938287</v>
      </c>
      <c r="U3" s="87"/>
      <c r="V3" s="115" t="s">
        <v>1257</v>
      </c>
      <c r="W3" s="115" t="s">
        <v>1257</v>
      </c>
      <c r="X3" s="115" t="s">
        <v>1258</v>
      </c>
    </row>
    <row r="4" spans="1:24">
      <c r="A4" s="85"/>
      <c r="B4" s="85">
        <v>7</v>
      </c>
      <c r="C4" s="82">
        <v>1</v>
      </c>
      <c r="D4" s="82">
        <v>-1</v>
      </c>
      <c r="E4" s="82">
        <v>5.0999999999999996</v>
      </c>
      <c r="F4" s="83" t="s">
        <v>1285</v>
      </c>
      <c r="G4" s="83" t="s">
        <v>1096</v>
      </c>
      <c r="H4" s="127">
        <v>26.587</v>
      </c>
      <c r="I4" s="126">
        <v>55.519561505483814</v>
      </c>
      <c r="J4" s="127">
        <v>100.42599999999999</v>
      </c>
      <c r="K4" s="82"/>
      <c r="L4" s="117">
        <v>102.06</v>
      </c>
      <c r="M4" s="117">
        <v>202.48599999999999</v>
      </c>
      <c r="N4" s="87">
        <v>4900000</v>
      </c>
      <c r="O4" s="87">
        <v>300134000</v>
      </c>
      <c r="P4" s="87">
        <v>101274000</v>
      </c>
      <c r="Q4" s="87">
        <v>198860000</v>
      </c>
      <c r="R4" s="87">
        <f t="shared" si="0"/>
        <v>4899985.7392446604</v>
      </c>
      <c r="S4" s="87">
        <v>300134000</v>
      </c>
      <c r="T4" s="87">
        <f t="shared" si="1"/>
        <v>9721521.7753938287</v>
      </c>
      <c r="U4" s="87"/>
      <c r="V4" s="115" t="s">
        <v>1257</v>
      </c>
      <c r="W4" s="115" t="s">
        <v>1257</v>
      </c>
      <c r="X4" s="115" t="s">
        <v>1258</v>
      </c>
    </row>
    <row r="5" spans="1:24">
      <c r="A5" s="85"/>
      <c r="B5" s="85">
        <v>7</v>
      </c>
      <c r="C5" s="82">
        <v>1</v>
      </c>
      <c r="D5" s="82">
        <v>-1</v>
      </c>
      <c r="E5" s="82">
        <v>5.0999999999999996</v>
      </c>
      <c r="F5" s="83" t="s">
        <v>1286</v>
      </c>
      <c r="G5" s="83" t="s">
        <v>1096</v>
      </c>
      <c r="H5" s="127">
        <v>26.587</v>
      </c>
      <c r="I5" s="126">
        <v>55.519561505483814</v>
      </c>
      <c r="J5" s="127">
        <v>100.42599999999999</v>
      </c>
      <c r="K5" s="82"/>
      <c r="L5" s="117">
        <v>102.06</v>
      </c>
      <c r="M5" s="117">
        <v>202.48599999999999</v>
      </c>
      <c r="N5" s="87">
        <v>4900000</v>
      </c>
      <c r="O5" s="87">
        <v>300134000</v>
      </c>
      <c r="P5" s="87">
        <v>101274000</v>
      </c>
      <c r="Q5" s="87">
        <v>198860000</v>
      </c>
      <c r="R5" s="87">
        <f t="shared" si="0"/>
        <v>4899985.7392446604</v>
      </c>
      <c r="S5" s="87">
        <v>300134000</v>
      </c>
      <c r="T5" s="87">
        <f t="shared" si="1"/>
        <v>9721521.7753938287</v>
      </c>
      <c r="U5" s="87"/>
      <c r="V5" s="115" t="s">
        <v>1257</v>
      </c>
      <c r="W5" s="115" t="s">
        <v>1257</v>
      </c>
      <c r="X5" s="115" t="s">
        <v>1258</v>
      </c>
    </row>
    <row r="6" spans="1:24">
      <c r="A6" s="85"/>
      <c r="B6" s="85">
        <v>7</v>
      </c>
      <c r="C6" s="82">
        <v>1</v>
      </c>
      <c r="D6" s="82">
        <v>-1</v>
      </c>
      <c r="E6" s="82">
        <v>5.0999999999999996</v>
      </c>
      <c r="F6" s="83" t="s">
        <v>1287</v>
      </c>
      <c r="G6" s="83" t="s">
        <v>1096</v>
      </c>
      <c r="H6" s="127">
        <v>27.613</v>
      </c>
      <c r="I6" s="126">
        <v>57.662879870480936</v>
      </c>
      <c r="J6" s="127">
        <v>104.303</v>
      </c>
      <c r="K6" s="82"/>
      <c r="L6" s="117">
        <v>106</v>
      </c>
      <c r="M6" s="117">
        <v>210.303</v>
      </c>
      <c r="N6" s="87">
        <v>4900000</v>
      </c>
      <c r="O6" s="87">
        <v>311721000</v>
      </c>
      <c r="P6" s="87">
        <v>105181000</v>
      </c>
      <c r="Q6" s="87">
        <v>206540000</v>
      </c>
      <c r="R6" s="87">
        <f t="shared" si="0"/>
        <v>4899990.2266163547</v>
      </c>
      <c r="S6" s="87">
        <v>311721000</v>
      </c>
      <c r="T6" s="87">
        <f t="shared" si="1"/>
        <v>9721534.383283956</v>
      </c>
      <c r="U6" s="87"/>
      <c r="V6" s="115" t="s">
        <v>1257</v>
      </c>
      <c r="W6" s="115" t="s">
        <v>1257</v>
      </c>
      <c r="X6" s="115" t="s">
        <v>1258</v>
      </c>
    </row>
    <row r="7" spans="1:24">
      <c r="A7" s="85"/>
      <c r="B7" s="85">
        <v>7</v>
      </c>
      <c r="C7" s="82">
        <v>1</v>
      </c>
      <c r="D7" s="82">
        <v>-1</v>
      </c>
      <c r="E7" s="82">
        <v>5.0999999999999996</v>
      </c>
      <c r="F7" s="83" t="s">
        <v>1288</v>
      </c>
      <c r="G7" s="83" t="s">
        <v>1096</v>
      </c>
      <c r="H7" s="127">
        <v>19.506</v>
      </c>
      <c r="I7" s="126">
        <v>40.733928723600116</v>
      </c>
      <c r="J7" s="127">
        <v>73.681000000000012</v>
      </c>
      <c r="K7" s="82"/>
      <c r="L7" s="117">
        <v>74.88</v>
      </c>
      <c r="M7" s="117">
        <v>148.56100000000001</v>
      </c>
      <c r="N7" s="87">
        <v>4900000</v>
      </c>
      <c r="O7" s="87">
        <v>220204000</v>
      </c>
      <c r="P7" s="87">
        <v>74304000</v>
      </c>
      <c r="Q7" s="87">
        <v>145900000</v>
      </c>
      <c r="R7" s="87">
        <f t="shared" si="0"/>
        <v>4899987.9338320047</v>
      </c>
      <c r="S7" s="87">
        <v>220204000</v>
      </c>
      <c r="T7" s="87">
        <f t="shared" si="1"/>
        <v>9721515.8578794952</v>
      </c>
      <c r="U7" s="87"/>
      <c r="V7" s="115" t="s">
        <v>1257</v>
      </c>
      <c r="W7" s="115" t="s">
        <v>1257</v>
      </c>
      <c r="X7" s="115" t="s">
        <v>1258</v>
      </c>
    </row>
    <row r="8" spans="1:24">
      <c r="A8" s="85"/>
      <c r="B8" s="85">
        <v>7</v>
      </c>
      <c r="C8" s="82">
        <v>2</v>
      </c>
      <c r="D8" s="82">
        <v>-1</v>
      </c>
      <c r="E8" s="82">
        <v>5.0999999999999996</v>
      </c>
      <c r="F8" s="83" t="s">
        <v>1289</v>
      </c>
      <c r="G8" s="83" t="s">
        <v>1096</v>
      </c>
      <c r="H8" s="127">
        <v>18.795000000000002</v>
      </c>
      <c r="I8" s="126">
        <v>56.905127110026449</v>
      </c>
      <c r="J8" s="127">
        <v>70.995999999999995</v>
      </c>
      <c r="K8" s="82"/>
      <c r="L8" s="117">
        <v>72.150000000000006</v>
      </c>
      <c r="M8" s="117">
        <v>143.14600000000002</v>
      </c>
      <c r="N8" s="87">
        <v>6000000</v>
      </c>
      <c r="O8" s="87">
        <v>259809000</v>
      </c>
      <c r="P8" s="87">
        <v>87669000</v>
      </c>
      <c r="Q8" s="87">
        <v>172140000</v>
      </c>
      <c r="R8" s="87">
        <f t="shared" si="0"/>
        <v>5999977.1371377986</v>
      </c>
      <c r="S8" s="87">
        <v>259809000</v>
      </c>
      <c r="T8" s="87">
        <f t="shared" si="1"/>
        <v>11903987.903987903</v>
      </c>
      <c r="U8" s="87"/>
      <c r="V8" s="115" t="s">
        <v>1257</v>
      </c>
      <c r="W8" s="115" t="s">
        <v>1257</v>
      </c>
      <c r="X8" s="115" t="s">
        <v>1258</v>
      </c>
    </row>
    <row r="9" spans="1:24">
      <c r="A9" s="85"/>
      <c r="B9" s="85">
        <v>7</v>
      </c>
      <c r="C9" s="82">
        <v>2</v>
      </c>
      <c r="D9" s="82">
        <v>-1</v>
      </c>
      <c r="E9" s="82">
        <v>5.0999999999999996</v>
      </c>
      <c r="F9" s="83" t="s">
        <v>1290</v>
      </c>
      <c r="G9" s="83" t="s">
        <v>1096</v>
      </c>
      <c r="H9" s="127">
        <v>18.795000000000002</v>
      </c>
      <c r="I9" s="126">
        <v>56.905127110026449</v>
      </c>
      <c r="J9" s="127">
        <v>70.995999999999995</v>
      </c>
      <c r="K9" s="82"/>
      <c r="L9" s="117">
        <v>72.150000000000006</v>
      </c>
      <c r="M9" s="117">
        <v>143.14600000000002</v>
      </c>
      <c r="N9" s="87">
        <v>6000000</v>
      </c>
      <c r="O9" s="87">
        <v>259809000</v>
      </c>
      <c r="P9" s="87">
        <v>87669000</v>
      </c>
      <c r="Q9" s="87">
        <v>172140000</v>
      </c>
      <c r="R9" s="87">
        <f t="shared" si="0"/>
        <v>5999977.1371377986</v>
      </c>
      <c r="S9" s="87">
        <v>259809000</v>
      </c>
      <c r="T9" s="87">
        <f t="shared" si="1"/>
        <v>11903987.903987903</v>
      </c>
      <c r="U9" s="87"/>
      <c r="V9" s="115" t="s">
        <v>1257</v>
      </c>
      <c r="W9" s="115" t="s">
        <v>1257</v>
      </c>
      <c r="X9" s="115" t="s">
        <v>1258</v>
      </c>
    </row>
    <row r="10" spans="1:24">
      <c r="A10" s="85"/>
      <c r="B10" s="85">
        <v>7</v>
      </c>
      <c r="C10" s="82">
        <v>2</v>
      </c>
      <c r="D10" s="82">
        <v>-1</v>
      </c>
      <c r="E10" s="82">
        <v>5.0999999999999996</v>
      </c>
      <c r="F10" s="83" t="s">
        <v>1291</v>
      </c>
      <c r="G10" s="83" t="s">
        <v>1096</v>
      </c>
      <c r="H10" s="127">
        <v>18.795000000000002</v>
      </c>
      <c r="I10" s="126">
        <v>56.905127110026449</v>
      </c>
      <c r="J10" s="127">
        <v>70.995999999999995</v>
      </c>
      <c r="K10" s="82"/>
      <c r="L10" s="117">
        <v>72.150000000000006</v>
      </c>
      <c r="M10" s="117">
        <v>143.14600000000002</v>
      </c>
      <c r="N10" s="87">
        <v>6000000</v>
      </c>
      <c r="O10" s="87">
        <v>259809000</v>
      </c>
      <c r="P10" s="87">
        <v>87669000</v>
      </c>
      <c r="Q10" s="87">
        <v>172140000</v>
      </c>
      <c r="R10" s="87">
        <f t="shared" si="0"/>
        <v>5999977.1371377986</v>
      </c>
      <c r="S10" s="87">
        <v>259809000</v>
      </c>
      <c r="T10" s="87">
        <f t="shared" si="1"/>
        <v>11903987.903987903</v>
      </c>
      <c r="U10" s="87"/>
      <c r="V10" s="115" t="s">
        <v>1257</v>
      </c>
      <c r="W10" s="115" t="s">
        <v>1257</v>
      </c>
      <c r="X10" s="115" t="s">
        <v>1258</v>
      </c>
    </row>
    <row r="11" spans="1:24">
      <c r="A11" s="85"/>
      <c r="B11" s="85">
        <v>7</v>
      </c>
      <c r="C11" s="82">
        <v>2</v>
      </c>
      <c r="D11" s="82">
        <v>-1</v>
      </c>
      <c r="E11" s="82">
        <v>5.0999999999999996</v>
      </c>
      <c r="F11" s="83" t="s">
        <v>1292</v>
      </c>
      <c r="G11" s="83" t="s">
        <v>1096</v>
      </c>
      <c r="H11" s="127">
        <v>20.263999999999999</v>
      </c>
      <c r="I11" s="126">
        <v>61.353428106569062</v>
      </c>
      <c r="J11" s="127">
        <v>76.545000000000002</v>
      </c>
      <c r="K11" s="82"/>
      <c r="L11" s="117">
        <v>77.790000000000006</v>
      </c>
      <c r="M11" s="117">
        <v>154.33500000000001</v>
      </c>
      <c r="N11" s="87">
        <v>6000000</v>
      </c>
      <c r="O11" s="87">
        <v>280118000</v>
      </c>
      <c r="P11" s="87">
        <v>94518000</v>
      </c>
      <c r="Q11" s="87">
        <v>185600000</v>
      </c>
      <c r="R11" s="87">
        <f t="shared" si="0"/>
        <v>5999999.4645114318</v>
      </c>
      <c r="S11" s="87">
        <v>280118000</v>
      </c>
      <c r="T11" s="87">
        <f t="shared" si="1"/>
        <v>11903971.170527983</v>
      </c>
      <c r="U11" s="87"/>
      <c r="V11" s="115" t="s">
        <v>1257</v>
      </c>
      <c r="W11" s="115" t="s">
        <v>1257</v>
      </c>
      <c r="X11" s="115" t="s">
        <v>1258</v>
      </c>
    </row>
    <row r="12" spans="1:24">
      <c r="A12" s="85"/>
      <c r="B12" s="85">
        <v>7</v>
      </c>
      <c r="C12" s="82">
        <v>2</v>
      </c>
      <c r="D12" s="82">
        <v>-1</v>
      </c>
      <c r="E12" s="82">
        <v>5.0999999999999996</v>
      </c>
      <c r="F12" s="83" t="s">
        <v>1293</v>
      </c>
      <c r="G12" s="83" t="s">
        <v>1096</v>
      </c>
      <c r="H12" s="127">
        <v>20.91</v>
      </c>
      <c r="I12" s="126">
        <v>63.309418615687072</v>
      </c>
      <c r="J12" s="127">
        <v>78.984999999999999</v>
      </c>
      <c r="K12" s="82"/>
      <c r="L12" s="117">
        <v>80.27</v>
      </c>
      <c r="M12" s="117">
        <v>159.255</v>
      </c>
      <c r="N12" s="87">
        <v>5500000</v>
      </c>
      <c r="O12" s="87">
        <v>264960000</v>
      </c>
      <c r="P12" s="87">
        <v>89410000</v>
      </c>
      <c r="Q12" s="87">
        <v>175550000</v>
      </c>
      <c r="R12" s="87">
        <f t="shared" si="0"/>
        <v>5499989.4913583938</v>
      </c>
      <c r="S12" s="87">
        <v>264960000</v>
      </c>
      <c r="T12" s="87">
        <f t="shared" si="1"/>
        <v>10911932.558194607</v>
      </c>
      <c r="U12" s="87"/>
      <c r="V12" s="115" t="s">
        <v>1257</v>
      </c>
      <c r="W12" s="115" t="s">
        <v>1257</v>
      </c>
      <c r="X12" s="115" t="s">
        <v>1258</v>
      </c>
    </row>
    <row r="13" spans="1:24">
      <c r="A13" s="85"/>
      <c r="B13" s="85">
        <v>7</v>
      </c>
      <c r="C13" s="82">
        <v>2</v>
      </c>
      <c r="D13" s="82">
        <v>-1</v>
      </c>
      <c r="E13" s="82">
        <v>5.0999999999999996</v>
      </c>
      <c r="F13" s="83" t="s">
        <v>1294</v>
      </c>
      <c r="G13" s="83" t="s">
        <v>1096</v>
      </c>
      <c r="H13" s="127">
        <v>3.17</v>
      </c>
      <c r="I13" s="126">
        <v>9.5985501999864429</v>
      </c>
      <c r="J13" s="127">
        <v>11.975000000000001</v>
      </c>
      <c r="K13" s="82"/>
      <c r="L13" s="117">
        <v>12.17</v>
      </c>
      <c r="M13" s="117">
        <v>24.145000000000003</v>
      </c>
      <c r="N13" s="87">
        <v>5500000</v>
      </c>
      <c r="O13" s="87">
        <v>40171000</v>
      </c>
      <c r="P13" s="87">
        <v>13561000</v>
      </c>
      <c r="Q13" s="87">
        <v>26610000</v>
      </c>
      <c r="R13" s="87">
        <f t="shared" si="0"/>
        <v>5499966.6272468837</v>
      </c>
      <c r="S13" s="87">
        <v>40171000</v>
      </c>
      <c r="T13" s="87">
        <f t="shared" si="1"/>
        <v>10911807.248551851</v>
      </c>
      <c r="U13" s="87"/>
      <c r="V13" s="115" t="s">
        <v>1257</v>
      </c>
      <c r="W13" s="115" t="s">
        <v>1257</v>
      </c>
      <c r="X13" s="115" t="s">
        <v>1258</v>
      </c>
    </row>
    <row r="14" spans="1:24">
      <c r="A14" s="85"/>
      <c r="B14" s="85">
        <v>7</v>
      </c>
      <c r="C14" s="82">
        <v>2</v>
      </c>
      <c r="D14" s="82">
        <v>-1</v>
      </c>
      <c r="E14" s="82">
        <v>5.0999999999999996</v>
      </c>
      <c r="F14" s="83" t="s">
        <v>1295</v>
      </c>
      <c r="G14" s="83" t="s">
        <v>1096</v>
      </c>
      <c r="H14" s="127">
        <v>132.30799999999999</v>
      </c>
      <c r="I14" s="126">
        <v>400.5679273269609</v>
      </c>
      <c r="J14" s="127">
        <v>499.74099999999999</v>
      </c>
      <c r="K14" s="82"/>
      <c r="L14" s="117">
        <v>507.88</v>
      </c>
      <c r="M14" s="117">
        <v>1007.621</v>
      </c>
      <c r="N14" s="87">
        <v>5500000</v>
      </c>
      <c r="O14" s="87">
        <v>1676429000</v>
      </c>
      <c r="P14" s="87">
        <v>565669000</v>
      </c>
      <c r="Q14" s="87">
        <v>1110760000</v>
      </c>
      <c r="R14" s="87">
        <f t="shared" si="0"/>
        <v>5499998.560556774</v>
      </c>
      <c r="S14" s="87">
        <v>1676429000</v>
      </c>
      <c r="T14" s="87">
        <f t="shared" si="1"/>
        <v>10911857.229240719</v>
      </c>
      <c r="U14" s="87"/>
      <c r="V14" s="115" t="s">
        <v>1257</v>
      </c>
      <c r="W14" s="115" t="s">
        <v>1257</v>
      </c>
      <c r="X14" s="115" t="s">
        <v>1258</v>
      </c>
    </row>
    <row r="15" spans="1:24">
      <c r="A15" s="85"/>
      <c r="B15" s="85">
        <v>7</v>
      </c>
      <c r="C15" s="82">
        <v>2</v>
      </c>
      <c r="D15" s="82">
        <v>1</v>
      </c>
      <c r="E15" s="82">
        <v>4.2</v>
      </c>
      <c r="F15" s="83" t="s">
        <v>1296</v>
      </c>
      <c r="G15" s="83" t="s">
        <v>1096</v>
      </c>
      <c r="H15" s="127">
        <v>32.01</v>
      </c>
      <c r="I15" s="126">
        <v>97.239544302081228</v>
      </c>
      <c r="J15" s="127">
        <v>120.91400000000002</v>
      </c>
      <c r="K15" s="82"/>
      <c r="L15" s="117">
        <v>122.88</v>
      </c>
      <c r="M15" s="117">
        <v>243.79400000000001</v>
      </c>
      <c r="N15" s="87">
        <v>16000000</v>
      </c>
      <c r="O15" s="87">
        <v>1179962000</v>
      </c>
      <c r="P15" s="87">
        <v>398152000</v>
      </c>
      <c r="Q15" s="87">
        <v>781810000</v>
      </c>
      <c r="R15" s="87">
        <f t="shared" si="0"/>
        <v>15999986.982642233</v>
      </c>
      <c r="S15" s="87">
        <v>1179962000</v>
      </c>
      <c r="T15" s="87">
        <f t="shared" si="1"/>
        <v>31743984.590220388</v>
      </c>
      <c r="U15" s="87"/>
      <c r="V15" s="115" t="s">
        <v>1257</v>
      </c>
      <c r="W15" s="115" t="s">
        <v>1257</v>
      </c>
      <c r="X15" s="115" t="s">
        <v>1258</v>
      </c>
    </row>
    <row r="16" spans="1:24">
      <c r="A16" s="85"/>
      <c r="B16" s="85">
        <v>7</v>
      </c>
      <c r="C16" s="82">
        <v>2</v>
      </c>
      <c r="D16" s="82">
        <v>1</v>
      </c>
      <c r="E16" s="82">
        <v>4.2</v>
      </c>
      <c r="F16" s="83" t="s">
        <v>1097</v>
      </c>
      <c r="G16" s="83" t="s">
        <v>1096</v>
      </c>
      <c r="H16" s="127">
        <v>30.446999999999999</v>
      </c>
      <c r="I16" s="126">
        <v>92.491535082367292</v>
      </c>
      <c r="J16" s="127">
        <v>115.00999999999999</v>
      </c>
      <c r="K16" s="82"/>
      <c r="L16" s="117">
        <v>116.88</v>
      </c>
      <c r="M16" s="117">
        <v>231.89</v>
      </c>
      <c r="N16" s="87">
        <v>15000000</v>
      </c>
      <c r="O16" s="87">
        <v>1052200000</v>
      </c>
      <c r="P16" s="87">
        <v>355040000</v>
      </c>
      <c r="Q16" s="87">
        <v>697160000</v>
      </c>
      <c r="R16" s="87">
        <f t="shared" si="0"/>
        <v>14999987.526146092</v>
      </c>
      <c r="S16" s="87">
        <v>1052200000</v>
      </c>
      <c r="T16" s="87">
        <f t="shared" si="1"/>
        <v>29759985.518805757</v>
      </c>
      <c r="U16" s="87"/>
      <c r="V16" s="115" t="s">
        <v>1257</v>
      </c>
      <c r="W16" s="115" t="s">
        <v>1257</v>
      </c>
      <c r="X16" s="115" t="s">
        <v>1258</v>
      </c>
    </row>
    <row r="17" spans="1:24">
      <c r="A17" s="85"/>
      <c r="B17" s="85">
        <v>7</v>
      </c>
      <c r="C17" s="82">
        <v>2</v>
      </c>
      <c r="D17" s="82">
        <v>1</v>
      </c>
      <c r="E17" s="82">
        <v>4.2</v>
      </c>
      <c r="F17" s="83" t="s">
        <v>1098</v>
      </c>
      <c r="G17" s="83" t="s">
        <v>1096</v>
      </c>
      <c r="H17" s="127">
        <v>31.794</v>
      </c>
      <c r="I17" s="126">
        <v>96.584918446207027</v>
      </c>
      <c r="J17" s="127">
        <v>120.096</v>
      </c>
      <c r="K17" s="82"/>
      <c r="L17" s="117">
        <v>122.05</v>
      </c>
      <c r="M17" s="117">
        <v>242.14600000000002</v>
      </c>
      <c r="N17" s="87">
        <v>16500000</v>
      </c>
      <c r="O17" s="87">
        <v>1208611000</v>
      </c>
      <c r="P17" s="87">
        <v>407811000</v>
      </c>
      <c r="Q17" s="87">
        <v>800800000</v>
      </c>
      <c r="R17" s="87">
        <f t="shared" si="0"/>
        <v>16499996.96242271</v>
      </c>
      <c r="S17" s="87">
        <v>1208611000</v>
      </c>
      <c r="T17" s="87">
        <f t="shared" si="1"/>
        <v>32735831.74488169</v>
      </c>
      <c r="U17" s="87"/>
      <c r="V17" s="115" t="s">
        <v>1257</v>
      </c>
      <c r="W17" s="115" t="s">
        <v>1257</v>
      </c>
      <c r="X17" s="115" t="s">
        <v>1258</v>
      </c>
    </row>
    <row r="18" spans="1:24">
      <c r="A18" s="85"/>
      <c r="B18" s="85">
        <v>7</v>
      </c>
      <c r="C18" s="82">
        <v>2</v>
      </c>
      <c r="D18" s="82">
        <v>1</v>
      </c>
      <c r="E18" s="82">
        <v>4.2</v>
      </c>
      <c r="F18" s="83" t="s">
        <v>1099</v>
      </c>
      <c r="G18" s="83" t="s">
        <v>1096</v>
      </c>
      <c r="H18" s="127">
        <v>11.391999999999999</v>
      </c>
      <c r="I18" s="126">
        <v>34.490106840214217</v>
      </c>
      <c r="J18" s="127">
        <v>43.03</v>
      </c>
      <c r="K18" s="82"/>
      <c r="L18" s="117">
        <v>43.73</v>
      </c>
      <c r="M18" s="117">
        <v>86.759999999999991</v>
      </c>
      <c r="N18" s="87">
        <v>14500000</v>
      </c>
      <c r="O18" s="87">
        <v>380551000</v>
      </c>
      <c r="P18" s="87">
        <v>128411000</v>
      </c>
      <c r="Q18" s="87">
        <v>252140000</v>
      </c>
      <c r="R18" s="87">
        <f t="shared" si="0"/>
        <v>14499998.094867956</v>
      </c>
      <c r="S18" s="87">
        <v>380551000</v>
      </c>
      <c r="T18" s="87">
        <f t="shared" si="1"/>
        <v>28767890.114583671</v>
      </c>
      <c r="U18" s="87"/>
      <c r="V18" s="115" t="s">
        <v>1257</v>
      </c>
      <c r="W18" s="115" t="s">
        <v>1257</v>
      </c>
      <c r="X18" s="115" t="s">
        <v>1258</v>
      </c>
    </row>
    <row r="19" spans="1:24">
      <c r="A19" s="85"/>
      <c r="B19" s="85">
        <v>7</v>
      </c>
      <c r="C19" s="82">
        <v>2</v>
      </c>
      <c r="D19" s="82">
        <v>1</v>
      </c>
      <c r="E19" s="82">
        <v>4.2</v>
      </c>
      <c r="F19" s="83" t="s">
        <v>1100</v>
      </c>
      <c r="G19" s="83" t="s">
        <v>1096</v>
      </c>
      <c r="H19" s="127">
        <v>11.042999999999999</v>
      </c>
      <c r="I19" s="126">
        <v>33.433241000610131</v>
      </c>
      <c r="J19" s="127">
        <v>41.712000000000003</v>
      </c>
      <c r="K19" s="82"/>
      <c r="L19" s="117">
        <v>42.39</v>
      </c>
      <c r="M19" s="117">
        <v>84.102000000000004</v>
      </c>
      <c r="N19" s="87">
        <v>14000000</v>
      </c>
      <c r="O19" s="87">
        <v>356171000</v>
      </c>
      <c r="P19" s="87">
        <v>120181000</v>
      </c>
      <c r="Q19" s="87">
        <v>235990000</v>
      </c>
      <c r="R19" s="87">
        <f t="shared" si="0"/>
        <v>13999961.872350596</v>
      </c>
      <c r="S19" s="87">
        <v>356171000</v>
      </c>
      <c r="T19" s="87">
        <f t="shared" si="1"/>
        <v>27776003.618505068</v>
      </c>
      <c r="U19" s="87"/>
      <c r="V19" s="115" t="s">
        <v>1257</v>
      </c>
      <c r="W19" s="115" t="s">
        <v>1257</v>
      </c>
      <c r="X19" s="115" t="s">
        <v>1258</v>
      </c>
    </row>
    <row r="20" spans="1:24">
      <c r="A20" s="85"/>
      <c r="B20" s="85">
        <v>7</v>
      </c>
      <c r="C20" s="82">
        <v>2</v>
      </c>
      <c r="D20" s="82">
        <v>1</v>
      </c>
      <c r="E20" s="82">
        <v>4.2</v>
      </c>
      <c r="F20" s="83" t="s">
        <v>1101</v>
      </c>
      <c r="G20" s="83" t="s">
        <v>1096</v>
      </c>
      <c r="H20" s="127">
        <v>10.193</v>
      </c>
      <c r="I20" s="126">
        <v>30.862059928140468</v>
      </c>
      <c r="J20" s="127">
        <v>38.503</v>
      </c>
      <c r="K20" s="82"/>
      <c r="L20" s="117">
        <v>39.130000000000003</v>
      </c>
      <c r="M20" s="117">
        <v>77.63300000000001</v>
      </c>
      <c r="N20" s="87">
        <v>14500000</v>
      </c>
      <c r="O20" s="87">
        <v>340517000</v>
      </c>
      <c r="P20" s="87">
        <v>114907000</v>
      </c>
      <c r="Q20" s="87">
        <v>225610000</v>
      </c>
      <c r="R20" s="87">
        <f t="shared" si="0"/>
        <v>14499968.223021796</v>
      </c>
      <c r="S20" s="87">
        <v>340517000</v>
      </c>
      <c r="T20" s="87">
        <f t="shared" si="1"/>
        <v>28767596.04032331</v>
      </c>
      <c r="U20" s="87"/>
      <c r="V20" s="115" t="s">
        <v>1257</v>
      </c>
      <c r="W20" s="115" t="s">
        <v>1257</v>
      </c>
      <c r="X20" s="115" t="s">
        <v>1258</v>
      </c>
    </row>
    <row r="21" spans="1:24">
      <c r="A21" s="85"/>
      <c r="B21" s="85">
        <v>7</v>
      </c>
      <c r="C21" s="82">
        <v>2</v>
      </c>
      <c r="D21" s="82">
        <v>1</v>
      </c>
      <c r="E21" s="82">
        <v>4.2</v>
      </c>
      <c r="F21" s="83" t="s">
        <v>1102</v>
      </c>
      <c r="G21" s="83" t="s">
        <v>1096</v>
      </c>
      <c r="H21" s="127">
        <v>22.14</v>
      </c>
      <c r="I21" s="126">
        <v>67.032110229814933</v>
      </c>
      <c r="J21" s="127">
        <v>83.63</v>
      </c>
      <c r="K21" s="82"/>
      <c r="L21" s="117">
        <v>84.99</v>
      </c>
      <c r="M21" s="117">
        <v>168.62</v>
      </c>
      <c r="N21" s="87">
        <v>16500000</v>
      </c>
      <c r="O21" s="87">
        <v>841624000</v>
      </c>
      <c r="P21" s="87">
        <v>283984000</v>
      </c>
      <c r="Q21" s="87">
        <v>557640000</v>
      </c>
      <c r="R21" s="87">
        <f t="shared" si="0"/>
        <v>16499988.727159018</v>
      </c>
      <c r="S21" s="87">
        <v>841624000</v>
      </c>
      <c r="T21" s="87">
        <f t="shared" si="1"/>
        <v>32735946.572226778</v>
      </c>
      <c r="U21" s="87"/>
      <c r="V21" s="115" t="s">
        <v>1257</v>
      </c>
      <c r="W21" s="115" t="s">
        <v>1257</v>
      </c>
      <c r="X21" s="115" t="s">
        <v>1258</v>
      </c>
    </row>
    <row r="22" spans="1:24">
      <c r="A22" s="85"/>
      <c r="B22" s="85">
        <v>7</v>
      </c>
      <c r="C22" s="82">
        <v>2</v>
      </c>
      <c r="D22" s="82">
        <v>1</v>
      </c>
      <c r="E22" s="82">
        <v>4.2</v>
      </c>
      <c r="F22" s="83" t="s">
        <v>1103</v>
      </c>
      <c r="G22" s="83" t="s">
        <v>1096</v>
      </c>
      <c r="H22" s="127">
        <v>21.202000000000002</v>
      </c>
      <c r="I22" s="126">
        <v>64.192769168192001</v>
      </c>
      <c r="J22" s="127">
        <v>80.087999999999994</v>
      </c>
      <c r="K22" s="82"/>
      <c r="L22" s="117">
        <v>81.39</v>
      </c>
      <c r="M22" s="117">
        <v>161.47800000000001</v>
      </c>
      <c r="N22" s="87">
        <v>15500000</v>
      </c>
      <c r="O22" s="87">
        <v>757129000</v>
      </c>
      <c r="P22" s="87">
        <v>255479000</v>
      </c>
      <c r="Q22" s="87">
        <v>501650000</v>
      </c>
      <c r="R22" s="87">
        <f t="shared" si="0"/>
        <v>15499980.090934783</v>
      </c>
      <c r="S22" s="87">
        <v>757129000</v>
      </c>
      <c r="T22" s="87">
        <f t="shared" si="1"/>
        <v>30752006.206216574</v>
      </c>
      <c r="U22" s="87"/>
      <c r="V22" s="115" t="s">
        <v>1257</v>
      </c>
      <c r="W22" s="115" t="s">
        <v>1257</v>
      </c>
      <c r="X22" s="115" t="s">
        <v>1258</v>
      </c>
    </row>
    <row r="23" spans="1:24">
      <c r="A23" s="85"/>
      <c r="B23" s="85">
        <v>7</v>
      </c>
      <c r="C23" s="82">
        <v>2</v>
      </c>
      <c r="D23" s="82">
        <v>1</v>
      </c>
      <c r="E23" s="82">
        <v>4.2</v>
      </c>
      <c r="F23" s="83" t="s">
        <v>1104</v>
      </c>
      <c r="G23" s="83" t="s">
        <v>1096</v>
      </c>
      <c r="H23" s="127">
        <v>19.571000000000002</v>
      </c>
      <c r="I23" s="126">
        <v>59.255470544369878</v>
      </c>
      <c r="J23" s="127">
        <v>73.927999999999997</v>
      </c>
      <c r="K23" s="82"/>
      <c r="L23" s="117">
        <v>75.13</v>
      </c>
      <c r="M23" s="117">
        <v>149.05799999999999</v>
      </c>
      <c r="N23" s="87">
        <v>16500000</v>
      </c>
      <c r="O23" s="87">
        <v>743985000</v>
      </c>
      <c r="P23" s="87">
        <v>251045000</v>
      </c>
      <c r="Q23" s="87">
        <v>492940000</v>
      </c>
      <c r="R23" s="87">
        <f t="shared" si="0"/>
        <v>16499983.532950567</v>
      </c>
      <c r="S23" s="87">
        <v>743985000</v>
      </c>
      <c r="T23" s="87">
        <f t="shared" si="1"/>
        <v>32735984.898902509</v>
      </c>
      <c r="U23" s="87"/>
      <c r="V23" s="115" t="s">
        <v>1257</v>
      </c>
      <c r="W23" s="115" t="s">
        <v>1257</v>
      </c>
      <c r="X23" s="115" t="s">
        <v>1258</v>
      </c>
    </row>
    <row r="24" spans="1:24">
      <c r="A24" s="85"/>
      <c r="B24" s="85">
        <v>7</v>
      </c>
      <c r="C24" s="82">
        <v>2</v>
      </c>
      <c r="D24" s="82">
        <v>1</v>
      </c>
      <c r="E24" s="82">
        <v>4.2</v>
      </c>
      <c r="F24" s="83" t="s">
        <v>1105</v>
      </c>
      <c r="G24" s="83" t="s">
        <v>1096</v>
      </c>
      <c r="H24" s="127">
        <v>34.286999999999999</v>
      </c>
      <c r="I24" s="126">
        <v>110.10333672293403</v>
      </c>
      <c r="J24" s="127">
        <v>129.501</v>
      </c>
      <c r="K24" s="82"/>
      <c r="L24" s="117">
        <v>131.62</v>
      </c>
      <c r="M24" s="117">
        <v>261.12099999999998</v>
      </c>
      <c r="N24" s="87">
        <v>14500000</v>
      </c>
      <c r="O24" s="87">
        <v>1145341000</v>
      </c>
      <c r="P24" s="87">
        <v>386461000</v>
      </c>
      <c r="Q24" s="87">
        <v>758880000</v>
      </c>
      <c r="R24" s="87">
        <f t="shared" si="0"/>
        <v>14499987.514100444</v>
      </c>
      <c r="S24" s="87">
        <v>1145341000</v>
      </c>
      <c r="T24" s="87">
        <f t="shared" si="1"/>
        <v>28766534.262797613</v>
      </c>
      <c r="U24" s="87"/>
      <c r="V24" s="115" t="s">
        <v>1257</v>
      </c>
      <c r="W24" s="115" t="s">
        <v>1257</v>
      </c>
      <c r="X24" s="115" t="s">
        <v>1258</v>
      </c>
    </row>
    <row r="25" spans="1:24">
      <c r="A25" s="85"/>
      <c r="B25" s="85">
        <v>7</v>
      </c>
      <c r="C25" s="82">
        <v>1</v>
      </c>
      <c r="D25" s="82">
        <v>2</v>
      </c>
      <c r="E25" s="82">
        <v>3.8</v>
      </c>
      <c r="F25" s="83" t="s">
        <v>1297</v>
      </c>
      <c r="G25" s="83" t="s">
        <v>1096</v>
      </c>
      <c r="H25" s="127">
        <v>32.01</v>
      </c>
      <c r="I25" s="126">
        <v>67.068457162562211</v>
      </c>
      <c r="J25" s="127">
        <v>120.91400000000002</v>
      </c>
      <c r="K25" s="82"/>
      <c r="L25" s="117">
        <v>122.88</v>
      </c>
      <c r="M25" s="117">
        <v>243.79400000000001</v>
      </c>
      <c r="N25" s="87">
        <v>6520000</v>
      </c>
      <c r="O25" s="87">
        <v>480834000</v>
      </c>
      <c r="P25" s="87">
        <v>162244000</v>
      </c>
      <c r="Q25" s="87">
        <v>318590000</v>
      </c>
      <c r="R25" s="87">
        <f t="shared" si="0"/>
        <v>6519987.712156659</v>
      </c>
      <c r="S25" s="87">
        <v>480834000</v>
      </c>
      <c r="T25" s="87">
        <f t="shared" si="1"/>
        <v>12935659.86570248</v>
      </c>
      <c r="U25" s="87"/>
      <c r="V25" s="115" t="s">
        <v>1257</v>
      </c>
      <c r="W25" s="115" t="s">
        <v>1257</v>
      </c>
      <c r="X25" s="115" t="s">
        <v>1258</v>
      </c>
    </row>
    <row r="26" spans="1:24">
      <c r="A26" s="85"/>
      <c r="B26" s="85">
        <v>7</v>
      </c>
      <c r="C26" s="82">
        <v>1</v>
      </c>
      <c r="D26" s="82">
        <v>2</v>
      </c>
      <c r="E26" s="82">
        <v>3.8</v>
      </c>
      <c r="F26" s="83" t="s">
        <v>1108</v>
      </c>
      <c r="G26" s="83" t="s">
        <v>1096</v>
      </c>
      <c r="H26" s="127">
        <v>30.446999999999999</v>
      </c>
      <c r="I26" s="126">
        <v>63.793640777465086</v>
      </c>
      <c r="J26" s="127">
        <v>115.00999999999999</v>
      </c>
      <c r="K26" s="82"/>
      <c r="L26" s="117">
        <v>116.88</v>
      </c>
      <c r="M26" s="117">
        <v>231.89</v>
      </c>
      <c r="N26" s="87">
        <v>6520000</v>
      </c>
      <c r="O26" s="87">
        <v>457356000</v>
      </c>
      <c r="P26" s="87">
        <v>154326000</v>
      </c>
      <c r="Q26" s="87">
        <v>303030000</v>
      </c>
      <c r="R26" s="87">
        <f t="shared" si="0"/>
        <v>6519990.7764760228</v>
      </c>
      <c r="S26" s="87">
        <v>457356000</v>
      </c>
      <c r="T26" s="87">
        <f t="shared" si="1"/>
        <v>12935666.163218901</v>
      </c>
      <c r="U26" s="87"/>
      <c r="V26" s="115" t="s">
        <v>1257</v>
      </c>
      <c r="W26" s="115" t="s">
        <v>1257</v>
      </c>
      <c r="X26" s="115" t="s">
        <v>1258</v>
      </c>
    </row>
    <row r="27" spans="1:24">
      <c r="A27" s="85"/>
      <c r="B27" s="85">
        <v>7</v>
      </c>
      <c r="C27" s="82">
        <v>1</v>
      </c>
      <c r="D27" s="82">
        <v>2</v>
      </c>
      <c r="E27" s="82">
        <v>3.8</v>
      </c>
      <c r="F27" s="83" t="s">
        <v>1109</v>
      </c>
      <c r="G27" s="83" t="s">
        <v>1096</v>
      </c>
      <c r="H27" s="127">
        <v>31.794</v>
      </c>
      <c r="I27" s="126">
        <v>66.616945933387697</v>
      </c>
      <c r="J27" s="127">
        <v>120.096</v>
      </c>
      <c r="K27" s="82"/>
      <c r="L27" s="117">
        <v>122.05</v>
      </c>
      <c r="M27" s="117">
        <v>242.14600000000002</v>
      </c>
      <c r="N27" s="87">
        <v>6520000</v>
      </c>
      <c r="O27" s="87">
        <v>477584000</v>
      </c>
      <c r="P27" s="87">
        <v>161154000</v>
      </c>
      <c r="Q27" s="87">
        <v>316430000</v>
      </c>
      <c r="R27" s="87">
        <f t="shared" si="0"/>
        <v>6519992.4122001929</v>
      </c>
      <c r="S27" s="87">
        <v>477584000</v>
      </c>
      <c r="T27" s="87">
        <f t="shared" si="1"/>
        <v>12935600.841004737</v>
      </c>
      <c r="U27" s="87"/>
      <c r="V27" s="115" t="s">
        <v>1257</v>
      </c>
      <c r="W27" s="115" t="s">
        <v>1257</v>
      </c>
      <c r="X27" s="115" t="s">
        <v>1258</v>
      </c>
    </row>
    <row r="28" spans="1:24">
      <c r="A28" s="85"/>
      <c r="B28" s="85">
        <v>7</v>
      </c>
      <c r="C28" s="82">
        <v>1</v>
      </c>
      <c r="D28" s="82">
        <v>2</v>
      </c>
      <c r="E28" s="82">
        <v>3.8</v>
      </c>
      <c r="F28" s="83" t="s">
        <v>1110</v>
      </c>
      <c r="G28" s="83" t="s">
        <v>1096</v>
      </c>
      <c r="H28" s="127">
        <v>17.286999999999999</v>
      </c>
      <c r="I28" s="126">
        <v>36.104578650979434</v>
      </c>
      <c r="J28" s="127">
        <v>65.298000000000002</v>
      </c>
      <c r="K28" s="82"/>
      <c r="L28" s="117">
        <v>66.36</v>
      </c>
      <c r="M28" s="117">
        <v>131.65800000000002</v>
      </c>
      <c r="N28" s="87">
        <v>6770000</v>
      </c>
      <c r="O28" s="87">
        <v>269625000</v>
      </c>
      <c r="P28" s="87">
        <v>90985000</v>
      </c>
      <c r="Q28" s="87">
        <v>178640000</v>
      </c>
      <c r="R28" s="87">
        <f t="shared" si="0"/>
        <v>6769982.1814822247</v>
      </c>
      <c r="S28" s="87">
        <v>269625000</v>
      </c>
      <c r="T28" s="87">
        <f t="shared" si="1"/>
        <v>13431620.163495883</v>
      </c>
      <c r="U28" s="87"/>
      <c r="V28" s="115" t="s">
        <v>1257</v>
      </c>
      <c r="W28" s="115" t="s">
        <v>1257</v>
      </c>
      <c r="X28" s="115" t="s">
        <v>1258</v>
      </c>
    </row>
    <row r="29" spans="1:24">
      <c r="A29" s="85"/>
      <c r="B29" s="85">
        <v>7</v>
      </c>
      <c r="C29" s="82">
        <v>1</v>
      </c>
      <c r="D29" s="82">
        <v>2</v>
      </c>
      <c r="E29" s="82">
        <v>3.8</v>
      </c>
      <c r="F29" s="83" t="s">
        <v>1111</v>
      </c>
      <c r="G29" s="83" t="s">
        <v>1096</v>
      </c>
      <c r="H29" s="127">
        <v>23.192</v>
      </c>
      <c r="I29" s="126">
        <v>48.643535075645332</v>
      </c>
      <c r="J29" s="127">
        <v>87.605000000000004</v>
      </c>
      <c r="K29" s="82"/>
      <c r="L29" s="117">
        <v>89.03</v>
      </c>
      <c r="M29" s="117">
        <v>176.63499999999999</v>
      </c>
      <c r="N29" s="87">
        <v>6870000</v>
      </c>
      <c r="O29" s="87">
        <v>367078000</v>
      </c>
      <c r="P29" s="87">
        <v>123868000</v>
      </c>
      <c r="Q29" s="87">
        <v>243210000</v>
      </c>
      <c r="R29" s="87">
        <f t="shared" si="0"/>
        <v>6869991.744193038</v>
      </c>
      <c r="S29" s="87">
        <v>367078000</v>
      </c>
      <c r="T29" s="87">
        <f t="shared" si="1"/>
        <v>13630023.494726915</v>
      </c>
      <c r="U29" s="87"/>
      <c r="V29" s="115" t="s">
        <v>1257</v>
      </c>
      <c r="W29" s="115" t="s">
        <v>1257</v>
      </c>
      <c r="X29" s="115" t="s">
        <v>1258</v>
      </c>
    </row>
    <row r="30" spans="1:24">
      <c r="A30" s="85"/>
      <c r="B30" s="85">
        <v>7</v>
      </c>
      <c r="C30" s="82">
        <v>1</v>
      </c>
      <c r="D30" s="82">
        <v>2</v>
      </c>
      <c r="E30" s="82">
        <v>3.8</v>
      </c>
      <c r="F30" s="83" t="s">
        <v>1112</v>
      </c>
      <c r="G30" s="83" t="s">
        <v>1096</v>
      </c>
      <c r="H30" s="127">
        <v>23.94</v>
      </c>
      <c r="I30" s="126">
        <v>50.204784747610248</v>
      </c>
      <c r="J30" s="127">
        <v>90.429000000000002</v>
      </c>
      <c r="K30" s="82"/>
      <c r="L30" s="117">
        <v>91.9</v>
      </c>
      <c r="M30" s="117">
        <v>182.32900000000001</v>
      </c>
      <c r="N30" s="87">
        <v>6870000</v>
      </c>
      <c r="O30" s="87">
        <v>378911000</v>
      </c>
      <c r="P30" s="87">
        <v>127861000</v>
      </c>
      <c r="Q30" s="87">
        <v>251050000</v>
      </c>
      <c r="R30" s="87">
        <f t="shared" si="0"/>
        <v>6869989.6731043225</v>
      </c>
      <c r="S30" s="87">
        <v>378911000</v>
      </c>
      <c r="T30" s="87">
        <f t="shared" si="1"/>
        <v>13630014.658405202</v>
      </c>
      <c r="U30" s="87"/>
      <c r="V30" s="115" t="s">
        <v>1257</v>
      </c>
      <c r="W30" s="115" t="s">
        <v>1257</v>
      </c>
      <c r="X30" s="115" t="s">
        <v>1258</v>
      </c>
    </row>
    <row r="31" spans="1:24">
      <c r="A31" s="85"/>
      <c r="B31" s="85">
        <v>7</v>
      </c>
      <c r="C31" s="82">
        <v>1</v>
      </c>
      <c r="D31" s="82">
        <v>2</v>
      </c>
      <c r="E31" s="82">
        <v>3.8</v>
      </c>
      <c r="F31" s="83" t="s">
        <v>1113</v>
      </c>
      <c r="G31" s="83" t="s">
        <v>1096</v>
      </c>
      <c r="H31" s="127">
        <v>24.187999999999999</v>
      </c>
      <c r="I31" s="126">
        <v>50.721574708713604</v>
      </c>
      <c r="J31" s="127">
        <v>91.364000000000004</v>
      </c>
      <c r="K31" s="82"/>
      <c r="L31" s="117">
        <v>92.85</v>
      </c>
      <c r="M31" s="117">
        <v>184.214</v>
      </c>
      <c r="N31" s="87">
        <v>6870000</v>
      </c>
      <c r="O31" s="87">
        <v>382828000</v>
      </c>
      <c r="P31" s="87">
        <v>129178000</v>
      </c>
      <c r="Q31" s="87">
        <v>253650000</v>
      </c>
      <c r="R31" s="87">
        <f t="shared" si="0"/>
        <v>6869983.3206923287</v>
      </c>
      <c r="S31" s="87">
        <v>382828000</v>
      </c>
      <c r="T31" s="87">
        <f t="shared" si="1"/>
        <v>13630017.312202657</v>
      </c>
      <c r="U31" s="87"/>
      <c r="V31" s="115" t="s">
        <v>1257</v>
      </c>
      <c r="W31" s="115" t="s">
        <v>1257</v>
      </c>
      <c r="X31" s="115" t="s">
        <v>1258</v>
      </c>
    </row>
    <row r="32" spans="1:24">
      <c r="A32" s="85"/>
      <c r="B32" s="85">
        <v>7</v>
      </c>
      <c r="C32" s="82">
        <v>1</v>
      </c>
      <c r="D32" s="82">
        <v>2</v>
      </c>
      <c r="E32" s="82">
        <v>3.8</v>
      </c>
      <c r="F32" s="83" t="s">
        <v>1114</v>
      </c>
      <c r="G32" s="83" t="s">
        <v>1096</v>
      </c>
      <c r="H32" s="127">
        <v>23.94</v>
      </c>
      <c r="I32" s="126">
        <v>50.204784747610248</v>
      </c>
      <c r="J32" s="127">
        <v>90.429000000000002</v>
      </c>
      <c r="K32" s="82"/>
      <c r="L32" s="117">
        <v>91.9</v>
      </c>
      <c r="M32" s="117">
        <v>182.32900000000001</v>
      </c>
      <c r="N32" s="87">
        <v>6870000</v>
      </c>
      <c r="O32" s="87">
        <v>378911000</v>
      </c>
      <c r="P32" s="87">
        <v>127861000</v>
      </c>
      <c r="Q32" s="87">
        <v>251050000</v>
      </c>
      <c r="R32" s="87">
        <f t="shared" si="0"/>
        <v>6869989.6731043225</v>
      </c>
      <c r="S32" s="87">
        <v>378911000</v>
      </c>
      <c r="T32" s="87">
        <f t="shared" si="1"/>
        <v>13630014.658405202</v>
      </c>
      <c r="U32" s="87"/>
      <c r="V32" s="115" t="s">
        <v>1257</v>
      </c>
      <c r="W32" s="115" t="s">
        <v>1257</v>
      </c>
      <c r="X32" s="115" t="s">
        <v>1258</v>
      </c>
    </row>
    <row r="33" spans="1:24">
      <c r="A33" s="85"/>
      <c r="B33" s="85">
        <v>7</v>
      </c>
      <c r="C33" s="82">
        <v>1</v>
      </c>
      <c r="D33" s="82">
        <v>2</v>
      </c>
      <c r="E33" s="82">
        <v>3.8</v>
      </c>
      <c r="F33" s="83" t="s">
        <v>1115</v>
      </c>
      <c r="G33" s="83" t="s">
        <v>1096</v>
      </c>
      <c r="H33" s="127">
        <v>23.192</v>
      </c>
      <c r="I33" s="126">
        <v>48.643535075645332</v>
      </c>
      <c r="J33" s="127">
        <v>87.605000000000004</v>
      </c>
      <c r="K33" s="82"/>
      <c r="L33" s="117">
        <v>89.03</v>
      </c>
      <c r="M33" s="117">
        <v>176.63499999999999</v>
      </c>
      <c r="N33" s="87">
        <v>6870000</v>
      </c>
      <c r="O33" s="87">
        <v>367078000</v>
      </c>
      <c r="P33" s="87">
        <v>123868000</v>
      </c>
      <c r="Q33" s="87">
        <v>243210000</v>
      </c>
      <c r="R33" s="87">
        <f t="shared" si="0"/>
        <v>6869991.744193038</v>
      </c>
      <c r="S33" s="87">
        <v>367078000</v>
      </c>
      <c r="T33" s="87">
        <f t="shared" si="1"/>
        <v>13630023.494726915</v>
      </c>
      <c r="U33" s="87"/>
      <c r="V33" s="115" t="s">
        <v>1257</v>
      </c>
      <c r="W33" s="115" t="s">
        <v>1257</v>
      </c>
      <c r="X33" s="115" t="s">
        <v>1258</v>
      </c>
    </row>
    <row r="34" spans="1:24">
      <c r="A34" s="85"/>
      <c r="B34" s="85">
        <v>7</v>
      </c>
      <c r="C34" s="82">
        <v>1</v>
      </c>
      <c r="D34" s="82">
        <v>2</v>
      </c>
      <c r="E34" s="82">
        <v>3.8</v>
      </c>
      <c r="F34" s="83" t="s">
        <v>1116</v>
      </c>
      <c r="G34" s="83" t="s">
        <v>1096</v>
      </c>
      <c r="H34" s="127">
        <v>22.895</v>
      </c>
      <c r="I34" s="126">
        <v>48.0342669109761</v>
      </c>
      <c r="J34" s="127">
        <v>86.483000000000004</v>
      </c>
      <c r="K34" s="82"/>
      <c r="L34" s="117">
        <v>87.89</v>
      </c>
      <c r="M34" s="117">
        <v>174.37299999999999</v>
      </c>
      <c r="N34" s="87">
        <v>6870000</v>
      </c>
      <c r="O34" s="87">
        <v>362377000</v>
      </c>
      <c r="P34" s="87">
        <v>122277000</v>
      </c>
      <c r="Q34" s="87">
        <v>240100000</v>
      </c>
      <c r="R34" s="87">
        <f t="shared" si="0"/>
        <v>6869988.4492884148</v>
      </c>
      <c r="S34" s="87">
        <v>362377000</v>
      </c>
      <c r="T34" s="87">
        <f t="shared" si="1"/>
        <v>13629997.677412318</v>
      </c>
      <c r="U34" s="87"/>
      <c r="V34" s="115" t="s">
        <v>1257</v>
      </c>
      <c r="W34" s="115" t="s">
        <v>1257</v>
      </c>
      <c r="X34" s="115" t="s">
        <v>1258</v>
      </c>
    </row>
    <row r="35" spans="1:24">
      <c r="A35" s="85"/>
      <c r="B35" s="85">
        <v>7</v>
      </c>
      <c r="C35" s="82">
        <v>1</v>
      </c>
      <c r="D35" s="82">
        <v>2</v>
      </c>
      <c r="E35" s="82">
        <v>3.8</v>
      </c>
      <c r="F35" s="83" t="s">
        <v>1117</v>
      </c>
      <c r="G35" s="83" t="s">
        <v>1096</v>
      </c>
      <c r="H35" s="127">
        <v>27.452000000000002</v>
      </c>
      <c r="I35" s="126">
        <v>57.325606422181899</v>
      </c>
      <c r="J35" s="127">
        <v>103.693</v>
      </c>
      <c r="K35" s="82"/>
      <c r="L35" s="117">
        <v>105.38</v>
      </c>
      <c r="M35" s="117">
        <v>209.07299999999998</v>
      </c>
      <c r="N35" s="87">
        <v>6620000</v>
      </c>
      <c r="O35" s="87">
        <v>418679000</v>
      </c>
      <c r="P35" s="87">
        <v>141279000</v>
      </c>
      <c r="Q35" s="87">
        <v>277400000</v>
      </c>
      <c r="R35" s="87">
        <f t="shared" si="0"/>
        <v>6619997.8472464429</v>
      </c>
      <c r="S35" s="87">
        <v>418679000</v>
      </c>
      <c r="T35" s="87">
        <f t="shared" si="1"/>
        <v>13134017.934307797</v>
      </c>
      <c r="U35" s="87"/>
      <c r="V35" s="115" t="s">
        <v>1257</v>
      </c>
      <c r="W35" s="115" t="s">
        <v>1257</v>
      </c>
      <c r="X35" s="115" t="s">
        <v>1258</v>
      </c>
    </row>
    <row r="36" spans="1:24">
      <c r="A36" s="85"/>
      <c r="B36" s="85">
        <v>7</v>
      </c>
      <c r="C36" s="82">
        <v>1</v>
      </c>
      <c r="D36" s="82">
        <v>2</v>
      </c>
      <c r="E36" s="82">
        <v>3.8</v>
      </c>
      <c r="F36" s="83" t="s">
        <v>1118</v>
      </c>
      <c r="G36" s="83" t="s">
        <v>1096</v>
      </c>
      <c r="H36" s="127">
        <v>35.031999999999996</v>
      </c>
      <c r="I36" s="126">
        <v>73.155698914927129</v>
      </c>
      <c r="J36" s="127">
        <v>132.32399999999998</v>
      </c>
      <c r="K36" s="82"/>
      <c r="L36" s="117">
        <v>134.47999999999999</v>
      </c>
      <c r="M36" s="117">
        <v>266.80399999999997</v>
      </c>
      <c r="N36" s="87">
        <v>6620000</v>
      </c>
      <c r="O36" s="87">
        <v>534288000</v>
      </c>
      <c r="P36" s="87">
        <v>180288000</v>
      </c>
      <c r="Q36" s="87">
        <v>354000000</v>
      </c>
      <c r="R36" s="87">
        <f t="shared" si="0"/>
        <v>6619995.6609123163</v>
      </c>
      <c r="S36" s="87">
        <v>534288000</v>
      </c>
      <c r="T36" s="87">
        <f t="shared" si="1"/>
        <v>13133858.732257953</v>
      </c>
      <c r="U36" s="87"/>
      <c r="V36" s="115" t="s">
        <v>1257</v>
      </c>
      <c r="W36" s="115" t="s">
        <v>1257</v>
      </c>
      <c r="X36" s="115" t="s">
        <v>1258</v>
      </c>
    </row>
    <row r="37" spans="1:24">
      <c r="A37" s="85"/>
      <c r="B37" s="85">
        <v>7</v>
      </c>
      <c r="C37" s="82">
        <v>2</v>
      </c>
      <c r="D37" s="82">
        <v>2</v>
      </c>
      <c r="E37" s="82">
        <v>3.8</v>
      </c>
      <c r="F37" s="83" t="s">
        <v>1119</v>
      </c>
      <c r="G37" s="83" t="s">
        <v>1096</v>
      </c>
      <c r="H37" s="127">
        <v>16.696000000000002</v>
      </c>
      <c r="I37" s="126">
        <v>50.54815795539286</v>
      </c>
      <c r="J37" s="127">
        <v>63.063999999999993</v>
      </c>
      <c r="K37" s="82"/>
      <c r="L37" s="117">
        <v>64.09</v>
      </c>
      <c r="M37" s="117">
        <v>127.154</v>
      </c>
      <c r="N37" s="87">
        <v>7500000</v>
      </c>
      <c r="O37" s="87">
        <v>288480000</v>
      </c>
      <c r="P37" s="87">
        <v>97340000</v>
      </c>
      <c r="Q37" s="87">
        <v>191140000</v>
      </c>
      <c r="R37" s="87">
        <f t="shared" si="0"/>
        <v>7499983.4260973586</v>
      </c>
      <c r="S37" s="87">
        <v>288480000</v>
      </c>
      <c r="T37" s="87">
        <f t="shared" si="1"/>
        <v>14879901.584677538</v>
      </c>
      <c r="U37" s="87"/>
      <c r="V37" s="115" t="s">
        <v>1257</v>
      </c>
      <c r="W37" s="115" t="s">
        <v>1257</v>
      </c>
      <c r="X37" s="115" t="s">
        <v>1258</v>
      </c>
    </row>
    <row r="38" spans="1:24">
      <c r="A38" s="85"/>
      <c r="B38" s="85">
        <v>7</v>
      </c>
      <c r="C38" s="82">
        <v>2</v>
      </c>
      <c r="D38" s="82">
        <v>2</v>
      </c>
      <c r="E38" s="82">
        <v>3.8</v>
      </c>
      <c r="F38" s="83" t="s">
        <v>1120</v>
      </c>
      <c r="G38" s="83" t="s">
        <v>1096</v>
      </c>
      <c r="H38" s="127">
        <v>16.122</v>
      </c>
      <c r="I38" s="126">
        <v>48.813005084401055</v>
      </c>
      <c r="J38" s="127">
        <v>60.899000000000001</v>
      </c>
      <c r="K38" s="82"/>
      <c r="L38" s="117">
        <v>61.89</v>
      </c>
      <c r="M38" s="117">
        <v>122.789</v>
      </c>
      <c r="N38" s="87">
        <v>7500000</v>
      </c>
      <c r="O38" s="87">
        <v>278577000</v>
      </c>
      <c r="P38" s="87">
        <v>94007000</v>
      </c>
      <c r="Q38" s="87">
        <v>184570000</v>
      </c>
      <c r="R38" s="87">
        <f t="shared" si="0"/>
        <v>7499985.3608982796</v>
      </c>
      <c r="S38" s="87">
        <v>278577000</v>
      </c>
      <c r="T38" s="87">
        <f t="shared" si="1"/>
        <v>14879878.857316835</v>
      </c>
      <c r="U38" s="87"/>
      <c r="V38" s="115" t="s">
        <v>1257</v>
      </c>
      <c r="W38" s="115" t="s">
        <v>1257</v>
      </c>
      <c r="X38" s="115" t="s">
        <v>1258</v>
      </c>
    </row>
    <row r="39" spans="1:24">
      <c r="A39" s="85"/>
      <c r="B39" s="85">
        <v>7</v>
      </c>
      <c r="C39" s="82">
        <v>2</v>
      </c>
      <c r="D39" s="82">
        <v>2</v>
      </c>
      <c r="E39" s="82">
        <v>3.8</v>
      </c>
      <c r="F39" s="83" t="s">
        <v>1121</v>
      </c>
      <c r="G39" s="83" t="s">
        <v>1096</v>
      </c>
      <c r="H39" s="127">
        <v>14.882</v>
      </c>
      <c r="I39" s="126">
        <v>45.058765236255176</v>
      </c>
      <c r="J39" s="127">
        <v>56.215000000000003</v>
      </c>
      <c r="K39" s="82"/>
      <c r="L39" s="117">
        <v>57.13</v>
      </c>
      <c r="M39" s="117">
        <v>113.345</v>
      </c>
      <c r="N39" s="87">
        <v>7500000</v>
      </c>
      <c r="O39" s="87">
        <v>257151000</v>
      </c>
      <c r="P39" s="87">
        <v>86771000</v>
      </c>
      <c r="Q39" s="87">
        <v>170380000</v>
      </c>
      <c r="R39" s="87">
        <f t="shared" si="0"/>
        <v>7499986.3285828503</v>
      </c>
      <c r="S39" s="87">
        <v>257151000</v>
      </c>
      <c r="T39" s="87">
        <f t="shared" si="1"/>
        <v>14879852.098953668</v>
      </c>
      <c r="U39" s="87"/>
      <c r="V39" s="115" t="s">
        <v>1257</v>
      </c>
      <c r="W39" s="115" t="s">
        <v>1257</v>
      </c>
      <c r="X39" s="115" t="s">
        <v>1258</v>
      </c>
    </row>
    <row r="40" spans="1:24">
      <c r="A40" s="85"/>
      <c r="B40" s="85">
        <v>7</v>
      </c>
      <c r="C40" s="82">
        <v>2</v>
      </c>
      <c r="D40" s="82">
        <v>2</v>
      </c>
      <c r="E40" s="82">
        <v>3.8</v>
      </c>
      <c r="F40" s="83" t="s">
        <v>1122</v>
      </c>
      <c r="G40" s="83" t="s">
        <v>1096</v>
      </c>
      <c r="H40" s="127">
        <v>16.835999999999999</v>
      </c>
      <c r="I40" s="126">
        <v>50.97405911463629</v>
      </c>
      <c r="J40" s="127">
        <v>63.591999999999999</v>
      </c>
      <c r="K40" s="82"/>
      <c r="L40" s="117">
        <v>64.63</v>
      </c>
      <c r="M40" s="117">
        <v>128.22199999999998</v>
      </c>
      <c r="N40" s="87">
        <v>8000000</v>
      </c>
      <c r="O40" s="87">
        <v>310297000</v>
      </c>
      <c r="P40" s="87">
        <v>104707000</v>
      </c>
      <c r="Q40" s="87">
        <v>205590000</v>
      </c>
      <c r="R40" s="87">
        <f t="shared" si="0"/>
        <v>7999993.8123845402</v>
      </c>
      <c r="S40" s="87">
        <v>310297000</v>
      </c>
      <c r="T40" s="87">
        <f t="shared" si="1"/>
        <v>15871502.500565842</v>
      </c>
      <c r="U40" s="87"/>
      <c r="V40" s="115" t="s">
        <v>1257</v>
      </c>
      <c r="W40" s="115" t="s">
        <v>1257</v>
      </c>
      <c r="X40" s="115" t="s">
        <v>1258</v>
      </c>
    </row>
    <row r="41" spans="1:24">
      <c r="A41" s="85"/>
      <c r="B41" s="85">
        <v>7</v>
      </c>
      <c r="C41" s="82">
        <v>2</v>
      </c>
      <c r="D41" s="82">
        <v>2</v>
      </c>
      <c r="E41" s="82">
        <v>3.8</v>
      </c>
      <c r="F41" s="83" t="s">
        <v>1123</v>
      </c>
      <c r="G41" s="83" t="s">
        <v>1096</v>
      </c>
      <c r="H41" s="127">
        <v>16.122</v>
      </c>
      <c r="I41" s="126">
        <v>48.813005084401055</v>
      </c>
      <c r="J41" s="127">
        <v>60.899000000000001</v>
      </c>
      <c r="K41" s="82"/>
      <c r="L41" s="117">
        <v>61.89</v>
      </c>
      <c r="M41" s="117">
        <v>122.789</v>
      </c>
      <c r="N41" s="87">
        <v>8000000</v>
      </c>
      <c r="O41" s="87">
        <v>297149000</v>
      </c>
      <c r="P41" s="87">
        <v>100269000</v>
      </c>
      <c r="Q41" s="87">
        <v>196880000</v>
      </c>
      <c r="R41" s="87">
        <f t="shared" si="0"/>
        <v>7999989.7694553491</v>
      </c>
      <c r="S41" s="87">
        <v>297149000</v>
      </c>
      <c r="T41" s="87">
        <f t="shared" si="1"/>
        <v>15871881.463914249</v>
      </c>
      <c r="U41" s="87"/>
      <c r="V41" s="115" t="s">
        <v>1257</v>
      </c>
      <c r="W41" s="115" t="s">
        <v>1257</v>
      </c>
      <c r="X41" s="115" t="s">
        <v>1258</v>
      </c>
    </row>
    <row r="42" spans="1:24">
      <c r="A42" s="85"/>
      <c r="B42" s="85">
        <v>7</v>
      </c>
      <c r="C42" s="82">
        <v>2</v>
      </c>
      <c r="D42" s="82">
        <v>2</v>
      </c>
      <c r="E42" s="82">
        <v>3.8</v>
      </c>
      <c r="F42" s="83" t="s">
        <v>1124</v>
      </c>
      <c r="G42" s="83" t="s">
        <v>1096</v>
      </c>
      <c r="H42" s="127">
        <v>14.882</v>
      </c>
      <c r="I42" s="126">
        <v>45.058765236255176</v>
      </c>
      <c r="J42" s="127">
        <v>56.215000000000003</v>
      </c>
      <c r="K42" s="82"/>
      <c r="L42" s="117">
        <v>57.13</v>
      </c>
      <c r="M42" s="117">
        <v>113.345</v>
      </c>
      <c r="N42" s="87">
        <v>8000000</v>
      </c>
      <c r="O42" s="87">
        <v>274294000</v>
      </c>
      <c r="P42" s="87">
        <v>92554000</v>
      </c>
      <c r="Q42" s="87">
        <v>181740000</v>
      </c>
      <c r="R42" s="87">
        <f t="shared" si="0"/>
        <v>7999973.7508790726</v>
      </c>
      <c r="S42" s="87">
        <v>274294000</v>
      </c>
      <c r="T42" s="87">
        <f t="shared" si="1"/>
        <v>15871819.093180262</v>
      </c>
      <c r="U42" s="87"/>
      <c r="V42" s="115" t="s">
        <v>1257</v>
      </c>
      <c r="W42" s="115" t="s">
        <v>1257</v>
      </c>
      <c r="X42" s="115" t="s">
        <v>1258</v>
      </c>
    </row>
    <row r="43" spans="1:24">
      <c r="A43" s="85"/>
      <c r="B43" s="85">
        <v>7</v>
      </c>
      <c r="C43" s="82">
        <v>1</v>
      </c>
      <c r="D43" s="82">
        <v>3</v>
      </c>
      <c r="E43" s="82">
        <v>3.8</v>
      </c>
      <c r="F43" s="83" t="s">
        <v>1298</v>
      </c>
      <c r="G43" s="82">
        <v>5</v>
      </c>
      <c r="H43" s="127">
        <v>48.792000000000002</v>
      </c>
      <c r="I43" s="126">
        <v>102.23193409490078</v>
      </c>
      <c r="J43" s="127">
        <v>184.30199999999999</v>
      </c>
      <c r="K43" s="82"/>
      <c r="L43" s="117">
        <v>187.3</v>
      </c>
      <c r="M43" s="117">
        <v>371.60199999999998</v>
      </c>
      <c r="N43" s="87">
        <v>6670000</v>
      </c>
      <c r="O43" s="87">
        <v>749772000</v>
      </c>
      <c r="P43" s="87">
        <v>252992000</v>
      </c>
      <c r="Q43" s="87">
        <v>496780000</v>
      </c>
      <c r="R43" s="87">
        <f t="shared" si="0"/>
        <v>6669999.4186439859</v>
      </c>
      <c r="S43" s="87">
        <v>749772000</v>
      </c>
      <c r="T43" s="87">
        <f t="shared" si="1"/>
        <v>13233236.113010902</v>
      </c>
      <c r="U43" s="87"/>
      <c r="V43" s="115" t="s">
        <v>1257</v>
      </c>
      <c r="W43" s="115" t="s">
        <v>1257</v>
      </c>
      <c r="X43" s="115" t="s">
        <v>1258</v>
      </c>
    </row>
    <row r="44" spans="1:24">
      <c r="A44" s="85"/>
      <c r="B44" s="85">
        <v>7</v>
      </c>
      <c r="C44" s="82">
        <v>1</v>
      </c>
      <c r="D44" s="82">
        <v>3</v>
      </c>
      <c r="E44" s="82">
        <v>3.8</v>
      </c>
      <c r="F44" s="83" t="s">
        <v>1125</v>
      </c>
      <c r="G44" s="82">
        <v>1</v>
      </c>
      <c r="H44" s="127">
        <v>24.25</v>
      </c>
      <c r="I44" s="126">
        <v>50.852132172571302</v>
      </c>
      <c r="J44" s="127">
        <v>91.6</v>
      </c>
      <c r="K44" s="82"/>
      <c r="L44" s="117">
        <v>93.09</v>
      </c>
      <c r="M44" s="117">
        <v>184.69</v>
      </c>
      <c r="N44" s="87">
        <v>6520000</v>
      </c>
      <c r="O44" s="87">
        <v>364264000</v>
      </c>
      <c r="P44" s="87">
        <v>122914000</v>
      </c>
      <c r="Q44" s="87">
        <v>241350000</v>
      </c>
      <c r="R44" s="87">
        <f t="shared" si="0"/>
        <v>6519998.4427781375</v>
      </c>
      <c r="S44" s="87">
        <v>364264000</v>
      </c>
      <c r="T44" s="87">
        <f t="shared" si="1"/>
        <v>12935637.688223163</v>
      </c>
      <c r="U44" s="87"/>
      <c r="V44" s="115" t="s">
        <v>1257</v>
      </c>
      <c r="W44" s="115" t="s">
        <v>1257</v>
      </c>
      <c r="X44" s="115" t="s">
        <v>1258</v>
      </c>
    </row>
    <row r="45" spans="1:24">
      <c r="A45" s="85"/>
      <c r="B45" s="85">
        <v>7</v>
      </c>
      <c r="C45" s="82">
        <v>1</v>
      </c>
      <c r="D45" s="82">
        <v>3</v>
      </c>
      <c r="E45" s="82">
        <v>3.8</v>
      </c>
      <c r="F45" s="83" t="s">
        <v>1126</v>
      </c>
      <c r="G45" s="82">
        <v>1</v>
      </c>
      <c r="H45" s="127">
        <v>24.25</v>
      </c>
      <c r="I45" s="126">
        <v>50.852132172571302</v>
      </c>
      <c r="J45" s="127">
        <v>91.6</v>
      </c>
      <c r="K45" s="82"/>
      <c r="L45" s="117">
        <v>93.09</v>
      </c>
      <c r="M45" s="117">
        <v>184.69</v>
      </c>
      <c r="N45" s="87">
        <v>6520000</v>
      </c>
      <c r="O45" s="87">
        <v>364264000</v>
      </c>
      <c r="P45" s="87">
        <v>122914000</v>
      </c>
      <c r="Q45" s="87">
        <v>241350000</v>
      </c>
      <c r="R45" s="87">
        <f t="shared" si="0"/>
        <v>6519998.4427781375</v>
      </c>
      <c r="S45" s="87">
        <v>364264000</v>
      </c>
      <c r="T45" s="87">
        <f t="shared" si="1"/>
        <v>12935637.688223163</v>
      </c>
      <c r="U45" s="87"/>
      <c r="V45" s="115" t="s">
        <v>1257</v>
      </c>
      <c r="W45" s="115" t="s">
        <v>1257</v>
      </c>
      <c r="X45" s="115" t="s">
        <v>1258</v>
      </c>
    </row>
    <row r="46" spans="1:24">
      <c r="A46" s="85"/>
      <c r="B46" s="85">
        <v>7</v>
      </c>
      <c r="C46" s="82">
        <v>1</v>
      </c>
      <c r="D46" s="82">
        <v>3</v>
      </c>
      <c r="E46" s="82">
        <v>3.8</v>
      </c>
      <c r="F46" s="83" t="s">
        <v>1127</v>
      </c>
      <c r="G46" s="82">
        <v>1</v>
      </c>
      <c r="H46" s="127">
        <v>24.25</v>
      </c>
      <c r="I46" s="126">
        <v>50.852132172571302</v>
      </c>
      <c r="J46" s="127">
        <v>91.6</v>
      </c>
      <c r="K46" s="82"/>
      <c r="L46" s="117">
        <v>93.09</v>
      </c>
      <c r="M46" s="117">
        <v>184.69</v>
      </c>
      <c r="N46" s="87">
        <v>6520000</v>
      </c>
      <c r="O46" s="87">
        <v>364264000</v>
      </c>
      <c r="P46" s="87">
        <v>122914000</v>
      </c>
      <c r="Q46" s="87">
        <v>241350000</v>
      </c>
      <c r="R46" s="87">
        <f t="shared" si="0"/>
        <v>6519998.4427781375</v>
      </c>
      <c r="S46" s="87">
        <v>364264000</v>
      </c>
      <c r="T46" s="87">
        <f t="shared" si="1"/>
        <v>12935637.688223163</v>
      </c>
      <c r="U46" s="87"/>
      <c r="V46" s="115" t="s">
        <v>1257</v>
      </c>
      <c r="W46" s="115" t="s">
        <v>1257</v>
      </c>
      <c r="X46" s="115" t="s">
        <v>1258</v>
      </c>
    </row>
    <row r="47" spans="1:24">
      <c r="A47" s="85"/>
      <c r="B47" s="85">
        <v>7</v>
      </c>
      <c r="C47" s="82">
        <v>1</v>
      </c>
      <c r="D47" s="82">
        <v>3</v>
      </c>
      <c r="E47" s="82">
        <v>3.8</v>
      </c>
      <c r="F47" s="83" t="s">
        <v>1128</v>
      </c>
      <c r="G47" s="82">
        <v>1</v>
      </c>
      <c r="H47" s="127">
        <v>24.25</v>
      </c>
      <c r="I47" s="126">
        <v>50.852132172571302</v>
      </c>
      <c r="J47" s="127">
        <v>91.6</v>
      </c>
      <c r="K47" s="82"/>
      <c r="L47" s="117">
        <v>93.09</v>
      </c>
      <c r="M47" s="117">
        <v>184.69</v>
      </c>
      <c r="N47" s="87">
        <v>6520000</v>
      </c>
      <c r="O47" s="87">
        <v>364264000</v>
      </c>
      <c r="P47" s="87">
        <v>122914000</v>
      </c>
      <c r="Q47" s="87">
        <v>241350000</v>
      </c>
      <c r="R47" s="87">
        <f t="shared" si="0"/>
        <v>6519998.4427781375</v>
      </c>
      <c r="S47" s="87">
        <v>364264000</v>
      </c>
      <c r="T47" s="87">
        <f t="shared" si="1"/>
        <v>12935637.688223163</v>
      </c>
      <c r="U47" s="87"/>
      <c r="V47" s="115" t="s">
        <v>1257</v>
      </c>
      <c r="W47" s="115" t="s">
        <v>1257</v>
      </c>
      <c r="X47" s="115" t="s">
        <v>1258</v>
      </c>
    </row>
    <row r="48" spans="1:24">
      <c r="A48" s="85"/>
      <c r="B48" s="85">
        <v>7</v>
      </c>
      <c r="C48" s="82">
        <v>1</v>
      </c>
      <c r="D48" s="82">
        <v>3</v>
      </c>
      <c r="E48" s="82">
        <v>3.8</v>
      </c>
      <c r="F48" s="83" t="s">
        <v>1129</v>
      </c>
      <c r="G48" s="82">
        <v>1</v>
      </c>
      <c r="H48" s="127">
        <v>24.25</v>
      </c>
      <c r="I48" s="126">
        <v>50.852132172571302</v>
      </c>
      <c r="J48" s="127">
        <v>91.6</v>
      </c>
      <c r="K48" s="82"/>
      <c r="L48" s="117">
        <v>93.09</v>
      </c>
      <c r="M48" s="117">
        <v>184.69</v>
      </c>
      <c r="N48" s="87">
        <v>6520000</v>
      </c>
      <c r="O48" s="87">
        <v>364264000</v>
      </c>
      <c r="P48" s="87">
        <v>122914000</v>
      </c>
      <c r="Q48" s="87">
        <v>241350000</v>
      </c>
      <c r="R48" s="87">
        <f t="shared" si="0"/>
        <v>6519998.4427781375</v>
      </c>
      <c r="S48" s="87">
        <v>364264000</v>
      </c>
      <c r="T48" s="87">
        <f t="shared" si="1"/>
        <v>12935637.688223163</v>
      </c>
      <c r="U48" s="87"/>
      <c r="V48" s="115" t="s">
        <v>1257</v>
      </c>
      <c r="W48" s="115" t="s">
        <v>1257</v>
      </c>
      <c r="X48" s="115" t="s">
        <v>1258</v>
      </c>
    </row>
    <row r="49" spans="1:24">
      <c r="A49" s="85"/>
      <c r="B49" s="85">
        <v>7</v>
      </c>
      <c r="C49" s="82">
        <v>1</v>
      </c>
      <c r="D49" s="82">
        <v>3</v>
      </c>
      <c r="E49" s="82">
        <v>3.8</v>
      </c>
      <c r="F49" s="83" t="s">
        <v>1130</v>
      </c>
      <c r="G49" s="82">
        <v>1</v>
      </c>
      <c r="H49" s="127">
        <v>24.25</v>
      </c>
      <c r="I49" s="126">
        <v>50.852132172571302</v>
      </c>
      <c r="J49" s="127">
        <v>91.6</v>
      </c>
      <c r="K49" s="82"/>
      <c r="L49" s="117">
        <v>93.09</v>
      </c>
      <c r="M49" s="117">
        <v>184.69</v>
      </c>
      <c r="N49" s="87">
        <v>6520000</v>
      </c>
      <c r="O49" s="87">
        <v>364264000</v>
      </c>
      <c r="P49" s="87">
        <v>122914000</v>
      </c>
      <c r="Q49" s="87">
        <v>241350000</v>
      </c>
      <c r="R49" s="87">
        <f t="shared" si="0"/>
        <v>6519998.4427781375</v>
      </c>
      <c r="S49" s="87">
        <v>364264000</v>
      </c>
      <c r="T49" s="87">
        <f t="shared" si="1"/>
        <v>12935637.688223163</v>
      </c>
      <c r="U49" s="87"/>
      <c r="V49" s="115" t="s">
        <v>1257</v>
      </c>
      <c r="W49" s="115" t="s">
        <v>1257</v>
      </c>
      <c r="X49" s="115" t="s">
        <v>1258</v>
      </c>
    </row>
    <row r="50" spans="1:24">
      <c r="A50" s="85"/>
      <c r="B50" s="85">
        <v>7</v>
      </c>
      <c r="C50" s="82">
        <v>1</v>
      </c>
      <c r="D50" s="82">
        <v>3</v>
      </c>
      <c r="E50" s="82">
        <v>3.8</v>
      </c>
      <c r="F50" s="83" t="s">
        <v>1131</v>
      </c>
      <c r="G50" s="82">
        <v>1</v>
      </c>
      <c r="H50" s="127">
        <v>26.035</v>
      </c>
      <c r="I50" s="126">
        <v>54.589339575497746</v>
      </c>
      <c r="J50" s="127">
        <v>98.341000000000008</v>
      </c>
      <c r="K50" s="82"/>
      <c r="L50" s="117">
        <v>99.94</v>
      </c>
      <c r="M50" s="117">
        <v>198.28100000000001</v>
      </c>
      <c r="N50" s="87">
        <v>6520000</v>
      </c>
      <c r="O50" s="87">
        <v>391069000</v>
      </c>
      <c r="P50" s="87">
        <v>131959000</v>
      </c>
      <c r="Q50" s="87">
        <v>259110000</v>
      </c>
      <c r="R50" s="87">
        <f t="shared" si="0"/>
        <v>6519989.7249087309</v>
      </c>
      <c r="S50" s="87">
        <v>391069000</v>
      </c>
      <c r="T50" s="87">
        <f t="shared" si="1"/>
        <v>12935662.22378055</v>
      </c>
      <c r="U50" s="87"/>
      <c r="V50" s="115" t="s">
        <v>1257</v>
      </c>
      <c r="W50" s="115" t="s">
        <v>1257</v>
      </c>
      <c r="X50" s="115" t="s">
        <v>1258</v>
      </c>
    </row>
    <row r="51" spans="1:24">
      <c r="A51" s="85"/>
      <c r="B51" s="85">
        <v>7</v>
      </c>
      <c r="C51" s="82">
        <v>1</v>
      </c>
      <c r="D51" s="82">
        <v>3</v>
      </c>
      <c r="E51" s="82">
        <v>3.8</v>
      </c>
      <c r="F51" s="83" t="s">
        <v>1132</v>
      </c>
      <c r="G51" s="82">
        <v>1</v>
      </c>
      <c r="H51" s="127">
        <v>17.224</v>
      </c>
      <c r="I51" s="126">
        <v>35.974021187121735</v>
      </c>
      <c r="J51" s="127">
        <v>65.060999999999993</v>
      </c>
      <c r="K51" s="82"/>
      <c r="L51" s="117">
        <v>66.12</v>
      </c>
      <c r="M51" s="117">
        <v>131.18099999999998</v>
      </c>
      <c r="N51" s="87">
        <v>6720000</v>
      </c>
      <c r="O51" s="87">
        <v>266664000</v>
      </c>
      <c r="P51" s="87">
        <v>89984000</v>
      </c>
      <c r="Q51" s="87">
        <v>176680000</v>
      </c>
      <c r="R51" s="87">
        <f t="shared" si="0"/>
        <v>6719981.4325056272</v>
      </c>
      <c r="S51" s="87">
        <v>266664000</v>
      </c>
      <c r="T51" s="87">
        <f t="shared" si="1"/>
        <v>13332333.398329109</v>
      </c>
      <c r="U51" s="87"/>
      <c r="V51" s="115" t="s">
        <v>1257</v>
      </c>
      <c r="W51" s="115" t="s">
        <v>1257</v>
      </c>
      <c r="X51" s="115" t="s">
        <v>1258</v>
      </c>
    </row>
    <row r="52" spans="1:24">
      <c r="A52" s="85"/>
      <c r="B52" s="85">
        <v>7</v>
      </c>
      <c r="C52" s="82">
        <v>1</v>
      </c>
      <c r="D52" s="82">
        <v>3</v>
      </c>
      <c r="E52" s="82">
        <v>3.8</v>
      </c>
      <c r="F52" s="83" t="s">
        <v>1133</v>
      </c>
      <c r="G52" s="82">
        <v>1</v>
      </c>
      <c r="H52" s="127">
        <v>23.192</v>
      </c>
      <c r="I52" s="126">
        <v>48.643535075645332</v>
      </c>
      <c r="J52" s="127">
        <v>87.605000000000004</v>
      </c>
      <c r="K52" s="82"/>
      <c r="L52" s="117">
        <v>89.03</v>
      </c>
      <c r="M52" s="117">
        <v>176.63499999999999</v>
      </c>
      <c r="N52" s="87">
        <v>6820000</v>
      </c>
      <c r="O52" s="87">
        <v>364406000</v>
      </c>
      <c r="P52" s="87">
        <v>122966000</v>
      </c>
      <c r="Q52" s="87">
        <v>241440000</v>
      </c>
      <c r="R52" s="87">
        <f t="shared" si="0"/>
        <v>6819984.3399343146</v>
      </c>
      <c r="S52" s="87">
        <v>364406000</v>
      </c>
      <c r="T52" s="87">
        <f t="shared" si="1"/>
        <v>13530809.096757246</v>
      </c>
      <c r="U52" s="87"/>
      <c r="V52" s="115" t="s">
        <v>1257</v>
      </c>
      <c r="W52" s="115" t="s">
        <v>1257</v>
      </c>
      <c r="X52" s="115" t="s">
        <v>1258</v>
      </c>
    </row>
    <row r="53" spans="1:24">
      <c r="A53" s="85"/>
      <c r="B53" s="85">
        <v>7</v>
      </c>
      <c r="C53" s="82">
        <v>1</v>
      </c>
      <c r="D53" s="82">
        <v>3</v>
      </c>
      <c r="E53" s="82">
        <v>3.8</v>
      </c>
      <c r="F53" s="83" t="s">
        <v>1134</v>
      </c>
      <c r="G53" s="82">
        <v>1</v>
      </c>
      <c r="H53" s="127">
        <v>23.94</v>
      </c>
      <c r="I53" s="126">
        <v>50.204784747610248</v>
      </c>
      <c r="J53" s="127">
        <v>90.429000000000002</v>
      </c>
      <c r="K53" s="82"/>
      <c r="L53" s="117">
        <v>91.9</v>
      </c>
      <c r="M53" s="117">
        <v>182.32900000000001</v>
      </c>
      <c r="N53" s="87">
        <v>6820000</v>
      </c>
      <c r="O53" s="87">
        <v>376153000</v>
      </c>
      <c r="P53" s="87">
        <v>126923000</v>
      </c>
      <c r="Q53" s="87">
        <v>249230000</v>
      </c>
      <c r="R53" s="87">
        <f t="shared" si="0"/>
        <v>6819984.7075097058</v>
      </c>
      <c r="S53" s="87">
        <v>376153000</v>
      </c>
      <c r="T53" s="87">
        <f t="shared" si="1"/>
        <v>13530805.133139687</v>
      </c>
      <c r="U53" s="87"/>
      <c r="V53" s="115" t="s">
        <v>1257</v>
      </c>
      <c r="W53" s="115" t="s">
        <v>1257</v>
      </c>
      <c r="X53" s="115" t="s">
        <v>1258</v>
      </c>
    </row>
    <row r="54" spans="1:24">
      <c r="A54" s="85"/>
      <c r="B54" s="85">
        <v>7</v>
      </c>
      <c r="C54" s="82">
        <v>1</v>
      </c>
      <c r="D54" s="82">
        <v>3</v>
      </c>
      <c r="E54" s="82">
        <v>3.8</v>
      </c>
      <c r="F54" s="83" t="s">
        <v>1135</v>
      </c>
      <c r="G54" s="82">
        <v>1</v>
      </c>
      <c r="H54" s="127">
        <v>24.187999999999999</v>
      </c>
      <c r="I54" s="126">
        <v>50.721574708713604</v>
      </c>
      <c r="J54" s="127">
        <v>91.364000000000004</v>
      </c>
      <c r="K54" s="82"/>
      <c r="L54" s="117">
        <v>92.85</v>
      </c>
      <c r="M54" s="117">
        <v>184.214</v>
      </c>
      <c r="N54" s="87">
        <v>6820000</v>
      </c>
      <c r="O54" s="87">
        <v>380042000</v>
      </c>
      <c r="P54" s="87">
        <v>128242000</v>
      </c>
      <c r="Q54" s="87">
        <v>251800000</v>
      </c>
      <c r="R54" s="87">
        <f t="shared" si="0"/>
        <v>6819987.5692544794</v>
      </c>
      <c r="S54" s="87">
        <v>380042000</v>
      </c>
      <c r="T54" s="87">
        <f t="shared" si="1"/>
        <v>13530825.956732847</v>
      </c>
      <c r="U54" s="87"/>
      <c r="V54" s="115" t="s">
        <v>1257</v>
      </c>
      <c r="W54" s="115" t="s">
        <v>1257</v>
      </c>
      <c r="X54" s="115" t="s">
        <v>1258</v>
      </c>
    </row>
    <row r="55" spans="1:24">
      <c r="A55" s="85"/>
      <c r="B55" s="85">
        <v>7</v>
      </c>
      <c r="C55" s="82">
        <v>1</v>
      </c>
      <c r="D55" s="82">
        <v>3</v>
      </c>
      <c r="E55" s="82">
        <v>3.8</v>
      </c>
      <c r="F55" s="83" t="s">
        <v>1136</v>
      </c>
      <c r="G55" s="82">
        <v>1</v>
      </c>
      <c r="H55" s="127">
        <v>23.94</v>
      </c>
      <c r="I55" s="126">
        <v>50.204784747610248</v>
      </c>
      <c r="J55" s="127">
        <v>90.429000000000002</v>
      </c>
      <c r="K55" s="82"/>
      <c r="L55" s="117">
        <v>91.9</v>
      </c>
      <c r="M55" s="117">
        <v>182.32900000000001</v>
      </c>
      <c r="N55" s="87">
        <v>6820000</v>
      </c>
      <c r="O55" s="87">
        <v>376153000</v>
      </c>
      <c r="P55" s="87">
        <v>126923000</v>
      </c>
      <c r="Q55" s="87">
        <v>249230000</v>
      </c>
      <c r="R55" s="87">
        <f t="shared" si="0"/>
        <v>6819984.7075097058</v>
      </c>
      <c r="S55" s="87">
        <v>376153000</v>
      </c>
      <c r="T55" s="87">
        <f t="shared" si="1"/>
        <v>13530805.133139687</v>
      </c>
      <c r="U55" s="87"/>
      <c r="V55" s="115" t="s">
        <v>1257</v>
      </c>
      <c r="W55" s="115" t="s">
        <v>1257</v>
      </c>
      <c r="X55" s="115" t="s">
        <v>1258</v>
      </c>
    </row>
    <row r="56" spans="1:24">
      <c r="A56" s="85"/>
      <c r="B56" s="85">
        <v>7</v>
      </c>
      <c r="C56" s="82">
        <v>1</v>
      </c>
      <c r="D56" s="82">
        <v>3</v>
      </c>
      <c r="E56" s="82">
        <v>3.8</v>
      </c>
      <c r="F56" s="83" t="s">
        <v>1137</v>
      </c>
      <c r="G56" s="82">
        <v>1</v>
      </c>
      <c r="H56" s="127">
        <v>23.192</v>
      </c>
      <c r="I56" s="126">
        <v>48.643535075645332</v>
      </c>
      <c r="J56" s="127">
        <v>87.605000000000004</v>
      </c>
      <c r="K56" s="82"/>
      <c r="L56" s="117">
        <v>89.03</v>
      </c>
      <c r="M56" s="117">
        <v>176.63499999999999</v>
      </c>
      <c r="N56" s="87">
        <v>6820000</v>
      </c>
      <c r="O56" s="87">
        <v>364406000</v>
      </c>
      <c r="P56" s="87">
        <v>122966000</v>
      </c>
      <c r="Q56" s="87">
        <v>241440000</v>
      </c>
      <c r="R56" s="87">
        <f t="shared" si="0"/>
        <v>6819984.3399343146</v>
      </c>
      <c r="S56" s="87">
        <v>364406000</v>
      </c>
      <c r="T56" s="87">
        <f t="shared" si="1"/>
        <v>13530809.096757246</v>
      </c>
      <c r="U56" s="87"/>
      <c r="V56" s="115" t="s">
        <v>1257</v>
      </c>
      <c r="W56" s="115" t="s">
        <v>1257</v>
      </c>
      <c r="X56" s="115" t="s">
        <v>1258</v>
      </c>
    </row>
    <row r="57" spans="1:24">
      <c r="A57" s="85"/>
      <c r="B57" s="85">
        <v>7</v>
      </c>
      <c r="C57" s="82">
        <v>1</v>
      </c>
      <c r="D57" s="82">
        <v>3</v>
      </c>
      <c r="E57" s="82">
        <v>3.8</v>
      </c>
      <c r="F57" s="83" t="s">
        <v>1138</v>
      </c>
      <c r="G57" s="82">
        <v>5</v>
      </c>
      <c r="H57" s="127">
        <v>22.898</v>
      </c>
      <c r="I57" s="126">
        <v>48.0342669109761</v>
      </c>
      <c r="J57" s="127">
        <v>86.49199999999999</v>
      </c>
      <c r="K57" s="82"/>
      <c r="L57" s="117">
        <v>87.9</v>
      </c>
      <c r="M57" s="117">
        <v>174.392</v>
      </c>
      <c r="N57" s="87">
        <v>6820000</v>
      </c>
      <c r="O57" s="87">
        <v>359779000</v>
      </c>
      <c r="P57" s="87">
        <v>121399000</v>
      </c>
      <c r="Q57" s="87">
        <v>238380000</v>
      </c>
      <c r="R57" s="87">
        <f t="shared" si="0"/>
        <v>6819992.1218616823</v>
      </c>
      <c r="S57" s="87">
        <v>359779000</v>
      </c>
      <c r="T57" s="87">
        <f t="shared" si="1"/>
        <v>13530740.228847582</v>
      </c>
      <c r="U57" s="87"/>
      <c r="V57" s="115" t="s">
        <v>1257</v>
      </c>
      <c r="W57" s="115" t="s">
        <v>1257</v>
      </c>
      <c r="X57" s="115" t="s">
        <v>1258</v>
      </c>
    </row>
    <row r="58" spans="1:24">
      <c r="A58" s="85"/>
      <c r="B58" s="85">
        <v>7</v>
      </c>
      <c r="C58" s="82">
        <v>1</v>
      </c>
      <c r="D58" s="82">
        <v>3</v>
      </c>
      <c r="E58" s="82">
        <v>3.8</v>
      </c>
      <c r="F58" s="83" t="s">
        <v>1139</v>
      </c>
      <c r="G58" s="82">
        <v>5</v>
      </c>
      <c r="H58" s="127">
        <v>33.779000000000003</v>
      </c>
      <c r="I58" s="126">
        <v>70.539109743445877</v>
      </c>
      <c r="J58" s="127">
        <v>127.595</v>
      </c>
      <c r="K58" s="82"/>
      <c r="L58" s="117">
        <v>129.66999999999999</v>
      </c>
      <c r="M58" s="117">
        <v>257.26499999999999</v>
      </c>
      <c r="N58" s="87">
        <v>6570000</v>
      </c>
      <c r="O58" s="87">
        <v>511294000</v>
      </c>
      <c r="P58" s="87">
        <v>172524000</v>
      </c>
      <c r="Q58" s="87">
        <v>338770000</v>
      </c>
      <c r="R58" s="87">
        <f t="shared" si="0"/>
        <v>6569988.5300120646</v>
      </c>
      <c r="S58" s="87">
        <v>511294000</v>
      </c>
      <c r="T58" s="87">
        <f t="shared" si="1"/>
        <v>13034843.056786874</v>
      </c>
      <c r="U58" s="87"/>
      <c r="V58" s="115" t="s">
        <v>1257</v>
      </c>
      <c r="W58" s="115" t="s">
        <v>1257</v>
      </c>
      <c r="X58" s="115" t="s">
        <v>1258</v>
      </c>
    </row>
    <row r="59" spans="1:24">
      <c r="A59" s="85"/>
      <c r="B59" s="85">
        <v>7</v>
      </c>
      <c r="C59" s="82">
        <v>1</v>
      </c>
      <c r="D59" s="82">
        <v>3</v>
      </c>
      <c r="E59" s="82">
        <v>3.8</v>
      </c>
      <c r="F59" s="83" t="s">
        <v>1140</v>
      </c>
      <c r="G59" s="82">
        <v>5</v>
      </c>
      <c r="H59" s="127">
        <v>35.031999999999996</v>
      </c>
      <c r="I59" s="126">
        <v>73.155698914927129</v>
      </c>
      <c r="J59" s="127">
        <v>132.327</v>
      </c>
      <c r="K59" s="82"/>
      <c r="L59" s="117">
        <v>134.47999999999999</v>
      </c>
      <c r="M59" s="117">
        <v>266.80700000000002</v>
      </c>
      <c r="N59" s="87">
        <v>6570000</v>
      </c>
      <c r="O59" s="87">
        <v>530258000</v>
      </c>
      <c r="P59" s="87">
        <v>178928000</v>
      </c>
      <c r="Q59" s="87">
        <v>351330000</v>
      </c>
      <c r="R59" s="87">
        <f t="shared" si="0"/>
        <v>6569988.824372909</v>
      </c>
      <c r="S59" s="87">
        <v>530258000</v>
      </c>
      <c r="T59" s="87">
        <f t="shared" si="1"/>
        <v>13034793.339265786</v>
      </c>
      <c r="U59" s="87"/>
      <c r="V59" s="115" t="s">
        <v>1257</v>
      </c>
      <c r="W59" s="115" t="s">
        <v>1257</v>
      </c>
      <c r="X59" s="115" t="s">
        <v>1258</v>
      </c>
    </row>
    <row r="60" spans="1:24">
      <c r="A60" s="85"/>
      <c r="B60" s="85">
        <v>7</v>
      </c>
      <c r="C60" s="82">
        <v>1</v>
      </c>
      <c r="D60" s="82">
        <v>4</v>
      </c>
      <c r="E60" s="82">
        <v>3.8</v>
      </c>
      <c r="F60" s="83" t="s">
        <v>1299</v>
      </c>
      <c r="G60" s="82">
        <v>4</v>
      </c>
      <c r="H60" s="127">
        <v>48.792000000000002</v>
      </c>
      <c r="I60" s="126">
        <v>102.23193409490078</v>
      </c>
      <c r="J60" s="127">
        <v>184.30199999999999</v>
      </c>
      <c r="K60" s="82"/>
      <c r="L60" s="117">
        <v>187.3</v>
      </c>
      <c r="M60" s="117">
        <v>371.60199999999998</v>
      </c>
      <c r="N60" s="87">
        <v>6570000</v>
      </c>
      <c r="O60" s="87">
        <v>738531000</v>
      </c>
      <c r="P60" s="87">
        <v>249201000</v>
      </c>
      <c r="Q60" s="87">
        <v>489330000</v>
      </c>
      <c r="R60" s="87">
        <f t="shared" si="0"/>
        <v>6569999.0672505265</v>
      </c>
      <c r="S60" s="87">
        <v>738531000</v>
      </c>
      <c r="T60" s="87">
        <f t="shared" si="1"/>
        <v>13034836.056531925</v>
      </c>
      <c r="U60" s="87"/>
      <c r="V60" s="115" t="s">
        <v>1257</v>
      </c>
      <c r="W60" s="115" t="s">
        <v>1257</v>
      </c>
      <c r="X60" s="115" t="s">
        <v>1258</v>
      </c>
    </row>
    <row r="61" spans="1:24">
      <c r="A61" s="85"/>
      <c r="B61" s="85">
        <v>7</v>
      </c>
      <c r="C61" s="82">
        <v>1</v>
      </c>
      <c r="D61" s="82">
        <v>4</v>
      </c>
      <c r="E61" s="82">
        <v>3.8</v>
      </c>
      <c r="F61" s="83" t="s">
        <v>1142</v>
      </c>
      <c r="G61" s="82">
        <v>4</v>
      </c>
      <c r="H61" s="127">
        <v>24.25</v>
      </c>
      <c r="I61" s="126">
        <v>50.852132172571302</v>
      </c>
      <c r="J61" s="127">
        <v>91.6</v>
      </c>
      <c r="K61" s="82"/>
      <c r="L61" s="117">
        <v>93.09</v>
      </c>
      <c r="M61" s="117">
        <v>184.69</v>
      </c>
      <c r="N61" s="87">
        <v>6420000</v>
      </c>
      <c r="O61" s="87">
        <v>358677000</v>
      </c>
      <c r="P61" s="87">
        <v>121027000</v>
      </c>
      <c r="Q61" s="87">
        <v>237650000</v>
      </c>
      <c r="R61" s="87">
        <f t="shared" si="0"/>
        <v>6419996.16064265</v>
      </c>
      <c r="S61" s="87">
        <v>358677000</v>
      </c>
      <c r="T61" s="87">
        <f t="shared" si="1"/>
        <v>12737233.762048457</v>
      </c>
      <c r="U61" s="87"/>
      <c r="V61" s="115" t="s">
        <v>1257</v>
      </c>
      <c r="W61" s="115" t="s">
        <v>1257</v>
      </c>
      <c r="X61" s="115" t="s">
        <v>1258</v>
      </c>
    </row>
    <row r="62" spans="1:24">
      <c r="A62" s="85"/>
      <c r="B62" s="85">
        <v>7</v>
      </c>
      <c r="C62" s="82">
        <v>1</v>
      </c>
      <c r="D62" s="82">
        <v>4</v>
      </c>
      <c r="E62" s="82">
        <v>3.8</v>
      </c>
      <c r="F62" s="83" t="s">
        <v>1143</v>
      </c>
      <c r="G62" s="82">
        <v>4</v>
      </c>
      <c r="H62" s="127">
        <v>24.25</v>
      </c>
      <c r="I62" s="126">
        <v>50.852132172571302</v>
      </c>
      <c r="J62" s="127">
        <v>91.6</v>
      </c>
      <c r="K62" s="82"/>
      <c r="L62" s="117">
        <v>93.09</v>
      </c>
      <c r="M62" s="117">
        <v>184.69</v>
      </c>
      <c r="N62" s="87">
        <v>6420000</v>
      </c>
      <c r="O62" s="87">
        <v>358677000</v>
      </c>
      <c r="P62" s="87">
        <v>121027000</v>
      </c>
      <c r="Q62" s="87">
        <v>237650000</v>
      </c>
      <c r="R62" s="87">
        <f t="shared" si="0"/>
        <v>6419996.16064265</v>
      </c>
      <c r="S62" s="87">
        <v>358677000</v>
      </c>
      <c r="T62" s="87">
        <f t="shared" si="1"/>
        <v>12737233.762048457</v>
      </c>
      <c r="U62" s="87"/>
      <c r="V62" s="115" t="s">
        <v>1257</v>
      </c>
      <c r="W62" s="115" t="s">
        <v>1257</v>
      </c>
      <c r="X62" s="115" t="s">
        <v>1258</v>
      </c>
    </row>
    <row r="63" spans="1:24">
      <c r="A63" s="85"/>
      <c r="B63" s="85">
        <v>7</v>
      </c>
      <c r="C63" s="82">
        <v>1</v>
      </c>
      <c r="D63" s="82">
        <v>4</v>
      </c>
      <c r="E63" s="82">
        <v>3.8</v>
      </c>
      <c r="F63" s="83" t="s">
        <v>1144</v>
      </c>
      <c r="G63" s="82">
        <v>4</v>
      </c>
      <c r="H63" s="127">
        <v>24.25</v>
      </c>
      <c r="I63" s="126">
        <v>50.852132172571302</v>
      </c>
      <c r="J63" s="127">
        <v>91.6</v>
      </c>
      <c r="K63" s="82"/>
      <c r="L63" s="117">
        <v>93.09</v>
      </c>
      <c r="M63" s="117">
        <v>184.69</v>
      </c>
      <c r="N63" s="87">
        <v>6420000</v>
      </c>
      <c r="O63" s="87">
        <v>358677000</v>
      </c>
      <c r="P63" s="87">
        <v>121027000</v>
      </c>
      <c r="Q63" s="87">
        <v>237650000</v>
      </c>
      <c r="R63" s="87">
        <f t="shared" si="0"/>
        <v>6419996.16064265</v>
      </c>
      <c r="S63" s="87">
        <v>358677000</v>
      </c>
      <c r="T63" s="87">
        <f t="shared" si="1"/>
        <v>12737233.762048457</v>
      </c>
      <c r="U63" s="87"/>
      <c r="V63" s="115" t="s">
        <v>1257</v>
      </c>
      <c r="W63" s="115" t="s">
        <v>1257</v>
      </c>
      <c r="X63" s="115" t="s">
        <v>1258</v>
      </c>
    </row>
    <row r="64" spans="1:24">
      <c r="A64" s="85"/>
      <c r="B64" s="85">
        <v>7</v>
      </c>
      <c r="C64" s="82">
        <v>1</v>
      </c>
      <c r="D64" s="82">
        <v>4</v>
      </c>
      <c r="E64" s="82">
        <v>3.8</v>
      </c>
      <c r="F64" s="83" t="s">
        <v>1145</v>
      </c>
      <c r="G64" s="82">
        <v>4</v>
      </c>
      <c r="H64" s="127">
        <v>24.25</v>
      </c>
      <c r="I64" s="126">
        <v>50.852132172571302</v>
      </c>
      <c r="J64" s="127">
        <v>91.6</v>
      </c>
      <c r="K64" s="82"/>
      <c r="L64" s="117">
        <v>93.09</v>
      </c>
      <c r="M64" s="117">
        <v>184.69</v>
      </c>
      <c r="N64" s="87">
        <v>6420000</v>
      </c>
      <c r="O64" s="87">
        <v>358677000</v>
      </c>
      <c r="P64" s="87">
        <v>121027000</v>
      </c>
      <c r="Q64" s="87">
        <v>237650000</v>
      </c>
      <c r="R64" s="87">
        <f t="shared" si="0"/>
        <v>6419996.16064265</v>
      </c>
      <c r="S64" s="87">
        <v>358677000</v>
      </c>
      <c r="T64" s="87">
        <f t="shared" si="1"/>
        <v>12737233.762048457</v>
      </c>
      <c r="U64" s="87"/>
      <c r="V64" s="115" t="s">
        <v>1257</v>
      </c>
      <c r="W64" s="115" t="s">
        <v>1257</v>
      </c>
      <c r="X64" s="115" t="s">
        <v>1258</v>
      </c>
    </row>
    <row r="65" spans="1:24">
      <c r="A65" s="85"/>
      <c r="B65" s="85">
        <v>7</v>
      </c>
      <c r="C65" s="82">
        <v>1</v>
      </c>
      <c r="D65" s="82">
        <v>4</v>
      </c>
      <c r="E65" s="82">
        <v>3.8</v>
      </c>
      <c r="F65" s="83" t="s">
        <v>1146</v>
      </c>
      <c r="G65" s="82">
        <v>4</v>
      </c>
      <c r="H65" s="127">
        <v>24.25</v>
      </c>
      <c r="I65" s="126">
        <v>50.852132172571302</v>
      </c>
      <c r="J65" s="127">
        <v>91.6</v>
      </c>
      <c r="K65" s="82"/>
      <c r="L65" s="117">
        <v>93.09</v>
      </c>
      <c r="M65" s="117">
        <v>184.69</v>
      </c>
      <c r="N65" s="87">
        <v>6420000</v>
      </c>
      <c r="O65" s="87">
        <v>358677000</v>
      </c>
      <c r="P65" s="87">
        <v>121027000</v>
      </c>
      <c r="Q65" s="87">
        <v>237650000</v>
      </c>
      <c r="R65" s="87">
        <f t="shared" si="0"/>
        <v>6419996.16064265</v>
      </c>
      <c r="S65" s="87">
        <v>358677000</v>
      </c>
      <c r="T65" s="87">
        <f t="shared" si="1"/>
        <v>12737233.762048457</v>
      </c>
      <c r="U65" s="87"/>
      <c r="V65" s="115" t="s">
        <v>1257</v>
      </c>
      <c r="W65" s="115" t="s">
        <v>1257</v>
      </c>
      <c r="X65" s="115" t="s">
        <v>1258</v>
      </c>
    </row>
    <row r="66" spans="1:24">
      <c r="A66" s="85"/>
      <c r="B66" s="85">
        <v>7</v>
      </c>
      <c r="C66" s="82">
        <v>1</v>
      </c>
      <c r="D66" s="82">
        <v>4</v>
      </c>
      <c r="E66" s="82">
        <v>3.8</v>
      </c>
      <c r="F66" s="83" t="s">
        <v>1147</v>
      </c>
      <c r="G66" s="82">
        <v>4</v>
      </c>
      <c r="H66" s="127">
        <v>24.25</v>
      </c>
      <c r="I66" s="126">
        <v>50.852132172571302</v>
      </c>
      <c r="J66" s="127">
        <v>91.6</v>
      </c>
      <c r="K66" s="82"/>
      <c r="L66" s="117">
        <v>93.09</v>
      </c>
      <c r="M66" s="117">
        <v>184.69</v>
      </c>
      <c r="N66" s="87">
        <v>6420000</v>
      </c>
      <c r="O66" s="87">
        <v>358677000</v>
      </c>
      <c r="P66" s="87">
        <v>121027000</v>
      </c>
      <c r="Q66" s="87">
        <v>237650000</v>
      </c>
      <c r="R66" s="87">
        <f t="shared" si="0"/>
        <v>6419996.16064265</v>
      </c>
      <c r="S66" s="87">
        <v>358677000</v>
      </c>
      <c r="T66" s="87">
        <f t="shared" si="1"/>
        <v>12737233.762048457</v>
      </c>
      <c r="U66" s="87"/>
      <c r="V66" s="115" t="s">
        <v>1257</v>
      </c>
      <c r="W66" s="115" t="s">
        <v>1257</v>
      </c>
      <c r="X66" s="115" t="s">
        <v>1258</v>
      </c>
    </row>
    <row r="67" spans="1:24">
      <c r="A67" s="85"/>
      <c r="B67" s="85">
        <v>7</v>
      </c>
      <c r="C67" s="82">
        <v>1</v>
      </c>
      <c r="D67" s="82">
        <v>4</v>
      </c>
      <c r="E67" s="82">
        <v>3.8</v>
      </c>
      <c r="F67" s="83" t="s">
        <v>1148</v>
      </c>
      <c r="G67" s="82">
        <v>4</v>
      </c>
      <c r="H67" s="127">
        <v>26.035</v>
      </c>
      <c r="I67" s="126">
        <v>54.589339575497746</v>
      </c>
      <c r="J67" s="127">
        <v>98.341000000000008</v>
      </c>
      <c r="K67" s="82"/>
      <c r="L67" s="117">
        <v>99.94</v>
      </c>
      <c r="M67" s="117">
        <v>198.28100000000001</v>
      </c>
      <c r="N67" s="87">
        <v>6420000</v>
      </c>
      <c r="O67" s="87">
        <v>385071000</v>
      </c>
      <c r="P67" s="87">
        <v>129931000</v>
      </c>
      <c r="Q67" s="87">
        <v>255140000</v>
      </c>
      <c r="R67" s="87">
        <f t="shared" ref="R67:R130" si="2">S67/(M67*0.3025)</f>
        <v>6419989.7290767869</v>
      </c>
      <c r="S67" s="87">
        <v>385071000</v>
      </c>
      <c r="T67" s="87">
        <f t="shared" ref="T67:T130" si="3">S67/(L67*0.3025)</f>
        <v>12737262.192025959</v>
      </c>
      <c r="U67" s="87"/>
      <c r="V67" s="115" t="s">
        <v>1257</v>
      </c>
      <c r="W67" s="115" t="s">
        <v>1257</v>
      </c>
      <c r="X67" s="115" t="s">
        <v>1258</v>
      </c>
    </row>
    <row r="68" spans="1:24">
      <c r="A68" s="85"/>
      <c r="B68" s="85">
        <v>7</v>
      </c>
      <c r="C68" s="82">
        <v>1</v>
      </c>
      <c r="D68" s="82">
        <v>4</v>
      </c>
      <c r="E68" s="82">
        <v>3.8</v>
      </c>
      <c r="F68" s="83" t="s">
        <v>1149</v>
      </c>
      <c r="G68" s="82">
        <v>5</v>
      </c>
      <c r="H68" s="127">
        <v>17.224</v>
      </c>
      <c r="I68" s="126">
        <v>35.974021187121735</v>
      </c>
      <c r="J68" s="127">
        <v>65.060999999999993</v>
      </c>
      <c r="K68" s="82"/>
      <c r="L68" s="117">
        <v>66.12</v>
      </c>
      <c r="M68" s="117">
        <v>131.18099999999998</v>
      </c>
      <c r="N68" s="87">
        <v>6620000</v>
      </c>
      <c r="O68" s="87">
        <v>262696000</v>
      </c>
      <c r="P68" s="87">
        <v>88646000</v>
      </c>
      <c r="Q68" s="87">
        <v>174050000</v>
      </c>
      <c r="R68" s="87">
        <f t="shared" si="2"/>
        <v>6619987.1088467073</v>
      </c>
      <c r="S68" s="87">
        <v>262696000</v>
      </c>
      <c r="T68" s="87">
        <f t="shared" si="3"/>
        <v>13133946.293490922</v>
      </c>
      <c r="U68" s="87"/>
      <c r="V68" s="115" t="s">
        <v>1257</v>
      </c>
      <c r="W68" s="115" t="s">
        <v>1257</v>
      </c>
      <c r="X68" s="115" t="s">
        <v>1258</v>
      </c>
    </row>
    <row r="69" spans="1:24">
      <c r="A69" s="85"/>
      <c r="B69" s="85">
        <v>7</v>
      </c>
      <c r="C69" s="82">
        <v>1</v>
      </c>
      <c r="D69" s="82">
        <v>4</v>
      </c>
      <c r="E69" s="82">
        <v>3.8</v>
      </c>
      <c r="F69" s="83" t="s">
        <v>1150</v>
      </c>
      <c r="G69" s="82">
        <v>5</v>
      </c>
      <c r="H69" s="127">
        <v>23.192</v>
      </c>
      <c r="I69" s="126">
        <v>48.643535075645332</v>
      </c>
      <c r="J69" s="127">
        <v>87.605000000000004</v>
      </c>
      <c r="K69" s="82"/>
      <c r="L69" s="117">
        <v>89.03</v>
      </c>
      <c r="M69" s="117">
        <v>176.63499999999999</v>
      </c>
      <c r="N69" s="87">
        <v>6720000</v>
      </c>
      <c r="O69" s="87">
        <v>359063000</v>
      </c>
      <c r="P69" s="87">
        <v>121163000</v>
      </c>
      <c r="Q69" s="87">
        <v>237900000</v>
      </c>
      <c r="R69" s="87">
        <f t="shared" si="2"/>
        <v>6719988.2467627721</v>
      </c>
      <c r="S69" s="87">
        <v>359063000</v>
      </c>
      <c r="T69" s="87">
        <f t="shared" si="3"/>
        <v>13332417.431954872</v>
      </c>
      <c r="U69" s="87"/>
      <c r="V69" s="115" t="s">
        <v>1257</v>
      </c>
      <c r="W69" s="115" t="s">
        <v>1257</v>
      </c>
      <c r="X69" s="115" t="s">
        <v>1258</v>
      </c>
    </row>
    <row r="70" spans="1:24">
      <c r="A70" s="85"/>
      <c r="B70" s="85">
        <v>7</v>
      </c>
      <c r="C70" s="82">
        <v>1</v>
      </c>
      <c r="D70" s="82">
        <v>4</v>
      </c>
      <c r="E70" s="82">
        <v>3.8</v>
      </c>
      <c r="F70" s="83" t="s">
        <v>1151</v>
      </c>
      <c r="G70" s="82">
        <v>5</v>
      </c>
      <c r="H70" s="127">
        <v>23.94</v>
      </c>
      <c r="I70" s="126">
        <v>50.204784747610248</v>
      </c>
      <c r="J70" s="127">
        <v>90.429000000000002</v>
      </c>
      <c r="K70" s="82"/>
      <c r="L70" s="117">
        <v>91.9</v>
      </c>
      <c r="M70" s="117">
        <v>182.32900000000001</v>
      </c>
      <c r="N70" s="87">
        <v>6720000</v>
      </c>
      <c r="O70" s="87">
        <v>370638000</v>
      </c>
      <c r="P70" s="87">
        <v>125068000</v>
      </c>
      <c r="Q70" s="87">
        <v>245570000</v>
      </c>
      <c r="R70" s="87">
        <f t="shared" si="2"/>
        <v>6719992.907199949</v>
      </c>
      <c r="S70" s="87">
        <v>370638000</v>
      </c>
      <c r="T70" s="87">
        <f t="shared" si="3"/>
        <v>13332422.054155163</v>
      </c>
      <c r="U70" s="87"/>
      <c r="V70" s="115" t="s">
        <v>1257</v>
      </c>
      <c r="W70" s="115" t="s">
        <v>1257</v>
      </c>
      <c r="X70" s="115" t="s">
        <v>1258</v>
      </c>
    </row>
    <row r="71" spans="1:24">
      <c r="A71" s="85"/>
      <c r="B71" s="85">
        <v>7</v>
      </c>
      <c r="C71" s="82">
        <v>1</v>
      </c>
      <c r="D71" s="82">
        <v>4</v>
      </c>
      <c r="E71" s="82">
        <v>3.8</v>
      </c>
      <c r="F71" s="83" t="s">
        <v>1152</v>
      </c>
      <c r="G71" s="82">
        <v>1</v>
      </c>
      <c r="H71" s="127">
        <v>24.187999999999999</v>
      </c>
      <c r="I71" s="126">
        <v>50.721574708713604</v>
      </c>
      <c r="J71" s="127">
        <v>91.364000000000004</v>
      </c>
      <c r="K71" s="82"/>
      <c r="L71" s="117">
        <v>92.85</v>
      </c>
      <c r="M71" s="117">
        <v>184.214</v>
      </c>
      <c r="N71" s="87">
        <v>6720000</v>
      </c>
      <c r="O71" s="87">
        <v>374470000</v>
      </c>
      <c r="P71" s="87">
        <v>126360000</v>
      </c>
      <c r="Q71" s="87">
        <v>248110000</v>
      </c>
      <c r="R71" s="87">
        <f t="shared" si="2"/>
        <v>6719996.0663787816</v>
      </c>
      <c r="S71" s="87">
        <v>374470000</v>
      </c>
      <c r="T71" s="87">
        <f t="shared" si="3"/>
        <v>13332443.245793225</v>
      </c>
      <c r="U71" s="87"/>
      <c r="V71" s="115" t="s">
        <v>1257</v>
      </c>
      <c r="W71" s="115" t="s">
        <v>1257</v>
      </c>
      <c r="X71" s="115" t="s">
        <v>1258</v>
      </c>
    </row>
    <row r="72" spans="1:24">
      <c r="A72" s="85"/>
      <c r="B72" s="85">
        <v>7</v>
      </c>
      <c r="C72" s="82">
        <v>1</v>
      </c>
      <c r="D72" s="82">
        <v>4</v>
      </c>
      <c r="E72" s="82">
        <v>3.8</v>
      </c>
      <c r="F72" s="83" t="s">
        <v>1153</v>
      </c>
      <c r="G72" s="82">
        <v>1</v>
      </c>
      <c r="H72" s="127">
        <v>23.94</v>
      </c>
      <c r="I72" s="126">
        <v>50.204784747610248</v>
      </c>
      <c r="J72" s="127">
        <v>90.429000000000002</v>
      </c>
      <c r="K72" s="82"/>
      <c r="L72" s="117">
        <v>91.9</v>
      </c>
      <c r="M72" s="117">
        <v>182.32900000000001</v>
      </c>
      <c r="N72" s="87">
        <v>6720000</v>
      </c>
      <c r="O72" s="87">
        <v>370638000</v>
      </c>
      <c r="P72" s="87">
        <v>125068000</v>
      </c>
      <c r="Q72" s="87">
        <v>245570000</v>
      </c>
      <c r="R72" s="87">
        <f t="shared" si="2"/>
        <v>6719992.907199949</v>
      </c>
      <c r="S72" s="87">
        <v>370638000</v>
      </c>
      <c r="T72" s="87">
        <f t="shared" si="3"/>
        <v>13332422.054155163</v>
      </c>
      <c r="U72" s="87"/>
      <c r="V72" s="115" t="s">
        <v>1257</v>
      </c>
      <c r="W72" s="115" t="s">
        <v>1257</v>
      </c>
      <c r="X72" s="115" t="s">
        <v>1258</v>
      </c>
    </row>
    <row r="73" spans="1:24">
      <c r="A73" s="85"/>
      <c r="B73" s="85">
        <v>7</v>
      </c>
      <c r="C73" s="82">
        <v>1</v>
      </c>
      <c r="D73" s="82">
        <v>4</v>
      </c>
      <c r="E73" s="82">
        <v>3.8</v>
      </c>
      <c r="F73" s="83" t="s">
        <v>1154</v>
      </c>
      <c r="G73" s="82">
        <v>5</v>
      </c>
      <c r="H73" s="127">
        <v>23.192</v>
      </c>
      <c r="I73" s="126">
        <v>48.643535075645332</v>
      </c>
      <c r="J73" s="127">
        <v>87.605000000000004</v>
      </c>
      <c r="K73" s="82"/>
      <c r="L73" s="117">
        <v>89.03</v>
      </c>
      <c r="M73" s="117">
        <v>176.63499999999999</v>
      </c>
      <c r="N73" s="87">
        <v>6720000</v>
      </c>
      <c r="O73" s="87">
        <v>359063000</v>
      </c>
      <c r="P73" s="87">
        <v>121163000</v>
      </c>
      <c r="Q73" s="87">
        <v>237900000</v>
      </c>
      <c r="R73" s="87">
        <f t="shared" si="2"/>
        <v>6719988.2467627721</v>
      </c>
      <c r="S73" s="87">
        <v>359063000</v>
      </c>
      <c r="T73" s="87">
        <f t="shared" si="3"/>
        <v>13332417.431954872</v>
      </c>
      <c r="U73" s="87"/>
      <c r="V73" s="115" t="s">
        <v>1257</v>
      </c>
      <c r="W73" s="115" t="s">
        <v>1257</v>
      </c>
      <c r="X73" s="115" t="s">
        <v>1258</v>
      </c>
    </row>
    <row r="74" spans="1:24">
      <c r="A74" s="85"/>
      <c r="B74" s="85">
        <v>7</v>
      </c>
      <c r="C74" s="82">
        <v>1</v>
      </c>
      <c r="D74" s="82">
        <v>4</v>
      </c>
      <c r="E74" s="82">
        <v>3.8</v>
      </c>
      <c r="F74" s="83" t="s">
        <v>1155</v>
      </c>
      <c r="G74" s="82">
        <v>5</v>
      </c>
      <c r="H74" s="127">
        <v>22.895</v>
      </c>
      <c r="I74" s="126">
        <v>48.0342669109761</v>
      </c>
      <c r="J74" s="127">
        <v>86.483000000000004</v>
      </c>
      <c r="K74" s="82"/>
      <c r="L74" s="117">
        <v>87.89</v>
      </c>
      <c r="M74" s="117">
        <v>174.37299999999999</v>
      </c>
      <c r="N74" s="87">
        <v>6720000</v>
      </c>
      <c r="O74" s="87">
        <v>354465000</v>
      </c>
      <c r="P74" s="87">
        <v>119605000</v>
      </c>
      <c r="Q74" s="87">
        <v>234860000</v>
      </c>
      <c r="R74" s="87">
        <f t="shared" si="2"/>
        <v>6719991.7645905176</v>
      </c>
      <c r="S74" s="87">
        <v>354465000</v>
      </c>
      <c r="T74" s="87">
        <f t="shared" si="3"/>
        <v>13332405.552018913</v>
      </c>
      <c r="U74" s="87"/>
      <c r="V74" s="115" t="s">
        <v>1257</v>
      </c>
      <c r="W74" s="115" t="s">
        <v>1257</v>
      </c>
      <c r="X74" s="115" t="s">
        <v>1258</v>
      </c>
    </row>
    <row r="75" spans="1:24">
      <c r="A75" s="85"/>
      <c r="B75" s="85">
        <v>7</v>
      </c>
      <c r="C75" s="82">
        <v>1</v>
      </c>
      <c r="D75" s="82">
        <v>4</v>
      </c>
      <c r="E75" s="82">
        <v>3.8</v>
      </c>
      <c r="F75" s="83" t="s">
        <v>1156</v>
      </c>
      <c r="G75" s="82">
        <v>5</v>
      </c>
      <c r="H75" s="127">
        <v>33.779000000000003</v>
      </c>
      <c r="I75" s="126">
        <v>70.539109743445877</v>
      </c>
      <c r="J75" s="127">
        <v>127.595</v>
      </c>
      <c r="K75" s="82"/>
      <c r="L75" s="117">
        <v>129.66999999999999</v>
      </c>
      <c r="M75" s="117">
        <v>257.26499999999999</v>
      </c>
      <c r="N75" s="87">
        <v>6470000</v>
      </c>
      <c r="O75" s="87">
        <v>503512000</v>
      </c>
      <c r="P75" s="87">
        <v>169902000</v>
      </c>
      <c r="Q75" s="87">
        <v>333610000</v>
      </c>
      <c r="R75" s="87">
        <f t="shared" si="2"/>
        <v>6469991.9512519902</v>
      </c>
      <c r="S75" s="87">
        <v>503512000</v>
      </c>
      <c r="T75" s="87">
        <f t="shared" si="3"/>
        <v>12836450.060452251</v>
      </c>
      <c r="U75" s="87"/>
      <c r="V75" s="115" t="s">
        <v>1257</v>
      </c>
      <c r="W75" s="115" t="s">
        <v>1257</v>
      </c>
      <c r="X75" s="115" t="s">
        <v>1258</v>
      </c>
    </row>
    <row r="76" spans="1:24">
      <c r="A76" s="85"/>
      <c r="B76" s="85">
        <v>7</v>
      </c>
      <c r="C76" s="82">
        <v>1</v>
      </c>
      <c r="D76" s="82">
        <v>4</v>
      </c>
      <c r="E76" s="82">
        <v>3.8</v>
      </c>
      <c r="F76" s="83" t="s">
        <v>1157</v>
      </c>
      <c r="G76" s="82">
        <v>5</v>
      </c>
      <c r="H76" s="127">
        <v>35.031999999999996</v>
      </c>
      <c r="I76" s="126">
        <v>73.155698914927129</v>
      </c>
      <c r="J76" s="127">
        <v>132.327</v>
      </c>
      <c r="K76" s="82"/>
      <c r="L76" s="117">
        <v>134.47999999999999</v>
      </c>
      <c r="M76" s="117">
        <v>266.80700000000002</v>
      </c>
      <c r="N76" s="87">
        <v>6470000</v>
      </c>
      <c r="O76" s="87">
        <v>522187000</v>
      </c>
      <c r="P76" s="87">
        <v>176197000</v>
      </c>
      <c r="Q76" s="87">
        <v>345990000</v>
      </c>
      <c r="R76" s="87">
        <f t="shared" si="2"/>
        <v>6469987.7309400635</v>
      </c>
      <c r="S76" s="87">
        <v>522187000</v>
      </c>
      <c r="T76" s="87">
        <f t="shared" si="3"/>
        <v>12836392.151464349</v>
      </c>
      <c r="U76" s="87"/>
      <c r="V76" s="115" t="s">
        <v>1257</v>
      </c>
      <c r="W76" s="115" t="s">
        <v>1257</v>
      </c>
      <c r="X76" s="115" t="s">
        <v>1258</v>
      </c>
    </row>
    <row r="77" spans="1:24">
      <c r="A77" s="85"/>
      <c r="B77" s="85">
        <v>7</v>
      </c>
      <c r="C77" s="82">
        <v>1</v>
      </c>
      <c r="D77" s="82">
        <v>5</v>
      </c>
      <c r="E77" s="82">
        <v>3.8</v>
      </c>
      <c r="F77" s="83" t="s">
        <v>1300</v>
      </c>
      <c r="G77" s="82">
        <v>1</v>
      </c>
      <c r="H77" s="127">
        <v>48.792000000000002</v>
      </c>
      <c r="I77" s="126">
        <v>102.23193409490078</v>
      </c>
      <c r="J77" s="127">
        <v>184.30199999999999</v>
      </c>
      <c r="K77" s="82"/>
      <c r="L77" s="117">
        <v>187.3</v>
      </c>
      <c r="M77" s="117">
        <v>371.60199999999998</v>
      </c>
      <c r="N77" s="87">
        <v>6670000</v>
      </c>
      <c r="O77" s="87">
        <v>749772000</v>
      </c>
      <c r="P77" s="87">
        <v>252992000</v>
      </c>
      <c r="Q77" s="87">
        <v>496780000</v>
      </c>
      <c r="R77" s="87">
        <f t="shared" si="2"/>
        <v>6669999.4186439859</v>
      </c>
      <c r="S77" s="87">
        <v>749772000</v>
      </c>
      <c r="T77" s="87">
        <f t="shared" si="3"/>
        <v>13233236.113010902</v>
      </c>
      <c r="U77" s="87"/>
      <c r="V77" s="115" t="s">
        <v>1257</v>
      </c>
      <c r="W77" s="115" t="s">
        <v>1257</v>
      </c>
      <c r="X77" s="115" t="s">
        <v>1258</v>
      </c>
    </row>
    <row r="78" spans="1:24">
      <c r="A78" s="85"/>
      <c r="B78" s="85">
        <v>7</v>
      </c>
      <c r="C78" s="82">
        <v>1</v>
      </c>
      <c r="D78" s="82">
        <v>5</v>
      </c>
      <c r="E78" s="82">
        <v>3.8</v>
      </c>
      <c r="F78" s="83" t="s">
        <v>1159</v>
      </c>
      <c r="G78" s="82">
        <v>1</v>
      </c>
      <c r="H78" s="127">
        <v>24.25</v>
      </c>
      <c r="I78" s="126">
        <v>50.852132172571302</v>
      </c>
      <c r="J78" s="127">
        <v>91.6</v>
      </c>
      <c r="K78" s="82"/>
      <c r="L78" s="117">
        <v>93.09</v>
      </c>
      <c r="M78" s="117">
        <v>184.69</v>
      </c>
      <c r="N78" s="87">
        <v>6570000</v>
      </c>
      <c r="O78" s="87">
        <v>367057000</v>
      </c>
      <c r="P78" s="87">
        <v>123857000</v>
      </c>
      <c r="Q78" s="87">
        <v>243200000</v>
      </c>
      <c r="R78" s="87">
        <f t="shared" si="2"/>
        <v>6569990.6342949476</v>
      </c>
      <c r="S78" s="87">
        <v>367057000</v>
      </c>
      <c r="T78" s="87">
        <f t="shared" si="3"/>
        <v>13034821.895455299</v>
      </c>
      <c r="U78" s="87"/>
      <c r="V78" s="115" t="s">
        <v>1257</v>
      </c>
      <c r="W78" s="115" t="s">
        <v>1257</v>
      </c>
      <c r="X78" s="115" t="s">
        <v>1258</v>
      </c>
    </row>
    <row r="79" spans="1:24">
      <c r="A79" s="85"/>
      <c r="B79" s="85">
        <v>7</v>
      </c>
      <c r="C79" s="82">
        <v>1</v>
      </c>
      <c r="D79" s="82">
        <v>5</v>
      </c>
      <c r="E79" s="82">
        <v>3.8</v>
      </c>
      <c r="F79" s="83" t="s">
        <v>1160</v>
      </c>
      <c r="G79" s="82">
        <v>1</v>
      </c>
      <c r="H79" s="127">
        <v>24.25</v>
      </c>
      <c r="I79" s="126">
        <v>50.852132172571302</v>
      </c>
      <c r="J79" s="127">
        <v>91.6</v>
      </c>
      <c r="K79" s="82"/>
      <c r="L79" s="117">
        <v>93.09</v>
      </c>
      <c r="M79" s="117">
        <v>184.69</v>
      </c>
      <c r="N79" s="87">
        <v>6570000</v>
      </c>
      <c r="O79" s="87">
        <v>367057000</v>
      </c>
      <c r="P79" s="87">
        <v>123857000</v>
      </c>
      <c r="Q79" s="87">
        <v>243200000</v>
      </c>
      <c r="R79" s="87">
        <f t="shared" si="2"/>
        <v>6569990.6342949476</v>
      </c>
      <c r="S79" s="87">
        <v>367057000</v>
      </c>
      <c r="T79" s="87">
        <f t="shared" si="3"/>
        <v>13034821.895455299</v>
      </c>
      <c r="U79" s="87"/>
      <c r="V79" s="115" t="s">
        <v>1257</v>
      </c>
      <c r="W79" s="115" t="s">
        <v>1257</v>
      </c>
      <c r="X79" s="115" t="s">
        <v>1258</v>
      </c>
    </row>
    <row r="80" spans="1:24">
      <c r="A80" s="85"/>
      <c r="B80" s="85">
        <v>7</v>
      </c>
      <c r="C80" s="82">
        <v>1</v>
      </c>
      <c r="D80" s="82">
        <v>5</v>
      </c>
      <c r="E80" s="82">
        <v>3.8</v>
      </c>
      <c r="F80" s="83" t="s">
        <v>1161</v>
      </c>
      <c r="G80" s="82">
        <v>1</v>
      </c>
      <c r="H80" s="127">
        <v>24.25</v>
      </c>
      <c r="I80" s="126">
        <v>50.852132172571302</v>
      </c>
      <c r="J80" s="127">
        <v>91.6</v>
      </c>
      <c r="K80" s="82"/>
      <c r="L80" s="117">
        <v>93.09</v>
      </c>
      <c r="M80" s="117">
        <v>184.69</v>
      </c>
      <c r="N80" s="87">
        <v>6570000</v>
      </c>
      <c r="O80" s="87">
        <v>367057000</v>
      </c>
      <c r="P80" s="87">
        <v>123857000</v>
      </c>
      <c r="Q80" s="87">
        <v>243200000</v>
      </c>
      <c r="R80" s="87">
        <f t="shared" si="2"/>
        <v>6569990.6342949476</v>
      </c>
      <c r="S80" s="87">
        <v>367057000</v>
      </c>
      <c r="T80" s="87">
        <f t="shared" si="3"/>
        <v>13034821.895455299</v>
      </c>
      <c r="U80" s="87"/>
      <c r="V80" s="115" t="s">
        <v>1257</v>
      </c>
      <c r="W80" s="115" t="s">
        <v>1257</v>
      </c>
      <c r="X80" s="115" t="s">
        <v>1258</v>
      </c>
    </row>
    <row r="81" spans="1:24">
      <c r="A81" s="85"/>
      <c r="B81" s="85">
        <v>7</v>
      </c>
      <c r="C81" s="82">
        <v>1</v>
      </c>
      <c r="D81" s="82">
        <v>5</v>
      </c>
      <c r="E81" s="82">
        <v>3.8</v>
      </c>
      <c r="F81" s="83" t="s">
        <v>1162</v>
      </c>
      <c r="G81" s="82">
        <v>1</v>
      </c>
      <c r="H81" s="127">
        <v>24.25</v>
      </c>
      <c r="I81" s="126">
        <v>50.852132172571302</v>
      </c>
      <c r="J81" s="127">
        <v>91.6</v>
      </c>
      <c r="K81" s="82"/>
      <c r="L81" s="117">
        <v>93.09</v>
      </c>
      <c r="M81" s="117">
        <v>184.69</v>
      </c>
      <c r="N81" s="87">
        <v>6570000</v>
      </c>
      <c r="O81" s="87">
        <v>367057000</v>
      </c>
      <c r="P81" s="87">
        <v>123857000</v>
      </c>
      <c r="Q81" s="87">
        <v>243200000</v>
      </c>
      <c r="R81" s="87">
        <f t="shared" si="2"/>
        <v>6569990.6342949476</v>
      </c>
      <c r="S81" s="87">
        <v>367057000</v>
      </c>
      <c r="T81" s="87">
        <f t="shared" si="3"/>
        <v>13034821.895455299</v>
      </c>
      <c r="U81" s="87"/>
      <c r="V81" s="115" t="s">
        <v>1257</v>
      </c>
      <c r="W81" s="115" t="s">
        <v>1257</v>
      </c>
      <c r="X81" s="115" t="s">
        <v>1258</v>
      </c>
    </row>
    <row r="82" spans="1:24">
      <c r="A82" s="85"/>
      <c r="B82" s="85">
        <v>7</v>
      </c>
      <c r="C82" s="82">
        <v>1</v>
      </c>
      <c r="D82" s="82">
        <v>5</v>
      </c>
      <c r="E82" s="82">
        <v>3.8</v>
      </c>
      <c r="F82" s="83" t="s">
        <v>1163</v>
      </c>
      <c r="G82" s="82">
        <v>1</v>
      </c>
      <c r="H82" s="127">
        <v>24.25</v>
      </c>
      <c r="I82" s="126">
        <v>50.852132172571302</v>
      </c>
      <c r="J82" s="127">
        <v>91.6</v>
      </c>
      <c r="K82" s="82"/>
      <c r="L82" s="117">
        <v>93.09</v>
      </c>
      <c r="M82" s="117">
        <v>184.69</v>
      </c>
      <c r="N82" s="87">
        <v>6570000</v>
      </c>
      <c r="O82" s="87">
        <v>367057000</v>
      </c>
      <c r="P82" s="87">
        <v>123857000</v>
      </c>
      <c r="Q82" s="87">
        <v>243200000</v>
      </c>
      <c r="R82" s="87">
        <f t="shared" si="2"/>
        <v>6569990.6342949476</v>
      </c>
      <c r="S82" s="87">
        <v>367057000</v>
      </c>
      <c r="T82" s="87">
        <f t="shared" si="3"/>
        <v>13034821.895455299</v>
      </c>
      <c r="U82" s="87"/>
      <c r="V82" s="115" t="s">
        <v>1257</v>
      </c>
      <c r="W82" s="115" t="s">
        <v>1257</v>
      </c>
      <c r="X82" s="115" t="s">
        <v>1258</v>
      </c>
    </row>
    <row r="83" spans="1:24">
      <c r="A83" s="85"/>
      <c r="B83" s="85">
        <v>7</v>
      </c>
      <c r="C83" s="82">
        <v>1</v>
      </c>
      <c r="D83" s="82">
        <v>5</v>
      </c>
      <c r="E83" s="82">
        <v>3.8</v>
      </c>
      <c r="F83" s="83" t="s">
        <v>1164</v>
      </c>
      <c r="G83" s="82">
        <v>1</v>
      </c>
      <c r="H83" s="127">
        <v>24.25</v>
      </c>
      <c r="I83" s="126">
        <v>50.852132172571302</v>
      </c>
      <c r="J83" s="127">
        <v>91.6</v>
      </c>
      <c r="K83" s="82"/>
      <c r="L83" s="117">
        <v>93.09</v>
      </c>
      <c r="M83" s="117">
        <v>184.69</v>
      </c>
      <c r="N83" s="87">
        <v>6570000</v>
      </c>
      <c r="O83" s="87">
        <v>367057000</v>
      </c>
      <c r="P83" s="87">
        <v>123857000</v>
      </c>
      <c r="Q83" s="87">
        <v>243200000</v>
      </c>
      <c r="R83" s="87">
        <f t="shared" si="2"/>
        <v>6569990.6342949476</v>
      </c>
      <c r="S83" s="87">
        <v>367057000</v>
      </c>
      <c r="T83" s="87">
        <f t="shared" si="3"/>
        <v>13034821.895455299</v>
      </c>
      <c r="U83" s="87"/>
      <c r="V83" s="115" t="s">
        <v>1257</v>
      </c>
      <c r="W83" s="115" t="s">
        <v>1257</v>
      </c>
      <c r="X83" s="115" t="s">
        <v>1258</v>
      </c>
    </row>
    <row r="84" spans="1:24">
      <c r="A84" s="85"/>
      <c r="B84" s="85">
        <v>7</v>
      </c>
      <c r="C84" s="82">
        <v>1</v>
      </c>
      <c r="D84" s="82">
        <v>5</v>
      </c>
      <c r="E84" s="82">
        <v>3.8</v>
      </c>
      <c r="F84" s="83" t="s">
        <v>1165</v>
      </c>
      <c r="G84" s="82">
        <v>1</v>
      </c>
      <c r="H84" s="127">
        <v>32.93</v>
      </c>
      <c r="I84" s="126">
        <v>69.015939331772799</v>
      </c>
      <c r="J84" s="127">
        <v>124.387</v>
      </c>
      <c r="K84" s="82"/>
      <c r="L84" s="117">
        <v>126.41</v>
      </c>
      <c r="M84" s="117">
        <v>250.797</v>
      </c>
      <c r="N84" s="87">
        <v>6570000</v>
      </c>
      <c r="O84" s="87">
        <v>498440000</v>
      </c>
      <c r="P84" s="87">
        <v>168190000</v>
      </c>
      <c r="Q84" s="87">
        <v>330250000</v>
      </c>
      <c r="R84" s="87">
        <f t="shared" si="2"/>
        <v>6569996.9983296562</v>
      </c>
      <c r="S84" s="87">
        <v>498440000</v>
      </c>
      <c r="T84" s="87">
        <f t="shared" si="3"/>
        <v>13034851.176252533</v>
      </c>
      <c r="U84" s="87"/>
      <c r="V84" s="115" t="s">
        <v>1257</v>
      </c>
      <c r="W84" s="115" t="s">
        <v>1257</v>
      </c>
      <c r="X84" s="115" t="s">
        <v>1258</v>
      </c>
    </row>
    <row r="85" spans="1:24">
      <c r="A85" s="85"/>
      <c r="B85" s="85">
        <v>7</v>
      </c>
      <c r="C85" s="82">
        <v>1</v>
      </c>
      <c r="D85" s="82">
        <v>5</v>
      </c>
      <c r="E85" s="82">
        <v>3.8</v>
      </c>
      <c r="F85" s="83" t="s">
        <v>1166</v>
      </c>
      <c r="G85" s="82">
        <v>1</v>
      </c>
      <c r="H85" s="127">
        <v>17.224</v>
      </c>
      <c r="I85" s="126">
        <v>35.974021187121735</v>
      </c>
      <c r="J85" s="127">
        <v>65.060999999999993</v>
      </c>
      <c r="K85" s="82"/>
      <c r="L85" s="117">
        <v>66.12</v>
      </c>
      <c r="M85" s="117">
        <v>131.18099999999998</v>
      </c>
      <c r="N85" s="87">
        <v>6670000</v>
      </c>
      <c r="O85" s="87">
        <v>264680000</v>
      </c>
      <c r="P85" s="87">
        <v>89310000</v>
      </c>
      <c r="Q85" s="87">
        <v>175370000</v>
      </c>
      <c r="R85" s="87">
        <f t="shared" si="2"/>
        <v>6669984.2706761677</v>
      </c>
      <c r="S85" s="87">
        <v>264680000</v>
      </c>
      <c r="T85" s="87">
        <f t="shared" si="3"/>
        <v>13233139.845910015</v>
      </c>
      <c r="U85" s="87"/>
      <c r="V85" s="115" t="s">
        <v>1257</v>
      </c>
      <c r="W85" s="115" t="s">
        <v>1257</v>
      </c>
      <c r="X85" s="115" t="s">
        <v>1258</v>
      </c>
    </row>
    <row r="86" spans="1:24">
      <c r="A86" s="85"/>
      <c r="B86" s="85">
        <v>7</v>
      </c>
      <c r="C86" s="82">
        <v>1</v>
      </c>
      <c r="D86" s="82">
        <v>5</v>
      </c>
      <c r="E86" s="82">
        <v>3.8</v>
      </c>
      <c r="F86" s="83" t="s">
        <v>1167</v>
      </c>
      <c r="G86" s="82">
        <v>1</v>
      </c>
      <c r="H86" s="127">
        <v>23.192</v>
      </c>
      <c r="I86" s="126">
        <v>48.643535075645332</v>
      </c>
      <c r="J86" s="127">
        <v>87.605000000000004</v>
      </c>
      <c r="K86" s="82"/>
      <c r="L86" s="117">
        <v>89.03</v>
      </c>
      <c r="M86" s="117">
        <v>176.63499999999999</v>
      </c>
      <c r="N86" s="87">
        <v>6770000</v>
      </c>
      <c r="O86" s="87">
        <v>361735000</v>
      </c>
      <c r="P86" s="87">
        <v>122065000</v>
      </c>
      <c r="Q86" s="87">
        <v>239670000</v>
      </c>
      <c r="R86" s="87">
        <f t="shared" si="2"/>
        <v>6769995.6510214964</v>
      </c>
      <c r="S86" s="87">
        <v>361735000</v>
      </c>
      <c r="T86" s="87">
        <f t="shared" si="3"/>
        <v>13431631.829924541</v>
      </c>
      <c r="U86" s="87"/>
      <c r="V86" s="115" t="s">
        <v>1257</v>
      </c>
      <c r="W86" s="115" t="s">
        <v>1257</v>
      </c>
      <c r="X86" s="115" t="s">
        <v>1258</v>
      </c>
    </row>
    <row r="87" spans="1:24">
      <c r="A87" s="85"/>
      <c r="B87" s="85">
        <v>7</v>
      </c>
      <c r="C87" s="82">
        <v>1</v>
      </c>
      <c r="D87" s="82">
        <v>5</v>
      </c>
      <c r="E87" s="82">
        <v>3.8</v>
      </c>
      <c r="F87" s="83" t="s">
        <v>1168</v>
      </c>
      <c r="G87" s="82">
        <v>1</v>
      </c>
      <c r="H87" s="127">
        <v>23.94</v>
      </c>
      <c r="I87" s="126">
        <v>50.204784747610248</v>
      </c>
      <c r="J87" s="127">
        <v>90.429000000000002</v>
      </c>
      <c r="K87" s="82"/>
      <c r="L87" s="117">
        <v>91.9</v>
      </c>
      <c r="M87" s="117">
        <v>182.32900000000001</v>
      </c>
      <c r="N87" s="87">
        <v>6770000</v>
      </c>
      <c r="O87" s="87">
        <v>373396000</v>
      </c>
      <c r="P87" s="87">
        <v>125996000</v>
      </c>
      <c r="Q87" s="87">
        <v>247400000</v>
      </c>
      <c r="R87" s="87">
        <f t="shared" si="2"/>
        <v>6769997.8727945657</v>
      </c>
      <c r="S87" s="87">
        <v>373396000</v>
      </c>
      <c r="T87" s="87">
        <f t="shared" si="3"/>
        <v>13431631.579420678</v>
      </c>
      <c r="U87" s="87"/>
      <c r="V87" s="115" t="s">
        <v>1257</v>
      </c>
      <c r="W87" s="115" t="s">
        <v>1257</v>
      </c>
      <c r="X87" s="115" t="s">
        <v>1258</v>
      </c>
    </row>
    <row r="88" spans="1:24">
      <c r="A88" s="85"/>
      <c r="B88" s="85">
        <v>7</v>
      </c>
      <c r="C88" s="82">
        <v>1</v>
      </c>
      <c r="D88" s="82">
        <v>5</v>
      </c>
      <c r="E88" s="82">
        <v>3.8</v>
      </c>
      <c r="F88" s="83" t="s">
        <v>1169</v>
      </c>
      <c r="G88" s="82">
        <v>1</v>
      </c>
      <c r="H88" s="127">
        <v>24.187999999999999</v>
      </c>
      <c r="I88" s="126">
        <v>50.721574708713604</v>
      </c>
      <c r="J88" s="127">
        <v>91.364000000000004</v>
      </c>
      <c r="K88" s="82"/>
      <c r="L88" s="117">
        <v>92.85</v>
      </c>
      <c r="M88" s="117">
        <v>184.214</v>
      </c>
      <c r="N88" s="87">
        <v>6770000</v>
      </c>
      <c r="O88" s="87">
        <v>377256000</v>
      </c>
      <c r="P88" s="87">
        <v>127296000</v>
      </c>
      <c r="Q88" s="87">
        <v>249960000</v>
      </c>
      <c r="R88" s="87">
        <f t="shared" si="2"/>
        <v>6769991.8178166309</v>
      </c>
      <c r="S88" s="87">
        <v>377256000</v>
      </c>
      <c r="T88" s="87">
        <f t="shared" si="3"/>
        <v>13431634.601263035</v>
      </c>
      <c r="U88" s="87"/>
      <c r="V88" s="115" t="s">
        <v>1257</v>
      </c>
      <c r="W88" s="115" t="s">
        <v>1257</v>
      </c>
      <c r="X88" s="115" t="s">
        <v>1258</v>
      </c>
    </row>
    <row r="89" spans="1:24">
      <c r="A89" s="85"/>
      <c r="B89" s="85">
        <v>7</v>
      </c>
      <c r="C89" s="82">
        <v>1</v>
      </c>
      <c r="D89" s="82">
        <v>5</v>
      </c>
      <c r="E89" s="82">
        <v>3.8</v>
      </c>
      <c r="F89" s="83" t="s">
        <v>1170</v>
      </c>
      <c r="G89" s="82">
        <v>1</v>
      </c>
      <c r="H89" s="127">
        <v>23.94</v>
      </c>
      <c r="I89" s="126">
        <v>50.204784747610248</v>
      </c>
      <c r="J89" s="127">
        <v>90.429000000000002</v>
      </c>
      <c r="K89" s="82"/>
      <c r="L89" s="117">
        <v>91.9</v>
      </c>
      <c r="M89" s="117">
        <v>182.32900000000001</v>
      </c>
      <c r="N89" s="87">
        <v>6770000</v>
      </c>
      <c r="O89" s="87">
        <v>373396000</v>
      </c>
      <c r="P89" s="87">
        <v>125996000</v>
      </c>
      <c r="Q89" s="87">
        <v>247400000</v>
      </c>
      <c r="R89" s="87">
        <f t="shared" si="2"/>
        <v>6769997.8727945657</v>
      </c>
      <c r="S89" s="87">
        <v>373396000</v>
      </c>
      <c r="T89" s="87">
        <f t="shared" si="3"/>
        <v>13431631.579420678</v>
      </c>
      <c r="U89" s="87"/>
      <c r="V89" s="115" t="s">
        <v>1257</v>
      </c>
      <c r="W89" s="115" t="s">
        <v>1257</v>
      </c>
      <c r="X89" s="115" t="s">
        <v>1258</v>
      </c>
    </row>
    <row r="90" spans="1:24">
      <c r="A90" s="85"/>
      <c r="B90" s="85">
        <v>7</v>
      </c>
      <c r="C90" s="82">
        <v>1</v>
      </c>
      <c r="D90" s="82">
        <v>5</v>
      </c>
      <c r="E90" s="82">
        <v>3.8</v>
      </c>
      <c r="F90" s="83" t="s">
        <v>1171</v>
      </c>
      <c r="G90" s="82">
        <v>1</v>
      </c>
      <c r="H90" s="127">
        <v>23.192</v>
      </c>
      <c r="I90" s="126">
        <v>48.643535075645332</v>
      </c>
      <c r="J90" s="127">
        <v>87.605000000000004</v>
      </c>
      <c r="K90" s="82"/>
      <c r="L90" s="117">
        <v>89.03</v>
      </c>
      <c r="M90" s="117">
        <v>176.63499999999999</v>
      </c>
      <c r="N90" s="87">
        <v>6770000</v>
      </c>
      <c r="O90" s="87">
        <v>361735000</v>
      </c>
      <c r="P90" s="87">
        <v>122065000</v>
      </c>
      <c r="Q90" s="87">
        <v>239670000</v>
      </c>
      <c r="R90" s="87">
        <f t="shared" si="2"/>
        <v>6769995.6510214964</v>
      </c>
      <c r="S90" s="87">
        <v>361735000</v>
      </c>
      <c r="T90" s="87">
        <f t="shared" si="3"/>
        <v>13431631.829924541</v>
      </c>
      <c r="U90" s="87"/>
      <c r="V90" s="115" t="s">
        <v>1257</v>
      </c>
      <c r="W90" s="115" t="s">
        <v>1257</v>
      </c>
      <c r="X90" s="115" t="s">
        <v>1258</v>
      </c>
    </row>
    <row r="91" spans="1:24">
      <c r="A91" s="85"/>
      <c r="B91" s="85">
        <v>7</v>
      </c>
      <c r="C91" s="82">
        <v>1</v>
      </c>
      <c r="D91" s="82">
        <v>5</v>
      </c>
      <c r="E91" s="82">
        <v>3.8</v>
      </c>
      <c r="F91" s="83" t="s">
        <v>1172</v>
      </c>
      <c r="G91" s="82">
        <v>1</v>
      </c>
      <c r="H91" s="127">
        <v>22.895</v>
      </c>
      <c r="I91" s="126">
        <v>48.0342669109761</v>
      </c>
      <c r="J91" s="127">
        <v>86.483000000000004</v>
      </c>
      <c r="K91" s="82"/>
      <c r="L91" s="117">
        <v>87.89</v>
      </c>
      <c r="M91" s="117">
        <v>174.37299999999999</v>
      </c>
      <c r="N91" s="87">
        <v>6770000</v>
      </c>
      <c r="O91" s="87">
        <v>357102000</v>
      </c>
      <c r="P91" s="87">
        <v>120502000</v>
      </c>
      <c r="Q91" s="87">
        <v>236600000</v>
      </c>
      <c r="R91" s="87">
        <f t="shared" si="2"/>
        <v>6769984.3401148291</v>
      </c>
      <c r="S91" s="87">
        <v>357102000</v>
      </c>
      <c r="T91" s="87">
        <f t="shared" si="3"/>
        <v>13431590.389564719</v>
      </c>
      <c r="U91" s="87"/>
      <c r="V91" s="115" t="s">
        <v>1257</v>
      </c>
      <c r="W91" s="115" t="s">
        <v>1257</v>
      </c>
      <c r="X91" s="115" t="s">
        <v>1258</v>
      </c>
    </row>
    <row r="92" spans="1:24">
      <c r="A92" s="85"/>
      <c r="B92" s="85">
        <v>7</v>
      </c>
      <c r="C92" s="82">
        <v>1</v>
      </c>
      <c r="D92" s="82">
        <v>5</v>
      </c>
      <c r="E92" s="82">
        <v>3.8</v>
      </c>
      <c r="F92" s="83" t="s">
        <v>1173</v>
      </c>
      <c r="G92" s="82">
        <v>5</v>
      </c>
      <c r="H92" s="127">
        <v>33.779000000000003</v>
      </c>
      <c r="I92" s="126">
        <v>70.539109743445877</v>
      </c>
      <c r="J92" s="127">
        <v>127.595</v>
      </c>
      <c r="K92" s="82"/>
      <c r="L92" s="117">
        <v>129.66999999999999</v>
      </c>
      <c r="M92" s="117">
        <v>257.26499999999999</v>
      </c>
      <c r="N92" s="87">
        <v>6520000</v>
      </c>
      <c r="O92" s="87">
        <v>507403000</v>
      </c>
      <c r="P92" s="87">
        <v>171213000</v>
      </c>
      <c r="Q92" s="87">
        <v>336190000</v>
      </c>
      <c r="R92" s="87">
        <f t="shared" si="2"/>
        <v>6519990.2406320274</v>
      </c>
      <c r="S92" s="87">
        <v>507403000</v>
      </c>
      <c r="T92" s="87">
        <f t="shared" si="3"/>
        <v>12935646.558619563</v>
      </c>
      <c r="U92" s="87"/>
      <c r="V92" s="115" t="s">
        <v>1257</v>
      </c>
      <c r="W92" s="115" t="s">
        <v>1257</v>
      </c>
      <c r="X92" s="115" t="s">
        <v>1258</v>
      </c>
    </row>
    <row r="93" spans="1:24">
      <c r="A93" s="85"/>
      <c r="B93" s="85">
        <v>7</v>
      </c>
      <c r="C93" s="82">
        <v>1</v>
      </c>
      <c r="D93" s="82">
        <v>5</v>
      </c>
      <c r="E93" s="82">
        <v>3.8</v>
      </c>
      <c r="F93" s="83" t="s">
        <v>1174</v>
      </c>
      <c r="G93" s="82">
        <v>1</v>
      </c>
      <c r="H93" s="127">
        <v>35.031999999999996</v>
      </c>
      <c r="I93" s="126">
        <v>73.155698914927129</v>
      </c>
      <c r="J93" s="127">
        <v>132.327</v>
      </c>
      <c r="K93" s="82"/>
      <c r="L93" s="117">
        <v>134.47999999999999</v>
      </c>
      <c r="M93" s="117">
        <v>266.80700000000002</v>
      </c>
      <c r="N93" s="87">
        <v>6520000</v>
      </c>
      <c r="O93" s="87">
        <v>526223000</v>
      </c>
      <c r="P93" s="87">
        <v>177563000</v>
      </c>
      <c r="Q93" s="87">
        <v>348660000</v>
      </c>
      <c r="R93" s="87">
        <f t="shared" si="2"/>
        <v>6519994.4727434292</v>
      </c>
      <c r="S93" s="87">
        <v>526223000</v>
      </c>
      <c r="T93" s="87">
        <f t="shared" si="3"/>
        <v>12935605.036356753</v>
      </c>
      <c r="U93" s="87"/>
      <c r="V93" s="115" t="s">
        <v>1257</v>
      </c>
      <c r="W93" s="115" t="s">
        <v>1257</v>
      </c>
      <c r="X93" s="115" t="s">
        <v>1258</v>
      </c>
    </row>
    <row r="94" spans="1:24">
      <c r="A94" s="85"/>
      <c r="B94" s="85">
        <v>7</v>
      </c>
      <c r="C94" s="82">
        <v>1</v>
      </c>
      <c r="D94" s="82">
        <v>6</v>
      </c>
      <c r="E94" s="82">
        <v>3.8</v>
      </c>
      <c r="F94" s="83" t="s">
        <v>1301</v>
      </c>
      <c r="G94" s="82">
        <v>1</v>
      </c>
      <c r="H94" s="127">
        <v>48.792000000000002</v>
      </c>
      <c r="I94" s="126">
        <v>102.23193409490078</v>
      </c>
      <c r="J94" s="127">
        <v>184.30199999999999</v>
      </c>
      <c r="K94" s="82"/>
      <c r="L94" s="117">
        <v>187.3</v>
      </c>
      <c r="M94" s="117">
        <v>371.60199999999998</v>
      </c>
      <c r="N94" s="87">
        <v>6720000</v>
      </c>
      <c r="O94" s="87">
        <v>755392000</v>
      </c>
      <c r="P94" s="87">
        <v>254892000</v>
      </c>
      <c r="Q94" s="87">
        <v>500500000</v>
      </c>
      <c r="R94" s="87">
        <f t="shared" si="2"/>
        <v>6719995.1463222392</v>
      </c>
      <c r="S94" s="87">
        <v>755392000</v>
      </c>
      <c r="T94" s="87">
        <f t="shared" si="3"/>
        <v>13332427.31641023</v>
      </c>
      <c r="U94" s="87"/>
      <c r="V94" s="115" t="s">
        <v>1257</v>
      </c>
      <c r="W94" s="115" t="s">
        <v>1257</v>
      </c>
      <c r="X94" s="115" t="s">
        <v>1258</v>
      </c>
    </row>
    <row r="95" spans="1:24">
      <c r="A95" s="85"/>
      <c r="B95" s="85">
        <v>7</v>
      </c>
      <c r="C95" s="82">
        <v>1</v>
      </c>
      <c r="D95" s="82">
        <v>6</v>
      </c>
      <c r="E95" s="82">
        <v>3.8</v>
      </c>
      <c r="F95" s="83" t="s">
        <v>1176</v>
      </c>
      <c r="G95" s="82">
        <v>1</v>
      </c>
      <c r="H95" s="127">
        <v>24.25</v>
      </c>
      <c r="I95" s="126">
        <v>50.852132172571302</v>
      </c>
      <c r="J95" s="127">
        <v>91.6</v>
      </c>
      <c r="K95" s="82"/>
      <c r="L95" s="117">
        <v>93.09</v>
      </c>
      <c r="M95" s="117">
        <v>184.69</v>
      </c>
      <c r="N95" s="87">
        <v>6620000</v>
      </c>
      <c r="O95" s="87">
        <v>369850000</v>
      </c>
      <c r="P95" s="87">
        <v>124800000</v>
      </c>
      <c r="Q95" s="87">
        <v>245050000</v>
      </c>
      <c r="R95" s="87">
        <f t="shared" si="2"/>
        <v>6619982.8258117577</v>
      </c>
      <c r="S95" s="87">
        <v>369850000</v>
      </c>
      <c r="T95" s="87">
        <f t="shared" si="3"/>
        <v>13134006.102687437</v>
      </c>
      <c r="U95" s="87"/>
      <c r="V95" s="115" t="s">
        <v>1257</v>
      </c>
      <c r="W95" s="115" t="s">
        <v>1257</v>
      </c>
      <c r="X95" s="115" t="s">
        <v>1258</v>
      </c>
    </row>
    <row r="96" spans="1:24">
      <c r="A96" s="85"/>
      <c r="B96" s="85">
        <v>7</v>
      </c>
      <c r="C96" s="82">
        <v>1</v>
      </c>
      <c r="D96" s="82">
        <v>6</v>
      </c>
      <c r="E96" s="82">
        <v>3.8</v>
      </c>
      <c r="F96" s="83" t="s">
        <v>1177</v>
      </c>
      <c r="G96" s="82">
        <v>1</v>
      </c>
      <c r="H96" s="127">
        <v>24.25</v>
      </c>
      <c r="I96" s="126">
        <v>50.852132172571302</v>
      </c>
      <c r="J96" s="127">
        <v>91.6</v>
      </c>
      <c r="K96" s="82"/>
      <c r="L96" s="117">
        <v>93.09</v>
      </c>
      <c r="M96" s="117">
        <v>184.69</v>
      </c>
      <c r="N96" s="87">
        <v>6620000</v>
      </c>
      <c r="O96" s="87">
        <v>369850000</v>
      </c>
      <c r="P96" s="87">
        <v>124800000</v>
      </c>
      <c r="Q96" s="87">
        <v>245050000</v>
      </c>
      <c r="R96" s="87">
        <f t="shared" si="2"/>
        <v>6619982.8258117577</v>
      </c>
      <c r="S96" s="87">
        <v>369850000</v>
      </c>
      <c r="T96" s="87">
        <f t="shared" si="3"/>
        <v>13134006.102687437</v>
      </c>
      <c r="U96" s="87"/>
      <c r="V96" s="115" t="s">
        <v>1257</v>
      </c>
      <c r="W96" s="115" t="s">
        <v>1257</v>
      </c>
      <c r="X96" s="115" t="s">
        <v>1258</v>
      </c>
    </row>
    <row r="97" spans="1:24">
      <c r="A97" s="85"/>
      <c r="B97" s="85">
        <v>7</v>
      </c>
      <c r="C97" s="82">
        <v>1</v>
      </c>
      <c r="D97" s="82">
        <v>6</v>
      </c>
      <c r="E97" s="82">
        <v>3.8</v>
      </c>
      <c r="F97" s="83" t="s">
        <v>1178</v>
      </c>
      <c r="G97" s="82">
        <v>1</v>
      </c>
      <c r="H97" s="127">
        <v>24.25</v>
      </c>
      <c r="I97" s="126">
        <v>50.852132172571302</v>
      </c>
      <c r="J97" s="127">
        <v>91.6</v>
      </c>
      <c r="K97" s="82"/>
      <c r="L97" s="117">
        <v>93.09</v>
      </c>
      <c r="M97" s="117">
        <v>184.69</v>
      </c>
      <c r="N97" s="87">
        <v>6620000</v>
      </c>
      <c r="O97" s="87">
        <v>369850000</v>
      </c>
      <c r="P97" s="87">
        <v>124800000</v>
      </c>
      <c r="Q97" s="87">
        <v>245050000</v>
      </c>
      <c r="R97" s="87">
        <f t="shared" si="2"/>
        <v>6619982.8258117577</v>
      </c>
      <c r="S97" s="87">
        <v>369850000</v>
      </c>
      <c r="T97" s="87">
        <f t="shared" si="3"/>
        <v>13134006.102687437</v>
      </c>
      <c r="U97" s="87"/>
      <c r="V97" s="115" t="s">
        <v>1257</v>
      </c>
      <c r="W97" s="115" t="s">
        <v>1257</v>
      </c>
      <c r="X97" s="115" t="s">
        <v>1258</v>
      </c>
    </row>
    <row r="98" spans="1:24">
      <c r="A98" s="85"/>
      <c r="B98" s="85">
        <v>7</v>
      </c>
      <c r="C98" s="82">
        <v>1</v>
      </c>
      <c r="D98" s="82">
        <v>6</v>
      </c>
      <c r="E98" s="82">
        <v>3.8</v>
      </c>
      <c r="F98" s="83" t="s">
        <v>1179</v>
      </c>
      <c r="G98" s="82">
        <v>1</v>
      </c>
      <c r="H98" s="127">
        <v>24.25</v>
      </c>
      <c r="I98" s="126">
        <v>50.852132172571302</v>
      </c>
      <c r="J98" s="127">
        <v>91.6</v>
      </c>
      <c r="K98" s="82"/>
      <c r="L98" s="117">
        <v>93.09</v>
      </c>
      <c r="M98" s="117">
        <v>184.69</v>
      </c>
      <c r="N98" s="87">
        <v>6620000</v>
      </c>
      <c r="O98" s="87">
        <v>369850000</v>
      </c>
      <c r="P98" s="87">
        <v>124800000</v>
      </c>
      <c r="Q98" s="87">
        <v>245050000</v>
      </c>
      <c r="R98" s="87">
        <f t="shared" si="2"/>
        <v>6619982.8258117577</v>
      </c>
      <c r="S98" s="87">
        <v>369850000</v>
      </c>
      <c r="T98" s="87">
        <f t="shared" si="3"/>
        <v>13134006.102687437</v>
      </c>
      <c r="U98" s="87"/>
      <c r="V98" s="115" t="s">
        <v>1257</v>
      </c>
      <c r="W98" s="115" t="s">
        <v>1257</v>
      </c>
      <c r="X98" s="115" t="s">
        <v>1258</v>
      </c>
    </row>
    <row r="99" spans="1:24">
      <c r="A99" s="85"/>
      <c r="B99" s="85">
        <v>7</v>
      </c>
      <c r="C99" s="82">
        <v>1</v>
      </c>
      <c r="D99" s="82">
        <v>6</v>
      </c>
      <c r="E99" s="82">
        <v>3.8</v>
      </c>
      <c r="F99" s="83" t="s">
        <v>1180</v>
      </c>
      <c r="G99" s="82">
        <v>1</v>
      </c>
      <c r="H99" s="127">
        <v>24.25</v>
      </c>
      <c r="I99" s="126">
        <v>50.852132172571302</v>
      </c>
      <c r="J99" s="127">
        <v>91.6</v>
      </c>
      <c r="K99" s="82"/>
      <c r="L99" s="117">
        <v>93.09</v>
      </c>
      <c r="M99" s="117">
        <v>184.69</v>
      </c>
      <c r="N99" s="87">
        <v>6620000</v>
      </c>
      <c r="O99" s="87">
        <v>369850000</v>
      </c>
      <c r="P99" s="87">
        <v>124800000</v>
      </c>
      <c r="Q99" s="87">
        <v>245050000</v>
      </c>
      <c r="R99" s="87">
        <f t="shared" si="2"/>
        <v>6619982.8258117577</v>
      </c>
      <c r="S99" s="87">
        <v>369850000</v>
      </c>
      <c r="T99" s="87">
        <f t="shared" si="3"/>
        <v>13134006.102687437</v>
      </c>
      <c r="U99" s="87"/>
      <c r="V99" s="115" t="s">
        <v>1257</v>
      </c>
      <c r="W99" s="115" t="s">
        <v>1257</v>
      </c>
      <c r="X99" s="115" t="s">
        <v>1258</v>
      </c>
    </row>
    <row r="100" spans="1:24">
      <c r="A100" s="85"/>
      <c r="B100" s="85">
        <v>7</v>
      </c>
      <c r="C100" s="82">
        <v>1</v>
      </c>
      <c r="D100" s="82">
        <v>6</v>
      </c>
      <c r="E100" s="82">
        <v>3.8</v>
      </c>
      <c r="F100" s="83" t="s">
        <v>1181</v>
      </c>
      <c r="G100" s="82">
        <v>1</v>
      </c>
      <c r="H100" s="127">
        <v>24.25</v>
      </c>
      <c r="I100" s="126">
        <v>50.852132172571302</v>
      </c>
      <c r="J100" s="127">
        <v>91.6</v>
      </c>
      <c r="K100" s="82"/>
      <c r="L100" s="117">
        <v>93.09</v>
      </c>
      <c r="M100" s="117">
        <v>184.69</v>
      </c>
      <c r="N100" s="87">
        <v>6620000</v>
      </c>
      <c r="O100" s="87">
        <v>369850000</v>
      </c>
      <c r="P100" s="87">
        <v>124800000</v>
      </c>
      <c r="Q100" s="87">
        <v>245050000</v>
      </c>
      <c r="R100" s="87">
        <f t="shared" si="2"/>
        <v>6619982.8258117577</v>
      </c>
      <c r="S100" s="87">
        <v>369850000</v>
      </c>
      <c r="T100" s="87">
        <f t="shared" si="3"/>
        <v>13134006.102687437</v>
      </c>
      <c r="U100" s="87"/>
      <c r="V100" s="115" t="s">
        <v>1257</v>
      </c>
      <c r="W100" s="115" t="s">
        <v>1257</v>
      </c>
      <c r="X100" s="115" t="s">
        <v>1258</v>
      </c>
    </row>
    <row r="101" spans="1:24">
      <c r="A101" s="85"/>
      <c r="B101" s="85">
        <v>7</v>
      </c>
      <c r="C101" s="82">
        <v>1</v>
      </c>
      <c r="D101" s="82">
        <v>6</v>
      </c>
      <c r="E101" s="82">
        <v>3.8</v>
      </c>
      <c r="F101" s="83" t="s">
        <v>1182</v>
      </c>
      <c r="G101" s="82">
        <v>5</v>
      </c>
      <c r="H101" s="127">
        <v>32.93</v>
      </c>
      <c r="I101" s="126">
        <v>69.015939331772799</v>
      </c>
      <c r="J101" s="127">
        <v>124.387</v>
      </c>
      <c r="K101" s="82"/>
      <c r="L101" s="117">
        <v>126.41</v>
      </c>
      <c r="M101" s="117">
        <v>250.797</v>
      </c>
      <c r="N101" s="87">
        <v>6620000</v>
      </c>
      <c r="O101" s="87">
        <v>502233000</v>
      </c>
      <c r="P101" s="87">
        <v>169473000</v>
      </c>
      <c r="Q101" s="87">
        <v>332760000</v>
      </c>
      <c r="R101" s="87">
        <f t="shared" si="2"/>
        <v>6619992.9830312543</v>
      </c>
      <c r="S101" s="87">
        <v>502233000</v>
      </c>
      <c r="T101" s="87">
        <f t="shared" si="3"/>
        <v>13134043.035877615</v>
      </c>
      <c r="U101" s="87"/>
      <c r="V101" s="115" t="s">
        <v>1257</v>
      </c>
      <c r="W101" s="115" t="s">
        <v>1257</v>
      </c>
      <c r="X101" s="115" t="s">
        <v>1258</v>
      </c>
    </row>
    <row r="102" spans="1:24">
      <c r="A102" s="85"/>
      <c r="B102" s="85">
        <v>7</v>
      </c>
      <c r="C102" s="82">
        <v>1</v>
      </c>
      <c r="D102" s="82">
        <v>6</v>
      </c>
      <c r="E102" s="82">
        <v>3.8</v>
      </c>
      <c r="F102" s="83" t="s">
        <v>1183</v>
      </c>
      <c r="G102" s="82">
        <v>1</v>
      </c>
      <c r="H102" s="127">
        <v>17.224</v>
      </c>
      <c r="I102" s="126">
        <v>35.974021187121735</v>
      </c>
      <c r="J102" s="127">
        <v>65.060999999999993</v>
      </c>
      <c r="K102" s="82"/>
      <c r="L102" s="117">
        <v>66.12</v>
      </c>
      <c r="M102" s="117">
        <v>131.18099999999998</v>
      </c>
      <c r="N102" s="87">
        <v>6720000</v>
      </c>
      <c r="O102" s="87">
        <v>266664000</v>
      </c>
      <c r="P102" s="87">
        <v>89984000</v>
      </c>
      <c r="Q102" s="87">
        <v>176680000</v>
      </c>
      <c r="R102" s="87">
        <f t="shared" si="2"/>
        <v>6719981.4325056272</v>
      </c>
      <c r="S102" s="87">
        <v>266664000</v>
      </c>
      <c r="T102" s="87">
        <f t="shared" si="3"/>
        <v>13332333.398329109</v>
      </c>
      <c r="U102" s="87"/>
      <c r="V102" s="115" t="s">
        <v>1257</v>
      </c>
      <c r="W102" s="115" t="s">
        <v>1257</v>
      </c>
      <c r="X102" s="115" t="s">
        <v>1258</v>
      </c>
    </row>
    <row r="103" spans="1:24">
      <c r="A103" s="85"/>
      <c r="B103" s="85">
        <v>7</v>
      </c>
      <c r="C103" s="82">
        <v>1</v>
      </c>
      <c r="D103" s="82">
        <v>6</v>
      </c>
      <c r="E103" s="82">
        <v>3.8</v>
      </c>
      <c r="F103" s="83" t="s">
        <v>1184</v>
      </c>
      <c r="G103" s="82">
        <v>1</v>
      </c>
      <c r="H103" s="127">
        <v>23.192</v>
      </c>
      <c r="I103" s="126">
        <v>48.643535075645332</v>
      </c>
      <c r="J103" s="127">
        <v>87.605000000000004</v>
      </c>
      <c r="K103" s="82"/>
      <c r="L103" s="117">
        <v>89.03</v>
      </c>
      <c r="M103" s="117">
        <v>176.63499999999999</v>
      </c>
      <c r="N103" s="87">
        <v>6820000</v>
      </c>
      <c r="O103" s="87">
        <v>364406000</v>
      </c>
      <c r="P103" s="87">
        <v>122966000</v>
      </c>
      <c r="Q103" s="87">
        <v>241440000</v>
      </c>
      <c r="R103" s="87">
        <f t="shared" si="2"/>
        <v>6819984.3399343146</v>
      </c>
      <c r="S103" s="87">
        <v>364406000</v>
      </c>
      <c r="T103" s="87">
        <f t="shared" si="3"/>
        <v>13530809.096757246</v>
      </c>
      <c r="U103" s="87"/>
      <c r="V103" s="115" t="s">
        <v>1257</v>
      </c>
      <c r="W103" s="115" t="s">
        <v>1257</v>
      </c>
      <c r="X103" s="115" t="s">
        <v>1258</v>
      </c>
    </row>
    <row r="104" spans="1:24">
      <c r="A104" s="85"/>
      <c r="B104" s="85">
        <v>7</v>
      </c>
      <c r="C104" s="82">
        <v>1</v>
      </c>
      <c r="D104" s="82">
        <v>6</v>
      </c>
      <c r="E104" s="82">
        <v>3.8</v>
      </c>
      <c r="F104" s="83" t="s">
        <v>1185</v>
      </c>
      <c r="G104" s="82">
        <v>1</v>
      </c>
      <c r="H104" s="127">
        <v>23.94</v>
      </c>
      <c r="I104" s="126">
        <v>50.204784747610248</v>
      </c>
      <c r="J104" s="127">
        <v>90.429000000000002</v>
      </c>
      <c r="K104" s="82"/>
      <c r="L104" s="117">
        <v>91.9</v>
      </c>
      <c r="M104" s="117">
        <v>182.32900000000001</v>
      </c>
      <c r="N104" s="87">
        <v>6820000</v>
      </c>
      <c r="O104" s="87">
        <v>376153000</v>
      </c>
      <c r="P104" s="87">
        <v>126923000</v>
      </c>
      <c r="Q104" s="87">
        <v>249230000</v>
      </c>
      <c r="R104" s="87">
        <f t="shared" si="2"/>
        <v>6819984.7075097058</v>
      </c>
      <c r="S104" s="87">
        <v>376153000</v>
      </c>
      <c r="T104" s="87">
        <f t="shared" si="3"/>
        <v>13530805.133139687</v>
      </c>
      <c r="U104" s="87"/>
      <c r="V104" s="115" t="s">
        <v>1257</v>
      </c>
      <c r="W104" s="115" t="s">
        <v>1257</v>
      </c>
      <c r="X104" s="115" t="s">
        <v>1258</v>
      </c>
    </row>
    <row r="105" spans="1:24">
      <c r="A105" s="85"/>
      <c r="B105" s="85">
        <v>7</v>
      </c>
      <c r="C105" s="82">
        <v>1</v>
      </c>
      <c r="D105" s="82">
        <v>6</v>
      </c>
      <c r="E105" s="82">
        <v>3.8</v>
      </c>
      <c r="F105" s="83" t="s">
        <v>1186</v>
      </c>
      <c r="G105" s="82">
        <v>1</v>
      </c>
      <c r="H105" s="127">
        <v>24.187999999999999</v>
      </c>
      <c r="I105" s="126">
        <v>50.721574708713604</v>
      </c>
      <c r="J105" s="127">
        <v>91.364000000000004</v>
      </c>
      <c r="K105" s="82"/>
      <c r="L105" s="117">
        <v>92.85</v>
      </c>
      <c r="M105" s="117">
        <v>184.214</v>
      </c>
      <c r="N105" s="87">
        <v>6820000</v>
      </c>
      <c r="O105" s="87">
        <v>380042000</v>
      </c>
      <c r="P105" s="87">
        <v>128242000</v>
      </c>
      <c r="Q105" s="87">
        <v>251800000</v>
      </c>
      <c r="R105" s="87">
        <f t="shared" si="2"/>
        <v>6819987.5692544794</v>
      </c>
      <c r="S105" s="87">
        <v>380042000</v>
      </c>
      <c r="T105" s="87">
        <f t="shared" si="3"/>
        <v>13530825.956732847</v>
      </c>
      <c r="U105" s="87"/>
      <c r="V105" s="115" t="s">
        <v>1257</v>
      </c>
      <c r="W105" s="115" t="s">
        <v>1257</v>
      </c>
      <c r="X105" s="115" t="s">
        <v>1258</v>
      </c>
    </row>
    <row r="106" spans="1:24">
      <c r="A106" s="85"/>
      <c r="B106" s="85">
        <v>7</v>
      </c>
      <c r="C106" s="82">
        <v>1</v>
      </c>
      <c r="D106" s="82">
        <v>6</v>
      </c>
      <c r="E106" s="82">
        <v>3.8</v>
      </c>
      <c r="F106" s="83" t="s">
        <v>1187</v>
      </c>
      <c r="G106" s="82">
        <v>1</v>
      </c>
      <c r="H106" s="127">
        <v>23.94</v>
      </c>
      <c r="I106" s="126">
        <v>50.204784747610248</v>
      </c>
      <c r="J106" s="127">
        <v>90.429000000000002</v>
      </c>
      <c r="K106" s="82"/>
      <c r="L106" s="117">
        <v>91.9</v>
      </c>
      <c r="M106" s="117">
        <v>182.32900000000001</v>
      </c>
      <c r="N106" s="87">
        <v>6820000</v>
      </c>
      <c r="O106" s="87">
        <v>376153000</v>
      </c>
      <c r="P106" s="87">
        <v>126923000</v>
      </c>
      <c r="Q106" s="87">
        <v>249230000</v>
      </c>
      <c r="R106" s="87">
        <f t="shared" si="2"/>
        <v>6819984.7075097058</v>
      </c>
      <c r="S106" s="87">
        <v>376153000</v>
      </c>
      <c r="T106" s="87">
        <f t="shared" si="3"/>
        <v>13530805.133139687</v>
      </c>
      <c r="U106" s="87"/>
      <c r="V106" s="115" t="s">
        <v>1257</v>
      </c>
      <c r="W106" s="115" t="s">
        <v>1257</v>
      </c>
      <c r="X106" s="115" t="s">
        <v>1258</v>
      </c>
    </row>
    <row r="107" spans="1:24">
      <c r="A107" s="85"/>
      <c r="B107" s="85">
        <v>7</v>
      </c>
      <c r="C107" s="82">
        <v>1</v>
      </c>
      <c r="D107" s="82">
        <v>6</v>
      </c>
      <c r="E107" s="82">
        <v>3.8</v>
      </c>
      <c r="F107" s="83" t="s">
        <v>1188</v>
      </c>
      <c r="G107" s="82">
        <v>1</v>
      </c>
      <c r="H107" s="127">
        <v>23.192</v>
      </c>
      <c r="I107" s="126">
        <v>48.643535075645332</v>
      </c>
      <c r="J107" s="127">
        <v>87.605000000000004</v>
      </c>
      <c r="K107" s="82"/>
      <c r="L107" s="117">
        <v>89.03</v>
      </c>
      <c r="M107" s="117">
        <v>176.63499999999999</v>
      </c>
      <c r="N107" s="87">
        <v>6820000</v>
      </c>
      <c r="O107" s="87">
        <v>364406000</v>
      </c>
      <c r="P107" s="87">
        <v>122966000</v>
      </c>
      <c r="Q107" s="87">
        <v>241440000</v>
      </c>
      <c r="R107" s="87">
        <f t="shared" si="2"/>
        <v>6819984.3399343146</v>
      </c>
      <c r="S107" s="87">
        <v>364406000</v>
      </c>
      <c r="T107" s="87">
        <f t="shared" si="3"/>
        <v>13530809.096757246</v>
      </c>
      <c r="U107" s="87"/>
      <c r="V107" s="115" t="s">
        <v>1257</v>
      </c>
      <c r="W107" s="115" t="s">
        <v>1257</v>
      </c>
      <c r="X107" s="115" t="s">
        <v>1258</v>
      </c>
    </row>
    <row r="108" spans="1:24">
      <c r="A108" s="85"/>
      <c r="B108" s="85">
        <v>7</v>
      </c>
      <c r="C108" s="82">
        <v>1</v>
      </c>
      <c r="D108" s="82">
        <v>6</v>
      </c>
      <c r="E108" s="82">
        <v>3.8</v>
      </c>
      <c r="F108" s="83" t="s">
        <v>1189</v>
      </c>
      <c r="G108" s="82">
        <v>1</v>
      </c>
      <c r="H108" s="127">
        <v>22.895</v>
      </c>
      <c r="I108" s="126">
        <v>48.0342669109761</v>
      </c>
      <c r="J108" s="127">
        <v>86.483000000000004</v>
      </c>
      <c r="K108" s="82"/>
      <c r="L108" s="117">
        <v>87.89</v>
      </c>
      <c r="M108" s="117">
        <v>174.37299999999999</v>
      </c>
      <c r="N108" s="87">
        <v>6820000</v>
      </c>
      <c r="O108" s="87">
        <v>359740000</v>
      </c>
      <c r="P108" s="87">
        <v>121390000</v>
      </c>
      <c r="Q108" s="87">
        <v>238350000</v>
      </c>
      <c r="R108" s="87">
        <f t="shared" si="2"/>
        <v>6819995.8737641033</v>
      </c>
      <c r="S108" s="87">
        <v>359740000</v>
      </c>
      <c r="T108" s="87">
        <f t="shared" si="3"/>
        <v>13530812.839866513</v>
      </c>
      <c r="U108" s="87"/>
      <c r="V108" s="115" t="s">
        <v>1257</v>
      </c>
      <c r="W108" s="115" t="s">
        <v>1257</v>
      </c>
      <c r="X108" s="115" t="s">
        <v>1258</v>
      </c>
    </row>
    <row r="109" spans="1:24">
      <c r="A109" s="85"/>
      <c r="B109" s="85">
        <v>7</v>
      </c>
      <c r="C109" s="82">
        <v>1</v>
      </c>
      <c r="D109" s="82">
        <v>6</v>
      </c>
      <c r="E109" s="82">
        <v>3.8</v>
      </c>
      <c r="F109" s="83" t="s">
        <v>1190</v>
      </c>
      <c r="G109" s="82">
        <v>5</v>
      </c>
      <c r="H109" s="127">
        <v>33.779000000000003</v>
      </c>
      <c r="I109" s="126">
        <v>70.539109743445877</v>
      </c>
      <c r="J109" s="127">
        <v>127.595</v>
      </c>
      <c r="K109" s="82"/>
      <c r="L109" s="117">
        <v>129.66999999999999</v>
      </c>
      <c r="M109" s="117">
        <v>257.26499999999999</v>
      </c>
      <c r="N109" s="87">
        <v>6570000</v>
      </c>
      <c r="O109" s="87">
        <v>511294000</v>
      </c>
      <c r="P109" s="87">
        <v>172524000</v>
      </c>
      <c r="Q109" s="87">
        <v>338770000</v>
      </c>
      <c r="R109" s="87">
        <f t="shared" si="2"/>
        <v>6569988.5300120646</v>
      </c>
      <c r="S109" s="87">
        <v>511294000</v>
      </c>
      <c r="T109" s="87">
        <f t="shared" si="3"/>
        <v>13034843.056786874</v>
      </c>
      <c r="U109" s="87"/>
      <c r="V109" s="115" t="s">
        <v>1257</v>
      </c>
      <c r="W109" s="115" t="s">
        <v>1257</v>
      </c>
      <c r="X109" s="115" t="s">
        <v>1258</v>
      </c>
    </row>
    <row r="110" spans="1:24">
      <c r="A110" s="85"/>
      <c r="B110" s="85">
        <v>7</v>
      </c>
      <c r="C110" s="82">
        <v>1</v>
      </c>
      <c r="D110" s="82">
        <v>6</v>
      </c>
      <c r="E110" s="82">
        <v>3.8</v>
      </c>
      <c r="F110" s="83" t="s">
        <v>1191</v>
      </c>
      <c r="G110" s="82">
        <v>1</v>
      </c>
      <c r="H110" s="127">
        <v>35.031999999999996</v>
      </c>
      <c r="I110" s="126">
        <v>73.155698914927129</v>
      </c>
      <c r="J110" s="127">
        <v>132.327</v>
      </c>
      <c r="K110" s="82"/>
      <c r="L110" s="117">
        <v>134.47999999999999</v>
      </c>
      <c r="M110" s="117">
        <v>266.80700000000002</v>
      </c>
      <c r="N110" s="87">
        <v>6570000</v>
      </c>
      <c r="O110" s="87">
        <v>530258000</v>
      </c>
      <c r="P110" s="87">
        <v>178928000</v>
      </c>
      <c r="Q110" s="87">
        <v>351330000</v>
      </c>
      <c r="R110" s="87">
        <f t="shared" si="2"/>
        <v>6569988.824372909</v>
      </c>
      <c r="S110" s="87">
        <v>530258000</v>
      </c>
      <c r="T110" s="87">
        <f t="shared" si="3"/>
        <v>13034793.339265786</v>
      </c>
      <c r="U110" s="87"/>
      <c r="V110" s="115" t="s">
        <v>1257</v>
      </c>
      <c r="W110" s="115" t="s">
        <v>1257</v>
      </c>
      <c r="X110" s="115" t="s">
        <v>1258</v>
      </c>
    </row>
    <row r="111" spans="1:24">
      <c r="A111" s="85"/>
      <c r="B111" s="85">
        <v>7</v>
      </c>
      <c r="C111" s="82">
        <v>1</v>
      </c>
      <c r="D111" s="82">
        <v>7</v>
      </c>
      <c r="E111" s="82">
        <v>3.8</v>
      </c>
      <c r="F111" s="83" t="s">
        <v>1302</v>
      </c>
      <c r="G111" s="82">
        <v>1</v>
      </c>
      <c r="H111" s="127">
        <v>48.792000000000002</v>
      </c>
      <c r="I111" s="126">
        <v>102.23193409490078</v>
      </c>
      <c r="J111" s="127">
        <v>184.30199999999999</v>
      </c>
      <c r="K111" s="82"/>
      <c r="L111" s="117">
        <v>187.3</v>
      </c>
      <c r="M111" s="117">
        <v>371.60199999999998</v>
      </c>
      <c r="N111" s="87">
        <v>6770000</v>
      </c>
      <c r="O111" s="87">
        <v>761013000</v>
      </c>
      <c r="P111" s="87">
        <v>256783000</v>
      </c>
      <c r="Q111" s="87">
        <v>504230000</v>
      </c>
      <c r="R111" s="87">
        <f t="shared" si="2"/>
        <v>6769999.7700374452</v>
      </c>
      <c r="S111" s="87">
        <v>761013000</v>
      </c>
      <c r="T111" s="87">
        <f t="shared" si="3"/>
        <v>13431636.169489879</v>
      </c>
      <c r="U111" s="87"/>
      <c r="V111" s="115" t="s">
        <v>1257</v>
      </c>
      <c r="W111" s="115" t="s">
        <v>1257</v>
      </c>
      <c r="X111" s="115" t="s">
        <v>1258</v>
      </c>
    </row>
    <row r="112" spans="1:24">
      <c r="A112" s="85"/>
      <c r="B112" s="85">
        <v>7</v>
      </c>
      <c r="C112" s="82">
        <v>1</v>
      </c>
      <c r="D112" s="82">
        <v>7</v>
      </c>
      <c r="E112" s="82">
        <v>3.8</v>
      </c>
      <c r="F112" s="83" t="s">
        <v>1193</v>
      </c>
      <c r="G112" s="82">
        <v>1</v>
      </c>
      <c r="H112" s="127">
        <v>24.25</v>
      </c>
      <c r="I112" s="126">
        <v>50.852132172571302</v>
      </c>
      <c r="J112" s="127">
        <v>91.6</v>
      </c>
      <c r="K112" s="82"/>
      <c r="L112" s="117">
        <v>93.09</v>
      </c>
      <c r="M112" s="117">
        <v>184.69</v>
      </c>
      <c r="N112" s="87">
        <v>6670000</v>
      </c>
      <c r="O112" s="87">
        <v>372644000</v>
      </c>
      <c r="P112" s="87">
        <v>125744000</v>
      </c>
      <c r="Q112" s="87">
        <v>246900000</v>
      </c>
      <c r="R112" s="87">
        <f t="shared" si="2"/>
        <v>6669992.9164304361</v>
      </c>
      <c r="S112" s="87">
        <v>372644000</v>
      </c>
      <c r="T112" s="87">
        <f t="shared" si="3"/>
        <v>13233225.821630005</v>
      </c>
      <c r="U112" s="87"/>
      <c r="V112" s="115" t="s">
        <v>1257</v>
      </c>
      <c r="W112" s="115" t="s">
        <v>1257</v>
      </c>
      <c r="X112" s="115" t="s">
        <v>1258</v>
      </c>
    </row>
    <row r="113" spans="1:24">
      <c r="A113" s="85"/>
      <c r="B113" s="85">
        <v>7</v>
      </c>
      <c r="C113" s="82">
        <v>1</v>
      </c>
      <c r="D113" s="82">
        <v>7</v>
      </c>
      <c r="E113" s="82">
        <v>3.8</v>
      </c>
      <c r="F113" s="83" t="s">
        <v>1194</v>
      </c>
      <c r="G113" s="82">
        <v>1</v>
      </c>
      <c r="H113" s="127">
        <v>24.25</v>
      </c>
      <c r="I113" s="126">
        <v>50.852132172571302</v>
      </c>
      <c r="J113" s="127">
        <v>91.6</v>
      </c>
      <c r="K113" s="82"/>
      <c r="L113" s="117">
        <v>93.09</v>
      </c>
      <c r="M113" s="117">
        <v>184.69</v>
      </c>
      <c r="N113" s="87">
        <v>6670000</v>
      </c>
      <c r="O113" s="87">
        <v>372644000</v>
      </c>
      <c r="P113" s="87">
        <v>125744000</v>
      </c>
      <c r="Q113" s="87">
        <v>246900000</v>
      </c>
      <c r="R113" s="87">
        <f t="shared" si="2"/>
        <v>6669992.9164304361</v>
      </c>
      <c r="S113" s="87">
        <v>372644000</v>
      </c>
      <c r="T113" s="87">
        <f t="shared" si="3"/>
        <v>13233225.821630005</v>
      </c>
      <c r="U113" s="87"/>
      <c r="V113" s="115" t="s">
        <v>1257</v>
      </c>
      <c r="W113" s="115" t="s">
        <v>1257</v>
      </c>
      <c r="X113" s="115" t="s">
        <v>1258</v>
      </c>
    </row>
    <row r="114" spans="1:24">
      <c r="A114" s="85"/>
      <c r="B114" s="85">
        <v>7</v>
      </c>
      <c r="C114" s="82">
        <v>1</v>
      </c>
      <c r="D114" s="82">
        <v>7</v>
      </c>
      <c r="E114" s="82">
        <v>3.8</v>
      </c>
      <c r="F114" s="83" t="s">
        <v>1195</v>
      </c>
      <c r="G114" s="82">
        <v>1</v>
      </c>
      <c r="H114" s="127">
        <v>24.25</v>
      </c>
      <c r="I114" s="126">
        <v>50.852132172571302</v>
      </c>
      <c r="J114" s="127">
        <v>91.6</v>
      </c>
      <c r="K114" s="82"/>
      <c r="L114" s="117">
        <v>93.09</v>
      </c>
      <c r="M114" s="117">
        <v>184.69</v>
      </c>
      <c r="N114" s="87">
        <v>6670000</v>
      </c>
      <c r="O114" s="87">
        <v>372644000</v>
      </c>
      <c r="P114" s="87">
        <v>125744000</v>
      </c>
      <c r="Q114" s="87">
        <v>246900000</v>
      </c>
      <c r="R114" s="87">
        <f t="shared" si="2"/>
        <v>6669992.9164304361</v>
      </c>
      <c r="S114" s="87">
        <v>372644000</v>
      </c>
      <c r="T114" s="87">
        <f t="shared" si="3"/>
        <v>13233225.821630005</v>
      </c>
      <c r="U114" s="87"/>
      <c r="V114" s="115" t="s">
        <v>1257</v>
      </c>
      <c r="W114" s="115" t="s">
        <v>1257</v>
      </c>
      <c r="X114" s="115" t="s">
        <v>1258</v>
      </c>
    </row>
    <row r="115" spans="1:24">
      <c r="A115" s="85"/>
      <c r="B115" s="85">
        <v>7</v>
      </c>
      <c r="C115" s="82">
        <v>1</v>
      </c>
      <c r="D115" s="82">
        <v>7</v>
      </c>
      <c r="E115" s="82">
        <v>3.8</v>
      </c>
      <c r="F115" s="83" t="s">
        <v>1196</v>
      </c>
      <c r="G115" s="82">
        <v>1</v>
      </c>
      <c r="H115" s="127">
        <v>24.25</v>
      </c>
      <c r="I115" s="126">
        <v>50.852132172571302</v>
      </c>
      <c r="J115" s="127">
        <v>91.6</v>
      </c>
      <c r="K115" s="82"/>
      <c r="L115" s="117">
        <v>93.09</v>
      </c>
      <c r="M115" s="117">
        <v>184.69</v>
      </c>
      <c r="N115" s="87">
        <v>6670000</v>
      </c>
      <c r="O115" s="87">
        <v>372644000</v>
      </c>
      <c r="P115" s="87">
        <v>125744000</v>
      </c>
      <c r="Q115" s="87">
        <v>246900000</v>
      </c>
      <c r="R115" s="87">
        <f t="shared" si="2"/>
        <v>6669992.9164304361</v>
      </c>
      <c r="S115" s="87">
        <v>372644000</v>
      </c>
      <c r="T115" s="87">
        <f t="shared" si="3"/>
        <v>13233225.821630005</v>
      </c>
      <c r="U115" s="87"/>
      <c r="V115" s="115" t="s">
        <v>1257</v>
      </c>
      <c r="W115" s="115" t="s">
        <v>1257</v>
      </c>
      <c r="X115" s="115" t="s">
        <v>1258</v>
      </c>
    </row>
    <row r="116" spans="1:24">
      <c r="A116" s="85"/>
      <c r="B116" s="85">
        <v>7</v>
      </c>
      <c r="C116" s="82">
        <v>1</v>
      </c>
      <c r="D116" s="82">
        <v>7</v>
      </c>
      <c r="E116" s="82">
        <v>3.8</v>
      </c>
      <c r="F116" s="83" t="s">
        <v>1197</v>
      </c>
      <c r="G116" s="82">
        <v>1</v>
      </c>
      <c r="H116" s="127">
        <v>24.25</v>
      </c>
      <c r="I116" s="126">
        <v>50.852132172571302</v>
      </c>
      <c r="J116" s="127">
        <v>91.6</v>
      </c>
      <c r="K116" s="82"/>
      <c r="L116" s="117">
        <v>93.09</v>
      </c>
      <c r="M116" s="117">
        <v>184.69</v>
      </c>
      <c r="N116" s="87">
        <v>6670000</v>
      </c>
      <c r="O116" s="87">
        <v>372644000</v>
      </c>
      <c r="P116" s="87">
        <v>125744000</v>
      </c>
      <c r="Q116" s="87">
        <v>246900000</v>
      </c>
      <c r="R116" s="87">
        <f t="shared" si="2"/>
        <v>6669992.9164304361</v>
      </c>
      <c r="S116" s="87">
        <v>372644000</v>
      </c>
      <c r="T116" s="87">
        <f t="shared" si="3"/>
        <v>13233225.821630005</v>
      </c>
      <c r="U116" s="87"/>
      <c r="V116" s="115" t="s">
        <v>1257</v>
      </c>
      <c r="W116" s="115" t="s">
        <v>1257</v>
      </c>
      <c r="X116" s="115" t="s">
        <v>1258</v>
      </c>
    </row>
    <row r="117" spans="1:24">
      <c r="A117" s="85"/>
      <c r="B117" s="85">
        <v>7</v>
      </c>
      <c r="C117" s="82">
        <v>1</v>
      </c>
      <c r="D117" s="82">
        <v>7</v>
      </c>
      <c r="E117" s="82">
        <v>3.8</v>
      </c>
      <c r="F117" s="83" t="s">
        <v>1198</v>
      </c>
      <c r="G117" s="82">
        <v>1</v>
      </c>
      <c r="H117" s="127">
        <v>24.25</v>
      </c>
      <c r="I117" s="126">
        <v>50.852132172571302</v>
      </c>
      <c r="J117" s="127">
        <v>91.6</v>
      </c>
      <c r="K117" s="82"/>
      <c r="L117" s="117">
        <v>93.09</v>
      </c>
      <c r="M117" s="117">
        <v>184.69</v>
      </c>
      <c r="N117" s="87">
        <v>6670000</v>
      </c>
      <c r="O117" s="87">
        <v>372644000</v>
      </c>
      <c r="P117" s="87">
        <v>125744000</v>
      </c>
      <c r="Q117" s="87">
        <v>246900000</v>
      </c>
      <c r="R117" s="87">
        <f t="shared" si="2"/>
        <v>6669992.9164304361</v>
      </c>
      <c r="S117" s="87">
        <v>372644000</v>
      </c>
      <c r="T117" s="87">
        <f t="shared" si="3"/>
        <v>13233225.821630005</v>
      </c>
      <c r="U117" s="87"/>
      <c r="V117" s="115" t="s">
        <v>1257</v>
      </c>
      <c r="W117" s="115" t="s">
        <v>1257</v>
      </c>
      <c r="X117" s="115" t="s">
        <v>1258</v>
      </c>
    </row>
    <row r="118" spans="1:24">
      <c r="A118" s="85"/>
      <c r="B118" s="85">
        <v>7</v>
      </c>
      <c r="C118" s="82">
        <v>1</v>
      </c>
      <c r="D118" s="82">
        <v>7</v>
      </c>
      <c r="E118" s="82">
        <v>3.8</v>
      </c>
      <c r="F118" s="83" t="s">
        <v>1199</v>
      </c>
      <c r="G118" s="82">
        <v>1</v>
      </c>
      <c r="H118" s="127">
        <v>32.93</v>
      </c>
      <c r="I118" s="126">
        <v>69.015939331772799</v>
      </c>
      <c r="J118" s="127">
        <v>124.387</v>
      </c>
      <c r="K118" s="82"/>
      <c r="L118" s="117">
        <v>126.41</v>
      </c>
      <c r="M118" s="117">
        <v>250.797</v>
      </c>
      <c r="N118" s="87">
        <v>6670000</v>
      </c>
      <c r="O118" s="87">
        <v>506026000</v>
      </c>
      <c r="P118" s="87">
        <v>170746000</v>
      </c>
      <c r="Q118" s="87">
        <v>335280000</v>
      </c>
      <c r="R118" s="87">
        <f t="shared" si="2"/>
        <v>6669988.9677328514</v>
      </c>
      <c r="S118" s="87">
        <v>506026000</v>
      </c>
      <c r="T118" s="87">
        <f t="shared" si="3"/>
        <v>13233234.895502698</v>
      </c>
      <c r="U118" s="87"/>
      <c r="V118" s="115" t="s">
        <v>1257</v>
      </c>
      <c r="W118" s="115" t="s">
        <v>1257</v>
      </c>
      <c r="X118" s="115" t="s">
        <v>1258</v>
      </c>
    </row>
    <row r="119" spans="1:24">
      <c r="A119" s="85"/>
      <c r="B119" s="85">
        <v>7</v>
      </c>
      <c r="C119" s="82">
        <v>1</v>
      </c>
      <c r="D119" s="82">
        <v>7</v>
      </c>
      <c r="E119" s="82">
        <v>3.8</v>
      </c>
      <c r="F119" s="83" t="s">
        <v>1200</v>
      </c>
      <c r="G119" s="82">
        <v>1</v>
      </c>
      <c r="H119" s="127">
        <v>17.224</v>
      </c>
      <c r="I119" s="126">
        <v>35.974021187121735</v>
      </c>
      <c r="J119" s="127">
        <v>65.060999999999993</v>
      </c>
      <c r="K119" s="82"/>
      <c r="L119" s="117">
        <v>66.12</v>
      </c>
      <c r="M119" s="117">
        <v>131.18099999999998</v>
      </c>
      <c r="N119" s="87">
        <v>6770000</v>
      </c>
      <c r="O119" s="87">
        <v>268648000</v>
      </c>
      <c r="P119" s="87">
        <v>90648000</v>
      </c>
      <c r="Q119" s="87">
        <v>178000000</v>
      </c>
      <c r="R119" s="87">
        <f t="shared" si="2"/>
        <v>6769978.5943350876</v>
      </c>
      <c r="S119" s="87">
        <v>268648000</v>
      </c>
      <c r="T119" s="87">
        <f t="shared" si="3"/>
        <v>13431526.950748201</v>
      </c>
      <c r="U119" s="87"/>
      <c r="V119" s="115" t="s">
        <v>1257</v>
      </c>
      <c r="W119" s="115" t="s">
        <v>1257</v>
      </c>
      <c r="X119" s="115" t="s">
        <v>1258</v>
      </c>
    </row>
    <row r="120" spans="1:24">
      <c r="A120" s="85"/>
      <c r="B120" s="85">
        <v>7</v>
      </c>
      <c r="C120" s="82">
        <v>1</v>
      </c>
      <c r="D120" s="82">
        <v>7</v>
      </c>
      <c r="E120" s="82">
        <v>3.8</v>
      </c>
      <c r="F120" s="83" t="s">
        <v>1201</v>
      </c>
      <c r="G120" s="82">
        <v>1</v>
      </c>
      <c r="H120" s="127">
        <v>23.192</v>
      </c>
      <c r="I120" s="126">
        <v>48.643535075645332</v>
      </c>
      <c r="J120" s="127">
        <v>87.605000000000004</v>
      </c>
      <c r="K120" s="82"/>
      <c r="L120" s="117">
        <v>89.03</v>
      </c>
      <c r="M120" s="117">
        <v>176.63499999999999</v>
      </c>
      <c r="N120" s="87">
        <v>6870000</v>
      </c>
      <c r="O120" s="87">
        <v>367078000</v>
      </c>
      <c r="P120" s="87">
        <v>123868000</v>
      </c>
      <c r="Q120" s="87">
        <v>243210000</v>
      </c>
      <c r="R120" s="87">
        <f t="shared" si="2"/>
        <v>6869991.744193038</v>
      </c>
      <c r="S120" s="87">
        <v>367078000</v>
      </c>
      <c r="T120" s="87">
        <f t="shared" si="3"/>
        <v>13630023.494726915</v>
      </c>
      <c r="U120" s="87"/>
      <c r="V120" s="115" t="s">
        <v>1257</v>
      </c>
      <c r="W120" s="115" t="s">
        <v>1257</v>
      </c>
      <c r="X120" s="115" t="s">
        <v>1258</v>
      </c>
    </row>
    <row r="121" spans="1:24">
      <c r="A121" s="85"/>
      <c r="B121" s="85">
        <v>7</v>
      </c>
      <c r="C121" s="82">
        <v>1</v>
      </c>
      <c r="D121" s="82">
        <v>7</v>
      </c>
      <c r="E121" s="82">
        <v>3.8</v>
      </c>
      <c r="F121" s="83" t="s">
        <v>1202</v>
      </c>
      <c r="G121" s="82">
        <v>1</v>
      </c>
      <c r="H121" s="127">
        <v>23.94</v>
      </c>
      <c r="I121" s="126">
        <v>50.204784747610248</v>
      </c>
      <c r="J121" s="127">
        <v>90.429000000000002</v>
      </c>
      <c r="K121" s="82"/>
      <c r="L121" s="117">
        <v>91.9</v>
      </c>
      <c r="M121" s="117">
        <v>182.32900000000001</v>
      </c>
      <c r="N121" s="87">
        <v>6870000</v>
      </c>
      <c r="O121" s="87">
        <v>378911000</v>
      </c>
      <c r="P121" s="87">
        <v>127861000</v>
      </c>
      <c r="Q121" s="87">
        <v>251050000</v>
      </c>
      <c r="R121" s="87">
        <f t="shared" si="2"/>
        <v>6869989.6731043225</v>
      </c>
      <c r="S121" s="87">
        <v>378911000</v>
      </c>
      <c r="T121" s="87">
        <f t="shared" si="3"/>
        <v>13630014.658405202</v>
      </c>
      <c r="U121" s="87"/>
      <c r="V121" s="115" t="s">
        <v>1257</v>
      </c>
      <c r="W121" s="115" t="s">
        <v>1257</v>
      </c>
      <c r="X121" s="115" t="s">
        <v>1258</v>
      </c>
    </row>
    <row r="122" spans="1:24">
      <c r="A122" s="85"/>
      <c r="B122" s="85">
        <v>7</v>
      </c>
      <c r="C122" s="82">
        <v>1</v>
      </c>
      <c r="D122" s="82">
        <v>7</v>
      </c>
      <c r="E122" s="82">
        <v>3.8</v>
      </c>
      <c r="F122" s="83" t="s">
        <v>1203</v>
      </c>
      <c r="G122" s="82">
        <v>1</v>
      </c>
      <c r="H122" s="127">
        <v>24.187999999999999</v>
      </c>
      <c r="I122" s="126">
        <v>50.721574708713604</v>
      </c>
      <c r="J122" s="127">
        <v>91.364000000000004</v>
      </c>
      <c r="K122" s="82"/>
      <c r="L122" s="117">
        <v>92.85</v>
      </c>
      <c r="M122" s="117">
        <v>184.214</v>
      </c>
      <c r="N122" s="87">
        <v>6870000</v>
      </c>
      <c r="O122" s="87">
        <v>382828000</v>
      </c>
      <c r="P122" s="87">
        <v>129178000</v>
      </c>
      <c r="Q122" s="87">
        <v>253650000</v>
      </c>
      <c r="R122" s="87">
        <f t="shared" si="2"/>
        <v>6869983.3206923287</v>
      </c>
      <c r="S122" s="87">
        <v>382828000</v>
      </c>
      <c r="T122" s="87">
        <f t="shared" si="3"/>
        <v>13630017.312202657</v>
      </c>
      <c r="U122" s="87"/>
      <c r="V122" s="115" t="s">
        <v>1257</v>
      </c>
      <c r="W122" s="115" t="s">
        <v>1257</v>
      </c>
      <c r="X122" s="115" t="s">
        <v>1258</v>
      </c>
    </row>
    <row r="123" spans="1:24">
      <c r="A123" s="85"/>
      <c r="B123" s="85">
        <v>7</v>
      </c>
      <c r="C123" s="82">
        <v>1</v>
      </c>
      <c r="D123" s="82">
        <v>7</v>
      </c>
      <c r="E123" s="82">
        <v>3.8</v>
      </c>
      <c r="F123" s="83" t="s">
        <v>1204</v>
      </c>
      <c r="G123" s="82">
        <v>1</v>
      </c>
      <c r="H123" s="127">
        <v>23.94</v>
      </c>
      <c r="I123" s="126">
        <v>50.204784747610248</v>
      </c>
      <c r="J123" s="127">
        <v>90.429000000000002</v>
      </c>
      <c r="K123" s="82"/>
      <c r="L123" s="117">
        <v>91.9</v>
      </c>
      <c r="M123" s="117">
        <v>182.32900000000001</v>
      </c>
      <c r="N123" s="87">
        <v>6870000</v>
      </c>
      <c r="O123" s="87">
        <v>378911000</v>
      </c>
      <c r="P123" s="87">
        <v>127861000</v>
      </c>
      <c r="Q123" s="87">
        <v>251050000</v>
      </c>
      <c r="R123" s="87">
        <f t="shared" si="2"/>
        <v>6869989.6731043225</v>
      </c>
      <c r="S123" s="87">
        <v>378911000</v>
      </c>
      <c r="T123" s="87">
        <f t="shared" si="3"/>
        <v>13630014.658405202</v>
      </c>
      <c r="U123" s="87"/>
      <c r="V123" s="115" t="s">
        <v>1257</v>
      </c>
      <c r="W123" s="115" t="s">
        <v>1257</v>
      </c>
      <c r="X123" s="115" t="s">
        <v>1258</v>
      </c>
    </row>
    <row r="124" spans="1:24">
      <c r="A124" s="85"/>
      <c r="B124" s="85">
        <v>7</v>
      </c>
      <c r="C124" s="82">
        <v>1</v>
      </c>
      <c r="D124" s="82">
        <v>7</v>
      </c>
      <c r="E124" s="82">
        <v>3.8</v>
      </c>
      <c r="F124" s="83" t="s">
        <v>1205</v>
      </c>
      <c r="G124" s="82">
        <v>1</v>
      </c>
      <c r="H124" s="127">
        <v>23.192</v>
      </c>
      <c r="I124" s="126">
        <v>48.643535075645332</v>
      </c>
      <c r="J124" s="127">
        <v>87.605000000000004</v>
      </c>
      <c r="K124" s="82"/>
      <c r="L124" s="117">
        <v>89.03</v>
      </c>
      <c r="M124" s="117">
        <v>176.63499999999999</v>
      </c>
      <c r="N124" s="87">
        <v>6870000</v>
      </c>
      <c r="O124" s="87">
        <v>367078000</v>
      </c>
      <c r="P124" s="87">
        <v>123868000</v>
      </c>
      <c r="Q124" s="87">
        <v>243210000</v>
      </c>
      <c r="R124" s="87">
        <f t="shared" si="2"/>
        <v>6869991.744193038</v>
      </c>
      <c r="S124" s="87">
        <v>367078000</v>
      </c>
      <c r="T124" s="87">
        <f t="shared" si="3"/>
        <v>13630023.494726915</v>
      </c>
      <c r="U124" s="87"/>
      <c r="V124" s="115" t="s">
        <v>1257</v>
      </c>
      <c r="W124" s="115" t="s">
        <v>1257</v>
      </c>
      <c r="X124" s="115" t="s">
        <v>1258</v>
      </c>
    </row>
    <row r="125" spans="1:24">
      <c r="A125" s="85"/>
      <c r="B125" s="85">
        <v>7</v>
      </c>
      <c r="C125" s="82">
        <v>1</v>
      </c>
      <c r="D125" s="82">
        <v>7</v>
      </c>
      <c r="E125" s="82">
        <v>3.8</v>
      </c>
      <c r="F125" s="83" t="s">
        <v>1206</v>
      </c>
      <c r="G125" s="82">
        <v>1</v>
      </c>
      <c r="H125" s="127">
        <v>22.895</v>
      </c>
      <c r="I125" s="126">
        <v>48.0342669109761</v>
      </c>
      <c r="J125" s="127">
        <v>86.483000000000004</v>
      </c>
      <c r="K125" s="82"/>
      <c r="L125" s="117">
        <v>87.89</v>
      </c>
      <c r="M125" s="117">
        <v>174.37299999999999</v>
      </c>
      <c r="N125" s="87">
        <v>6870000</v>
      </c>
      <c r="O125" s="87">
        <v>362377000</v>
      </c>
      <c r="P125" s="87">
        <v>122277000</v>
      </c>
      <c r="Q125" s="87">
        <v>240100000</v>
      </c>
      <c r="R125" s="87">
        <f t="shared" si="2"/>
        <v>6869988.4492884148</v>
      </c>
      <c r="S125" s="87">
        <v>362377000</v>
      </c>
      <c r="T125" s="87">
        <f t="shared" si="3"/>
        <v>13629997.677412318</v>
      </c>
      <c r="U125" s="87"/>
      <c r="V125" s="115" t="s">
        <v>1257</v>
      </c>
      <c r="W125" s="115" t="s">
        <v>1257</v>
      </c>
      <c r="X125" s="115" t="s">
        <v>1258</v>
      </c>
    </row>
    <row r="126" spans="1:24">
      <c r="A126" s="85"/>
      <c r="B126" s="85">
        <v>7</v>
      </c>
      <c r="C126" s="82">
        <v>1</v>
      </c>
      <c r="D126" s="82">
        <v>7</v>
      </c>
      <c r="E126" s="82">
        <v>3.8</v>
      </c>
      <c r="F126" s="83" t="s">
        <v>1207</v>
      </c>
      <c r="G126" s="82">
        <v>5</v>
      </c>
      <c r="H126" s="127">
        <v>33.779000000000003</v>
      </c>
      <c r="I126" s="126">
        <v>70.539109743445877</v>
      </c>
      <c r="J126" s="127">
        <v>127.595</v>
      </c>
      <c r="K126" s="82"/>
      <c r="L126" s="117">
        <v>129.66999999999999</v>
      </c>
      <c r="M126" s="117">
        <v>257.26499999999999</v>
      </c>
      <c r="N126" s="87">
        <v>6620000</v>
      </c>
      <c r="O126" s="87">
        <v>515186000</v>
      </c>
      <c r="P126" s="87">
        <v>173836000</v>
      </c>
      <c r="Q126" s="87">
        <v>341350000</v>
      </c>
      <c r="R126" s="87">
        <f t="shared" si="2"/>
        <v>6619999.6691195192</v>
      </c>
      <c r="S126" s="87">
        <v>515186000</v>
      </c>
      <c r="T126" s="87">
        <f t="shared" si="3"/>
        <v>13134065.048785636</v>
      </c>
      <c r="U126" s="87"/>
      <c r="V126" s="115" t="s">
        <v>1257</v>
      </c>
      <c r="W126" s="115" t="s">
        <v>1257</v>
      </c>
      <c r="X126" s="115" t="s">
        <v>1258</v>
      </c>
    </row>
    <row r="127" spans="1:24">
      <c r="A127" s="85"/>
      <c r="B127" s="85">
        <v>7</v>
      </c>
      <c r="C127" s="82">
        <v>1</v>
      </c>
      <c r="D127" s="82">
        <v>7</v>
      </c>
      <c r="E127" s="82">
        <v>3.8</v>
      </c>
      <c r="F127" s="83" t="s">
        <v>1208</v>
      </c>
      <c r="G127" s="82">
        <v>5</v>
      </c>
      <c r="H127" s="127">
        <v>35.031999999999996</v>
      </c>
      <c r="I127" s="126">
        <v>73.155698914927129</v>
      </c>
      <c r="J127" s="127">
        <v>132.327</v>
      </c>
      <c r="K127" s="82"/>
      <c r="L127" s="117">
        <v>134.47999999999999</v>
      </c>
      <c r="M127" s="117">
        <v>266.80700000000002</v>
      </c>
      <c r="N127" s="87">
        <v>6620000</v>
      </c>
      <c r="O127" s="87">
        <v>534294000</v>
      </c>
      <c r="P127" s="87">
        <v>180284000</v>
      </c>
      <c r="Q127" s="87">
        <v>354010000</v>
      </c>
      <c r="R127" s="87">
        <f t="shared" si="2"/>
        <v>6619995.5661762748</v>
      </c>
      <c r="S127" s="87">
        <v>534294000</v>
      </c>
      <c r="T127" s="87">
        <f t="shared" si="3"/>
        <v>13134006.22415819</v>
      </c>
      <c r="U127" s="87"/>
      <c r="V127" s="115" t="s">
        <v>1257</v>
      </c>
      <c r="W127" s="115" t="s">
        <v>1257</v>
      </c>
      <c r="X127" s="115" t="s">
        <v>1258</v>
      </c>
    </row>
    <row r="128" spans="1:24">
      <c r="A128" s="85"/>
      <c r="B128" s="85">
        <v>7</v>
      </c>
      <c r="C128" s="82">
        <v>1</v>
      </c>
      <c r="D128" s="82">
        <v>8</v>
      </c>
      <c r="E128" s="82">
        <v>3.8</v>
      </c>
      <c r="F128" s="83" t="s">
        <v>1303</v>
      </c>
      <c r="G128" s="82">
        <v>1</v>
      </c>
      <c r="H128" s="127">
        <v>48.792000000000002</v>
      </c>
      <c r="I128" s="126">
        <v>102.23193409490078</v>
      </c>
      <c r="J128" s="127">
        <v>184.30199999999999</v>
      </c>
      <c r="K128" s="82"/>
      <c r="L128" s="117">
        <v>187.3</v>
      </c>
      <c r="M128" s="117">
        <v>371.60199999999998</v>
      </c>
      <c r="N128" s="87">
        <v>6820000</v>
      </c>
      <c r="O128" s="87">
        <v>766633000</v>
      </c>
      <c r="P128" s="87">
        <v>258683000</v>
      </c>
      <c r="Q128" s="87">
        <v>507950000</v>
      </c>
      <c r="R128" s="87">
        <f t="shared" si="2"/>
        <v>6819995.4977156986</v>
      </c>
      <c r="S128" s="87">
        <v>766633000</v>
      </c>
      <c r="T128" s="87">
        <f t="shared" si="3"/>
        <v>13530827.372889208</v>
      </c>
      <c r="U128" s="87"/>
      <c r="V128" s="115" t="s">
        <v>1257</v>
      </c>
      <c r="W128" s="115" t="s">
        <v>1257</v>
      </c>
      <c r="X128" s="115" t="s">
        <v>1258</v>
      </c>
    </row>
    <row r="129" spans="1:24">
      <c r="A129" s="85"/>
      <c r="B129" s="85">
        <v>7</v>
      </c>
      <c r="C129" s="82">
        <v>1</v>
      </c>
      <c r="D129" s="82">
        <v>8</v>
      </c>
      <c r="E129" s="82">
        <v>3.8</v>
      </c>
      <c r="F129" s="83" t="s">
        <v>1210</v>
      </c>
      <c r="G129" s="82">
        <v>1</v>
      </c>
      <c r="H129" s="127">
        <v>24.25</v>
      </c>
      <c r="I129" s="126">
        <v>50.852132172571302</v>
      </c>
      <c r="J129" s="127">
        <v>91.6</v>
      </c>
      <c r="K129" s="82"/>
      <c r="L129" s="117">
        <v>93.09</v>
      </c>
      <c r="M129" s="117">
        <v>184.69</v>
      </c>
      <c r="N129" s="87">
        <v>6720000</v>
      </c>
      <c r="O129" s="87">
        <v>375437000</v>
      </c>
      <c r="P129" s="87">
        <v>126687000</v>
      </c>
      <c r="Q129" s="87">
        <v>248750000</v>
      </c>
      <c r="R129" s="87">
        <f t="shared" si="2"/>
        <v>6719985.1079472462</v>
      </c>
      <c r="S129" s="87">
        <v>375437000</v>
      </c>
      <c r="T129" s="87">
        <f t="shared" si="3"/>
        <v>13332410.028862141</v>
      </c>
      <c r="U129" s="87"/>
      <c r="V129" s="115" t="s">
        <v>1257</v>
      </c>
      <c r="W129" s="115" t="s">
        <v>1257</v>
      </c>
      <c r="X129" s="115" t="s">
        <v>1258</v>
      </c>
    </row>
    <row r="130" spans="1:24">
      <c r="A130" s="85"/>
      <c r="B130" s="85">
        <v>7</v>
      </c>
      <c r="C130" s="82">
        <v>1</v>
      </c>
      <c r="D130" s="82">
        <v>8</v>
      </c>
      <c r="E130" s="82">
        <v>3.8</v>
      </c>
      <c r="F130" s="83" t="s">
        <v>1211</v>
      </c>
      <c r="G130" s="82">
        <v>1</v>
      </c>
      <c r="H130" s="127">
        <v>24.25</v>
      </c>
      <c r="I130" s="126">
        <v>50.852132172571302</v>
      </c>
      <c r="J130" s="127">
        <v>91.6</v>
      </c>
      <c r="K130" s="82"/>
      <c r="L130" s="117">
        <v>93.09</v>
      </c>
      <c r="M130" s="117">
        <v>184.69</v>
      </c>
      <c r="N130" s="87">
        <v>6720000</v>
      </c>
      <c r="O130" s="87">
        <v>375437000</v>
      </c>
      <c r="P130" s="87">
        <v>126687000</v>
      </c>
      <c r="Q130" s="87">
        <v>248750000</v>
      </c>
      <c r="R130" s="87">
        <f t="shared" si="2"/>
        <v>6719985.1079472462</v>
      </c>
      <c r="S130" s="87">
        <v>375437000</v>
      </c>
      <c r="T130" s="87">
        <f t="shared" si="3"/>
        <v>13332410.028862141</v>
      </c>
      <c r="U130" s="87"/>
      <c r="V130" s="115" t="s">
        <v>1257</v>
      </c>
      <c r="W130" s="115" t="s">
        <v>1257</v>
      </c>
      <c r="X130" s="115" t="s">
        <v>1258</v>
      </c>
    </row>
    <row r="131" spans="1:24">
      <c r="A131" s="85"/>
      <c r="B131" s="85">
        <v>7</v>
      </c>
      <c r="C131" s="82">
        <v>1</v>
      </c>
      <c r="D131" s="82">
        <v>8</v>
      </c>
      <c r="E131" s="82">
        <v>3.8</v>
      </c>
      <c r="F131" s="83" t="s">
        <v>1212</v>
      </c>
      <c r="G131" s="82">
        <v>1</v>
      </c>
      <c r="H131" s="127">
        <v>24.25</v>
      </c>
      <c r="I131" s="126">
        <v>50.852132172571302</v>
      </c>
      <c r="J131" s="127">
        <v>91.6</v>
      </c>
      <c r="K131" s="82"/>
      <c r="L131" s="117">
        <v>93.09</v>
      </c>
      <c r="M131" s="117">
        <v>184.69</v>
      </c>
      <c r="N131" s="87">
        <v>6720000</v>
      </c>
      <c r="O131" s="87">
        <v>375437000</v>
      </c>
      <c r="P131" s="87">
        <v>126687000</v>
      </c>
      <c r="Q131" s="87">
        <v>248750000</v>
      </c>
      <c r="R131" s="87">
        <f t="shared" ref="R131:R194" si="4">S131/(M131*0.3025)</f>
        <v>6719985.1079472462</v>
      </c>
      <c r="S131" s="87">
        <v>375437000</v>
      </c>
      <c r="T131" s="87">
        <f t="shared" ref="T131:T194" si="5">S131/(L131*0.3025)</f>
        <v>13332410.028862141</v>
      </c>
      <c r="U131" s="87"/>
      <c r="V131" s="115" t="s">
        <v>1257</v>
      </c>
      <c r="W131" s="115" t="s">
        <v>1257</v>
      </c>
      <c r="X131" s="115" t="s">
        <v>1258</v>
      </c>
    </row>
    <row r="132" spans="1:24">
      <c r="A132" s="85"/>
      <c r="B132" s="85">
        <v>7</v>
      </c>
      <c r="C132" s="82">
        <v>1</v>
      </c>
      <c r="D132" s="82">
        <v>8</v>
      </c>
      <c r="E132" s="82">
        <v>3.8</v>
      </c>
      <c r="F132" s="83" t="s">
        <v>1213</v>
      </c>
      <c r="G132" s="82">
        <v>1</v>
      </c>
      <c r="H132" s="127">
        <v>24.25</v>
      </c>
      <c r="I132" s="126">
        <v>50.852132172571302</v>
      </c>
      <c r="J132" s="127">
        <v>91.6</v>
      </c>
      <c r="K132" s="82"/>
      <c r="L132" s="117">
        <v>93.09</v>
      </c>
      <c r="M132" s="117">
        <v>184.69</v>
      </c>
      <c r="N132" s="87">
        <v>6720000</v>
      </c>
      <c r="O132" s="87">
        <v>375437000</v>
      </c>
      <c r="P132" s="87">
        <v>126687000</v>
      </c>
      <c r="Q132" s="87">
        <v>248750000</v>
      </c>
      <c r="R132" s="87">
        <f t="shared" si="4"/>
        <v>6719985.1079472462</v>
      </c>
      <c r="S132" s="87">
        <v>375437000</v>
      </c>
      <c r="T132" s="87">
        <f t="shared" si="5"/>
        <v>13332410.028862141</v>
      </c>
      <c r="U132" s="87"/>
      <c r="V132" s="115" t="s">
        <v>1257</v>
      </c>
      <c r="W132" s="115" t="s">
        <v>1257</v>
      </c>
      <c r="X132" s="115" t="s">
        <v>1258</v>
      </c>
    </row>
    <row r="133" spans="1:24">
      <c r="A133" s="85"/>
      <c r="B133" s="85">
        <v>7</v>
      </c>
      <c r="C133" s="82">
        <v>1</v>
      </c>
      <c r="D133" s="82">
        <v>8</v>
      </c>
      <c r="E133" s="82">
        <v>3.8</v>
      </c>
      <c r="F133" s="83" t="s">
        <v>1214</v>
      </c>
      <c r="G133" s="82">
        <v>1</v>
      </c>
      <c r="H133" s="127">
        <v>24.25</v>
      </c>
      <c r="I133" s="126">
        <v>50.852132172571302</v>
      </c>
      <c r="J133" s="127">
        <v>91.6</v>
      </c>
      <c r="K133" s="82"/>
      <c r="L133" s="117">
        <v>93.09</v>
      </c>
      <c r="M133" s="117">
        <v>184.69</v>
      </c>
      <c r="N133" s="87">
        <v>6720000</v>
      </c>
      <c r="O133" s="87">
        <v>375437000</v>
      </c>
      <c r="P133" s="87">
        <v>126687000</v>
      </c>
      <c r="Q133" s="87">
        <v>248750000</v>
      </c>
      <c r="R133" s="87">
        <f t="shared" si="4"/>
        <v>6719985.1079472462</v>
      </c>
      <c r="S133" s="87">
        <v>375437000</v>
      </c>
      <c r="T133" s="87">
        <f t="shared" si="5"/>
        <v>13332410.028862141</v>
      </c>
      <c r="U133" s="87"/>
      <c r="V133" s="115" t="s">
        <v>1257</v>
      </c>
      <c r="W133" s="115" t="s">
        <v>1257</v>
      </c>
      <c r="X133" s="115" t="s">
        <v>1258</v>
      </c>
    </row>
    <row r="134" spans="1:24">
      <c r="A134" s="85"/>
      <c r="B134" s="85">
        <v>7</v>
      </c>
      <c r="C134" s="82">
        <v>1</v>
      </c>
      <c r="D134" s="82">
        <v>8</v>
      </c>
      <c r="E134" s="82">
        <v>3.8</v>
      </c>
      <c r="F134" s="83" t="s">
        <v>1215</v>
      </c>
      <c r="G134" s="82">
        <v>1</v>
      </c>
      <c r="H134" s="127">
        <v>24.25</v>
      </c>
      <c r="I134" s="126">
        <v>50.852132172571302</v>
      </c>
      <c r="J134" s="127">
        <v>91.6</v>
      </c>
      <c r="K134" s="82"/>
      <c r="L134" s="117">
        <v>93.09</v>
      </c>
      <c r="M134" s="117">
        <v>184.69</v>
      </c>
      <c r="N134" s="87">
        <v>6720000</v>
      </c>
      <c r="O134" s="87">
        <v>375437000</v>
      </c>
      <c r="P134" s="87">
        <v>126687000</v>
      </c>
      <c r="Q134" s="87">
        <v>248750000</v>
      </c>
      <c r="R134" s="87">
        <f t="shared" si="4"/>
        <v>6719985.1079472462</v>
      </c>
      <c r="S134" s="87">
        <v>375437000</v>
      </c>
      <c r="T134" s="87">
        <f t="shared" si="5"/>
        <v>13332410.028862141</v>
      </c>
      <c r="U134" s="87"/>
      <c r="V134" s="115" t="s">
        <v>1257</v>
      </c>
      <c r="W134" s="115" t="s">
        <v>1257</v>
      </c>
      <c r="X134" s="115" t="s">
        <v>1258</v>
      </c>
    </row>
    <row r="135" spans="1:24">
      <c r="A135" s="85"/>
      <c r="B135" s="85">
        <v>7</v>
      </c>
      <c r="C135" s="82">
        <v>1</v>
      </c>
      <c r="D135" s="82">
        <v>8</v>
      </c>
      <c r="E135" s="82">
        <v>3.8</v>
      </c>
      <c r="F135" s="83" t="s">
        <v>1216</v>
      </c>
      <c r="G135" s="82">
        <v>1</v>
      </c>
      <c r="H135" s="127">
        <v>32.93</v>
      </c>
      <c r="I135" s="126">
        <v>69.015939331772799</v>
      </c>
      <c r="J135" s="127">
        <v>124.387</v>
      </c>
      <c r="K135" s="82"/>
      <c r="L135" s="117">
        <v>126.41</v>
      </c>
      <c r="M135" s="117">
        <v>250.797</v>
      </c>
      <c r="N135" s="87">
        <v>6720000</v>
      </c>
      <c r="O135" s="87">
        <v>509820000</v>
      </c>
      <c r="P135" s="87">
        <v>172030000</v>
      </c>
      <c r="Q135" s="87">
        <v>337790000</v>
      </c>
      <c r="R135" s="87">
        <f t="shared" si="4"/>
        <v>6719998.1335535375</v>
      </c>
      <c r="S135" s="87">
        <v>509820000</v>
      </c>
      <c r="T135" s="87">
        <f t="shared" si="5"/>
        <v>13332452.90642217</v>
      </c>
      <c r="U135" s="87"/>
      <c r="V135" s="115" t="s">
        <v>1257</v>
      </c>
      <c r="W135" s="115" t="s">
        <v>1257</v>
      </c>
      <c r="X135" s="115" t="s">
        <v>1258</v>
      </c>
    </row>
    <row r="136" spans="1:24">
      <c r="A136" s="85"/>
      <c r="B136" s="85">
        <v>7</v>
      </c>
      <c r="C136" s="82">
        <v>1</v>
      </c>
      <c r="D136" s="82">
        <v>8</v>
      </c>
      <c r="E136" s="82">
        <v>3.8</v>
      </c>
      <c r="F136" s="83" t="s">
        <v>1217</v>
      </c>
      <c r="G136" s="82">
        <v>1</v>
      </c>
      <c r="H136" s="127">
        <v>17.224</v>
      </c>
      <c r="I136" s="126">
        <v>35.974021187121735</v>
      </c>
      <c r="J136" s="127">
        <v>65.060999999999993</v>
      </c>
      <c r="K136" s="82"/>
      <c r="L136" s="117">
        <v>66.12</v>
      </c>
      <c r="M136" s="117">
        <v>131.18099999999998</v>
      </c>
      <c r="N136" s="87">
        <v>6820000</v>
      </c>
      <c r="O136" s="87">
        <v>270632000</v>
      </c>
      <c r="P136" s="87">
        <v>91322000</v>
      </c>
      <c r="Q136" s="87">
        <v>179310000</v>
      </c>
      <c r="R136" s="87">
        <f t="shared" si="4"/>
        <v>6819975.756164548</v>
      </c>
      <c r="S136" s="87">
        <v>270632000</v>
      </c>
      <c r="T136" s="87">
        <f t="shared" si="5"/>
        <v>13530720.503167294</v>
      </c>
      <c r="U136" s="87"/>
      <c r="V136" s="115" t="s">
        <v>1257</v>
      </c>
      <c r="W136" s="115" t="s">
        <v>1257</v>
      </c>
      <c r="X136" s="115" t="s">
        <v>1258</v>
      </c>
    </row>
    <row r="137" spans="1:24">
      <c r="A137" s="85"/>
      <c r="B137" s="85">
        <v>7</v>
      </c>
      <c r="C137" s="82">
        <v>1</v>
      </c>
      <c r="D137" s="82">
        <v>8</v>
      </c>
      <c r="E137" s="82">
        <v>3.8</v>
      </c>
      <c r="F137" s="83" t="s">
        <v>1218</v>
      </c>
      <c r="G137" s="82">
        <v>1</v>
      </c>
      <c r="H137" s="127">
        <v>23.192</v>
      </c>
      <c r="I137" s="126">
        <v>48.643535075645332</v>
      </c>
      <c r="J137" s="127">
        <v>87.605000000000004</v>
      </c>
      <c r="K137" s="82"/>
      <c r="L137" s="117">
        <v>89.03</v>
      </c>
      <c r="M137" s="117">
        <v>176.63499999999999</v>
      </c>
      <c r="N137" s="87">
        <v>6920000</v>
      </c>
      <c r="O137" s="87">
        <v>369750000</v>
      </c>
      <c r="P137" s="87">
        <v>124770000</v>
      </c>
      <c r="Q137" s="87">
        <v>244980000</v>
      </c>
      <c r="R137" s="87">
        <f t="shared" si="4"/>
        <v>6919999.1484517623</v>
      </c>
      <c r="S137" s="87">
        <v>369750000</v>
      </c>
      <c r="T137" s="87">
        <f t="shared" si="5"/>
        <v>13729237.892696584</v>
      </c>
      <c r="U137" s="87"/>
      <c r="V137" s="115" t="s">
        <v>1257</v>
      </c>
      <c r="W137" s="115" t="s">
        <v>1257</v>
      </c>
      <c r="X137" s="115" t="s">
        <v>1258</v>
      </c>
    </row>
    <row r="138" spans="1:24">
      <c r="A138" s="85"/>
      <c r="B138" s="85">
        <v>7</v>
      </c>
      <c r="C138" s="82">
        <v>1</v>
      </c>
      <c r="D138" s="82">
        <v>8</v>
      </c>
      <c r="E138" s="82">
        <v>3.8</v>
      </c>
      <c r="F138" s="83" t="s">
        <v>1219</v>
      </c>
      <c r="G138" s="82">
        <v>1</v>
      </c>
      <c r="H138" s="127">
        <v>23.94</v>
      </c>
      <c r="I138" s="126">
        <v>50.204784747610248</v>
      </c>
      <c r="J138" s="127">
        <v>90.429000000000002</v>
      </c>
      <c r="K138" s="82"/>
      <c r="L138" s="117">
        <v>91.9</v>
      </c>
      <c r="M138" s="117">
        <v>182.32900000000001</v>
      </c>
      <c r="N138" s="87">
        <v>6920000</v>
      </c>
      <c r="O138" s="87">
        <v>381669000</v>
      </c>
      <c r="P138" s="87">
        <v>128789000</v>
      </c>
      <c r="Q138" s="87">
        <v>252880000</v>
      </c>
      <c r="R138" s="87">
        <f t="shared" si="4"/>
        <v>6919994.6386989392</v>
      </c>
      <c r="S138" s="87">
        <v>381669000</v>
      </c>
      <c r="T138" s="87">
        <f t="shared" si="5"/>
        <v>13729224.183670716</v>
      </c>
      <c r="U138" s="87"/>
      <c r="V138" s="115" t="s">
        <v>1257</v>
      </c>
      <c r="W138" s="115" t="s">
        <v>1257</v>
      </c>
      <c r="X138" s="115" t="s">
        <v>1258</v>
      </c>
    </row>
    <row r="139" spans="1:24">
      <c r="A139" s="85"/>
      <c r="B139" s="85">
        <v>7</v>
      </c>
      <c r="C139" s="82">
        <v>1</v>
      </c>
      <c r="D139" s="82">
        <v>8</v>
      </c>
      <c r="E139" s="82">
        <v>3.8</v>
      </c>
      <c r="F139" s="83" t="s">
        <v>1220</v>
      </c>
      <c r="G139" s="82">
        <v>1</v>
      </c>
      <c r="H139" s="127">
        <v>24.187999999999999</v>
      </c>
      <c r="I139" s="126">
        <v>50.721574708713604</v>
      </c>
      <c r="J139" s="127">
        <v>91.364000000000004</v>
      </c>
      <c r="K139" s="82"/>
      <c r="L139" s="117">
        <v>92.85</v>
      </c>
      <c r="M139" s="117">
        <v>184.214</v>
      </c>
      <c r="N139" s="87">
        <v>6920000</v>
      </c>
      <c r="O139" s="87">
        <v>385615000</v>
      </c>
      <c r="P139" s="87">
        <v>130115000</v>
      </c>
      <c r="Q139" s="87">
        <v>255500000</v>
      </c>
      <c r="R139" s="87">
        <f t="shared" si="4"/>
        <v>6919997.0174824521</v>
      </c>
      <c r="S139" s="87">
        <v>385615000</v>
      </c>
      <c r="T139" s="87">
        <f t="shared" si="5"/>
        <v>13729244.271174071</v>
      </c>
      <c r="U139" s="87"/>
      <c r="V139" s="115" t="s">
        <v>1257</v>
      </c>
      <c r="W139" s="115" t="s">
        <v>1257</v>
      </c>
      <c r="X139" s="115" t="s">
        <v>1258</v>
      </c>
    </row>
    <row r="140" spans="1:24">
      <c r="A140" s="85"/>
      <c r="B140" s="85">
        <v>7</v>
      </c>
      <c r="C140" s="82">
        <v>1</v>
      </c>
      <c r="D140" s="82">
        <v>8</v>
      </c>
      <c r="E140" s="82">
        <v>3.8</v>
      </c>
      <c r="F140" s="83" t="s">
        <v>1221</v>
      </c>
      <c r="G140" s="82">
        <v>1</v>
      </c>
      <c r="H140" s="127">
        <v>23.94</v>
      </c>
      <c r="I140" s="126">
        <v>50.204784747610248</v>
      </c>
      <c r="J140" s="127">
        <v>90.429000000000002</v>
      </c>
      <c r="K140" s="82"/>
      <c r="L140" s="117">
        <v>91.9</v>
      </c>
      <c r="M140" s="117">
        <v>182.32900000000001</v>
      </c>
      <c r="N140" s="87">
        <v>6920000</v>
      </c>
      <c r="O140" s="87">
        <v>381669000</v>
      </c>
      <c r="P140" s="87">
        <v>128789000</v>
      </c>
      <c r="Q140" s="87">
        <v>252880000</v>
      </c>
      <c r="R140" s="87">
        <f t="shared" si="4"/>
        <v>6919994.6386989392</v>
      </c>
      <c r="S140" s="87">
        <v>381669000</v>
      </c>
      <c r="T140" s="87">
        <f t="shared" si="5"/>
        <v>13729224.183670716</v>
      </c>
      <c r="U140" s="87"/>
      <c r="V140" s="115" t="s">
        <v>1257</v>
      </c>
      <c r="W140" s="115" t="s">
        <v>1257</v>
      </c>
      <c r="X140" s="115" t="s">
        <v>1258</v>
      </c>
    </row>
    <row r="141" spans="1:24">
      <c r="A141" s="85"/>
      <c r="B141" s="85">
        <v>7</v>
      </c>
      <c r="C141" s="82">
        <v>1</v>
      </c>
      <c r="D141" s="82">
        <v>8</v>
      </c>
      <c r="E141" s="82">
        <v>3.8</v>
      </c>
      <c r="F141" s="83" t="s">
        <v>1222</v>
      </c>
      <c r="G141" s="82">
        <v>1</v>
      </c>
      <c r="H141" s="127">
        <v>23.192</v>
      </c>
      <c r="I141" s="126">
        <v>48.643535075645332</v>
      </c>
      <c r="J141" s="127">
        <v>87.605000000000004</v>
      </c>
      <c r="K141" s="82"/>
      <c r="L141" s="117">
        <v>89.03</v>
      </c>
      <c r="M141" s="117">
        <v>176.63499999999999</v>
      </c>
      <c r="N141" s="87">
        <v>6920000</v>
      </c>
      <c r="O141" s="87">
        <v>369750000</v>
      </c>
      <c r="P141" s="87">
        <v>124770000</v>
      </c>
      <c r="Q141" s="87">
        <v>244980000</v>
      </c>
      <c r="R141" s="87">
        <f t="shared" si="4"/>
        <v>6919999.1484517623</v>
      </c>
      <c r="S141" s="87">
        <v>369750000</v>
      </c>
      <c r="T141" s="87">
        <f t="shared" si="5"/>
        <v>13729237.892696584</v>
      </c>
      <c r="U141" s="87"/>
      <c r="V141" s="115" t="s">
        <v>1257</v>
      </c>
      <c r="W141" s="115" t="s">
        <v>1257</v>
      </c>
      <c r="X141" s="115" t="s">
        <v>1258</v>
      </c>
    </row>
    <row r="142" spans="1:24">
      <c r="A142" s="85"/>
      <c r="B142" s="85">
        <v>7</v>
      </c>
      <c r="C142" s="82">
        <v>1</v>
      </c>
      <c r="D142" s="82">
        <v>8</v>
      </c>
      <c r="E142" s="82">
        <v>3.8</v>
      </c>
      <c r="F142" s="83" t="s">
        <v>1223</v>
      </c>
      <c r="G142" s="82">
        <v>1</v>
      </c>
      <c r="H142" s="127">
        <v>22.895</v>
      </c>
      <c r="I142" s="126">
        <v>48.0342669109761</v>
      </c>
      <c r="J142" s="127">
        <v>86.483000000000004</v>
      </c>
      <c r="K142" s="82"/>
      <c r="L142" s="117">
        <v>87.89</v>
      </c>
      <c r="M142" s="117">
        <v>174.37299999999999</v>
      </c>
      <c r="N142" s="87">
        <v>6920000</v>
      </c>
      <c r="O142" s="87">
        <v>365015000</v>
      </c>
      <c r="P142" s="87">
        <v>123165000</v>
      </c>
      <c r="Q142" s="87">
        <v>241850000</v>
      </c>
      <c r="R142" s="87">
        <f t="shared" si="4"/>
        <v>6919999.982937688</v>
      </c>
      <c r="S142" s="87">
        <v>365015000</v>
      </c>
      <c r="T142" s="87">
        <f t="shared" si="5"/>
        <v>13729220.127714114</v>
      </c>
      <c r="U142" s="87"/>
      <c r="V142" s="115" t="s">
        <v>1257</v>
      </c>
      <c r="W142" s="115" t="s">
        <v>1257</v>
      </c>
      <c r="X142" s="115" t="s">
        <v>1258</v>
      </c>
    </row>
    <row r="143" spans="1:24">
      <c r="A143" s="85"/>
      <c r="B143" s="85">
        <v>7</v>
      </c>
      <c r="C143" s="82">
        <v>1</v>
      </c>
      <c r="D143" s="82">
        <v>8</v>
      </c>
      <c r="E143" s="82">
        <v>3.8</v>
      </c>
      <c r="F143" s="83" t="s">
        <v>1224</v>
      </c>
      <c r="G143" s="82">
        <v>1</v>
      </c>
      <c r="H143" s="127">
        <v>33.779000000000003</v>
      </c>
      <c r="I143" s="126">
        <v>70.539109743445877</v>
      </c>
      <c r="J143" s="127">
        <v>127.595</v>
      </c>
      <c r="K143" s="82"/>
      <c r="L143" s="117">
        <v>129.66999999999999</v>
      </c>
      <c r="M143" s="117">
        <v>257.26499999999999</v>
      </c>
      <c r="N143" s="87">
        <v>6670000</v>
      </c>
      <c r="O143" s="87">
        <v>519077000</v>
      </c>
      <c r="P143" s="87">
        <v>175147000</v>
      </c>
      <c r="Q143" s="87">
        <v>343930000</v>
      </c>
      <c r="R143" s="87">
        <f t="shared" si="4"/>
        <v>6669997.9584995573</v>
      </c>
      <c r="S143" s="87">
        <v>519077000</v>
      </c>
      <c r="T143" s="87">
        <f t="shared" si="5"/>
        <v>13233261.546952948</v>
      </c>
      <c r="U143" s="87"/>
      <c r="V143" s="115" t="s">
        <v>1257</v>
      </c>
      <c r="W143" s="115" t="s">
        <v>1257</v>
      </c>
      <c r="X143" s="115" t="s">
        <v>1258</v>
      </c>
    </row>
    <row r="144" spans="1:24">
      <c r="A144" s="85"/>
      <c r="B144" s="85">
        <v>7</v>
      </c>
      <c r="C144" s="82">
        <v>1</v>
      </c>
      <c r="D144" s="82">
        <v>8</v>
      </c>
      <c r="E144" s="82">
        <v>3.8</v>
      </c>
      <c r="F144" s="83" t="s">
        <v>1225</v>
      </c>
      <c r="G144" s="82">
        <v>5</v>
      </c>
      <c r="H144" s="127">
        <v>35.031999999999996</v>
      </c>
      <c r="I144" s="126">
        <v>73.155698914927129</v>
      </c>
      <c r="J144" s="127">
        <v>132.327</v>
      </c>
      <c r="K144" s="82"/>
      <c r="L144" s="117">
        <v>134.47999999999999</v>
      </c>
      <c r="M144" s="117">
        <v>266.80700000000002</v>
      </c>
      <c r="N144" s="87">
        <v>6670000</v>
      </c>
      <c r="O144" s="87">
        <v>538329000</v>
      </c>
      <c r="P144" s="87">
        <v>181649000</v>
      </c>
      <c r="Q144" s="87">
        <v>356680000</v>
      </c>
      <c r="R144" s="87">
        <f t="shared" si="4"/>
        <v>6669989.9178057546</v>
      </c>
      <c r="S144" s="87">
        <v>538329000</v>
      </c>
      <c r="T144" s="87">
        <f t="shared" si="5"/>
        <v>13233194.527067222</v>
      </c>
      <c r="U144" s="87"/>
      <c r="V144" s="115" t="s">
        <v>1257</v>
      </c>
      <c r="W144" s="115" t="s">
        <v>1257</v>
      </c>
      <c r="X144" s="115" t="s">
        <v>1258</v>
      </c>
    </row>
    <row r="145" spans="1:24">
      <c r="A145" s="85"/>
      <c r="B145" s="85">
        <v>7</v>
      </c>
      <c r="C145" s="82">
        <v>1</v>
      </c>
      <c r="D145" s="82">
        <v>9</v>
      </c>
      <c r="E145" s="82">
        <v>3.8</v>
      </c>
      <c r="F145" s="83" t="s">
        <v>1304</v>
      </c>
      <c r="G145" s="82">
        <v>1</v>
      </c>
      <c r="H145" s="127">
        <v>48.792000000000002</v>
      </c>
      <c r="I145" s="126">
        <v>102.23193409490078</v>
      </c>
      <c r="J145" s="127">
        <v>184.30199999999999</v>
      </c>
      <c r="K145" s="82"/>
      <c r="L145" s="117">
        <v>187.3</v>
      </c>
      <c r="M145" s="117">
        <v>371.60199999999998</v>
      </c>
      <c r="N145" s="87">
        <v>6870000</v>
      </c>
      <c r="O145" s="87">
        <v>772253000</v>
      </c>
      <c r="P145" s="87">
        <v>260583000</v>
      </c>
      <c r="Q145" s="87">
        <v>511670000</v>
      </c>
      <c r="R145" s="87">
        <f t="shared" si="4"/>
        <v>6869991.2253939519</v>
      </c>
      <c r="S145" s="87">
        <v>772253000</v>
      </c>
      <c r="T145" s="87">
        <f t="shared" si="5"/>
        <v>13630018.576288536</v>
      </c>
      <c r="U145" s="87"/>
      <c r="V145" s="115" t="s">
        <v>1257</v>
      </c>
      <c r="W145" s="115" t="s">
        <v>1257</v>
      </c>
      <c r="X145" s="115" t="s">
        <v>1258</v>
      </c>
    </row>
    <row r="146" spans="1:24">
      <c r="A146" s="85"/>
      <c r="B146" s="85">
        <v>7</v>
      </c>
      <c r="C146" s="82">
        <v>1</v>
      </c>
      <c r="D146" s="82">
        <v>9</v>
      </c>
      <c r="E146" s="82">
        <v>3.8</v>
      </c>
      <c r="F146" s="83" t="s">
        <v>1227</v>
      </c>
      <c r="G146" s="82">
        <v>1</v>
      </c>
      <c r="H146" s="127">
        <v>24.25</v>
      </c>
      <c r="I146" s="126">
        <v>50.852132172571302</v>
      </c>
      <c r="J146" s="127">
        <v>91.6</v>
      </c>
      <c r="K146" s="82"/>
      <c r="L146" s="117">
        <v>93.09</v>
      </c>
      <c r="M146" s="117">
        <v>184.69</v>
      </c>
      <c r="N146" s="87">
        <v>6770000</v>
      </c>
      <c r="O146" s="87">
        <v>378231000</v>
      </c>
      <c r="P146" s="87">
        <v>127631000</v>
      </c>
      <c r="Q146" s="87">
        <v>250600000</v>
      </c>
      <c r="R146" s="87">
        <f t="shared" si="4"/>
        <v>6769995.1985659245</v>
      </c>
      <c r="S146" s="87">
        <v>378231000</v>
      </c>
      <c r="T146" s="87">
        <f t="shared" si="5"/>
        <v>13431629.747804709</v>
      </c>
      <c r="U146" s="87"/>
      <c r="V146" s="115" t="s">
        <v>1257</v>
      </c>
      <c r="W146" s="115" t="s">
        <v>1257</v>
      </c>
      <c r="X146" s="115" t="s">
        <v>1258</v>
      </c>
    </row>
    <row r="147" spans="1:24">
      <c r="A147" s="85"/>
      <c r="B147" s="85">
        <v>7</v>
      </c>
      <c r="C147" s="82">
        <v>1</v>
      </c>
      <c r="D147" s="82">
        <v>9</v>
      </c>
      <c r="E147" s="82">
        <v>3.8</v>
      </c>
      <c r="F147" s="83" t="s">
        <v>1228</v>
      </c>
      <c r="G147" s="82">
        <v>1</v>
      </c>
      <c r="H147" s="127">
        <v>24.25</v>
      </c>
      <c r="I147" s="126">
        <v>50.852132172571302</v>
      </c>
      <c r="J147" s="127">
        <v>91.6</v>
      </c>
      <c r="K147" s="82"/>
      <c r="L147" s="117">
        <v>93.09</v>
      </c>
      <c r="M147" s="117">
        <v>184.69</v>
      </c>
      <c r="N147" s="87">
        <v>6770000</v>
      </c>
      <c r="O147" s="87">
        <v>378231000</v>
      </c>
      <c r="P147" s="87">
        <v>127631000</v>
      </c>
      <c r="Q147" s="87">
        <v>250600000</v>
      </c>
      <c r="R147" s="87">
        <f t="shared" si="4"/>
        <v>6769995.1985659245</v>
      </c>
      <c r="S147" s="87">
        <v>378231000</v>
      </c>
      <c r="T147" s="87">
        <f t="shared" si="5"/>
        <v>13431629.747804709</v>
      </c>
      <c r="U147" s="87"/>
      <c r="V147" s="115" t="s">
        <v>1257</v>
      </c>
      <c r="W147" s="115" t="s">
        <v>1257</v>
      </c>
      <c r="X147" s="115" t="s">
        <v>1258</v>
      </c>
    </row>
    <row r="148" spans="1:24">
      <c r="A148" s="85"/>
      <c r="B148" s="85">
        <v>7</v>
      </c>
      <c r="C148" s="82">
        <v>1</v>
      </c>
      <c r="D148" s="82">
        <v>9</v>
      </c>
      <c r="E148" s="82">
        <v>3.8</v>
      </c>
      <c r="F148" s="83" t="s">
        <v>1229</v>
      </c>
      <c r="G148" s="82">
        <v>1</v>
      </c>
      <c r="H148" s="127">
        <v>24.25</v>
      </c>
      <c r="I148" s="126">
        <v>50.852132172571302</v>
      </c>
      <c r="J148" s="127">
        <v>91.6</v>
      </c>
      <c r="K148" s="82"/>
      <c r="L148" s="117">
        <v>93.09</v>
      </c>
      <c r="M148" s="117">
        <v>184.69</v>
      </c>
      <c r="N148" s="87">
        <v>6770000</v>
      </c>
      <c r="O148" s="87">
        <v>378231000</v>
      </c>
      <c r="P148" s="87">
        <v>127631000</v>
      </c>
      <c r="Q148" s="87">
        <v>250600000</v>
      </c>
      <c r="R148" s="87">
        <f t="shared" si="4"/>
        <v>6769995.1985659245</v>
      </c>
      <c r="S148" s="87">
        <v>378231000</v>
      </c>
      <c r="T148" s="87">
        <f t="shared" si="5"/>
        <v>13431629.747804709</v>
      </c>
      <c r="U148" s="87"/>
      <c r="V148" s="115" t="s">
        <v>1257</v>
      </c>
      <c r="W148" s="115" t="s">
        <v>1257</v>
      </c>
      <c r="X148" s="115" t="s">
        <v>1258</v>
      </c>
    </row>
    <row r="149" spans="1:24">
      <c r="A149" s="85"/>
      <c r="B149" s="85">
        <v>7</v>
      </c>
      <c r="C149" s="82">
        <v>1</v>
      </c>
      <c r="D149" s="82">
        <v>9</v>
      </c>
      <c r="E149" s="82">
        <v>3.8</v>
      </c>
      <c r="F149" s="83" t="s">
        <v>1230</v>
      </c>
      <c r="G149" s="82">
        <v>1</v>
      </c>
      <c r="H149" s="127">
        <v>24.25</v>
      </c>
      <c r="I149" s="126">
        <v>50.852132172571302</v>
      </c>
      <c r="J149" s="127">
        <v>91.6</v>
      </c>
      <c r="K149" s="82"/>
      <c r="L149" s="117">
        <v>93.09</v>
      </c>
      <c r="M149" s="117">
        <v>184.69</v>
      </c>
      <c r="N149" s="87">
        <v>6770000</v>
      </c>
      <c r="O149" s="87">
        <v>378231000</v>
      </c>
      <c r="P149" s="87">
        <v>127631000</v>
      </c>
      <c r="Q149" s="87">
        <v>250600000</v>
      </c>
      <c r="R149" s="87">
        <f t="shared" si="4"/>
        <v>6769995.1985659245</v>
      </c>
      <c r="S149" s="87">
        <v>378231000</v>
      </c>
      <c r="T149" s="87">
        <f t="shared" si="5"/>
        <v>13431629.747804709</v>
      </c>
      <c r="U149" s="87"/>
      <c r="V149" s="115" t="s">
        <v>1257</v>
      </c>
      <c r="W149" s="115" t="s">
        <v>1257</v>
      </c>
      <c r="X149" s="115" t="s">
        <v>1258</v>
      </c>
    </row>
    <row r="150" spans="1:24">
      <c r="A150" s="85"/>
      <c r="B150" s="85">
        <v>7</v>
      </c>
      <c r="C150" s="82">
        <v>1</v>
      </c>
      <c r="D150" s="82">
        <v>9</v>
      </c>
      <c r="E150" s="82">
        <v>3.8</v>
      </c>
      <c r="F150" s="83" t="s">
        <v>1231</v>
      </c>
      <c r="G150" s="82">
        <v>1</v>
      </c>
      <c r="H150" s="127">
        <v>24.25</v>
      </c>
      <c r="I150" s="126">
        <v>50.852132172571302</v>
      </c>
      <c r="J150" s="127">
        <v>91.6</v>
      </c>
      <c r="K150" s="82"/>
      <c r="L150" s="117">
        <v>93.09</v>
      </c>
      <c r="M150" s="117">
        <v>184.69</v>
      </c>
      <c r="N150" s="87">
        <v>6770000</v>
      </c>
      <c r="O150" s="87">
        <v>378231000</v>
      </c>
      <c r="P150" s="87">
        <v>127631000</v>
      </c>
      <c r="Q150" s="87">
        <v>250600000</v>
      </c>
      <c r="R150" s="87">
        <f t="shared" si="4"/>
        <v>6769995.1985659245</v>
      </c>
      <c r="S150" s="87">
        <v>378231000</v>
      </c>
      <c r="T150" s="87">
        <f t="shared" si="5"/>
        <v>13431629.747804709</v>
      </c>
      <c r="U150" s="87"/>
      <c r="V150" s="115" t="s">
        <v>1257</v>
      </c>
      <c r="W150" s="115" t="s">
        <v>1257</v>
      </c>
      <c r="X150" s="115" t="s">
        <v>1258</v>
      </c>
    </row>
    <row r="151" spans="1:24">
      <c r="A151" s="85"/>
      <c r="B151" s="85">
        <v>7</v>
      </c>
      <c r="C151" s="82">
        <v>1</v>
      </c>
      <c r="D151" s="82">
        <v>9</v>
      </c>
      <c r="E151" s="82">
        <v>3.8</v>
      </c>
      <c r="F151" s="83" t="s">
        <v>1232</v>
      </c>
      <c r="G151" s="82">
        <v>1</v>
      </c>
      <c r="H151" s="127">
        <v>24.25</v>
      </c>
      <c r="I151" s="126">
        <v>50.852132172571302</v>
      </c>
      <c r="J151" s="127">
        <v>91.6</v>
      </c>
      <c r="K151" s="82"/>
      <c r="L151" s="117">
        <v>93.09</v>
      </c>
      <c r="M151" s="117">
        <v>184.69</v>
      </c>
      <c r="N151" s="87">
        <v>6770000</v>
      </c>
      <c r="O151" s="87">
        <v>378231000</v>
      </c>
      <c r="P151" s="87">
        <v>127631000</v>
      </c>
      <c r="Q151" s="87">
        <v>250600000</v>
      </c>
      <c r="R151" s="87">
        <f t="shared" si="4"/>
        <v>6769995.1985659245</v>
      </c>
      <c r="S151" s="87">
        <v>378231000</v>
      </c>
      <c r="T151" s="87">
        <f t="shared" si="5"/>
        <v>13431629.747804709</v>
      </c>
      <c r="U151" s="87"/>
      <c r="V151" s="115" t="s">
        <v>1257</v>
      </c>
      <c r="W151" s="115" t="s">
        <v>1257</v>
      </c>
      <c r="X151" s="115" t="s">
        <v>1258</v>
      </c>
    </row>
    <row r="152" spans="1:24">
      <c r="A152" s="85"/>
      <c r="B152" s="85">
        <v>7</v>
      </c>
      <c r="C152" s="82">
        <v>1</v>
      </c>
      <c r="D152" s="82">
        <v>9</v>
      </c>
      <c r="E152" s="82">
        <v>3.8</v>
      </c>
      <c r="F152" s="83" t="s">
        <v>1233</v>
      </c>
      <c r="G152" s="82">
        <v>5</v>
      </c>
      <c r="H152" s="127">
        <v>32.93</v>
      </c>
      <c r="I152" s="126">
        <v>69.015939331772799</v>
      </c>
      <c r="J152" s="127">
        <v>124.387</v>
      </c>
      <c r="K152" s="82"/>
      <c r="L152" s="117">
        <v>126.41</v>
      </c>
      <c r="M152" s="117">
        <v>250.797</v>
      </c>
      <c r="N152" s="87">
        <v>6770000</v>
      </c>
      <c r="O152" s="87">
        <v>513613000</v>
      </c>
      <c r="P152" s="87">
        <v>173313000</v>
      </c>
      <c r="Q152" s="87">
        <v>340300000</v>
      </c>
      <c r="R152" s="87">
        <f t="shared" si="4"/>
        <v>6769994.1182551356</v>
      </c>
      <c r="S152" s="87">
        <v>513613000</v>
      </c>
      <c r="T152" s="87">
        <f t="shared" si="5"/>
        <v>13431644.766047252</v>
      </c>
      <c r="U152" s="87"/>
      <c r="V152" s="115" t="s">
        <v>1257</v>
      </c>
      <c r="W152" s="115" t="s">
        <v>1257</v>
      </c>
      <c r="X152" s="115" t="s">
        <v>1258</v>
      </c>
    </row>
    <row r="153" spans="1:24">
      <c r="A153" s="85"/>
      <c r="B153" s="85">
        <v>7</v>
      </c>
      <c r="C153" s="82">
        <v>1</v>
      </c>
      <c r="D153" s="82">
        <v>9</v>
      </c>
      <c r="E153" s="82">
        <v>3.8</v>
      </c>
      <c r="F153" s="83" t="s">
        <v>1234</v>
      </c>
      <c r="G153" s="82">
        <v>1</v>
      </c>
      <c r="H153" s="127">
        <v>17.224</v>
      </c>
      <c r="I153" s="126">
        <v>35.974021187121735</v>
      </c>
      <c r="J153" s="127">
        <v>65.060999999999993</v>
      </c>
      <c r="K153" s="82"/>
      <c r="L153" s="117">
        <v>66.12</v>
      </c>
      <c r="M153" s="117">
        <v>131.18099999999998</v>
      </c>
      <c r="N153" s="87">
        <v>6870000</v>
      </c>
      <c r="O153" s="87">
        <v>272617000</v>
      </c>
      <c r="P153" s="87">
        <v>91987000</v>
      </c>
      <c r="Q153" s="87">
        <v>180630000</v>
      </c>
      <c r="R153" s="87">
        <f t="shared" si="4"/>
        <v>6869998.118176382</v>
      </c>
      <c r="S153" s="87">
        <v>272617000</v>
      </c>
      <c r="T153" s="87">
        <f t="shared" si="5"/>
        <v>13629964.052336598</v>
      </c>
      <c r="U153" s="87"/>
      <c r="V153" s="115" t="s">
        <v>1257</v>
      </c>
      <c r="W153" s="115" t="s">
        <v>1257</v>
      </c>
      <c r="X153" s="115" t="s">
        <v>1258</v>
      </c>
    </row>
    <row r="154" spans="1:24">
      <c r="A154" s="85"/>
      <c r="B154" s="85">
        <v>7</v>
      </c>
      <c r="C154" s="82">
        <v>1</v>
      </c>
      <c r="D154" s="82">
        <v>9</v>
      </c>
      <c r="E154" s="82">
        <v>3.8</v>
      </c>
      <c r="F154" s="83" t="s">
        <v>1235</v>
      </c>
      <c r="G154" s="82">
        <v>1</v>
      </c>
      <c r="H154" s="127">
        <v>23.192</v>
      </c>
      <c r="I154" s="126">
        <v>48.643535075645332</v>
      </c>
      <c r="J154" s="127">
        <v>87.605000000000004</v>
      </c>
      <c r="K154" s="82"/>
      <c r="L154" s="117">
        <v>89.03</v>
      </c>
      <c r="M154" s="117">
        <v>176.63499999999999</v>
      </c>
      <c r="N154" s="87">
        <v>6970000</v>
      </c>
      <c r="O154" s="87">
        <v>372421000</v>
      </c>
      <c r="P154" s="87">
        <v>125671000</v>
      </c>
      <c r="Q154" s="87">
        <v>246750000</v>
      </c>
      <c r="R154" s="87">
        <f t="shared" si="4"/>
        <v>6969987.8373645805</v>
      </c>
      <c r="S154" s="87">
        <v>372421000</v>
      </c>
      <c r="T154" s="87">
        <f t="shared" si="5"/>
        <v>13828415.159529289</v>
      </c>
      <c r="U154" s="87"/>
      <c r="V154" s="115" t="s">
        <v>1257</v>
      </c>
      <c r="W154" s="115" t="s">
        <v>1257</v>
      </c>
      <c r="X154" s="115" t="s">
        <v>1258</v>
      </c>
    </row>
    <row r="155" spans="1:24">
      <c r="A155" s="85"/>
      <c r="B155" s="85">
        <v>7</v>
      </c>
      <c r="C155" s="82">
        <v>1</v>
      </c>
      <c r="D155" s="82">
        <v>9</v>
      </c>
      <c r="E155" s="82">
        <v>3.8</v>
      </c>
      <c r="F155" s="83" t="s">
        <v>1236</v>
      </c>
      <c r="G155" s="82">
        <v>1</v>
      </c>
      <c r="H155" s="127">
        <v>23.94</v>
      </c>
      <c r="I155" s="126">
        <v>50.204784747610248</v>
      </c>
      <c r="J155" s="127">
        <v>90.429000000000002</v>
      </c>
      <c r="K155" s="82"/>
      <c r="L155" s="117">
        <v>91.9</v>
      </c>
      <c r="M155" s="117">
        <v>182.32900000000001</v>
      </c>
      <c r="N155" s="87">
        <v>6970000</v>
      </c>
      <c r="O155" s="87">
        <v>384427000</v>
      </c>
      <c r="P155" s="87">
        <v>129717000</v>
      </c>
      <c r="Q155" s="87">
        <v>254710000</v>
      </c>
      <c r="R155" s="87">
        <f t="shared" si="4"/>
        <v>6969999.604293556</v>
      </c>
      <c r="S155" s="87">
        <v>384427000</v>
      </c>
      <c r="T155" s="87">
        <f t="shared" si="5"/>
        <v>13828433.708936231</v>
      </c>
      <c r="U155" s="87"/>
      <c r="V155" s="115" t="s">
        <v>1257</v>
      </c>
      <c r="W155" s="115" t="s">
        <v>1257</v>
      </c>
      <c r="X155" s="115" t="s">
        <v>1258</v>
      </c>
    </row>
    <row r="156" spans="1:24">
      <c r="A156" s="85"/>
      <c r="B156" s="85">
        <v>7</v>
      </c>
      <c r="C156" s="82">
        <v>1</v>
      </c>
      <c r="D156" s="82">
        <v>9</v>
      </c>
      <c r="E156" s="82">
        <v>3.8</v>
      </c>
      <c r="F156" s="83" t="s">
        <v>1237</v>
      </c>
      <c r="G156" s="82">
        <v>1</v>
      </c>
      <c r="H156" s="127">
        <v>24.187999999999999</v>
      </c>
      <c r="I156" s="126">
        <v>50.721574708713604</v>
      </c>
      <c r="J156" s="127">
        <v>91.364000000000004</v>
      </c>
      <c r="K156" s="82"/>
      <c r="L156" s="117">
        <v>92.85</v>
      </c>
      <c r="M156" s="117">
        <v>184.214</v>
      </c>
      <c r="N156" s="87">
        <v>6970000</v>
      </c>
      <c r="O156" s="87">
        <v>388401000</v>
      </c>
      <c r="P156" s="87">
        <v>131061000</v>
      </c>
      <c r="Q156" s="87">
        <v>257340000</v>
      </c>
      <c r="R156" s="87">
        <f t="shared" si="4"/>
        <v>6969992.7689203015</v>
      </c>
      <c r="S156" s="87">
        <v>388401000</v>
      </c>
      <c r="T156" s="87">
        <f t="shared" si="5"/>
        <v>13828435.626643881</v>
      </c>
      <c r="U156" s="87"/>
      <c r="V156" s="115" t="s">
        <v>1257</v>
      </c>
      <c r="W156" s="115" t="s">
        <v>1257</v>
      </c>
      <c r="X156" s="115" t="s">
        <v>1258</v>
      </c>
    </row>
    <row r="157" spans="1:24">
      <c r="A157" s="85"/>
      <c r="B157" s="85">
        <v>7</v>
      </c>
      <c r="C157" s="82">
        <v>1</v>
      </c>
      <c r="D157" s="82">
        <v>9</v>
      </c>
      <c r="E157" s="82">
        <v>3.8</v>
      </c>
      <c r="F157" s="83" t="s">
        <v>1238</v>
      </c>
      <c r="G157" s="82">
        <v>1</v>
      </c>
      <c r="H157" s="127">
        <v>23.94</v>
      </c>
      <c r="I157" s="126">
        <v>50.204784747610248</v>
      </c>
      <c r="J157" s="127">
        <v>90.429000000000002</v>
      </c>
      <c r="K157" s="82"/>
      <c r="L157" s="117">
        <v>91.9</v>
      </c>
      <c r="M157" s="117">
        <v>182.32900000000001</v>
      </c>
      <c r="N157" s="87">
        <v>6970000</v>
      </c>
      <c r="O157" s="87">
        <v>384427000</v>
      </c>
      <c r="P157" s="87">
        <v>129717000</v>
      </c>
      <c r="Q157" s="87">
        <v>254710000</v>
      </c>
      <c r="R157" s="87">
        <f t="shared" si="4"/>
        <v>6969999.604293556</v>
      </c>
      <c r="S157" s="87">
        <v>384427000</v>
      </c>
      <c r="T157" s="87">
        <f t="shared" si="5"/>
        <v>13828433.708936231</v>
      </c>
      <c r="U157" s="87"/>
      <c r="V157" s="115" t="s">
        <v>1257</v>
      </c>
      <c r="W157" s="115" t="s">
        <v>1257</v>
      </c>
      <c r="X157" s="115" t="s">
        <v>1258</v>
      </c>
    </row>
    <row r="158" spans="1:24">
      <c r="A158" s="85"/>
      <c r="B158" s="85">
        <v>7</v>
      </c>
      <c r="C158" s="82">
        <v>1</v>
      </c>
      <c r="D158" s="82">
        <v>9</v>
      </c>
      <c r="E158" s="82">
        <v>3.8</v>
      </c>
      <c r="F158" s="83" t="s">
        <v>1239</v>
      </c>
      <c r="G158" s="82">
        <v>1</v>
      </c>
      <c r="H158" s="127">
        <v>23.192</v>
      </c>
      <c r="I158" s="126">
        <v>48.643535075645332</v>
      </c>
      <c r="J158" s="127">
        <v>87.605000000000004</v>
      </c>
      <c r="K158" s="82"/>
      <c r="L158" s="117">
        <v>89.03</v>
      </c>
      <c r="M158" s="117">
        <v>176.63499999999999</v>
      </c>
      <c r="N158" s="87">
        <v>6970000</v>
      </c>
      <c r="O158" s="87">
        <v>372421000</v>
      </c>
      <c r="P158" s="87">
        <v>125671000</v>
      </c>
      <c r="Q158" s="87">
        <v>246750000</v>
      </c>
      <c r="R158" s="87">
        <f t="shared" si="4"/>
        <v>6969987.8373645805</v>
      </c>
      <c r="S158" s="87">
        <v>372421000</v>
      </c>
      <c r="T158" s="87">
        <f t="shared" si="5"/>
        <v>13828415.159529289</v>
      </c>
      <c r="U158" s="87"/>
      <c r="V158" s="115" t="s">
        <v>1257</v>
      </c>
      <c r="W158" s="115" t="s">
        <v>1257</v>
      </c>
      <c r="X158" s="115" t="s">
        <v>1258</v>
      </c>
    </row>
    <row r="159" spans="1:24">
      <c r="A159" s="85"/>
      <c r="B159" s="85">
        <v>7</v>
      </c>
      <c r="C159" s="82">
        <v>1</v>
      </c>
      <c r="D159" s="82">
        <v>9</v>
      </c>
      <c r="E159" s="82">
        <v>3.8</v>
      </c>
      <c r="F159" s="83" t="s">
        <v>1240</v>
      </c>
      <c r="G159" s="82">
        <v>1</v>
      </c>
      <c r="H159" s="127">
        <v>22.895</v>
      </c>
      <c r="I159" s="126">
        <v>48.0342669109761</v>
      </c>
      <c r="J159" s="127">
        <v>86.483000000000004</v>
      </c>
      <c r="K159" s="82"/>
      <c r="L159" s="117">
        <v>87.89</v>
      </c>
      <c r="M159" s="117">
        <v>174.37299999999999</v>
      </c>
      <c r="N159" s="87">
        <v>6970000</v>
      </c>
      <c r="O159" s="87">
        <v>367652000</v>
      </c>
      <c r="P159" s="87">
        <v>124062000</v>
      </c>
      <c r="Q159" s="87">
        <v>243590000</v>
      </c>
      <c r="R159" s="87">
        <f t="shared" si="4"/>
        <v>6969992.5584620005</v>
      </c>
      <c r="S159" s="87">
        <v>367652000</v>
      </c>
      <c r="T159" s="87">
        <f t="shared" si="5"/>
        <v>13828404.965259919</v>
      </c>
      <c r="U159" s="87"/>
      <c r="V159" s="115" t="s">
        <v>1257</v>
      </c>
      <c r="W159" s="115" t="s">
        <v>1257</v>
      </c>
      <c r="X159" s="115" t="s">
        <v>1258</v>
      </c>
    </row>
    <row r="160" spans="1:24">
      <c r="A160" s="85"/>
      <c r="B160" s="85">
        <v>7</v>
      </c>
      <c r="C160" s="82">
        <v>1</v>
      </c>
      <c r="D160" s="82">
        <v>9</v>
      </c>
      <c r="E160" s="82">
        <v>3.8</v>
      </c>
      <c r="F160" s="83" t="s">
        <v>1241</v>
      </c>
      <c r="G160" s="82">
        <v>5</v>
      </c>
      <c r="H160" s="127">
        <v>33.779000000000003</v>
      </c>
      <c r="I160" s="126">
        <v>70.539109743445877</v>
      </c>
      <c r="J160" s="127">
        <v>127.595</v>
      </c>
      <c r="K160" s="82"/>
      <c r="L160" s="117">
        <v>129.66999999999999</v>
      </c>
      <c r="M160" s="117">
        <v>257.26499999999999</v>
      </c>
      <c r="N160" s="87">
        <v>6720000</v>
      </c>
      <c r="O160" s="87">
        <v>522968000</v>
      </c>
      <c r="P160" s="87">
        <v>176468000</v>
      </c>
      <c r="Q160" s="87">
        <v>346500000</v>
      </c>
      <c r="R160" s="87">
        <f t="shared" si="4"/>
        <v>6719996.2478795946</v>
      </c>
      <c r="S160" s="87">
        <v>522968000</v>
      </c>
      <c r="T160" s="87">
        <f t="shared" si="5"/>
        <v>13332458.04512026</v>
      </c>
      <c r="U160" s="87"/>
      <c r="V160" s="115" t="s">
        <v>1257</v>
      </c>
      <c r="W160" s="115" t="s">
        <v>1257</v>
      </c>
      <c r="X160" s="115" t="s">
        <v>1258</v>
      </c>
    </row>
    <row r="161" spans="1:24">
      <c r="A161" s="85"/>
      <c r="B161" s="85">
        <v>7</v>
      </c>
      <c r="C161" s="82">
        <v>1</v>
      </c>
      <c r="D161" s="82">
        <v>9</v>
      </c>
      <c r="E161" s="82">
        <v>3.8</v>
      </c>
      <c r="F161" s="83" t="s">
        <v>1242</v>
      </c>
      <c r="G161" s="82">
        <v>5</v>
      </c>
      <c r="H161" s="127">
        <v>35.031999999999996</v>
      </c>
      <c r="I161" s="126">
        <v>73.155698914927129</v>
      </c>
      <c r="J161" s="127">
        <v>132.32799999999997</v>
      </c>
      <c r="K161" s="82"/>
      <c r="L161" s="117">
        <v>134.47999999999999</v>
      </c>
      <c r="M161" s="117">
        <v>266.80799999999999</v>
      </c>
      <c r="N161" s="87">
        <v>6720000</v>
      </c>
      <c r="O161" s="87">
        <v>542367000</v>
      </c>
      <c r="P161" s="87">
        <v>183007000</v>
      </c>
      <c r="Q161" s="87">
        <v>359360000</v>
      </c>
      <c r="R161" s="87">
        <f t="shared" si="4"/>
        <v>6719996.2532254606</v>
      </c>
      <c r="S161" s="87">
        <v>542367000</v>
      </c>
      <c r="T161" s="87">
        <f t="shared" si="5"/>
        <v>13332456.575926373</v>
      </c>
      <c r="U161" s="87"/>
      <c r="V161" s="115" t="s">
        <v>1257</v>
      </c>
      <c r="W161" s="115" t="s">
        <v>1257</v>
      </c>
      <c r="X161" s="115" t="s">
        <v>1258</v>
      </c>
    </row>
    <row r="162" spans="1:24">
      <c r="A162" s="85"/>
      <c r="B162" s="85">
        <v>7</v>
      </c>
      <c r="C162" s="82">
        <v>1</v>
      </c>
      <c r="D162" s="82">
        <v>10</v>
      </c>
      <c r="E162" s="82">
        <v>3.8</v>
      </c>
      <c r="F162" s="83">
        <v>1001</v>
      </c>
      <c r="G162" s="82">
        <v>1</v>
      </c>
      <c r="H162" s="127">
        <v>48.792000000000002</v>
      </c>
      <c r="I162" s="126">
        <v>102.23193409490078</v>
      </c>
      <c r="J162" s="127">
        <v>184.30199999999999</v>
      </c>
      <c r="K162" s="82"/>
      <c r="L162" s="117">
        <v>187.3</v>
      </c>
      <c r="M162" s="117">
        <v>371.60199999999998</v>
      </c>
      <c r="N162" s="87">
        <v>6920000</v>
      </c>
      <c r="O162" s="87">
        <v>777874000</v>
      </c>
      <c r="P162" s="87">
        <v>262474000</v>
      </c>
      <c r="Q162" s="87">
        <v>515400000</v>
      </c>
      <c r="R162" s="87">
        <f t="shared" si="4"/>
        <v>6919995.8491091589</v>
      </c>
      <c r="S162" s="87">
        <v>777874000</v>
      </c>
      <c r="T162" s="87">
        <f t="shared" si="5"/>
        <v>13729227.429368185</v>
      </c>
      <c r="U162" s="87"/>
      <c r="V162" s="115" t="s">
        <v>1257</v>
      </c>
      <c r="W162" s="115" t="s">
        <v>1257</v>
      </c>
      <c r="X162" s="115" t="s">
        <v>1258</v>
      </c>
    </row>
    <row r="163" spans="1:24">
      <c r="A163" s="85"/>
      <c r="B163" s="85">
        <v>7</v>
      </c>
      <c r="C163" s="82">
        <v>1</v>
      </c>
      <c r="D163" s="82">
        <v>10</v>
      </c>
      <c r="E163" s="82">
        <v>3.8</v>
      </c>
      <c r="F163" s="83">
        <v>1002</v>
      </c>
      <c r="G163" s="82">
        <v>1</v>
      </c>
      <c r="H163" s="127">
        <v>24.25</v>
      </c>
      <c r="I163" s="126">
        <v>50.852132172571302</v>
      </c>
      <c r="J163" s="127">
        <v>91.6</v>
      </c>
      <c r="K163" s="82"/>
      <c r="L163" s="117">
        <v>93.09</v>
      </c>
      <c r="M163" s="117">
        <v>184.69</v>
      </c>
      <c r="N163" s="87">
        <v>6820000</v>
      </c>
      <c r="O163" s="87">
        <v>381024000</v>
      </c>
      <c r="P163" s="87">
        <v>128574000</v>
      </c>
      <c r="Q163" s="87">
        <v>252450000</v>
      </c>
      <c r="R163" s="87">
        <f t="shared" si="4"/>
        <v>6819987.3900827346</v>
      </c>
      <c r="S163" s="87">
        <v>381024000</v>
      </c>
      <c r="T163" s="87">
        <f t="shared" si="5"/>
        <v>13530813.955036847</v>
      </c>
      <c r="U163" s="87"/>
      <c r="V163" s="115" t="s">
        <v>1257</v>
      </c>
      <c r="W163" s="115" t="s">
        <v>1257</v>
      </c>
      <c r="X163" s="115" t="s">
        <v>1258</v>
      </c>
    </row>
    <row r="164" spans="1:24">
      <c r="A164" s="85"/>
      <c r="B164" s="85">
        <v>7</v>
      </c>
      <c r="C164" s="82">
        <v>1</v>
      </c>
      <c r="D164" s="82">
        <v>10</v>
      </c>
      <c r="E164" s="82">
        <v>3.8</v>
      </c>
      <c r="F164" s="83">
        <v>1003</v>
      </c>
      <c r="G164" s="82">
        <v>1</v>
      </c>
      <c r="H164" s="127">
        <v>24.25</v>
      </c>
      <c r="I164" s="126">
        <v>50.852132172571302</v>
      </c>
      <c r="J164" s="127">
        <v>91.6</v>
      </c>
      <c r="K164" s="82"/>
      <c r="L164" s="117">
        <v>93.09</v>
      </c>
      <c r="M164" s="117">
        <v>184.69</v>
      </c>
      <c r="N164" s="87">
        <v>6820000</v>
      </c>
      <c r="O164" s="87">
        <v>381024000</v>
      </c>
      <c r="P164" s="87">
        <v>128574000</v>
      </c>
      <c r="Q164" s="87">
        <v>252450000</v>
      </c>
      <c r="R164" s="87">
        <f t="shared" si="4"/>
        <v>6819987.3900827346</v>
      </c>
      <c r="S164" s="87">
        <v>381024000</v>
      </c>
      <c r="T164" s="87">
        <f t="shared" si="5"/>
        <v>13530813.955036847</v>
      </c>
      <c r="U164" s="87"/>
      <c r="V164" s="115" t="s">
        <v>1257</v>
      </c>
      <c r="W164" s="115" t="s">
        <v>1257</v>
      </c>
      <c r="X164" s="115" t="s">
        <v>1258</v>
      </c>
    </row>
    <row r="165" spans="1:24">
      <c r="A165" s="85"/>
      <c r="B165" s="85">
        <v>7</v>
      </c>
      <c r="C165" s="82">
        <v>1</v>
      </c>
      <c r="D165" s="82">
        <v>10</v>
      </c>
      <c r="E165" s="82">
        <v>3.8</v>
      </c>
      <c r="F165" s="83">
        <v>1004</v>
      </c>
      <c r="G165" s="82">
        <v>1</v>
      </c>
      <c r="H165" s="127">
        <v>24.25</v>
      </c>
      <c r="I165" s="126">
        <v>50.852132172571302</v>
      </c>
      <c r="J165" s="127">
        <v>91.6</v>
      </c>
      <c r="K165" s="82"/>
      <c r="L165" s="117">
        <v>93.09</v>
      </c>
      <c r="M165" s="117">
        <v>184.69</v>
      </c>
      <c r="N165" s="87">
        <v>6820000</v>
      </c>
      <c r="O165" s="87">
        <v>381024000</v>
      </c>
      <c r="P165" s="87">
        <v>128574000</v>
      </c>
      <c r="Q165" s="87">
        <v>252450000</v>
      </c>
      <c r="R165" s="87">
        <f t="shared" si="4"/>
        <v>6819987.3900827346</v>
      </c>
      <c r="S165" s="87">
        <v>381024000</v>
      </c>
      <c r="T165" s="87">
        <f t="shared" si="5"/>
        <v>13530813.955036847</v>
      </c>
      <c r="U165" s="87"/>
      <c r="V165" s="115" t="s">
        <v>1257</v>
      </c>
      <c r="W165" s="115" t="s">
        <v>1257</v>
      </c>
      <c r="X165" s="115" t="s">
        <v>1258</v>
      </c>
    </row>
    <row r="166" spans="1:24">
      <c r="A166" s="85"/>
      <c r="B166" s="85">
        <v>7</v>
      </c>
      <c r="C166" s="82">
        <v>1</v>
      </c>
      <c r="D166" s="82">
        <v>10</v>
      </c>
      <c r="E166" s="82">
        <v>3.8</v>
      </c>
      <c r="F166" s="83">
        <v>1005</v>
      </c>
      <c r="G166" s="82">
        <v>1</v>
      </c>
      <c r="H166" s="127">
        <v>24.25</v>
      </c>
      <c r="I166" s="126">
        <v>50.852132172571302</v>
      </c>
      <c r="J166" s="127">
        <v>91.6</v>
      </c>
      <c r="K166" s="82"/>
      <c r="L166" s="117">
        <v>93.09</v>
      </c>
      <c r="M166" s="117">
        <v>184.69</v>
      </c>
      <c r="N166" s="87">
        <v>6820000</v>
      </c>
      <c r="O166" s="87">
        <v>381024000</v>
      </c>
      <c r="P166" s="87">
        <v>128574000</v>
      </c>
      <c r="Q166" s="87">
        <v>252450000</v>
      </c>
      <c r="R166" s="87">
        <f t="shared" si="4"/>
        <v>6819987.3900827346</v>
      </c>
      <c r="S166" s="87">
        <v>381024000</v>
      </c>
      <c r="T166" s="87">
        <f t="shared" si="5"/>
        <v>13530813.955036847</v>
      </c>
      <c r="U166" s="87"/>
      <c r="V166" s="115" t="s">
        <v>1257</v>
      </c>
      <c r="W166" s="115" t="s">
        <v>1257</v>
      </c>
      <c r="X166" s="115" t="s">
        <v>1258</v>
      </c>
    </row>
    <row r="167" spans="1:24">
      <c r="A167" s="85"/>
      <c r="B167" s="85">
        <v>7</v>
      </c>
      <c r="C167" s="82">
        <v>1</v>
      </c>
      <c r="D167" s="82">
        <v>10</v>
      </c>
      <c r="E167" s="82">
        <v>3.8</v>
      </c>
      <c r="F167" s="83">
        <v>1006</v>
      </c>
      <c r="G167" s="82">
        <v>1</v>
      </c>
      <c r="H167" s="127">
        <v>24.25</v>
      </c>
      <c r="I167" s="126">
        <v>50.852132172571302</v>
      </c>
      <c r="J167" s="127">
        <v>91.6</v>
      </c>
      <c r="K167" s="82"/>
      <c r="L167" s="117">
        <v>93.09</v>
      </c>
      <c r="M167" s="117">
        <v>184.69</v>
      </c>
      <c r="N167" s="87">
        <v>6820000</v>
      </c>
      <c r="O167" s="87">
        <v>381024000</v>
      </c>
      <c r="P167" s="87">
        <v>128574000</v>
      </c>
      <c r="Q167" s="87">
        <v>252450000</v>
      </c>
      <c r="R167" s="87">
        <f t="shared" si="4"/>
        <v>6819987.3900827346</v>
      </c>
      <c r="S167" s="87">
        <v>381024000</v>
      </c>
      <c r="T167" s="87">
        <f t="shared" si="5"/>
        <v>13530813.955036847</v>
      </c>
      <c r="U167" s="87"/>
      <c r="V167" s="115" t="s">
        <v>1257</v>
      </c>
      <c r="W167" s="115" t="s">
        <v>1257</v>
      </c>
      <c r="X167" s="115" t="s">
        <v>1258</v>
      </c>
    </row>
    <row r="168" spans="1:24">
      <c r="A168" s="85"/>
      <c r="B168" s="85">
        <v>7</v>
      </c>
      <c r="C168" s="82">
        <v>1</v>
      </c>
      <c r="D168" s="82">
        <v>10</v>
      </c>
      <c r="E168" s="82">
        <v>3.8</v>
      </c>
      <c r="F168" s="83">
        <v>1007</v>
      </c>
      <c r="G168" s="82">
        <v>1</v>
      </c>
      <c r="H168" s="127">
        <v>24.25</v>
      </c>
      <c r="I168" s="126">
        <v>50.852132172571302</v>
      </c>
      <c r="J168" s="127">
        <v>91.6</v>
      </c>
      <c r="K168" s="82"/>
      <c r="L168" s="117">
        <v>93.09</v>
      </c>
      <c r="M168" s="117">
        <v>184.69</v>
      </c>
      <c r="N168" s="87">
        <v>6820000</v>
      </c>
      <c r="O168" s="87">
        <v>381024000</v>
      </c>
      <c r="P168" s="87">
        <v>128574000</v>
      </c>
      <c r="Q168" s="87">
        <v>252450000</v>
      </c>
      <c r="R168" s="87">
        <f t="shared" si="4"/>
        <v>6819987.3900827346</v>
      </c>
      <c r="S168" s="87">
        <v>381024000</v>
      </c>
      <c r="T168" s="87">
        <f t="shared" si="5"/>
        <v>13530813.955036847</v>
      </c>
      <c r="U168" s="87"/>
      <c r="V168" s="115" t="s">
        <v>1257</v>
      </c>
      <c r="W168" s="115" t="s">
        <v>1257</v>
      </c>
      <c r="X168" s="115" t="s">
        <v>1258</v>
      </c>
    </row>
    <row r="169" spans="1:24">
      <c r="A169" s="85"/>
      <c r="B169" s="85">
        <v>7</v>
      </c>
      <c r="C169" s="82">
        <v>1</v>
      </c>
      <c r="D169" s="82">
        <v>10</v>
      </c>
      <c r="E169" s="82">
        <v>3.8</v>
      </c>
      <c r="F169" s="83">
        <v>1008</v>
      </c>
      <c r="G169" s="82">
        <v>1</v>
      </c>
      <c r="H169" s="127">
        <v>32.93</v>
      </c>
      <c r="I169" s="126">
        <v>69.015939331772799</v>
      </c>
      <c r="J169" s="127">
        <v>124.387</v>
      </c>
      <c r="K169" s="82"/>
      <c r="L169" s="117">
        <v>126.41</v>
      </c>
      <c r="M169" s="117">
        <v>250.797</v>
      </c>
      <c r="N169" s="87">
        <v>6820000</v>
      </c>
      <c r="O169" s="87">
        <v>517406000</v>
      </c>
      <c r="P169" s="87">
        <v>174586000</v>
      </c>
      <c r="Q169" s="87">
        <v>342820000</v>
      </c>
      <c r="R169" s="87">
        <f t="shared" si="4"/>
        <v>6819990.1029567327</v>
      </c>
      <c r="S169" s="87">
        <v>517406000</v>
      </c>
      <c r="T169" s="87">
        <f t="shared" si="5"/>
        <v>13530836.625672335</v>
      </c>
      <c r="U169" s="87"/>
      <c r="V169" s="115" t="s">
        <v>1257</v>
      </c>
      <c r="W169" s="115" t="s">
        <v>1257</v>
      </c>
      <c r="X169" s="115" t="s">
        <v>1258</v>
      </c>
    </row>
    <row r="170" spans="1:24">
      <c r="A170" s="85"/>
      <c r="B170" s="85">
        <v>7</v>
      </c>
      <c r="C170" s="82">
        <v>1</v>
      </c>
      <c r="D170" s="82">
        <v>10</v>
      </c>
      <c r="E170" s="82">
        <v>3.8</v>
      </c>
      <c r="F170" s="83">
        <v>1009</v>
      </c>
      <c r="G170" s="82">
        <v>1</v>
      </c>
      <c r="H170" s="127">
        <v>17.224</v>
      </c>
      <c r="I170" s="126">
        <v>35.974021187121735</v>
      </c>
      <c r="J170" s="127">
        <v>65.060999999999993</v>
      </c>
      <c r="K170" s="82"/>
      <c r="L170" s="117">
        <v>66.12</v>
      </c>
      <c r="M170" s="117">
        <v>131.18099999999998</v>
      </c>
      <c r="N170" s="87">
        <v>6920000</v>
      </c>
      <c r="O170" s="87">
        <v>274601000</v>
      </c>
      <c r="P170" s="87">
        <v>92661000</v>
      </c>
      <c r="Q170" s="87">
        <v>181940000</v>
      </c>
      <c r="R170" s="87">
        <f t="shared" si="4"/>
        <v>6919995.2800058415</v>
      </c>
      <c r="S170" s="87">
        <v>274601000</v>
      </c>
      <c r="T170" s="87">
        <f t="shared" si="5"/>
        <v>13729157.60475569</v>
      </c>
      <c r="U170" s="87"/>
      <c r="V170" s="115" t="s">
        <v>1257</v>
      </c>
      <c r="W170" s="115" t="s">
        <v>1257</v>
      </c>
      <c r="X170" s="115" t="s">
        <v>1258</v>
      </c>
    </row>
    <row r="171" spans="1:24">
      <c r="A171" s="85"/>
      <c r="B171" s="85">
        <v>7</v>
      </c>
      <c r="C171" s="82">
        <v>1</v>
      </c>
      <c r="D171" s="82">
        <v>10</v>
      </c>
      <c r="E171" s="82">
        <v>3.8</v>
      </c>
      <c r="F171" s="83">
        <v>1010</v>
      </c>
      <c r="G171" s="82">
        <v>1</v>
      </c>
      <c r="H171" s="127">
        <v>23.192</v>
      </c>
      <c r="I171" s="126">
        <v>48.643535075645332</v>
      </c>
      <c r="J171" s="127">
        <v>87.605000000000004</v>
      </c>
      <c r="K171" s="82"/>
      <c r="L171" s="117">
        <v>89.03</v>
      </c>
      <c r="M171" s="117">
        <v>176.63499999999999</v>
      </c>
      <c r="N171" s="87">
        <v>7020000</v>
      </c>
      <c r="O171" s="87">
        <v>375093000</v>
      </c>
      <c r="P171" s="87">
        <v>126573000</v>
      </c>
      <c r="Q171" s="87">
        <v>248520000</v>
      </c>
      <c r="R171" s="87">
        <f t="shared" si="4"/>
        <v>7019995.2416233048</v>
      </c>
      <c r="S171" s="87">
        <v>375093000</v>
      </c>
      <c r="T171" s="87">
        <f t="shared" si="5"/>
        <v>13927629.557498958</v>
      </c>
      <c r="U171" s="87"/>
      <c r="V171" s="115" t="s">
        <v>1257</v>
      </c>
      <c r="W171" s="115" t="s">
        <v>1257</v>
      </c>
      <c r="X171" s="115" t="s">
        <v>1258</v>
      </c>
    </row>
    <row r="172" spans="1:24">
      <c r="A172" s="85"/>
      <c r="B172" s="85">
        <v>7</v>
      </c>
      <c r="C172" s="82">
        <v>1</v>
      </c>
      <c r="D172" s="82">
        <v>10</v>
      </c>
      <c r="E172" s="82">
        <v>3.8</v>
      </c>
      <c r="F172" s="83">
        <v>1011</v>
      </c>
      <c r="G172" s="82">
        <v>1</v>
      </c>
      <c r="H172" s="127">
        <v>23.94</v>
      </c>
      <c r="I172" s="126">
        <v>50.204784747610248</v>
      </c>
      <c r="J172" s="127">
        <v>90.429000000000002</v>
      </c>
      <c r="K172" s="82"/>
      <c r="L172" s="117">
        <v>91.9</v>
      </c>
      <c r="M172" s="117">
        <v>182.32900000000001</v>
      </c>
      <c r="N172" s="87">
        <v>7020000</v>
      </c>
      <c r="O172" s="87">
        <v>387184000</v>
      </c>
      <c r="P172" s="87">
        <v>130644000</v>
      </c>
      <c r="Q172" s="87">
        <v>256540000</v>
      </c>
      <c r="R172" s="87">
        <f t="shared" si="4"/>
        <v>7019986.439008696</v>
      </c>
      <c r="S172" s="87">
        <v>387184000</v>
      </c>
      <c r="T172" s="87">
        <f t="shared" si="5"/>
        <v>13927607.26265524</v>
      </c>
      <c r="U172" s="87"/>
      <c r="V172" s="115" t="s">
        <v>1257</v>
      </c>
      <c r="W172" s="115" t="s">
        <v>1257</v>
      </c>
      <c r="X172" s="115" t="s">
        <v>1258</v>
      </c>
    </row>
    <row r="173" spans="1:24">
      <c r="A173" s="85"/>
      <c r="B173" s="85">
        <v>7</v>
      </c>
      <c r="C173" s="82">
        <v>1</v>
      </c>
      <c r="D173" s="82">
        <v>10</v>
      </c>
      <c r="E173" s="82">
        <v>3.8</v>
      </c>
      <c r="F173" s="83">
        <v>1012</v>
      </c>
      <c r="G173" s="82">
        <v>1</v>
      </c>
      <c r="H173" s="127">
        <v>24.187999999999999</v>
      </c>
      <c r="I173" s="126">
        <v>50.721574708713604</v>
      </c>
      <c r="J173" s="127">
        <v>91.364000000000004</v>
      </c>
      <c r="K173" s="82"/>
      <c r="L173" s="117">
        <v>92.85</v>
      </c>
      <c r="M173" s="117">
        <v>184.214</v>
      </c>
      <c r="N173" s="87">
        <v>7020000</v>
      </c>
      <c r="O173" s="87">
        <v>391187000</v>
      </c>
      <c r="P173" s="87">
        <v>131997000</v>
      </c>
      <c r="Q173" s="87">
        <v>259190000</v>
      </c>
      <c r="R173" s="87">
        <f t="shared" si="4"/>
        <v>7019988.5203581499</v>
      </c>
      <c r="S173" s="87">
        <v>391187000</v>
      </c>
      <c r="T173" s="87">
        <f t="shared" si="5"/>
        <v>13927626.982113693</v>
      </c>
      <c r="U173" s="87"/>
      <c r="V173" s="115" t="s">
        <v>1257</v>
      </c>
      <c r="W173" s="115" t="s">
        <v>1257</v>
      </c>
      <c r="X173" s="115" t="s">
        <v>1258</v>
      </c>
    </row>
    <row r="174" spans="1:24">
      <c r="A174" s="85"/>
      <c r="B174" s="85">
        <v>7</v>
      </c>
      <c r="C174" s="82">
        <v>1</v>
      </c>
      <c r="D174" s="82">
        <v>10</v>
      </c>
      <c r="E174" s="82">
        <v>3.8</v>
      </c>
      <c r="F174" s="83">
        <v>1013</v>
      </c>
      <c r="G174" s="82">
        <v>1</v>
      </c>
      <c r="H174" s="127">
        <v>23.94</v>
      </c>
      <c r="I174" s="126">
        <v>50.204784747610248</v>
      </c>
      <c r="J174" s="127">
        <v>90.429000000000002</v>
      </c>
      <c r="K174" s="82"/>
      <c r="L174" s="117">
        <v>91.9</v>
      </c>
      <c r="M174" s="117">
        <v>182.32900000000001</v>
      </c>
      <c r="N174" s="87">
        <v>7020000</v>
      </c>
      <c r="O174" s="87">
        <v>387184000</v>
      </c>
      <c r="P174" s="87">
        <v>130644000</v>
      </c>
      <c r="Q174" s="87">
        <v>256540000</v>
      </c>
      <c r="R174" s="87">
        <f t="shared" si="4"/>
        <v>7019986.439008696</v>
      </c>
      <c r="S174" s="87">
        <v>387184000</v>
      </c>
      <c r="T174" s="87">
        <f t="shared" si="5"/>
        <v>13927607.26265524</v>
      </c>
      <c r="U174" s="87"/>
      <c r="V174" s="115" t="s">
        <v>1257</v>
      </c>
      <c r="W174" s="115" t="s">
        <v>1257</v>
      </c>
      <c r="X174" s="115" t="s">
        <v>1258</v>
      </c>
    </row>
    <row r="175" spans="1:24">
      <c r="A175" s="85"/>
      <c r="B175" s="85">
        <v>7</v>
      </c>
      <c r="C175" s="82">
        <v>1</v>
      </c>
      <c r="D175" s="82">
        <v>10</v>
      </c>
      <c r="E175" s="82">
        <v>3.8</v>
      </c>
      <c r="F175" s="83">
        <v>1014</v>
      </c>
      <c r="G175" s="82">
        <v>1</v>
      </c>
      <c r="H175" s="127">
        <v>23.192</v>
      </c>
      <c r="I175" s="126">
        <v>48.643535075645332</v>
      </c>
      <c r="J175" s="127">
        <v>87.605000000000004</v>
      </c>
      <c r="K175" s="82"/>
      <c r="L175" s="117">
        <v>89.03</v>
      </c>
      <c r="M175" s="117">
        <v>176.63499999999999</v>
      </c>
      <c r="N175" s="87">
        <v>7020000</v>
      </c>
      <c r="O175" s="87">
        <v>375093000</v>
      </c>
      <c r="P175" s="87">
        <v>126573000</v>
      </c>
      <c r="Q175" s="87">
        <v>248520000</v>
      </c>
      <c r="R175" s="87">
        <f t="shared" si="4"/>
        <v>7019995.2416233048</v>
      </c>
      <c r="S175" s="87">
        <v>375093000</v>
      </c>
      <c r="T175" s="87">
        <f t="shared" si="5"/>
        <v>13927629.557498958</v>
      </c>
      <c r="U175" s="87"/>
      <c r="V175" s="115" t="s">
        <v>1257</v>
      </c>
      <c r="W175" s="115" t="s">
        <v>1257</v>
      </c>
      <c r="X175" s="115" t="s">
        <v>1258</v>
      </c>
    </row>
    <row r="176" spans="1:24">
      <c r="A176" s="85"/>
      <c r="B176" s="85">
        <v>7</v>
      </c>
      <c r="C176" s="82">
        <v>1</v>
      </c>
      <c r="D176" s="82">
        <v>10</v>
      </c>
      <c r="E176" s="82">
        <v>3.8</v>
      </c>
      <c r="F176" s="83">
        <v>1015</v>
      </c>
      <c r="G176" s="82">
        <v>1</v>
      </c>
      <c r="H176" s="127">
        <v>22.895</v>
      </c>
      <c r="I176" s="126">
        <v>48.0342669109761</v>
      </c>
      <c r="J176" s="127">
        <v>86.483000000000004</v>
      </c>
      <c r="K176" s="82"/>
      <c r="L176" s="117">
        <v>87.89</v>
      </c>
      <c r="M176" s="117">
        <v>174.37299999999999</v>
      </c>
      <c r="N176" s="87">
        <v>7020000</v>
      </c>
      <c r="O176" s="87">
        <v>370289000</v>
      </c>
      <c r="P176" s="87">
        <v>124949000</v>
      </c>
      <c r="Q176" s="87">
        <v>245340000</v>
      </c>
      <c r="R176" s="87">
        <f t="shared" si="4"/>
        <v>7019985.133986312</v>
      </c>
      <c r="S176" s="87">
        <v>370289000</v>
      </c>
      <c r="T176" s="87">
        <f t="shared" si="5"/>
        <v>13927589.802805725</v>
      </c>
      <c r="U176" s="87"/>
      <c r="V176" s="115" t="s">
        <v>1257</v>
      </c>
      <c r="W176" s="115" t="s">
        <v>1257</v>
      </c>
      <c r="X176" s="115" t="s">
        <v>1258</v>
      </c>
    </row>
    <row r="177" spans="1:24">
      <c r="A177" s="85"/>
      <c r="B177" s="85">
        <v>7</v>
      </c>
      <c r="C177" s="82">
        <v>1</v>
      </c>
      <c r="D177" s="82">
        <v>10</v>
      </c>
      <c r="E177" s="82">
        <v>3.8</v>
      </c>
      <c r="F177" s="83">
        <v>1016</v>
      </c>
      <c r="G177" s="82">
        <v>5</v>
      </c>
      <c r="H177" s="127">
        <v>33.779000000000003</v>
      </c>
      <c r="I177" s="126">
        <v>70.539109743445877</v>
      </c>
      <c r="J177" s="127">
        <v>127.595</v>
      </c>
      <c r="K177" s="82"/>
      <c r="L177" s="117">
        <v>129.66999999999999</v>
      </c>
      <c r="M177" s="117">
        <v>257.26499999999999</v>
      </c>
      <c r="N177" s="87">
        <v>6770000</v>
      </c>
      <c r="O177" s="87">
        <v>526859000</v>
      </c>
      <c r="P177" s="87">
        <v>177779000</v>
      </c>
      <c r="Q177" s="87">
        <v>349080000</v>
      </c>
      <c r="R177" s="87">
        <f t="shared" si="4"/>
        <v>6769994.5372596327</v>
      </c>
      <c r="S177" s="87">
        <v>526859000</v>
      </c>
      <c r="T177" s="87">
        <f t="shared" si="5"/>
        <v>13431654.543287572</v>
      </c>
      <c r="U177" s="87"/>
      <c r="V177" s="115" t="s">
        <v>1257</v>
      </c>
      <c r="W177" s="115" t="s">
        <v>1257</v>
      </c>
      <c r="X177" s="115" t="s">
        <v>1258</v>
      </c>
    </row>
    <row r="178" spans="1:24">
      <c r="A178" s="85"/>
      <c r="B178" s="85">
        <v>7</v>
      </c>
      <c r="C178" s="82">
        <v>1</v>
      </c>
      <c r="D178" s="82">
        <v>10</v>
      </c>
      <c r="E178" s="82">
        <v>3.8</v>
      </c>
      <c r="F178" s="83">
        <v>1017</v>
      </c>
      <c r="G178" s="82">
        <v>5</v>
      </c>
      <c r="H178" s="127">
        <v>35.031999999999996</v>
      </c>
      <c r="I178" s="126">
        <v>73.155698914927129</v>
      </c>
      <c r="J178" s="127">
        <v>132.32799999999997</v>
      </c>
      <c r="K178" s="82"/>
      <c r="L178" s="117">
        <v>134.47999999999999</v>
      </c>
      <c r="M178" s="117">
        <v>266.80799999999999</v>
      </c>
      <c r="N178" s="87">
        <v>6770000</v>
      </c>
      <c r="O178" s="87">
        <v>546402000</v>
      </c>
      <c r="P178" s="87">
        <v>184372000</v>
      </c>
      <c r="Q178" s="87">
        <v>362030000</v>
      </c>
      <c r="R178" s="87">
        <f t="shared" si="4"/>
        <v>6769990.4174754331</v>
      </c>
      <c r="S178" s="87">
        <v>546402000</v>
      </c>
      <c r="T178" s="87">
        <f t="shared" si="5"/>
        <v>13431644.878835404</v>
      </c>
      <c r="U178" s="87"/>
      <c r="V178" s="115" t="s">
        <v>1257</v>
      </c>
      <c r="W178" s="115" t="s">
        <v>1257</v>
      </c>
      <c r="X178" s="115" t="s">
        <v>1258</v>
      </c>
    </row>
    <row r="179" spans="1:24">
      <c r="A179" s="85"/>
      <c r="B179" s="85">
        <v>7</v>
      </c>
      <c r="C179" s="82">
        <v>1</v>
      </c>
      <c r="D179" s="82">
        <v>11</v>
      </c>
      <c r="E179" s="82">
        <v>3.8</v>
      </c>
      <c r="F179" s="83">
        <v>1101</v>
      </c>
      <c r="G179" s="82">
        <v>1</v>
      </c>
      <c r="H179" s="127">
        <v>48.792000000000002</v>
      </c>
      <c r="I179" s="126">
        <v>102.23193409490078</v>
      </c>
      <c r="J179" s="127">
        <v>184.30199999999999</v>
      </c>
      <c r="K179" s="82"/>
      <c r="L179" s="117">
        <v>187.3</v>
      </c>
      <c r="M179" s="117">
        <v>371.60199999999998</v>
      </c>
      <c r="N179" s="87">
        <v>7020000</v>
      </c>
      <c r="O179" s="87">
        <v>789115000</v>
      </c>
      <c r="P179" s="87">
        <v>266265000</v>
      </c>
      <c r="Q179" s="87">
        <v>522850000</v>
      </c>
      <c r="R179" s="87">
        <f t="shared" si="4"/>
        <v>7019996.2005026182</v>
      </c>
      <c r="S179" s="87">
        <v>789115000</v>
      </c>
      <c r="T179" s="87">
        <f t="shared" si="5"/>
        <v>13927627.485847162</v>
      </c>
      <c r="U179" s="87"/>
      <c r="V179" s="115" t="s">
        <v>1257</v>
      </c>
      <c r="W179" s="115" t="s">
        <v>1257</v>
      </c>
      <c r="X179" s="115" t="s">
        <v>1258</v>
      </c>
    </row>
    <row r="180" spans="1:24">
      <c r="A180" s="85"/>
      <c r="B180" s="85">
        <v>7</v>
      </c>
      <c r="C180" s="82">
        <v>1</v>
      </c>
      <c r="D180" s="82">
        <v>11</v>
      </c>
      <c r="E180" s="82">
        <v>3.8</v>
      </c>
      <c r="F180" s="83">
        <v>1102</v>
      </c>
      <c r="G180" s="82">
        <v>1</v>
      </c>
      <c r="H180" s="127">
        <v>24.25</v>
      </c>
      <c r="I180" s="126">
        <v>50.852132172571302</v>
      </c>
      <c r="J180" s="127">
        <v>91.6</v>
      </c>
      <c r="K180" s="82"/>
      <c r="L180" s="117">
        <v>93.09</v>
      </c>
      <c r="M180" s="117">
        <v>184.69</v>
      </c>
      <c r="N180" s="87">
        <v>6920000</v>
      </c>
      <c r="O180" s="87">
        <v>386611000</v>
      </c>
      <c r="P180" s="87">
        <v>130451000</v>
      </c>
      <c r="Q180" s="87">
        <v>256160000</v>
      </c>
      <c r="R180" s="87">
        <f t="shared" si="4"/>
        <v>6919989.6722182222</v>
      </c>
      <c r="S180" s="87">
        <v>386611000</v>
      </c>
      <c r="T180" s="87">
        <f t="shared" si="5"/>
        <v>13729217.881211553</v>
      </c>
      <c r="U180" s="87"/>
      <c r="V180" s="115" t="s">
        <v>1257</v>
      </c>
      <c r="W180" s="115" t="s">
        <v>1257</v>
      </c>
      <c r="X180" s="115" t="s">
        <v>1258</v>
      </c>
    </row>
    <row r="181" spans="1:24">
      <c r="A181" s="85"/>
      <c r="B181" s="85">
        <v>7</v>
      </c>
      <c r="C181" s="82">
        <v>1</v>
      </c>
      <c r="D181" s="82">
        <v>11</v>
      </c>
      <c r="E181" s="82">
        <v>3.8</v>
      </c>
      <c r="F181" s="83">
        <v>1103</v>
      </c>
      <c r="G181" s="82">
        <v>1</v>
      </c>
      <c r="H181" s="127">
        <v>24.25</v>
      </c>
      <c r="I181" s="126">
        <v>50.852132172571302</v>
      </c>
      <c r="J181" s="127">
        <v>91.6</v>
      </c>
      <c r="K181" s="82"/>
      <c r="L181" s="117">
        <v>93.09</v>
      </c>
      <c r="M181" s="117">
        <v>184.69</v>
      </c>
      <c r="N181" s="87">
        <v>6920000</v>
      </c>
      <c r="O181" s="87">
        <v>386611000</v>
      </c>
      <c r="P181" s="87">
        <v>130451000</v>
      </c>
      <c r="Q181" s="87">
        <v>256160000</v>
      </c>
      <c r="R181" s="87">
        <f t="shared" si="4"/>
        <v>6919989.6722182222</v>
      </c>
      <c r="S181" s="87">
        <v>386611000</v>
      </c>
      <c r="T181" s="87">
        <f t="shared" si="5"/>
        <v>13729217.881211553</v>
      </c>
      <c r="U181" s="87"/>
      <c r="V181" s="115" t="s">
        <v>1257</v>
      </c>
      <c r="W181" s="115" t="s">
        <v>1257</v>
      </c>
      <c r="X181" s="115" t="s">
        <v>1258</v>
      </c>
    </row>
    <row r="182" spans="1:24">
      <c r="A182" s="85"/>
      <c r="B182" s="85">
        <v>7</v>
      </c>
      <c r="C182" s="82">
        <v>1</v>
      </c>
      <c r="D182" s="82">
        <v>11</v>
      </c>
      <c r="E182" s="82">
        <v>3.8</v>
      </c>
      <c r="F182" s="83">
        <v>1104</v>
      </c>
      <c r="G182" s="82">
        <v>1</v>
      </c>
      <c r="H182" s="127">
        <v>24.25</v>
      </c>
      <c r="I182" s="126">
        <v>50.852132172571302</v>
      </c>
      <c r="J182" s="127">
        <v>91.6</v>
      </c>
      <c r="K182" s="82"/>
      <c r="L182" s="117">
        <v>93.09</v>
      </c>
      <c r="M182" s="117">
        <v>184.69</v>
      </c>
      <c r="N182" s="87">
        <v>6920000</v>
      </c>
      <c r="O182" s="87">
        <v>386611000</v>
      </c>
      <c r="P182" s="87">
        <v>130451000</v>
      </c>
      <c r="Q182" s="87">
        <v>256160000</v>
      </c>
      <c r="R182" s="87">
        <f t="shared" si="4"/>
        <v>6919989.6722182222</v>
      </c>
      <c r="S182" s="87">
        <v>386611000</v>
      </c>
      <c r="T182" s="87">
        <f t="shared" si="5"/>
        <v>13729217.881211553</v>
      </c>
      <c r="U182" s="87"/>
      <c r="V182" s="115" t="s">
        <v>1257</v>
      </c>
      <c r="W182" s="115" t="s">
        <v>1257</v>
      </c>
      <c r="X182" s="115" t="s">
        <v>1258</v>
      </c>
    </row>
    <row r="183" spans="1:24">
      <c r="A183" s="85"/>
      <c r="B183" s="85">
        <v>7</v>
      </c>
      <c r="C183" s="82">
        <v>1</v>
      </c>
      <c r="D183" s="82">
        <v>11</v>
      </c>
      <c r="E183" s="82">
        <v>3.8</v>
      </c>
      <c r="F183" s="83">
        <v>1105</v>
      </c>
      <c r="G183" s="82">
        <v>1</v>
      </c>
      <c r="H183" s="127">
        <v>24.25</v>
      </c>
      <c r="I183" s="126">
        <v>50.852132172571302</v>
      </c>
      <c r="J183" s="127">
        <v>91.6</v>
      </c>
      <c r="K183" s="82"/>
      <c r="L183" s="117">
        <v>93.09</v>
      </c>
      <c r="M183" s="117">
        <v>184.69</v>
      </c>
      <c r="N183" s="87">
        <v>6920000</v>
      </c>
      <c r="O183" s="87">
        <v>386611000</v>
      </c>
      <c r="P183" s="87">
        <v>130451000</v>
      </c>
      <c r="Q183" s="87">
        <v>256160000</v>
      </c>
      <c r="R183" s="87">
        <f t="shared" si="4"/>
        <v>6919989.6722182222</v>
      </c>
      <c r="S183" s="87">
        <v>386611000</v>
      </c>
      <c r="T183" s="87">
        <f t="shared" si="5"/>
        <v>13729217.881211553</v>
      </c>
      <c r="U183" s="87"/>
      <c r="V183" s="115" t="s">
        <v>1257</v>
      </c>
      <c r="W183" s="115" t="s">
        <v>1257</v>
      </c>
      <c r="X183" s="115" t="s">
        <v>1258</v>
      </c>
    </row>
    <row r="184" spans="1:24">
      <c r="A184" s="85"/>
      <c r="B184" s="85">
        <v>7</v>
      </c>
      <c r="C184" s="82">
        <v>1</v>
      </c>
      <c r="D184" s="82">
        <v>11</v>
      </c>
      <c r="E184" s="82">
        <v>3.8</v>
      </c>
      <c r="F184" s="83">
        <v>1106</v>
      </c>
      <c r="G184" s="82">
        <v>1</v>
      </c>
      <c r="H184" s="127">
        <v>24.25</v>
      </c>
      <c r="I184" s="126">
        <v>50.852132172571302</v>
      </c>
      <c r="J184" s="127">
        <v>91.6</v>
      </c>
      <c r="K184" s="82"/>
      <c r="L184" s="117">
        <v>93.09</v>
      </c>
      <c r="M184" s="117">
        <v>184.69</v>
      </c>
      <c r="N184" s="87">
        <v>6920000</v>
      </c>
      <c r="O184" s="87">
        <v>386611000</v>
      </c>
      <c r="P184" s="87">
        <v>130451000</v>
      </c>
      <c r="Q184" s="87">
        <v>256160000</v>
      </c>
      <c r="R184" s="87">
        <f t="shared" si="4"/>
        <v>6919989.6722182222</v>
      </c>
      <c r="S184" s="87">
        <v>386611000</v>
      </c>
      <c r="T184" s="87">
        <f t="shared" si="5"/>
        <v>13729217.881211553</v>
      </c>
      <c r="U184" s="87"/>
      <c r="V184" s="115" t="s">
        <v>1257</v>
      </c>
      <c r="W184" s="115" t="s">
        <v>1257</v>
      </c>
      <c r="X184" s="115" t="s">
        <v>1258</v>
      </c>
    </row>
    <row r="185" spans="1:24">
      <c r="A185" s="85"/>
      <c r="B185" s="85">
        <v>7</v>
      </c>
      <c r="C185" s="82">
        <v>1</v>
      </c>
      <c r="D185" s="82">
        <v>11</v>
      </c>
      <c r="E185" s="82">
        <v>3.8</v>
      </c>
      <c r="F185" s="83">
        <v>1107</v>
      </c>
      <c r="G185" s="82">
        <v>1</v>
      </c>
      <c r="H185" s="127">
        <v>24.25</v>
      </c>
      <c r="I185" s="126">
        <v>50.852132172571302</v>
      </c>
      <c r="J185" s="127">
        <v>91.6</v>
      </c>
      <c r="K185" s="82"/>
      <c r="L185" s="117">
        <v>93.09</v>
      </c>
      <c r="M185" s="117">
        <v>184.69</v>
      </c>
      <c r="N185" s="87">
        <v>6920000</v>
      </c>
      <c r="O185" s="87">
        <v>386611000</v>
      </c>
      <c r="P185" s="87">
        <v>130451000</v>
      </c>
      <c r="Q185" s="87">
        <v>256160000</v>
      </c>
      <c r="R185" s="87">
        <f t="shared" si="4"/>
        <v>6919989.6722182222</v>
      </c>
      <c r="S185" s="87">
        <v>386611000</v>
      </c>
      <c r="T185" s="87">
        <f t="shared" si="5"/>
        <v>13729217.881211553</v>
      </c>
      <c r="U185" s="87"/>
      <c r="V185" s="115" t="s">
        <v>1257</v>
      </c>
      <c r="W185" s="115" t="s">
        <v>1257</v>
      </c>
      <c r="X185" s="115" t="s">
        <v>1258</v>
      </c>
    </row>
    <row r="186" spans="1:24">
      <c r="A186" s="85"/>
      <c r="B186" s="85">
        <v>7</v>
      </c>
      <c r="C186" s="82">
        <v>1</v>
      </c>
      <c r="D186" s="82">
        <v>11</v>
      </c>
      <c r="E186" s="82">
        <v>3.8</v>
      </c>
      <c r="F186" s="83">
        <v>1108</v>
      </c>
      <c r="G186" s="82">
        <v>5</v>
      </c>
      <c r="H186" s="127">
        <v>32.93</v>
      </c>
      <c r="I186" s="126">
        <v>69.015939331772799</v>
      </c>
      <c r="J186" s="127">
        <v>124.387</v>
      </c>
      <c r="K186" s="82"/>
      <c r="L186" s="117">
        <v>126.41</v>
      </c>
      <c r="M186" s="117">
        <v>250.797</v>
      </c>
      <c r="N186" s="87">
        <v>6920000</v>
      </c>
      <c r="O186" s="87">
        <v>524993000</v>
      </c>
      <c r="P186" s="87">
        <v>177153000</v>
      </c>
      <c r="Q186" s="87">
        <v>347840000</v>
      </c>
      <c r="R186" s="87">
        <f t="shared" si="4"/>
        <v>6919995.2534790169</v>
      </c>
      <c r="S186" s="87">
        <v>524993000</v>
      </c>
      <c r="T186" s="87">
        <f t="shared" si="5"/>
        <v>13729246.496216889</v>
      </c>
      <c r="U186" s="87"/>
      <c r="V186" s="115" t="s">
        <v>1257</v>
      </c>
      <c r="W186" s="115" t="s">
        <v>1257</v>
      </c>
      <c r="X186" s="115" t="s">
        <v>1258</v>
      </c>
    </row>
    <row r="187" spans="1:24">
      <c r="A187" s="85"/>
      <c r="B187" s="85">
        <v>7</v>
      </c>
      <c r="C187" s="82">
        <v>1</v>
      </c>
      <c r="D187" s="82">
        <v>11</v>
      </c>
      <c r="E187" s="82">
        <v>3.8</v>
      </c>
      <c r="F187" s="83">
        <v>1109</v>
      </c>
      <c r="G187" s="82">
        <v>1</v>
      </c>
      <c r="H187" s="127">
        <v>17.224</v>
      </c>
      <c r="I187" s="126">
        <v>35.974021187121735</v>
      </c>
      <c r="J187" s="127">
        <v>65.060999999999993</v>
      </c>
      <c r="K187" s="82"/>
      <c r="L187" s="117">
        <v>66.12</v>
      </c>
      <c r="M187" s="117">
        <v>131.18099999999998</v>
      </c>
      <c r="N187" s="87">
        <v>7020000</v>
      </c>
      <c r="O187" s="87">
        <v>278569000</v>
      </c>
      <c r="P187" s="87">
        <v>93999000</v>
      </c>
      <c r="Q187" s="87">
        <v>184570000</v>
      </c>
      <c r="R187" s="87">
        <f t="shared" si="4"/>
        <v>7019989.6036647623</v>
      </c>
      <c r="S187" s="87">
        <v>278569000</v>
      </c>
      <c r="T187" s="87">
        <f t="shared" si="5"/>
        <v>13927544.709593875</v>
      </c>
      <c r="U187" s="87"/>
      <c r="V187" s="115" t="s">
        <v>1257</v>
      </c>
      <c r="W187" s="115" t="s">
        <v>1257</v>
      </c>
      <c r="X187" s="115" t="s">
        <v>1258</v>
      </c>
    </row>
    <row r="188" spans="1:24">
      <c r="A188" s="85"/>
      <c r="B188" s="85">
        <v>7</v>
      </c>
      <c r="C188" s="82">
        <v>1</v>
      </c>
      <c r="D188" s="82">
        <v>11</v>
      </c>
      <c r="E188" s="82">
        <v>3.8</v>
      </c>
      <c r="F188" s="83">
        <v>1110</v>
      </c>
      <c r="G188" s="82">
        <v>1</v>
      </c>
      <c r="H188" s="127">
        <v>23.192</v>
      </c>
      <c r="I188" s="126">
        <v>48.643535075645332</v>
      </c>
      <c r="J188" s="127">
        <v>87.605000000000004</v>
      </c>
      <c r="K188" s="82"/>
      <c r="L188" s="117">
        <v>89.03</v>
      </c>
      <c r="M188" s="117">
        <v>176.63499999999999</v>
      </c>
      <c r="N188" s="87">
        <v>7120000</v>
      </c>
      <c r="O188" s="87">
        <v>380436000</v>
      </c>
      <c r="P188" s="87">
        <v>128376000</v>
      </c>
      <c r="Q188" s="87">
        <v>252060000</v>
      </c>
      <c r="R188" s="87">
        <f t="shared" si="4"/>
        <v>7119991.3347948464</v>
      </c>
      <c r="S188" s="87">
        <v>380436000</v>
      </c>
      <c r="T188" s="87">
        <f t="shared" si="5"/>
        <v>14126021.222301332</v>
      </c>
      <c r="U188" s="87"/>
      <c r="V188" s="115" t="s">
        <v>1257</v>
      </c>
      <c r="W188" s="115" t="s">
        <v>1257</v>
      </c>
      <c r="X188" s="115" t="s">
        <v>1258</v>
      </c>
    </row>
    <row r="189" spans="1:24">
      <c r="A189" s="85"/>
      <c r="B189" s="85">
        <v>7</v>
      </c>
      <c r="C189" s="82">
        <v>1</v>
      </c>
      <c r="D189" s="82">
        <v>11</v>
      </c>
      <c r="E189" s="82">
        <v>3.8</v>
      </c>
      <c r="F189" s="83">
        <v>1111</v>
      </c>
      <c r="G189" s="82">
        <v>1</v>
      </c>
      <c r="H189" s="127">
        <v>23.94</v>
      </c>
      <c r="I189" s="126">
        <v>50.204784747610248</v>
      </c>
      <c r="J189" s="127">
        <v>90.429000000000002</v>
      </c>
      <c r="K189" s="82"/>
      <c r="L189" s="117">
        <v>91.9</v>
      </c>
      <c r="M189" s="117">
        <v>182.32900000000001</v>
      </c>
      <c r="N189" s="87">
        <v>7120000</v>
      </c>
      <c r="O189" s="87">
        <v>392700000</v>
      </c>
      <c r="P189" s="87">
        <v>132510000</v>
      </c>
      <c r="Q189" s="87">
        <v>260190000</v>
      </c>
      <c r="R189" s="87">
        <f t="shared" si="4"/>
        <v>7119996.3701979294</v>
      </c>
      <c r="S189" s="87">
        <v>392700000</v>
      </c>
      <c r="T189" s="87">
        <f t="shared" si="5"/>
        <v>14126026.313186269</v>
      </c>
      <c r="U189" s="87"/>
      <c r="V189" s="115" t="s">
        <v>1257</v>
      </c>
      <c r="W189" s="115" t="s">
        <v>1257</v>
      </c>
      <c r="X189" s="115" t="s">
        <v>1258</v>
      </c>
    </row>
    <row r="190" spans="1:24">
      <c r="A190" s="85"/>
      <c r="B190" s="85">
        <v>7</v>
      </c>
      <c r="C190" s="82">
        <v>1</v>
      </c>
      <c r="D190" s="82">
        <v>11</v>
      </c>
      <c r="E190" s="82">
        <v>3.8</v>
      </c>
      <c r="F190" s="83">
        <v>1112</v>
      </c>
      <c r="G190" s="82">
        <v>1</v>
      </c>
      <c r="H190" s="127">
        <v>24.187999999999999</v>
      </c>
      <c r="I190" s="126">
        <v>50.721574708713604</v>
      </c>
      <c r="J190" s="127">
        <v>91.364000000000004</v>
      </c>
      <c r="K190" s="82"/>
      <c r="L190" s="117">
        <v>92.85</v>
      </c>
      <c r="M190" s="117">
        <v>184.214</v>
      </c>
      <c r="N190" s="87">
        <v>7120000</v>
      </c>
      <c r="O190" s="87">
        <v>396760000</v>
      </c>
      <c r="P190" s="87">
        <v>133880000</v>
      </c>
      <c r="Q190" s="87">
        <v>262880000</v>
      </c>
      <c r="R190" s="87">
        <f t="shared" si="4"/>
        <v>7119997.9685861226</v>
      </c>
      <c r="S190" s="87">
        <v>396760000</v>
      </c>
      <c r="T190" s="87">
        <f t="shared" si="5"/>
        <v>14126045.296554917</v>
      </c>
      <c r="U190" s="87"/>
      <c r="V190" s="115" t="s">
        <v>1257</v>
      </c>
      <c r="W190" s="115" t="s">
        <v>1257</v>
      </c>
      <c r="X190" s="115" t="s">
        <v>1258</v>
      </c>
    </row>
    <row r="191" spans="1:24">
      <c r="A191" s="85"/>
      <c r="B191" s="85">
        <v>7</v>
      </c>
      <c r="C191" s="82">
        <v>1</v>
      </c>
      <c r="D191" s="82">
        <v>11</v>
      </c>
      <c r="E191" s="82">
        <v>3.8</v>
      </c>
      <c r="F191" s="83">
        <v>1113</v>
      </c>
      <c r="G191" s="82">
        <v>1</v>
      </c>
      <c r="H191" s="127">
        <v>23.94</v>
      </c>
      <c r="I191" s="126">
        <v>50.204784747610248</v>
      </c>
      <c r="J191" s="127">
        <v>90.429000000000002</v>
      </c>
      <c r="K191" s="82"/>
      <c r="L191" s="117">
        <v>91.9</v>
      </c>
      <c r="M191" s="117">
        <v>182.32900000000001</v>
      </c>
      <c r="N191" s="87">
        <v>7120000</v>
      </c>
      <c r="O191" s="87">
        <v>392700000</v>
      </c>
      <c r="P191" s="87">
        <v>132510000</v>
      </c>
      <c r="Q191" s="87">
        <v>260190000</v>
      </c>
      <c r="R191" s="87">
        <f t="shared" si="4"/>
        <v>7119996.3701979294</v>
      </c>
      <c r="S191" s="87">
        <v>392700000</v>
      </c>
      <c r="T191" s="87">
        <f t="shared" si="5"/>
        <v>14126026.313186269</v>
      </c>
      <c r="U191" s="87"/>
      <c r="V191" s="115" t="s">
        <v>1257</v>
      </c>
      <c r="W191" s="115" t="s">
        <v>1257</v>
      </c>
      <c r="X191" s="115" t="s">
        <v>1258</v>
      </c>
    </row>
    <row r="192" spans="1:24">
      <c r="A192" s="85"/>
      <c r="B192" s="85">
        <v>7</v>
      </c>
      <c r="C192" s="82">
        <v>1</v>
      </c>
      <c r="D192" s="82">
        <v>11</v>
      </c>
      <c r="E192" s="82">
        <v>3.8</v>
      </c>
      <c r="F192" s="83">
        <v>1114</v>
      </c>
      <c r="G192" s="82">
        <v>1</v>
      </c>
      <c r="H192" s="127">
        <v>23.192</v>
      </c>
      <c r="I192" s="126">
        <v>48.643535075645332</v>
      </c>
      <c r="J192" s="127">
        <v>87.605000000000004</v>
      </c>
      <c r="K192" s="82"/>
      <c r="L192" s="117">
        <v>89.03</v>
      </c>
      <c r="M192" s="117">
        <v>176.63499999999999</v>
      </c>
      <c r="N192" s="87">
        <v>7120000</v>
      </c>
      <c r="O192" s="87">
        <v>380436000</v>
      </c>
      <c r="P192" s="87">
        <v>128376000</v>
      </c>
      <c r="Q192" s="87">
        <v>252060000</v>
      </c>
      <c r="R192" s="87">
        <f t="shared" si="4"/>
        <v>7119991.3347948464</v>
      </c>
      <c r="S192" s="87">
        <v>380436000</v>
      </c>
      <c r="T192" s="87">
        <f t="shared" si="5"/>
        <v>14126021.222301332</v>
      </c>
      <c r="U192" s="87"/>
      <c r="V192" s="115" t="s">
        <v>1257</v>
      </c>
      <c r="W192" s="115" t="s">
        <v>1257</v>
      </c>
      <c r="X192" s="115" t="s">
        <v>1258</v>
      </c>
    </row>
    <row r="193" spans="1:24">
      <c r="A193" s="85"/>
      <c r="B193" s="85">
        <v>7</v>
      </c>
      <c r="C193" s="82">
        <v>1</v>
      </c>
      <c r="D193" s="82">
        <v>11</v>
      </c>
      <c r="E193" s="82">
        <v>3.8</v>
      </c>
      <c r="F193" s="83">
        <v>1115</v>
      </c>
      <c r="G193" s="82">
        <v>1</v>
      </c>
      <c r="H193" s="127">
        <v>22.895</v>
      </c>
      <c r="I193" s="126">
        <v>48.0342669109761</v>
      </c>
      <c r="J193" s="127">
        <v>86.483000000000004</v>
      </c>
      <c r="K193" s="82"/>
      <c r="L193" s="117">
        <v>87.89</v>
      </c>
      <c r="M193" s="117">
        <v>174.37299999999999</v>
      </c>
      <c r="N193" s="87">
        <v>7120000</v>
      </c>
      <c r="O193" s="87">
        <v>375564000</v>
      </c>
      <c r="P193" s="87">
        <v>126724000</v>
      </c>
      <c r="Q193" s="87">
        <v>248840000</v>
      </c>
      <c r="R193" s="87">
        <f t="shared" si="4"/>
        <v>7119989.2431598976</v>
      </c>
      <c r="S193" s="87">
        <v>375564000</v>
      </c>
      <c r="T193" s="87">
        <f t="shared" si="5"/>
        <v>14125997.090653324</v>
      </c>
      <c r="U193" s="87"/>
      <c r="V193" s="115" t="s">
        <v>1257</v>
      </c>
      <c r="W193" s="115" t="s">
        <v>1257</v>
      </c>
      <c r="X193" s="115" t="s">
        <v>1258</v>
      </c>
    </row>
    <row r="194" spans="1:24">
      <c r="A194" s="85"/>
      <c r="B194" s="85">
        <v>7</v>
      </c>
      <c r="C194" s="82">
        <v>1</v>
      </c>
      <c r="D194" s="82">
        <v>11</v>
      </c>
      <c r="E194" s="82">
        <v>3.8</v>
      </c>
      <c r="F194" s="83">
        <v>1116</v>
      </c>
      <c r="G194" s="82">
        <v>5</v>
      </c>
      <c r="H194" s="127">
        <v>33.779000000000003</v>
      </c>
      <c r="I194" s="126">
        <v>70.539109743445877</v>
      </c>
      <c r="J194" s="127">
        <v>127.595</v>
      </c>
      <c r="K194" s="82"/>
      <c r="L194" s="117">
        <v>129.66999999999999</v>
      </c>
      <c r="M194" s="117">
        <v>257.26499999999999</v>
      </c>
      <c r="N194" s="87">
        <v>6870000</v>
      </c>
      <c r="O194" s="87">
        <v>534641000</v>
      </c>
      <c r="P194" s="87">
        <v>180401000</v>
      </c>
      <c r="Q194" s="87">
        <v>354240000</v>
      </c>
      <c r="R194" s="87">
        <f t="shared" si="4"/>
        <v>6869991.1160197072</v>
      </c>
      <c r="S194" s="87">
        <v>534641000</v>
      </c>
      <c r="T194" s="87">
        <f t="shared" si="5"/>
        <v>13630047.539622197</v>
      </c>
      <c r="U194" s="87"/>
      <c r="V194" s="115" t="s">
        <v>1257</v>
      </c>
      <c r="W194" s="115" t="s">
        <v>1257</v>
      </c>
      <c r="X194" s="115" t="s">
        <v>1258</v>
      </c>
    </row>
    <row r="195" spans="1:24">
      <c r="A195" s="85"/>
      <c r="B195" s="85">
        <v>7</v>
      </c>
      <c r="C195" s="82">
        <v>1</v>
      </c>
      <c r="D195" s="82">
        <v>11</v>
      </c>
      <c r="E195" s="82">
        <v>3.8</v>
      </c>
      <c r="F195" s="83">
        <v>1117</v>
      </c>
      <c r="G195" s="82">
        <v>5</v>
      </c>
      <c r="H195" s="127">
        <v>35.031999999999996</v>
      </c>
      <c r="I195" s="126">
        <v>73.155698914927129</v>
      </c>
      <c r="J195" s="127">
        <v>132.32799999999997</v>
      </c>
      <c r="K195" s="82"/>
      <c r="L195" s="117">
        <v>134.47999999999999</v>
      </c>
      <c r="M195" s="117">
        <v>266.80799999999999</v>
      </c>
      <c r="N195" s="87">
        <v>6870000</v>
      </c>
      <c r="O195" s="87">
        <v>554473000</v>
      </c>
      <c r="P195" s="87">
        <v>187093000</v>
      </c>
      <c r="Q195" s="87">
        <v>367380000</v>
      </c>
      <c r="R195" s="87">
        <f t="shared" ref="R195:R258" si="6">S195/(M195*0.3025)</f>
        <v>6869991.1361028245</v>
      </c>
      <c r="S195" s="87">
        <v>554473000</v>
      </c>
      <c r="T195" s="87">
        <f t="shared" ref="T195:T258" si="7">S195/(L195*0.3025)</f>
        <v>13630046.06663684</v>
      </c>
      <c r="U195" s="87"/>
      <c r="V195" s="115" t="s">
        <v>1257</v>
      </c>
      <c r="W195" s="115" t="s">
        <v>1257</v>
      </c>
      <c r="X195" s="115" t="s">
        <v>1258</v>
      </c>
    </row>
    <row r="196" spans="1:24">
      <c r="A196" s="85"/>
      <c r="B196" s="85">
        <v>7</v>
      </c>
      <c r="C196" s="82">
        <v>1</v>
      </c>
      <c r="D196" s="82">
        <v>12</v>
      </c>
      <c r="E196" s="82">
        <v>3.8</v>
      </c>
      <c r="F196" s="83">
        <v>1201</v>
      </c>
      <c r="G196" s="82">
        <v>1</v>
      </c>
      <c r="H196" s="127">
        <v>48.792000000000002</v>
      </c>
      <c r="I196" s="126">
        <v>102.23193409490078</v>
      </c>
      <c r="J196" s="127">
        <v>184.30199999999999</v>
      </c>
      <c r="K196" s="82"/>
      <c r="L196" s="117">
        <v>187.3</v>
      </c>
      <c r="M196" s="117">
        <v>371.60199999999998</v>
      </c>
      <c r="N196" s="87">
        <v>7120000</v>
      </c>
      <c r="O196" s="87">
        <v>800356000</v>
      </c>
      <c r="P196" s="87">
        <v>270066000</v>
      </c>
      <c r="Q196" s="87">
        <v>530290000</v>
      </c>
      <c r="R196" s="87">
        <f t="shared" si="6"/>
        <v>7119996.5518960776</v>
      </c>
      <c r="S196" s="87">
        <v>800356000</v>
      </c>
      <c r="T196" s="87">
        <f t="shared" si="7"/>
        <v>14126027.542326139</v>
      </c>
      <c r="U196" s="87"/>
      <c r="V196" s="115" t="s">
        <v>1257</v>
      </c>
      <c r="W196" s="115" t="s">
        <v>1257</v>
      </c>
      <c r="X196" s="115" t="s">
        <v>1258</v>
      </c>
    </row>
    <row r="197" spans="1:24">
      <c r="A197" s="85"/>
      <c r="B197" s="85">
        <v>7</v>
      </c>
      <c r="C197" s="82">
        <v>1</v>
      </c>
      <c r="D197" s="82">
        <v>12</v>
      </c>
      <c r="E197" s="82">
        <v>3.8</v>
      </c>
      <c r="F197" s="83">
        <v>1202</v>
      </c>
      <c r="G197" s="82">
        <v>1</v>
      </c>
      <c r="H197" s="127">
        <v>24.25</v>
      </c>
      <c r="I197" s="126">
        <v>50.852132172571302</v>
      </c>
      <c r="J197" s="127">
        <v>91.6</v>
      </c>
      <c r="K197" s="82"/>
      <c r="L197" s="117">
        <v>93.09</v>
      </c>
      <c r="M197" s="117">
        <v>184.69</v>
      </c>
      <c r="N197" s="87">
        <v>7020000</v>
      </c>
      <c r="O197" s="87">
        <v>392198000</v>
      </c>
      <c r="P197" s="87">
        <v>132338000</v>
      </c>
      <c r="Q197" s="87">
        <v>259860000</v>
      </c>
      <c r="R197" s="87">
        <f t="shared" si="6"/>
        <v>7019991.9543537106</v>
      </c>
      <c r="S197" s="87">
        <v>392198000</v>
      </c>
      <c r="T197" s="87">
        <f t="shared" si="7"/>
        <v>13927621.807386257</v>
      </c>
      <c r="U197" s="87"/>
      <c r="V197" s="115" t="s">
        <v>1257</v>
      </c>
      <c r="W197" s="115" t="s">
        <v>1257</v>
      </c>
      <c r="X197" s="115" t="s">
        <v>1258</v>
      </c>
    </row>
    <row r="198" spans="1:24">
      <c r="A198" s="85"/>
      <c r="B198" s="85">
        <v>7</v>
      </c>
      <c r="C198" s="82">
        <v>1</v>
      </c>
      <c r="D198" s="82">
        <v>12</v>
      </c>
      <c r="E198" s="82">
        <v>3.8</v>
      </c>
      <c r="F198" s="83">
        <v>1203</v>
      </c>
      <c r="G198" s="82">
        <v>1</v>
      </c>
      <c r="H198" s="127">
        <v>24.25</v>
      </c>
      <c r="I198" s="126">
        <v>50.852132172571302</v>
      </c>
      <c r="J198" s="127">
        <v>91.6</v>
      </c>
      <c r="K198" s="82"/>
      <c r="L198" s="117">
        <v>93.09</v>
      </c>
      <c r="M198" s="117">
        <v>184.69</v>
      </c>
      <c r="N198" s="87">
        <v>7020000</v>
      </c>
      <c r="O198" s="87">
        <v>392198000</v>
      </c>
      <c r="P198" s="87">
        <v>132338000</v>
      </c>
      <c r="Q198" s="87">
        <v>259860000</v>
      </c>
      <c r="R198" s="87">
        <f t="shared" si="6"/>
        <v>7019991.9543537106</v>
      </c>
      <c r="S198" s="87">
        <v>392198000</v>
      </c>
      <c r="T198" s="87">
        <f t="shared" si="7"/>
        <v>13927621.807386257</v>
      </c>
      <c r="U198" s="87"/>
      <c r="V198" s="115" t="s">
        <v>1257</v>
      </c>
      <c r="W198" s="115" t="s">
        <v>1257</v>
      </c>
      <c r="X198" s="115" t="s">
        <v>1258</v>
      </c>
    </row>
    <row r="199" spans="1:24">
      <c r="A199" s="85"/>
      <c r="B199" s="85">
        <v>7</v>
      </c>
      <c r="C199" s="82">
        <v>1</v>
      </c>
      <c r="D199" s="82">
        <v>12</v>
      </c>
      <c r="E199" s="82">
        <v>3.8</v>
      </c>
      <c r="F199" s="83">
        <v>1204</v>
      </c>
      <c r="G199" s="82">
        <v>1</v>
      </c>
      <c r="H199" s="127">
        <v>24.25</v>
      </c>
      <c r="I199" s="126">
        <v>50.852132172571302</v>
      </c>
      <c r="J199" s="127">
        <v>91.6</v>
      </c>
      <c r="K199" s="82"/>
      <c r="L199" s="117">
        <v>93.09</v>
      </c>
      <c r="M199" s="117">
        <v>184.69</v>
      </c>
      <c r="N199" s="87">
        <v>7020000</v>
      </c>
      <c r="O199" s="87">
        <v>392198000</v>
      </c>
      <c r="P199" s="87">
        <v>132338000</v>
      </c>
      <c r="Q199" s="87">
        <v>259860000</v>
      </c>
      <c r="R199" s="87">
        <f t="shared" si="6"/>
        <v>7019991.9543537106</v>
      </c>
      <c r="S199" s="87">
        <v>392198000</v>
      </c>
      <c r="T199" s="87">
        <f t="shared" si="7"/>
        <v>13927621.807386257</v>
      </c>
      <c r="U199" s="87"/>
      <c r="V199" s="115" t="s">
        <v>1257</v>
      </c>
      <c r="W199" s="115" t="s">
        <v>1257</v>
      </c>
      <c r="X199" s="115" t="s">
        <v>1258</v>
      </c>
    </row>
    <row r="200" spans="1:24">
      <c r="A200" s="85"/>
      <c r="B200" s="85">
        <v>7</v>
      </c>
      <c r="C200" s="82">
        <v>1</v>
      </c>
      <c r="D200" s="82">
        <v>12</v>
      </c>
      <c r="E200" s="82">
        <v>3.8</v>
      </c>
      <c r="F200" s="83">
        <v>1205</v>
      </c>
      <c r="G200" s="82">
        <v>1</v>
      </c>
      <c r="H200" s="127">
        <v>24.25</v>
      </c>
      <c r="I200" s="126">
        <v>50.852132172571302</v>
      </c>
      <c r="J200" s="127">
        <v>91.6</v>
      </c>
      <c r="K200" s="82"/>
      <c r="L200" s="117">
        <v>93.09</v>
      </c>
      <c r="M200" s="117">
        <v>184.69</v>
      </c>
      <c r="N200" s="87">
        <v>7020000</v>
      </c>
      <c r="O200" s="87">
        <v>392198000</v>
      </c>
      <c r="P200" s="87">
        <v>132338000</v>
      </c>
      <c r="Q200" s="87">
        <v>259860000</v>
      </c>
      <c r="R200" s="87">
        <f t="shared" si="6"/>
        <v>7019991.9543537106</v>
      </c>
      <c r="S200" s="87">
        <v>392198000</v>
      </c>
      <c r="T200" s="87">
        <f t="shared" si="7"/>
        <v>13927621.807386257</v>
      </c>
      <c r="U200" s="87"/>
      <c r="V200" s="115" t="s">
        <v>1257</v>
      </c>
      <c r="W200" s="115" t="s">
        <v>1257</v>
      </c>
      <c r="X200" s="115" t="s">
        <v>1258</v>
      </c>
    </row>
    <row r="201" spans="1:24">
      <c r="A201" s="85"/>
      <c r="B201" s="85">
        <v>7</v>
      </c>
      <c r="C201" s="82">
        <v>1</v>
      </c>
      <c r="D201" s="82">
        <v>12</v>
      </c>
      <c r="E201" s="82">
        <v>3.8</v>
      </c>
      <c r="F201" s="83">
        <v>1206</v>
      </c>
      <c r="G201" s="82">
        <v>1</v>
      </c>
      <c r="H201" s="127">
        <v>24.25</v>
      </c>
      <c r="I201" s="126">
        <v>50.852132172571302</v>
      </c>
      <c r="J201" s="127">
        <v>91.6</v>
      </c>
      <c r="K201" s="82"/>
      <c r="L201" s="117">
        <v>93.09</v>
      </c>
      <c r="M201" s="117">
        <v>184.69</v>
      </c>
      <c r="N201" s="87">
        <v>7020000</v>
      </c>
      <c r="O201" s="87">
        <v>392198000</v>
      </c>
      <c r="P201" s="87">
        <v>132338000</v>
      </c>
      <c r="Q201" s="87">
        <v>259860000</v>
      </c>
      <c r="R201" s="87">
        <f t="shared" si="6"/>
        <v>7019991.9543537106</v>
      </c>
      <c r="S201" s="87">
        <v>392198000</v>
      </c>
      <c r="T201" s="87">
        <f t="shared" si="7"/>
        <v>13927621.807386257</v>
      </c>
      <c r="U201" s="87"/>
      <c r="V201" s="115" t="s">
        <v>1257</v>
      </c>
      <c r="W201" s="115" t="s">
        <v>1257</v>
      </c>
      <c r="X201" s="115" t="s">
        <v>1258</v>
      </c>
    </row>
    <row r="202" spans="1:24">
      <c r="A202" s="85"/>
      <c r="B202" s="85">
        <v>7</v>
      </c>
      <c r="C202" s="82">
        <v>1</v>
      </c>
      <c r="D202" s="82">
        <v>12</v>
      </c>
      <c r="E202" s="82">
        <v>3.8</v>
      </c>
      <c r="F202" s="83">
        <v>1207</v>
      </c>
      <c r="G202" s="82">
        <v>1</v>
      </c>
      <c r="H202" s="127">
        <v>24.25</v>
      </c>
      <c r="I202" s="126">
        <v>50.852132172571302</v>
      </c>
      <c r="J202" s="127">
        <v>91.6</v>
      </c>
      <c r="K202" s="82"/>
      <c r="L202" s="117">
        <v>93.09</v>
      </c>
      <c r="M202" s="117">
        <v>184.69</v>
      </c>
      <c r="N202" s="87">
        <v>7020000</v>
      </c>
      <c r="O202" s="87">
        <v>392198000</v>
      </c>
      <c r="P202" s="87">
        <v>132338000</v>
      </c>
      <c r="Q202" s="87">
        <v>259860000</v>
      </c>
      <c r="R202" s="87">
        <f t="shared" si="6"/>
        <v>7019991.9543537106</v>
      </c>
      <c r="S202" s="87">
        <v>392198000</v>
      </c>
      <c r="T202" s="87">
        <f t="shared" si="7"/>
        <v>13927621.807386257</v>
      </c>
      <c r="U202" s="87"/>
      <c r="V202" s="115" t="s">
        <v>1257</v>
      </c>
      <c r="W202" s="115" t="s">
        <v>1257</v>
      </c>
      <c r="X202" s="115" t="s">
        <v>1258</v>
      </c>
    </row>
    <row r="203" spans="1:24">
      <c r="A203" s="85"/>
      <c r="B203" s="85">
        <v>7</v>
      </c>
      <c r="C203" s="82">
        <v>1</v>
      </c>
      <c r="D203" s="82">
        <v>12</v>
      </c>
      <c r="E203" s="82">
        <v>3.8</v>
      </c>
      <c r="F203" s="83">
        <v>1208</v>
      </c>
      <c r="G203" s="82">
        <v>1</v>
      </c>
      <c r="H203" s="127">
        <v>32.93</v>
      </c>
      <c r="I203" s="126">
        <v>69.015939331772799</v>
      </c>
      <c r="J203" s="127">
        <v>124.387</v>
      </c>
      <c r="K203" s="82"/>
      <c r="L203" s="117">
        <v>126.41</v>
      </c>
      <c r="M203" s="117">
        <v>250.797</v>
      </c>
      <c r="N203" s="87">
        <v>7020000</v>
      </c>
      <c r="O203" s="87">
        <v>532579000</v>
      </c>
      <c r="P203" s="87">
        <v>179709000</v>
      </c>
      <c r="Q203" s="87">
        <v>352870000</v>
      </c>
      <c r="R203" s="87">
        <f t="shared" si="6"/>
        <v>7019987.2228822121</v>
      </c>
      <c r="S203" s="87">
        <v>532579000</v>
      </c>
      <c r="T203" s="87">
        <f t="shared" si="7"/>
        <v>13927630.215467053</v>
      </c>
      <c r="U203" s="87"/>
      <c r="V203" s="115" t="s">
        <v>1257</v>
      </c>
      <c r="W203" s="115" t="s">
        <v>1257</v>
      </c>
      <c r="X203" s="115" t="s">
        <v>1258</v>
      </c>
    </row>
    <row r="204" spans="1:24">
      <c r="A204" s="85"/>
      <c r="B204" s="85">
        <v>7</v>
      </c>
      <c r="C204" s="82">
        <v>1</v>
      </c>
      <c r="D204" s="82">
        <v>12</v>
      </c>
      <c r="E204" s="82">
        <v>3.8</v>
      </c>
      <c r="F204" s="83">
        <v>1209</v>
      </c>
      <c r="G204" s="82">
        <v>1</v>
      </c>
      <c r="H204" s="127">
        <v>17.224</v>
      </c>
      <c r="I204" s="126">
        <v>35.974021187121735</v>
      </c>
      <c r="J204" s="127">
        <v>65.060999999999993</v>
      </c>
      <c r="K204" s="82"/>
      <c r="L204" s="117">
        <v>66.12</v>
      </c>
      <c r="M204" s="117">
        <v>131.18099999999998</v>
      </c>
      <c r="N204" s="87">
        <v>7120000</v>
      </c>
      <c r="O204" s="87">
        <v>282537000</v>
      </c>
      <c r="P204" s="87">
        <v>95337000</v>
      </c>
      <c r="Q204" s="87">
        <v>187200000</v>
      </c>
      <c r="R204" s="87">
        <f t="shared" si="6"/>
        <v>7119983.9273236822</v>
      </c>
      <c r="S204" s="87">
        <v>282537000</v>
      </c>
      <c r="T204" s="87">
        <f t="shared" si="7"/>
        <v>14125931.814432062</v>
      </c>
      <c r="U204" s="87"/>
      <c r="V204" s="115" t="s">
        <v>1257</v>
      </c>
      <c r="W204" s="115" t="s">
        <v>1257</v>
      </c>
      <c r="X204" s="115" t="s">
        <v>1258</v>
      </c>
    </row>
    <row r="205" spans="1:24">
      <c r="A205" s="85"/>
      <c r="B205" s="85">
        <v>7</v>
      </c>
      <c r="C205" s="82">
        <v>1</v>
      </c>
      <c r="D205" s="82">
        <v>12</v>
      </c>
      <c r="E205" s="82">
        <v>3.8</v>
      </c>
      <c r="F205" s="83">
        <v>1210</v>
      </c>
      <c r="G205" s="82">
        <v>1</v>
      </c>
      <c r="H205" s="127">
        <v>23.192</v>
      </c>
      <c r="I205" s="126">
        <v>48.643535075645332</v>
      </c>
      <c r="J205" s="127">
        <v>87.605000000000004</v>
      </c>
      <c r="K205" s="82"/>
      <c r="L205" s="117">
        <v>89.03</v>
      </c>
      <c r="M205" s="117">
        <v>176.63499999999999</v>
      </c>
      <c r="N205" s="87">
        <v>7220000</v>
      </c>
      <c r="O205" s="87">
        <v>385779000</v>
      </c>
      <c r="P205" s="87">
        <v>130179000</v>
      </c>
      <c r="Q205" s="87">
        <v>255600000</v>
      </c>
      <c r="R205" s="87">
        <f t="shared" si="6"/>
        <v>7219987.4279663889</v>
      </c>
      <c r="S205" s="87">
        <v>385779000</v>
      </c>
      <c r="T205" s="87">
        <f t="shared" si="7"/>
        <v>14324412.887103707</v>
      </c>
      <c r="U205" s="87"/>
      <c r="V205" s="115" t="s">
        <v>1257</v>
      </c>
      <c r="W205" s="115" t="s">
        <v>1257</v>
      </c>
      <c r="X205" s="115" t="s">
        <v>1258</v>
      </c>
    </row>
    <row r="206" spans="1:24">
      <c r="A206" s="85"/>
      <c r="B206" s="85">
        <v>7</v>
      </c>
      <c r="C206" s="82">
        <v>1</v>
      </c>
      <c r="D206" s="82">
        <v>12</v>
      </c>
      <c r="E206" s="82">
        <v>3.8</v>
      </c>
      <c r="F206" s="83">
        <v>1211</v>
      </c>
      <c r="G206" s="82">
        <v>1</v>
      </c>
      <c r="H206" s="127">
        <v>23.94</v>
      </c>
      <c r="I206" s="126">
        <v>50.204784747610248</v>
      </c>
      <c r="J206" s="127">
        <v>90.429000000000002</v>
      </c>
      <c r="K206" s="82"/>
      <c r="L206" s="117">
        <v>91.9</v>
      </c>
      <c r="M206" s="117">
        <v>182.32900000000001</v>
      </c>
      <c r="N206" s="87">
        <v>7220000</v>
      </c>
      <c r="O206" s="87">
        <v>398215000</v>
      </c>
      <c r="P206" s="87">
        <v>134375000</v>
      </c>
      <c r="Q206" s="87">
        <v>263840000</v>
      </c>
      <c r="R206" s="87">
        <f t="shared" si="6"/>
        <v>7219988.1705076862</v>
      </c>
      <c r="S206" s="87">
        <v>398215000</v>
      </c>
      <c r="T206" s="87">
        <f t="shared" si="7"/>
        <v>14324409.392170792</v>
      </c>
      <c r="U206" s="87"/>
      <c r="V206" s="115" t="s">
        <v>1257</v>
      </c>
      <c r="W206" s="115" t="s">
        <v>1257</v>
      </c>
      <c r="X206" s="115" t="s">
        <v>1258</v>
      </c>
    </row>
    <row r="207" spans="1:24">
      <c r="A207" s="85"/>
      <c r="B207" s="85">
        <v>7</v>
      </c>
      <c r="C207" s="82">
        <v>1</v>
      </c>
      <c r="D207" s="82">
        <v>12</v>
      </c>
      <c r="E207" s="82">
        <v>3.8</v>
      </c>
      <c r="F207" s="83">
        <v>1212</v>
      </c>
      <c r="G207" s="82">
        <v>1</v>
      </c>
      <c r="H207" s="127">
        <v>24.187999999999999</v>
      </c>
      <c r="I207" s="126">
        <v>50.721574708713604</v>
      </c>
      <c r="J207" s="127">
        <v>91.364000000000004</v>
      </c>
      <c r="K207" s="82"/>
      <c r="L207" s="117">
        <v>92.85</v>
      </c>
      <c r="M207" s="117">
        <v>184.214</v>
      </c>
      <c r="N207" s="87">
        <v>7220000</v>
      </c>
      <c r="O207" s="87">
        <v>402332000</v>
      </c>
      <c r="P207" s="87">
        <v>135762000</v>
      </c>
      <c r="Q207" s="87">
        <v>266570000</v>
      </c>
      <c r="R207" s="87">
        <f t="shared" si="6"/>
        <v>7219989.4714618213</v>
      </c>
      <c r="S207" s="87">
        <v>402332000</v>
      </c>
      <c r="T207" s="87">
        <f t="shared" si="7"/>
        <v>14324428.007494539</v>
      </c>
      <c r="U207" s="87"/>
      <c r="V207" s="115" t="s">
        <v>1257</v>
      </c>
      <c r="W207" s="115" t="s">
        <v>1257</v>
      </c>
      <c r="X207" s="115" t="s">
        <v>1258</v>
      </c>
    </row>
    <row r="208" spans="1:24">
      <c r="A208" s="85"/>
      <c r="B208" s="85">
        <v>7</v>
      </c>
      <c r="C208" s="82">
        <v>1</v>
      </c>
      <c r="D208" s="82">
        <v>12</v>
      </c>
      <c r="E208" s="82">
        <v>3.8</v>
      </c>
      <c r="F208" s="83">
        <v>1213</v>
      </c>
      <c r="G208" s="82">
        <v>1</v>
      </c>
      <c r="H208" s="127">
        <v>23.94</v>
      </c>
      <c r="I208" s="126">
        <v>50.204784747610248</v>
      </c>
      <c r="J208" s="127">
        <v>90.429000000000002</v>
      </c>
      <c r="K208" s="82"/>
      <c r="L208" s="117">
        <v>91.9</v>
      </c>
      <c r="M208" s="117">
        <v>182.32900000000001</v>
      </c>
      <c r="N208" s="87">
        <v>7220000</v>
      </c>
      <c r="O208" s="87">
        <v>398215000</v>
      </c>
      <c r="P208" s="87">
        <v>134375000</v>
      </c>
      <c r="Q208" s="87">
        <v>263840000</v>
      </c>
      <c r="R208" s="87">
        <f t="shared" si="6"/>
        <v>7219988.1705076862</v>
      </c>
      <c r="S208" s="87">
        <v>398215000</v>
      </c>
      <c r="T208" s="87">
        <f t="shared" si="7"/>
        <v>14324409.392170792</v>
      </c>
      <c r="U208" s="87"/>
      <c r="V208" s="115" t="s">
        <v>1257</v>
      </c>
      <c r="W208" s="115" t="s">
        <v>1257</v>
      </c>
      <c r="X208" s="115" t="s">
        <v>1258</v>
      </c>
    </row>
    <row r="209" spans="1:24">
      <c r="A209" s="85"/>
      <c r="B209" s="85">
        <v>7</v>
      </c>
      <c r="C209" s="82">
        <v>1</v>
      </c>
      <c r="D209" s="82">
        <v>12</v>
      </c>
      <c r="E209" s="82">
        <v>3.8</v>
      </c>
      <c r="F209" s="83">
        <v>1214</v>
      </c>
      <c r="G209" s="82">
        <v>1</v>
      </c>
      <c r="H209" s="127">
        <v>23.192</v>
      </c>
      <c r="I209" s="126">
        <v>48.643535075645332</v>
      </c>
      <c r="J209" s="127">
        <v>87.605000000000004</v>
      </c>
      <c r="K209" s="82"/>
      <c r="L209" s="117">
        <v>89.03</v>
      </c>
      <c r="M209" s="117">
        <v>176.63499999999999</v>
      </c>
      <c r="N209" s="87">
        <v>7220000</v>
      </c>
      <c r="O209" s="87">
        <v>385779000</v>
      </c>
      <c r="P209" s="87">
        <v>130179000</v>
      </c>
      <c r="Q209" s="87">
        <v>255600000</v>
      </c>
      <c r="R209" s="87">
        <f t="shared" si="6"/>
        <v>7219987.4279663889</v>
      </c>
      <c r="S209" s="87">
        <v>385779000</v>
      </c>
      <c r="T209" s="87">
        <f t="shared" si="7"/>
        <v>14324412.887103707</v>
      </c>
      <c r="U209" s="87"/>
      <c r="V209" s="115" t="s">
        <v>1257</v>
      </c>
      <c r="W209" s="115" t="s">
        <v>1257</v>
      </c>
      <c r="X209" s="115" t="s">
        <v>1258</v>
      </c>
    </row>
    <row r="210" spans="1:24">
      <c r="A210" s="85"/>
      <c r="B210" s="85">
        <v>7</v>
      </c>
      <c r="C210" s="82">
        <v>1</v>
      </c>
      <c r="D210" s="82">
        <v>12</v>
      </c>
      <c r="E210" s="82">
        <v>3.8</v>
      </c>
      <c r="F210" s="83">
        <v>1215</v>
      </c>
      <c r="G210" s="82">
        <v>1</v>
      </c>
      <c r="H210" s="127">
        <v>22.895</v>
      </c>
      <c r="I210" s="126">
        <v>48.0342669109761</v>
      </c>
      <c r="J210" s="127">
        <v>86.483000000000004</v>
      </c>
      <c r="K210" s="82"/>
      <c r="L210" s="117">
        <v>87.89</v>
      </c>
      <c r="M210" s="117">
        <v>174.37299999999999</v>
      </c>
      <c r="N210" s="87">
        <v>7220000</v>
      </c>
      <c r="O210" s="87">
        <v>380839000</v>
      </c>
      <c r="P210" s="87">
        <v>128509000</v>
      </c>
      <c r="Q210" s="87">
        <v>252330000</v>
      </c>
      <c r="R210" s="87">
        <f t="shared" si="6"/>
        <v>7219993.3523334833</v>
      </c>
      <c r="S210" s="87">
        <v>380839000</v>
      </c>
      <c r="T210" s="87">
        <f t="shared" si="7"/>
        <v>14324404.378500925</v>
      </c>
      <c r="U210" s="87"/>
      <c r="V210" s="115" t="s">
        <v>1257</v>
      </c>
      <c r="W210" s="115" t="s">
        <v>1257</v>
      </c>
      <c r="X210" s="115" t="s">
        <v>1258</v>
      </c>
    </row>
    <row r="211" spans="1:24">
      <c r="A211" s="85"/>
      <c r="B211" s="85">
        <v>7</v>
      </c>
      <c r="C211" s="82">
        <v>1</v>
      </c>
      <c r="D211" s="82">
        <v>12</v>
      </c>
      <c r="E211" s="82">
        <v>3.8</v>
      </c>
      <c r="F211" s="83">
        <v>1216</v>
      </c>
      <c r="G211" s="82">
        <v>1</v>
      </c>
      <c r="H211" s="127">
        <v>33.779000000000003</v>
      </c>
      <c r="I211" s="126">
        <v>70.539109743445877</v>
      </c>
      <c r="J211" s="127">
        <v>127.595</v>
      </c>
      <c r="K211" s="82"/>
      <c r="L211" s="117">
        <v>129.66999999999999</v>
      </c>
      <c r="M211" s="117">
        <v>257.26499999999999</v>
      </c>
      <c r="N211" s="87">
        <v>6970000</v>
      </c>
      <c r="O211" s="87">
        <v>542423000</v>
      </c>
      <c r="P211" s="87">
        <v>183033000</v>
      </c>
      <c r="Q211" s="87">
        <v>359390000</v>
      </c>
      <c r="R211" s="87">
        <f t="shared" si="6"/>
        <v>6969987.6947797826</v>
      </c>
      <c r="S211" s="87">
        <v>542423000</v>
      </c>
      <c r="T211" s="87">
        <f t="shared" si="7"/>
        <v>13828440.53595682</v>
      </c>
      <c r="U211" s="87"/>
      <c r="V211" s="115" t="s">
        <v>1257</v>
      </c>
      <c r="W211" s="115" t="s">
        <v>1257</v>
      </c>
      <c r="X211" s="115" t="s">
        <v>1258</v>
      </c>
    </row>
    <row r="212" spans="1:24">
      <c r="A212" s="85"/>
      <c r="B212" s="85">
        <v>7</v>
      </c>
      <c r="C212" s="82">
        <v>1</v>
      </c>
      <c r="D212" s="82">
        <v>12</v>
      </c>
      <c r="E212" s="82">
        <v>3.8</v>
      </c>
      <c r="F212" s="83">
        <v>1217</v>
      </c>
      <c r="G212" s="82">
        <v>1</v>
      </c>
      <c r="H212" s="127">
        <v>35.031999999999996</v>
      </c>
      <c r="I212" s="126">
        <v>73.155698914927129</v>
      </c>
      <c r="J212" s="127">
        <v>132.32599999999999</v>
      </c>
      <c r="K212" s="82"/>
      <c r="L212" s="117">
        <v>134.47999999999999</v>
      </c>
      <c r="M212" s="117">
        <v>266.80599999999998</v>
      </c>
      <c r="N212" s="87">
        <v>6970000</v>
      </c>
      <c r="O212" s="87">
        <v>562540000</v>
      </c>
      <c r="P212" s="87">
        <v>189820000</v>
      </c>
      <c r="Q212" s="87">
        <v>372720000</v>
      </c>
      <c r="R212" s="87">
        <f t="shared" si="6"/>
        <v>6969994.541488437</v>
      </c>
      <c r="S212" s="87">
        <v>562540000</v>
      </c>
      <c r="T212" s="87">
        <f t="shared" si="7"/>
        <v>13828348.926504787</v>
      </c>
      <c r="U212" s="87"/>
      <c r="V212" s="115" t="s">
        <v>1257</v>
      </c>
      <c r="W212" s="115" t="s">
        <v>1257</v>
      </c>
      <c r="X212" s="115" t="s">
        <v>1258</v>
      </c>
    </row>
    <row r="213" spans="1:24">
      <c r="A213" s="85"/>
      <c r="B213" s="85">
        <v>7</v>
      </c>
      <c r="C213" s="82">
        <v>1</v>
      </c>
      <c r="D213" s="82">
        <v>13</v>
      </c>
      <c r="E213" s="82">
        <v>3.8</v>
      </c>
      <c r="F213" s="83">
        <v>1301</v>
      </c>
      <c r="G213" s="82">
        <v>1</v>
      </c>
      <c r="H213" s="127">
        <v>48.792000000000002</v>
      </c>
      <c r="I213" s="126">
        <v>102.23193409490078</v>
      </c>
      <c r="J213" s="127">
        <v>184.30199999999999</v>
      </c>
      <c r="K213" s="82"/>
      <c r="L213" s="117">
        <v>187.3</v>
      </c>
      <c r="M213" s="117">
        <v>371.60199999999998</v>
      </c>
      <c r="N213" s="87">
        <v>7220000</v>
      </c>
      <c r="O213" s="87">
        <v>811597000</v>
      </c>
      <c r="P213" s="87">
        <v>273857000</v>
      </c>
      <c r="Q213" s="87">
        <v>537740000</v>
      </c>
      <c r="R213" s="87">
        <f t="shared" si="6"/>
        <v>7219996.9032895379</v>
      </c>
      <c r="S213" s="87">
        <v>811597000</v>
      </c>
      <c r="T213" s="87">
        <f t="shared" si="7"/>
        <v>14324427.598805116</v>
      </c>
      <c r="U213" s="87"/>
      <c r="V213" s="115" t="s">
        <v>1257</v>
      </c>
      <c r="W213" s="115" t="s">
        <v>1257</v>
      </c>
      <c r="X213" s="115" t="s">
        <v>1258</v>
      </c>
    </row>
    <row r="214" spans="1:24">
      <c r="A214" s="85"/>
      <c r="B214" s="85">
        <v>7</v>
      </c>
      <c r="C214" s="82">
        <v>1</v>
      </c>
      <c r="D214" s="82">
        <v>13</v>
      </c>
      <c r="E214" s="82">
        <v>3.8</v>
      </c>
      <c r="F214" s="83">
        <v>1302</v>
      </c>
      <c r="G214" s="82">
        <v>1</v>
      </c>
      <c r="H214" s="127">
        <v>24.25</v>
      </c>
      <c r="I214" s="126">
        <v>50.852132172571302</v>
      </c>
      <c r="J214" s="127">
        <v>91.6</v>
      </c>
      <c r="K214" s="82"/>
      <c r="L214" s="117">
        <v>93.09</v>
      </c>
      <c r="M214" s="117">
        <v>184.69</v>
      </c>
      <c r="N214" s="87">
        <v>7120000</v>
      </c>
      <c r="O214" s="87">
        <v>397785000</v>
      </c>
      <c r="P214" s="87">
        <v>134225000</v>
      </c>
      <c r="Q214" s="87">
        <v>263560000</v>
      </c>
      <c r="R214" s="87">
        <f t="shared" si="6"/>
        <v>7119994.2364891991</v>
      </c>
      <c r="S214" s="87">
        <v>397785000</v>
      </c>
      <c r="T214" s="87">
        <f t="shared" si="7"/>
        <v>14126025.733560963</v>
      </c>
      <c r="U214" s="87"/>
      <c r="V214" s="115" t="s">
        <v>1257</v>
      </c>
      <c r="W214" s="115" t="s">
        <v>1257</v>
      </c>
      <c r="X214" s="115" t="s">
        <v>1258</v>
      </c>
    </row>
    <row r="215" spans="1:24">
      <c r="A215" s="85"/>
      <c r="B215" s="85">
        <v>7</v>
      </c>
      <c r="C215" s="82">
        <v>1</v>
      </c>
      <c r="D215" s="82">
        <v>13</v>
      </c>
      <c r="E215" s="82">
        <v>3.8</v>
      </c>
      <c r="F215" s="83">
        <v>1303</v>
      </c>
      <c r="G215" s="82">
        <v>1</v>
      </c>
      <c r="H215" s="127">
        <v>24.25</v>
      </c>
      <c r="I215" s="126">
        <v>50.852132172571302</v>
      </c>
      <c r="J215" s="127">
        <v>91.6</v>
      </c>
      <c r="K215" s="82"/>
      <c r="L215" s="117">
        <v>93.09</v>
      </c>
      <c r="M215" s="117">
        <v>184.69</v>
      </c>
      <c r="N215" s="87">
        <v>7120000</v>
      </c>
      <c r="O215" s="87">
        <v>397785000</v>
      </c>
      <c r="P215" s="87">
        <v>134225000</v>
      </c>
      <c r="Q215" s="87">
        <v>263560000</v>
      </c>
      <c r="R215" s="87">
        <f t="shared" si="6"/>
        <v>7119994.2364891991</v>
      </c>
      <c r="S215" s="87">
        <v>397785000</v>
      </c>
      <c r="T215" s="87">
        <f t="shared" si="7"/>
        <v>14126025.733560963</v>
      </c>
      <c r="U215" s="87"/>
      <c r="V215" s="115" t="s">
        <v>1257</v>
      </c>
      <c r="W215" s="115" t="s">
        <v>1257</v>
      </c>
      <c r="X215" s="115" t="s">
        <v>1258</v>
      </c>
    </row>
    <row r="216" spans="1:24">
      <c r="A216" s="85"/>
      <c r="B216" s="85">
        <v>7</v>
      </c>
      <c r="C216" s="82">
        <v>1</v>
      </c>
      <c r="D216" s="82">
        <v>13</v>
      </c>
      <c r="E216" s="82">
        <v>3.8</v>
      </c>
      <c r="F216" s="83">
        <v>1304</v>
      </c>
      <c r="G216" s="82">
        <v>1</v>
      </c>
      <c r="H216" s="127">
        <v>24.25</v>
      </c>
      <c r="I216" s="126">
        <v>50.852132172571302</v>
      </c>
      <c r="J216" s="127">
        <v>91.6</v>
      </c>
      <c r="K216" s="82"/>
      <c r="L216" s="117">
        <v>93.09</v>
      </c>
      <c r="M216" s="117">
        <v>184.69</v>
      </c>
      <c r="N216" s="87">
        <v>7120000</v>
      </c>
      <c r="O216" s="87">
        <v>397785000</v>
      </c>
      <c r="P216" s="87">
        <v>134225000</v>
      </c>
      <c r="Q216" s="87">
        <v>263560000</v>
      </c>
      <c r="R216" s="87">
        <f t="shared" si="6"/>
        <v>7119994.2364891991</v>
      </c>
      <c r="S216" s="87">
        <v>397785000</v>
      </c>
      <c r="T216" s="87">
        <f t="shared" si="7"/>
        <v>14126025.733560963</v>
      </c>
      <c r="U216" s="87"/>
      <c r="V216" s="115" t="s">
        <v>1257</v>
      </c>
      <c r="W216" s="115" t="s">
        <v>1257</v>
      </c>
      <c r="X216" s="115" t="s">
        <v>1258</v>
      </c>
    </row>
    <row r="217" spans="1:24">
      <c r="A217" s="85"/>
      <c r="B217" s="85">
        <v>7</v>
      </c>
      <c r="C217" s="82">
        <v>1</v>
      </c>
      <c r="D217" s="82">
        <v>13</v>
      </c>
      <c r="E217" s="82">
        <v>3.8</v>
      </c>
      <c r="F217" s="83">
        <v>1305</v>
      </c>
      <c r="G217" s="82">
        <v>1</v>
      </c>
      <c r="H217" s="127">
        <v>24.25</v>
      </c>
      <c r="I217" s="126">
        <v>50.852132172571302</v>
      </c>
      <c r="J217" s="127">
        <v>91.6</v>
      </c>
      <c r="K217" s="82"/>
      <c r="L217" s="117">
        <v>93.09</v>
      </c>
      <c r="M217" s="117">
        <v>184.69</v>
      </c>
      <c r="N217" s="87">
        <v>7120000</v>
      </c>
      <c r="O217" s="87">
        <v>397785000</v>
      </c>
      <c r="P217" s="87">
        <v>134225000</v>
      </c>
      <c r="Q217" s="87">
        <v>263560000</v>
      </c>
      <c r="R217" s="87">
        <f t="shared" si="6"/>
        <v>7119994.2364891991</v>
      </c>
      <c r="S217" s="87">
        <v>397785000</v>
      </c>
      <c r="T217" s="87">
        <f t="shared" si="7"/>
        <v>14126025.733560963</v>
      </c>
      <c r="U217" s="87"/>
      <c r="V217" s="115" t="s">
        <v>1257</v>
      </c>
      <c r="W217" s="115" t="s">
        <v>1257</v>
      </c>
      <c r="X217" s="115" t="s">
        <v>1258</v>
      </c>
    </row>
    <row r="218" spans="1:24">
      <c r="A218" s="85"/>
      <c r="B218" s="85">
        <v>7</v>
      </c>
      <c r="C218" s="82">
        <v>1</v>
      </c>
      <c r="D218" s="82">
        <v>13</v>
      </c>
      <c r="E218" s="82">
        <v>3.8</v>
      </c>
      <c r="F218" s="83">
        <v>1306</v>
      </c>
      <c r="G218" s="82">
        <v>1</v>
      </c>
      <c r="H218" s="127">
        <v>24.25</v>
      </c>
      <c r="I218" s="126">
        <v>50.852132172571302</v>
      </c>
      <c r="J218" s="127">
        <v>91.6</v>
      </c>
      <c r="K218" s="82"/>
      <c r="L218" s="117">
        <v>93.09</v>
      </c>
      <c r="M218" s="117">
        <v>184.69</v>
      </c>
      <c r="N218" s="87">
        <v>7120000</v>
      </c>
      <c r="O218" s="87">
        <v>397785000</v>
      </c>
      <c r="P218" s="87">
        <v>134225000</v>
      </c>
      <c r="Q218" s="87">
        <v>263560000</v>
      </c>
      <c r="R218" s="87">
        <f t="shared" si="6"/>
        <v>7119994.2364891991</v>
      </c>
      <c r="S218" s="87">
        <v>397785000</v>
      </c>
      <c r="T218" s="87">
        <f t="shared" si="7"/>
        <v>14126025.733560963</v>
      </c>
      <c r="U218" s="87"/>
      <c r="V218" s="115" t="s">
        <v>1257</v>
      </c>
      <c r="W218" s="115" t="s">
        <v>1257</v>
      </c>
      <c r="X218" s="115" t="s">
        <v>1258</v>
      </c>
    </row>
    <row r="219" spans="1:24">
      <c r="A219" s="85"/>
      <c r="B219" s="85">
        <v>7</v>
      </c>
      <c r="C219" s="82">
        <v>1</v>
      </c>
      <c r="D219" s="82">
        <v>13</v>
      </c>
      <c r="E219" s="82">
        <v>3.8</v>
      </c>
      <c r="F219" s="83">
        <v>1307</v>
      </c>
      <c r="G219" s="82">
        <v>1</v>
      </c>
      <c r="H219" s="127">
        <v>24.25</v>
      </c>
      <c r="I219" s="126">
        <v>50.852132172571302</v>
      </c>
      <c r="J219" s="127">
        <v>91.6</v>
      </c>
      <c r="K219" s="82"/>
      <c r="L219" s="117">
        <v>93.09</v>
      </c>
      <c r="M219" s="117">
        <v>184.69</v>
      </c>
      <c r="N219" s="87">
        <v>7120000</v>
      </c>
      <c r="O219" s="87">
        <v>397785000</v>
      </c>
      <c r="P219" s="87">
        <v>134225000</v>
      </c>
      <c r="Q219" s="87">
        <v>263560000</v>
      </c>
      <c r="R219" s="87">
        <f t="shared" si="6"/>
        <v>7119994.2364891991</v>
      </c>
      <c r="S219" s="87">
        <v>397785000</v>
      </c>
      <c r="T219" s="87">
        <f t="shared" si="7"/>
        <v>14126025.733560963</v>
      </c>
      <c r="U219" s="87"/>
      <c r="V219" s="115" t="s">
        <v>1257</v>
      </c>
      <c r="W219" s="115" t="s">
        <v>1257</v>
      </c>
      <c r="X219" s="115" t="s">
        <v>1258</v>
      </c>
    </row>
    <row r="220" spans="1:24">
      <c r="A220" s="85"/>
      <c r="B220" s="85">
        <v>7</v>
      </c>
      <c r="C220" s="82">
        <v>1</v>
      </c>
      <c r="D220" s="82">
        <v>13</v>
      </c>
      <c r="E220" s="82">
        <v>3.8</v>
      </c>
      <c r="F220" s="83">
        <v>1308</v>
      </c>
      <c r="G220" s="82">
        <v>5</v>
      </c>
      <c r="H220" s="127">
        <v>32.93</v>
      </c>
      <c r="I220" s="126">
        <v>69.015939331772799</v>
      </c>
      <c r="J220" s="127">
        <v>124.387</v>
      </c>
      <c r="K220" s="82"/>
      <c r="L220" s="117">
        <v>126.41</v>
      </c>
      <c r="M220" s="117">
        <v>250.797</v>
      </c>
      <c r="N220" s="87">
        <v>7120000</v>
      </c>
      <c r="O220" s="87">
        <v>540166000</v>
      </c>
      <c r="P220" s="87">
        <v>182266000</v>
      </c>
      <c r="Q220" s="87">
        <v>357900000</v>
      </c>
      <c r="R220" s="87">
        <f t="shared" si="6"/>
        <v>7119992.3734044963</v>
      </c>
      <c r="S220" s="87">
        <v>540166000</v>
      </c>
      <c r="T220" s="87">
        <f t="shared" si="7"/>
        <v>14126040.086011607</v>
      </c>
      <c r="U220" s="87"/>
      <c r="V220" s="115" t="s">
        <v>1257</v>
      </c>
      <c r="W220" s="115" t="s">
        <v>1257</v>
      </c>
      <c r="X220" s="115" t="s">
        <v>1258</v>
      </c>
    </row>
    <row r="221" spans="1:24">
      <c r="A221" s="85"/>
      <c r="B221" s="85">
        <v>7</v>
      </c>
      <c r="C221" s="82">
        <v>1</v>
      </c>
      <c r="D221" s="82">
        <v>13</v>
      </c>
      <c r="E221" s="82">
        <v>3.8</v>
      </c>
      <c r="F221" s="83">
        <v>1309</v>
      </c>
      <c r="G221" s="82">
        <v>1</v>
      </c>
      <c r="H221" s="127">
        <v>17.224</v>
      </c>
      <c r="I221" s="126">
        <v>35.974021187121735</v>
      </c>
      <c r="J221" s="127">
        <v>65.060999999999993</v>
      </c>
      <c r="K221" s="82"/>
      <c r="L221" s="117">
        <v>66.12</v>
      </c>
      <c r="M221" s="117">
        <v>131.18099999999998</v>
      </c>
      <c r="N221" s="87">
        <v>7220000</v>
      </c>
      <c r="O221" s="87">
        <v>286505000</v>
      </c>
      <c r="P221" s="87">
        <v>96675000</v>
      </c>
      <c r="Q221" s="87">
        <v>189830000</v>
      </c>
      <c r="R221" s="87">
        <f t="shared" si="6"/>
        <v>7219978.2509826031</v>
      </c>
      <c r="S221" s="87">
        <v>286505000</v>
      </c>
      <c r="T221" s="87">
        <f t="shared" si="7"/>
        <v>14324318.919270247</v>
      </c>
      <c r="U221" s="87"/>
      <c r="V221" s="115" t="s">
        <v>1257</v>
      </c>
      <c r="W221" s="115" t="s">
        <v>1257</v>
      </c>
      <c r="X221" s="115" t="s">
        <v>1258</v>
      </c>
    </row>
    <row r="222" spans="1:24">
      <c r="A222" s="85"/>
      <c r="B222" s="85">
        <v>7</v>
      </c>
      <c r="C222" s="82">
        <v>1</v>
      </c>
      <c r="D222" s="82">
        <v>13</v>
      </c>
      <c r="E222" s="82">
        <v>3.8</v>
      </c>
      <c r="F222" s="83">
        <v>1310</v>
      </c>
      <c r="G222" s="82">
        <v>1</v>
      </c>
      <c r="H222" s="127">
        <v>23.192</v>
      </c>
      <c r="I222" s="126">
        <v>48.643535075645332</v>
      </c>
      <c r="J222" s="127">
        <v>87.605000000000004</v>
      </c>
      <c r="K222" s="82"/>
      <c r="L222" s="117">
        <v>89.03</v>
      </c>
      <c r="M222" s="117">
        <v>176.63499999999999</v>
      </c>
      <c r="N222" s="87">
        <v>7320000</v>
      </c>
      <c r="O222" s="87">
        <v>391122000</v>
      </c>
      <c r="P222" s="87">
        <v>131982000</v>
      </c>
      <c r="Q222" s="87">
        <v>259140000</v>
      </c>
      <c r="R222" s="87">
        <f t="shared" si="6"/>
        <v>7319983.5211379314</v>
      </c>
      <c r="S222" s="87">
        <v>391122000</v>
      </c>
      <c r="T222" s="87">
        <f t="shared" si="7"/>
        <v>14522804.551906081</v>
      </c>
      <c r="U222" s="87"/>
      <c r="V222" s="115" t="s">
        <v>1257</v>
      </c>
      <c r="W222" s="115" t="s">
        <v>1257</v>
      </c>
      <c r="X222" s="115" t="s">
        <v>1258</v>
      </c>
    </row>
    <row r="223" spans="1:24">
      <c r="A223" s="85"/>
      <c r="B223" s="85">
        <v>7</v>
      </c>
      <c r="C223" s="82">
        <v>1</v>
      </c>
      <c r="D223" s="82">
        <v>13</v>
      </c>
      <c r="E223" s="82">
        <v>3.8</v>
      </c>
      <c r="F223" s="83">
        <v>1311</v>
      </c>
      <c r="G223" s="82">
        <v>1</v>
      </c>
      <c r="H223" s="127">
        <v>23.94</v>
      </c>
      <c r="I223" s="126">
        <v>50.204784747610248</v>
      </c>
      <c r="J223" s="127">
        <v>90.429000000000002</v>
      </c>
      <c r="K223" s="82"/>
      <c r="L223" s="117">
        <v>91.9</v>
      </c>
      <c r="M223" s="117">
        <v>182.32900000000001</v>
      </c>
      <c r="N223" s="87">
        <v>7320000</v>
      </c>
      <c r="O223" s="87">
        <v>403731000</v>
      </c>
      <c r="P223" s="87">
        <v>136231000</v>
      </c>
      <c r="Q223" s="87">
        <v>267500000</v>
      </c>
      <c r="R223" s="87">
        <f t="shared" si="6"/>
        <v>7319998.1016969187</v>
      </c>
      <c r="S223" s="87">
        <v>403731000</v>
      </c>
      <c r="T223" s="87">
        <f t="shared" si="7"/>
        <v>14522828.442701824</v>
      </c>
      <c r="U223" s="87"/>
      <c r="V223" s="115" t="s">
        <v>1257</v>
      </c>
      <c r="W223" s="115" t="s">
        <v>1257</v>
      </c>
      <c r="X223" s="115" t="s">
        <v>1258</v>
      </c>
    </row>
    <row r="224" spans="1:24">
      <c r="A224" s="85"/>
      <c r="B224" s="85">
        <v>7</v>
      </c>
      <c r="C224" s="82">
        <v>1</v>
      </c>
      <c r="D224" s="82">
        <v>13</v>
      </c>
      <c r="E224" s="82">
        <v>3.8</v>
      </c>
      <c r="F224" s="83">
        <v>1312</v>
      </c>
      <c r="G224" s="82">
        <v>1</v>
      </c>
      <c r="H224" s="127">
        <v>24.187999999999999</v>
      </c>
      <c r="I224" s="126">
        <v>50.721574708713604</v>
      </c>
      <c r="J224" s="127">
        <v>91.364000000000004</v>
      </c>
      <c r="K224" s="82"/>
      <c r="L224" s="117">
        <v>92.85</v>
      </c>
      <c r="M224" s="117">
        <v>184.214</v>
      </c>
      <c r="N224" s="87">
        <v>7320000</v>
      </c>
      <c r="O224" s="87">
        <v>407905000</v>
      </c>
      <c r="P224" s="87">
        <v>137645000</v>
      </c>
      <c r="Q224" s="87">
        <v>270260000</v>
      </c>
      <c r="R224" s="87">
        <f t="shared" si="6"/>
        <v>7319998.9196897941</v>
      </c>
      <c r="S224" s="87">
        <v>407905000</v>
      </c>
      <c r="T224" s="87">
        <f t="shared" si="7"/>
        <v>14522846.321935764</v>
      </c>
      <c r="U224" s="87"/>
      <c r="V224" s="115" t="s">
        <v>1257</v>
      </c>
      <c r="W224" s="115" t="s">
        <v>1257</v>
      </c>
      <c r="X224" s="115" t="s">
        <v>1258</v>
      </c>
    </row>
    <row r="225" spans="1:24">
      <c r="A225" s="85"/>
      <c r="B225" s="85">
        <v>7</v>
      </c>
      <c r="C225" s="82">
        <v>1</v>
      </c>
      <c r="D225" s="82">
        <v>13</v>
      </c>
      <c r="E225" s="82">
        <v>3.8</v>
      </c>
      <c r="F225" s="83">
        <v>1313</v>
      </c>
      <c r="G225" s="82">
        <v>1</v>
      </c>
      <c r="H225" s="127">
        <v>23.94</v>
      </c>
      <c r="I225" s="126">
        <v>50.204784747610248</v>
      </c>
      <c r="J225" s="127">
        <v>90.429000000000002</v>
      </c>
      <c r="K225" s="82"/>
      <c r="L225" s="117">
        <v>91.9</v>
      </c>
      <c r="M225" s="117">
        <v>182.32900000000001</v>
      </c>
      <c r="N225" s="87">
        <v>7320000</v>
      </c>
      <c r="O225" s="87">
        <v>403731000</v>
      </c>
      <c r="P225" s="87">
        <v>136231000</v>
      </c>
      <c r="Q225" s="87">
        <v>267500000</v>
      </c>
      <c r="R225" s="87">
        <f t="shared" si="6"/>
        <v>7319998.1016969187</v>
      </c>
      <c r="S225" s="87">
        <v>403731000</v>
      </c>
      <c r="T225" s="87">
        <f t="shared" si="7"/>
        <v>14522828.442701824</v>
      </c>
      <c r="U225" s="87"/>
      <c r="V225" s="115" t="s">
        <v>1257</v>
      </c>
      <c r="W225" s="115" t="s">
        <v>1257</v>
      </c>
      <c r="X225" s="115" t="s">
        <v>1258</v>
      </c>
    </row>
    <row r="226" spans="1:24">
      <c r="A226" s="85"/>
      <c r="B226" s="85">
        <v>7</v>
      </c>
      <c r="C226" s="82">
        <v>1</v>
      </c>
      <c r="D226" s="82">
        <v>13</v>
      </c>
      <c r="E226" s="82">
        <v>3.8</v>
      </c>
      <c r="F226" s="83">
        <v>1314</v>
      </c>
      <c r="G226" s="82">
        <v>1</v>
      </c>
      <c r="H226" s="127">
        <v>23.192</v>
      </c>
      <c r="I226" s="126">
        <v>48.643535075645332</v>
      </c>
      <c r="J226" s="127">
        <v>87.605000000000004</v>
      </c>
      <c r="K226" s="82"/>
      <c r="L226" s="117">
        <v>89.03</v>
      </c>
      <c r="M226" s="117">
        <v>176.63499999999999</v>
      </c>
      <c r="N226" s="87">
        <v>7320000</v>
      </c>
      <c r="O226" s="87">
        <v>391122000</v>
      </c>
      <c r="P226" s="87">
        <v>131982000</v>
      </c>
      <c r="Q226" s="87">
        <v>259140000</v>
      </c>
      <c r="R226" s="87">
        <f t="shared" si="6"/>
        <v>7319983.5211379314</v>
      </c>
      <c r="S226" s="87">
        <v>391122000</v>
      </c>
      <c r="T226" s="87">
        <f t="shared" si="7"/>
        <v>14522804.551906081</v>
      </c>
      <c r="U226" s="87"/>
      <c r="V226" s="115" t="s">
        <v>1257</v>
      </c>
      <c r="W226" s="115" t="s">
        <v>1257</v>
      </c>
      <c r="X226" s="115" t="s">
        <v>1258</v>
      </c>
    </row>
    <row r="227" spans="1:24">
      <c r="A227" s="85"/>
      <c r="B227" s="85">
        <v>7</v>
      </c>
      <c r="C227" s="82">
        <v>1</v>
      </c>
      <c r="D227" s="82">
        <v>13</v>
      </c>
      <c r="E227" s="82">
        <v>3.8</v>
      </c>
      <c r="F227" s="83">
        <v>1315</v>
      </c>
      <c r="G227" s="82">
        <v>1</v>
      </c>
      <c r="H227" s="127">
        <v>22.895</v>
      </c>
      <c r="I227" s="126">
        <v>48.0342669109761</v>
      </c>
      <c r="J227" s="127">
        <v>86.483000000000004</v>
      </c>
      <c r="K227" s="82"/>
      <c r="L227" s="117">
        <v>87.89</v>
      </c>
      <c r="M227" s="117">
        <v>174.37299999999999</v>
      </c>
      <c r="N227" s="87">
        <v>7320000</v>
      </c>
      <c r="O227" s="87">
        <v>386114000</v>
      </c>
      <c r="P227" s="87">
        <v>130284000</v>
      </c>
      <c r="Q227" s="87">
        <v>255830000</v>
      </c>
      <c r="R227" s="87">
        <f t="shared" si="6"/>
        <v>7319997.461507068</v>
      </c>
      <c r="S227" s="87">
        <v>386114000</v>
      </c>
      <c r="T227" s="87">
        <f t="shared" si="7"/>
        <v>14522811.666348526</v>
      </c>
      <c r="U227" s="87"/>
      <c r="V227" s="115" t="s">
        <v>1257</v>
      </c>
      <c r="W227" s="115" t="s">
        <v>1257</v>
      </c>
      <c r="X227" s="115" t="s">
        <v>1258</v>
      </c>
    </row>
    <row r="228" spans="1:24">
      <c r="A228" s="85"/>
      <c r="B228" s="85">
        <v>7</v>
      </c>
      <c r="C228" s="82">
        <v>1</v>
      </c>
      <c r="D228" s="82">
        <v>13</v>
      </c>
      <c r="E228" s="82">
        <v>3.8</v>
      </c>
      <c r="F228" s="83">
        <v>1316</v>
      </c>
      <c r="G228" s="82">
        <v>5</v>
      </c>
      <c r="H228" s="127">
        <v>32.396000000000001</v>
      </c>
      <c r="I228" s="126">
        <v>67.645085961267029</v>
      </c>
      <c r="J228" s="127">
        <v>122.369</v>
      </c>
      <c r="K228" s="82"/>
      <c r="L228" s="117">
        <v>124.36</v>
      </c>
      <c r="M228" s="117">
        <v>246.72899999999998</v>
      </c>
      <c r="N228" s="87">
        <v>7020000</v>
      </c>
      <c r="O228" s="87">
        <v>523941000</v>
      </c>
      <c r="P228" s="87">
        <v>176791000</v>
      </c>
      <c r="Q228" s="87">
        <v>347150000</v>
      </c>
      <c r="R228" s="87">
        <f t="shared" si="6"/>
        <v>7019995.0700418828</v>
      </c>
      <c r="S228" s="87">
        <v>523941000</v>
      </c>
      <c r="T228" s="87">
        <f t="shared" si="7"/>
        <v>13927600.222228721</v>
      </c>
      <c r="U228" s="87"/>
      <c r="V228" s="115" t="s">
        <v>1257</v>
      </c>
      <c r="W228" s="115" t="s">
        <v>1257</v>
      </c>
      <c r="X228" s="115" t="s">
        <v>1258</v>
      </c>
    </row>
    <row r="229" spans="1:24">
      <c r="A229" s="85"/>
      <c r="B229" s="85">
        <v>7</v>
      </c>
      <c r="C229" s="82">
        <v>1</v>
      </c>
      <c r="D229" s="82">
        <v>13</v>
      </c>
      <c r="E229" s="82">
        <v>3.8</v>
      </c>
      <c r="F229" s="83">
        <v>1317</v>
      </c>
      <c r="G229" s="82">
        <v>5</v>
      </c>
      <c r="H229" s="127">
        <v>33.533999999999999</v>
      </c>
      <c r="I229" s="126">
        <v>70.022319782342507</v>
      </c>
      <c r="J229" s="127">
        <v>126.669</v>
      </c>
      <c r="K229" s="82"/>
      <c r="L229" s="117">
        <v>128.72999999999999</v>
      </c>
      <c r="M229" s="117">
        <v>255.399</v>
      </c>
      <c r="N229" s="87">
        <v>7020000</v>
      </c>
      <c r="O229" s="87">
        <v>542352000</v>
      </c>
      <c r="P229" s="87">
        <v>183002000</v>
      </c>
      <c r="Q229" s="87">
        <v>359350000</v>
      </c>
      <c r="R229" s="87">
        <f t="shared" si="6"/>
        <v>7019992.9269641582</v>
      </c>
      <c r="S229" s="87">
        <v>542352000</v>
      </c>
      <c r="T229" s="87">
        <f t="shared" si="7"/>
        <v>13927593.983948722</v>
      </c>
      <c r="U229" s="87"/>
      <c r="V229" s="115" t="s">
        <v>1257</v>
      </c>
      <c r="W229" s="115" t="s">
        <v>1257</v>
      </c>
      <c r="X229" s="115" t="s">
        <v>1258</v>
      </c>
    </row>
    <row r="230" spans="1:24">
      <c r="A230" s="85"/>
      <c r="B230" s="85">
        <v>7</v>
      </c>
      <c r="C230" s="82">
        <v>1</v>
      </c>
      <c r="D230" s="82">
        <v>14</v>
      </c>
      <c r="E230" s="82">
        <v>4</v>
      </c>
      <c r="F230" s="83">
        <v>1401</v>
      </c>
      <c r="G230" s="82">
        <v>5</v>
      </c>
      <c r="H230" s="127">
        <v>48.792000000000002</v>
      </c>
      <c r="I230" s="126">
        <v>102.23193409490078</v>
      </c>
      <c r="J230" s="127">
        <v>184.30199999999999</v>
      </c>
      <c r="K230" s="82"/>
      <c r="L230" s="117">
        <v>187.3</v>
      </c>
      <c r="M230" s="117">
        <v>371.60199999999998</v>
      </c>
      <c r="N230" s="87">
        <v>7320000</v>
      </c>
      <c r="O230" s="87">
        <v>822838000</v>
      </c>
      <c r="P230" s="87">
        <v>277648000</v>
      </c>
      <c r="Q230" s="87">
        <v>545190000</v>
      </c>
      <c r="R230" s="87">
        <f t="shared" si="6"/>
        <v>7319997.2546829972</v>
      </c>
      <c r="S230" s="87">
        <v>822838000</v>
      </c>
      <c r="T230" s="87">
        <f t="shared" si="7"/>
        <v>14522827.655284094</v>
      </c>
      <c r="U230" s="87"/>
      <c r="V230" s="115" t="s">
        <v>1257</v>
      </c>
      <c r="W230" s="115" t="s">
        <v>1257</v>
      </c>
      <c r="X230" s="115" t="s">
        <v>1258</v>
      </c>
    </row>
    <row r="231" spans="1:24">
      <c r="A231" s="85"/>
      <c r="B231" s="85">
        <v>7</v>
      </c>
      <c r="C231" s="82">
        <v>1</v>
      </c>
      <c r="D231" s="82">
        <v>14</v>
      </c>
      <c r="E231" s="82">
        <v>4</v>
      </c>
      <c r="F231" s="83">
        <v>1402</v>
      </c>
      <c r="G231" s="82">
        <v>5</v>
      </c>
      <c r="H231" s="127">
        <v>24.25</v>
      </c>
      <c r="I231" s="126">
        <v>50.852132172571302</v>
      </c>
      <c r="J231" s="127">
        <v>91.6</v>
      </c>
      <c r="K231" s="82"/>
      <c r="L231" s="117">
        <v>93.09</v>
      </c>
      <c r="M231" s="117">
        <v>184.69</v>
      </c>
      <c r="N231" s="87">
        <v>7220000</v>
      </c>
      <c r="O231" s="87">
        <v>403372000</v>
      </c>
      <c r="P231" s="87">
        <v>136112000</v>
      </c>
      <c r="Q231" s="87">
        <v>267260000</v>
      </c>
      <c r="R231" s="87">
        <f t="shared" si="6"/>
        <v>7219996.5186246866</v>
      </c>
      <c r="S231" s="87">
        <v>403372000</v>
      </c>
      <c r="T231" s="87">
        <f t="shared" si="7"/>
        <v>14324429.659735668</v>
      </c>
      <c r="U231" s="87"/>
      <c r="V231" s="115" t="s">
        <v>1257</v>
      </c>
      <c r="W231" s="115" t="s">
        <v>1257</v>
      </c>
      <c r="X231" s="115" t="s">
        <v>1258</v>
      </c>
    </row>
    <row r="232" spans="1:24">
      <c r="A232" s="85"/>
      <c r="B232" s="85">
        <v>7</v>
      </c>
      <c r="C232" s="82">
        <v>1</v>
      </c>
      <c r="D232" s="82">
        <v>14</v>
      </c>
      <c r="E232" s="82">
        <v>4</v>
      </c>
      <c r="F232" s="83">
        <v>1403</v>
      </c>
      <c r="G232" s="82">
        <v>1</v>
      </c>
      <c r="H232" s="127">
        <v>24.25</v>
      </c>
      <c r="I232" s="126">
        <v>50.852132172571302</v>
      </c>
      <c r="J232" s="127">
        <v>91.6</v>
      </c>
      <c r="K232" s="82"/>
      <c r="L232" s="117">
        <v>93.09</v>
      </c>
      <c r="M232" s="117">
        <v>184.69</v>
      </c>
      <c r="N232" s="87">
        <v>7220000</v>
      </c>
      <c r="O232" s="87">
        <v>403372000</v>
      </c>
      <c r="P232" s="87">
        <v>136112000</v>
      </c>
      <c r="Q232" s="87">
        <v>267260000</v>
      </c>
      <c r="R232" s="87">
        <f t="shared" si="6"/>
        <v>7219996.5186246866</v>
      </c>
      <c r="S232" s="87">
        <v>403372000</v>
      </c>
      <c r="T232" s="87">
        <f t="shared" si="7"/>
        <v>14324429.659735668</v>
      </c>
      <c r="U232" s="87"/>
      <c r="V232" s="115" t="s">
        <v>1257</v>
      </c>
      <c r="W232" s="115" t="s">
        <v>1257</v>
      </c>
      <c r="X232" s="115" t="s">
        <v>1258</v>
      </c>
    </row>
    <row r="233" spans="1:24">
      <c r="A233" s="85"/>
      <c r="B233" s="85">
        <v>7</v>
      </c>
      <c r="C233" s="82">
        <v>1</v>
      </c>
      <c r="D233" s="82">
        <v>14</v>
      </c>
      <c r="E233" s="82">
        <v>4</v>
      </c>
      <c r="F233" s="83">
        <v>1404</v>
      </c>
      <c r="G233" s="82">
        <v>1</v>
      </c>
      <c r="H233" s="127">
        <v>24.25</v>
      </c>
      <c r="I233" s="126">
        <v>50.852132172571302</v>
      </c>
      <c r="J233" s="127">
        <v>91.6</v>
      </c>
      <c r="K233" s="82"/>
      <c r="L233" s="117">
        <v>93.09</v>
      </c>
      <c r="M233" s="117">
        <v>184.69</v>
      </c>
      <c r="N233" s="87">
        <v>7220000</v>
      </c>
      <c r="O233" s="87">
        <v>403372000</v>
      </c>
      <c r="P233" s="87">
        <v>136112000</v>
      </c>
      <c r="Q233" s="87">
        <v>267260000</v>
      </c>
      <c r="R233" s="87">
        <f t="shared" si="6"/>
        <v>7219996.5186246866</v>
      </c>
      <c r="S233" s="87">
        <v>403372000</v>
      </c>
      <c r="T233" s="87">
        <f t="shared" si="7"/>
        <v>14324429.659735668</v>
      </c>
      <c r="U233" s="87"/>
      <c r="V233" s="115" t="s">
        <v>1257</v>
      </c>
      <c r="W233" s="115" t="s">
        <v>1257</v>
      </c>
      <c r="X233" s="115" t="s">
        <v>1258</v>
      </c>
    </row>
    <row r="234" spans="1:24">
      <c r="A234" s="85"/>
      <c r="B234" s="85">
        <v>7</v>
      </c>
      <c r="C234" s="82">
        <v>1</v>
      </c>
      <c r="D234" s="82">
        <v>14</v>
      </c>
      <c r="E234" s="82">
        <v>4</v>
      </c>
      <c r="F234" s="83">
        <v>1405</v>
      </c>
      <c r="G234" s="82">
        <v>1</v>
      </c>
      <c r="H234" s="127">
        <v>24.25</v>
      </c>
      <c r="I234" s="126">
        <v>50.852132172571302</v>
      </c>
      <c r="J234" s="127">
        <v>91.6</v>
      </c>
      <c r="K234" s="82"/>
      <c r="L234" s="117">
        <v>93.09</v>
      </c>
      <c r="M234" s="117">
        <v>184.69</v>
      </c>
      <c r="N234" s="87">
        <v>7220000</v>
      </c>
      <c r="O234" s="87">
        <v>403372000</v>
      </c>
      <c r="P234" s="87">
        <v>136112000</v>
      </c>
      <c r="Q234" s="87">
        <v>267260000</v>
      </c>
      <c r="R234" s="87">
        <f t="shared" si="6"/>
        <v>7219996.5186246866</v>
      </c>
      <c r="S234" s="87">
        <v>403372000</v>
      </c>
      <c r="T234" s="87">
        <f t="shared" si="7"/>
        <v>14324429.659735668</v>
      </c>
      <c r="U234" s="87"/>
      <c r="V234" s="115" t="s">
        <v>1257</v>
      </c>
      <c r="W234" s="115" t="s">
        <v>1257</v>
      </c>
      <c r="X234" s="115" t="s">
        <v>1258</v>
      </c>
    </row>
    <row r="235" spans="1:24">
      <c r="A235" s="85"/>
      <c r="B235" s="85">
        <v>7</v>
      </c>
      <c r="C235" s="82">
        <v>1</v>
      </c>
      <c r="D235" s="82">
        <v>14</v>
      </c>
      <c r="E235" s="82">
        <v>4</v>
      </c>
      <c r="F235" s="83">
        <v>1406</v>
      </c>
      <c r="G235" s="82">
        <v>5</v>
      </c>
      <c r="H235" s="127">
        <v>24.25</v>
      </c>
      <c r="I235" s="126">
        <v>50.852132172571302</v>
      </c>
      <c r="J235" s="127">
        <v>91.6</v>
      </c>
      <c r="K235" s="82"/>
      <c r="L235" s="117">
        <v>93.09</v>
      </c>
      <c r="M235" s="117">
        <v>184.69</v>
      </c>
      <c r="N235" s="87">
        <v>7220000</v>
      </c>
      <c r="O235" s="87">
        <v>403372000</v>
      </c>
      <c r="P235" s="87">
        <v>136112000</v>
      </c>
      <c r="Q235" s="87">
        <v>267260000</v>
      </c>
      <c r="R235" s="87">
        <f t="shared" si="6"/>
        <v>7219996.5186246866</v>
      </c>
      <c r="S235" s="87">
        <v>403372000</v>
      </c>
      <c r="T235" s="87">
        <f t="shared" si="7"/>
        <v>14324429.659735668</v>
      </c>
      <c r="U235" s="87"/>
      <c r="V235" s="115" t="s">
        <v>1257</v>
      </c>
      <c r="W235" s="115" t="s">
        <v>1257</v>
      </c>
      <c r="X235" s="115" t="s">
        <v>1258</v>
      </c>
    </row>
    <row r="236" spans="1:24">
      <c r="A236" s="85"/>
      <c r="B236" s="85">
        <v>7</v>
      </c>
      <c r="C236" s="82">
        <v>1</v>
      </c>
      <c r="D236" s="82">
        <v>14</v>
      </c>
      <c r="E236" s="82">
        <v>4</v>
      </c>
      <c r="F236" s="83">
        <v>1407</v>
      </c>
      <c r="G236" s="82">
        <v>5</v>
      </c>
      <c r="H236" s="127">
        <v>24.25</v>
      </c>
      <c r="I236" s="126">
        <v>50.852132172571302</v>
      </c>
      <c r="J236" s="127">
        <v>91.6</v>
      </c>
      <c r="K236" s="82"/>
      <c r="L236" s="117">
        <v>93.09</v>
      </c>
      <c r="M236" s="117">
        <v>184.69</v>
      </c>
      <c r="N236" s="87">
        <v>7220000</v>
      </c>
      <c r="O236" s="87">
        <v>403372000</v>
      </c>
      <c r="P236" s="87">
        <v>136112000</v>
      </c>
      <c r="Q236" s="87">
        <v>267260000</v>
      </c>
      <c r="R236" s="87">
        <f t="shared" si="6"/>
        <v>7219996.5186246866</v>
      </c>
      <c r="S236" s="87">
        <v>403372000</v>
      </c>
      <c r="T236" s="87">
        <f t="shared" si="7"/>
        <v>14324429.659735668</v>
      </c>
      <c r="U236" s="87"/>
      <c r="V236" s="115" t="s">
        <v>1257</v>
      </c>
      <c r="W236" s="115" t="s">
        <v>1257</v>
      </c>
      <c r="X236" s="115" t="s">
        <v>1258</v>
      </c>
    </row>
    <row r="237" spans="1:24">
      <c r="A237" s="85"/>
      <c r="B237" s="85">
        <v>7</v>
      </c>
      <c r="C237" s="82">
        <v>1</v>
      </c>
      <c r="D237" s="82">
        <v>14</v>
      </c>
      <c r="E237" s="82">
        <v>4</v>
      </c>
      <c r="F237" s="83">
        <v>1408</v>
      </c>
      <c r="G237" s="82">
        <v>5</v>
      </c>
      <c r="H237" s="127">
        <v>32.93</v>
      </c>
      <c r="I237" s="126">
        <v>69.015939331772799</v>
      </c>
      <c r="J237" s="127">
        <v>124.387</v>
      </c>
      <c r="K237" s="82"/>
      <c r="L237" s="117">
        <v>126.41</v>
      </c>
      <c r="M237" s="117">
        <v>250.797</v>
      </c>
      <c r="N237" s="87">
        <v>7220000</v>
      </c>
      <c r="O237" s="87">
        <v>547753000</v>
      </c>
      <c r="P237" s="87">
        <v>184823000</v>
      </c>
      <c r="Q237" s="87">
        <v>362930000</v>
      </c>
      <c r="R237" s="87">
        <f t="shared" si="6"/>
        <v>7219997.5239267796</v>
      </c>
      <c r="S237" s="87">
        <v>547753000</v>
      </c>
      <c r="T237" s="87">
        <f t="shared" si="7"/>
        <v>14324449.956556164</v>
      </c>
      <c r="U237" s="87"/>
      <c r="V237" s="115" t="s">
        <v>1257</v>
      </c>
      <c r="W237" s="115" t="s">
        <v>1257</v>
      </c>
      <c r="X237" s="115" t="s">
        <v>1258</v>
      </c>
    </row>
    <row r="238" spans="1:24">
      <c r="A238" s="85"/>
      <c r="B238" s="85">
        <v>7</v>
      </c>
      <c r="C238" s="82">
        <v>1</v>
      </c>
      <c r="D238" s="82">
        <v>14</v>
      </c>
      <c r="E238" s="82">
        <v>4</v>
      </c>
      <c r="F238" s="83">
        <v>1409</v>
      </c>
      <c r="G238" s="82">
        <v>4</v>
      </c>
      <c r="H238" s="127">
        <v>17.224</v>
      </c>
      <c r="I238" s="126">
        <v>35.974021187121735</v>
      </c>
      <c r="J238" s="127">
        <v>65.060999999999993</v>
      </c>
      <c r="K238" s="82"/>
      <c r="L238" s="117">
        <v>66.12</v>
      </c>
      <c r="M238" s="117">
        <v>131.18099999999998</v>
      </c>
      <c r="N238" s="87">
        <v>7320000</v>
      </c>
      <c r="O238" s="87">
        <v>290474000</v>
      </c>
      <c r="P238" s="87">
        <v>98014000</v>
      </c>
      <c r="Q238" s="87">
        <v>192460000</v>
      </c>
      <c r="R238" s="87">
        <f t="shared" si="6"/>
        <v>7319997.7748238966</v>
      </c>
      <c r="S238" s="87">
        <v>290474000</v>
      </c>
      <c r="T238" s="87">
        <f t="shared" si="7"/>
        <v>14522756.020858644</v>
      </c>
      <c r="U238" s="87"/>
      <c r="V238" s="115" t="s">
        <v>1257</v>
      </c>
      <c r="W238" s="115" t="s">
        <v>1257</v>
      </c>
      <c r="X238" s="115" t="s">
        <v>1258</v>
      </c>
    </row>
    <row r="239" spans="1:24">
      <c r="A239" s="85"/>
      <c r="B239" s="85">
        <v>7</v>
      </c>
      <c r="C239" s="82">
        <v>1</v>
      </c>
      <c r="D239" s="82">
        <v>14</v>
      </c>
      <c r="E239" s="82">
        <v>4</v>
      </c>
      <c r="F239" s="83">
        <v>1410</v>
      </c>
      <c r="G239" s="82">
        <v>4</v>
      </c>
      <c r="H239" s="127">
        <v>23.192</v>
      </c>
      <c r="I239" s="126">
        <v>48.643535075645332</v>
      </c>
      <c r="J239" s="127">
        <v>87.605000000000004</v>
      </c>
      <c r="K239" s="82"/>
      <c r="L239" s="117">
        <v>89.03</v>
      </c>
      <c r="M239" s="117">
        <v>176.63499999999999</v>
      </c>
      <c r="N239" s="87">
        <v>7420000</v>
      </c>
      <c r="O239" s="87">
        <v>396466000</v>
      </c>
      <c r="P239" s="87">
        <v>133776000</v>
      </c>
      <c r="Q239" s="87">
        <v>262690000</v>
      </c>
      <c r="R239" s="87">
        <f t="shared" si="6"/>
        <v>7419998.3296553791</v>
      </c>
      <c r="S239" s="87">
        <v>396466000</v>
      </c>
      <c r="T239" s="87">
        <f t="shared" si="7"/>
        <v>14721233.34784542</v>
      </c>
      <c r="U239" s="87"/>
      <c r="V239" s="115" t="s">
        <v>1257</v>
      </c>
      <c r="W239" s="115" t="s">
        <v>1257</v>
      </c>
      <c r="X239" s="115" t="s">
        <v>1258</v>
      </c>
    </row>
    <row r="240" spans="1:24">
      <c r="A240" s="85"/>
      <c r="B240" s="85">
        <v>7</v>
      </c>
      <c r="C240" s="82">
        <v>1</v>
      </c>
      <c r="D240" s="82">
        <v>14</v>
      </c>
      <c r="E240" s="82">
        <v>4</v>
      </c>
      <c r="F240" s="83">
        <v>1411</v>
      </c>
      <c r="G240" s="82">
        <v>4</v>
      </c>
      <c r="H240" s="127">
        <v>23.94</v>
      </c>
      <c r="I240" s="126">
        <v>50.204784747610248</v>
      </c>
      <c r="J240" s="127">
        <v>90.429000000000002</v>
      </c>
      <c r="K240" s="82"/>
      <c r="L240" s="117">
        <v>91.9</v>
      </c>
      <c r="M240" s="117">
        <v>182.32900000000001</v>
      </c>
      <c r="N240" s="87">
        <v>7420000</v>
      </c>
      <c r="O240" s="87">
        <v>409246000</v>
      </c>
      <c r="P240" s="87">
        <v>138096000</v>
      </c>
      <c r="Q240" s="87">
        <v>271150000</v>
      </c>
      <c r="R240" s="87">
        <f t="shared" si="6"/>
        <v>7419989.9020066764</v>
      </c>
      <c r="S240" s="87">
        <v>409246000</v>
      </c>
      <c r="T240" s="87">
        <f t="shared" si="7"/>
        <v>14721211.521686347</v>
      </c>
      <c r="U240" s="87"/>
      <c r="V240" s="115" t="s">
        <v>1257</v>
      </c>
      <c r="W240" s="115" t="s">
        <v>1257</v>
      </c>
      <c r="X240" s="115" t="s">
        <v>1258</v>
      </c>
    </row>
    <row r="241" spans="1:24">
      <c r="A241" s="85"/>
      <c r="B241" s="85">
        <v>7</v>
      </c>
      <c r="C241" s="82">
        <v>1</v>
      </c>
      <c r="D241" s="82">
        <v>14</v>
      </c>
      <c r="E241" s="82">
        <v>4</v>
      </c>
      <c r="F241" s="83">
        <v>1412</v>
      </c>
      <c r="G241" s="82">
        <v>4</v>
      </c>
      <c r="H241" s="127">
        <v>24.187999999999999</v>
      </c>
      <c r="I241" s="126">
        <v>50.721574708713604</v>
      </c>
      <c r="J241" s="127">
        <v>91.364000000000004</v>
      </c>
      <c r="K241" s="82"/>
      <c r="L241" s="117">
        <v>92.85</v>
      </c>
      <c r="M241" s="117">
        <v>184.214</v>
      </c>
      <c r="N241" s="87">
        <v>7420000</v>
      </c>
      <c r="O241" s="87">
        <v>413477000</v>
      </c>
      <c r="P241" s="87">
        <v>139517000</v>
      </c>
      <c r="Q241" s="87">
        <v>273960000</v>
      </c>
      <c r="R241" s="87">
        <f t="shared" si="6"/>
        <v>7419990.4225654919</v>
      </c>
      <c r="S241" s="87">
        <v>413477000</v>
      </c>
      <c r="T241" s="87">
        <f t="shared" si="7"/>
        <v>14721229.032875385</v>
      </c>
      <c r="U241" s="87"/>
      <c r="V241" s="115" t="s">
        <v>1257</v>
      </c>
      <c r="W241" s="115" t="s">
        <v>1257</v>
      </c>
      <c r="X241" s="115" t="s">
        <v>1258</v>
      </c>
    </row>
    <row r="242" spans="1:24">
      <c r="A242" s="85"/>
      <c r="B242" s="85">
        <v>7</v>
      </c>
      <c r="C242" s="82">
        <v>1</v>
      </c>
      <c r="D242" s="82">
        <v>14</v>
      </c>
      <c r="E242" s="82">
        <v>4</v>
      </c>
      <c r="F242" s="83">
        <v>1413</v>
      </c>
      <c r="G242" s="82">
        <v>4</v>
      </c>
      <c r="H242" s="127">
        <v>23.94</v>
      </c>
      <c r="I242" s="126">
        <v>50.204784747610248</v>
      </c>
      <c r="J242" s="127">
        <v>90.429000000000002</v>
      </c>
      <c r="K242" s="82"/>
      <c r="L242" s="117">
        <v>91.9</v>
      </c>
      <c r="M242" s="117">
        <v>182.32900000000001</v>
      </c>
      <c r="N242" s="87">
        <v>7420000</v>
      </c>
      <c r="O242" s="87">
        <v>409246000</v>
      </c>
      <c r="P242" s="87">
        <v>138096000</v>
      </c>
      <c r="Q242" s="87">
        <v>271150000</v>
      </c>
      <c r="R242" s="87">
        <f t="shared" si="6"/>
        <v>7419989.9020066764</v>
      </c>
      <c r="S242" s="87">
        <v>409246000</v>
      </c>
      <c r="T242" s="87">
        <f t="shared" si="7"/>
        <v>14721211.521686347</v>
      </c>
      <c r="U242" s="87"/>
      <c r="V242" s="115" t="s">
        <v>1257</v>
      </c>
      <c r="W242" s="115" t="s">
        <v>1257</v>
      </c>
      <c r="X242" s="115" t="s">
        <v>1258</v>
      </c>
    </row>
    <row r="243" spans="1:24">
      <c r="A243" s="85"/>
      <c r="B243" s="85">
        <v>7</v>
      </c>
      <c r="C243" s="82">
        <v>1</v>
      </c>
      <c r="D243" s="82">
        <v>14</v>
      </c>
      <c r="E243" s="82">
        <v>4</v>
      </c>
      <c r="F243" s="83">
        <v>1414</v>
      </c>
      <c r="G243" s="82">
        <v>4</v>
      </c>
      <c r="H243" s="127">
        <v>23.192</v>
      </c>
      <c r="I243" s="126">
        <v>48.643535075645332</v>
      </c>
      <c r="J243" s="127">
        <v>87.605000000000004</v>
      </c>
      <c r="K243" s="82"/>
      <c r="L243" s="117">
        <v>89.03</v>
      </c>
      <c r="M243" s="117">
        <v>176.63499999999999</v>
      </c>
      <c r="N243" s="87">
        <v>7420000</v>
      </c>
      <c r="O243" s="87">
        <v>396466000</v>
      </c>
      <c r="P243" s="87">
        <v>133776000</v>
      </c>
      <c r="Q243" s="87">
        <v>262690000</v>
      </c>
      <c r="R243" s="87">
        <f t="shared" si="6"/>
        <v>7419998.3296553791</v>
      </c>
      <c r="S243" s="87">
        <v>396466000</v>
      </c>
      <c r="T243" s="87">
        <f t="shared" si="7"/>
        <v>14721233.34784542</v>
      </c>
      <c r="U243" s="87"/>
      <c r="V243" s="115" t="s">
        <v>1257</v>
      </c>
      <c r="W243" s="115" t="s">
        <v>1257</v>
      </c>
      <c r="X243" s="115" t="s">
        <v>1258</v>
      </c>
    </row>
    <row r="244" spans="1:24">
      <c r="A244" s="85"/>
      <c r="B244" s="85">
        <v>7</v>
      </c>
      <c r="C244" s="82">
        <v>1</v>
      </c>
      <c r="D244" s="82">
        <v>14</v>
      </c>
      <c r="E244" s="82">
        <v>4</v>
      </c>
      <c r="F244" s="83">
        <v>1415</v>
      </c>
      <c r="G244" s="82">
        <v>4</v>
      </c>
      <c r="H244" s="127">
        <v>22.895</v>
      </c>
      <c r="I244" s="126">
        <v>48.0342669109761</v>
      </c>
      <c r="J244" s="127">
        <v>86.483000000000004</v>
      </c>
      <c r="K244" s="82"/>
      <c r="L244" s="117">
        <v>87.89</v>
      </c>
      <c r="M244" s="117">
        <v>174.37299999999999</v>
      </c>
      <c r="N244" s="87">
        <v>7420000</v>
      </c>
      <c r="O244" s="87">
        <v>391388000</v>
      </c>
      <c r="P244" s="87">
        <v>132068000</v>
      </c>
      <c r="Q244" s="87">
        <v>259320000</v>
      </c>
      <c r="R244" s="87">
        <f t="shared" si="6"/>
        <v>7419982.612555692</v>
      </c>
      <c r="S244" s="87">
        <v>391388000</v>
      </c>
      <c r="T244" s="87">
        <f t="shared" si="7"/>
        <v>14721181.341440137</v>
      </c>
      <c r="U244" s="87"/>
      <c r="V244" s="115" t="s">
        <v>1257</v>
      </c>
      <c r="W244" s="115" t="s">
        <v>1257</v>
      </c>
      <c r="X244" s="115" t="s">
        <v>1258</v>
      </c>
    </row>
    <row r="245" spans="1:24">
      <c r="A245" s="85"/>
      <c r="B245" s="85">
        <v>7</v>
      </c>
      <c r="C245" s="82">
        <v>1</v>
      </c>
      <c r="D245" s="82">
        <v>14</v>
      </c>
      <c r="E245" s="82">
        <v>4</v>
      </c>
      <c r="F245" s="83">
        <v>1416</v>
      </c>
      <c r="G245" s="82">
        <v>4</v>
      </c>
      <c r="H245" s="127">
        <v>29.353000000000002</v>
      </c>
      <c r="I245" s="126">
        <v>61.291289386859312</v>
      </c>
      <c r="J245" s="127">
        <v>110.876</v>
      </c>
      <c r="K245" s="82"/>
      <c r="L245" s="117">
        <v>112.68</v>
      </c>
      <c r="M245" s="117">
        <v>223.55600000000001</v>
      </c>
      <c r="N245" s="87">
        <v>7120000</v>
      </c>
      <c r="O245" s="87">
        <v>481494000</v>
      </c>
      <c r="P245" s="87">
        <v>162474000</v>
      </c>
      <c r="Q245" s="87">
        <v>319020000</v>
      </c>
      <c r="R245" s="87">
        <f t="shared" si="6"/>
        <v>7119986.5021709939</v>
      </c>
      <c r="S245" s="87">
        <v>481494000</v>
      </c>
      <c r="T245" s="87">
        <f t="shared" si="7"/>
        <v>14125982.450118378</v>
      </c>
      <c r="U245" s="87"/>
      <c r="V245" s="115" t="s">
        <v>1257</v>
      </c>
      <c r="W245" s="115" t="s">
        <v>1257</v>
      </c>
      <c r="X245" s="115" t="s">
        <v>1258</v>
      </c>
    </row>
    <row r="246" spans="1:24">
      <c r="A246" s="85"/>
      <c r="B246" s="85">
        <v>7</v>
      </c>
      <c r="C246" s="82">
        <v>1</v>
      </c>
      <c r="D246" s="82">
        <v>14</v>
      </c>
      <c r="E246" s="82">
        <v>4</v>
      </c>
      <c r="F246" s="83">
        <v>1417</v>
      </c>
      <c r="G246" s="82">
        <v>4</v>
      </c>
      <c r="H246" s="127">
        <v>30.239000000000001</v>
      </c>
      <c r="I246" s="126">
        <v>63.146293352504031</v>
      </c>
      <c r="J246" s="127">
        <v>114.22300000000001</v>
      </c>
      <c r="K246" s="82"/>
      <c r="L246" s="117">
        <v>116.08</v>
      </c>
      <c r="M246" s="117">
        <v>230.303</v>
      </c>
      <c r="N246" s="87">
        <v>7120000</v>
      </c>
      <c r="O246" s="87">
        <v>496026000</v>
      </c>
      <c r="P246" s="87">
        <v>167376000</v>
      </c>
      <c r="Q246" s="87">
        <v>328650000</v>
      </c>
      <c r="R246" s="87">
        <f t="shared" si="6"/>
        <v>7119991.3674629787</v>
      </c>
      <c r="S246" s="87">
        <v>496026000</v>
      </c>
      <c r="T246" s="87">
        <f t="shared" si="7"/>
        <v>14126080.047388237</v>
      </c>
      <c r="U246" s="87"/>
      <c r="V246" s="115" t="s">
        <v>1257</v>
      </c>
      <c r="W246" s="115" t="s">
        <v>1257</v>
      </c>
      <c r="X246" s="115" t="s">
        <v>1258</v>
      </c>
    </row>
    <row r="247" spans="1:24">
      <c r="A247" s="85"/>
      <c r="B247" s="85">
        <v>7</v>
      </c>
      <c r="C247" s="82">
        <v>1</v>
      </c>
      <c r="D247" s="82">
        <v>15</v>
      </c>
      <c r="E247" s="82">
        <v>3.8</v>
      </c>
      <c r="F247" s="83">
        <v>1501</v>
      </c>
      <c r="G247" s="82">
        <v>1</v>
      </c>
      <c r="H247" s="127">
        <v>23.289000000000001</v>
      </c>
      <c r="I247" s="126">
        <v>48.95360905230735</v>
      </c>
      <c r="J247" s="127">
        <v>87.968999999999994</v>
      </c>
      <c r="K247" s="82"/>
      <c r="L247" s="117">
        <v>89.4</v>
      </c>
      <c r="M247" s="117">
        <v>177.369</v>
      </c>
      <c r="N247" s="87">
        <v>7320000</v>
      </c>
      <c r="O247" s="87">
        <v>392748000</v>
      </c>
      <c r="P247" s="87">
        <v>132528000</v>
      </c>
      <c r="Q247" s="87">
        <v>260220000</v>
      </c>
      <c r="R247" s="87">
        <f t="shared" si="6"/>
        <v>7319996.7066836292</v>
      </c>
      <c r="S247" s="87">
        <v>392748000</v>
      </c>
      <c r="T247" s="87">
        <f t="shared" si="7"/>
        <v>14522824.338565644</v>
      </c>
      <c r="U247" s="87"/>
      <c r="V247" s="115" t="s">
        <v>1257</v>
      </c>
      <c r="W247" s="115" t="s">
        <v>1257</v>
      </c>
      <c r="X247" s="115" t="s">
        <v>1258</v>
      </c>
    </row>
    <row r="248" spans="1:24">
      <c r="A248" s="85"/>
      <c r="B248" s="85">
        <v>7</v>
      </c>
      <c r="C248" s="82">
        <v>1</v>
      </c>
      <c r="D248" s="82">
        <v>15</v>
      </c>
      <c r="E248" s="82">
        <v>3.8</v>
      </c>
      <c r="F248" s="83">
        <v>1502</v>
      </c>
      <c r="G248" s="82">
        <v>1</v>
      </c>
      <c r="H248" s="127">
        <v>15.362</v>
      </c>
      <c r="I248" s="126">
        <v>32.291212727469322</v>
      </c>
      <c r="J248" s="127">
        <v>58.025999999999996</v>
      </c>
      <c r="K248" s="82"/>
      <c r="L248" s="117">
        <v>58.97</v>
      </c>
      <c r="M248" s="117">
        <v>116.996</v>
      </c>
      <c r="N248" s="87">
        <v>7320000</v>
      </c>
      <c r="O248" s="87">
        <v>259064000</v>
      </c>
      <c r="P248" s="87">
        <v>87414000</v>
      </c>
      <c r="Q248" s="87">
        <v>171650000</v>
      </c>
      <c r="R248" s="87">
        <f t="shared" si="6"/>
        <v>7319993.1395549588</v>
      </c>
      <c r="S248" s="87">
        <v>259064000</v>
      </c>
      <c r="T248" s="87">
        <f t="shared" si="7"/>
        <v>14522806.806094147</v>
      </c>
      <c r="U248" s="87"/>
      <c r="V248" s="115" t="s">
        <v>1257</v>
      </c>
      <c r="W248" s="115" t="s">
        <v>1257</v>
      </c>
      <c r="X248" s="115" t="s">
        <v>1258</v>
      </c>
    </row>
    <row r="249" spans="1:24">
      <c r="A249" s="85"/>
      <c r="B249" s="85">
        <v>7</v>
      </c>
      <c r="C249" s="82">
        <v>1</v>
      </c>
      <c r="D249" s="82">
        <v>15</v>
      </c>
      <c r="E249" s="82">
        <v>3.8</v>
      </c>
      <c r="F249" s="83">
        <v>1503</v>
      </c>
      <c r="G249" s="82">
        <v>1</v>
      </c>
      <c r="H249" s="127">
        <v>15.362</v>
      </c>
      <c r="I249" s="126">
        <v>32.291212727469322</v>
      </c>
      <c r="J249" s="127">
        <v>58.025999999999996</v>
      </c>
      <c r="K249" s="82"/>
      <c r="L249" s="117">
        <v>58.97</v>
      </c>
      <c r="M249" s="117">
        <v>116.996</v>
      </c>
      <c r="N249" s="87">
        <v>7320000</v>
      </c>
      <c r="O249" s="87">
        <v>259064000</v>
      </c>
      <c r="P249" s="87">
        <v>87414000</v>
      </c>
      <c r="Q249" s="87">
        <v>171650000</v>
      </c>
      <c r="R249" s="87">
        <f t="shared" si="6"/>
        <v>7319993.1395549588</v>
      </c>
      <c r="S249" s="87">
        <v>259064000</v>
      </c>
      <c r="T249" s="87">
        <f t="shared" si="7"/>
        <v>14522806.806094147</v>
      </c>
      <c r="U249" s="87"/>
      <c r="V249" s="115" t="s">
        <v>1257</v>
      </c>
      <c r="W249" s="115" t="s">
        <v>1257</v>
      </c>
      <c r="X249" s="115" t="s">
        <v>1258</v>
      </c>
    </row>
    <row r="250" spans="1:24">
      <c r="A250" s="85"/>
      <c r="B250" s="85">
        <v>7</v>
      </c>
      <c r="C250" s="82">
        <v>1</v>
      </c>
      <c r="D250" s="82">
        <v>15</v>
      </c>
      <c r="E250" s="82">
        <v>3.8</v>
      </c>
      <c r="F250" s="83">
        <v>1504</v>
      </c>
      <c r="G250" s="82">
        <v>1</v>
      </c>
      <c r="H250" s="127">
        <v>15.362</v>
      </c>
      <c r="I250" s="126">
        <v>32.291212727469322</v>
      </c>
      <c r="J250" s="127">
        <v>58.025999999999996</v>
      </c>
      <c r="K250" s="82"/>
      <c r="L250" s="117">
        <v>58.97</v>
      </c>
      <c r="M250" s="117">
        <v>116.996</v>
      </c>
      <c r="N250" s="87">
        <v>7320000</v>
      </c>
      <c r="O250" s="87">
        <v>259064000</v>
      </c>
      <c r="P250" s="87">
        <v>87414000</v>
      </c>
      <c r="Q250" s="87">
        <v>171650000</v>
      </c>
      <c r="R250" s="87">
        <f t="shared" si="6"/>
        <v>7319993.1395549588</v>
      </c>
      <c r="S250" s="87">
        <v>259064000</v>
      </c>
      <c r="T250" s="87">
        <f t="shared" si="7"/>
        <v>14522806.806094147</v>
      </c>
      <c r="U250" s="87"/>
      <c r="V250" s="115" t="s">
        <v>1257</v>
      </c>
      <c r="W250" s="115" t="s">
        <v>1257</v>
      </c>
      <c r="X250" s="115" t="s">
        <v>1258</v>
      </c>
    </row>
    <row r="251" spans="1:24">
      <c r="A251" s="85"/>
      <c r="B251" s="85">
        <v>7</v>
      </c>
      <c r="C251" s="82">
        <v>1</v>
      </c>
      <c r="D251" s="82">
        <v>15</v>
      </c>
      <c r="E251" s="82">
        <v>3.8</v>
      </c>
      <c r="F251" s="83">
        <v>1505</v>
      </c>
      <c r="G251" s="82">
        <v>1</v>
      </c>
      <c r="H251" s="127">
        <v>15.362</v>
      </c>
      <c r="I251" s="126">
        <v>32.291212727469322</v>
      </c>
      <c r="J251" s="127">
        <v>58.025999999999996</v>
      </c>
      <c r="K251" s="82"/>
      <c r="L251" s="117">
        <v>58.97</v>
      </c>
      <c r="M251" s="117">
        <v>116.996</v>
      </c>
      <c r="N251" s="87">
        <v>7320000</v>
      </c>
      <c r="O251" s="87">
        <v>259064000</v>
      </c>
      <c r="P251" s="87">
        <v>87414000</v>
      </c>
      <c r="Q251" s="87">
        <v>171650000</v>
      </c>
      <c r="R251" s="87">
        <f t="shared" si="6"/>
        <v>7319993.1395549588</v>
      </c>
      <c r="S251" s="87">
        <v>259064000</v>
      </c>
      <c r="T251" s="87">
        <f t="shared" si="7"/>
        <v>14522806.806094147</v>
      </c>
      <c r="U251" s="87"/>
      <c r="V251" s="115" t="s">
        <v>1257</v>
      </c>
      <c r="W251" s="115" t="s">
        <v>1257</v>
      </c>
      <c r="X251" s="115" t="s">
        <v>1258</v>
      </c>
    </row>
    <row r="252" spans="1:24">
      <c r="A252" s="85"/>
      <c r="B252" s="85">
        <v>7</v>
      </c>
      <c r="C252" s="82">
        <v>1</v>
      </c>
      <c r="D252" s="82">
        <v>15</v>
      </c>
      <c r="E252" s="82">
        <v>3.8</v>
      </c>
      <c r="F252" s="83">
        <v>1506</v>
      </c>
      <c r="G252" s="82">
        <v>1</v>
      </c>
      <c r="H252" s="127">
        <v>23.289000000000001</v>
      </c>
      <c r="I252" s="126">
        <v>48.95360905230735</v>
      </c>
      <c r="J252" s="127">
        <v>87.968999999999994</v>
      </c>
      <c r="K252" s="82"/>
      <c r="L252" s="117">
        <v>89.4</v>
      </c>
      <c r="M252" s="117">
        <v>177.369</v>
      </c>
      <c r="N252" s="87">
        <v>7320000</v>
      </c>
      <c r="O252" s="87">
        <v>392748000</v>
      </c>
      <c r="P252" s="87">
        <v>132528000</v>
      </c>
      <c r="Q252" s="87">
        <v>260220000</v>
      </c>
      <c r="R252" s="87">
        <f t="shared" si="6"/>
        <v>7319996.7066836292</v>
      </c>
      <c r="S252" s="87">
        <v>392748000</v>
      </c>
      <c r="T252" s="87">
        <f t="shared" si="7"/>
        <v>14522824.338565644</v>
      </c>
      <c r="U252" s="87"/>
      <c r="V252" s="115" t="s">
        <v>1257</v>
      </c>
      <c r="W252" s="115" t="s">
        <v>1257</v>
      </c>
      <c r="X252" s="115" t="s">
        <v>1258</v>
      </c>
    </row>
    <row r="253" spans="1:24">
      <c r="A253" s="85"/>
      <c r="B253" s="85">
        <v>7</v>
      </c>
      <c r="C253" s="82">
        <v>1</v>
      </c>
      <c r="D253" s="82">
        <v>15</v>
      </c>
      <c r="E253" s="82">
        <v>3.8</v>
      </c>
      <c r="F253" s="83">
        <v>1507</v>
      </c>
      <c r="G253" s="82">
        <v>1</v>
      </c>
      <c r="H253" s="127">
        <v>23.695</v>
      </c>
      <c r="I253" s="126">
        <v>49.698874575161682</v>
      </c>
      <c r="J253" s="127">
        <v>89.504999999999995</v>
      </c>
      <c r="K253" s="82"/>
      <c r="L253" s="117">
        <v>90.96</v>
      </c>
      <c r="M253" s="117">
        <v>180.46499999999997</v>
      </c>
      <c r="N253" s="87">
        <v>7520000</v>
      </c>
      <c r="O253" s="87">
        <v>410521000</v>
      </c>
      <c r="P253" s="87">
        <v>138521000</v>
      </c>
      <c r="Q253" s="87">
        <v>272000000</v>
      </c>
      <c r="R253" s="87">
        <f t="shared" si="6"/>
        <v>7519985.6752059022</v>
      </c>
      <c r="S253" s="87">
        <v>410521000</v>
      </c>
      <c r="T253" s="87">
        <f t="shared" si="7"/>
        <v>14919681.342084799</v>
      </c>
      <c r="U253" s="87"/>
      <c r="V253" s="115" t="s">
        <v>1257</v>
      </c>
      <c r="W253" s="115" t="s">
        <v>1257</v>
      </c>
      <c r="X253" s="115" t="s">
        <v>1258</v>
      </c>
    </row>
    <row r="254" spans="1:24">
      <c r="A254" s="85"/>
      <c r="B254" s="85">
        <v>7</v>
      </c>
      <c r="C254" s="82">
        <v>1</v>
      </c>
      <c r="D254" s="82">
        <v>15</v>
      </c>
      <c r="E254" s="82">
        <v>3.8</v>
      </c>
      <c r="F254" s="83">
        <v>1508</v>
      </c>
      <c r="G254" s="82">
        <v>1</v>
      </c>
      <c r="H254" s="127">
        <v>15.901</v>
      </c>
      <c r="I254" s="126">
        <v>33.417270853241924</v>
      </c>
      <c r="J254" s="127">
        <v>60.063000000000002</v>
      </c>
      <c r="K254" s="82"/>
      <c r="L254" s="117">
        <v>61.04</v>
      </c>
      <c r="M254" s="117">
        <v>121.10300000000001</v>
      </c>
      <c r="N254" s="87">
        <v>7520000</v>
      </c>
      <c r="O254" s="87">
        <v>275485000</v>
      </c>
      <c r="P254" s="87">
        <v>92955000</v>
      </c>
      <c r="Q254" s="87">
        <v>182530000</v>
      </c>
      <c r="R254" s="87">
        <f t="shared" si="6"/>
        <v>7519997.1501617059</v>
      </c>
      <c r="S254" s="87">
        <v>275485000</v>
      </c>
      <c r="T254" s="87">
        <f t="shared" si="7"/>
        <v>14919629.994692545</v>
      </c>
      <c r="U254" s="87"/>
      <c r="V254" s="115" t="s">
        <v>1257</v>
      </c>
      <c r="W254" s="115" t="s">
        <v>1257</v>
      </c>
      <c r="X254" s="115" t="s">
        <v>1258</v>
      </c>
    </row>
    <row r="255" spans="1:24">
      <c r="A255" s="85"/>
      <c r="B255" s="85">
        <v>7</v>
      </c>
      <c r="C255" s="82">
        <v>1</v>
      </c>
      <c r="D255" s="82">
        <v>15</v>
      </c>
      <c r="E255" s="82">
        <v>3.8</v>
      </c>
      <c r="F255" s="83">
        <v>1509</v>
      </c>
      <c r="G255" s="82">
        <v>1</v>
      </c>
      <c r="H255" s="127">
        <v>16.154</v>
      </c>
      <c r="I255" s="126">
        <v>33.944940603000099</v>
      </c>
      <c r="J255" s="127">
        <v>61.016999999999996</v>
      </c>
      <c r="K255" s="82"/>
      <c r="L255" s="117">
        <v>62.01</v>
      </c>
      <c r="M255" s="117">
        <v>123.02699999999999</v>
      </c>
      <c r="N255" s="87">
        <v>7520000</v>
      </c>
      <c r="O255" s="87">
        <v>279861000</v>
      </c>
      <c r="P255" s="87">
        <v>94431000</v>
      </c>
      <c r="Q255" s="87">
        <v>185430000</v>
      </c>
      <c r="R255" s="87">
        <f t="shared" si="6"/>
        <v>7519977.9770173421</v>
      </c>
      <c r="S255" s="87">
        <v>279861000</v>
      </c>
      <c r="T255" s="87">
        <f t="shared" si="7"/>
        <v>14919534.439259997</v>
      </c>
      <c r="U255" s="87"/>
      <c r="V255" s="115" t="s">
        <v>1257</v>
      </c>
      <c r="W255" s="115" t="s">
        <v>1257</v>
      </c>
      <c r="X255" s="115" t="s">
        <v>1258</v>
      </c>
    </row>
    <row r="256" spans="1:24">
      <c r="A256" s="85"/>
      <c r="B256" s="85">
        <v>7</v>
      </c>
      <c r="C256" s="82">
        <v>1</v>
      </c>
      <c r="D256" s="82">
        <v>15</v>
      </c>
      <c r="E256" s="82">
        <v>3.8</v>
      </c>
      <c r="F256" s="83">
        <v>1510</v>
      </c>
      <c r="G256" s="82">
        <v>1</v>
      </c>
      <c r="H256" s="127">
        <v>15.901</v>
      </c>
      <c r="I256" s="126">
        <v>33.417270853241924</v>
      </c>
      <c r="J256" s="127">
        <v>60.063000000000002</v>
      </c>
      <c r="K256" s="82"/>
      <c r="L256" s="117">
        <v>61.04</v>
      </c>
      <c r="M256" s="117">
        <v>121.10300000000001</v>
      </c>
      <c r="N256" s="87">
        <v>7520000</v>
      </c>
      <c r="O256" s="87">
        <v>275485000</v>
      </c>
      <c r="P256" s="87">
        <v>92955000</v>
      </c>
      <c r="Q256" s="87">
        <v>182530000</v>
      </c>
      <c r="R256" s="87">
        <f t="shared" si="6"/>
        <v>7519997.1501617059</v>
      </c>
      <c r="S256" s="87">
        <v>275485000</v>
      </c>
      <c r="T256" s="87">
        <f t="shared" si="7"/>
        <v>14919629.994692545</v>
      </c>
      <c r="U256" s="87"/>
      <c r="V256" s="115" t="s">
        <v>1257</v>
      </c>
      <c r="W256" s="115" t="s">
        <v>1257</v>
      </c>
      <c r="X256" s="115" t="s">
        <v>1258</v>
      </c>
    </row>
    <row r="257" spans="1:24">
      <c r="A257" s="85"/>
      <c r="B257" s="85">
        <v>7</v>
      </c>
      <c r="C257" s="82">
        <v>1</v>
      </c>
      <c r="D257" s="82">
        <v>15</v>
      </c>
      <c r="E257" s="82">
        <v>3.8</v>
      </c>
      <c r="F257" s="83">
        <v>1511</v>
      </c>
      <c r="G257" s="82">
        <v>1</v>
      </c>
      <c r="H257" s="127">
        <v>15.143000000000001</v>
      </c>
      <c r="I257" s="126">
        <v>31.828821709639993</v>
      </c>
      <c r="J257" s="127">
        <v>57.198999999999998</v>
      </c>
      <c r="K257" s="82"/>
      <c r="L257" s="117">
        <v>58.13</v>
      </c>
      <c r="M257" s="117">
        <v>115.32900000000001</v>
      </c>
      <c r="N257" s="87">
        <v>7520000</v>
      </c>
      <c r="O257" s="87">
        <v>262350000</v>
      </c>
      <c r="P257" s="87">
        <v>88530000</v>
      </c>
      <c r="Q257" s="87">
        <v>173820000</v>
      </c>
      <c r="R257" s="87">
        <f t="shared" si="6"/>
        <v>7519988.2707101181</v>
      </c>
      <c r="S257" s="87">
        <v>262350000</v>
      </c>
      <c r="T257" s="87">
        <f t="shared" si="7"/>
        <v>14919537.713275887</v>
      </c>
      <c r="U257" s="87"/>
      <c r="V257" s="115" t="s">
        <v>1257</v>
      </c>
      <c r="W257" s="115" t="s">
        <v>1257</v>
      </c>
      <c r="X257" s="115" t="s">
        <v>1258</v>
      </c>
    </row>
    <row r="258" spans="1:24">
      <c r="A258" s="85"/>
      <c r="B258" s="85">
        <v>7</v>
      </c>
      <c r="C258" s="82">
        <v>1</v>
      </c>
      <c r="D258" s="82">
        <v>15</v>
      </c>
      <c r="E258" s="82">
        <v>3.8</v>
      </c>
      <c r="F258" s="83">
        <v>1512</v>
      </c>
      <c r="G258" s="82">
        <v>1</v>
      </c>
      <c r="H258" s="127">
        <v>11.85</v>
      </c>
      <c r="I258" s="126">
        <v>24.887516547872668</v>
      </c>
      <c r="J258" s="127">
        <v>44.761000000000003</v>
      </c>
      <c r="K258" s="82"/>
      <c r="L258" s="117">
        <v>45.49</v>
      </c>
      <c r="M258" s="117">
        <v>90.251000000000005</v>
      </c>
      <c r="N258" s="87">
        <v>7520000</v>
      </c>
      <c r="O258" s="87">
        <v>205302000</v>
      </c>
      <c r="P258" s="87">
        <v>69282000</v>
      </c>
      <c r="Q258" s="87">
        <v>136020000</v>
      </c>
      <c r="R258" s="87">
        <f t="shared" si="6"/>
        <v>7519964.2942533726</v>
      </c>
      <c r="S258" s="87">
        <v>205302000</v>
      </c>
      <c r="T258" s="87">
        <f t="shared" si="7"/>
        <v>14919417.399882637</v>
      </c>
      <c r="U258" s="87"/>
      <c r="V258" s="115" t="s">
        <v>1257</v>
      </c>
      <c r="W258" s="115" t="s">
        <v>1257</v>
      </c>
      <c r="X258" s="115" t="s">
        <v>1258</v>
      </c>
    </row>
    <row r="259" spans="1:24">
      <c r="A259" s="85"/>
      <c r="B259" s="85">
        <v>7</v>
      </c>
      <c r="C259" s="82">
        <v>1</v>
      </c>
      <c r="D259" s="82">
        <v>15</v>
      </c>
      <c r="E259" s="82">
        <v>3.8</v>
      </c>
      <c r="F259" s="83">
        <v>1513</v>
      </c>
      <c r="G259" s="82">
        <v>1</v>
      </c>
      <c r="H259" s="127">
        <v>24.155999999999999</v>
      </c>
      <c r="I259" s="126">
        <v>50.438700203688605</v>
      </c>
      <c r="J259" s="127">
        <v>91.245000000000005</v>
      </c>
      <c r="K259" s="82"/>
      <c r="L259" s="117">
        <v>92.73</v>
      </c>
      <c r="M259" s="117">
        <v>183.97500000000002</v>
      </c>
      <c r="N259" s="87">
        <v>7220000</v>
      </c>
      <c r="O259" s="87">
        <v>401810000</v>
      </c>
      <c r="P259" s="87">
        <v>135580000</v>
      </c>
      <c r="Q259" s="87">
        <v>266230000</v>
      </c>
      <c r="R259" s="87">
        <f t="shared" ref="R259:R274" si="8">S259/(M259*0.3025)</f>
        <v>7219989.2412618939</v>
      </c>
      <c r="S259" s="87">
        <v>401810000</v>
      </c>
      <c r="T259" s="87">
        <f t="shared" ref="T259:T274" si="9">S259/(L259*0.3025)</f>
        <v>14324355.879016036</v>
      </c>
      <c r="U259" s="87"/>
      <c r="V259" s="115" t="s">
        <v>1257</v>
      </c>
      <c r="W259" s="115" t="s">
        <v>1257</v>
      </c>
      <c r="X259" s="115" t="s">
        <v>1258</v>
      </c>
    </row>
    <row r="260" spans="1:24">
      <c r="A260" s="85"/>
      <c r="B260" s="85">
        <v>7</v>
      </c>
      <c r="C260" s="82">
        <v>1</v>
      </c>
      <c r="D260" s="82">
        <v>15</v>
      </c>
      <c r="E260" s="82">
        <v>3.8</v>
      </c>
      <c r="F260" s="83">
        <v>1514</v>
      </c>
      <c r="G260" s="82">
        <v>1</v>
      </c>
      <c r="H260" s="127">
        <v>24.637999999999998</v>
      </c>
      <c r="I260" s="126">
        <v>51.396121605311691</v>
      </c>
      <c r="J260" s="127">
        <v>92.97999999999999</v>
      </c>
      <c r="K260" s="82"/>
      <c r="L260" s="117">
        <v>94.49</v>
      </c>
      <c r="M260" s="117">
        <v>187.46999999999997</v>
      </c>
      <c r="N260" s="87">
        <v>7220000</v>
      </c>
      <c r="O260" s="87">
        <v>409443000</v>
      </c>
      <c r="P260" s="87">
        <v>138163000</v>
      </c>
      <c r="Q260" s="87">
        <v>271280000</v>
      </c>
      <c r="R260" s="87">
        <f t="shared" si="8"/>
        <v>7219984.9496580623</v>
      </c>
      <c r="S260" s="87">
        <v>409443000</v>
      </c>
      <c r="T260" s="87">
        <f t="shared" si="9"/>
        <v>14324590.734600453</v>
      </c>
      <c r="U260" s="87"/>
      <c r="V260" s="115" t="s">
        <v>1257</v>
      </c>
      <c r="W260" s="115" t="s">
        <v>1257</v>
      </c>
      <c r="X260" s="115" t="s">
        <v>1258</v>
      </c>
    </row>
    <row r="261" spans="1:24">
      <c r="A261" s="85"/>
      <c r="B261" s="85">
        <v>7</v>
      </c>
      <c r="C261" s="82">
        <v>1</v>
      </c>
      <c r="D261" s="82">
        <v>16</v>
      </c>
      <c r="E261" s="82">
        <v>4</v>
      </c>
      <c r="F261" s="83">
        <v>1601</v>
      </c>
      <c r="G261" s="82">
        <v>1</v>
      </c>
      <c r="H261" s="127">
        <v>23.289000000000001</v>
      </c>
      <c r="I261" s="126">
        <v>48.95360905230735</v>
      </c>
      <c r="J261" s="127">
        <v>87.968999999999994</v>
      </c>
      <c r="K261" s="82"/>
      <c r="L261" s="117">
        <v>89.4</v>
      </c>
      <c r="M261" s="117">
        <v>177.369</v>
      </c>
      <c r="N261" s="87">
        <v>7420000</v>
      </c>
      <c r="O261" s="87">
        <v>398113000</v>
      </c>
      <c r="P261" s="87">
        <v>134333000</v>
      </c>
      <c r="Q261" s="87">
        <v>263780000</v>
      </c>
      <c r="R261" s="87">
        <f t="shared" si="8"/>
        <v>7419989.0232106587</v>
      </c>
      <c r="S261" s="87">
        <v>398113000</v>
      </c>
      <c r="T261" s="87">
        <f t="shared" si="9"/>
        <v>14721208.423465896</v>
      </c>
      <c r="U261" s="87"/>
      <c r="V261" s="115" t="s">
        <v>1257</v>
      </c>
      <c r="W261" s="115" t="s">
        <v>1257</v>
      </c>
      <c r="X261" s="115" t="s">
        <v>1258</v>
      </c>
    </row>
    <row r="262" spans="1:24">
      <c r="A262" s="85"/>
      <c r="B262" s="85">
        <v>7</v>
      </c>
      <c r="C262" s="82">
        <v>1</v>
      </c>
      <c r="D262" s="82">
        <v>16</v>
      </c>
      <c r="E262" s="82">
        <v>4</v>
      </c>
      <c r="F262" s="83">
        <v>1602</v>
      </c>
      <c r="G262" s="82">
        <v>1</v>
      </c>
      <c r="H262" s="127">
        <v>15.362</v>
      </c>
      <c r="I262" s="126">
        <v>32.291212727469322</v>
      </c>
      <c r="J262" s="127">
        <v>58.025999999999996</v>
      </c>
      <c r="K262" s="82"/>
      <c r="L262" s="117">
        <v>58.97</v>
      </c>
      <c r="M262" s="117">
        <v>116.996</v>
      </c>
      <c r="N262" s="87">
        <v>7420000</v>
      </c>
      <c r="O262" s="87">
        <v>262603000</v>
      </c>
      <c r="P262" s="87">
        <v>88613000</v>
      </c>
      <c r="Q262" s="87">
        <v>173990000</v>
      </c>
      <c r="R262" s="87">
        <f t="shared" si="8"/>
        <v>7419989.4945903365</v>
      </c>
      <c r="S262" s="87">
        <v>262603000</v>
      </c>
      <c r="T262" s="87">
        <f t="shared" si="9"/>
        <v>14721198.760540798</v>
      </c>
      <c r="U262" s="87"/>
      <c r="V262" s="115" t="s">
        <v>1257</v>
      </c>
      <c r="W262" s="115" t="s">
        <v>1257</v>
      </c>
      <c r="X262" s="115" t="s">
        <v>1258</v>
      </c>
    </row>
    <row r="263" spans="1:24">
      <c r="A263" s="85"/>
      <c r="B263" s="85">
        <v>7</v>
      </c>
      <c r="C263" s="82">
        <v>1</v>
      </c>
      <c r="D263" s="82">
        <v>16</v>
      </c>
      <c r="E263" s="82">
        <v>4</v>
      </c>
      <c r="F263" s="83">
        <v>1603</v>
      </c>
      <c r="G263" s="82">
        <v>1</v>
      </c>
      <c r="H263" s="127">
        <v>15.362</v>
      </c>
      <c r="I263" s="126">
        <v>32.291212727469322</v>
      </c>
      <c r="J263" s="127">
        <v>58.025999999999996</v>
      </c>
      <c r="K263" s="82"/>
      <c r="L263" s="117">
        <v>58.97</v>
      </c>
      <c r="M263" s="117">
        <v>116.996</v>
      </c>
      <c r="N263" s="87">
        <v>7420000</v>
      </c>
      <c r="O263" s="87">
        <v>262603000</v>
      </c>
      <c r="P263" s="87">
        <v>88613000</v>
      </c>
      <c r="Q263" s="87">
        <v>173990000</v>
      </c>
      <c r="R263" s="87">
        <f t="shared" si="8"/>
        <v>7419989.4945903365</v>
      </c>
      <c r="S263" s="87">
        <v>262603000</v>
      </c>
      <c r="T263" s="87">
        <f t="shared" si="9"/>
        <v>14721198.760540798</v>
      </c>
      <c r="U263" s="87"/>
      <c r="V263" s="115" t="s">
        <v>1257</v>
      </c>
      <c r="W263" s="115" t="s">
        <v>1257</v>
      </c>
      <c r="X263" s="115" t="s">
        <v>1258</v>
      </c>
    </row>
    <row r="264" spans="1:24">
      <c r="A264" s="85"/>
      <c r="B264" s="85">
        <v>7</v>
      </c>
      <c r="C264" s="82">
        <v>1</v>
      </c>
      <c r="D264" s="82">
        <v>16</v>
      </c>
      <c r="E264" s="82">
        <v>4</v>
      </c>
      <c r="F264" s="83">
        <v>1604</v>
      </c>
      <c r="G264" s="82">
        <v>1</v>
      </c>
      <c r="H264" s="127">
        <v>15.362</v>
      </c>
      <c r="I264" s="126">
        <v>32.291212727469322</v>
      </c>
      <c r="J264" s="127">
        <v>58.025999999999996</v>
      </c>
      <c r="K264" s="82"/>
      <c r="L264" s="117">
        <v>58.97</v>
      </c>
      <c r="M264" s="117">
        <v>116.996</v>
      </c>
      <c r="N264" s="87">
        <v>7420000</v>
      </c>
      <c r="O264" s="87">
        <v>262603000</v>
      </c>
      <c r="P264" s="87">
        <v>88613000</v>
      </c>
      <c r="Q264" s="87">
        <v>173990000</v>
      </c>
      <c r="R264" s="87">
        <f t="shared" si="8"/>
        <v>7419989.4945903365</v>
      </c>
      <c r="S264" s="87">
        <v>262603000</v>
      </c>
      <c r="T264" s="87">
        <f t="shared" si="9"/>
        <v>14721198.760540798</v>
      </c>
      <c r="U264" s="87"/>
      <c r="V264" s="115" t="s">
        <v>1257</v>
      </c>
      <c r="W264" s="115" t="s">
        <v>1257</v>
      </c>
      <c r="X264" s="115" t="s">
        <v>1258</v>
      </c>
    </row>
    <row r="265" spans="1:24">
      <c r="A265" s="85"/>
      <c r="B265" s="85">
        <v>7</v>
      </c>
      <c r="C265" s="82">
        <v>1</v>
      </c>
      <c r="D265" s="82">
        <v>16</v>
      </c>
      <c r="E265" s="82">
        <v>4</v>
      </c>
      <c r="F265" s="83">
        <v>1605</v>
      </c>
      <c r="G265" s="82">
        <v>1</v>
      </c>
      <c r="H265" s="127">
        <v>15.362</v>
      </c>
      <c r="I265" s="126">
        <v>32.291212727469322</v>
      </c>
      <c r="J265" s="127">
        <v>58.025999999999996</v>
      </c>
      <c r="K265" s="82"/>
      <c r="L265" s="117">
        <v>58.97</v>
      </c>
      <c r="M265" s="117">
        <v>116.996</v>
      </c>
      <c r="N265" s="87">
        <v>7420000</v>
      </c>
      <c r="O265" s="87">
        <v>262603000</v>
      </c>
      <c r="P265" s="87">
        <v>88613000</v>
      </c>
      <c r="Q265" s="87">
        <v>173990000</v>
      </c>
      <c r="R265" s="87">
        <f t="shared" si="8"/>
        <v>7419989.4945903365</v>
      </c>
      <c r="S265" s="87">
        <v>262603000</v>
      </c>
      <c r="T265" s="87">
        <f t="shared" si="9"/>
        <v>14721198.760540798</v>
      </c>
      <c r="U265" s="87"/>
      <c r="V265" s="115" t="s">
        <v>1257</v>
      </c>
      <c r="W265" s="115" t="s">
        <v>1257</v>
      </c>
      <c r="X265" s="115" t="s">
        <v>1258</v>
      </c>
    </row>
    <row r="266" spans="1:24">
      <c r="A266" s="85"/>
      <c r="B266" s="85">
        <v>7</v>
      </c>
      <c r="C266" s="82">
        <v>1</v>
      </c>
      <c r="D266" s="82">
        <v>16</v>
      </c>
      <c r="E266" s="82">
        <v>4</v>
      </c>
      <c r="F266" s="83">
        <v>1606</v>
      </c>
      <c r="G266" s="82">
        <v>1</v>
      </c>
      <c r="H266" s="127">
        <v>23.289000000000001</v>
      </c>
      <c r="I266" s="126">
        <v>48.95360905230735</v>
      </c>
      <c r="J266" s="127">
        <v>87.968999999999994</v>
      </c>
      <c r="K266" s="82"/>
      <c r="L266" s="117">
        <v>89.4</v>
      </c>
      <c r="M266" s="117">
        <v>177.369</v>
      </c>
      <c r="N266" s="87">
        <v>7420000</v>
      </c>
      <c r="O266" s="87">
        <v>398113000</v>
      </c>
      <c r="P266" s="87">
        <v>134333000</v>
      </c>
      <c r="Q266" s="87">
        <v>263780000</v>
      </c>
      <c r="R266" s="87">
        <f t="shared" si="8"/>
        <v>7419989.0232106587</v>
      </c>
      <c r="S266" s="87">
        <v>398113000</v>
      </c>
      <c r="T266" s="87">
        <f t="shared" si="9"/>
        <v>14721208.423465896</v>
      </c>
      <c r="U266" s="87"/>
      <c r="V266" s="115" t="s">
        <v>1257</v>
      </c>
      <c r="W266" s="115" t="s">
        <v>1257</v>
      </c>
      <c r="X266" s="115" t="s">
        <v>1258</v>
      </c>
    </row>
    <row r="267" spans="1:24">
      <c r="A267" s="85"/>
      <c r="B267" s="85">
        <v>7</v>
      </c>
      <c r="C267" s="82">
        <v>1</v>
      </c>
      <c r="D267" s="82">
        <v>16</v>
      </c>
      <c r="E267" s="82">
        <v>4</v>
      </c>
      <c r="F267" s="83">
        <v>1607</v>
      </c>
      <c r="G267" s="82">
        <v>1</v>
      </c>
      <c r="H267" s="127">
        <v>23.695</v>
      </c>
      <c r="I267" s="126">
        <v>49.698874575161682</v>
      </c>
      <c r="J267" s="127">
        <v>89.504999999999995</v>
      </c>
      <c r="K267" s="82"/>
      <c r="L267" s="117">
        <v>90.96</v>
      </c>
      <c r="M267" s="117">
        <v>180.46499999999997</v>
      </c>
      <c r="N267" s="87">
        <v>7620000</v>
      </c>
      <c r="O267" s="87">
        <v>415980000</v>
      </c>
      <c r="P267" s="87">
        <v>140360000</v>
      </c>
      <c r="Q267" s="87">
        <v>275620000</v>
      </c>
      <c r="R267" s="87">
        <f t="shared" si="8"/>
        <v>7619984.4616283979</v>
      </c>
      <c r="S267" s="87">
        <v>415980000</v>
      </c>
      <c r="T267" s="87">
        <f t="shared" si="9"/>
        <v>15118079.33012059</v>
      </c>
      <c r="U267" s="87"/>
      <c r="V267" s="115" t="s">
        <v>1257</v>
      </c>
      <c r="W267" s="115" t="s">
        <v>1257</v>
      </c>
      <c r="X267" s="115" t="s">
        <v>1258</v>
      </c>
    </row>
    <row r="268" spans="1:24">
      <c r="A268" s="85"/>
      <c r="B268" s="85">
        <v>7</v>
      </c>
      <c r="C268" s="82">
        <v>1</v>
      </c>
      <c r="D268" s="82">
        <v>16</v>
      </c>
      <c r="E268" s="82">
        <v>4</v>
      </c>
      <c r="F268" s="83">
        <v>1608</v>
      </c>
      <c r="G268" s="82">
        <v>1</v>
      </c>
      <c r="H268" s="127">
        <v>15.901</v>
      </c>
      <c r="I268" s="126">
        <v>33.417270853241924</v>
      </c>
      <c r="J268" s="127">
        <v>60.063000000000002</v>
      </c>
      <c r="K268" s="82"/>
      <c r="L268" s="117">
        <v>61.04</v>
      </c>
      <c r="M268" s="117">
        <v>121.10300000000001</v>
      </c>
      <c r="N268" s="87">
        <v>7620000</v>
      </c>
      <c r="O268" s="87">
        <v>279148000</v>
      </c>
      <c r="P268" s="87">
        <v>94198000</v>
      </c>
      <c r="Q268" s="87">
        <v>184950000</v>
      </c>
      <c r="R268" s="87">
        <f t="shared" si="8"/>
        <v>7619987.1661736211</v>
      </c>
      <c r="S268" s="87">
        <v>279148000</v>
      </c>
      <c r="T268" s="87">
        <f t="shared" si="9"/>
        <v>15118009.596741874</v>
      </c>
      <c r="U268" s="87"/>
      <c r="V268" s="115" t="s">
        <v>1257</v>
      </c>
      <c r="W268" s="115" t="s">
        <v>1257</v>
      </c>
      <c r="X268" s="115" t="s">
        <v>1258</v>
      </c>
    </row>
    <row r="269" spans="1:24">
      <c r="A269" s="85"/>
      <c r="B269" s="85">
        <v>7</v>
      </c>
      <c r="C269" s="82">
        <v>1</v>
      </c>
      <c r="D269" s="82">
        <v>16</v>
      </c>
      <c r="E269" s="82">
        <v>4</v>
      </c>
      <c r="F269" s="83">
        <v>1609</v>
      </c>
      <c r="G269" s="82">
        <v>1</v>
      </c>
      <c r="H269" s="127">
        <v>16.154</v>
      </c>
      <c r="I269" s="126">
        <v>33.944940603000099</v>
      </c>
      <c r="J269" s="127">
        <v>61.016999999999996</v>
      </c>
      <c r="K269" s="82"/>
      <c r="L269" s="117">
        <v>62.01</v>
      </c>
      <c r="M269" s="117">
        <v>123.02699999999999</v>
      </c>
      <c r="N269" s="87">
        <v>7620000</v>
      </c>
      <c r="O269" s="87">
        <v>283583000</v>
      </c>
      <c r="P269" s="87">
        <v>95693000</v>
      </c>
      <c r="Q269" s="87">
        <v>187890000</v>
      </c>
      <c r="R269" s="87">
        <f t="shared" si="8"/>
        <v>7619989.618619632</v>
      </c>
      <c r="S269" s="87">
        <v>283583000</v>
      </c>
      <c r="T269" s="87">
        <f t="shared" si="9"/>
        <v>15117956.181421019</v>
      </c>
      <c r="U269" s="87"/>
      <c r="V269" s="115" t="s">
        <v>1257</v>
      </c>
      <c r="W269" s="115" t="s">
        <v>1257</v>
      </c>
      <c r="X269" s="115" t="s">
        <v>1258</v>
      </c>
    </row>
    <row r="270" spans="1:24">
      <c r="A270" s="85"/>
      <c r="B270" s="85">
        <v>7</v>
      </c>
      <c r="C270" s="82">
        <v>1</v>
      </c>
      <c r="D270" s="82">
        <v>16</v>
      </c>
      <c r="E270" s="82">
        <v>4</v>
      </c>
      <c r="F270" s="83">
        <v>1610</v>
      </c>
      <c r="G270" s="82">
        <v>1</v>
      </c>
      <c r="H270" s="127">
        <v>15.901</v>
      </c>
      <c r="I270" s="126">
        <v>33.417270853241924</v>
      </c>
      <c r="J270" s="127">
        <v>60.063000000000002</v>
      </c>
      <c r="K270" s="82"/>
      <c r="L270" s="117">
        <v>61.04</v>
      </c>
      <c r="M270" s="117">
        <v>121.10300000000001</v>
      </c>
      <c r="N270" s="87">
        <v>7620000</v>
      </c>
      <c r="O270" s="87">
        <v>279148000</v>
      </c>
      <c r="P270" s="87">
        <v>94198000</v>
      </c>
      <c r="Q270" s="87">
        <v>184950000</v>
      </c>
      <c r="R270" s="87">
        <f t="shared" si="8"/>
        <v>7619987.1661736211</v>
      </c>
      <c r="S270" s="87">
        <v>279148000</v>
      </c>
      <c r="T270" s="87">
        <f t="shared" si="9"/>
        <v>15118009.596741874</v>
      </c>
      <c r="U270" s="87"/>
      <c r="V270" s="115" t="s">
        <v>1257</v>
      </c>
      <c r="W270" s="115" t="s">
        <v>1257</v>
      </c>
      <c r="X270" s="115" t="s">
        <v>1258</v>
      </c>
    </row>
    <row r="271" spans="1:24">
      <c r="A271" s="85"/>
      <c r="B271" s="85">
        <v>7</v>
      </c>
      <c r="C271" s="82">
        <v>1</v>
      </c>
      <c r="D271" s="82">
        <v>16</v>
      </c>
      <c r="E271" s="82">
        <v>4</v>
      </c>
      <c r="F271" s="83">
        <v>1611</v>
      </c>
      <c r="G271" s="82">
        <v>1</v>
      </c>
      <c r="H271" s="127">
        <v>15.143000000000001</v>
      </c>
      <c r="I271" s="126">
        <v>31.828821709639993</v>
      </c>
      <c r="J271" s="127">
        <v>57.198999999999998</v>
      </c>
      <c r="K271" s="82"/>
      <c r="L271" s="117">
        <v>58.13</v>
      </c>
      <c r="M271" s="117">
        <v>115.32900000000001</v>
      </c>
      <c r="N271" s="87">
        <v>7620000</v>
      </c>
      <c r="O271" s="87">
        <v>265839000</v>
      </c>
      <c r="P271" s="87">
        <v>89709000</v>
      </c>
      <c r="Q271" s="87">
        <v>176130000</v>
      </c>
      <c r="R271" s="87">
        <f t="shared" si="8"/>
        <v>7619996.8054023525</v>
      </c>
      <c r="S271" s="87">
        <v>265839000</v>
      </c>
      <c r="T271" s="87">
        <f t="shared" si="9"/>
        <v>15117953.063310647</v>
      </c>
      <c r="U271" s="87"/>
      <c r="V271" s="115" t="s">
        <v>1257</v>
      </c>
      <c r="W271" s="115" t="s">
        <v>1257</v>
      </c>
      <c r="X271" s="115" t="s">
        <v>1258</v>
      </c>
    </row>
    <row r="272" spans="1:24">
      <c r="A272" s="85"/>
      <c r="B272" s="85">
        <v>7</v>
      </c>
      <c r="C272" s="82">
        <v>1</v>
      </c>
      <c r="D272" s="82">
        <v>16</v>
      </c>
      <c r="E272" s="82">
        <v>4</v>
      </c>
      <c r="F272" s="83">
        <v>1612</v>
      </c>
      <c r="G272" s="82">
        <v>1</v>
      </c>
      <c r="H272" s="127">
        <v>11.85</v>
      </c>
      <c r="I272" s="126">
        <v>24.887516547872668</v>
      </c>
      <c r="J272" s="127">
        <v>44.761000000000003</v>
      </c>
      <c r="K272" s="82"/>
      <c r="L272" s="117">
        <v>45.49</v>
      </c>
      <c r="M272" s="117">
        <v>90.251000000000005</v>
      </c>
      <c r="N272" s="87">
        <v>7620000</v>
      </c>
      <c r="O272" s="87">
        <v>208033000</v>
      </c>
      <c r="P272" s="87">
        <v>70203000</v>
      </c>
      <c r="Q272" s="87">
        <v>137830000</v>
      </c>
      <c r="R272" s="87">
        <f t="shared" si="8"/>
        <v>7619997.5257250872</v>
      </c>
      <c r="S272" s="87">
        <v>208033000</v>
      </c>
      <c r="T272" s="87">
        <f t="shared" si="9"/>
        <v>15117880.780264121</v>
      </c>
      <c r="U272" s="87"/>
      <c r="V272" s="115" t="s">
        <v>1257</v>
      </c>
      <c r="W272" s="115" t="s">
        <v>1257</v>
      </c>
      <c r="X272" s="115" t="s">
        <v>1258</v>
      </c>
    </row>
    <row r="273" spans="1:24">
      <c r="A273" s="85"/>
      <c r="B273" s="85">
        <v>7</v>
      </c>
      <c r="C273" s="82">
        <v>1</v>
      </c>
      <c r="D273" s="82">
        <v>16</v>
      </c>
      <c r="E273" s="82">
        <v>4</v>
      </c>
      <c r="F273" s="83">
        <v>1613</v>
      </c>
      <c r="G273" s="82">
        <v>1</v>
      </c>
      <c r="H273" s="127">
        <v>18.959</v>
      </c>
      <c r="I273" s="126">
        <v>39.586111020517905</v>
      </c>
      <c r="J273" s="127">
        <v>71.615000000000009</v>
      </c>
      <c r="K273" s="82"/>
      <c r="L273" s="117">
        <v>72.78</v>
      </c>
      <c r="M273" s="117">
        <v>144.39500000000001</v>
      </c>
      <c r="N273" s="87">
        <v>7320000</v>
      </c>
      <c r="O273" s="87">
        <v>319733000</v>
      </c>
      <c r="P273" s="87">
        <v>107893000</v>
      </c>
      <c r="Q273" s="87">
        <v>211840000</v>
      </c>
      <c r="R273" s="87">
        <f t="shared" si="8"/>
        <v>7319980.5744057782</v>
      </c>
      <c r="S273" s="87">
        <v>319733000</v>
      </c>
      <c r="T273" s="87">
        <f t="shared" si="9"/>
        <v>14522789.159677416</v>
      </c>
      <c r="U273" s="87"/>
      <c r="V273" s="115" t="s">
        <v>1257</v>
      </c>
      <c r="W273" s="115" t="s">
        <v>1257</v>
      </c>
      <c r="X273" s="115" t="s">
        <v>1258</v>
      </c>
    </row>
    <row r="274" spans="1:24">
      <c r="A274" s="85"/>
      <c r="B274" s="85">
        <v>7</v>
      </c>
      <c r="C274" s="82">
        <v>1</v>
      </c>
      <c r="D274" s="82">
        <v>16</v>
      </c>
      <c r="E274" s="82">
        <v>4</v>
      </c>
      <c r="F274" s="83">
        <v>1614</v>
      </c>
      <c r="G274" s="82">
        <v>1</v>
      </c>
      <c r="H274" s="127">
        <v>18.988</v>
      </c>
      <c r="I274" s="126">
        <v>39.645949858119337</v>
      </c>
      <c r="J274" s="127">
        <v>71.724999999999994</v>
      </c>
      <c r="K274" s="82"/>
      <c r="L274" s="117">
        <v>72.89</v>
      </c>
      <c r="M274" s="117">
        <v>144.61500000000001</v>
      </c>
      <c r="N274" s="87">
        <v>7320000</v>
      </c>
      <c r="O274" s="87">
        <v>320220000</v>
      </c>
      <c r="P274" s="87">
        <v>108050000</v>
      </c>
      <c r="Q274" s="87">
        <v>212170000</v>
      </c>
      <c r="R274" s="87">
        <f t="shared" si="8"/>
        <v>7319977.2665124238</v>
      </c>
      <c r="S274" s="87">
        <v>320220000</v>
      </c>
      <c r="T274" s="87">
        <f t="shared" si="9"/>
        <v>14522959.423743919</v>
      </c>
      <c r="U274" s="87"/>
      <c r="V274" s="115" t="s">
        <v>1257</v>
      </c>
      <c r="W274" s="115" t="s">
        <v>1257</v>
      </c>
      <c r="X274" s="115" t="s">
        <v>1258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X713"/>
  <sheetViews>
    <sheetView zoomScale="90" zoomScaleNormal="90" workbookViewId="0">
      <selection sqref="A1:XFD1"/>
    </sheetView>
  </sheetViews>
  <sheetFormatPr defaultRowHeight="12"/>
  <cols>
    <col min="1" max="1" width="7.1640625" style="78" customWidth="1"/>
    <col min="2" max="2" width="7.83203125" style="78" customWidth="1"/>
    <col min="3" max="3" width="6.33203125" style="78" customWidth="1"/>
    <col min="4" max="4" width="4.5" style="78" bestFit="1" customWidth="1"/>
    <col min="5" max="5" width="6.33203125" style="78" customWidth="1"/>
    <col min="6" max="6" width="8.33203125" style="119" customWidth="1"/>
    <col min="7" max="7" width="6.33203125" style="119" customWidth="1"/>
    <col min="8" max="10" width="8.83203125" style="78" customWidth="1"/>
    <col min="11" max="11" width="8.33203125" style="78" customWidth="1"/>
    <col min="12" max="12" width="10" style="78" customWidth="1"/>
    <col min="13" max="13" width="11.6640625" style="78" customWidth="1"/>
    <col min="14" max="14" width="13.1640625" style="118" bestFit="1" customWidth="1"/>
    <col min="15" max="15" width="16.33203125" style="118" customWidth="1"/>
    <col min="16" max="16" width="14.5" style="118" customWidth="1"/>
    <col min="17" max="20" width="16.33203125" style="118" customWidth="1"/>
    <col min="21" max="21" width="8.33203125" style="78" customWidth="1"/>
    <col min="22" max="23" width="8.6640625" style="78" customWidth="1"/>
    <col min="24" max="24" width="12.5" style="78" bestFit="1" customWidth="1"/>
    <col min="25" max="16384" width="9.33203125" style="78"/>
  </cols>
  <sheetData>
    <row r="1" spans="1:24" s="84" customFormat="1" ht="11.25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85"/>
      <c r="B2" s="85">
        <v>4</v>
      </c>
      <c r="C2" s="82">
        <v>1</v>
      </c>
      <c r="D2" s="82">
        <v>-2</v>
      </c>
      <c r="E2" s="82">
        <v>2.7</v>
      </c>
      <c r="F2" s="83" t="s">
        <v>1305</v>
      </c>
      <c r="G2" s="82">
        <v>1</v>
      </c>
      <c r="H2" s="122">
        <v>41.65</v>
      </c>
      <c r="I2" s="122">
        <v>89.9</v>
      </c>
      <c r="J2" s="125">
        <v>66.33</v>
      </c>
      <c r="K2" s="122">
        <v>0</v>
      </c>
      <c r="L2" s="117">
        <v>164.8</v>
      </c>
      <c r="M2" s="117">
        <v>321.02999999999997</v>
      </c>
      <c r="N2" s="87">
        <f>O2/(M2*0.3025)</f>
        <v>3499273.9022099068</v>
      </c>
      <c r="O2" s="87">
        <v>339820000</v>
      </c>
      <c r="P2" s="87">
        <v>130020000</v>
      </c>
      <c r="Q2" s="87">
        <v>209800000</v>
      </c>
      <c r="R2" s="87">
        <f>S2/(M2*0.3025)</f>
        <v>3499273.9022099068</v>
      </c>
      <c r="S2" s="87">
        <v>339820000</v>
      </c>
      <c r="T2" s="87">
        <f>S2/(L2*0.3025)</f>
        <v>6816577.0681216391</v>
      </c>
      <c r="U2" s="85"/>
      <c r="V2" s="115" t="s">
        <v>1257</v>
      </c>
      <c r="W2" s="115" t="s">
        <v>1257</v>
      </c>
      <c r="X2" s="115" t="s">
        <v>1258</v>
      </c>
    </row>
    <row r="3" spans="1:24">
      <c r="A3" s="85"/>
      <c r="B3" s="85">
        <v>4</v>
      </c>
      <c r="C3" s="82">
        <v>1</v>
      </c>
      <c r="D3" s="82">
        <v>-2</v>
      </c>
      <c r="E3" s="82">
        <v>2.7</v>
      </c>
      <c r="F3" s="83" t="s">
        <v>1306</v>
      </c>
      <c r="G3" s="82">
        <v>1</v>
      </c>
      <c r="H3" s="122">
        <v>41.65</v>
      </c>
      <c r="I3" s="122">
        <v>89.9</v>
      </c>
      <c r="J3" s="125">
        <v>66.33</v>
      </c>
      <c r="K3" s="122">
        <v>0</v>
      </c>
      <c r="L3" s="117">
        <v>164.8</v>
      </c>
      <c r="M3" s="117">
        <v>321.02999999999997</v>
      </c>
      <c r="N3" s="87">
        <v>3500000</v>
      </c>
      <c r="O3" s="87">
        <v>339820000</v>
      </c>
      <c r="P3" s="87">
        <v>130020000</v>
      </c>
      <c r="Q3" s="87">
        <v>209800000</v>
      </c>
      <c r="R3" s="87">
        <f t="shared" ref="R3:R66" si="0">S3/(M3*0.3025)</f>
        <v>3499273.9022099068</v>
      </c>
      <c r="S3" s="87">
        <v>339820000</v>
      </c>
      <c r="T3" s="87">
        <f t="shared" ref="T3:T66" si="1">S3/(L3*0.3025)</f>
        <v>6816577.0681216391</v>
      </c>
      <c r="U3" s="85"/>
      <c r="V3" s="115" t="s">
        <v>1257</v>
      </c>
      <c r="W3" s="115" t="s">
        <v>1257</v>
      </c>
      <c r="X3" s="115" t="s">
        <v>1258</v>
      </c>
    </row>
    <row r="4" spans="1:24">
      <c r="A4" s="85"/>
      <c r="B4" s="85">
        <v>4</v>
      </c>
      <c r="C4" s="82">
        <v>1</v>
      </c>
      <c r="D4" s="82">
        <v>-2</v>
      </c>
      <c r="E4" s="82">
        <v>2.7</v>
      </c>
      <c r="F4" s="83" t="s">
        <v>1307</v>
      </c>
      <c r="G4" s="82">
        <v>1</v>
      </c>
      <c r="H4" s="122">
        <v>31.14</v>
      </c>
      <c r="I4" s="122">
        <v>67.2</v>
      </c>
      <c r="J4" s="125">
        <v>49.59</v>
      </c>
      <c r="K4" s="122">
        <v>0</v>
      </c>
      <c r="L4" s="117">
        <v>123.2</v>
      </c>
      <c r="M4" s="117">
        <v>239.99</v>
      </c>
      <c r="N4" s="87">
        <v>3500000</v>
      </c>
      <c r="O4" s="87">
        <v>254000000</v>
      </c>
      <c r="P4" s="87">
        <v>97200000</v>
      </c>
      <c r="Q4" s="87">
        <v>156800000</v>
      </c>
      <c r="R4" s="87">
        <f t="shared" si="0"/>
        <v>3498768.3715471616</v>
      </c>
      <c r="S4" s="87">
        <v>254000000</v>
      </c>
      <c r="T4" s="87">
        <f t="shared" si="1"/>
        <v>6815498.5510357413</v>
      </c>
      <c r="U4" s="85"/>
      <c r="V4" s="115" t="s">
        <v>1257</v>
      </c>
      <c r="W4" s="115" t="s">
        <v>1257</v>
      </c>
      <c r="X4" s="115" t="s">
        <v>1258</v>
      </c>
    </row>
    <row r="5" spans="1:24">
      <c r="A5" s="85"/>
      <c r="B5" s="85">
        <v>4</v>
      </c>
      <c r="C5" s="82">
        <v>1</v>
      </c>
      <c r="D5" s="82">
        <v>-2</v>
      </c>
      <c r="E5" s="82">
        <v>2.7</v>
      </c>
      <c r="F5" s="83" t="s">
        <v>1308</v>
      </c>
      <c r="G5" s="82">
        <v>1</v>
      </c>
      <c r="H5" s="122">
        <v>44.48</v>
      </c>
      <c r="I5" s="122">
        <v>96.01</v>
      </c>
      <c r="J5" s="125">
        <v>70.84</v>
      </c>
      <c r="K5" s="122">
        <v>0</v>
      </c>
      <c r="L5" s="117">
        <v>176</v>
      </c>
      <c r="M5" s="117">
        <v>342.85</v>
      </c>
      <c r="N5" s="87">
        <v>3500000</v>
      </c>
      <c r="O5" s="87">
        <v>362960000</v>
      </c>
      <c r="P5" s="87">
        <v>138860000</v>
      </c>
      <c r="Q5" s="87">
        <v>224100000</v>
      </c>
      <c r="R5" s="87">
        <f t="shared" si="0"/>
        <v>3499687.2352196043</v>
      </c>
      <c r="S5" s="87">
        <v>362960000</v>
      </c>
      <c r="T5" s="87">
        <f t="shared" si="1"/>
        <v>6817430.503380917</v>
      </c>
      <c r="U5" s="85"/>
      <c r="V5" s="115" t="s">
        <v>1257</v>
      </c>
      <c r="W5" s="115" t="s">
        <v>1257</v>
      </c>
      <c r="X5" s="115" t="s">
        <v>1258</v>
      </c>
    </row>
    <row r="6" spans="1:24">
      <c r="A6" s="85"/>
      <c r="B6" s="85">
        <v>4</v>
      </c>
      <c r="C6" s="82">
        <v>1</v>
      </c>
      <c r="D6" s="82">
        <v>-2</v>
      </c>
      <c r="E6" s="82">
        <v>2.7</v>
      </c>
      <c r="F6" s="83" t="s">
        <v>1309</v>
      </c>
      <c r="G6" s="82">
        <v>1</v>
      </c>
      <c r="H6" s="122">
        <v>44.91</v>
      </c>
      <c r="I6" s="122">
        <v>96.92</v>
      </c>
      <c r="J6" s="125">
        <v>71.52</v>
      </c>
      <c r="K6" s="122">
        <v>0</v>
      </c>
      <c r="L6" s="117">
        <v>177.68</v>
      </c>
      <c r="M6" s="117">
        <v>346.12</v>
      </c>
      <c r="N6" s="87">
        <v>3510000</v>
      </c>
      <c r="O6" s="87">
        <v>367480000</v>
      </c>
      <c r="P6" s="87">
        <v>140580000</v>
      </c>
      <c r="Q6" s="87">
        <v>226900000</v>
      </c>
      <c r="R6" s="87">
        <f t="shared" si="0"/>
        <v>3509794.052222847</v>
      </c>
      <c r="S6" s="87">
        <v>367480000</v>
      </c>
      <c r="T6" s="87">
        <f t="shared" si="1"/>
        <v>6837066.1715183025</v>
      </c>
      <c r="U6" s="85"/>
      <c r="V6" s="115" t="s">
        <v>1257</v>
      </c>
      <c r="W6" s="115" t="s">
        <v>1257</v>
      </c>
      <c r="X6" s="115" t="s">
        <v>1258</v>
      </c>
    </row>
    <row r="7" spans="1:24">
      <c r="A7" s="85"/>
      <c r="B7" s="85">
        <v>4</v>
      </c>
      <c r="C7" s="82">
        <v>1</v>
      </c>
      <c r="D7" s="82">
        <v>-2</v>
      </c>
      <c r="E7" s="82">
        <v>2.7</v>
      </c>
      <c r="F7" s="83" t="s">
        <v>1310</v>
      </c>
      <c r="G7" s="82">
        <v>1</v>
      </c>
      <c r="H7" s="122">
        <v>44.91</v>
      </c>
      <c r="I7" s="122">
        <v>96.92</v>
      </c>
      <c r="J7" s="125">
        <v>71.52</v>
      </c>
      <c r="K7" s="122">
        <v>0</v>
      </c>
      <c r="L7" s="117">
        <v>177.68</v>
      </c>
      <c r="M7" s="117">
        <v>346.12</v>
      </c>
      <c r="N7" s="87">
        <v>3510000</v>
      </c>
      <c r="O7" s="87">
        <v>367480000</v>
      </c>
      <c r="P7" s="87">
        <v>140580000</v>
      </c>
      <c r="Q7" s="87">
        <v>226900000</v>
      </c>
      <c r="R7" s="87">
        <f t="shared" si="0"/>
        <v>3509794.052222847</v>
      </c>
      <c r="S7" s="87">
        <v>367480000</v>
      </c>
      <c r="T7" s="87">
        <f t="shared" si="1"/>
        <v>6837066.1715183025</v>
      </c>
      <c r="U7" s="85"/>
      <c r="V7" s="115" t="s">
        <v>1257</v>
      </c>
      <c r="W7" s="115" t="s">
        <v>1257</v>
      </c>
      <c r="X7" s="115" t="s">
        <v>1258</v>
      </c>
    </row>
    <row r="8" spans="1:24">
      <c r="A8" s="85"/>
      <c r="B8" s="85">
        <v>4</v>
      </c>
      <c r="C8" s="82">
        <v>1</v>
      </c>
      <c r="D8" s="82">
        <v>-2</v>
      </c>
      <c r="E8" s="82">
        <v>2.7</v>
      </c>
      <c r="F8" s="83" t="s">
        <v>1311</v>
      </c>
      <c r="G8" s="82">
        <v>1</v>
      </c>
      <c r="H8" s="122">
        <v>33.57</v>
      </c>
      <c r="I8" s="122">
        <v>72.459999999999994</v>
      </c>
      <c r="J8" s="125">
        <v>53.46</v>
      </c>
      <c r="K8" s="122">
        <v>0</v>
      </c>
      <c r="L8" s="117">
        <v>132.83000000000001</v>
      </c>
      <c r="M8" s="117">
        <v>258.75</v>
      </c>
      <c r="N8" s="87">
        <v>3510000</v>
      </c>
      <c r="O8" s="87">
        <v>274700000</v>
      </c>
      <c r="P8" s="87">
        <v>105100000</v>
      </c>
      <c r="Q8" s="87">
        <v>169600000</v>
      </c>
      <c r="R8" s="87">
        <f t="shared" si="0"/>
        <v>3509562.0233960156</v>
      </c>
      <c r="S8" s="87">
        <v>274700000</v>
      </c>
      <c r="T8" s="87">
        <f t="shared" si="1"/>
        <v>6836551.784639908</v>
      </c>
      <c r="U8" s="85"/>
      <c r="V8" s="115" t="s">
        <v>1257</v>
      </c>
      <c r="W8" s="115" t="s">
        <v>1257</v>
      </c>
      <c r="X8" s="115" t="s">
        <v>1258</v>
      </c>
    </row>
    <row r="9" spans="1:24">
      <c r="A9" s="85"/>
      <c r="B9" s="85">
        <v>4</v>
      </c>
      <c r="C9" s="82">
        <v>1</v>
      </c>
      <c r="D9" s="82">
        <v>-2</v>
      </c>
      <c r="E9" s="82">
        <v>2.7</v>
      </c>
      <c r="F9" s="83" t="s">
        <v>1312</v>
      </c>
      <c r="G9" s="82">
        <v>1</v>
      </c>
      <c r="H9" s="122">
        <v>33.46</v>
      </c>
      <c r="I9" s="122">
        <v>72.22</v>
      </c>
      <c r="J9" s="125">
        <v>53.29</v>
      </c>
      <c r="K9" s="122">
        <v>0</v>
      </c>
      <c r="L9" s="117">
        <v>132.38999999999999</v>
      </c>
      <c r="M9" s="117">
        <v>257.89999999999998</v>
      </c>
      <c r="N9" s="87">
        <v>3510000</v>
      </c>
      <c r="O9" s="87">
        <v>273750000</v>
      </c>
      <c r="P9" s="87">
        <v>104750000</v>
      </c>
      <c r="Q9" s="87">
        <v>169000000</v>
      </c>
      <c r="R9" s="87">
        <f t="shared" si="0"/>
        <v>3508951.8328264849</v>
      </c>
      <c r="S9" s="87">
        <v>273750000</v>
      </c>
      <c r="T9" s="87">
        <f t="shared" si="1"/>
        <v>6835551.610287413</v>
      </c>
      <c r="U9" s="85"/>
      <c r="V9" s="115" t="s">
        <v>1257</v>
      </c>
      <c r="W9" s="115" t="s">
        <v>1257</v>
      </c>
      <c r="X9" s="115" t="s">
        <v>1258</v>
      </c>
    </row>
    <row r="10" spans="1:24">
      <c r="A10" s="85"/>
      <c r="B10" s="85">
        <v>4</v>
      </c>
      <c r="C10" s="82">
        <v>1</v>
      </c>
      <c r="D10" s="82">
        <v>-2</v>
      </c>
      <c r="E10" s="82">
        <v>2.7</v>
      </c>
      <c r="F10" s="83" t="s">
        <v>1313</v>
      </c>
      <c r="G10" s="82">
        <v>1</v>
      </c>
      <c r="H10" s="122">
        <v>59.29</v>
      </c>
      <c r="I10" s="122">
        <v>127.96</v>
      </c>
      <c r="J10" s="125">
        <v>94.42</v>
      </c>
      <c r="K10" s="122">
        <v>0</v>
      </c>
      <c r="L10" s="117">
        <v>234.58</v>
      </c>
      <c r="M10" s="117">
        <v>456.96</v>
      </c>
      <c r="N10" s="87">
        <v>3510000</v>
      </c>
      <c r="O10" s="87">
        <v>485110000</v>
      </c>
      <c r="P10" s="87">
        <v>185610000</v>
      </c>
      <c r="Q10" s="87">
        <v>299500000</v>
      </c>
      <c r="R10" s="87">
        <f t="shared" si="0"/>
        <v>3509430.6317568347</v>
      </c>
      <c r="S10" s="87">
        <v>485110000</v>
      </c>
      <c r="T10" s="87">
        <f t="shared" si="1"/>
        <v>6836343.3433694392</v>
      </c>
      <c r="U10" s="85"/>
      <c r="V10" s="115" t="s">
        <v>1257</v>
      </c>
      <c r="W10" s="115" t="s">
        <v>1257</v>
      </c>
      <c r="X10" s="115" t="s">
        <v>1258</v>
      </c>
    </row>
    <row r="11" spans="1:24">
      <c r="A11" s="85"/>
      <c r="B11" s="85">
        <v>4</v>
      </c>
      <c r="C11" s="82">
        <v>1</v>
      </c>
      <c r="D11" s="82">
        <v>-2</v>
      </c>
      <c r="E11" s="82">
        <v>2.7</v>
      </c>
      <c r="F11" s="83" t="s">
        <v>1314</v>
      </c>
      <c r="G11" s="82">
        <v>1</v>
      </c>
      <c r="H11" s="122">
        <v>32.54</v>
      </c>
      <c r="I11" s="122">
        <v>70.23</v>
      </c>
      <c r="J11" s="125">
        <v>51.82</v>
      </c>
      <c r="K11" s="122">
        <v>0</v>
      </c>
      <c r="L11" s="117">
        <v>128.75</v>
      </c>
      <c r="M11" s="117">
        <v>250.8</v>
      </c>
      <c r="N11" s="87">
        <v>3510000</v>
      </c>
      <c r="O11" s="87">
        <v>266270000</v>
      </c>
      <c r="P11" s="87">
        <v>101870000</v>
      </c>
      <c r="Q11" s="87">
        <v>164400000</v>
      </c>
      <c r="R11" s="87">
        <f t="shared" si="0"/>
        <v>3509694.5971239139</v>
      </c>
      <c r="S11" s="87">
        <v>266270000</v>
      </c>
      <c r="T11" s="87">
        <f t="shared" si="1"/>
        <v>6836748.7763780793</v>
      </c>
      <c r="U11" s="85"/>
      <c r="V11" s="115" t="s">
        <v>1257</v>
      </c>
      <c r="W11" s="115" t="s">
        <v>1257</v>
      </c>
      <c r="X11" s="115" t="s">
        <v>1258</v>
      </c>
    </row>
    <row r="12" spans="1:24">
      <c r="A12" s="85"/>
      <c r="B12" s="85">
        <v>4</v>
      </c>
      <c r="C12" s="82">
        <v>1</v>
      </c>
      <c r="D12" s="82">
        <v>-2</v>
      </c>
      <c r="E12" s="82">
        <v>2.7</v>
      </c>
      <c r="F12" s="83" t="s">
        <v>1315</v>
      </c>
      <c r="G12" s="82">
        <v>1</v>
      </c>
      <c r="H12" s="122">
        <v>32.54</v>
      </c>
      <c r="I12" s="122">
        <v>70.23</v>
      </c>
      <c r="J12" s="125">
        <v>51.82</v>
      </c>
      <c r="K12" s="122">
        <v>0</v>
      </c>
      <c r="L12" s="117">
        <v>128.75</v>
      </c>
      <c r="M12" s="117">
        <v>250.8</v>
      </c>
      <c r="N12" s="87">
        <v>3510000</v>
      </c>
      <c r="O12" s="87">
        <v>266270000</v>
      </c>
      <c r="P12" s="87">
        <v>101870000</v>
      </c>
      <c r="Q12" s="87">
        <v>164400000</v>
      </c>
      <c r="R12" s="87">
        <f t="shared" si="0"/>
        <v>3509694.5971239139</v>
      </c>
      <c r="S12" s="87">
        <v>266270000</v>
      </c>
      <c r="T12" s="87">
        <f t="shared" si="1"/>
        <v>6836748.7763780793</v>
      </c>
      <c r="U12" s="85"/>
      <c r="V12" s="115" t="s">
        <v>1257</v>
      </c>
      <c r="W12" s="115" t="s">
        <v>1257</v>
      </c>
      <c r="X12" s="115" t="s">
        <v>1258</v>
      </c>
    </row>
    <row r="13" spans="1:24">
      <c r="A13" s="85"/>
      <c r="B13" s="85">
        <v>4</v>
      </c>
      <c r="C13" s="82">
        <v>1</v>
      </c>
      <c r="D13" s="82">
        <v>-2</v>
      </c>
      <c r="E13" s="82">
        <v>2.7</v>
      </c>
      <c r="F13" s="83" t="s">
        <v>1316</v>
      </c>
      <c r="G13" s="82">
        <v>1</v>
      </c>
      <c r="H13" s="122">
        <v>24.33</v>
      </c>
      <c r="I13" s="122">
        <v>52.5</v>
      </c>
      <c r="J13" s="125">
        <v>38.74</v>
      </c>
      <c r="K13" s="122">
        <v>0</v>
      </c>
      <c r="L13" s="117">
        <v>96.25</v>
      </c>
      <c r="M13" s="117">
        <v>187.49</v>
      </c>
      <c r="N13" s="87">
        <v>3510000</v>
      </c>
      <c r="O13" s="87">
        <v>199050000</v>
      </c>
      <c r="P13" s="87">
        <v>76150000</v>
      </c>
      <c r="Q13" s="87">
        <v>122900000</v>
      </c>
      <c r="R13" s="87">
        <f t="shared" si="0"/>
        <v>3509608.6667321981</v>
      </c>
      <c r="S13" s="87">
        <v>199050000</v>
      </c>
      <c r="T13" s="87">
        <f t="shared" si="1"/>
        <v>6836535.3654609853</v>
      </c>
      <c r="U13" s="85"/>
      <c r="V13" s="115" t="s">
        <v>1257</v>
      </c>
      <c r="W13" s="115" t="s">
        <v>1257</v>
      </c>
      <c r="X13" s="115" t="s">
        <v>1258</v>
      </c>
    </row>
    <row r="14" spans="1:24">
      <c r="A14" s="85"/>
      <c r="B14" s="85">
        <v>4</v>
      </c>
      <c r="C14" s="82">
        <v>1</v>
      </c>
      <c r="D14" s="82">
        <v>-2</v>
      </c>
      <c r="E14" s="82">
        <v>2.7</v>
      </c>
      <c r="F14" s="83" t="s">
        <v>1317</v>
      </c>
      <c r="G14" s="82">
        <v>1</v>
      </c>
      <c r="H14" s="122">
        <v>34.75</v>
      </c>
      <c r="I14" s="122">
        <v>75</v>
      </c>
      <c r="J14" s="125">
        <v>55.34</v>
      </c>
      <c r="K14" s="122">
        <v>0</v>
      </c>
      <c r="L14" s="117">
        <v>137.5</v>
      </c>
      <c r="M14" s="117">
        <v>267.84000000000003</v>
      </c>
      <c r="N14" s="87">
        <v>3510000</v>
      </c>
      <c r="O14" s="87">
        <v>284290000</v>
      </c>
      <c r="P14" s="87">
        <v>108790000</v>
      </c>
      <c r="Q14" s="87">
        <v>175500000</v>
      </c>
      <c r="R14" s="87">
        <f t="shared" si="0"/>
        <v>3508817.4017792782</v>
      </c>
      <c r="S14" s="87">
        <v>284290000</v>
      </c>
      <c r="T14" s="87">
        <f t="shared" si="1"/>
        <v>6834921.1119459057</v>
      </c>
      <c r="U14" s="85"/>
      <c r="V14" s="115" t="s">
        <v>1257</v>
      </c>
      <c r="W14" s="115" t="s">
        <v>1257</v>
      </c>
      <c r="X14" s="115" t="s">
        <v>1258</v>
      </c>
    </row>
    <row r="15" spans="1:24">
      <c r="A15" s="85"/>
      <c r="B15" s="85">
        <v>4</v>
      </c>
      <c r="C15" s="82">
        <v>1</v>
      </c>
      <c r="D15" s="82">
        <v>-2</v>
      </c>
      <c r="E15" s="82">
        <v>2.7</v>
      </c>
      <c r="F15" s="83" t="s">
        <v>1318</v>
      </c>
      <c r="G15" s="82">
        <v>1</v>
      </c>
      <c r="H15" s="122">
        <v>40.010000000000005</v>
      </c>
      <c r="I15" s="122">
        <v>86.37</v>
      </c>
      <c r="J15" s="125">
        <v>63.73</v>
      </c>
      <c r="K15" s="122">
        <v>0</v>
      </c>
      <c r="L15" s="117">
        <v>158.33000000000001</v>
      </c>
      <c r="M15" s="117">
        <v>308.43</v>
      </c>
      <c r="N15" s="87">
        <v>3510000</v>
      </c>
      <c r="O15" s="87">
        <v>327480000</v>
      </c>
      <c r="P15" s="87">
        <v>125280000</v>
      </c>
      <c r="Q15" s="87">
        <v>202200000</v>
      </c>
      <c r="R15" s="87">
        <f t="shared" si="0"/>
        <v>3509965.0241438714</v>
      </c>
      <c r="S15" s="87">
        <v>327480000</v>
      </c>
      <c r="T15" s="87">
        <f t="shared" si="1"/>
        <v>6837481.9200195419</v>
      </c>
      <c r="U15" s="85"/>
      <c r="V15" s="115" t="s">
        <v>1257</v>
      </c>
      <c r="W15" s="115" t="s">
        <v>1257</v>
      </c>
      <c r="X15" s="115" t="s">
        <v>1258</v>
      </c>
    </row>
    <row r="16" spans="1:24">
      <c r="A16" s="85"/>
      <c r="B16" s="85">
        <v>4</v>
      </c>
      <c r="C16" s="82">
        <v>2</v>
      </c>
      <c r="D16" s="82">
        <v>-2</v>
      </c>
      <c r="E16" s="82">
        <v>2.4</v>
      </c>
      <c r="F16" s="83" t="s">
        <v>1319</v>
      </c>
      <c r="G16" s="82">
        <v>1</v>
      </c>
      <c r="H16" s="122">
        <v>152.51</v>
      </c>
      <c r="I16" s="122">
        <v>329.15</v>
      </c>
      <c r="J16" s="125">
        <v>242.87</v>
      </c>
      <c r="K16" s="122">
        <v>0</v>
      </c>
      <c r="L16" s="117">
        <v>603.41</v>
      </c>
      <c r="M16" s="117">
        <v>1175.4299999999998</v>
      </c>
      <c r="N16" s="87">
        <v>3510000</v>
      </c>
      <c r="O16" s="87">
        <v>1247940000</v>
      </c>
      <c r="P16" s="87">
        <v>477440000</v>
      </c>
      <c r="Q16" s="87">
        <v>770500000</v>
      </c>
      <c r="R16" s="87">
        <f t="shared" si="0"/>
        <v>3509712.605262165</v>
      </c>
      <c r="S16" s="87">
        <v>1247940000</v>
      </c>
      <c r="T16" s="87">
        <f t="shared" si="1"/>
        <v>6836846.4022858525</v>
      </c>
      <c r="U16" s="85"/>
      <c r="V16" s="115" t="s">
        <v>1257</v>
      </c>
      <c r="W16" s="115" t="s">
        <v>1257</v>
      </c>
      <c r="X16" s="115" t="s">
        <v>1258</v>
      </c>
    </row>
    <row r="17" spans="1:24">
      <c r="A17" s="85"/>
      <c r="B17" s="85">
        <v>4</v>
      </c>
      <c r="C17" s="82">
        <v>2</v>
      </c>
      <c r="D17" s="82">
        <v>-2</v>
      </c>
      <c r="E17" s="82">
        <v>2.4</v>
      </c>
      <c r="F17" s="83" t="s">
        <v>1320</v>
      </c>
      <c r="G17" s="82">
        <v>1</v>
      </c>
      <c r="H17" s="122">
        <v>60.54</v>
      </c>
      <c r="I17" s="122">
        <v>130.66999999999999</v>
      </c>
      <c r="J17" s="125">
        <v>96.42</v>
      </c>
      <c r="K17" s="122">
        <v>0</v>
      </c>
      <c r="L17" s="117">
        <v>239.55</v>
      </c>
      <c r="M17" s="117">
        <v>466.64</v>
      </c>
      <c r="N17" s="87">
        <v>3510000</v>
      </c>
      <c r="O17" s="87">
        <v>495440000</v>
      </c>
      <c r="P17" s="87">
        <v>189540000</v>
      </c>
      <c r="Q17" s="87">
        <v>305900000</v>
      </c>
      <c r="R17" s="87">
        <f t="shared" si="0"/>
        <v>3509810.9502361179</v>
      </c>
      <c r="S17" s="87">
        <v>495440000</v>
      </c>
      <c r="T17" s="87">
        <f t="shared" si="1"/>
        <v>6837061.9153336743</v>
      </c>
      <c r="U17" s="85"/>
      <c r="V17" s="115" t="s">
        <v>1257</v>
      </c>
      <c r="W17" s="115" t="s">
        <v>1257</v>
      </c>
      <c r="X17" s="115" t="s">
        <v>1258</v>
      </c>
    </row>
    <row r="18" spans="1:24">
      <c r="A18" s="85"/>
      <c r="B18" s="85">
        <v>4</v>
      </c>
      <c r="C18" s="82">
        <v>2</v>
      </c>
      <c r="D18" s="82">
        <v>-2</v>
      </c>
      <c r="E18" s="82">
        <v>2.4</v>
      </c>
      <c r="F18" s="83" t="s">
        <v>1321</v>
      </c>
      <c r="G18" s="82">
        <v>1</v>
      </c>
      <c r="H18" s="122">
        <v>49.99</v>
      </c>
      <c r="I18" s="122">
        <v>107.89</v>
      </c>
      <c r="J18" s="125">
        <v>79.61</v>
      </c>
      <c r="K18" s="122">
        <v>0</v>
      </c>
      <c r="L18" s="117">
        <v>197.78</v>
      </c>
      <c r="M18" s="117">
        <v>385.28</v>
      </c>
      <c r="N18" s="87">
        <v>3510000</v>
      </c>
      <c r="O18" s="87">
        <v>408990000</v>
      </c>
      <c r="P18" s="87">
        <v>156490000</v>
      </c>
      <c r="Q18" s="87">
        <v>252500000</v>
      </c>
      <c r="R18" s="87">
        <f t="shared" si="0"/>
        <v>3509222.014771698</v>
      </c>
      <c r="S18" s="87">
        <v>408990000</v>
      </c>
      <c r="T18" s="87">
        <f t="shared" si="1"/>
        <v>6836045.3931198288</v>
      </c>
      <c r="U18" s="85"/>
      <c r="V18" s="115" t="s">
        <v>1257</v>
      </c>
      <c r="W18" s="115" t="s">
        <v>1257</v>
      </c>
      <c r="X18" s="115" t="s">
        <v>1258</v>
      </c>
    </row>
    <row r="19" spans="1:24">
      <c r="A19" s="85"/>
      <c r="B19" s="85">
        <v>4</v>
      </c>
      <c r="C19" s="82">
        <v>2</v>
      </c>
      <c r="D19" s="82">
        <v>-2</v>
      </c>
      <c r="E19" s="82">
        <v>2.4</v>
      </c>
      <c r="F19" s="83" t="s">
        <v>1322</v>
      </c>
      <c r="G19" s="82">
        <v>1</v>
      </c>
      <c r="H19" s="122">
        <v>67.14</v>
      </c>
      <c r="I19" s="122">
        <v>144.91</v>
      </c>
      <c r="J19" s="125">
        <v>106.92</v>
      </c>
      <c r="K19" s="122">
        <v>0</v>
      </c>
      <c r="L19" s="117">
        <v>265.64999999999998</v>
      </c>
      <c r="M19" s="117">
        <v>517.48</v>
      </c>
      <c r="N19" s="87">
        <v>3510000</v>
      </c>
      <c r="O19" s="87">
        <v>549390000</v>
      </c>
      <c r="P19" s="87">
        <v>210190000</v>
      </c>
      <c r="Q19" s="87">
        <v>339200000</v>
      </c>
      <c r="R19" s="87">
        <f t="shared" si="0"/>
        <v>3509633.7815107796</v>
      </c>
      <c r="S19" s="87">
        <v>549390000</v>
      </c>
      <c r="T19" s="87">
        <f t="shared" si="1"/>
        <v>6836684.6951108547</v>
      </c>
      <c r="U19" s="85"/>
      <c r="V19" s="115" t="s">
        <v>1257</v>
      </c>
      <c r="W19" s="115" t="s">
        <v>1257</v>
      </c>
      <c r="X19" s="115" t="s">
        <v>1258</v>
      </c>
    </row>
    <row r="20" spans="1:24">
      <c r="A20" s="85"/>
      <c r="B20" s="85">
        <v>4</v>
      </c>
      <c r="C20" s="82">
        <v>2</v>
      </c>
      <c r="D20" s="82">
        <v>-2</v>
      </c>
      <c r="E20" s="82">
        <v>2.4</v>
      </c>
      <c r="F20" s="83" t="s">
        <v>1323</v>
      </c>
      <c r="G20" s="82">
        <v>1</v>
      </c>
      <c r="H20" s="122">
        <v>75.540000000000006</v>
      </c>
      <c r="I20" s="122">
        <v>163.04</v>
      </c>
      <c r="J20" s="125">
        <v>120.3</v>
      </c>
      <c r="K20" s="122">
        <v>0</v>
      </c>
      <c r="L20" s="117">
        <v>298.88</v>
      </c>
      <c r="M20" s="117">
        <v>582.22</v>
      </c>
      <c r="N20" s="87">
        <v>3510000</v>
      </c>
      <c r="O20" s="87">
        <v>618090000</v>
      </c>
      <c r="P20" s="87">
        <v>236490000</v>
      </c>
      <c r="Q20" s="87">
        <v>381600000</v>
      </c>
      <c r="R20" s="87">
        <f t="shared" si="0"/>
        <v>3509451.2852061545</v>
      </c>
      <c r="S20" s="87">
        <v>618090000</v>
      </c>
      <c r="T20" s="87">
        <f t="shared" si="1"/>
        <v>6836431.7695152815</v>
      </c>
      <c r="U20" s="85"/>
      <c r="V20" s="115" t="s">
        <v>1257</v>
      </c>
      <c r="W20" s="115" t="s">
        <v>1257</v>
      </c>
      <c r="X20" s="115" t="s">
        <v>1258</v>
      </c>
    </row>
    <row r="21" spans="1:24">
      <c r="A21" s="85"/>
      <c r="B21" s="85">
        <v>4</v>
      </c>
      <c r="C21" s="82">
        <v>1</v>
      </c>
      <c r="D21" s="82">
        <v>-1</v>
      </c>
      <c r="E21" s="82">
        <v>2.7</v>
      </c>
      <c r="F21" s="83" t="s">
        <v>1245</v>
      </c>
      <c r="G21" s="82">
        <v>1</v>
      </c>
      <c r="H21" s="122">
        <v>72.06</v>
      </c>
      <c r="I21" s="122">
        <v>155.52000000000001</v>
      </c>
      <c r="J21" s="125">
        <v>114.76</v>
      </c>
      <c r="K21" s="122">
        <v>0</v>
      </c>
      <c r="L21" s="117">
        <v>285.11</v>
      </c>
      <c r="M21" s="117">
        <v>555.39</v>
      </c>
      <c r="N21" s="87">
        <v>4100000</v>
      </c>
      <c r="O21" s="87">
        <v>688810000</v>
      </c>
      <c r="P21" s="87">
        <v>263510000</v>
      </c>
      <c r="Q21" s="87">
        <v>425300000</v>
      </c>
      <c r="R21" s="87">
        <f t="shared" si="0"/>
        <v>4099925.9101526309</v>
      </c>
      <c r="S21" s="87">
        <v>688810000</v>
      </c>
      <c r="T21" s="87">
        <f t="shared" si="1"/>
        <v>7986594.1259151539</v>
      </c>
      <c r="U21" s="85"/>
      <c r="V21" s="115" t="s">
        <v>1257</v>
      </c>
      <c r="W21" s="115" t="s">
        <v>1257</v>
      </c>
      <c r="X21" s="115" t="s">
        <v>1258</v>
      </c>
    </row>
    <row r="22" spans="1:24">
      <c r="A22" s="85"/>
      <c r="B22" s="85">
        <v>4</v>
      </c>
      <c r="C22" s="82">
        <v>1</v>
      </c>
      <c r="D22" s="82">
        <v>-1</v>
      </c>
      <c r="E22" s="82">
        <v>2.7</v>
      </c>
      <c r="F22" s="83" t="s">
        <v>1324</v>
      </c>
      <c r="G22" s="82">
        <v>1</v>
      </c>
      <c r="H22" s="122">
        <v>49.76</v>
      </c>
      <c r="I22" s="122">
        <v>107.38</v>
      </c>
      <c r="J22" s="125">
        <v>79.239999999999995</v>
      </c>
      <c r="K22" s="122">
        <v>0</v>
      </c>
      <c r="L22" s="117">
        <v>196.86</v>
      </c>
      <c r="M22" s="117">
        <v>383.48</v>
      </c>
      <c r="N22" s="87">
        <v>4100000</v>
      </c>
      <c r="O22" s="87">
        <v>475540000</v>
      </c>
      <c r="P22" s="87">
        <v>181940000</v>
      </c>
      <c r="Q22" s="87">
        <v>293600000</v>
      </c>
      <c r="R22" s="87">
        <f t="shared" si="0"/>
        <v>4099387.3418463534</v>
      </c>
      <c r="S22" s="87">
        <v>475540000</v>
      </c>
      <c r="T22" s="87">
        <f t="shared" si="1"/>
        <v>7985538.2396182036</v>
      </c>
      <c r="U22" s="85"/>
      <c r="V22" s="115" t="s">
        <v>1257</v>
      </c>
      <c r="W22" s="115" t="s">
        <v>1257</v>
      </c>
      <c r="X22" s="115" t="s">
        <v>1258</v>
      </c>
    </row>
    <row r="23" spans="1:24">
      <c r="A23" s="85"/>
      <c r="B23" s="85">
        <v>4</v>
      </c>
      <c r="C23" s="82">
        <v>1</v>
      </c>
      <c r="D23" s="82">
        <v>-1</v>
      </c>
      <c r="E23" s="82">
        <v>2.7</v>
      </c>
      <c r="F23" s="83" t="s">
        <v>1325</v>
      </c>
      <c r="G23" s="82">
        <v>1</v>
      </c>
      <c r="H23" s="122">
        <v>47.56</v>
      </c>
      <c r="I23" s="122">
        <v>102.64</v>
      </c>
      <c r="J23" s="125">
        <v>75.739999999999995</v>
      </c>
      <c r="K23" s="122">
        <v>0</v>
      </c>
      <c r="L23" s="117">
        <v>188.17</v>
      </c>
      <c r="M23" s="117">
        <v>366.54999999999995</v>
      </c>
      <c r="N23" s="87">
        <v>4100000</v>
      </c>
      <c r="O23" s="87">
        <v>454510000</v>
      </c>
      <c r="P23" s="87">
        <v>173910000</v>
      </c>
      <c r="Q23" s="87">
        <v>280600000</v>
      </c>
      <c r="R23" s="87">
        <f t="shared" si="0"/>
        <v>4099065.3299528444</v>
      </c>
      <c r="S23" s="87">
        <v>454510000</v>
      </c>
      <c r="T23" s="87">
        <f t="shared" si="1"/>
        <v>7984866.8581294315</v>
      </c>
      <c r="U23" s="85"/>
      <c r="V23" s="115" t="s">
        <v>1257</v>
      </c>
      <c r="W23" s="115" t="s">
        <v>1257</v>
      </c>
      <c r="X23" s="115" t="s">
        <v>1258</v>
      </c>
    </row>
    <row r="24" spans="1:24">
      <c r="A24" s="85"/>
      <c r="B24" s="85">
        <v>4</v>
      </c>
      <c r="C24" s="82">
        <v>1</v>
      </c>
      <c r="D24" s="82">
        <v>-1</v>
      </c>
      <c r="E24" s="82">
        <v>2.7</v>
      </c>
      <c r="F24" s="83" t="s">
        <v>1326</v>
      </c>
      <c r="G24" s="82">
        <v>1</v>
      </c>
      <c r="H24" s="122">
        <v>145.58000000000001</v>
      </c>
      <c r="I24" s="122">
        <v>314.2</v>
      </c>
      <c r="J24" s="125">
        <v>231.84</v>
      </c>
      <c r="K24" s="122">
        <v>0</v>
      </c>
      <c r="L24" s="117">
        <v>576.01</v>
      </c>
      <c r="M24" s="117">
        <v>1122.05</v>
      </c>
      <c r="N24" s="87">
        <v>5000000</v>
      </c>
      <c r="O24" s="87">
        <v>1697030000</v>
      </c>
      <c r="P24" s="87">
        <v>649230000</v>
      </c>
      <c r="Q24" s="87">
        <v>1047800000</v>
      </c>
      <c r="R24" s="87">
        <f t="shared" si="0"/>
        <v>4999791.9245360009</v>
      </c>
      <c r="S24" s="87">
        <v>1697030000</v>
      </c>
      <c r="T24" s="87">
        <f t="shared" si="1"/>
        <v>9739442.9418336842</v>
      </c>
      <c r="U24" s="85"/>
      <c r="V24" s="115" t="s">
        <v>1257</v>
      </c>
      <c r="W24" s="115" t="s">
        <v>1257</v>
      </c>
      <c r="X24" s="115" t="s">
        <v>1258</v>
      </c>
    </row>
    <row r="25" spans="1:24">
      <c r="A25" s="85"/>
      <c r="B25" s="85">
        <v>4</v>
      </c>
      <c r="C25" s="82">
        <v>2</v>
      </c>
      <c r="D25" s="82">
        <v>-1</v>
      </c>
      <c r="E25" s="82">
        <v>3.8</v>
      </c>
      <c r="F25" s="83" t="s">
        <v>1327</v>
      </c>
      <c r="G25" s="82">
        <v>2</v>
      </c>
      <c r="H25" s="122">
        <v>36.51</v>
      </c>
      <c r="I25" s="122">
        <v>78.81</v>
      </c>
      <c r="J25" s="125">
        <v>58.15</v>
      </c>
      <c r="K25" s="122">
        <v>0</v>
      </c>
      <c r="L25" s="117">
        <v>144.47</v>
      </c>
      <c r="M25" s="117">
        <v>281.43</v>
      </c>
      <c r="N25" s="87">
        <v>9500000</v>
      </c>
      <c r="O25" s="87">
        <v>808690000</v>
      </c>
      <c r="P25" s="87">
        <v>309390000</v>
      </c>
      <c r="Q25" s="87">
        <v>499300000</v>
      </c>
      <c r="R25" s="87">
        <f t="shared" si="0"/>
        <v>9499184.0667335615</v>
      </c>
      <c r="S25" s="87">
        <v>808690000</v>
      </c>
      <c r="T25" s="87">
        <f t="shared" si="1"/>
        <v>18504570.996752452</v>
      </c>
      <c r="U25" s="85"/>
      <c r="V25" s="115" t="s">
        <v>1257</v>
      </c>
      <c r="W25" s="115" t="s">
        <v>1257</v>
      </c>
      <c r="X25" s="115" t="s">
        <v>1258</v>
      </c>
    </row>
    <row r="26" spans="1:24">
      <c r="A26" s="85"/>
      <c r="B26" s="85">
        <v>4</v>
      </c>
      <c r="C26" s="82">
        <v>2</v>
      </c>
      <c r="D26" s="82">
        <v>-1</v>
      </c>
      <c r="E26" s="82">
        <v>3.8</v>
      </c>
      <c r="F26" s="83" t="s">
        <v>1328</v>
      </c>
      <c r="G26" s="82">
        <v>2</v>
      </c>
      <c r="H26" s="122">
        <v>34.4</v>
      </c>
      <c r="I26" s="122">
        <v>74.25</v>
      </c>
      <c r="J26" s="125">
        <v>54.79</v>
      </c>
      <c r="K26" s="122">
        <v>0</v>
      </c>
      <c r="L26" s="117">
        <v>136.12</v>
      </c>
      <c r="M26" s="117">
        <v>265.15999999999997</v>
      </c>
      <c r="N26" s="87">
        <v>9000000</v>
      </c>
      <c r="O26" s="87">
        <v>721860000</v>
      </c>
      <c r="P26" s="87">
        <v>276160000</v>
      </c>
      <c r="Q26" s="87">
        <v>445700000</v>
      </c>
      <c r="R26" s="87">
        <f t="shared" si="0"/>
        <v>8999525.0022129174</v>
      </c>
      <c r="S26" s="87">
        <v>721860000</v>
      </c>
      <c r="T26" s="87">
        <f t="shared" si="1"/>
        <v>17530958.342541706</v>
      </c>
      <c r="U26" s="85"/>
      <c r="V26" s="115" t="s">
        <v>1257</v>
      </c>
      <c r="W26" s="115" t="s">
        <v>1257</v>
      </c>
      <c r="X26" s="115" t="s">
        <v>1258</v>
      </c>
    </row>
    <row r="27" spans="1:24">
      <c r="A27" s="85"/>
      <c r="B27" s="85">
        <v>4</v>
      </c>
      <c r="C27" s="82">
        <v>2</v>
      </c>
      <c r="D27" s="82">
        <v>-1</v>
      </c>
      <c r="E27" s="82">
        <v>3.8</v>
      </c>
      <c r="F27" s="83" t="s">
        <v>1329</v>
      </c>
      <c r="G27" s="82">
        <v>2</v>
      </c>
      <c r="H27" s="122">
        <v>31.42</v>
      </c>
      <c r="I27" s="122">
        <v>67.81</v>
      </c>
      <c r="J27" s="125">
        <v>50.04</v>
      </c>
      <c r="K27" s="122">
        <v>0</v>
      </c>
      <c r="L27" s="117">
        <v>124.32</v>
      </c>
      <c r="M27" s="117">
        <v>242.17</v>
      </c>
      <c r="N27" s="87">
        <v>8500000</v>
      </c>
      <c r="O27" s="87">
        <v>622600000</v>
      </c>
      <c r="P27" s="87">
        <v>238200000</v>
      </c>
      <c r="Q27" s="87">
        <v>384400000</v>
      </c>
      <c r="R27" s="87">
        <f t="shared" si="0"/>
        <v>8498913.2352554742</v>
      </c>
      <c r="S27" s="87">
        <v>622600000</v>
      </c>
      <c r="T27" s="87">
        <f t="shared" si="1"/>
        <v>16555516.555516556</v>
      </c>
      <c r="U27" s="85"/>
      <c r="V27" s="115" t="s">
        <v>1257</v>
      </c>
      <c r="W27" s="115" t="s">
        <v>1257</v>
      </c>
      <c r="X27" s="115" t="s">
        <v>1258</v>
      </c>
    </row>
    <row r="28" spans="1:24">
      <c r="A28" s="85"/>
      <c r="B28" s="85">
        <v>4</v>
      </c>
      <c r="C28" s="82">
        <v>2</v>
      </c>
      <c r="D28" s="82">
        <v>-1</v>
      </c>
      <c r="E28" s="82">
        <v>3.8</v>
      </c>
      <c r="F28" s="83" t="s">
        <v>1330</v>
      </c>
      <c r="G28" s="82">
        <v>2</v>
      </c>
      <c r="H28" s="122">
        <v>29.93</v>
      </c>
      <c r="I28" s="122">
        <v>64.600000000000009</v>
      </c>
      <c r="J28" s="125">
        <v>47.65</v>
      </c>
      <c r="K28" s="122">
        <v>0</v>
      </c>
      <c r="L28" s="117">
        <v>118.4</v>
      </c>
      <c r="M28" s="117">
        <v>230.65000000000003</v>
      </c>
      <c r="N28" s="87">
        <v>9000000</v>
      </c>
      <c r="O28" s="87">
        <v>627920000</v>
      </c>
      <c r="P28" s="87">
        <v>240220000</v>
      </c>
      <c r="Q28" s="87">
        <v>387700000</v>
      </c>
      <c r="R28" s="87">
        <f t="shared" si="0"/>
        <v>8999647.0628281888</v>
      </c>
      <c r="S28" s="87">
        <v>627920000</v>
      </c>
      <c r="T28" s="87">
        <f t="shared" si="1"/>
        <v>17531829.350011166</v>
      </c>
      <c r="U28" s="85"/>
      <c r="V28" s="115" t="s">
        <v>1257</v>
      </c>
      <c r="W28" s="115" t="s">
        <v>1257</v>
      </c>
      <c r="X28" s="115" t="s">
        <v>1258</v>
      </c>
    </row>
    <row r="29" spans="1:24">
      <c r="A29" s="85"/>
      <c r="B29" s="85">
        <v>4</v>
      </c>
      <c r="C29" s="82">
        <v>2</v>
      </c>
      <c r="D29" s="82">
        <v>-1</v>
      </c>
      <c r="E29" s="82">
        <v>3.8</v>
      </c>
      <c r="F29" s="83" t="s">
        <v>1331</v>
      </c>
      <c r="G29" s="82">
        <v>2</v>
      </c>
      <c r="H29" s="122">
        <v>33.29</v>
      </c>
      <c r="I29" s="122">
        <v>71.849999999999994</v>
      </c>
      <c r="J29" s="125">
        <v>53.02</v>
      </c>
      <c r="K29" s="122">
        <v>0</v>
      </c>
      <c r="L29" s="117">
        <v>131.72</v>
      </c>
      <c r="M29" s="117">
        <v>256.59000000000003</v>
      </c>
      <c r="N29" s="87">
        <v>18000000</v>
      </c>
      <c r="O29" s="87">
        <v>1397070000</v>
      </c>
      <c r="P29" s="87">
        <v>534470000</v>
      </c>
      <c r="Q29" s="87">
        <v>862600000</v>
      </c>
      <c r="R29" s="87">
        <f t="shared" si="0"/>
        <v>17999194.135159187</v>
      </c>
      <c r="S29" s="87">
        <v>1397070000</v>
      </c>
      <c r="T29" s="87">
        <f t="shared" si="1"/>
        <v>35062353.652752019</v>
      </c>
      <c r="U29" s="85"/>
      <c r="V29" s="115" t="s">
        <v>1257</v>
      </c>
      <c r="W29" s="115" t="s">
        <v>1257</v>
      </c>
      <c r="X29" s="115" t="s">
        <v>1258</v>
      </c>
    </row>
    <row r="30" spans="1:24">
      <c r="A30" s="85"/>
      <c r="B30" s="85">
        <v>4</v>
      </c>
      <c r="C30" s="82">
        <v>2</v>
      </c>
      <c r="D30" s="82">
        <v>-1</v>
      </c>
      <c r="E30" s="82">
        <v>3.8</v>
      </c>
      <c r="F30" s="83" t="s">
        <v>1332</v>
      </c>
      <c r="G30" s="82">
        <v>2</v>
      </c>
      <c r="H30" s="122">
        <v>27.63</v>
      </c>
      <c r="I30" s="122">
        <v>59.64</v>
      </c>
      <c r="J30" s="125">
        <v>44.01</v>
      </c>
      <c r="K30" s="122">
        <v>0</v>
      </c>
      <c r="L30" s="117">
        <v>109.34</v>
      </c>
      <c r="M30" s="117">
        <v>212.99</v>
      </c>
      <c r="N30" s="87">
        <v>20000000</v>
      </c>
      <c r="O30" s="87">
        <v>1288550000</v>
      </c>
      <c r="P30" s="87">
        <v>492950000</v>
      </c>
      <c r="Q30" s="87">
        <v>795600000</v>
      </c>
      <c r="R30" s="87">
        <f t="shared" si="0"/>
        <v>19999386.92655807</v>
      </c>
      <c r="S30" s="87">
        <v>1288550000</v>
      </c>
      <c r="T30" s="87">
        <f t="shared" si="1"/>
        <v>38958015.561437748</v>
      </c>
      <c r="U30" s="85"/>
      <c r="V30" s="115" t="s">
        <v>1257</v>
      </c>
      <c r="W30" s="115" t="s">
        <v>1257</v>
      </c>
      <c r="X30" s="115" t="s">
        <v>1258</v>
      </c>
    </row>
    <row r="31" spans="1:24">
      <c r="A31" s="85"/>
      <c r="B31" s="85">
        <v>4</v>
      </c>
      <c r="C31" s="82">
        <v>2</v>
      </c>
      <c r="D31" s="82">
        <v>-1</v>
      </c>
      <c r="E31" s="82">
        <v>3.8</v>
      </c>
      <c r="F31" s="83" t="s">
        <v>1333</v>
      </c>
      <c r="G31" s="82">
        <v>2</v>
      </c>
      <c r="H31" s="122">
        <v>26.92</v>
      </c>
      <c r="I31" s="122">
        <v>58.09</v>
      </c>
      <c r="J31" s="125">
        <v>42.87</v>
      </c>
      <c r="K31" s="122">
        <v>0</v>
      </c>
      <c r="L31" s="117">
        <v>106.5</v>
      </c>
      <c r="M31" s="117">
        <v>207.46</v>
      </c>
      <c r="N31" s="87">
        <v>20000000</v>
      </c>
      <c r="O31" s="87">
        <v>1255050000</v>
      </c>
      <c r="P31" s="87">
        <v>480150000</v>
      </c>
      <c r="Q31" s="87">
        <v>774900000</v>
      </c>
      <c r="R31" s="87">
        <f t="shared" si="0"/>
        <v>19998677.430997353</v>
      </c>
      <c r="S31" s="87">
        <v>1255050000</v>
      </c>
      <c r="T31" s="87">
        <f t="shared" si="1"/>
        <v>38957048.073565356</v>
      </c>
      <c r="U31" s="85"/>
      <c r="V31" s="115" t="s">
        <v>1257</v>
      </c>
      <c r="W31" s="115" t="s">
        <v>1257</v>
      </c>
      <c r="X31" s="115" t="s">
        <v>1258</v>
      </c>
    </row>
    <row r="32" spans="1:24">
      <c r="A32" s="85"/>
      <c r="B32" s="85">
        <v>4</v>
      </c>
      <c r="C32" s="82">
        <v>2</v>
      </c>
      <c r="D32" s="82">
        <v>-1</v>
      </c>
      <c r="E32" s="82">
        <v>3.8</v>
      </c>
      <c r="F32" s="83" t="s">
        <v>1334</v>
      </c>
      <c r="G32" s="82">
        <v>2</v>
      </c>
      <c r="H32" s="122">
        <v>44.410000000000004</v>
      </c>
      <c r="I32" s="122">
        <v>95.88000000000001</v>
      </c>
      <c r="J32" s="125">
        <v>70.72999999999999</v>
      </c>
      <c r="K32" s="122">
        <v>0</v>
      </c>
      <c r="L32" s="117">
        <v>175.76</v>
      </c>
      <c r="M32" s="117">
        <v>342.37</v>
      </c>
      <c r="N32" s="87">
        <v>22000000</v>
      </c>
      <c r="O32" s="87">
        <v>2278440000</v>
      </c>
      <c r="P32" s="87">
        <v>871640000</v>
      </c>
      <c r="Q32" s="87">
        <v>1406800000</v>
      </c>
      <c r="R32" s="87">
        <f t="shared" si="0"/>
        <v>21999687.641590208</v>
      </c>
      <c r="S32" s="87">
        <v>2278440000</v>
      </c>
      <c r="T32" s="87">
        <f t="shared" si="1"/>
        <v>42854079.755639739</v>
      </c>
      <c r="U32" s="85"/>
      <c r="V32" s="115" t="s">
        <v>1257</v>
      </c>
      <c r="W32" s="115" t="s">
        <v>1257</v>
      </c>
      <c r="X32" s="115" t="s">
        <v>1258</v>
      </c>
    </row>
    <row r="33" spans="1:24">
      <c r="A33" s="85"/>
      <c r="B33" s="85">
        <v>4</v>
      </c>
      <c r="C33" s="82">
        <v>2</v>
      </c>
      <c r="D33" s="82">
        <v>-1</v>
      </c>
      <c r="E33" s="82">
        <v>3.8</v>
      </c>
      <c r="F33" s="83" t="s">
        <v>1335</v>
      </c>
      <c r="G33" s="82">
        <v>2</v>
      </c>
      <c r="H33" s="122">
        <v>24.33</v>
      </c>
      <c r="I33" s="122">
        <v>52.52</v>
      </c>
      <c r="J33" s="125">
        <v>38.75</v>
      </c>
      <c r="K33" s="122">
        <v>0</v>
      </c>
      <c r="L33" s="117">
        <v>96.28</v>
      </c>
      <c r="M33" s="117">
        <v>187.55</v>
      </c>
      <c r="N33" s="87">
        <v>19000000</v>
      </c>
      <c r="O33" s="87">
        <v>1077870000</v>
      </c>
      <c r="P33" s="87">
        <v>412370000</v>
      </c>
      <c r="Q33" s="87">
        <v>665500000</v>
      </c>
      <c r="R33" s="87">
        <f t="shared" si="0"/>
        <v>18998702.274434805</v>
      </c>
      <c r="S33" s="87">
        <v>1077870000</v>
      </c>
      <c r="T33" s="87">
        <f t="shared" si="1"/>
        <v>37008793.22362119</v>
      </c>
      <c r="U33" s="85"/>
      <c r="V33" s="115" t="s">
        <v>1257</v>
      </c>
      <c r="W33" s="115" t="s">
        <v>1257</v>
      </c>
      <c r="X33" s="115" t="s">
        <v>1258</v>
      </c>
    </row>
    <row r="34" spans="1:24">
      <c r="A34" s="85"/>
      <c r="B34" s="85">
        <v>4</v>
      </c>
      <c r="C34" s="82">
        <v>2</v>
      </c>
      <c r="D34" s="82">
        <v>-1</v>
      </c>
      <c r="E34" s="82">
        <v>3.8</v>
      </c>
      <c r="F34" s="83" t="s">
        <v>1336</v>
      </c>
      <c r="G34" s="82">
        <v>2</v>
      </c>
      <c r="H34" s="122">
        <v>23.45</v>
      </c>
      <c r="I34" s="122">
        <v>50.629999999999995</v>
      </c>
      <c r="J34" s="125">
        <v>37.340000000000003</v>
      </c>
      <c r="K34" s="122">
        <v>0</v>
      </c>
      <c r="L34" s="117">
        <v>92.8</v>
      </c>
      <c r="M34" s="117">
        <v>180.76999999999998</v>
      </c>
      <c r="N34" s="87">
        <v>18000000</v>
      </c>
      <c r="O34" s="87">
        <v>984240000</v>
      </c>
      <c r="P34" s="87">
        <v>376540000</v>
      </c>
      <c r="Q34" s="87">
        <v>607700000</v>
      </c>
      <c r="R34" s="87">
        <f t="shared" si="0"/>
        <v>17999037.176595807</v>
      </c>
      <c r="S34" s="87">
        <v>984240000</v>
      </c>
      <c r="T34" s="87">
        <f t="shared" si="1"/>
        <v>35061271.017383873</v>
      </c>
      <c r="U34" s="85"/>
      <c r="V34" s="115" t="s">
        <v>1257</v>
      </c>
      <c r="W34" s="115" t="s">
        <v>1257</v>
      </c>
      <c r="X34" s="115" t="s">
        <v>1258</v>
      </c>
    </row>
    <row r="35" spans="1:24">
      <c r="A35" s="85"/>
      <c r="B35" s="85">
        <v>4</v>
      </c>
      <c r="C35" s="82">
        <v>2</v>
      </c>
      <c r="D35" s="82">
        <v>-1</v>
      </c>
      <c r="E35" s="82">
        <v>3.8</v>
      </c>
      <c r="F35" s="83" t="s">
        <v>1337</v>
      </c>
      <c r="G35" s="82">
        <v>2</v>
      </c>
      <c r="H35" s="122">
        <v>25.8</v>
      </c>
      <c r="I35" s="122">
        <v>55.68</v>
      </c>
      <c r="J35" s="125">
        <v>41.09</v>
      </c>
      <c r="K35" s="122">
        <v>0</v>
      </c>
      <c r="L35" s="117">
        <v>102.08</v>
      </c>
      <c r="M35" s="117">
        <v>198.85000000000002</v>
      </c>
      <c r="N35" s="87">
        <v>22000000</v>
      </c>
      <c r="O35" s="87">
        <v>1323250000</v>
      </c>
      <c r="P35" s="87">
        <v>506250000</v>
      </c>
      <c r="Q35" s="87">
        <v>817000000</v>
      </c>
      <c r="R35" s="87">
        <f t="shared" si="0"/>
        <v>21998391.578019895</v>
      </c>
      <c r="S35" s="87">
        <v>1323250000</v>
      </c>
      <c r="T35" s="87">
        <f t="shared" si="1"/>
        <v>42852470.271250553</v>
      </c>
      <c r="U35" s="85"/>
      <c r="V35" s="115" t="s">
        <v>1257</v>
      </c>
      <c r="W35" s="115" t="s">
        <v>1257</v>
      </c>
      <c r="X35" s="115" t="s">
        <v>1258</v>
      </c>
    </row>
    <row r="36" spans="1:24">
      <c r="A36" s="85"/>
      <c r="B36" s="85">
        <v>4</v>
      </c>
      <c r="C36" s="82">
        <v>2</v>
      </c>
      <c r="D36" s="82">
        <v>-1</v>
      </c>
      <c r="E36" s="82">
        <v>3.8</v>
      </c>
      <c r="F36" s="83" t="s">
        <v>1338</v>
      </c>
      <c r="G36" s="82">
        <v>2</v>
      </c>
      <c r="H36" s="122">
        <v>24.33</v>
      </c>
      <c r="I36" s="122">
        <v>52.52</v>
      </c>
      <c r="J36" s="125">
        <v>38.75</v>
      </c>
      <c r="K36" s="122">
        <v>0</v>
      </c>
      <c r="L36" s="117">
        <v>96.28</v>
      </c>
      <c r="M36" s="117">
        <v>187.55</v>
      </c>
      <c r="N36" s="87">
        <v>17000000</v>
      </c>
      <c r="O36" s="87">
        <v>964460000</v>
      </c>
      <c r="P36" s="87">
        <v>368960000</v>
      </c>
      <c r="Q36" s="87">
        <v>595500000</v>
      </c>
      <c r="R36" s="87">
        <f t="shared" si="0"/>
        <v>16999720.184810221</v>
      </c>
      <c r="S36" s="87">
        <v>964460000</v>
      </c>
      <c r="T36" s="87">
        <f t="shared" si="1"/>
        <v>33114847.534910232</v>
      </c>
      <c r="U36" s="85"/>
      <c r="V36" s="115" t="s">
        <v>1257</v>
      </c>
      <c r="W36" s="115" t="s">
        <v>1257</v>
      </c>
      <c r="X36" s="115" t="s">
        <v>1258</v>
      </c>
    </row>
    <row r="37" spans="1:24">
      <c r="A37" s="85"/>
      <c r="B37" s="85">
        <v>4</v>
      </c>
      <c r="C37" s="82">
        <v>2</v>
      </c>
      <c r="D37" s="82">
        <v>-1</v>
      </c>
      <c r="E37" s="82">
        <v>3.8</v>
      </c>
      <c r="F37" s="83" t="s">
        <v>1339</v>
      </c>
      <c r="G37" s="82">
        <v>2</v>
      </c>
      <c r="H37" s="122">
        <v>23.45</v>
      </c>
      <c r="I37" s="122">
        <v>50.629999999999995</v>
      </c>
      <c r="J37" s="125">
        <v>37.340000000000003</v>
      </c>
      <c r="K37" s="122">
        <v>0</v>
      </c>
      <c r="L37" s="117">
        <v>92.8</v>
      </c>
      <c r="M37" s="117">
        <v>180.76999999999998</v>
      </c>
      <c r="N37" s="87">
        <v>16000000</v>
      </c>
      <c r="O37" s="87">
        <v>874900000</v>
      </c>
      <c r="P37" s="87">
        <v>334700000</v>
      </c>
      <c r="Q37" s="87">
        <v>540200000</v>
      </c>
      <c r="R37" s="87">
        <f t="shared" si="0"/>
        <v>15999509.901856935</v>
      </c>
      <c r="S37" s="87">
        <v>874900000</v>
      </c>
      <c r="T37" s="87">
        <f t="shared" si="1"/>
        <v>31166286.691365063</v>
      </c>
      <c r="U37" s="85"/>
      <c r="V37" s="115" t="s">
        <v>1257</v>
      </c>
      <c r="W37" s="115" t="s">
        <v>1257</v>
      </c>
      <c r="X37" s="115" t="s">
        <v>1258</v>
      </c>
    </row>
    <row r="38" spans="1:24">
      <c r="A38" s="85"/>
      <c r="B38" s="85">
        <v>4</v>
      </c>
      <c r="C38" s="82">
        <v>2</v>
      </c>
      <c r="D38" s="82">
        <v>-1</v>
      </c>
      <c r="E38" s="82">
        <v>3.8</v>
      </c>
      <c r="F38" s="83" t="s">
        <v>1340</v>
      </c>
      <c r="G38" s="82">
        <v>2</v>
      </c>
      <c r="H38" s="122">
        <v>23.45</v>
      </c>
      <c r="I38" s="122">
        <v>50.629999999999995</v>
      </c>
      <c r="J38" s="125">
        <v>37.340000000000003</v>
      </c>
      <c r="K38" s="122">
        <v>0</v>
      </c>
      <c r="L38" s="117">
        <v>92.8</v>
      </c>
      <c r="M38" s="117">
        <v>180.76999999999998</v>
      </c>
      <c r="N38" s="87">
        <v>15000000</v>
      </c>
      <c r="O38" s="87">
        <v>820180000</v>
      </c>
      <c r="P38" s="87">
        <v>313780000</v>
      </c>
      <c r="Q38" s="87">
        <v>506400000</v>
      </c>
      <c r="R38" s="87">
        <f t="shared" si="0"/>
        <v>14998831.902280284</v>
      </c>
      <c r="S38" s="87">
        <v>820180000</v>
      </c>
      <c r="T38" s="87">
        <f t="shared" si="1"/>
        <v>29217013.394129384</v>
      </c>
      <c r="U38" s="85"/>
      <c r="V38" s="115" t="s">
        <v>1257</v>
      </c>
      <c r="W38" s="115" t="s">
        <v>1257</v>
      </c>
      <c r="X38" s="115" t="s">
        <v>1258</v>
      </c>
    </row>
    <row r="39" spans="1:24">
      <c r="A39" s="85"/>
      <c r="B39" s="85">
        <v>4</v>
      </c>
      <c r="C39" s="82">
        <v>2</v>
      </c>
      <c r="D39" s="82">
        <v>-1</v>
      </c>
      <c r="E39" s="82">
        <v>3.8</v>
      </c>
      <c r="F39" s="83" t="s">
        <v>1341</v>
      </c>
      <c r="G39" s="82">
        <v>2</v>
      </c>
      <c r="H39" s="122">
        <v>31.29</v>
      </c>
      <c r="I39" s="122">
        <v>67.540000000000006</v>
      </c>
      <c r="J39" s="125">
        <v>49.84</v>
      </c>
      <c r="K39" s="122">
        <v>0</v>
      </c>
      <c r="L39" s="117">
        <v>123.82</v>
      </c>
      <c r="M39" s="117">
        <v>241.2</v>
      </c>
      <c r="N39" s="87">
        <v>10000000</v>
      </c>
      <c r="O39" s="87">
        <v>729620000</v>
      </c>
      <c r="P39" s="87">
        <v>279120000</v>
      </c>
      <c r="Q39" s="87">
        <v>450500000</v>
      </c>
      <c r="R39" s="87">
        <f t="shared" si="0"/>
        <v>9999862.9442320094</v>
      </c>
      <c r="S39" s="87">
        <v>729620000</v>
      </c>
      <c r="T39" s="87">
        <f t="shared" si="1"/>
        <v>19479623.180009373</v>
      </c>
      <c r="U39" s="85"/>
      <c r="V39" s="115" t="s">
        <v>1257</v>
      </c>
      <c r="W39" s="115" t="s">
        <v>1257</v>
      </c>
      <c r="X39" s="115" t="s">
        <v>1258</v>
      </c>
    </row>
    <row r="40" spans="1:24">
      <c r="A40" s="85"/>
      <c r="B40" s="85">
        <v>4</v>
      </c>
      <c r="C40" s="82">
        <v>2</v>
      </c>
      <c r="D40" s="82">
        <v>-1</v>
      </c>
      <c r="E40" s="82">
        <v>3.8</v>
      </c>
      <c r="F40" s="83" t="s">
        <v>1342</v>
      </c>
      <c r="G40" s="82">
        <v>2</v>
      </c>
      <c r="H40" s="122">
        <v>35.590000000000003</v>
      </c>
      <c r="I40" s="122">
        <v>76.8</v>
      </c>
      <c r="J40" s="125">
        <v>56.67</v>
      </c>
      <c r="K40" s="122">
        <v>0</v>
      </c>
      <c r="L40" s="117">
        <v>140.80000000000001</v>
      </c>
      <c r="M40" s="117">
        <v>274.27000000000004</v>
      </c>
      <c r="N40" s="87">
        <v>10000000</v>
      </c>
      <c r="O40" s="87">
        <v>829590000</v>
      </c>
      <c r="P40" s="87">
        <v>317390000</v>
      </c>
      <c r="Q40" s="87">
        <v>512200000</v>
      </c>
      <c r="R40" s="87">
        <f t="shared" si="0"/>
        <v>9999074.9297835529</v>
      </c>
      <c r="S40" s="87">
        <v>829590000</v>
      </c>
      <c r="T40" s="87">
        <f t="shared" si="1"/>
        <v>19477601.427498121</v>
      </c>
      <c r="U40" s="85"/>
      <c r="V40" s="115" t="s">
        <v>1257</v>
      </c>
      <c r="W40" s="115" t="s">
        <v>1257</v>
      </c>
      <c r="X40" s="115" t="s">
        <v>1258</v>
      </c>
    </row>
    <row r="41" spans="1:24">
      <c r="A41" s="85"/>
      <c r="B41" s="85">
        <v>4</v>
      </c>
      <c r="C41" s="82">
        <v>2</v>
      </c>
      <c r="D41" s="82">
        <v>-1</v>
      </c>
      <c r="E41" s="82">
        <v>3.8</v>
      </c>
      <c r="F41" s="83" t="s">
        <v>1343</v>
      </c>
      <c r="G41" s="82">
        <v>2</v>
      </c>
      <c r="H41" s="122">
        <v>25.93</v>
      </c>
      <c r="I41" s="122">
        <v>55.98</v>
      </c>
      <c r="J41" s="125">
        <v>41.29</v>
      </c>
      <c r="K41" s="122">
        <v>0</v>
      </c>
      <c r="L41" s="117">
        <v>102.6</v>
      </c>
      <c r="M41" s="117">
        <v>199.86999999999998</v>
      </c>
      <c r="N41" s="87">
        <v>6500000</v>
      </c>
      <c r="O41" s="87">
        <v>392940000</v>
      </c>
      <c r="P41" s="87">
        <v>150340000</v>
      </c>
      <c r="Q41" s="87">
        <v>242600000</v>
      </c>
      <c r="R41" s="87">
        <f t="shared" si="0"/>
        <v>6499100.4483492794</v>
      </c>
      <c r="S41" s="87">
        <v>392940000</v>
      </c>
      <c r="T41" s="87">
        <f t="shared" si="1"/>
        <v>12660577.06249094</v>
      </c>
      <c r="U41" s="85"/>
      <c r="V41" s="115" t="s">
        <v>1257</v>
      </c>
      <c r="W41" s="115" t="s">
        <v>1257</v>
      </c>
      <c r="X41" s="115" t="s">
        <v>1258</v>
      </c>
    </row>
    <row r="42" spans="1:24">
      <c r="A42" s="85"/>
      <c r="B42" s="85">
        <v>4</v>
      </c>
      <c r="C42" s="82">
        <v>2</v>
      </c>
      <c r="D42" s="82">
        <v>-1</v>
      </c>
      <c r="E42" s="82">
        <v>3.8</v>
      </c>
      <c r="F42" s="83" t="s">
        <v>1344</v>
      </c>
      <c r="G42" s="82">
        <v>2</v>
      </c>
      <c r="H42" s="122">
        <v>27.3</v>
      </c>
      <c r="I42" s="122">
        <v>58.91</v>
      </c>
      <c r="J42" s="125">
        <v>43.47</v>
      </c>
      <c r="K42" s="122">
        <v>0</v>
      </c>
      <c r="L42" s="117">
        <v>108</v>
      </c>
      <c r="M42" s="117">
        <v>210.38</v>
      </c>
      <c r="N42" s="87">
        <v>6500000</v>
      </c>
      <c r="O42" s="87">
        <v>413640000</v>
      </c>
      <c r="P42" s="87">
        <v>158240000</v>
      </c>
      <c r="Q42" s="87">
        <v>255400000</v>
      </c>
      <c r="R42" s="87">
        <f t="shared" si="0"/>
        <v>6499690.8388520107</v>
      </c>
      <c r="S42" s="87">
        <v>413640000</v>
      </c>
      <c r="T42" s="87">
        <f t="shared" si="1"/>
        <v>12661157.024793388</v>
      </c>
      <c r="U42" s="85"/>
      <c r="V42" s="115" t="s">
        <v>1257</v>
      </c>
      <c r="W42" s="115" t="s">
        <v>1257</v>
      </c>
      <c r="X42" s="115" t="s">
        <v>1258</v>
      </c>
    </row>
    <row r="43" spans="1:24">
      <c r="A43" s="85"/>
      <c r="B43" s="85">
        <v>4</v>
      </c>
      <c r="C43" s="82">
        <v>2</v>
      </c>
      <c r="D43" s="82">
        <v>-1</v>
      </c>
      <c r="E43" s="82">
        <v>3.8</v>
      </c>
      <c r="F43" s="83" t="s">
        <v>1345</v>
      </c>
      <c r="G43" s="82">
        <v>2</v>
      </c>
      <c r="H43" s="122">
        <v>27.3</v>
      </c>
      <c r="I43" s="122">
        <v>58.91</v>
      </c>
      <c r="J43" s="125">
        <v>43.47</v>
      </c>
      <c r="K43" s="122">
        <v>0</v>
      </c>
      <c r="L43" s="117">
        <v>108</v>
      </c>
      <c r="M43" s="117">
        <v>210.38</v>
      </c>
      <c r="N43" s="87">
        <v>6500000</v>
      </c>
      <c r="O43" s="87">
        <v>413640000</v>
      </c>
      <c r="P43" s="87">
        <v>158240000</v>
      </c>
      <c r="Q43" s="87">
        <v>255400000</v>
      </c>
      <c r="R43" s="87">
        <f t="shared" si="0"/>
        <v>6499690.8388520107</v>
      </c>
      <c r="S43" s="87">
        <v>413640000</v>
      </c>
      <c r="T43" s="87">
        <f t="shared" si="1"/>
        <v>12661157.024793388</v>
      </c>
      <c r="U43" s="85"/>
      <c r="V43" s="115" t="s">
        <v>1257</v>
      </c>
      <c r="W43" s="115" t="s">
        <v>1257</v>
      </c>
      <c r="X43" s="115" t="s">
        <v>1258</v>
      </c>
    </row>
    <row r="44" spans="1:24">
      <c r="A44" s="85"/>
      <c r="B44" s="85">
        <v>4</v>
      </c>
      <c r="C44" s="82">
        <v>2</v>
      </c>
      <c r="D44" s="82">
        <v>-1</v>
      </c>
      <c r="E44" s="82">
        <v>3.8</v>
      </c>
      <c r="F44" s="83" t="s">
        <v>1346</v>
      </c>
      <c r="G44" s="82">
        <v>2</v>
      </c>
      <c r="H44" s="122">
        <v>27.3</v>
      </c>
      <c r="I44" s="122">
        <v>58.91</v>
      </c>
      <c r="J44" s="125">
        <v>43.47</v>
      </c>
      <c r="K44" s="122">
        <v>0</v>
      </c>
      <c r="L44" s="117">
        <v>108</v>
      </c>
      <c r="M44" s="117">
        <v>210.38</v>
      </c>
      <c r="N44" s="87">
        <v>7500000</v>
      </c>
      <c r="O44" s="87">
        <v>477290000</v>
      </c>
      <c r="P44" s="87">
        <v>182590000</v>
      </c>
      <c r="Q44" s="87">
        <v>294700000</v>
      </c>
      <c r="R44" s="87">
        <f t="shared" si="0"/>
        <v>7499848.7585235378</v>
      </c>
      <c r="S44" s="87">
        <v>477290000</v>
      </c>
      <c r="T44" s="87">
        <f t="shared" si="1"/>
        <v>14609427.609427609</v>
      </c>
      <c r="U44" s="85"/>
      <c r="V44" s="115" t="s">
        <v>1257</v>
      </c>
      <c r="W44" s="115" t="s">
        <v>1257</v>
      </c>
      <c r="X44" s="115" t="s">
        <v>1258</v>
      </c>
    </row>
    <row r="45" spans="1:24">
      <c r="A45" s="85"/>
      <c r="B45" s="85">
        <v>4</v>
      </c>
      <c r="C45" s="82">
        <v>2</v>
      </c>
      <c r="D45" s="82">
        <v>-1</v>
      </c>
      <c r="E45" s="82">
        <v>3.8</v>
      </c>
      <c r="F45" s="83" t="s">
        <v>1347</v>
      </c>
      <c r="G45" s="82">
        <v>2</v>
      </c>
      <c r="H45" s="122">
        <v>27.3</v>
      </c>
      <c r="I45" s="122">
        <v>58.91</v>
      </c>
      <c r="J45" s="125">
        <v>43.47</v>
      </c>
      <c r="K45" s="122">
        <v>0</v>
      </c>
      <c r="L45" s="117">
        <v>108</v>
      </c>
      <c r="M45" s="117">
        <v>210.38</v>
      </c>
      <c r="N45" s="87">
        <v>7500000</v>
      </c>
      <c r="O45" s="87">
        <v>477290000</v>
      </c>
      <c r="P45" s="87">
        <v>182590000</v>
      </c>
      <c r="Q45" s="87">
        <v>294700000</v>
      </c>
      <c r="R45" s="87">
        <f t="shared" si="0"/>
        <v>7499848.7585235378</v>
      </c>
      <c r="S45" s="87">
        <v>477290000</v>
      </c>
      <c r="T45" s="87">
        <f t="shared" si="1"/>
        <v>14609427.609427609</v>
      </c>
      <c r="U45" s="85"/>
      <c r="V45" s="115" t="s">
        <v>1257</v>
      </c>
      <c r="W45" s="115" t="s">
        <v>1257</v>
      </c>
      <c r="X45" s="115" t="s">
        <v>1258</v>
      </c>
    </row>
    <row r="46" spans="1:24">
      <c r="A46" s="85"/>
      <c r="B46" s="85">
        <v>4</v>
      </c>
      <c r="C46" s="82">
        <v>2</v>
      </c>
      <c r="D46" s="82">
        <v>-1</v>
      </c>
      <c r="E46" s="82">
        <v>3.8</v>
      </c>
      <c r="F46" s="83" t="s">
        <v>1348</v>
      </c>
      <c r="G46" s="82">
        <v>2</v>
      </c>
      <c r="H46" s="122">
        <v>27.3</v>
      </c>
      <c r="I46" s="122">
        <v>58.91</v>
      </c>
      <c r="J46" s="125">
        <v>43.47</v>
      </c>
      <c r="K46" s="122">
        <v>0</v>
      </c>
      <c r="L46" s="117">
        <v>108</v>
      </c>
      <c r="M46" s="117">
        <v>210.38</v>
      </c>
      <c r="N46" s="87">
        <v>7500000</v>
      </c>
      <c r="O46" s="87">
        <v>477290000</v>
      </c>
      <c r="P46" s="87">
        <v>182590000</v>
      </c>
      <c r="Q46" s="87">
        <v>294700000</v>
      </c>
      <c r="R46" s="87">
        <f t="shared" si="0"/>
        <v>7499848.7585235378</v>
      </c>
      <c r="S46" s="87">
        <v>477290000</v>
      </c>
      <c r="T46" s="87">
        <f t="shared" si="1"/>
        <v>14609427.609427609</v>
      </c>
      <c r="U46" s="85"/>
      <c r="V46" s="115" t="s">
        <v>1257</v>
      </c>
      <c r="W46" s="115" t="s">
        <v>1257</v>
      </c>
      <c r="X46" s="115" t="s">
        <v>1258</v>
      </c>
    </row>
    <row r="47" spans="1:24">
      <c r="A47" s="85"/>
      <c r="B47" s="85">
        <v>4</v>
      </c>
      <c r="C47" s="82">
        <v>2</v>
      </c>
      <c r="D47" s="82">
        <v>-1</v>
      </c>
      <c r="E47" s="82">
        <v>3.8</v>
      </c>
      <c r="F47" s="83" t="s">
        <v>1349</v>
      </c>
      <c r="G47" s="82">
        <v>2</v>
      </c>
      <c r="H47" s="122">
        <v>30.03</v>
      </c>
      <c r="I47" s="122">
        <v>64.81</v>
      </c>
      <c r="J47" s="125">
        <v>47.81</v>
      </c>
      <c r="K47" s="122">
        <v>0</v>
      </c>
      <c r="L47" s="117">
        <v>118.8</v>
      </c>
      <c r="M47" s="117">
        <v>231.42000000000002</v>
      </c>
      <c r="N47" s="87">
        <v>7000000</v>
      </c>
      <c r="O47" s="87">
        <v>489960000</v>
      </c>
      <c r="P47" s="87">
        <v>187460000</v>
      </c>
      <c r="Q47" s="87">
        <v>302500000</v>
      </c>
      <c r="R47" s="87">
        <f t="shared" si="0"/>
        <v>6998973.6381420912</v>
      </c>
      <c r="S47" s="87">
        <v>489960000</v>
      </c>
      <c r="T47" s="87">
        <f t="shared" si="1"/>
        <v>13633859.253693966</v>
      </c>
      <c r="U47" s="85"/>
      <c r="V47" s="115" t="s">
        <v>1257</v>
      </c>
      <c r="W47" s="115" t="s">
        <v>1257</v>
      </c>
      <c r="X47" s="115" t="s">
        <v>1258</v>
      </c>
    </row>
    <row r="48" spans="1:24">
      <c r="A48" s="85"/>
      <c r="B48" s="85">
        <v>4</v>
      </c>
      <c r="C48" s="82">
        <v>2</v>
      </c>
      <c r="D48" s="82">
        <v>-1</v>
      </c>
      <c r="E48" s="82">
        <v>3.8</v>
      </c>
      <c r="F48" s="83" t="s">
        <v>1350</v>
      </c>
      <c r="G48" s="82">
        <v>2</v>
      </c>
      <c r="H48" s="122">
        <v>14.46</v>
      </c>
      <c r="I48" s="122">
        <v>31.22</v>
      </c>
      <c r="J48" s="125">
        <v>23.03</v>
      </c>
      <c r="K48" s="122">
        <v>0</v>
      </c>
      <c r="L48" s="117">
        <v>57.23</v>
      </c>
      <c r="M48" s="117">
        <v>111.47999999999999</v>
      </c>
      <c r="N48" s="87">
        <v>7000000</v>
      </c>
      <c r="O48" s="87">
        <v>236000000</v>
      </c>
      <c r="P48" s="87">
        <v>90300000</v>
      </c>
      <c r="Q48" s="87">
        <v>145700000</v>
      </c>
      <c r="R48" s="87">
        <f t="shared" si="0"/>
        <v>6998253.4020111086</v>
      </c>
      <c r="S48" s="87">
        <v>236000000</v>
      </c>
      <c r="T48" s="87">
        <f t="shared" si="1"/>
        <v>13632103.60398739</v>
      </c>
      <c r="U48" s="85"/>
      <c r="V48" s="115" t="s">
        <v>1257</v>
      </c>
      <c r="W48" s="115" t="s">
        <v>1257</v>
      </c>
      <c r="X48" s="115" t="s">
        <v>1258</v>
      </c>
    </row>
    <row r="49" spans="1:24">
      <c r="A49" s="85"/>
      <c r="B49" s="85">
        <v>4</v>
      </c>
      <c r="C49" s="82">
        <v>2</v>
      </c>
      <c r="D49" s="82">
        <v>-1</v>
      </c>
      <c r="E49" s="82">
        <v>3.8</v>
      </c>
      <c r="F49" s="83" t="s">
        <v>1351</v>
      </c>
      <c r="G49" s="82">
        <v>2</v>
      </c>
      <c r="H49" s="122">
        <v>17</v>
      </c>
      <c r="I49" s="122">
        <v>36.699999999999996</v>
      </c>
      <c r="J49" s="125">
        <v>27.06</v>
      </c>
      <c r="K49" s="122">
        <v>0</v>
      </c>
      <c r="L49" s="117">
        <v>67.260000000000005</v>
      </c>
      <c r="M49" s="117">
        <v>131.02000000000001</v>
      </c>
      <c r="N49" s="87">
        <v>7000000</v>
      </c>
      <c r="O49" s="87">
        <v>277430000</v>
      </c>
      <c r="P49" s="87">
        <v>106130000</v>
      </c>
      <c r="Q49" s="87">
        <v>171300000</v>
      </c>
      <c r="R49" s="87">
        <f t="shared" si="0"/>
        <v>6999877.6289280169</v>
      </c>
      <c r="S49" s="87">
        <v>277430000</v>
      </c>
      <c r="T49" s="87">
        <f t="shared" si="1"/>
        <v>13635503.522779493</v>
      </c>
      <c r="U49" s="85"/>
      <c r="V49" s="115" t="s">
        <v>1257</v>
      </c>
      <c r="W49" s="115" t="s">
        <v>1257</v>
      </c>
      <c r="X49" s="115" t="s">
        <v>1258</v>
      </c>
    </row>
    <row r="50" spans="1:24">
      <c r="A50" s="85"/>
      <c r="B50" s="85">
        <v>4</v>
      </c>
      <c r="C50" s="82">
        <v>2</v>
      </c>
      <c r="D50" s="82">
        <v>-1</v>
      </c>
      <c r="E50" s="82">
        <v>3.8</v>
      </c>
      <c r="F50" s="83" t="s">
        <v>1352</v>
      </c>
      <c r="G50" s="82">
        <v>2</v>
      </c>
      <c r="H50" s="122">
        <v>147.71</v>
      </c>
      <c r="I50" s="122">
        <v>318.8</v>
      </c>
      <c r="J50" s="125">
        <v>235.23</v>
      </c>
      <c r="K50" s="122">
        <v>0</v>
      </c>
      <c r="L50" s="117">
        <v>584.42999999999995</v>
      </c>
      <c r="M50" s="117">
        <v>1138.46</v>
      </c>
      <c r="N50" s="87">
        <v>5000000</v>
      </c>
      <c r="O50" s="87">
        <v>1721820000</v>
      </c>
      <c r="P50" s="87">
        <v>658720000</v>
      </c>
      <c r="Q50" s="87">
        <v>1063100000</v>
      </c>
      <c r="R50" s="87">
        <f t="shared" si="0"/>
        <v>4999707.4487893824</v>
      </c>
      <c r="S50" s="87">
        <v>1721820000</v>
      </c>
      <c r="T50" s="87">
        <f t="shared" si="1"/>
        <v>9739347.6415460557</v>
      </c>
      <c r="U50" s="85"/>
      <c r="V50" s="115" t="s">
        <v>1257</v>
      </c>
      <c r="W50" s="115" t="s">
        <v>1257</v>
      </c>
      <c r="X50" s="115" t="s">
        <v>1258</v>
      </c>
    </row>
    <row r="51" spans="1:24">
      <c r="A51" s="85"/>
      <c r="B51" s="85">
        <v>4</v>
      </c>
      <c r="C51" s="82">
        <v>2</v>
      </c>
      <c r="D51" s="82">
        <v>-1</v>
      </c>
      <c r="E51" s="82">
        <v>3.8</v>
      </c>
      <c r="F51" s="83" t="s">
        <v>1353</v>
      </c>
      <c r="G51" s="82">
        <v>2</v>
      </c>
      <c r="H51" s="122">
        <v>15.23</v>
      </c>
      <c r="I51" s="122">
        <v>32.879999999999995</v>
      </c>
      <c r="J51" s="125">
        <v>24.24</v>
      </c>
      <c r="K51" s="122">
        <v>0</v>
      </c>
      <c r="L51" s="117">
        <v>60.26</v>
      </c>
      <c r="M51" s="117">
        <v>117.38</v>
      </c>
      <c r="N51" s="87">
        <v>10000000</v>
      </c>
      <c r="O51" s="87">
        <v>355030000</v>
      </c>
      <c r="P51" s="87">
        <v>135830000</v>
      </c>
      <c r="Q51" s="87">
        <v>219200000</v>
      </c>
      <c r="R51" s="87">
        <f t="shared" si="0"/>
        <v>9998746.7418809291</v>
      </c>
      <c r="S51" s="87">
        <v>355030000</v>
      </c>
      <c r="T51" s="87">
        <f t="shared" si="1"/>
        <v>19476483.447759435</v>
      </c>
      <c r="U51" s="85"/>
      <c r="V51" s="115" t="s">
        <v>1257</v>
      </c>
      <c r="W51" s="115" t="s">
        <v>1257</v>
      </c>
      <c r="X51" s="115" t="s">
        <v>1258</v>
      </c>
    </row>
    <row r="52" spans="1:24">
      <c r="A52" s="85"/>
      <c r="B52" s="85">
        <v>4</v>
      </c>
      <c r="C52" s="82">
        <v>2</v>
      </c>
      <c r="D52" s="82">
        <v>-1</v>
      </c>
      <c r="E52" s="82">
        <v>3.8</v>
      </c>
      <c r="F52" s="83" t="s">
        <v>1354</v>
      </c>
      <c r="G52" s="82">
        <v>2</v>
      </c>
      <c r="H52" s="122">
        <v>20.309999999999999</v>
      </c>
      <c r="I52" s="122">
        <v>43.85</v>
      </c>
      <c r="J52" s="125">
        <v>32.330000000000005</v>
      </c>
      <c r="K52" s="122">
        <v>0</v>
      </c>
      <c r="L52" s="117">
        <v>80.36</v>
      </c>
      <c r="M52" s="117">
        <v>156.54</v>
      </c>
      <c r="N52" s="87">
        <v>11000000</v>
      </c>
      <c r="O52" s="87">
        <v>520860000</v>
      </c>
      <c r="P52" s="87">
        <v>199260000</v>
      </c>
      <c r="Q52" s="87">
        <v>321600000</v>
      </c>
      <c r="R52" s="87">
        <f t="shared" si="0"/>
        <v>10999432.986261796</v>
      </c>
      <c r="S52" s="87">
        <v>520860000</v>
      </c>
      <c r="T52" s="87">
        <f t="shared" si="1"/>
        <v>21426720.254721522</v>
      </c>
      <c r="U52" s="85"/>
      <c r="V52" s="115" t="s">
        <v>1257</v>
      </c>
      <c r="W52" s="115" t="s">
        <v>1257</v>
      </c>
      <c r="X52" s="115" t="s">
        <v>1258</v>
      </c>
    </row>
    <row r="53" spans="1:24">
      <c r="A53" s="85"/>
      <c r="B53" s="85">
        <v>4</v>
      </c>
      <c r="C53" s="82">
        <v>2</v>
      </c>
      <c r="D53" s="82">
        <v>-1</v>
      </c>
      <c r="E53" s="82">
        <v>3.8</v>
      </c>
      <c r="F53" s="83" t="s">
        <v>1355</v>
      </c>
      <c r="G53" s="82">
        <v>2</v>
      </c>
      <c r="H53" s="122">
        <v>25.62</v>
      </c>
      <c r="I53" s="122">
        <v>55.309999999999995</v>
      </c>
      <c r="J53" s="125">
        <v>40.79</v>
      </c>
      <c r="K53" s="122">
        <v>0</v>
      </c>
      <c r="L53" s="117">
        <v>101.38</v>
      </c>
      <c r="M53" s="117">
        <v>197.48</v>
      </c>
      <c r="N53" s="87">
        <v>12000000</v>
      </c>
      <c r="O53" s="87">
        <v>716830000</v>
      </c>
      <c r="P53" s="87">
        <v>274230000</v>
      </c>
      <c r="Q53" s="87">
        <v>442600000</v>
      </c>
      <c r="R53" s="87">
        <f t="shared" si="0"/>
        <v>11999625.027411502</v>
      </c>
      <c r="S53" s="87">
        <v>716830000</v>
      </c>
      <c r="T53" s="87">
        <f t="shared" si="1"/>
        <v>23374294.243570954</v>
      </c>
      <c r="U53" s="85"/>
      <c r="V53" s="115" t="s">
        <v>1257</v>
      </c>
      <c r="W53" s="115" t="s">
        <v>1257</v>
      </c>
      <c r="X53" s="115" t="s">
        <v>1258</v>
      </c>
    </row>
    <row r="54" spans="1:24">
      <c r="A54" s="85"/>
      <c r="B54" s="85">
        <v>4</v>
      </c>
      <c r="C54" s="82">
        <v>2</v>
      </c>
      <c r="D54" s="82">
        <v>-1</v>
      </c>
      <c r="E54" s="82">
        <v>3.8</v>
      </c>
      <c r="F54" s="83" t="s">
        <v>1356</v>
      </c>
      <c r="G54" s="82">
        <v>2</v>
      </c>
      <c r="H54" s="122">
        <v>28.69</v>
      </c>
      <c r="I54" s="122">
        <v>61.94</v>
      </c>
      <c r="J54" s="125">
        <v>45.690000000000005</v>
      </c>
      <c r="K54" s="122">
        <v>0</v>
      </c>
      <c r="L54" s="117">
        <v>113.53</v>
      </c>
      <c r="M54" s="117">
        <v>221.16</v>
      </c>
      <c r="N54" s="87">
        <v>13000000</v>
      </c>
      <c r="O54" s="87">
        <v>869610000</v>
      </c>
      <c r="P54" s="87">
        <v>332710000</v>
      </c>
      <c r="Q54" s="87">
        <v>536900000</v>
      </c>
      <c r="R54" s="87">
        <f t="shared" si="0"/>
        <v>12998479.841078373</v>
      </c>
      <c r="S54" s="87">
        <v>869610000</v>
      </c>
      <c r="T54" s="87">
        <f t="shared" si="1"/>
        <v>25321446.328308754</v>
      </c>
      <c r="U54" s="85"/>
      <c r="V54" s="115" t="s">
        <v>1257</v>
      </c>
      <c r="W54" s="115" t="s">
        <v>1257</v>
      </c>
      <c r="X54" s="115" t="s">
        <v>1258</v>
      </c>
    </row>
    <row r="55" spans="1:24">
      <c r="A55" s="85"/>
      <c r="B55" s="85">
        <v>4</v>
      </c>
      <c r="C55" s="82">
        <v>2</v>
      </c>
      <c r="D55" s="82">
        <v>-1</v>
      </c>
      <c r="E55" s="82">
        <v>3.8</v>
      </c>
      <c r="F55" s="83" t="s">
        <v>1357</v>
      </c>
      <c r="G55" s="82">
        <v>2</v>
      </c>
      <c r="H55" s="122">
        <v>28.71</v>
      </c>
      <c r="I55" s="122">
        <v>61.97</v>
      </c>
      <c r="J55" s="125">
        <v>45.72</v>
      </c>
      <c r="K55" s="122">
        <v>0</v>
      </c>
      <c r="L55" s="117">
        <v>113.6</v>
      </c>
      <c r="M55" s="117">
        <v>221.29</v>
      </c>
      <c r="N55" s="87">
        <v>13000000</v>
      </c>
      <c r="O55" s="87">
        <v>870200000</v>
      </c>
      <c r="P55" s="87">
        <v>332900000</v>
      </c>
      <c r="Q55" s="87">
        <v>537300000</v>
      </c>
      <c r="R55" s="87">
        <f t="shared" si="0"/>
        <v>12999657.530281682</v>
      </c>
      <c r="S55" s="87">
        <v>870200000</v>
      </c>
      <c r="T55" s="87">
        <f t="shared" si="1"/>
        <v>25323012.454894658</v>
      </c>
      <c r="U55" s="85"/>
      <c r="V55" s="115" t="s">
        <v>1257</v>
      </c>
      <c r="W55" s="115" t="s">
        <v>1257</v>
      </c>
      <c r="X55" s="115" t="s">
        <v>1258</v>
      </c>
    </row>
    <row r="56" spans="1:24">
      <c r="A56" s="85"/>
      <c r="B56" s="85">
        <v>4</v>
      </c>
      <c r="C56" s="82">
        <v>2</v>
      </c>
      <c r="D56" s="82">
        <v>-1</v>
      </c>
      <c r="E56" s="82">
        <v>3.8</v>
      </c>
      <c r="F56" s="83" t="s">
        <v>1358</v>
      </c>
      <c r="G56" s="82">
        <v>2</v>
      </c>
      <c r="H56" s="122">
        <v>29.25</v>
      </c>
      <c r="I56" s="122">
        <v>63.13</v>
      </c>
      <c r="J56" s="125">
        <v>46.58</v>
      </c>
      <c r="K56" s="122">
        <v>0</v>
      </c>
      <c r="L56" s="117">
        <v>115.73</v>
      </c>
      <c r="M56" s="117">
        <v>225.44</v>
      </c>
      <c r="N56" s="87">
        <v>13000000</v>
      </c>
      <c r="O56" s="87">
        <v>886450000</v>
      </c>
      <c r="P56" s="87">
        <v>339150000</v>
      </c>
      <c r="Q56" s="87">
        <v>547300000</v>
      </c>
      <c r="R56" s="87">
        <f t="shared" si="0"/>
        <v>12998639.208394676</v>
      </c>
      <c r="S56" s="87">
        <v>886450000</v>
      </c>
      <c r="T56" s="87">
        <f t="shared" si="1"/>
        <v>25321120.047874328</v>
      </c>
      <c r="U56" s="85"/>
      <c r="V56" s="115" t="s">
        <v>1257</v>
      </c>
      <c r="W56" s="115" t="s">
        <v>1257</v>
      </c>
      <c r="X56" s="115" t="s">
        <v>1258</v>
      </c>
    </row>
    <row r="57" spans="1:24">
      <c r="A57" s="85"/>
      <c r="B57" s="85">
        <v>4</v>
      </c>
      <c r="C57" s="82">
        <v>2</v>
      </c>
      <c r="D57" s="82">
        <v>-1</v>
      </c>
      <c r="E57" s="82">
        <v>3.8</v>
      </c>
      <c r="F57" s="83" t="s">
        <v>1359</v>
      </c>
      <c r="G57" s="82">
        <v>2</v>
      </c>
      <c r="H57" s="122">
        <v>36.92</v>
      </c>
      <c r="I57" s="122">
        <v>79.680000000000007</v>
      </c>
      <c r="J57" s="125">
        <v>58.8</v>
      </c>
      <c r="K57" s="122">
        <v>0</v>
      </c>
      <c r="L57" s="117">
        <v>146.08000000000001</v>
      </c>
      <c r="M57" s="117">
        <v>284.56</v>
      </c>
      <c r="N57" s="87">
        <v>16500000</v>
      </c>
      <c r="O57" s="87">
        <v>1420240000</v>
      </c>
      <c r="P57" s="87">
        <v>543340000</v>
      </c>
      <c r="Q57" s="87">
        <v>876900000</v>
      </c>
      <c r="R57" s="87">
        <f t="shared" si="0"/>
        <v>16499185.63558761</v>
      </c>
      <c r="S57" s="87">
        <v>1420240000</v>
      </c>
      <c r="T57" s="87">
        <f t="shared" si="1"/>
        <v>32139979.904592071</v>
      </c>
      <c r="U57" s="85"/>
      <c r="V57" s="115" t="s">
        <v>1257</v>
      </c>
      <c r="W57" s="115" t="s">
        <v>1257</v>
      </c>
      <c r="X57" s="115" t="s">
        <v>1258</v>
      </c>
    </row>
    <row r="58" spans="1:24">
      <c r="A58" s="85"/>
      <c r="B58" s="85">
        <v>4</v>
      </c>
      <c r="C58" s="82">
        <v>2</v>
      </c>
      <c r="D58" s="82">
        <v>-1</v>
      </c>
      <c r="E58" s="82">
        <v>3.8</v>
      </c>
      <c r="F58" s="83" t="s">
        <v>1360</v>
      </c>
      <c r="G58" s="82">
        <v>2</v>
      </c>
      <c r="H58" s="122">
        <v>36.18</v>
      </c>
      <c r="I58" s="122">
        <v>78.100000000000009</v>
      </c>
      <c r="J58" s="125">
        <v>57.61</v>
      </c>
      <c r="K58" s="122">
        <v>0</v>
      </c>
      <c r="L58" s="117">
        <v>143.16</v>
      </c>
      <c r="M58" s="117">
        <v>278.87</v>
      </c>
      <c r="N58" s="87">
        <v>20000000</v>
      </c>
      <c r="O58" s="87">
        <v>1687130000</v>
      </c>
      <c r="P58" s="87">
        <v>645430000</v>
      </c>
      <c r="Q58" s="87">
        <v>1041700000</v>
      </c>
      <c r="R58" s="87">
        <f t="shared" si="0"/>
        <v>19999602.883775044</v>
      </c>
      <c r="S58" s="87">
        <v>1687130000</v>
      </c>
      <c r="T58" s="87">
        <f t="shared" si="1"/>
        <v>38958432.915607341</v>
      </c>
      <c r="U58" s="85"/>
      <c r="V58" s="115" t="s">
        <v>1257</v>
      </c>
      <c r="W58" s="115" t="s">
        <v>1257</v>
      </c>
      <c r="X58" s="115" t="s">
        <v>1258</v>
      </c>
    </row>
    <row r="59" spans="1:24">
      <c r="A59" s="85"/>
      <c r="B59" s="85">
        <v>4</v>
      </c>
      <c r="C59" s="82">
        <v>2</v>
      </c>
      <c r="D59" s="82">
        <v>1</v>
      </c>
      <c r="E59" s="82">
        <v>6</v>
      </c>
      <c r="F59" s="83" t="s">
        <v>1246</v>
      </c>
      <c r="G59" s="82">
        <v>2</v>
      </c>
      <c r="H59" s="122">
        <v>22.04</v>
      </c>
      <c r="I59" s="122">
        <v>47.57</v>
      </c>
      <c r="J59" s="125">
        <v>35.090000000000003</v>
      </c>
      <c r="K59" s="122">
        <v>0</v>
      </c>
      <c r="L59" s="117">
        <v>87.2</v>
      </c>
      <c r="M59" s="117">
        <v>169.86</v>
      </c>
      <c r="N59" s="87">
        <v>9000000</v>
      </c>
      <c r="O59" s="87">
        <v>462410000</v>
      </c>
      <c r="P59" s="87">
        <v>176910000</v>
      </c>
      <c r="Q59" s="87">
        <v>285500000</v>
      </c>
      <c r="R59" s="87">
        <f t="shared" si="0"/>
        <v>8999341.2173175178</v>
      </c>
      <c r="S59" s="87">
        <v>462410000</v>
      </c>
      <c r="T59" s="87">
        <f t="shared" si="1"/>
        <v>17530138.751990296</v>
      </c>
      <c r="U59" s="85"/>
      <c r="V59" s="115" t="s">
        <v>1257</v>
      </c>
      <c r="W59" s="115" t="s">
        <v>1257</v>
      </c>
      <c r="X59" s="115" t="s">
        <v>1258</v>
      </c>
    </row>
    <row r="60" spans="1:24">
      <c r="A60" s="85"/>
      <c r="B60" s="85">
        <v>4</v>
      </c>
      <c r="C60" s="82">
        <v>2</v>
      </c>
      <c r="D60" s="82">
        <v>1</v>
      </c>
      <c r="E60" s="82">
        <v>6</v>
      </c>
      <c r="F60" s="83" t="s">
        <v>1097</v>
      </c>
      <c r="G60" s="82">
        <v>2</v>
      </c>
      <c r="H60" s="122">
        <v>15.57</v>
      </c>
      <c r="I60" s="122">
        <v>33.6</v>
      </c>
      <c r="J60" s="125">
        <v>24.79</v>
      </c>
      <c r="K60" s="122">
        <v>0</v>
      </c>
      <c r="L60" s="117">
        <v>61.6</v>
      </c>
      <c r="M60" s="117">
        <v>119.99000000000001</v>
      </c>
      <c r="N60" s="87">
        <v>8000000</v>
      </c>
      <c r="O60" s="87">
        <v>290280000</v>
      </c>
      <c r="P60" s="87">
        <v>111080000</v>
      </c>
      <c r="Q60" s="87">
        <v>179200000</v>
      </c>
      <c r="R60" s="87">
        <f t="shared" si="0"/>
        <v>7997360.6615978321</v>
      </c>
      <c r="S60" s="87">
        <v>290280000</v>
      </c>
      <c r="T60" s="87">
        <f t="shared" si="1"/>
        <v>15577975.743264999</v>
      </c>
      <c r="U60" s="85"/>
      <c r="V60" s="115" t="s">
        <v>1257</v>
      </c>
      <c r="W60" s="115" t="s">
        <v>1257</v>
      </c>
      <c r="X60" s="115" t="s">
        <v>1258</v>
      </c>
    </row>
    <row r="61" spans="1:24">
      <c r="A61" s="85"/>
      <c r="B61" s="85">
        <v>4</v>
      </c>
      <c r="C61" s="82">
        <v>2</v>
      </c>
      <c r="D61" s="82">
        <v>1</v>
      </c>
      <c r="E61" s="82">
        <v>6</v>
      </c>
      <c r="F61" s="83" t="s">
        <v>1098</v>
      </c>
      <c r="G61" s="82">
        <v>2</v>
      </c>
      <c r="H61" s="122">
        <v>45.73</v>
      </c>
      <c r="I61" s="122">
        <v>98.7</v>
      </c>
      <c r="J61" s="125">
        <v>72.83</v>
      </c>
      <c r="K61" s="122">
        <v>0</v>
      </c>
      <c r="L61" s="117">
        <v>180.94</v>
      </c>
      <c r="M61" s="117">
        <v>352.46999999999997</v>
      </c>
      <c r="N61" s="87">
        <v>8000000</v>
      </c>
      <c r="O61" s="87">
        <v>852910000</v>
      </c>
      <c r="P61" s="87">
        <v>326310000</v>
      </c>
      <c r="Q61" s="87">
        <v>526600000</v>
      </c>
      <c r="R61" s="87">
        <f t="shared" si="0"/>
        <v>7999367.8613290349</v>
      </c>
      <c r="S61" s="87">
        <v>852910000</v>
      </c>
      <c r="T61" s="87">
        <f t="shared" si="1"/>
        <v>15582719.078604205</v>
      </c>
      <c r="U61" s="85"/>
      <c r="V61" s="115" t="s">
        <v>1257</v>
      </c>
      <c r="W61" s="115" t="s">
        <v>1257</v>
      </c>
      <c r="X61" s="115" t="s">
        <v>1258</v>
      </c>
    </row>
    <row r="62" spans="1:24">
      <c r="A62" s="85"/>
      <c r="B62" s="85">
        <v>4</v>
      </c>
      <c r="C62" s="82">
        <v>2</v>
      </c>
      <c r="D62" s="82">
        <v>1</v>
      </c>
      <c r="E62" s="82">
        <v>6</v>
      </c>
      <c r="F62" s="83" t="s">
        <v>1099</v>
      </c>
      <c r="G62" s="82">
        <v>2</v>
      </c>
      <c r="H62" s="122">
        <v>39.47</v>
      </c>
      <c r="I62" s="122">
        <v>85.21</v>
      </c>
      <c r="J62" s="125">
        <v>62.86</v>
      </c>
      <c r="K62" s="122">
        <v>0</v>
      </c>
      <c r="L62" s="117">
        <v>156.19999999999999</v>
      </c>
      <c r="M62" s="117">
        <v>304.27</v>
      </c>
      <c r="N62" s="87">
        <v>9000000</v>
      </c>
      <c r="O62" s="87">
        <v>828290000</v>
      </c>
      <c r="P62" s="87">
        <v>316890000</v>
      </c>
      <c r="Q62" s="87">
        <v>511400000</v>
      </c>
      <c r="R62" s="87">
        <f t="shared" si="0"/>
        <v>8999075.6904413141</v>
      </c>
      <c r="S62" s="87">
        <v>828290000</v>
      </c>
      <c r="T62" s="87">
        <f t="shared" si="1"/>
        <v>17529761.589824449</v>
      </c>
      <c r="U62" s="85"/>
      <c r="V62" s="115" t="s">
        <v>1257</v>
      </c>
      <c r="W62" s="115" t="s">
        <v>1257</v>
      </c>
      <c r="X62" s="115" t="s">
        <v>1258</v>
      </c>
    </row>
    <row r="63" spans="1:24">
      <c r="A63" s="85"/>
      <c r="B63" s="85">
        <v>4</v>
      </c>
      <c r="C63" s="82">
        <v>2</v>
      </c>
      <c r="D63" s="82">
        <v>1</v>
      </c>
      <c r="E63" s="82">
        <v>6</v>
      </c>
      <c r="F63" s="83" t="s">
        <v>1100</v>
      </c>
      <c r="G63" s="82">
        <v>2</v>
      </c>
      <c r="H63" s="122">
        <v>26.92</v>
      </c>
      <c r="I63" s="122">
        <v>58.09</v>
      </c>
      <c r="J63" s="125">
        <v>42.87</v>
      </c>
      <c r="K63" s="122">
        <v>0</v>
      </c>
      <c r="L63" s="117">
        <v>106.5</v>
      </c>
      <c r="M63" s="117">
        <v>207.46</v>
      </c>
      <c r="N63" s="87">
        <v>8500000</v>
      </c>
      <c r="O63" s="87">
        <v>533360000</v>
      </c>
      <c r="P63" s="87">
        <v>204060000</v>
      </c>
      <c r="Q63" s="87">
        <v>329300000</v>
      </c>
      <c r="R63" s="87">
        <f t="shared" si="0"/>
        <v>8498860.2801456098</v>
      </c>
      <c r="S63" s="87">
        <v>533360000</v>
      </c>
      <c r="T63" s="87">
        <f t="shared" si="1"/>
        <v>16555620.222713692</v>
      </c>
      <c r="U63" s="85"/>
      <c r="V63" s="115" t="s">
        <v>1257</v>
      </c>
      <c r="W63" s="115" t="s">
        <v>1257</v>
      </c>
      <c r="X63" s="115" t="s">
        <v>1258</v>
      </c>
    </row>
    <row r="64" spans="1:24">
      <c r="A64" s="85"/>
      <c r="B64" s="85">
        <v>4</v>
      </c>
      <c r="C64" s="82">
        <v>2</v>
      </c>
      <c r="D64" s="82">
        <v>1</v>
      </c>
      <c r="E64" s="82">
        <v>6</v>
      </c>
      <c r="F64" s="83" t="s">
        <v>1101</v>
      </c>
      <c r="G64" s="82">
        <v>2</v>
      </c>
      <c r="H64" s="122">
        <v>26.92</v>
      </c>
      <c r="I64" s="122">
        <v>58.09</v>
      </c>
      <c r="J64" s="125">
        <v>42.87</v>
      </c>
      <c r="K64" s="122">
        <v>0</v>
      </c>
      <c r="L64" s="117">
        <v>106.5</v>
      </c>
      <c r="M64" s="117">
        <v>207.46</v>
      </c>
      <c r="N64" s="87">
        <v>8500000</v>
      </c>
      <c r="O64" s="87">
        <v>533360000</v>
      </c>
      <c r="P64" s="87">
        <v>204060000</v>
      </c>
      <c r="Q64" s="87">
        <v>329300000</v>
      </c>
      <c r="R64" s="87">
        <f t="shared" si="0"/>
        <v>8498860.2801456098</v>
      </c>
      <c r="S64" s="87">
        <v>533360000</v>
      </c>
      <c r="T64" s="87">
        <f t="shared" si="1"/>
        <v>16555620.222713692</v>
      </c>
      <c r="U64" s="85"/>
      <c r="V64" s="115" t="s">
        <v>1257</v>
      </c>
      <c r="W64" s="115" t="s">
        <v>1257</v>
      </c>
      <c r="X64" s="115" t="s">
        <v>1258</v>
      </c>
    </row>
    <row r="65" spans="1:24">
      <c r="A65" s="85"/>
      <c r="B65" s="85">
        <v>4</v>
      </c>
      <c r="C65" s="82">
        <v>2</v>
      </c>
      <c r="D65" s="82">
        <v>1</v>
      </c>
      <c r="E65" s="82">
        <v>6</v>
      </c>
      <c r="F65" s="83" t="s">
        <v>1102</v>
      </c>
      <c r="G65" s="82">
        <v>2</v>
      </c>
      <c r="H65" s="122">
        <v>44.410000000000004</v>
      </c>
      <c r="I65" s="122">
        <v>95.88000000000001</v>
      </c>
      <c r="J65" s="125">
        <v>70.72999999999999</v>
      </c>
      <c r="K65" s="122">
        <v>0</v>
      </c>
      <c r="L65" s="117">
        <v>175.76</v>
      </c>
      <c r="M65" s="117">
        <v>342.37</v>
      </c>
      <c r="N65" s="87">
        <v>9500000</v>
      </c>
      <c r="O65" s="87">
        <v>983790000</v>
      </c>
      <c r="P65" s="87">
        <v>376390000</v>
      </c>
      <c r="Q65" s="87">
        <v>607400000</v>
      </c>
      <c r="R65" s="87">
        <f t="shared" si="0"/>
        <v>9499075.1149558611</v>
      </c>
      <c r="S65" s="87">
        <v>983790000</v>
      </c>
      <c r="T65" s="87">
        <f t="shared" si="1"/>
        <v>18503631.924826119</v>
      </c>
      <c r="U65" s="85"/>
      <c r="V65" s="115" t="s">
        <v>1257</v>
      </c>
      <c r="W65" s="115" t="s">
        <v>1257</v>
      </c>
      <c r="X65" s="115" t="s">
        <v>1258</v>
      </c>
    </row>
    <row r="66" spans="1:24">
      <c r="A66" s="85"/>
      <c r="B66" s="85">
        <v>4</v>
      </c>
      <c r="C66" s="82">
        <v>2</v>
      </c>
      <c r="D66" s="82">
        <v>1</v>
      </c>
      <c r="E66" s="82">
        <v>6</v>
      </c>
      <c r="F66" s="83" t="s">
        <v>1103</v>
      </c>
      <c r="G66" s="82">
        <v>2</v>
      </c>
      <c r="H66" s="122">
        <v>18.46</v>
      </c>
      <c r="I66" s="122">
        <v>39.840000000000003</v>
      </c>
      <c r="J66" s="125">
        <v>29.4</v>
      </c>
      <c r="K66" s="122">
        <v>0</v>
      </c>
      <c r="L66" s="117">
        <v>73.040000000000006</v>
      </c>
      <c r="M66" s="117">
        <v>142.28</v>
      </c>
      <c r="N66" s="87">
        <v>8000000</v>
      </c>
      <c r="O66" s="87">
        <v>344220000</v>
      </c>
      <c r="P66" s="87">
        <v>131720000</v>
      </c>
      <c r="Q66" s="87">
        <v>212500000</v>
      </c>
      <c r="R66" s="87">
        <f t="shared" si="0"/>
        <v>7997732.3262011595</v>
      </c>
      <c r="S66" s="87">
        <v>344220000</v>
      </c>
      <c r="T66" s="87">
        <f t="shared" si="1"/>
        <v>15579372.335321752</v>
      </c>
      <c r="U66" s="85"/>
      <c r="V66" s="115" t="s">
        <v>1257</v>
      </c>
      <c r="W66" s="115" t="s">
        <v>1257</v>
      </c>
      <c r="X66" s="115" t="s">
        <v>1258</v>
      </c>
    </row>
    <row r="67" spans="1:24">
      <c r="A67" s="85"/>
      <c r="B67" s="85">
        <v>4</v>
      </c>
      <c r="C67" s="82">
        <v>2</v>
      </c>
      <c r="D67" s="82">
        <v>1</v>
      </c>
      <c r="E67" s="82">
        <v>6</v>
      </c>
      <c r="F67" s="83" t="s">
        <v>1104</v>
      </c>
      <c r="G67" s="82">
        <v>2</v>
      </c>
      <c r="H67" s="122">
        <v>17.79</v>
      </c>
      <c r="I67" s="122">
        <v>38.4</v>
      </c>
      <c r="J67" s="125">
        <v>28.34</v>
      </c>
      <c r="K67" s="122">
        <v>0</v>
      </c>
      <c r="L67" s="117">
        <v>70.400000000000006</v>
      </c>
      <c r="M67" s="117">
        <v>137.14000000000001</v>
      </c>
      <c r="N67" s="87">
        <v>8000000</v>
      </c>
      <c r="O67" s="87">
        <v>331860000</v>
      </c>
      <c r="P67" s="87">
        <v>126960000</v>
      </c>
      <c r="Q67" s="87">
        <v>204900000</v>
      </c>
      <c r="R67" s="87">
        <f t="shared" ref="R67:R130" si="2">S67/(M67*0.3025)</f>
        <v>7999546.8225147249</v>
      </c>
      <c r="S67" s="87">
        <v>331860000</v>
      </c>
      <c r="T67" s="87">
        <f t="shared" ref="T67:T130" si="3">S67/(L67*0.3025)</f>
        <v>15583208.114199851</v>
      </c>
      <c r="U67" s="85"/>
      <c r="V67" s="115" t="s">
        <v>1257</v>
      </c>
      <c r="W67" s="115" t="s">
        <v>1257</v>
      </c>
      <c r="X67" s="115" t="s">
        <v>1258</v>
      </c>
    </row>
    <row r="68" spans="1:24">
      <c r="A68" s="85"/>
      <c r="B68" s="85">
        <v>4</v>
      </c>
      <c r="C68" s="82">
        <v>2</v>
      </c>
      <c r="D68" s="82">
        <v>1</v>
      </c>
      <c r="E68" s="82">
        <v>6</v>
      </c>
      <c r="F68" s="83" t="s">
        <v>1105</v>
      </c>
      <c r="G68" s="82">
        <v>2</v>
      </c>
      <c r="H68" s="122">
        <v>19.57</v>
      </c>
      <c r="I68" s="122">
        <v>42.24</v>
      </c>
      <c r="J68" s="125">
        <v>31.16</v>
      </c>
      <c r="K68" s="122">
        <v>0</v>
      </c>
      <c r="L68" s="117">
        <v>77.44</v>
      </c>
      <c r="M68" s="117">
        <v>150.84</v>
      </c>
      <c r="N68" s="87">
        <v>8000000</v>
      </c>
      <c r="O68" s="87">
        <v>364940000</v>
      </c>
      <c r="P68" s="87">
        <v>139640000</v>
      </c>
      <c r="Q68" s="87">
        <v>225300000</v>
      </c>
      <c r="R68" s="87">
        <f t="shared" si="2"/>
        <v>7997966.2101597441</v>
      </c>
      <c r="S68" s="87">
        <v>364940000</v>
      </c>
      <c r="T68" s="87">
        <f t="shared" si="3"/>
        <v>15578683.150058057</v>
      </c>
      <c r="U68" s="85"/>
      <c r="V68" s="115" t="s">
        <v>1257</v>
      </c>
      <c r="W68" s="115" t="s">
        <v>1257</v>
      </c>
      <c r="X68" s="115" t="s">
        <v>1258</v>
      </c>
    </row>
    <row r="69" spans="1:24">
      <c r="A69" s="85"/>
      <c r="B69" s="85">
        <v>4</v>
      </c>
      <c r="C69" s="82">
        <v>2</v>
      </c>
      <c r="D69" s="82">
        <v>1</v>
      </c>
      <c r="E69" s="82">
        <v>6</v>
      </c>
      <c r="F69" s="83" t="s">
        <v>1106</v>
      </c>
      <c r="G69" s="82">
        <v>2</v>
      </c>
      <c r="H69" s="122">
        <v>18.46</v>
      </c>
      <c r="I69" s="122">
        <v>39.840000000000003</v>
      </c>
      <c r="J69" s="125">
        <v>29.4</v>
      </c>
      <c r="K69" s="122">
        <v>0</v>
      </c>
      <c r="L69" s="117">
        <v>73.040000000000006</v>
      </c>
      <c r="M69" s="117">
        <v>142.28</v>
      </c>
      <c r="N69" s="87">
        <v>8000000</v>
      </c>
      <c r="O69" s="87">
        <v>344220000</v>
      </c>
      <c r="P69" s="87">
        <v>131720000</v>
      </c>
      <c r="Q69" s="87">
        <v>212500000</v>
      </c>
      <c r="R69" s="87">
        <f t="shared" si="2"/>
        <v>7997732.3262011595</v>
      </c>
      <c r="S69" s="87">
        <v>344220000</v>
      </c>
      <c r="T69" s="87">
        <f t="shared" si="3"/>
        <v>15579372.335321752</v>
      </c>
      <c r="U69" s="85"/>
      <c r="V69" s="115" t="s">
        <v>1257</v>
      </c>
      <c r="W69" s="115" t="s">
        <v>1257</v>
      </c>
      <c r="X69" s="115" t="s">
        <v>1258</v>
      </c>
    </row>
    <row r="70" spans="1:24">
      <c r="A70" s="85"/>
      <c r="B70" s="85">
        <v>4</v>
      </c>
      <c r="C70" s="82">
        <v>2</v>
      </c>
      <c r="D70" s="82">
        <v>1</v>
      </c>
      <c r="E70" s="82">
        <v>6</v>
      </c>
      <c r="F70" s="83" t="s">
        <v>1107</v>
      </c>
      <c r="G70" s="82">
        <v>2</v>
      </c>
      <c r="H70" s="122">
        <v>34.92</v>
      </c>
      <c r="I70" s="122">
        <v>75.36</v>
      </c>
      <c r="J70" s="125">
        <v>55.61</v>
      </c>
      <c r="K70" s="122">
        <v>0</v>
      </c>
      <c r="L70" s="117">
        <v>138.16</v>
      </c>
      <c r="M70" s="117">
        <v>269.13</v>
      </c>
      <c r="N70" s="87">
        <v>7500000</v>
      </c>
      <c r="O70" s="87">
        <v>610580000</v>
      </c>
      <c r="P70" s="87">
        <v>233580000</v>
      </c>
      <c r="Q70" s="87">
        <v>377000000</v>
      </c>
      <c r="R70" s="87">
        <f t="shared" si="2"/>
        <v>7499893.2894576443</v>
      </c>
      <c r="S70" s="87">
        <v>610580000</v>
      </c>
      <c r="T70" s="87">
        <f t="shared" si="3"/>
        <v>14609483.794091891</v>
      </c>
      <c r="U70" s="85"/>
      <c r="V70" s="115" t="s">
        <v>1257</v>
      </c>
      <c r="W70" s="115" t="s">
        <v>1257</v>
      </c>
      <c r="X70" s="115" t="s">
        <v>1258</v>
      </c>
    </row>
    <row r="71" spans="1:24">
      <c r="A71" s="85"/>
      <c r="B71" s="85">
        <v>4</v>
      </c>
      <c r="C71" s="82">
        <v>2</v>
      </c>
      <c r="D71" s="82">
        <v>1</v>
      </c>
      <c r="E71" s="82">
        <v>6</v>
      </c>
      <c r="F71" s="83" t="s">
        <v>1361</v>
      </c>
      <c r="G71" s="82">
        <v>2</v>
      </c>
      <c r="H71" s="122">
        <v>15.64</v>
      </c>
      <c r="I71" s="122">
        <v>33.75</v>
      </c>
      <c r="J71" s="125">
        <v>24.91</v>
      </c>
      <c r="K71" s="122">
        <v>0</v>
      </c>
      <c r="L71" s="117">
        <v>61.88</v>
      </c>
      <c r="M71" s="117">
        <v>120.54</v>
      </c>
      <c r="N71" s="87">
        <v>8000000</v>
      </c>
      <c r="O71" s="87">
        <v>291690000</v>
      </c>
      <c r="P71" s="87">
        <v>111590000</v>
      </c>
      <c r="Q71" s="87">
        <v>180100000</v>
      </c>
      <c r="R71" s="87">
        <f t="shared" si="2"/>
        <v>7999539.2633973565</v>
      </c>
      <c r="S71" s="87">
        <v>291690000</v>
      </c>
      <c r="T71" s="87">
        <f t="shared" si="3"/>
        <v>15582812.909016116</v>
      </c>
      <c r="U71" s="85"/>
      <c r="V71" s="115" t="s">
        <v>1257</v>
      </c>
      <c r="W71" s="115" t="s">
        <v>1257</v>
      </c>
      <c r="X71" s="115" t="s">
        <v>1258</v>
      </c>
    </row>
    <row r="72" spans="1:24">
      <c r="A72" s="85"/>
      <c r="B72" s="85">
        <v>4</v>
      </c>
      <c r="C72" s="82">
        <v>2</v>
      </c>
      <c r="D72" s="82">
        <v>1</v>
      </c>
      <c r="E72" s="82">
        <v>6</v>
      </c>
      <c r="F72" s="83" t="s">
        <v>1362</v>
      </c>
      <c r="G72" s="82">
        <v>2</v>
      </c>
      <c r="H72" s="122">
        <v>46.54</v>
      </c>
      <c r="I72" s="122">
        <v>100.45</v>
      </c>
      <c r="J72" s="125">
        <v>74.12</v>
      </c>
      <c r="K72" s="122">
        <v>0</v>
      </c>
      <c r="L72" s="117">
        <v>184.15</v>
      </c>
      <c r="M72" s="117">
        <v>358.71999999999997</v>
      </c>
      <c r="N72" s="87">
        <v>8000000</v>
      </c>
      <c r="O72" s="87">
        <v>868090000</v>
      </c>
      <c r="P72" s="87">
        <v>332090000</v>
      </c>
      <c r="Q72" s="87">
        <v>536000000</v>
      </c>
      <c r="R72" s="87">
        <f t="shared" si="2"/>
        <v>7999885.7277666796</v>
      </c>
      <c r="S72" s="87">
        <v>868090000</v>
      </c>
      <c r="T72" s="87">
        <f t="shared" si="3"/>
        <v>15583594.940344624</v>
      </c>
      <c r="U72" s="85"/>
      <c r="V72" s="115" t="s">
        <v>1257</v>
      </c>
      <c r="W72" s="115" t="s">
        <v>1257</v>
      </c>
      <c r="X72" s="115" t="s">
        <v>1258</v>
      </c>
    </row>
    <row r="73" spans="1:24">
      <c r="A73" s="85"/>
      <c r="B73" s="85">
        <v>4</v>
      </c>
      <c r="C73" s="82">
        <v>2</v>
      </c>
      <c r="D73" s="82">
        <v>1</v>
      </c>
      <c r="E73" s="82">
        <v>6</v>
      </c>
      <c r="F73" s="83" t="s">
        <v>1363</v>
      </c>
      <c r="G73" s="82">
        <v>2</v>
      </c>
      <c r="H73" s="122">
        <v>33.36</v>
      </c>
      <c r="I73" s="122">
        <v>71.989999999999995</v>
      </c>
      <c r="J73" s="125">
        <v>53.12</v>
      </c>
      <c r="K73" s="122">
        <v>0</v>
      </c>
      <c r="L73" s="117">
        <v>131.97</v>
      </c>
      <c r="M73" s="117">
        <v>257.08</v>
      </c>
      <c r="N73" s="87">
        <v>10000000</v>
      </c>
      <c r="O73" s="87">
        <v>777600000</v>
      </c>
      <c r="P73" s="87">
        <v>297500000</v>
      </c>
      <c r="Q73" s="87">
        <v>480100000</v>
      </c>
      <c r="R73" s="87">
        <f t="shared" si="2"/>
        <v>9999138.4487190545</v>
      </c>
      <c r="S73" s="87">
        <v>777600000</v>
      </c>
      <c r="T73" s="87">
        <f t="shared" si="3"/>
        <v>19478506.572680868</v>
      </c>
      <c r="U73" s="85"/>
      <c r="V73" s="115" t="s">
        <v>1257</v>
      </c>
      <c r="W73" s="115" t="s">
        <v>1257</v>
      </c>
      <c r="X73" s="115" t="s">
        <v>1258</v>
      </c>
    </row>
    <row r="74" spans="1:24">
      <c r="A74" s="85"/>
      <c r="B74" s="85">
        <v>4</v>
      </c>
      <c r="C74" s="82">
        <v>2</v>
      </c>
      <c r="D74" s="82">
        <v>1</v>
      </c>
      <c r="E74" s="82">
        <v>6</v>
      </c>
      <c r="F74" s="83" t="s">
        <v>1364</v>
      </c>
      <c r="G74" s="82">
        <v>2</v>
      </c>
      <c r="H74" s="122">
        <v>32.15</v>
      </c>
      <c r="I74" s="122">
        <v>69.400000000000006</v>
      </c>
      <c r="J74" s="125">
        <v>51.190000000000005</v>
      </c>
      <c r="K74" s="122">
        <v>0</v>
      </c>
      <c r="L74" s="117">
        <v>127.2</v>
      </c>
      <c r="M74" s="117">
        <v>247.79000000000002</v>
      </c>
      <c r="N74" s="87">
        <v>10000000</v>
      </c>
      <c r="O74" s="87">
        <v>749540000</v>
      </c>
      <c r="P74" s="87">
        <v>286740000</v>
      </c>
      <c r="Q74" s="87">
        <v>462800000</v>
      </c>
      <c r="R74" s="87">
        <f t="shared" si="2"/>
        <v>9999669.808378797</v>
      </c>
      <c r="S74" s="87">
        <v>749540000</v>
      </c>
      <c r="T74" s="87">
        <f t="shared" si="3"/>
        <v>19479702.687249858</v>
      </c>
      <c r="U74" s="85"/>
      <c r="V74" s="115" t="s">
        <v>1257</v>
      </c>
      <c r="W74" s="115" t="s">
        <v>1257</v>
      </c>
      <c r="X74" s="115" t="s">
        <v>1258</v>
      </c>
    </row>
    <row r="75" spans="1:24">
      <c r="A75" s="85"/>
      <c r="B75" s="85">
        <v>4</v>
      </c>
      <c r="C75" s="82">
        <v>2</v>
      </c>
      <c r="D75" s="82">
        <v>1</v>
      </c>
      <c r="E75" s="82">
        <v>6</v>
      </c>
      <c r="F75" s="83" t="s">
        <v>1365</v>
      </c>
      <c r="G75" s="82">
        <v>2</v>
      </c>
      <c r="H75" s="122">
        <v>32.15</v>
      </c>
      <c r="I75" s="122">
        <v>69.400000000000006</v>
      </c>
      <c r="J75" s="125">
        <v>51.190000000000005</v>
      </c>
      <c r="K75" s="122">
        <v>0</v>
      </c>
      <c r="L75" s="117">
        <v>127.2</v>
      </c>
      <c r="M75" s="117">
        <v>247.79000000000002</v>
      </c>
      <c r="N75" s="87">
        <v>10000000</v>
      </c>
      <c r="O75" s="87">
        <v>749540000</v>
      </c>
      <c r="P75" s="87">
        <v>286740000</v>
      </c>
      <c r="Q75" s="87">
        <v>462800000</v>
      </c>
      <c r="R75" s="87">
        <f t="shared" si="2"/>
        <v>9999669.808378797</v>
      </c>
      <c r="S75" s="87">
        <v>749540000</v>
      </c>
      <c r="T75" s="87">
        <f t="shared" si="3"/>
        <v>19479702.687249858</v>
      </c>
      <c r="U75" s="85"/>
      <c r="V75" s="115" t="s">
        <v>1257</v>
      </c>
      <c r="W75" s="115" t="s">
        <v>1257</v>
      </c>
      <c r="X75" s="115" t="s">
        <v>1258</v>
      </c>
    </row>
    <row r="76" spans="1:24">
      <c r="A76" s="85"/>
      <c r="B76" s="85">
        <v>4</v>
      </c>
      <c r="C76" s="82">
        <v>2</v>
      </c>
      <c r="D76" s="82">
        <v>1</v>
      </c>
      <c r="E76" s="82">
        <v>6</v>
      </c>
      <c r="F76" s="83" t="s">
        <v>1366</v>
      </c>
      <c r="G76" s="82">
        <v>2</v>
      </c>
      <c r="H76" s="122">
        <v>32.15</v>
      </c>
      <c r="I76" s="122">
        <v>69.400000000000006</v>
      </c>
      <c r="J76" s="125">
        <v>51.190000000000005</v>
      </c>
      <c r="K76" s="122">
        <v>0</v>
      </c>
      <c r="L76" s="117">
        <v>127.2</v>
      </c>
      <c r="M76" s="117">
        <v>247.79000000000002</v>
      </c>
      <c r="N76" s="87">
        <v>10000000</v>
      </c>
      <c r="O76" s="87">
        <v>749540000</v>
      </c>
      <c r="P76" s="87">
        <v>286740000</v>
      </c>
      <c r="Q76" s="87">
        <v>462800000</v>
      </c>
      <c r="R76" s="87">
        <f t="shared" si="2"/>
        <v>9999669.808378797</v>
      </c>
      <c r="S76" s="87">
        <v>749540000</v>
      </c>
      <c r="T76" s="87">
        <f t="shared" si="3"/>
        <v>19479702.687249858</v>
      </c>
      <c r="U76" s="85"/>
      <c r="V76" s="115" t="s">
        <v>1257</v>
      </c>
      <c r="W76" s="115" t="s">
        <v>1257</v>
      </c>
      <c r="X76" s="115" t="s">
        <v>1258</v>
      </c>
    </row>
    <row r="77" spans="1:24">
      <c r="A77" s="85"/>
      <c r="B77" s="85">
        <v>4</v>
      </c>
      <c r="C77" s="82">
        <v>2</v>
      </c>
      <c r="D77" s="82">
        <v>1</v>
      </c>
      <c r="E77" s="82">
        <v>6</v>
      </c>
      <c r="F77" s="83" t="s">
        <v>1367</v>
      </c>
      <c r="G77" s="82">
        <v>2</v>
      </c>
      <c r="H77" s="122">
        <v>32.15</v>
      </c>
      <c r="I77" s="122">
        <v>69.400000000000006</v>
      </c>
      <c r="J77" s="125">
        <v>51.190000000000005</v>
      </c>
      <c r="K77" s="122">
        <v>0</v>
      </c>
      <c r="L77" s="117">
        <v>127.2</v>
      </c>
      <c r="M77" s="117">
        <v>247.79000000000002</v>
      </c>
      <c r="N77" s="87">
        <v>10000000</v>
      </c>
      <c r="O77" s="87">
        <v>749540000</v>
      </c>
      <c r="P77" s="87">
        <v>286740000</v>
      </c>
      <c r="Q77" s="87">
        <v>462800000</v>
      </c>
      <c r="R77" s="87">
        <f t="shared" si="2"/>
        <v>9999669.808378797</v>
      </c>
      <c r="S77" s="87">
        <v>749540000</v>
      </c>
      <c r="T77" s="87">
        <f t="shared" si="3"/>
        <v>19479702.687249858</v>
      </c>
      <c r="U77" s="85"/>
      <c r="V77" s="115" t="s">
        <v>1257</v>
      </c>
      <c r="W77" s="115" t="s">
        <v>1257</v>
      </c>
      <c r="X77" s="115" t="s">
        <v>1258</v>
      </c>
    </row>
    <row r="78" spans="1:24">
      <c r="A78" s="85"/>
      <c r="B78" s="85">
        <v>4</v>
      </c>
      <c r="C78" s="82">
        <v>2</v>
      </c>
      <c r="D78" s="82">
        <v>1</v>
      </c>
      <c r="E78" s="82">
        <v>6</v>
      </c>
      <c r="F78" s="83" t="s">
        <v>1368</v>
      </c>
      <c r="G78" s="82">
        <v>2</v>
      </c>
      <c r="H78" s="122">
        <v>33.36</v>
      </c>
      <c r="I78" s="122">
        <v>71.989999999999995</v>
      </c>
      <c r="J78" s="125">
        <v>53.12</v>
      </c>
      <c r="K78" s="122">
        <v>0</v>
      </c>
      <c r="L78" s="117">
        <v>131.97</v>
      </c>
      <c r="M78" s="117">
        <v>257.08</v>
      </c>
      <c r="N78" s="87">
        <v>11000000</v>
      </c>
      <c r="O78" s="87">
        <v>855350000</v>
      </c>
      <c r="P78" s="87">
        <v>327250000</v>
      </c>
      <c r="Q78" s="87">
        <v>528100000</v>
      </c>
      <c r="R78" s="87">
        <f t="shared" si="2"/>
        <v>10998923.703847535</v>
      </c>
      <c r="S78" s="87">
        <v>855350000</v>
      </c>
      <c r="T78" s="87">
        <f t="shared" si="3"/>
        <v>21426106.734751262</v>
      </c>
      <c r="U78" s="85"/>
      <c r="V78" s="115" t="s">
        <v>1257</v>
      </c>
      <c r="W78" s="115" t="s">
        <v>1257</v>
      </c>
      <c r="X78" s="115" t="s">
        <v>1258</v>
      </c>
    </row>
    <row r="79" spans="1:24">
      <c r="A79" s="85"/>
      <c r="B79" s="85">
        <v>4</v>
      </c>
      <c r="C79" s="82">
        <v>2</v>
      </c>
      <c r="D79" s="82">
        <v>1</v>
      </c>
      <c r="E79" s="82">
        <v>6</v>
      </c>
      <c r="F79" s="83" t="s">
        <v>1369</v>
      </c>
      <c r="G79" s="82">
        <v>2</v>
      </c>
      <c r="H79" s="122">
        <v>33.299999999999997</v>
      </c>
      <c r="I79" s="122">
        <v>71.87</v>
      </c>
      <c r="J79" s="125">
        <v>53.03</v>
      </c>
      <c r="K79" s="122">
        <v>0</v>
      </c>
      <c r="L79" s="117">
        <v>131.76</v>
      </c>
      <c r="M79" s="117">
        <v>256.65999999999997</v>
      </c>
      <c r="N79" s="87">
        <v>14500000</v>
      </c>
      <c r="O79" s="87">
        <v>1125770000</v>
      </c>
      <c r="P79" s="87">
        <v>430670000</v>
      </c>
      <c r="Q79" s="87">
        <v>695100000</v>
      </c>
      <c r="R79" s="87">
        <f t="shared" si="2"/>
        <v>14499936.56591703</v>
      </c>
      <c r="S79" s="87">
        <v>1125770000</v>
      </c>
      <c r="T79" s="87">
        <f t="shared" si="3"/>
        <v>28244943.222588528</v>
      </c>
      <c r="U79" s="85"/>
      <c r="V79" s="115" t="s">
        <v>1257</v>
      </c>
      <c r="W79" s="115" t="s">
        <v>1257</v>
      </c>
      <c r="X79" s="115" t="s">
        <v>1258</v>
      </c>
    </row>
    <row r="80" spans="1:24">
      <c r="A80" s="85"/>
      <c r="B80" s="85">
        <v>4</v>
      </c>
      <c r="C80" s="82">
        <v>2</v>
      </c>
      <c r="D80" s="82">
        <v>1</v>
      </c>
      <c r="E80" s="82">
        <v>6</v>
      </c>
      <c r="F80" s="83" t="s">
        <v>1370</v>
      </c>
      <c r="G80" s="82">
        <v>2</v>
      </c>
      <c r="H80" s="122">
        <v>33.369999999999997</v>
      </c>
      <c r="I80" s="122">
        <v>72.03</v>
      </c>
      <c r="J80" s="125">
        <v>53.15</v>
      </c>
      <c r="K80" s="122">
        <v>0</v>
      </c>
      <c r="L80" s="117">
        <v>132.04</v>
      </c>
      <c r="M80" s="117">
        <v>257.22000000000003</v>
      </c>
      <c r="N80" s="87">
        <v>8500000</v>
      </c>
      <c r="O80" s="87">
        <v>661310000</v>
      </c>
      <c r="P80" s="87">
        <v>253010000</v>
      </c>
      <c r="Q80" s="87">
        <v>408300000</v>
      </c>
      <c r="R80" s="87">
        <f t="shared" si="2"/>
        <v>8499139.881543342</v>
      </c>
      <c r="S80" s="87">
        <v>661310000</v>
      </c>
      <c r="T80" s="87">
        <f t="shared" si="3"/>
        <v>16556715.846187357</v>
      </c>
      <c r="U80" s="85"/>
      <c r="V80" s="115" t="s">
        <v>1257</v>
      </c>
      <c r="W80" s="115" t="s">
        <v>1257</v>
      </c>
      <c r="X80" s="115" t="s">
        <v>1258</v>
      </c>
    </row>
    <row r="81" spans="1:24">
      <c r="A81" s="85"/>
      <c r="B81" s="85">
        <v>4</v>
      </c>
      <c r="C81" s="82">
        <v>2</v>
      </c>
      <c r="D81" s="82">
        <v>1</v>
      </c>
      <c r="E81" s="82">
        <v>6</v>
      </c>
      <c r="F81" s="83" t="s">
        <v>1371</v>
      </c>
      <c r="G81" s="82">
        <v>2</v>
      </c>
      <c r="H81" s="122">
        <v>28.98</v>
      </c>
      <c r="I81" s="122">
        <v>62.56</v>
      </c>
      <c r="J81" s="125">
        <v>46.15</v>
      </c>
      <c r="K81" s="122">
        <v>0</v>
      </c>
      <c r="L81" s="117">
        <v>114.68</v>
      </c>
      <c r="M81" s="117">
        <v>223.39000000000001</v>
      </c>
      <c r="N81" s="87">
        <v>14500000</v>
      </c>
      <c r="O81" s="87">
        <v>979840000</v>
      </c>
      <c r="P81" s="87">
        <v>374840000</v>
      </c>
      <c r="Q81" s="87">
        <v>605000000</v>
      </c>
      <c r="R81" s="87">
        <f t="shared" si="2"/>
        <v>14499935.072598454</v>
      </c>
      <c r="S81" s="87">
        <v>979840000</v>
      </c>
      <c r="T81" s="87">
        <f t="shared" si="3"/>
        <v>28245033.971640814</v>
      </c>
      <c r="U81" s="85"/>
      <c r="V81" s="115" t="s">
        <v>1257</v>
      </c>
      <c r="W81" s="115" t="s">
        <v>1257</v>
      </c>
      <c r="X81" s="115" t="s">
        <v>1258</v>
      </c>
    </row>
    <row r="82" spans="1:24">
      <c r="A82" s="85"/>
      <c r="B82" s="85">
        <v>4</v>
      </c>
      <c r="C82" s="82">
        <v>2</v>
      </c>
      <c r="D82" s="82">
        <v>1</v>
      </c>
      <c r="E82" s="82">
        <v>6</v>
      </c>
      <c r="F82" s="83" t="s">
        <v>1372</v>
      </c>
      <c r="G82" s="82">
        <v>2</v>
      </c>
      <c r="H82" s="122">
        <v>21.47</v>
      </c>
      <c r="I82" s="122">
        <v>46.33</v>
      </c>
      <c r="J82" s="125">
        <v>34.18</v>
      </c>
      <c r="K82" s="122">
        <v>0</v>
      </c>
      <c r="L82" s="117">
        <v>84.93</v>
      </c>
      <c r="M82" s="117">
        <v>165.44</v>
      </c>
      <c r="N82" s="87">
        <v>7800000</v>
      </c>
      <c r="O82" s="87">
        <v>390330000</v>
      </c>
      <c r="P82" s="87">
        <v>149330000</v>
      </c>
      <c r="Q82" s="87">
        <v>241000000</v>
      </c>
      <c r="R82" s="87">
        <f t="shared" si="2"/>
        <v>7799486.8679764057</v>
      </c>
      <c r="S82" s="87">
        <v>390330000</v>
      </c>
      <c r="T82" s="87">
        <f t="shared" si="3"/>
        <v>15193066.141975937</v>
      </c>
      <c r="U82" s="85"/>
      <c r="V82" s="115" t="s">
        <v>1257</v>
      </c>
      <c r="W82" s="115" t="s">
        <v>1257</v>
      </c>
      <c r="X82" s="115" t="s">
        <v>1258</v>
      </c>
    </row>
    <row r="83" spans="1:24">
      <c r="A83" s="85"/>
      <c r="B83" s="85">
        <v>4</v>
      </c>
      <c r="C83" s="82">
        <v>2</v>
      </c>
      <c r="D83" s="82">
        <v>1</v>
      </c>
      <c r="E83" s="82">
        <v>6</v>
      </c>
      <c r="F83" s="83" t="s">
        <v>1373</v>
      </c>
      <c r="G83" s="82">
        <v>2</v>
      </c>
      <c r="H83" s="122">
        <v>26.43</v>
      </c>
      <c r="I83" s="122">
        <v>57.05</v>
      </c>
      <c r="J83" s="125">
        <v>42.080000000000005</v>
      </c>
      <c r="K83" s="122">
        <v>0</v>
      </c>
      <c r="L83" s="117">
        <v>104.58</v>
      </c>
      <c r="M83" s="117">
        <v>203.70999999999998</v>
      </c>
      <c r="N83" s="87">
        <v>7800000</v>
      </c>
      <c r="O83" s="87">
        <v>480570000</v>
      </c>
      <c r="P83" s="87">
        <v>183870000</v>
      </c>
      <c r="Q83" s="87">
        <v>296700000</v>
      </c>
      <c r="R83" s="87">
        <f t="shared" si="2"/>
        <v>7798640.9946727874</v>
      </c>
      <c r="S83" s="87">
        <v>480570000</v>
      </c>
      <c r="T83" s="87">
        <f t="shared" si="3"/>
        <v>15190869.736324282</v>
      </c>
      <c r="U83" s="85"/>
      <c r="V83" s="115" t="s">
        <v>1257</v>
      </c>
      <c r="W83" s="115" t="s">
        <v>1257</v>
      </c>
      <c r="X83" s="115" t="s">
        <v>1258</v>
      </c>
    </row>
    <row r="84" spans="1:24">
      <c r="A84" s="85"/>
      <c r="B84" s="85">
        <v>4</v>
      </c>
      <c r="C84" s="82">
        <v>2</v>
      </c>
      <c r="D84" s="82">
        <v>1</v>
      </c>
      <c r="E84" s="82">
        <v>6</v>
      </c>
      <c r="F84" s="83" t="s">
        <v>1374</v>
      </c>
      <c r="G84" s="82">
        <v>2</v>
      </c>
      <c r="H84" s="122">
        <v>23.86</v>
      </c>
      <c r="I84" s="122">
        <v>51.49</v>
      </c>
      <c r="J84" s="125">
        <v>37.99</v>
      </c>
      <c r="K84" s="122">
        <v>0</v>
      </c>
      <c r="L84" s="117">
        <v>94.4</v>
      </c>
      <c r="M84" s="117">
        <v>183.88000000000002</v>
      </c>
      <c r="N84" s="87">
        <v>7800000</v>
      </c>
      <c r="O84" s="87">
        <v>433770000</v>
      </c>
      <c r="P84" s="87">
        <v>165970000</v>
      </c>
      <c r="Q84" s="87">
        <v>267800000</v>
      </c>
      <c r="R84" s="87">
        <f t="shared" si="2"/>
        <v>7798294.611829129</v>
      </c>
      <c r="S84" s="87">
        <v>433770000</v>
      </c>
      <c r="T84" s="87">
        <f t="shared" si="3"/>
        <v>15190152.682448521</v>
      </c>
      <c r="U84" s="85"/>
      <c r="V84" s="115" t="s">
        <v>1257</v>
      </c>
      <c r="W84" s="115" t="s">
        <v>1257</v>
      </c>
      <c r="X84" s="115" t="s">
        <v>1258</v>
      </c>
    </row>
    <row r="85" spans="1:24">
      <c r="A85" s="85"/>
      <c r="B85" s="85">
        <v>4</v>
      </c>
      <c r="C85" s="82">
        <v>2</v>
      </c>
      <c r="D85" s="82">
        <v>1</v>
      </c>
      <c r="E85" s="82">
        <v>6</v>
      </c>
      <c r="F85" s="83" t="s">
        <v>1375</v>
      </c>
      <c r="G85" s="82">
        <v>2</v>
      </c>
      <c r="H85" s="122">
        <v>23.86</v>
      </c>
      <c r="I85" s="122">
        <v>51.49</v>
      </c>
      <c r="J85" s="125">
        <v>37.99</v>
      </c>
      <c r="K85" s="122">
        <v>0</v>
      </c>
      <c r="L85" s="117">
        <v>94.4</v>
      </c>
      <c r="M85" s="117">
        <v>183.88000000000002</v>
      </c>
      <c r="N85" s="87">
        <v>7800000</v>
      </c>
      <c r="O85" s="87">
        <v>433770000</v>
      </c>
      <c r="P85" s="87">
        <v>165970000</v>
      </c>
      <c r="Q85" s="87">
        <v>267800000</v>
      </c>
      <c r="R85" s="87">
        <f t="shared" si="2"/>
        <v>7798294.611829129</v>
      </c>
      <c r="S85" s="87">
        <v>433770000</v>
      </c>
      <c r="T85" s="87">
        <f t="shared" si="3"/>
        <v>15190152.682448521</v>
      </c>
      <c r="U85" s="85"/>
      <c r="V85" s="115" t="s">
        <v>1257</v>
      </c>
      <c r="W85" s="115" t="s">
        <v>1257</v>
      </c>
      <c r="X85" s="115" t="s">
        <v>1258</v>
      </c>
    </row>
    <row r="86" spans="1:24">
      <c r="A86" s="85"/>
      <c r="B86" s="85">
        <v>4</v>
      </c>
      <c r="C86" s="82">
        <v>2</v>
      </c>
      <c r="D86" s="82">
        <v>1</v>
      </c>
      <c r="E86" s="82">
        <v>6</v>
      </c>
      <c r="F86" s="83" t="s">
        <v>1376</v>
      </c>
      <c r="G86" s="82">
        <v>2</v>
      </c>
      <c r="H86" s="122">
        <v>24.31</v>
      </c>
      <c r="I86" s="122">
        <v>52.46</v>
      </c>
      <c r="J86" s="125">
        <v>38.700000000000003</v>
      </c>
      <c r="K86" s="122">
        <v>0</v>
      </c>
      <c r="L86" s="117">
        <v>96.17</v>
      </c>
      <c r="M86" s="117">
        <v>187.33</v>
      </c>
      <c r="N86" s="87">
        <v>7800000</v>
      </c>
      <c r="O86" s="87">
        <v>441990000</v>
      </c>
      <c r="P86" s="87">
        <v>169090000</v>
      </c>
      <c r="Q86" s="87">
        <v>272900000</v>
      </c>
      <c r="R86" s="87">
        <f t="shared" si="2"/>
        <v>7799732.914867606</v>
      </c>
      <c r="S86" s="87">
        <v>441990000</v>
      </c>
      <c r="T86" s="87">
        <f t="shared" si="3"/>
        <v>15193136.809214398</v>
      </c>
      <c r="U86" s="85"/>
      <c r="V86" s="115" t="s">
        <v>1257</v>
      </c>
      <c r="W86" s="115" t="s">
        <v>1257</v>
      </c>
      <c r="X86" s="115" t="s">
        <v>1258</v>
      </c>
    </row>
    <row r="87" spans="1:24">
      <c r="A87" s="85"/>
      <c r="B87" s="85">
        <v>4</v>
      </c>
      <c r="C87" s="82">
        <v>2</v>
      </c>
      <c r="D87" s="82">
        <v>1</v>
      </c>
      <c r="E87" s="82">
        <v>6</v>
      </c>
      <c r="F87" s="83" t="s">
        <v>1377</v>
      </c>
      <c r="G87" s="82">
        <v>2</v>
      </c>
      <c r="H87" s="122">
        <v>62.84</v>
      </c>
      <c r="I87" s="122">
        <v>135.63</v>
      </c>
      <c r="J87" s="125">
        <v>100.08</v>
      </c>
      <c r="K87" s="122">
        <v>0</v>
      </c>
      <c r="L87" s="117">
        <v>248.64</v>
      </c>
      <c r="M87" s="117">
        <v>484.34999999999997</v>
      </c>
      <c r="N87" s="87">
        <v>8500000</v>
      </c>
      <c r="O87" s="87">
        <v>1245320000</v>
      </c>
      <c r="P87" s="87">
        <v>476420000</v>
      </c>
      <c r="Q87" s="87">
        <v>768900000</v>
      </c>
      <c r="R87" s="87">
        <f t="shared" si="2"/>
        <v>8499556.7886415049</v>
      </c>
      <c r="S87" s="87">
        <v>1245320000</v>
      </c>
      <c r="T87" s="87">
        <f t="shared" si="3"/>
        <v>16557112.011657467</v>
      </c>
      <c r="U87" s="85"/>
      <c r="V87" s="115" t="s">
        <v>1257</v>
      </c>
      <c r="W87" s="115" t="s">
        <v>1257</v>
      </c>
      <c r="X87" s="115" t="s">
        <v>1258</v>
      </c>
    </row>
    <row r="88" spans="1:24">
      <c r="A88" s="85"/>
      <c r="B88" s="85">
        <v>4</v>
      </c>
      <c r="C88" s="82">
        <v>2</v>
      </c>
      <c r="D88" s="82">
        <v>2</v>
      </c>
      <c r="E88" s="82">
        <v>4.2</v>
      </c>
      <c r="F88" s="83" t="s">
        <v>1378</v>
      </c>
      <c r="G88" s="82">
        <v>1</v>
      </c>
      <c r="H88" s="122">
        <v>39.229999999999997</v>
      </c>
      <c r="I88" s="122">
        <v>84.66</v>
      </c>
      <c r="J88" s="125">
        <v>62.47</v>
      </c>
      <c r="K88" s="122">
        <v>38.549999999999997</v>
      </c>
      <c r="L88" s="117">
        <v>155.19999999999999</v>
      </c>
      <c r="M88" s="117">
        <v>302.33</v>
      </c>
      <c r="N88" s="87">
        <v>7000000</v>
      </c>
      <c r="O88" s="87">
        <v>640100000</v>
      </c>
      <c r="P88" s="87">
        <v>244900000</v>
      </c>
      <c r="Q88" s="87">
        <v>395200000</v>
      </c>
      <c r="R88" s="87">
        <f t="shared" si="2"/>
        <v>6999083.9739729427</v>
      </c>
      <c r="S88" s="87">
        <v>640100000</v>
      </c>
      <c r="T88" s="87">
        <f t="shared" si="3"/>
        <v>13634233.620175514</v>
      </c>
      <c r="U88" s="85"/>
      <c r="V88" s="115" t="s">
        <v>1257</v>
      </c>
      <c r="W88" s="115" t="s">
        <v>1257</v>
      </c>
      <c r="X88" s="115" t="s">
        <v>1258</v>
      </c>
    </row>
    <row r="89" spans="1:24">
      <c r="A89" s="85"/>
      <c r="B89" s="85">
        <v>4</v>
      </c>
      <c r="C89" s="82">
        <v>2</v>
      </c>
      <c r="D89" s="82">
        <v>2</v>
      </c>
      <c r="E89" s="82">
        <v>4.2</v>
      </c>
      <c r="F89" s="83" t="s">
        <v>1379</v>
      </c>
      <c r="G89" s="82">
        <v>1</v>
      </c>
      <c r="H89" s="122">
        <v>32.35</v>
      </c>
      <c r="I89" s="122">
        <v>69.819999999999993</v>
      </c>
      <c r="J89" s="125">
        <v>51.52</v>
      </c>
      <c r="K89" s="122">
        <v>12</v>
      </c>
      <c r="L89" s="117">
        <v>128</v>
      </c>
      <c r="M89" s="117">
        <v>249.34</v>
      </c>
      <c r="N89" s="87">
        <v>6500000</v>
      </c>
      <c r="O89" s="87">
        <v>490250000</v>
      </c>
      <c r="P89" s="87">
        <v>187550000</v>
      </c>
      <c r="Q89" s="87">
        <v>302700000</v>
      </c>
      <c r="R89" s="87">
        <f t="shared" si="2"/>
        <v>6499804.1109520877</v>
      </c>
      <c r="S89" s="87">
        <v>490250000</v>
      </c>
      <c r="T89" s="87">
        <f t="shared" si="3"/>
        <v>12661415.289256198</v>
      </c>
      <c r="U89" s="85"/>
      <c r="V89" s="115" t="s">
        <v>1257</v>
      </c>
      <c r="W89" s="115" t="s">
        <v>1257</v>
      </c>
      <c r="X89" s="115" t="s">
        <v>1258</v>
      </c>
    </row>
    <row r="90" spans="1:24">
      <c r="A90" s="85"/>
      <c r="B90" s="85">
        <v>4</v>
      </c>
      <c r="C90" s="82">
        <v>2</v>
      </c>
      <c r="D90" s="82">
        <v>2</v>
      </c>
      <c r="E90" s="82">
        <v>4.2</v>
      </c>
      <c r="F90" s="83" t="s">
        <v>1380</v>
      </c>
      <c r="G90" s="82">
        <v>5</v>
      </c>
      <c r="H90" s="122">
        <v>32.35</v>
      </c>
      <c r="I90" s="122">
        <v>69.819999999999993</v>
      </c>
      <c r="J90" s="125">
        <v>51.52</v>
      </c>
      <c r="K90" s="122">
        <v>12</v>
      </c>
      <c r="L90" s="117">
        <v>128</v>
      </c>
      <c r="M90" s="117">
        <v>249.34</v>
      </c>
      <c r="N90" s="87">
        <v>6500000</v>
      </c>
      <c r="O90" s="87">
        <v>490250000</v>
      </c>
      <c r="P90" s="87">
        <v>187550000</v>
      </c>
      <c r="Q90" s="87">
        <v>302700000</v>
      </c>
      <c r="R90" s="87">
        <f t="shared" si="2"/>
        <v>6499804.1109520877</v>
      </c>
      <c r="S90" s="87">
        <v>490250000</v>
      </c>
      <c r="T90" s="87">
        <f t="shared" si="3"/>
        <v>12661415.289256198</v>
      </c>
      <c r="U90" s="85"/>
      <c r="V90" s="115" t="s">
        <v>1257</v>
      </c>
      <c r="W90" s="115" t="s">
        <v>1257</v>
      </c>
      <c r="X90" s="115" t="s">
        <v>1258</v>
      </c>
    </row>
    <row r="91" spans="1:24">
      <c r="A91" s="85"/>
      <c r="B91" s="85">
        <v>4</v>
      </c>
      <c r="C91" s="82">
        <v>2</v>
      </c>
      <c r="D91" s="82">
        <v>2</v>
      </c>
      <c r="E91" s="82">
        <v>4.2</v>
      </c>
      <c r="F91" s="83" t="s">
        <v>1381</v>
      </c>
      <c r="G91" s="82">
        <v>5</v>
      </c>
      <c r="H91" s="122">
        <v>32.35</v>
      </c>
      <c r="I91" s="122">
        <v>69.819999999999993</v>
      </c>
      <c r="J91" s="125">
        <v>51.52</v>
      </c>
      <c r="K91" s="122">
        <v>12</v>
      </c>
      <c r="L91" s="117">
        <v>128</v>
      </c>
      <c r="M91" s="117">
        <v>249.34</v>
      </c>
      <c r="N91" s="87">
        <v>6500000</v>
      </c>
      <c r="O91" s="87">
        <v>490250000</v>
      </c>
      <c r="P91" s="87">
        <v>187550000</v>
      </c>
      <c r="Q91" s="87">
        <v>302700000</v>
      </c>
      <c r="R91" s="87">
        <f t="shared" si="2"/>
        <v>6499804.1109520877</v>
      </c>
      <c r="S91" s="87">
        <v>490250000</v>
      </c>
      <c r="T91" s="87">
        <f t="shared" si="3"/>
        <v>12661415.289256198</v>
      </c>
      <c r="U91" s="85"/>
      <c r="V91" s="115" t="s">
        <v>1257</v>
      </c>
      <c r="W91" s="115" t="s">
        <v>1257</v>
      </c>
      <c r="X91" s="115" t="s">
        <v>1258</v>
      </c>
    </row>
    <row r="92" spans="1:24">
      <c r="A92" s="85"/>
      <c r="B92" s="85">
        <v>4</v>
      </c>
      <c r="C92" s="82">
        <v>2</v>
      </c>
      <c r="D92" s="82">
        <v>2</v>
      </c>
      <c r="E92" s="82">
        <v>4.2</v>
      </c>
      <c r="F92" s="83" t="s">
        <v>1382</v>
      </c>
      <c r="G92" s="82">
        <v>5</v>
      </c>
      <c r="H92" s="122">
        <v>75.400000000000006</v>
      </c>
      <c r="I92" s="122">
        <v>162.72999999999999</v>
      </c>
      <c r="J92" s="125">
        <v>120.07</v>
      </c>
      <c r="K92" s="122">
        <v>44.89</v>
      </c>
      <c r="L92" s="117">
        <v>298.32</v>
      </c>
      <c r="M92" s="117">
        <v>581.12</v>
      </c>
      <c r="N92" s="87">
        <v>7000000</v>
      </c>
      <c r="O92" s="87">
        <v>1230440000</v>
      </c>
      <c r="P92" s="87">
        <v>470740000</v>
      </c>
      <c r="Q92" s="87">
        <v>759700000</v>
      </c>
      <c r="R92" s="87">
        <f t="shared" si="2"/>
        <v>6999535.8066042885</v>
      </c>
      <c r="S92" s="87">
        <v>1230440000</v>
      </c>
      <c r="T92" s="87">
        <f t="shared" si="3"/>
        <v>13634923.062261613</v>
      </c>
      <c r="U92" s="85"/>
      <c r="V92" s="115" t="s">
        <v>1257</v>
      </c>
      <c r="W92" s="115" t="s">
        <v>1257</v>
      </c>
      <c r="X92" s="115" t="s">
        <v>1258</v>
      </c>
    </row>
    <row r="93" spans="1:24">
      <c r="A93" s="85"/>
      <c r="B93" s="85">
        <v>4</v>
      </c>
      <c r="C93" s="82">
        <v>2</v>
      </c>
      <c r="D93" s="82">
        <v>2</v>
      </c>
      <c r="E93" s="82">
        <v>4.2</v>
      </c>
      <c r="F93" s="83" t="s">
        <v>1383</v>
      </c>
      <c r="G93" s="82">
        <v>1</v>
      </c>
      <c r="H93" s="122">
        <v>25.4</v>
      </c>
      <c r="I93" s="122">
        <v>54.82</v>
      </c>
      <c r="J93" s="125">
        <v>40.450000000000003</v>
      </c>
      <c r="K93" s="122">
        <v>11.25</v>
      </c>
      <c r="L93" s="117">
        <v>100.5</v>
      </c>
      <c r="M93" s="117">
        <v>195.76999999999998</v>
      </c>
      <c r="N93" s="87">
        <v>6700000</v>
      </c>
      <c r="O93" s="87">
        <v>396680000</v>
      </c>
      <c r="P93" s="87">
        <v>151780000</v>
      </c>
      <c r="Q93" s="87">
        <v>244900000</v>
      </c>
      <c r="R93" s="87">
        <f t="shared" si="2"/>
        <v>6698364.6267314032</v>
      </c>
      <c r="S93" s="87">
        <v>396680000</v>
      </c>
      <c r="T93" s="87">
        <f t="shared" si="3"/>
        <v>13048147.691295588</v>
      </c>
      <c r="U93" s="85"/>
      <c r="V93" s="115" t="s">
        <v>1257</v>
      </c>
      <c r="W93" s="115" t="s">
        <v>1257</v>
      </c>
      <c r="X93" s="115" t="s">
        <v>1258</v>
      </c>
    </row>
    <row r="94" spans="1:24">
      <c r="A94" s="85"/>
      <c r="B94" s="85">
        <v>4</v>
      </c>
      <c r="C94" s="82">
        <v>2</v>
      </c>
      <c r="D94" s="82">
        <v>2</v>
      </c>
      <c r="E94" s="82">
        <v>4.2</v>
      </c>
      <c r="F94" s="83" t="s">
        <v>1384</v>
      </c>
      <c r="G94" s="82">
        <v>1</v>
      </c>
      <c r="H94" s="122">
        <v>25.4</v>
      </c>
      <c r="I94" s="122">
        <v>54.82</v>
      </c>
      <c r="J94" s="125">
        <v>40.450000000000003</v>
      </c>
      <c r="K94" s="122">
        <v>11.25</v>
      </c>
      <c r="L94" s="117">
        <v>100.5</v>
      </c>
      <c r="M94" s="117">
        <v>195.76999999999998</v>
      </c>
      <c r="N94" s="87">
        <v>6700000</v>
      </c>
      <c r="O94" s="87">
        <v>396680000</v>
      </c>
      <c r="P94" s="87">
        <v>151780000</v>
      </c>
      <c r="Q94" s="87">
        <v>244900000</v>
      </c>
      <c r="R94" s="87">
        <f t="shared" si="2"/>
        <v>6698364.6267314032</v>
      </c>
      <c r="S94" s="87">
        <v>396680000</v>
      </c>
      <c r="T94" s="87">
        <f t="shared" si="3"/>
        <v>13048147.691295588</v>
      </c>
      <c r="U94" s="85"/>
      <c r="V94" s="115" t="s">
        <v>1257</v>
      </c>
      <c r="W94" s="115" t="s">
        <v>1257</v>
      </c>
      <c r="X94" s="115" t="s">
        <v>1258</v>
      </c>
    </row>
    <row r="95" spans="1:24">
      <c r="A95" s="85"/>
      <c r="B95" s="85">
        <v>4</v>
      </c>
      <c r="C95" s="82">
        <v>2</v>
      </c>
      <c r="D95" s="82">
        <v>2</v>
      </c>
      <c r="E95" s="82">
        <v>4.2</v>
      </c>
      <c r="F95" s="83" t="s">
        <v>1385</v>
      </c>
      <c r="G95" s="82">
        <v>1</v>
      </c>
      <c r="H95" s="122">
        <v>30.23</v>
      </c>
      <c r="I95" s="122">
        <v>65.25</v>
      </c>
      <c r="J95" s="125">
        <v>48.14</v>
      </c>
      <c r="K95" s="122">
        <v>28.05</v>
      </c>
      <c r="L95" s="117">
        <v>119.61</v>
      </c>
      <c r="M95" s="117">
        <v>233</v>
      </c>
      <c r="N95" s="87">
        <v>7000000</v>
      </c>
      <c r="O95" s="87">
        <v>493340000</v>
      </c>
      <c r="P95" s="87">
        <v>188740000</v>
      </c>
      <c r="Q95" s="87">
        <v>304600000</v>
      </c>
      <c r="R95" s="87">
        <f t="shared" si="2"/>
        <v>6999467.9530379884</v>
      </c>
      <c r="S95" s="87">
        <v>493340000</v>
      </c>
      <c r="T95" s="87">
        <f t="shared" si="3"/>
        <v>13634947.187173743</v>
      </c>
      <c r="U95" s="85"/>
      <c r="V95" s="115" t="s">
        <v>1257</v>
      </c>
      <c r="W95" s="115" t="s">
        <v>1257</v>
      </c>
      <c r="X95" s="115" t="s">
        <v>1258</v>
      </c>
    </row>
    <row r="96" spans="1:24">
      <c r="A96" s="85"/>
      <c r="B96" s="85">
        <v>4</v>
      </c>
      <c r="C96" s="82">
        <v>2</v>
      </c>
      <c r="D96" s="82">
        <v>2</v>
      </c>
      <c r="E96" s="82">
        <v>4.2</v>
      </c>
      <c r="F96" s="83" t="s">
        <v>1386</v>
      </c>
      <c r="G96" s="82">
        <v>5</v>
      </c>
      <c r="H96" s="122">
        <v>44.89</v>
      </c>
      <c r="I96" s="122">
        <v>96.89</v>
      </c>
      <c r="J96" s="125">
        <v>71.489999999999995</v>
      </c>
      <c r="K96" s="122">
        <v>24.9</v>
      </c>
      <c r="L96" s="117">
        <v>177.62</v>
      </c>
      <c r="M96" s="117">
        <v>346</v>
      </c>
      <c r="N96" s="87">
        <v>6300000</v>
      </c>
      <c r="O96" s="87">
        <v>659350000</v>
      </c>
      <c r="P96" s="87">
        <v>252250000</v>
      </c>
      <c r="Q96" s="87">
        <v>407100000</v>
      </c>
      <c r="R96" s="87">
        <f t="shared" si="2"/>
        <v>6299622.605455501</v>
      </c>
      <c r="S96" s="87">
        <v>659350000</v>
      </c>
      <c r="T96" s="87">
        <f t="shared" si="3"/>
        <v>12271531.480056319</v>
      </c>
      <c r="U96" s="85"/>
      <c r="V96" s="115" t="s">
        <v>1257</v>
      </c>
      <c r="W96" s="115" t="s">
        <v>1257</v>
      </c>
      <c r="X96" s="115" t="s">
        <v>1258</v>
      </c>
    </row>
    <row r="97" spans="1:24">
      <c r="A97" s="85"/>
      <c r="B97" s="85">
        <v>4</v>
      </c>
      <c r="C97" s="82">
        <v>2</v>
      </c>
      <c r="D97" s="82">
        <v>2</v>
      </c>
      <c r="E97" s="82">
        <v>4.2</v>
      </c>
      <c r="F97" s="83" t="s">
        <v>1387</v>
      </c>
      <c r="G97" s="82">
        <v>1</v>
      </c>
      <c r="H97" s="122">
        <v>29.36</v>
      </c>
      <c r="I97" s="122">
        <v>63.37</v>
      </c>
      <c r="J97" s="125">
        <v>46.76</v>
      </c>
      <c r="K97" s="122">
        <v>12.79</v>
      </c>
      <c r="L97" s="117">
        <v>116.18</v>
      </c>
      <c r="M97" s="117">
        <v>226.31</v>
      </c>
      <c r="N97" s="87">
        <v>6300000</v>
      </c>
      <c r="O97" s="87">
        <v>431190000</v>
      </c>
      <c r="P97" s="87">
        <v>164990000</v>
      </c>
      <c r="Q97" s="87">
        <v>266200000</v>
      </c>
      <c r="R97" s="87">
        <f t="shared" si="2"/>
        <v>6298535.1403088933</v>
      </c>
      <c r="S97" s="87">
        <v>431190000</v>
      </c>
      <c r="T97" s="87">
        <f t="shared" si="3"/>
        <v>12269078.047885228</v>
      </c>
      <c r="U97" s="85"/>
      <c r="V97" s="115" t="s">
        <v>1257</v>
      </c>
      <c r="W97" s="115" t="s">
        <v>1257</v>
      </c>
      <c r="X97" s="115" t="s">
        <v>1258</v>
      </c>
    </row>
    <row r="98" spans="1:24">
      <c r="A98" s="85"/>
      <c r="B98" s="85">
        <v>4</v>
      </c>
      <c r="C98" s="82">
        <v>2</v>
      </c>
      <c r="D98" s="82">
        <v>2</v>
      </c>
      <c r="E98" s="82">
        <v>4.2</v>
      </c>
      <c r="F98" s="83" t="s">
        <v>1388</v>
      </c>
      <c r="G98" s="82">
        <v>1</v>
      </c>
      <c r="H98" s="122">
        <v>29.93</v>
      </c>
      <c r="I98" s="122">
        <v>64.600000000000009</v>
      </c>
      <c r="J98" s="125">
        <v>47.65</v>
      </c>
      <c r="K98" s="122">
        <v>12.79</v>
      </c>
      <c r="L98" s="117">
        <v>118.4</v>
      </c>
      <c r="M98" s="117">
        <v>230.65000000000003</v>
      </c>
      <c r="N98" s="87">
        <v>6300000</v>
      </c>
      <c r="O98" s="87">
        <v>439550000</v>
      </c>
      <c r="P98" s="87">
        <v>168150000</v>
      </c>
      <c r="Q98" s="87">
        <v>271400000</v>
      </c>
      <c r="R98" s="87">
        <f t="shared" si="2"/>
        <v>6299838.9388236254</v>
      </c>
      <c r="S98" s="87">
        <v>439550000</v>
      </c>
      <c r="T98" s="87">
        <f t="shared" si="3"/>
        <v>12272448.067902613</v>
      </c>
      <c r="U98" s="85"/>
      <c r="V98" s="115" t="s">
        <v>1257</v>
      </c>
      <c r="W98" s="115" t="s">
        <v>1257</v>
      </c>
      <c r="X98" s="115" t="s">
        <v>1258</v>
      </c>
    </row>
    <row r="99" spans="1:24">
      <c r="A99" s="85"/>
      <c r="B99" s="85">
        <v>4</v>
      </c>
      <c r="C99" s="82">
        <v>1</v>
      </c>
      <c r="D99" s="82">
        <v>2</v>
      </c>
      <c r="E99" s="82">
        <v>4.2</v>
      </c>
      <c r="F99" s="83" t="s">
        <v>1269</v>
      </c>
      <c r="G99" s="82">
        <v>5</v>
      </c>
      <c r="H99" s="122">
        <v>29.36</v>
      </c>
      <c r="I99" s="122">
        <v>63.37</v>
      </c>
      <c r="J99" s="125">
        <v>46.76</v>
      </c>
      <c r="K99" s="122">
        <v>21.3</v>
      </c>
      <c r="L99" s="117">
        <v>116.18</v>
      </c>
      <c r="M99" s="117">
        <v>226.31</v>
      </c>
      <c r="N99" s="87">
        <v>5840000</v>
      </c>
      <c r="O99" s="87">
        <v>399740000</v>
      </c>
      <c r="P99" s="87">
        <v>152940000</v>
      </c>
      <c r="Q99" s="87">
        <v>246800000</v>
      </c>
      <c r="R99" s="87">
        <f t="shared" si="2"/>
        <v>5839134.5740556996</v>
      </c>
      <c r="S99" s="87">
        <v>399740000</v>
      </c>
      <c r="T99" s="87">
        <f t="shared" si="3"/>
        <v>11374199.909231756</v>
      </c>
      <c r="U99" s="85"/>
      <c r="V99" s="115" t="s">
        <v>1257</v>
      </c>
      <c r="W99" s="115" t="s">
        <v>1257</v>
      </c>
      <c r="X99" s="115" t="s">
        <v>1258</v>
      </c>
    </row>
    <row r="100" spans="1:24">
      <c r="A100" s="85"/>
      <c r="B100" s="85">
        <v>4</v>
      </c>
      <c r="C100" s="82">
        <v>1</v>
      </c>
      <c r="D100" s="82">
        <v>2</v>
      </c>
      <c r="E100" s="82">
        <v>4.2</v>
      </c>
      <c r="F100" s="83" t="s">
        <v>1108</v>
      </c>
      <c r="G100" s="82">
        <v>5</v>
      </c>
      <c r="H100" s="122">
        <v>33.36</v>
      </c>
      <c r="I100" s="122">
        <v>71.989999999999995</v>
      </c>
      <c r="J100" s="125">
        <v>53.12</v>
      </c>
      <c r="K100" s="122">
        <v>12.45</v>
      </c>
      <c r="L100" s="117">
        <v>131.97</v>
      </c>
      <c r="M100" s="117">
        <v>257.08</v>
      </c>
      <c r="N100" s="87">
        <v>5890000</v>
      </c>
      <c r="O100" s="87">
        <v>458020000</v>
      </c>
      <c r="P100" s="87">
        <v>175220000</v>
      </c>
      <c r="Q100" s="87">
        <v>282800000</v>
      </c>
      <c r="R100" s="87">
        <f t="shared" si="2"/>
        <v>5889667.4283465808</v>
      </c>
      <c r="S100" s="87">
        <v>458020000</v>
      </c>
      <c r="T100" s="87">
        <f t="shared" si="3"/>
        <v>11473181.044777896</v>
      </c>
      <c r="U100" s="85"/>
      <c r="V100" s="115" t="s">
        <v>1257</v>
      </c>
      <c r="W100" s="115" t="s">
        <v>1257</v>
      </c>
      <c r="X100" s="115" t="s">
        <v>1258</v>
      </c>
    </row>
    <row r="101" spans="1:24">
      <c r="A101" s="85"/>
      <c r="B101" s="85">
        <v>4</v>
      </c>
      <c r="C101" s="82">
        <v>1</v>
      </c>
      <c r="D101" s="82">
        <v>2</v>
      </c>
      <c r="E101" s="82">
        <v>4.2</v>
      </c>
      <c r="F101" s="83" t="s">
        <v>1109</v>
      </c>
      <c r="G101" s="82">
        <v>5</v>
      </c>
      <c r="H101" s="122">
        <v>32.15</v>
      </c>
      <c r="I101" s="122">
        <v>69.400000000000006</v>
      </c>
      <c r="J101" s="125">
        <v>51.190000000000005</v>
      </c>
      <c r="K101" s="122">
        <v>12</v>
      </c>
      <c r="L101" s="117">
        <v>127.2</v>
      </c>
      <c r="M101" s="117">
        <v>247.79000000000002</v>
      </c>
      <c r="N101" s="87">
        <v>5890000</v>
      </c>
      <c r="O101" s="87">
        <v>441390000</v>
      </c>
      <c r="P101" s="87">
        <v>168890000</v>
      </c>
      <c r="Q101" s="87">
        <v>272500000</v>
      </c>
      <c r="R101" s="87">
        <f t="shared" si="2"/>
        <v>5888617.3609418003</v>
      </c>
      <c r="S101" s="87">
        <v>441390000</v>
      </c>
      <c r="T101" s="87">
        <f t="shared" si="3"/>
        <v>11471230.313425854</v>
      </c>
      <c r="U101" s="85"/>
      <c r="V101" s="115" t="s">
        <v>1257</v>
      </c>
      <c r="W101" s="115" t="s">
        <v>1257</v>
      </c>
      <c r="X101" s="115" t="s">
        <v>1258</v>
      </c>
    </row>
    <row r="102" spans="1:24">
      <c r="A102" s="85"/>
      <c r="B102" s="85">
        <v>4</v>
      </c>
      <c r="C102" s="82">
        <v>1</v>
      </c>
      <c r="D102" s="82">
        <v>2</v>
      </c>
      <c r="E102" s="82">
        <v>4.2</v>
      </c>
      <c r="F102" s="83" t="s">
        <v>1110</v>
      </c>
      <c r="G102" s="82">
        <v>5</v>
      </c>
      <c r="H102" s="122">
        <v>32.15</v>
      </c>
      <c r="I102" s="122">
        <v>69.400000000000006</v>
      </c>
      <c r="J102" s="125">
        <v>51.190000000000005</v>
      </c>
      <c r="K102" s="122">
        <v>12</v>
      </c>
      <c r="L102" s="117">
        <v>127.2</v>
      </c>
      <c r="M102" s="117">
        <v>247.79000000000002</v>
      </c>
      <c r="N102" s="87">
        <v>5890000</v>
      </c>
      <c r="O102" s="87">
        <v>441390000</v>
      </c>
      <c r="P102" s="87">
        <v>168890000</v>
      </c>
      <c r="Q102" s="87">
        <v>272500000</v>
      </c>
      <c r="R102" s="87">
        <f t="shared" si="2"/>
        <v>5888617.3609418003</v>
      </c>
      <c r="S102" s="87">
        <v>441390000</v>
      </c>
      <c r="T102" s="87">
        <f t="shared" si="3"/>
        <v>11471230.313425854</v>
      </c>
      <c r="U102" s="85"/>
      <c r="V102" s="115" t="s">
        <v>1257</v>
      </c>
      <c r="W102" s="115" t="s">
        <v>1257</v>
      </c>
      <c r="X102" s="115" t="s">
        <v>1258</v>
      </c>
    </row>
    <row r="103" spans="1:24">
      <c r="A103" s="85"/>
      <c r="B103" s="85">
        <v>4</v>
      </c>
      <c r="C103" s="82">
        <v>1</v>
      </c>
      <c r="D103" s="82">
        <v>2</v>
      </c>
      <c r="E103" s="82">
        <v>4.2</v>
      </c>
      <c r="F103" s="83" t="s">
        <v>1111</v>
      </c>
      <c r="G103" s="82">
        <v>5</v>
      </c>
      <c r="H103" s="122">
        <v>32.15</v>
      </c>
      <c r="I103" s="122">
        <v>69.400000000000006</v>
      </c>
      <c r="J103" s="125">
        <v>51.190000000000005</v>
      </c>
      <c r="K103" s="122">
        <v>12</v>
      </c>
      <c r="L103" s="117">
        <v>127.2</v>
      </c>
      <c r="M103" s="117">
        <v>247.79000000000002</v>
      </c>
      <c r="N103" s="87">
        <v>5890000</v>
      </c>
      <c r="O103" s="87">
        <v>441390000</v>
      </c>
      <c r="P103" s="87">
        <v>168890000</v>
      </c>
      <c r="Q103" s="87">
        <v>272500000</v>
      </c>
      <c r="R103" s="87">
        <f t="shared" si="2"/>
        <v>5888617.3609418003</v>
      </c>
      <c r="S103" s="87">
        <v>441390000</v>
      </c>
      <c r="T103" s="87">
        <f t="shared" si="3"/>
        <v>11471230.313425854</v>
      </c>
      <c r="U103" s="85"/>
      <c r="V103" s="115" t="s">
        <v>1257</v>
      </c>
      <c r="W103" s="115" t="s">
        <v>1257</v>
      </c>
      <c r="X103" s="115" t="s">
        <v>1258</v>
      </c>
    </row>
    <row r="104" spans="1:24">
      <c r="A104" s="85"/>
      <c r="B104" s="85">
        <v>4</v>
      </c>
      <c r="C104" s="82">
        <v>1</v>
      </c>
      <c r="D104" s="82">
        <v>2</v>
      </c>
      <c r="E104" s="82">
        <v>4.2</v>
      </c>
      <c r="F104" s="83" t="s">
        <v>1112</v>
      </c>
      <c r="G104" s="82">
        <v>5</v>
      </c>
      <c r="H104" s="122">
        <v>32.15</v>
      </c>
      <c r="I104" s="122">
        <v>69.400000000000006</v>
      </c>
      <c r="J104" s="125">
        <v>51.190000000000005</v>
      </c>
      <c r="K104" s="122">
        <v>12</v>
      </c>
      <c r="L104" s="117">
        <v>127.2</v>
      </c>
      <c r="M104" s="117">
        <v>247.79000000000002</v>
      </c>
      <c r="N104" s="87">
        <v>5890000</v>
      </c>
      <c r="O104" s="87">
        <v>441390000</v>
      </c>
      <c r="P104" s="87">
        <v>168890000</v>
      </c>
      <c r="Q104" s="87">
        <v>272500000</v>
      </c>
      <c r="R104" s="87">
        <f t="shared" si="2"/>
        <v>5888617.3609418003</v>
      </c>
      <c r="S104" s="87">
        <v>441390000</v>
      </c>
      <c r="T104" s="87">
        <f t="shared" si="3"/>
        <v>11471230.313425854</v>
      </c>
      <c r="U104" s="85"/>
      <c r="V104" s="115" t="s">
        <v>1257</v>
      </c>
      <c r="W104" s="115" t="s">
        <v>1257</v>
      </c>
      <c r="X104" s="115" t="s">
        <v>1258</v>
      </c>
    </row>
    <row r="105" spans="1:24">
      <c r="A105" s="85"/>
      <c r="B105" s="85">
        <v>4</v>
      </c>
      <c r="C105" s="82">
        <v>1</v>
      </c>
      <c r="D105" s="82">
        <v>2</v>
      </c>
      <c r="E105" s="82">
        <v>4.2</v>
      </c>
      <c r="F105" s="83" t="s">
        <v>1113</v>
      </c>
      <c r="G105" s="82">
        <v>5</v>
      </c>
      <c r="H105" s="122">
        <v>33.36</v>
      </c>
      <c r="I105" s="122">
        <v>71.989999999999995</v>
      </c>
      <c r="J105" s="125">
        <v>53.12</v>
      </c>
      <c r="K105" s="122">
        <v>12.45</v>
      </c>
      <c r="L105" s="117">
        <v>131.97</v>
      </c>
      <c r="M105" s="117">
        <v>257.08</v>
      </c>
      <c r="N105" s="87">
        <v>5890000</v>
      </c>
      <c r="O105" s="87">
        <v>458020000</v>
      </c>
      <c r="P105" s="87">
        <v>175220000</v>
      </c>
      <c r="Q105" s="87">
        <v>282800000</v>
      </c>
      <c r="R105" s="87">
        <f t="shared" si="2"/>
        <v>5889667.4283465808</v>
      </c>
      <c r="S105" s="87">
        <v>458020000</v>
      </c>
      <c r="T105" s="87">
        <f t="shared" si="3"/>
        <v>11473181.044777896</v>
      </c>
      <c r="U105" s="85"/>
      <c r="V105" s="115" t="s">
        <v>1257</v>
      </c>
      <c r="W105" s="115" t="s">
        <v>1257</v>
      </c>
      <c r="X105" s="115" t="s">
        <v>1258</v>
      </c>
    </row>
    <row r="106" spans="1:24">
      <c r="A106" s="85"/>
      <c r="B106" s="85">
        <v>4</v>
      </c>
      <c r="C106" s="82">
        <v>1</v>
      </c>
      <c r="D106" s="82">
        <v>2</v>
      </c>
      <c r="E106" s="82">
        <v>4.2</v>
      </c>
      <c r="F106" s="83" t="s">
        <v>1114</v>
      </c>
      <c r="G106" s="82">
        <v>5</v>
      </c>
      <c r="H106" s="122">
        <v>31.76</v>
      </c>
      <c r="I106" s="122">
        <v>68.55</v>
      </c>
      <c r="J106" s="125">
        <v>50.58</v>
      </c>
      <c r="K106" s="122">
        <v>15.45</v>
      </c>
      <c r="L106" s="117">
        <v>125.66</v>
      </c>
      <c r="M106" s="117">
        <v>244.79000000000002</v>
      </c>
      <c r="N106" s="87">
        <v>5890000</v>
      </c>
      <c r="O106" s="87">
        <v>436050000</v>
      </c>
      <c r="P106" s="87">
        <v>166850000</v>
      </c>
      <c r="Q106" s="87">
        <v>269200000</v>
      </c>
      <c r="R106" s="87">
        <f t="shared" si="2"/>
        <v>5888670.302323564</v>
      </c>
      <c r="S106" s="87">
        <v>436050000</v>
      </c>
      <c r="T106" s="87">
        <f t="shared" si="3"/>
        <v>11471332.19247004</v>
      </c>
      <c r="U106" s="85"/>
      <c r="V106" s="115" t="s">
        <v>1257</v>
      </c>
      <c r="W106" s="115" t="s">
        <v>1257</v>
      </c>
      <c r="X106" s="115" t="s">
        <v>1258</v>
      </c>
    </row>
    <row r="107" spans="1:24">
      <c r="A107" s="85"/>
      <c r="B107" s="85">
        <v>4</v>
      </c>
      <c r="C107" s="82">
        <v>1</v>
      </c>
      <c r="D107" s="82">
        <v>2</v>
      </c>
      <c r="E107" s="82">
        <v>4.2</v>
      </c>
      <c r="F107" s="83" t="s">
        <v>1115</v>
      </c>
      <c r="G107" s="82">
        <v>5</v>
      </c>
      <c r="H107" s="122">
        <v>36.58</v>
      </c>
      <c r="I107" s="122">
        <v>78.94</v>
      </c>
      <c r="J107" s="125">
        <v>58.25</v>
      </c>
      <c r="K107" s="122">
        <v>16.2</v>
      </c>
      <c r="L107" s="117">
        <v>144.72</v>
      </c>
      <c r="M107" s="117">
        <v>281.90999999999997</v>
      </c>
      <c r="N107" s="87">
        <v>5890000</v>
      </c>
      <c r="O107" s="87">
        <v>502250000</v>
      </c>
      <c r="P107" s="87">
        <v>192150000</v>
      </c>
      <c r="Q107" s="87">
        <v>310100000</v>
      </c>
      <c r="R107" s="87">
        <f t="shared" si="2"/>
        <v>5889576.7390741613</v>
      </c>
      <c r="S107" s="87">
        <v>502250000</v>
      </c>
      <c r="T107" s="87">
        <f t="shared" si="3"/>
        <v>11472709.912329994</v>
      </c>
      <c r="U107" s="85"/>
      <c r="V107" s="115" t="s">
        <v>1257</v>
      </c>
      <c r="W107" s="115" t="s">
        <v>1257</v>
      </c>
      <c r="X107" s="115" t="s">
        <v>1258</v>
      </c>
    </row>
    <row r="108" spans="1:24">
      <c r="A108" s="85"/>
      <c r="B108" s="85">
        <v>4</v>
      </c>
      <c r="C108" s="82">
        <v>1</v>
      </c>
      <c r="D108" s="82">
        <v>2</v>
      </c>
      <c r="E108" s="82">
        <v>4.2</v>
      </c>
      <c r="F108" s="83" t="s">
        <v>1116</v>
      </c>
      <c r="G108" s="82">
        <v>5</v>
      </c>
      <c r="H108" s="122">
        <v>25.4</v>
      </c>
      <c r="I108" s="122">
        <v>54.82</v>
      </c>
      <c r="J108" s="125">
        <v>40.450000000000003</v>
      </c>
      <c r="K108" s="122">
        <v>11.25</v>
      </c>
      <c r="L108" s="117">
        <v>100.5</v>
      </c>
      <c r="M108" s="117">
        <v>195.76999999999998</v>
      </c>
      <c r="N108" s="87">
        <v>5890000</v>
      </c>
      <c r="O108" s="87">
        <v>348730000</v>
      </c>
      <c r="P108" s="87">
        <v>133430000</v>
      </c>
      <c r="Q108" s="87">
        <v>215300000</v>
      </c>
      <c r="R108" s="87">
        <f t="shared" si="2"/>
        <v>5888677.7661592271</v>
      </c>
      <c r="S108" s="87">
        <v>348730000</v>
      </c>
      <c r="T108" s="87">
        <f t="shared" si="3"/>
        <v>11470909.9132437</v>
      </c>
      <c r="U108" s="85"/>
      <c r="V108" s="115" t="s">
        <v>1257</v>
      </c>
      <c r="W108" s="115" t="s">
        <v>1257</v>
      </c>
      <c r="X108" s="115" t="s">
        <v>1258</v>
      </c>
    </row>
    <row r="109" spans="1:24">
      <c r="A109" s="85"/>
      <c r="B109" s="85">
        <v>4</v>
      </c>
      <c r="C109" s="82">
        <v>1</v>
      </c>
      <c r="D109" s="82">
        <v>2</v>
      </c>
      <c r="E109" s="82">
        <v>4.2</v>
      </c>
      <c r="F109" s="83" t="s">
        <v>1117</v>
      </c>
      <c r="G109" s="82">
        <v>1</v>
      </c>
      <c r="H109" s="122">
        <v>25.4</v>
      </c>
      <c r="I109" s="122">
        <v>54.82</v>
      </c>
      <c r="J109" s="125">
        <v>40.450000000000003</v>
      </c>
      <c r="K109" s="122">
        <v>11.25</v>
      </c>
      <c r="L109" s="117">
        <v>100.5</v>
      </c>
      <c r="M109" s="117">
        <v>195.76999999999998</v>
      </c>
      <c r="N109" s="87">
        <v>5890000</v>
      </c>
      <c r="O109" s="87">
        <v>348730000</v>
      </c>
      <c r="P109" s="87">
        <v>133430000</v>
      </c>
      <c r="Q109" s="87">
        <v>215300000</v>
      </c>
      <c r="R109" s="87">
        <f t="shared" si="2"/>
        <v>5888677.7661592271</v>
      </c>
      <c r="S109" s="87">
        <v>348730000</v>
      </c>
      <c r="T109" s="87">
        <f t="shared" si="3"/>
        <v>11470909.9132437</v>
      </c>
      <c r="U109" s="85"/>
      <c r="V109" s="115" t="s">
        <v>1257</v>
      </c>
      <c r="W109" s="115" t="s">
        <v>1257</v>
      </c>
      <c r="X109" s="115" t="s">
        <v>1258</v>
      </c>
    </row>
    <row r="110" spans="1:24">
      <c r="A110" s="85"/>
      <c r="B110" s="85">
        <v>4</v>
      </c>
      <c r="C110" s="82">
        <v>1</v>
      </c>
      <c r="D110" s="82">
        <v>2</v>
      </c>
      <c r="E110" s="82">
        <v>4.2</v>
      </c>
      <c r="F110" s="83" t="s">
        <v>1118</v>
      </c>
      <c r="G110" s="82">
        <v>1</v>
      </c>
      <c r="H110" s="122">
        <v>46.58</v>
      </c>
      <c r="I110" s="122">
        <v>100.52</v>
      </c>
      <c r="J110" s="125">
        <v>74.17</v>
      </c>
      <c r="K110" s="122">
        <v>42.3</v>
      </c>
      <c r="L110" s="117">
        <v>184.28</v>
      </c>
      <c r="M110" s="117">
        <v>358.96999999999997</v>
      </c>
      <c r="N110" s="87">
        <v>5990000</v>
      </c>
      <c r="O110" s="87">
        <v>650430000</v>
      </c>
      <c r="P110" s="87">
        <v>248830000</v>
      </c>
      <c r="Q110" s="87">
        <v>401600000</v>
      </c>
      <c r="R110" s="87">
        <f t="shared" si="2"/>
        <v>5989864.9418665022</v>
      </c>
      <c r="S110" s="87">
        <v>650430000</v>
      </c>
      <c r="T110" s="87">
        <f t="shared" si="3"/>
        <v>11668015.075872684</v>
      </c>
      <c r="U110" s="85"/>
      <c r="V110" s="115" t="s">
        <v>1257</v>
      </c>
      <c r="W110" s="115" t="s">
        <v>1257</v>
      </c>
      <c r="X110" s="115" t="s">
        <v>1258</v>
      </c>
    </row>
    <row r="111" spans="1:24">
      <c r="A111" s="85"/>
      <c r="B111" s="85">
        <v>4</v>
      </c>
      <c r="C111" s="82">
        <v>1</v>
      </c>
      <c r="D111" s="82">
        <v>2</v>
      </c>
      <c r="E111" s="82">
        <v>4.2</v>
      </c>
      <c r="F111" s="83" t="s">
        <v>1119</v>
      </c>
      <c r="G111" s="82">
        <v>5</v>
      </c>
      <c r="H111" s="122">
        <v>25.38</v>
      </c>
      <c r="I111" s="122">
        <v>54.78</v>
      </c>
      <c r="J111" s="125">
        <v>40.42</v>
      </c>
      <c r="K111" s="122">
        <v>12.45</v>
      </c>
      <c r="L111" s="117">
        <v>100.43</v>
      </c>
      <c r="M111" s="117">
        <v>195.63000000000002</v>
      </c>
      <c r="N111" s="87">
        <v>5840000</v>
      </c>
      <c r="O111" s="87">
        <v>345510000</v>
      </c>
      <c r="P111" s="87">
        <v>132210000</v>
      </c>
      <c r="Q111" s="87">
        <v>213300000</v>
      </c>
      <c r="R111" s="87">
        <f t="shared" si="2"/>
        <v>5838479.8762041507</v>
      </c>
      <c r="S111" s="87">
        <v>345510000</v>
      </c>
      <c r="T111" s="87">
        <f t="shared" si="3"/>
        <v>11372914.64882822</v>
      </c>
      <c r="U111" s="85"/>
      <c r="V111" s="115" t="s">
        <v>1257</v>
      </c>
      <c r="W111" s="115" t="s">
        <v>1257</v>
      </c>
      <c r="X111" s="115" t="s">
        <v>1258</v>
      </c>
    </row>
    <row r="112" spans="1:24">
      <c r="A112" s="85"/>
      <c r="B112" s="85">
        <v>4</v>
      </c>
      <c r="C112" s="82">
        <v>1</v>
      </c>
      <c r="D112" s="82">
        <v>2</v>
      </c>
      <c r="E112" s="82">
        <v>4.2</v>
      </c>
      <c r="F112" s="83" t="s">
        <v>1120</v>
      </c>
      <c r="G112" s="82">
        <v>5</v>
      </c>
      <c r="H112" s="122">
        <v>25.169999999999998</v>
      </c>
      <c r="I112" s="122">
        <v>54.35</v>
      </c>
      <c r="J112" s="125">
        <v>40.090000000000003</v>
      </c>
      <c r="K112" s="122">
        <v>11.77</v>
      </c>
      <c r="L112" s="117">
        <v>99.62</v>
      </c>
      <c r="M112" s="117">
        <v>194.06</v>
      </c>
      <c r="N112" s="87">
        <v>5840000</v>
      </c>
      <c r="O112" s="87">
        <v>342740000</v>
      </c>
      <c r="P112" s="87">
        <v>131140000</v>
      </c>
      <c r="Q112" s="87">
        <v>211600000</v>
      </c>
      <c r="R112" s="87">
        <f t="shared" si="2"/>
        <v>5838528.2561497977</v>
      </c>
      <c r="S112" s="87">
        <v>342740000</v>
      </c>
      <c r="T112" s="87">
        <f t="shared" si="3"/>
        <v>11373467.108898111</v>
      </c>
      <c r="U112" s="85"/>
      <c r="V112" s="115" t="s">
        <v>1257</v>
      </c>
      <c r="W112" s="115" t="s">
        <v>1257</v>
      </c>
      <c r="X112" s="115" t="s">
        <v>1258</v>
      </c>
    </row>
    <row r="113" spans="1:24">
      <c r="A113" s="85"/>
      <c r="B113" s="85">
        <v>4</v>
      </c>
      <c r="C113" s="82">
        <v>1</v>
      </c>
      <c r="D113" s="82">
        <v>2</v>
      </c>
      <c r="E113" s="82">
        <v>4.2</v>
      </c>
      <c r="F113" s="83" t="s">
        <v>1121</v>
      </c>
      <c r="G113" s="82">
        <v>5</v>
      </c>
      <c r="H113" s="122">
        <v>68.069999999999993</v>
      </c>
      <c r="I113" s="122">
        <v>146.91999999999999</v>
      </c>
      <c r="J113" s="125">
        <v>108.41</v>
      </c>
      <c r="K113" s="122">
        <v>15.34</v>
      </c>
      <c r="L113" s="117">
        <v>269.33999999999997</v>
      </c>
      <c r="M113" s="117">
        <v>524.66999999999996</v>
      </c>
      <c r="N113" s="87">
        <v>5840000</v>
      </c>
      <c r="O113" s="87">
        <v>926780000</v>
      </c>
      <c r="P113" s="87">
        <v>354580000</v>
      </c>
      <c r="Q113" s="87">
        <v>572200000</v>
      </c>
      <c r="R113" s="87">
        <f t="shared" si="2"/>
        <v>5839357.1905961512</v>
      </c>
      <c r="S113" s="87">
        <v>926780000</v>
      </c>
      <c r="T113" s="87">
        <f t="shared" si="3"/>
        <v>11374974.148622867</v>
      </c>
      <c r="U113" s="85"/>
      <c r="V113" s="115" t="s">
        <v>1257</v>
      </c>
      <c r="W113" s="115" t="s">
        <v>1257</v>
      </c>
      <c r="X113" s="115" t="s">
        <v>1258</v>
      </c>
    </row>
    <row r="114" spans="1:24">
      <c r="A114" s="85"/>
      <c r="B114" s="85">
        <v>4</v>
      </c>
      <c r="C114" s="82">
        <v>1</v>
      </c>
      <c r="D114" s="82">
        <v>2</v>
      </c>
      <c r="E114" s="82">
        <v>4.2</v>
      </c>
      <c r="F114" s="83" t="s">
        <v>1122</v>
      </c>
      <c r="G114" s="82">
        <v>5</v>
      </c>
      <c r="H114" s="122">
        <v>30.83</v>
      </c>
      <c r="I114" s="122">
        <v>66.55</v>
      </c>
      <c r="J114" s="125">
        <v>49.1</v>
      </c>
      <c r="K114" s="122">
        <v>15</v>
      </c>
      <c r="L114" s="117">
        <v>122</v>
      </c>
      <c r="M114" s="117">
        <v>237.64999999999998</v>
      </c>
      <c r="N114" s="87">
        <v>5840000</v>
      </c>
      <c r="O114" s="87">
        <v>419800000</v>
      </c>
      <c r="P114" s="87">
        <v>160600000</v>
      </c>
      <c r="Q114" s="87">
        <v>259200000</v>
      </c>
      <c r="R114" s="87">
        <f t="shared" si="2"/>
        <v>5839548.0540345991</v>
      </c>
      <c r="S114" s="87">
        <v>419800000</v>
      </c>
      <c r="T114" s="87">
        <f t="shared" si="3"/>
        <v>11375152.418371495</v>
      </c>
      <c r="U114" s="85"/>
      <c r="V114" s="115" t="s">
        <v>1257</v>
      </c>
      <c r="W114" s="115" t="s">
        <v>1257</v>
      </c>
      <c r="X114" s="115" t="s">
        <v>1258</v>
      </c>
    </row>
    <row r="115" spans="1:24">
      <c r="A115" s="85"/>
      <c r="B115" s="85">
        <v>4</v>
      </c>
      <c r="C115" s="82">
        <v>1</v>
      </c>
      <c r="D115" s="82">
        <v>2</v>
      </c>
      <c r="E115" s="82">
        <v>4.2</v>
      </c>
      <c r="F115" s="83" t="s">
        <v>1123</v>
      </c>
      <c r="G115" s="82">
        <v>5</v>
      </c>
      <c r="H115" s="122">
        <v>45.04</v>
      </c>
      <c r="I115" s="122">
        <v>97.22</v>
      </c>
      <c r="J115" s="125">
        <v>71.73</v>
      </c>
      <c r="K115" s="122">
        <v>14.14</v>
      </c>
      <c r="L115" s="117">
        <v>178.22</v>
      </c>
      <c r="M115" s="117">
        <v>347.16999999999996</v>
      </c>
      <c r="N115" s="87">
        <v>5840000</v>
      </c>
      <c r="O115" s="87">
        <v>613220000</v>
      </c>
      <c r="P115" s="87">
        <v>234620000</v>
      </c>
      <c r="Q115" s="87">
        <v>378600000</v>
      </c>
      <c r="R115" s="87">
        <f t="shared" si="2"/>
        <v>5839138.0410721218</v>
      </c>
      <c r="S115" s="87">
        <v>613220000</v>
      </c>
      <c r="T115" s="87">
        <f t="shared" si="3"/>
        <v>11374557.029059635</v>
      </c>
      <c r="U115" s="85"/>
      <c r="V115" s="115" t="s">
        <v>1257</v>
      </c>
      <c r="W115" s="115" t="s">
        <v>1257</v>
      </c>
      <c r="X115" s="115" t="s">
        <v>1258</v>
      </c>
    </row>
    <row r="116" spans="1:24">
      <c r="A116" s="85"/>
      <c r="B116" s="85">
        <v>4</v>
      </c>
      <c r="C116" s="82">
        <v>1</v>
      </c>
      <c r="D116" s="82">
        <v>2</v>
      </c>
      <c r="E116" s="82">
        <v>4.2</v>
      </c>
      <c r="F116" s="83" t="s">
        <v>1124</v>
      </c>
      <c r="G116" s="82">
        <v>5</v>
      </c>
      <c r="H116" s="122">
        <v>21.01</v>
      </c>
      <c r="I116" s="122">
        <v>45.35</v>
      </c>
      <c r="J116" s="125">
        <v>33.46</v>
      </c>
      <c r="K116" s="122">
        <v>12.23</v>
      </c>
      <c r="L116" s="117">
        <v>83.13</v>
      </c>
      <c r="M116" s="117">
        <v>161.94</v>
      </c>
      <c r="N116" s="87">
        <v>5840000</v>
      </c>
      <c r="O116" s="87">
        <v>286040000</v>
      </c>
      <c r="P116" s="87">
        <v>109440000</v>
      </c>
      <c r="Q116" s="87">
        <v>176600000</v>
      </c>
      <c r="R116" s="87">
        <f t="shared" si="2"/>
        <v>5839118.0490274439</v>
      </c>
      <c r="S116" s="87">
        <v>286040000</v>
      </c>
      <c r="T116" s="87">
        <f t="shared" si="3"/>
        <v>11374795.824124916</v>
      </c>
      <c r="U116" s="85"/>
      <c r="V116" s="115" t="s">
        <v>1257</v>
      </c>
      <c r="W116" s="115" t="s">
        <v>1257</v>
      </c>
      <c r="X116" s="115" t="s">
        <v>1258</v>
      </c>
    </row>
    <row r="117" spans="1:24">
      <c r="A117" s="85"/>
      <c r="B117" s="85">
        <v>4</v>
      </c>
      <c r="C117" s="82">
        <v>1</v>
      </c>
      <c r="D117" s="82">
        <v>2</v>
      </c>
      <c r="E117" s="82">
        <v>4.2</v>
      </c>
      <c r="F117" s="83" t="s">
        <v>1389</v>
      </c>
      <c r="G117" s="82">
        <v>5</v>
      </c>
      <c r="H117" s="122">
        <v>20.62</v>
      </c>
      <c r="I117" s="122">
        <v>44.51</v>
      </c>
      <c r="J117" s="125">
        <v>32.840000000000003</v>
      </c>
      <c r="K117" s="122">
        <v>12</v>
      </c>
      <c r="L117" s="117">
        <v>81.599999999999994</v>
      </c>
      <c r="M117" s="117">
        <v>158.94999999999999</v>
      </c>
      <c r="N117" s="87">
        <v>5840000</v>
      </c>
      <c r="O117" s="87">
        <v>280720000</v>
      </c>
      <c r="P117" s="87">
        <v>107420000</v>
      </c>
      <c r="Q117" s="87">
        <v>173300000</v>
      </c>
      <c r="R117" s="87">
        <f t="shared" si="2"/>
        <v>5838313.9351997497</v>
      </c>
      <c r="S117" s="87">
        <v>280720000</v>
      </c>
      <c r="T117" s="87">
        <f t="shared" si="3"/>
        <v>11372549.019607844</v>
      </c>
      <c r="U117" s="85"/>
      <c r="V117" s="115" t="s">
        <v>1257</v>
      </c>
      <c r="W117" s="115" t="s">
        <v>1257</v>
      </c>
      <c r="X117" s="115" t="s">
        <v>1258</v>
      </c>
    </row>
    <row r="118" spans="1:24">
      <c r="A118" s="85"/>
      <c r="B118" s="85">
        <v>4</v>
      </c>
      <c r="C118" s="82">
        <v>1</v>
      </c>
      <c r="D118" s="82">
        <v>2</v>
      </c>
      <c r="E118" s="82">
        <v>4.2</v>
      </c>
      <c r="F118" s="83" t="s">
        <v>1390</v>
      </c>
      <c r="G118" s="82">
        <v>5</v>
      </c>
      <c r="H118" s="122">
        <v>20.62</v>
      </c>
      <c r="I118" s="122">
        <v>44.51</v>
      </c>
      <c r="J118" s="125">
        <v>32.840000000000003</v>
      </c>
      <c r="K118" s="122">
        <v>12</v>
      </c>
      <c r="L118" s="117">
        <v>81.599999999999994</v>
      </c>
      <c r="M118" s="117">
        <v>158.94999999999999</v>
      </c>
      <c r="N118" s="87">
        <v>5840000</v>
      </c>
      <c r="O118" s="87">
        <v>280720000</v>
      </c>
      <c r="P118" s="87">
        <v>107420000</v>
      </c>
      <c r="Q118" s="87">
        <v>173300000</v>
      </c>
      <c r="R118" s="87">
        <f t="shared" si="2"/>
        <v>5838313.9351997497</v>
      </c>
      <c r="S118" s="87">
        <v>280720000</v>
      </c>
      <c r="T118" s="87">
        <f t="shared" si="3"/>
        <v>11372549.019607844</v>
      </c>
      <c r="U118" s="85"/>
      <c r="V118" s="115" t="s">
        <v>1257</v>
      </c>
      <c r="W118" s="115" t="s">
        <v>1257</v>
      </c>
      <c r="X118" s="115" t="s">
        <v>1258</v>
      </c>
    </row>
    <row r="119" spans="1:24">
      <c r="A119" s="85"/>
      <c r="B119" s="85">
        <v>4</v>
      </c>
      <c r="C119" s="82">
        <v>1</v>
      </c>
      <c r="D119" s="82">
        <v>2</v>
      </c>
      <c r="E119" s="82">
        <v>4.2</v>
      </c>
      <c r="F119" s="83" t="s">
        <v>1391</v>
      </c>
      <c r="G119" s="82">
        <v>5</v>
      </c>
      <c r="H119" s="122">
        <v>20.62</v>
      </c>
      <c r="I119" s="122">
        <v>44.51</v>
      </c>
      <c r="J119" s="125">
        <v>32.840000000000003</v>
      </c>
      <c r="K119" s="122">
        <v>12</v>
      </c>
      <c r="L119" s="117">
        <v>81.599999999999994</v>
      </c>
      <c r="M119" s="117">
        <v>158.94999999999999</v>
      </c>
      <c r="N119" s="87">
        <v>5840000</v>
      </c>
      <c r="O119" s="87">
        <v>280720000</v>
      </c>
      <c r="P119" s="87">
        <v>107420000</v>
      </c>
      <c r="Q119" s="87">
        <v>173300000</v>
      </c>
      <c r="R119" s="87">
        <f t="shared" si="2"/>
        <v>5838313.9351997497</v>
      </c>
      <c r="S119" s="87">
        <v>280720000</v>
      </c>
      <c r="T119" s="87">
        <f t="shared" si="3"/>
        <v>11372549.019607844</v>
      </c>
      <c r="U119" s="85"/>
      <c r="V119" s="115" t="s">
        <v>1257</v>
      </c>
      <c r="W119" s="115" t="s">
        <v>1257</v>
      </c>
      <c r="X119" s="115" t="s">
        <v>1258</v>
      </c>
    </row>
    <row r="120" spans="1:24">
      <c r="A120" s="85"/>
      <c r="B120" s="85">
        <v>4</v>
      </c>
      <c r="C120" s="82">
        <v>1</v>
      </c>
      <c r="D120" s="82">
        <v>2</v>
      </c>
      <c r="E120" s="82">
        <v>4.2</v>
      </c>
      <c r="F120" s="83" t="s">
        <v>1392</v>
      </c>
      <c r="G120" s="82">
        <v>5</v>
      </c>
      <c r="H120" s="122">
        <v>20.62</v>
      </c>
      <c r="I120" s="122">
        <v>44.51</v>
      </c>
      <c r="J120" s="125">
        <v>32.840000000000003</v>
      </c>
      <c r="K120" s="122">
        <v>12</v>
      </c>
      <c r="L120" s="117">
        <v>81.599999999999994</v>
      </c>
      <c r="M120" s="117">
        <v>158.94999999999999</v>
      </c>
      <c r="N120" s="87">
        <v>5840000</v>
      </c>
      <c r="O120" s="87">
        <v>280720000</v>
      </c>
      <c r="P120" s="87">
        <v>107420000</v>
      </c>
      <c r="Q120" s="87">
        <v>173300000</v>
      </c>
      <c r="R120" s="87">
        <f t="shared" si="2"/>
        <v>5838313.9351997497</v>
      </c>
      <c r="S120" s="87">
        <v>280720000</v>
      </c>
      <c r="T120" s="87">
        <f t="shared" si="3"/>
        <v>11372549.019607844</v>
      </c>
      <c r="U120" s="85"/>
      <c r="V120" s="115" t="s">
        <v>1257</v>
      </c>
      <c r="W120" s="115" t="s">
        <v>1257</v>
      </c>
      <c r="X120" s="115" t="s">
        <v>1258</v>
      </c>
    </row>
    <row r="121" spans="1:24">
      <c r="A121" s="85"/>
      <c r="B121" s="85">
        <v>4</v>
      </c>
      <c r="C121" s="82">
        <v>1</v>
      </c>
      <c r="D121" s="82">
        <v>2</v>
      </c>
      <c r="E121" s="82">
        <v>4.2</v>
      </c>
      <c r="F121" s="83" t="s">
        <v>1393</v>
      </c>
      <c r="G121" s="82">
        <v>5</v>
      </c>
      <c r="H121" s="122">
        <v>21.01</v>
      </c>
      <c r="I121" s="122">
        <v>45.35</v>
      </c>
      <c r="J121" s="125">
        <v>33.46</v>
      </c>
      <c r="K121" s="122">
        <v>12.23</v>
      </c>
      <c r="L121" s="117">
        <v>83.13</v>
      </c>
      <c r="M121" s="117">
        <v>161.94</v>
      </c>
      <c r="N121" s="87">
        <v>5840000</v>
      </c>
      <c r="O121" s="87">
        <v>286040000</v>
      </c>
      <c r="P121" s="87">
        <v>109440000</v>
      </c>
      <c r="Q121" s="87">
        <v>176600000</v>
      </c>
      <c r="R121" s="87">
        <f t="shared" si="2"/>
        <v>5839118.0490274439</v>
      </c>
      <c r="S121" s="87">
        <v>286040000</v>
      </c>
      <c r="T121" s="87">
        <f t="shared" si="3"/>
        <v>11374795.824124916</v>
      </c>
      <c r="U121" s="85"/>
      <c r="V121" s="115" t="s">
        <v>1257</v>
      </c>
      <c r="W121" s="115" t="s">
        <v>1257</v>
      </c>
      <c r="X121" s="115" t="s">
        <v>1258</v>
      </c>
    </row>
    <row r="122" spans="1:24">
      <c r="A122" s="85"/>
      <c r="B122" s="85">
        <v>4</v>
      </c>
      <c r="C122" s="82">
        <v>1</v>
      </c>
      <c r="D122" s="82">
        <v>2</v>
      </c>
      <c r="E122" s="82">
        <v>4.2</v>
      </c>
      <c r="F122" s="83" t="s">
        <v>1394</v>
      </c>
      <c r="G122" s="82">
        <v>5</v>
      </c>
      <c r="H122" s="122">
        <v>52.16</v>
      </c>
      <c r="I122" s="122">
        <v>112.57</v>
      </c>
      <c r="J122" s="125">
        <v>83.06</v>
      </c>
      <c r="K122" s="122">
        <v>43.2</v>
      </c>
      <c r="L122" s="117">
        <v>206.36</v>
      </c>
      <c r="M122" s="117">
        <v>401.99</v>
      </c>
      <c r="N122" s="87">
        <v>5990000</v>
      </c>
      <c r="O122" s="87">
        <v>728350000</v>
      </c>
      <c r="P122" s="87">
        <v>278650000</v>
      </c>
      <c r="Q122" s="87">
        <v>449700000</v>
      </c>
      <c r="R122" s="87">
        <f t="shared" si="2"/>
        <v>5989623.112618031</v>
      </c>
      <c r="S122" s="87">
        <v>728350000</v>
      </c>
      <c r="T122" s="87">
        <f t="shared" si="3"/>
        <v>11667806.721464055</v>
      </c>
      <c r="U122" s="85"/>
      <c r="V122" s="115" t="s">
        <v>1257</v>
      </c>
      <c r="W122" s="115" t="s">
        <v>1257</v>
      </c>
      <c r="X122" s="115" t="s">
        <v>1258</v>
      </c>
    </row>
    <row r="123" spans="1:24">
      <c r="A123" s="85"/>
      <c r="B123" s="85">
        <v>4</v>
      </c>
      <c r="C123" s="82">
        <v>1</v>
      </c>
      <c r="D123" s="82">
        <v>3</v>
      </c>
      <c r="E123" s="82">
        <v>4.2</v>
      </c>
      <c r="F123" s="83" t="s">
        <v>1247</v>
      </c>
      <c r="G123" s="82">
        <v>1</v>
      </c>
      <c r="H123" s="122">
        <v>39.229999999999997</v>
      </c>
      <c r="I123" s="122">
        <v>84.66</v>
      </c>
      <c r="J123" s="125">
        <v>62.47</v>
      </c>
      <c r="K123" s="122">
        <v>38.549999999999997</v>
      </c>
      <c r="L123" s="117">
        <v>155.19999999999999</v>
      </c>
      <c r="M123" s="117">
        <v>302.33</v>
      </c>
      <c r="N123" s="87">
        <v>5290000</v>
      </c>
      <c r="O123" s="87">
        <v>483770000</v>
      </c>
      <c r="P123" s="87">
        <v>185070000</v>
      </c>
      <c r="Q123" s="87">
        <v>298700000</v>
      </c>
      <c r="R123" s="87">
        <f t="shared" si="2"/>
        <v>5289715.4414761607</v>
      </c>
      <c r="S123" s="87">
        <v>483770000</v>
      </c>
      <c r="T123" s="87">
        <f t="shared" si="3"/>
        <v>10304379.313282782</v>
      </c>
      <c r="U123" s="85"/>
      <c r="V123" s="115" t="s">
        <v>1257</v>
      </c>
      <c r="W123" s="115" t="s">
        <v>1257</v>
      </c>
      <c r="X123" s="115" t="s">
        <v>1258</v>
      </c>
    </row>
    <row r="124" spans="1:24">
      <c r="A124" s="85"/>
      <c r="B124" s="85">
        <v>4</v>
      </c>
      <c r="C124" s="82">
        <v>1</v>
      </c>
      <c r="D124" s="82">
        <v>3</v>
      </c>
      <c r="E124" s="82">
        <v>4.2</v>
      </c>
      <c r="F124" s="83" t="s">
        <v>1125</v>
      </c>
      <c r="G124" s="82">
        <v>1</v>
      </c>
      <c r="H124" s="122">
        <v>32.35</v>
      </c>
      <c r="I124" s="122">
        <v>69.819999999999993</v>
      </c>
      <c r="J124" s="125">
        <v>51.52</v>
      </c>
      <c r="K124" s="122">
        <v>12</v>
      </c>
      <c r="L124" s="117">
        <v>128</v>
      </c>
      <c r="M124" s="117">
        <v>249.34</v>
      </c>
      <c r="N124" s="87">
        <v>5190000</v>
      </c>
      <c r="O124" s="87">
        <v>391450000</v>
      </c>
      <c r="P124" s="87">
        <v>149750000</v>
      </c>
      <c r="Q124" s="87">
        <v>241700000</v>
      </c>
      <c r="R124" s="87">
        <f t="shared" si="2"/>
        <v>5189899.6822686279</v>
      </c>
      <c r="S124" s="87">
        <v>391450000</v>
      </c>
      <c r="T124" s="87">
        <f t="shared" si="3"/>
        <v>10109762.396694215</v>
      </c>
      <c r="U124" s="85"/>
      <c r="V124" s="115" t="s">
        <v>1257</v>
      </c>
      <c r="W124" s="115" t="s">
        <v>1257</v>
      </c>
      <c r="X124" s="115" t="s">
        <v>1258</v>
      </c>
    </row>
    <row r="125" spans="1:24">
      <c r="A125" s="85"/>
      <c r="B125" s="85">
        <v>4</v>
      </c>
      <c r="C125" s="82">
        <v>1</v>
      </c>
      <c r="D125" s="82">
        <v>3</v>
      </c>
      <c r="E125" s="82">
        <v>4.2</v>
      </c>
      <c r="F125" s="83" t="s">
        <v>1126</v>
      </c>
      <c r="G125" s="82">
        <v>1</v>
      </c>
      <c r="H125" s="122">
        <v>32.35</v>
      </c>
      <c r="I125" s="122">
        <v>69.819999999999993</v>
      </c>
      <c r="J125" s="125">
        <v>51.52</v>
      </c>
      <c r="K125" s="122">
        <v>12</v>
      </c>
      <c r="L125" s="117">
        <v>128</v>
      </c>
      <c r="M125" s="117">
        <v>249.34</v>
      </c>
      <c r="N125" s="87">
        <v>5190000</v>
      </c>
      <c r="O125" s="87">
        <v>391450000</v>
      </c>
      <c r="P125" s="87">
        <v>149750000</v>
      </c>
      <c r="Q125" s="87">
        <v>241700000</v>
      </c>
      <c r="R125" s="87">
        <f t="shared" si="2"/>
        <v>5189899.6822686279</v>
      </c>
      <c r="S125" s="87">
        <v>391450000</v>
      </c>
      <c r="T125" s="87">
        <f t="shared" si="3"/>
        <v>10109762.396694215</v>
      </c>
      <c r="U125" s="85"/>
      <c r="V125" s="115" t="s">
        <v>1257</v>
      </c>
      <c r="W125" s="115" t="s">
        <v>1257</v>
      </c>
      <c r="X125" s="115" t="s">
        <v>1258</v>
      </c>
    </row>
    <row r="126" spans="1:24">
      <c r="A126" s="85"/>
      <c r="B126" s="85">
        <v>4</v>
      </c>
      <c r="C126" s="82">
        <v>1</v>
      </c>
      <c r="D126" s="82">
        <v>3</v>
      </c>
      <c r="E126" s="82">
        <v>4.2</v>
      </c>
      <c r="F126" s="83" t="s">
        <v>1127</v>
      </c>
      <c r="G126" s="82">
        <v>5</v>
      </c>
      <c r="H126" s="122">
        <v>32.35</v>
      </c>
      <c r="I126" s="122">
        <v>69.819999999999993</v>
      </c>
      <c r="J126" s="125">
        <v>51.52</v>
      </c>
      <c r="K126" s="122">
        <v>12</v>
      </c>
      <c r="L126" s="117">
        <v>128</v>
      </c>
      <c r="M126" s="117">
        <v>249.34</v>
      </c>
      <c r="N126" s="87">
        <v>5190000</v>
      </c>
      <c r="O126" s="87">
        <v>391450000</v>
      </c>
      <c r="P126" s="87">
        <v>149750000</v>
      </c>
      <c r="Q126" s="87">
        <v>241700000</v>
      </c>
      <c r="R126" s="87">
        <f t="shared" si="2"/>
        <v>5189899.6822686279</v>
      </c>
      <c r="S126" s="87">
        <v>391450000</v>
      </c>
      <c r="T126" s="87">
        <f t="shared" si="3"/>
        <v>10109762.396694215</v>
      </c>
      <c r="U126" s="85"/>
      <c r="V126" s="115" t="s">
        <v>1257</v>
      </c>
      <c r="W126" s="115" t="s">
        <v>1257</v>
      </c>
      <c r="X126" s="115" t="s">
        <v>1258</v>
      </c>
    </row>
    <row r="127" spans="1:24">
      <c r="A127" s="85"/>
      <c r="B127" s="85">
        <v>4</v>
      </c>
      <c r="C127" s="82">
        <v>1</v>
      </c>
      <c r="D127" s="82">
        <v>3</v>
      </c>
      <c r="E127" s="82">
        <v>4.2</v>
      </c>
      <c r="F127" s="83" t="s">
        <v>1128</v>
      </c>
      <c r="G127" s="82">
        <v>1</v>
      </c>
      <c r="H127" s="122">
        <v>75.400000000000006</v>
      </c>
      <c r="I127" s="122">
        <v>162.72999999999999</v>
      </c>
      <c r="J127" s="125">
        <v>120.07</v>
      </c>
      <c r="K127" s="122">
        <v>44.89</v>
      </c>
      <c r="L127" s="117">
        <v>298.32</v>
      </c>
      <c r="M127" s="117">
        <v>581.12</v>
      </c>
      <c r="N127" s="87">
        <v>5290000</v>
      </c>
      <c r="O127" s="87">
        <v>929840000</v>
      </c>
      <c r="P127" s="87">
        <v>355740000</v>
      </c>
      <c r="Q127" s="87">
        <v>574100000</v>
      </c>
      <c r="R127" s="87">
        <f t="shared" si="2"/>
        <v>5289529.253285761</v>
      </c>
      <c r="S127" s="87">
        <v>929840000</v>
      </c>
      <c r="T127" s="87">
        <f t="shared" si="3"/>
        <v>10303872.484813025</v>
      </c>
      <c r="U127" s="85"/>
      <c r="V127" s="115" t="s">
        <v>1257</v>
      </c>
      <c r="W127" s="115" t="s">
        <v>1257</v>
      </c>
      <c r="X127" s="115" t="s">
        <v>1258</v>
      </c>
    </row>
    <row r="128" spans="1:24">
      <c r="A128" s="85"/>
      <c r="B128" s="85">
        <v>4</v>
      </c>
      <c r="C128" s="82">
        <v>1</v>
      </c>
      <c r="D128" s="82">
        <v>3</v>
      </c>
      <c r="E128" s="82">
        <v>4.2</v>
      </c>
      <c r="F128" s="83" t="s">
        <v>1129</v>
      </c>
      <c r="G128" s="82">
        <v>1</v>
      </c>
      <c r="H128" s="122">
        <v>25.4</v>
      </c>
      <c r="I128" s="122">
        <v>54.82</v>
      </c>
      <c r="J128" s="125">
        <v>40.450000000000003</v>
      </c>
      <c r="K128" s="122">
        <v>11.25</v>
      </c>
      <c r="L128" s="117">
        <v>100.5</v>
      </c>
      <c r="M128" s="117">
        <v>195.76999999999998</v>
      </c>
      <c r="N128" s="87">
        <v>5190000</v>
      </c>
      <c r="O128" s="87">
        <v>307270000</v>
      </c>
      <c r="P128" s="87">
        <v>117570000</v>
      </c>
      <c r="Q128" s="87">
        <v>189700000</v>
      </c>
      <c r="R128" s="87">
        <f t="shared" si="2"/>
        <v>5188581.4733683532</v>
      </c>
      <c r="S128" s="87">
        <v>307270000</v>
      </c>
      <c r="T128" s="87">
        <f t="shared" si="3"/>
        <v>10107150.199416144</v>
      </c>
      <c r="U128" s="85"/>
      <c r="V128" s="115" t="s">
        <v>1257</v>
      </c>
      <c r="W128" s="115" t="s">
        <v>1257</v>
      </c>
      <c r="X128" s="115" t="s">
        <v>1258</v>
      </c>
    </row>
    <row r="129" spans="1:24">
      <c r="A129" s="85"/>
      <c r="B129" s="85">
        <v>4</v>
      </c>
      <c r="C129" s="82">
        <v>1</v>
      </c>
      <c r="D129" s="82">
        <v>3</v>
      </c>
      <c r="E129" s="82">
        <v>4.2</v>
      </c>
      <c r="F129" s="83" t="s">
        <v>1130</v>
      </c>
      <c r="G129" s="82">
        <v>1</v>
      </c>
      <c r="H129" s="122">
        <v>25.4</v>
      </c>
      <c r="I129" s="122">
        <v>54.82</v>
      </c>
      <c r="J129" s="125">
        <v>40.450000000000003</v>
      </c>
      <c r="K129" s="122">
        <v>11.25</v>
      </c>
      <c r="L129" s="117">
        <v>100.5</v>
      </c>
      <c r="M129" s="117">
        <v>195.76999999999998</v>
      </c>
      <c r="N129" s="87">
        <v>5190000</v>
      </c>
      <c r="O129" s="87">
        <v>307270000</v>
      </c>
      <c r="P129" s="87">
        <v>117570000</v>
      </c>
      <c r="Q129" s="87">
        <v>189700000</v>
      </c>
      <c r="R129" s="87">
        <f t="shared" si="2"/>
        <v>5188581.4733683532</v>
      </c>
      <c r="S129" s="87">
        <v>307270000</v>
      </c>
      <c r="T129" s="87">
        <f t="shared" si="3"/>
        <v>10107150.199416144</v>
      </c>
      <c r="U129" s="85"/>
      <c r="V129" s="115" t="s">
        <v>1257</v>
      </c>
      <c r="W129" s="115" t="s">
        <v>1257</v>
      </c>
      <c r="X129" s="115" t="s">
        <v>1258</v>
      </c>
    </row>
    <row r="130" spans="1:24">
      <c r="A130" s="85"/>
      <c r="B130" s="85">
        <v>4</v>
      </c>
      <c r="C130" s="82">
        <v>1</v>
      </c>
      <c r="D130" s="82">
        <v>3</v>
      </c>
      <c r="E130" s="82">
        <v>4.2</v>
      </c>
      <c r="F130" s="83" t="s">
        <v>1131</v>
      </c>
      <c r="G130" s="82">
        <v>1</v>
      </c>
      <c r="H130" s="122">
        <v>30.23</v>
      </c>
      <c r="I130" s="122">
        <v>65.25</v>
      </c>
      <c r="J130" s="125">
        <v>48.14</v>
      </c>
      <c r="K130" s="122">
        <v>28.05</v>
      </c>
      <c r="L130" s="117">
        <v>119.61</v>
      </c>
      <c r="M130" s="117">
        <v>233</v>
      </c>
      <c r="N130" s="87">
        <v>5290000</v>
      </c>
      <c r="O130" s="87">
        <v>372830000</v>
      </c>
      <c r="P130" s="87">
        <v>142630000</v>
      </c>
      <c r="Q130" s="87">
        <v>230200000</v>
      </c>
      <c r="R130" s="87">
        <f t="shared" si="2"/>
        <v>5289681.8359167166</v>
      </c>
      <c r="S130" s="87">
        <v>372830000</v>
      </c>
      <c r="T130" s="87">
        <f t="shared" si="3"/>
        <v>10304287.833530601</v>
      </c>
      <c r="U130" s="85"/>
      <c r="V130" s="115" t="s">
        <v>1257</v>
      </c>
      <c r="W130" s="115" t="s">
        <v>1257</v>
      </c>
      <c r="X130" s="115" t="s">
        <v>1258</v>
      </c>
    </row>
    <row r="131" spans="1:24">
      <c r="A131" s="85"/>
      <c r="B131" s="85">
        <v>4</v>
      </c>
      <c r="C131" s="82">
        <v>1</v>
      </c>
      <c r="D131" s="82">
        <v>3</v>
      </c>
      <c r="E131" s="82">
        <v>4.2</v>
      </c>
      <c r="F131" s="83" t="s">
        <v>1132</v>
      </c>
      <c r="G131" s="82">
        <v>5</v>
      </c>
      <c r="H131" s="122">
        <v>94.2</v>
      </c>
      <c r="I131" s="122">
        <v>203.31</v>
      </c>
      <c r="J131" s="125">
        <v>150.02000000000001</v>
      </c>
      <c r="K131" s="122">
        <v>19.649999999999999</v>
      </c>
      <c r="L131" s="117">
        <v>372.72</v>
      </c>
      <c r="M131" s="117">
        <v>726.05</v>
      </c>
      <c r="N131" s="87">
        <v>5190000</v>
      </c>
      <c r="O131" s="87">
        <v>1139860000</v>
      </c>
      <c r="P131" s="87">
        <v>436060000</v>
      </c>
      <c r="Q131" s="87">
        <v>703800000</v>
      </c>
      <c r="R131" s="87">
        <f t="shared" ref="R131:R194" si="4">S131/(M131*0.3025)</f>
        <v>5189907.3499138607</v>
      </c>
      <c r="S131" s="87">
        <v>1139860000</v>
      </c>
      <c r="T131" s="87">
        <f t="shared" ref="T131:T194" si="5">S131/(L131*0.3025)</f>
        <v>10109820.324653786</v>
      </c>
      <c r="U131" s="85"/>
      <c r="V131" s="115" t="s">
        <v>1257</v>
      </c>
      <c r="W131" s="115" t="s">
        <v>1257</v>
      </c>
      <c r="X131" s="115" t="s">
        <v>1258</v>
      </c>
    </row>
    <row r="132" spans="1:24">
      <c r="A132" s="85"/>
      <c r="B132" s="85">
        <v>4</v>
      </c>
      <c r="C132" s="82">
        <v>1</v>
      </c>
      <c r="D132" s="82">
        <v>3</v>
      </c>
      <c r="E132" s="82">
        <v>4.2</v>
      </c>
      <c r="F132" s="83" t="s">
        <v>1133</v>
      </c>
      <c r="G132" s="82">
        <v>1</v>
      </c>
      <c r="H132" s="122">
        <v>24.119999999999997</v>
      </c>
      <c r="I132" s="122">
        <v>52.07</v>
      </c>
      <c r="J132" s="125">
        <v>38.42</v>
      </c>
      <c r="K132" s="122">
        <v>19.350000000000001</v>
      </c>
      <c r="L132" s="117">
        <v>95.46</v>
      </c>
      <c r="M132" s="117">
        <v>185.95</v>
      </c>
      <c r="N132" s="87">
        <v>5140000</v>
      </c>
      <c r="O132" s="87">
        <v>289100000</v>
      </c>
      <c r="P132" s="87">
        <v>110600000</v>
      </c>
      <c r="Q132" s="87">
        <v>178500000</v>
      </c>
      <c r="R132" s="87">
        <f t="shared" si="4"/>
        <v>5139566.976815504</v>
      </c>
      <c r="S132" s="87">
        <v>289100000</v>
      </c>
      <c r="T132" s="87">
        <f t="shared" si="5"/>
        <v>10011549.123599865</v>
      </c>
      <c r="U132" s="85"/>
      <c r="V132" s="115" t="s">
        <v>1257</v>
      </c>
      <c r="W132" s="115" t="s">
        <v>1257</v>
      </c>
      <c r="X132" s="115" t="s">
        <v>1258</v>
      </c>
    </row>
    <row r="133" spans="1:24">
      <c r="A133" s="85"/>
      <c r="B133" s="85">
        <v>4</v>
      </c>
      <c r="C133" s="82">
        <v>1</v>
      </c>
      <c r="D133" s="82">
        <v>3</v>
      </c>
      <c r="E133" s="82">
        <v>4.2</v>
      </c>
      <c r="F133" s="83" t="s">
        <v>1134</v>
      </c>
      <c r="G133" s="82">
        <v>1</v>
      </c>
      <c r="H133" s="122">
        <v>29.93</v>
      </c>
      <c r="I133" s="122">
        <v>64.600000000000009</v>
      </c>
      <c r="J133" s="125">
        <v>47.65</v>
      </c>
      <c r="K133" s="122">
        <v>24</v>
      </c>
      <c r="L133" s="117">
        <v>118.4</v>
      </c>
      <c r="M133" s="117">
        <v>230.65000000000003</v>
      </c>
      <c r="N133" s="87">
        <v>5140000</v>
      </c>
      <c r="O133" s="87">
        <v>358590000</v>
      </c>
      <c r="P133" s="87">
        <v>137190000</v>
      </c>
      <c r="Q133" s="87">
        <v>221400000</v>
      </c>
      <c r="R133" s="87">
        <f t="shared" si="4"/>
        <v>5139481.8452343615</v>
      </c>
      <c r="S133" s="87">
        <v>358590000</v>
      </c>
      <c r="T133" s="87">
        <f t="shared" si="5"/>
        <v>10012005.807460353</v>
      </c>
      <c r="U133" s="85"/>
      <c r="V133" s="115" t="s">
        <v>1257</v>
      </c>
      <c r="W133" s="115" t="s">
        <v>1257</v>
      </c>
      <c r="X133" s="115" t="s">
        <v>1258</v>
      </c>
    </row>
    <row r="134" spans="1:24">
      <c r="A134" s="85"/>
      <c r="B134" s="85">
        <v>4</v>
      </c>
      <c r="C134" s="82">
        <v>1</v>
      </c>
      <c r="D134" s="82">
        <v>3</v>
      </c>
      <c r="E134" s="82">
        <v>4.2</v>
      </c>
      <c r="F134" s="83" t="s">
        <v>1135</v>
      </c>
      <c r="G134" s="82">
        <v>1</v>
      </c>
      <c r="H134" s="122">
        <v>29.36</v>
      </c>
      <c r="I134" s="122">
        <v>63.37</v>
      </c>
      <c r="J134" s="125">
        <v>46.76</v>
      </c>
      <c r="K134" s="122">
        <v>21.3</v>
      </c>
      <c r="L134" s="117">
        <v>116.18</v>
      </c>
      <c r="M134" s="117">
        <v>226.31</v>
      </c>
      <c r="N134" s="87">
        <v>5140000</v>
      </c>
      <c r="O134" s="87">
        <v>351810000</v>
      </c>
      <c r="P134" s="87">
        <v>134610000</v>
      </c>
      <c r="Q134" s="87">
        <v>217200000</v>
      </c>
      <c r="R134" s="87">
        <f t="shared" si="4"/>
        <v>5139005.1896195924</v>
      </c>
      <c r="S134" s="87">
        <v>351810000</v>
      </c>
      <c r="T134" s="87">
        <f t="shared" si="5"/>
        <v>10010399.935124893</v>
      </c>
      <c r="U134" s="85"/>
      <c r="V134" s="115" t="s">
        <v>1257</v>
      </c>
      <c r="W134" s="115" t="s">
        <v>1257</v>
      </c>
      <c r="X134" s="115" t="s">
        <v>1258</v>
      </c>
    </row>
    <row r="135" spans="1:24">
      <c r="A135" s="85"/>
      <c r="B135" s="85">
        <v>4</v>
      </c>
      <c r="C135" s="82">
        <v>1</v>
      </c>
      <c r="D135" s="82">
        <v>3</v>
      </c>
      <c r="E135" s="82">
        <v>4.2</v>
      </c>
      <c r="F135" s="83" t="s">
        <v>1136</v>
      </c>
      <c r="G135" s="82">
        <v>5</v>
      </c>
      <c r="H135" s="122">
        <v>33.36</v>
      </c>
      <c r="I135" s="122">
        <v>71.989999999999995</v>
      </c>
      <c r="J135" s="125">
        <v>53.12</v>
      </c>
      <c r="K135" s="122">
        <v>12.45</v>
      </c>
      <c r="L135" s="117">
        <v>131.97</v>
      </c>
      <c r="M135" s="117">
        <v>257.08</v>
      </c>
      <c r="N135" s="87">
        <v>5190000</v>
      </c>
      <c r="O135" s="87">
        <v>403600000</v>
      </c>
      <c r="P135" s="87">
        <v>154400000</v>
      </c>
      <c r="Q135" s="87">
        <v>249200000</v>
      </c>
      <c r="R135" s="87">
        <f t="shared" si="4"/>
        <v>5189882.0446283575</v>
      </c>
      <c r="S135" s="87">
        <v>403600000</v>
      </c>
      <c r="T135" s="87">
        <f t="shared" si="5"/>
        <v>10109986.178927468</v>
      </c>
      <c r="U135" s="85"/>
      <c r="V135" s="115" t="s">
        <v>1257</v>
      </c>
      <c r="W135" s="115" t="s">
        <v>1257</v>
      </c>
      <c r="X135" s="115" t="s">
        <v>1258</v>
      </c>
    </row>
    <row r="136" spans="1:24">
      <c r="A136" s="85"/>
      <c r="B136" s="85">
        <v>4</v>
      </c>
      <c r="C136" s="82">
        <v>1</v>
      </c>
      <c r="D136" s="82">
        <v>3</v>
      </c>
      <c r="E136" s="82">
        <v>4.2</v>
      </c>
      <c r="F136" s="83" t="s">
        <v>1137</v>
      </c>
      <c r="G136" s="82">
        <v>5</v>
      </c>
      <c r="H136" s="122">
        <v>32.15</v>
      </c>
      <c r="I136" s="122">
        <v>69.400000000000006</v>
      </c>
      <c r="J136" s="125">
        <v>51.190000000000005</v>
      </c>
      <c r="K136" s="122">
        <v>12</v>
      </c>
      <c r="L136" s="117">
        <v>127.2</v>
      </c>
      <c r="M136" s="117">
        <v>247.79000000000002</v>
      </c>
      <c r="N136" s="87">
        <v>5190000</v>
      </c>
      <c r="O136" s="87">
        <v>389020000</v>
      </c>
      <c r="P136" s="87">
        <v>148820000</v>
      </c>
      <c r="Q136" s="87">
        <v>240200000</v>
      </c>
      <c r="R136" s="87">
        <f t="shared" si="4"/>
        <v>5189945.2315493757</v>
      </c>
      <c r="S136" s="87">
        <v>389020000</v>
      </c>
      <c r="T136" s="87">
        <f t="shared" si="5"/>
        <v>10110192.837465564</v>
      </c>
      <c r="U136" s="85"/>
      <c r="V136" s="115" t="s">
        <v>1257</v>
      </c>
      <c r="W136" s="115" t="s">
        <v>1257</v>
      </c>
      <c r="X136" s="115" t="s">
        <v>1258</v>
      </c>
    </row>
    <row r="137" spans="1:24">
      <c r="A137" s="85"/>
      <c r="B137" s="85">
        <v>4</v>
      </c>
      <c r="C137" s="82">
        <v>1</v>
      </c>
      <c r="D137" s="82">
        <v>3</v>
      </c>
      <c r="E137" s="82">
        <v>4.2</v>
      </c>
      <c r="F137" s="83" t="s">
        <v>1138</v>
      </c>
      <c r="G137" s="82">
        <v>5</v>
      </c>
      <c r="H137" s="122">
        <v>32.15</v>
      </c>
      <c r="I137" s="122">
        <v>69.400000000000006</v>
      </c>
      <c r="J137" s="125">
        <v>51.190000000000005</v>
      </c>
      <c r="K137" s="122">
        <v>12</v>
      </c>
      <c r="L137" s="117">
        <v>127.2</v>
      </c>
      <c r="M137" s="117">
        <v>247.79000000000002</v>
      </c>
      <c r="N137" s="87">
        <v>5190000</v>
      </c>
      <c r="O137" s="87">
        <v>389020000</v>
      </c>
      <c r="P137" s="87">
        <v>148820000</v>
      </c>
      <c r="Q137" s="87">
        <v>240200000</v>
      </c>
      <c r="R137" s="87">
        <f t="shared" si="4"/>
        <v>5189945.2315493757</v>
      </c>
      <c r="S137" s="87">
        <v>389020000</v>
      </c>
      <c r="T137" s="87">
        <f t="shared" si="5"/>
        <v>10110192.837465564</v>
      </c>
      <c r="U137" s="85"/>
      <c r="V137" s="115" t="s">
        <v>1257</v>
      </c>
      <c r="W137" s="115" t="s">
        <v>1257</v>
      </c>
      <c r="X137" s="115" t="s">
        <v>1258</v>
      </c>
    </row>
    <row r="138" spans="1:24">
      <c r="A138" s="85"/>
      <c r="B138" s="85">
        <v>4</v>
      </c>
      <c r="C138" s="82">
        <v>1</v>
      </c>
      <c r="D138" s="82">
        <v>3</v>
      </c>
      <c r="E138" s="82">
        <v>4.2</v>
      </c>
      <c r="F138" s="83" t="s">
        <v>1139</v>
      </c>
      <c r="G138" s="82">
        <v>5</v>
      </c>
      <c r="H138" s="122">
        <v>32.15</v>
      </c>
      <c r="I138" s="122">
        <v>69.400000000000006</v>
      </c>
      <c r="J138" s="125">
        <v>51.190000000000005</v>
      </c>
      <c r="K138" s="122">
        <v>12</v>
      </c>
      <c r="L138" s="117">
        <v>127.2</v>
      </c>
      <c r="M138" s="117">
        <v>247.79000000000002</v>
      </c>
      <c r="N138" s="87">
        <v>5190000</v>
      </c>
      <c r="O138" s="87">
        <v>389020000</v>
      </c>
      <c r="P138" s="87">
        <v>148820000</v>
      </c>
      <c r="Q138" s="87">
        <v>240200000</v>
      </c>
      <c r="R138" s="87">
        <f t="shared" si="4"/>
        <v>5189945.2315493757</v>
      </c>
      <c r="S138" s="87">
        <v>389020000</v>
      </c>
      <c r="T138" s="87">
        <f t="shared" si="5"/>
        <v>10110192.837465564</v>
      </c>
      <c r="U138" s="85"/>
      <c r="V138" s="115" t="s">
        <v>1257</v>
      </c>
      <c r="W138" s="115" t="s">
        <v>1257</v>
      </c>
      <c r="X138" s="115" t="s">
        <v>1258</v>
      </c>
    </row>
    <row r="139" spans="1:24">
      <c r="A139" s="85"/>
      <c r="B139" s="85">
        <v>4</v>
      </c>
      <c r="C139" s="82">
        <v>1</v>
      </c>
      <c r="D139" s="82">
        <v>3</v>
      </c>
      <c r="E139" s="82">
        <v>4.2</v>
      </c>
      <c r="F139" s="83" t="s">
        <v>1140</v>
      </c>
      <c r="G139" s="82">
        <v>5</v>
      </c>
      <c r="H139" s="122">
        <v>32.15</v>
      </c>
      <c r="I139" s="122">
        <v>69.400000000000006</v>
      </c>
      <c r="J139" s="125">
        <v>51.190000000000005</v>
      </c>
      <c r="K139" s="122">
        <v>12</v>
      </c>
      <c r="L139" s="117">
        <v>127.2</v>
      </c>
      <c r="M139" s="117">
        <v>247.79000000000002</v>
      </c>
      <c r="N139" s="87">
        <v>5190000</v>
      </c>
      <c r="O139" s="87">
        <v>389020000</v>
      </c>
      <c r="P139" s="87">
        <v>148820000</v>
      </c>
      <c r="Q139" s="87">
        <v>240200000</v>
      </c>
      <c r="R139" s="87">
        <f t="shared" si="4"/>
        <v>5189945.2315493757</v>
      </c>
      <c r="S139" s="87">
        <v>389020000</v>
      </c>
      <c r="T139" s="87">
        <f t="shared" si="5"/>
        <v>10110192.837465564</v>
      </c>
      <c r="U139" s="85"/>
      <c r="V139" s="115" t="s">
        <v>1257</v>
      </c>
      <c r="W139" s="115" t="s">
        <v>1257</v>
      </c>
      <c r="X139" s="115" t="s">
        <v>1258</v>
      </c>
    </row>
    <row r="140" spans="1:24">
      <c r="A140" s="85"/>
      <c r="B140" s="85">
        <v>4</v>
      </c>
      <c r="C140" s="82">
        <v>1</v>
      </c>
      <c r="D140" s="82">
        <v>3</v>
      </c>
      <c r="E140" s="82">
        <v>4.2</v>
      </c>
      <c r="F140" s="83" t="s">
        <v>1141</v>
      </c>
      <c r="G140" s="82">
        <v>5</v>
      </c>
      <c r="H140" s="122">
        <v>33.36</v>
      </c>
      <c r="I140" s="122">
        <v>71.989999999999995</v>
      </c>
      <c r="J140" s="125">
        <v>53.12</v>
      </c>
      <c r="K140" s="122">
        <v>12.45</v>
      </c>
      <c r="L140" s="117">
        <v>131.97</v>
      </c>
      <c r="M140" s="117">
        <v>257.08</v>
      </c>
      <c r="N140" s="87">
        <v>5190000</v>
      </c>
      <c r="O140" s="87">
        <v>403600000</v>
      </c>
      <c r="P140" s="87">
        <v>154400000</v>
      </c>
      <c r="Q140" s="87">
        <v>249200000</v>
      </c>
      <c r="R140" s="87">
        <f t="shared" si="4"/>
        <v>5189882.0446283575</v>
      </c>
      <c r="S140" s="87">
        <v>403600000</v>
      </c>
      <c r="T140" s="87">
        <f t="shared" si="5"/>
        <v>10109986.178927468</v>
      </c>
      <c r="U140" s="85"/>
      <c r="V140" s="115" t="s">
        <v>1257</v>
      </c>
      <c r="W140" s="115" t="s">
        <v>1257</v>
      </c>
      <c r="X140" s="115" t="s">
        <v>1258</v>
      </c>
    </row>
    <row r="141" spans="1:24">
      <c r="A141" s="85"/>
      <c r="B141" s="85">
        <v>4</v>
      </c>
      <c r="C141" s="82">
        <v>1</v>
      </c>
      <c r="D141" s="82">
        <v>3</v>
      </c>
      <c r="E141" s="82">
        <v>4.2</v>
      </c>
      <c r="F141" s="83" t="s">
        <v>1395</v>
      </c>
      <c r="G141" s="82">
        <v>5</v>
      </c>
      <c r="H141" s="122">
        <v>31.76</v>
      </c>
      <c r="I141" s="122">
        <v>68.55</v>
      </c>
      <c r="J141" s="125">
        <v>50.58</v>
      </c>
      <c r="K141" s="122">
        <v>15.45</v>
      </c>
      <c r="L141" s="117">
        <v>125.66</v>
      </c>
      <c r="M141" s="117">
        <v>244.79000000000002</v>
      </c>
      <c r="N141" s="87">
        <v>5190000</v>
      </c>
      <c r="O141" s="87">
        <v>384220000</v>
      </c>
      <c r="P141" s="87">
        <v>147020000</v>
      </c>
      <c r="Q141" s="87">
        <v>237200000</v>
      </c>
      <c r="R141" s="87">
        <f t="shared" si="4"/>
        <v>5188728.1356696701</v>
      </c>
      <c r="S141" s="87">
        <v>384220000</v>
      </c>
      <c r="T141" s="87">
        <f t="shared" si="5"/>
        <v>10107820.788879346</v>
      </c>
      <c r="U141" s="85"/>
      <c r="V141" s="115" t="s">
        <v>1257</v>
      </c>
      <c r="W141" s="115" t="s">
        <v>1257</v>
      </c>
      <c r="X141" s="115" t="s">
        <v>1258</v>
      </c>
    </row>
    <row r="142" spans="1:24">
      <c r="A142" s="85"/>
      <c r="B142" s="85">
        <v>4</v>
      </c>
      <c r="C142" s="82">
        <v>1</v>
      </c>
      <c r="D142" s="82">
        <v>3</v>
      </c>
      <c r="E142" s="82">
        <v>4.2</v>
      </c>
      <c r="F142" s="83" t="s">
        <v>1396</v>
      </c>
      <c r="G142" s="82">
        <v>1</v>
      </c>
      <c r="H142" s="122">
        <v>36.58</v>
      </c>
      <c r="I142" s="122">
        <v>78.94</v>
      </c>
      <c r="J142" s="125">
        <v>58.25</v>
      </c>
      <c r="K142" s="122">
        <v>16.2</v>
      </c>
      <c r="L142" s="117">
        <v>144.72</v>
      </c>
      <c r="M142" s="117">
        <v>281.90999999999997</v>
      </c>
      <c r="N142" s="87">
        <v>5190000</v>
      </c>
      <c r="O142" s="87">
        <v>442510000</v>
      </c>
      <c r="P142" s="87">
        <v>169310000</v>
      </c>
      <c r="Q142" s="87">
        <v>273200000</v>
      </c>
      <c r="R142" s="87">
        <f t="shared" si="4"/>
        <v>5189042.5143010598</v>
      </c>
      <c r="S142" s="87">
        <v>442510000</v>
      </c>
      <c r="T142" s="87">
        <f t="shared" si="5"/>
        <v>10108091.315689689</v>
      </c>
      <c r="U142" s="85"/>
      <c r="V142" s="115" t="s">
        <v>1257</v>
      </c>
      <c r="W142" s="115" t="s">
        <v>1257</v>
      </c>
      <c r="X142" s="115" t="s">
        <v>1258</v>
      </c>
    </row>
    <row r="143" spans="1:24">
      <c r="A143" s="85"/>
      <c r="B143" s="85">
        <v>4</v>
      </c>
      <c r="C143" s="82">
        <v>1</v>
      </c>
      <c r="D143" s="82">
        <v>3</v>
      </c>
      <c r="E143" s="82">
        <v>4.2</v>
      </c>
      <c r="F143" s="83" t="s">
        <v>1397</v>
      </c>
      <c r="G143" s="82">
        <v>1</v>
      </c>
      <c r="H143" s="122">
        <v>25.4</v>
      </c>
      <c r="I143" s="122">
        <v>54.82</v>
      </c>
      <c r="J143" s="125">
        <v>40.450000000000003</v>
      </c>
      <c r="K143" s="122">
        <v>11.25</v>
      </c>
      <c r="L143" s="117">
        <v>100.5</v>
      </c>
      <c r="M143" s="117">
        <v>195.76999999999998</v>
      </c>
      <c r="N143" s="87">
        <v>5190000</v>
      </c>
      <c r="O143" s="87">
        <v>307270000</v>
      </c>
      <c r="P143" s="87">
        <v>117570000</v>
      </c>
      <c r="Q143" s="87">
        <v>189700000</v>
      </c>
      <c r="R143" s="87">
        <f t="shared" si="4"/>
        <v>5188581.4733683532</v>
      </c>
      <c r="S143" s="87">
        <v>307270000</v>
      </c>
      <c r="T143" s="87">
        <f t="shared" si="5"/>
        <v>10107150.199416144</v>
      </c>
      <c r="U143" s="85"/>
      <c r="V143" s="115" t="s">
        <v>1257</v>
      </c>
      <c r="W143" s="115" t="s">
        <v>1257</v>
      </c>
      <c r="X143" s="115" t="s">
        <v>1258</v>
      </c>
    </row>
    <row r="144" spans="1:24">
      <c r="A144" s="85"/>
      <c r="B144" s="85">
        <v>4</v>
      </c>
      <c r="C144" s="82">
        <v>1</v>
      </c>
      <c r="D144" s="82">
        <v>3</v>
      </c>
      <c r="E144" s="82">
        <v>4.2</v>
      </c>
      <c r="F144" s="83" t="s">
        <v>1398</v>
      </c>
      <c r="G144" s="82">
        <v>1</v>
      </c>
      <c r="H144" s="122">
        <v>25.4</v>
      </c>
      <c r="I144" s="122">
        <v>54.82</v>
      </c>
      <c r="J144" s="125">
        <v>40.450000000000003</v>
      </c>
      <c r="K144" s="122">
        <v>11.25</v>
      </c>
      <c r="L144" s="117">
        <v>100.5</v>
      </c>
      <c r="M144" s="117">
        <v>195.76999999999998</v>
      </c>
      <c r="N144" s="87">
        <v>5190000</v>
      </c>
      <c r="O144" s="87">
        <v>307270000</v>
      </c>
      <c r="P144" s="87">
        <v>117570000</v>
      </c>
      <c r="Q144" s="87">
        <v>189700000</v>
      </c>
      <c r="R144" s="87">
        <f t="shared" si="4"/>
        <v>5188581.4733683532</v>
      </c>
      <c r="S144" s="87">
        <v>307270000</v>
      </c>
      <c r="T144" s="87">
        <f t="shared" si="5"/>
        <v>10107150.199416144</v>
      </c>
      <c r="U144" s="85"/>
      <c r="V144" s="115" t="s">
        <v>1257</v>
      </c>
      <c r="W144" s="115" t="s">
        <v>1257</v>
      </c>
      <c r="X144" s="115" t="s">
        <v>1258</v>
      </c>
    </row>
    <row r="145" spans="1:24">
      <c r="A145" s="85"/>
      <c r="B145" s="85">
        <v>4</v>
      </c>
      <c r="C145" s="82">
        <v>1</v>
      </c>
      <c r="D145" s="82">
        <v>3</v>
      </c>
      <c r="E145" s="82">
        <v>4.2</v>
      </c>
      <c r="F145" s="83" t="s">
        <v>1399</v>
      </c>
      <c r="G145" s="82">
        <v>1</v>
      </c>
      <c r="H145" s="122">
        <v>46.58</v>
      </c>
      <c r="I145" s="122">
        <v>100.52</v>
      </c>
      <c r="J145" s="125">
        <v>74.17</v>
      </c>
      <c r="K145" s="122">
        <v>42.3</v>
      </c>
      <c r="L145" s="117">
        <v>184.28</v>
      </c>
      <c r="M145" s="117">
        <v>358.96999999999997</v>
      </c>
      <c r="N145" s="87">
        <v>5290000</v>
      </c>
      <c r="O145" s="87">
        <v>574350000</v>
      </c>
      <c r="P145" s="87">
        <v>219750000</v>
      </c>
      <c r="Q145" s="87">
        <v>354600000</v>
      </c>
      <c r="R145" s="87">
        <f t="shared" si="4"/>
        <v>5289237.7801777683</v>
      </c>
      <c r="S145" s="87">
        <v>574350000</v>
      </c>
      <c r="T145" s="87">
        <f t="shared" si="5"/>
        <v>10303221.651565081</v>
      </c>
      <c r="U145" s="85"/>
      <c r="V145" s="115" t="s">
        <v>1257</v>
      </c>
      <c r="W145" s="115" t="s">
        <v>1257</v>
      </c>
      <c r="X145" s="115" t="s">
        <v>1258</v>
      </c>
    </row>
    <row r="146" spans="1:24">
      <c r="A146" s="85"/>
      <c r="B146" s="85">
        <v>4</v>
      </c>
      <c r="C146" s="82">
        <v>1</v>
      </c>
      <c r="D146" s="82">
        <v>3</v>
      </c>
      <c r="E146" s="82">
        <v>4.2</v>
      </c>
      <c r="F146" s="83" t="s">
        <v>1400</v>
      </c>
      <c r="G146" s="82">
        <v>1</v>
      </c>
      <c r="H146" s="122">
        <v>25.38</v>
      </c>
      <c r="I146" s="122">
        <v>54.78</v>
      </c>
      <c r="J146" s="125">
        <v>40.42</v>
      </c>
      <c r="K146" s="122">
        <v>12.45</v>
      </c>
      <c r="L146" s="117">
        <v>100.43</v>
      </c>
      <c r="M146" s="117">
        <v>195.63000000000002</v>
      </c>
      <c r="N146" s="87">
        <v>5140000</v>
      </c>
      <c r="O146" s="87">
        <v>304160000</v>
      </c>
      <c r="P146" s="87">
        <v>116360000</v>
      </c>
      <c r="Q146" s="87">
        <v>187800000</v>
      </c>
      <c r="R146" s="87">
        <f t="shared" si="4"/>
        <v>5139741.3653620863</v>
      </c>
      <c r="S146" s="87">
        <v>304160000</v>
      </c>
      <c r="T146" s="87">
        <f t="shared" si="5"/>
        <v>10011825.184763368</v>
      </c>
      <c r="U146" s="85"/>
      <c r="V146" s="115" t="s">
        <v>1257</v>
      </c>
      <c r="W146" s="115" t="s">
        <v>1257</v>
      </c>
      <c r="X146" s="115" t="s">
        <v>1258</v>
      </c>
    </row>
    <row r="147" spans="1:24">
      <c r="A147" s="85"/>
      <c r="B147" s="85">
        <v>4</v>
      </c>
      <c r="C147" s="82">
        <v>1</v>
      </c>
      <c r="D147" s="82">
        <v>3</v>
      </c>
      <c r="E147" s="82">
        <v>4.2</v>
      </c>
      <c r="F147" s="83" t="s">
        <v>1401</v>
      </c>
      <c r="G147" s="82">
        <v>1</v>
      </c>
      <c r="H147" s="122">
        <v>25.169999999999998</v>
      </c>
      <c r="I147" s="122">
        <v>54.35</v>
      </c>
      <c r="J147" s="125">
        <v>40.090000000000003</v>
      </c>
      <c r="K147" s="122">
        <v>11.77</v>
      </c>
      <c r="L147" s="117">
        <v>99.62</v>
      </c>
      <c r="M147" s="117">
        <v>194.06</v>
      </c>
      <c r="N147" s="87">
        <v>5140000</v>
      </c>
      <c r="O147" s="87">
        <v>301720000</v>
      </c>
      <c r="P147" s="87">
        <v>115420000</v>
      </c>
      <c r="Q147" s="87">
        <v>186300000</v>
      </c>
      <c r="R147" s="87">
        <f t="shared" si="4"/>
        <v>5139758.2582876729</v>
      </c>
      <c r="S147" s="87">
        <v>301720000</v>
      </c>
      <c r="T147" s="87">
        <f t="shared" si="5"/>
        <v>10012261.469617605</v>
      </c>
      <c r="U147" s="85"/>
      <c r="V147" s="115" t="s">
        <v>1257</v>
      </c>
      <c r="W147" s="115" t="s">
        <v>1257</v>
      </c>
      <c r="X147" s="115" t="s">
        <v>1258</v>
      </c>
    </row>
    <row r="148" spans="1:24">
      <c r="A148" s="85"/>
      <c r="B148" s="85">
        <v>4</v>
      </c>
      <c r="C148" s="82">
        <v>1</v>
      </c>
      <c r="D148" s="82">
        <v>3</v>
      </c>
      <c r="E148" s="82">
        <v>4.2</v>
      </c>
      <c r="F148" s="83" t="s">
        <v>1402</v>
      </c>
      <c r="G148" s="82">
        <v>5</v>
      </c>
      <c r="H148" s="122">
        <v>68.069999999999993</v>
      </c>
      <c r="I148" s="122">
        <v>146.91999999999999</v>
      </c>
      <c r="J148" s="125">
        <v>108.41</v>
      </c>
      <c r="K148" s="122">
        <v>19.05</v>
      </c>
      <c r="L148" s="117">
        <v>269.33999999999997</v>
      </c>
      <c r="M148" s="117">
        <v>524.66999999999996</v>
      </c>
      <c r="N148" s="87">
        <v>5140000</v>
      </c>
      <c r="O148" s="87">
        <v>815780000</v>
      </c>
      <c r="P148" s="87">
        <v>312080000</v>
      </c>
      <c r="Q148" s="87">
        <v>503700000</v>
      </c>
      <c r="R148" s="87">
        <f t="shared" si="4"/>
        <v>5139980.1559642293</v>
      </c>
      <c r="S148" s="87">
        <v>815780000</v>
      </c>
      <c r="T148" s="87">
        <f t="shared" si="5"/>
        <v>10012598.902612878</v>
      </c>
      <c r="U148" s="85"/>
      <c r="V148" s="115" t="s">
        <v>1257</v>
      </c>
      <c r="W148" s="115" t="s">
        <v>1257</v>
      </c>
      <c r="X148" s="115" t="s">
        <v>1258</v>
      </c>
    </row>
    <row r="149" spans="1:24">
      <c r="A149" s="85"/>
      <c r="B149" s="85">
        <v>4</v>
      </c>
      <c r="C149" s="82">
        <v>1</v>
      </c>
      <c r="D149" s="82">
        <v>3</v>
      </c>
      <c r="E149" s="82">
        <v>4.2</v>
      </c>
      <c r="F149" s="83" t="s">
        <v>1403</v>
      </c>
      <c r="G149" s="82">
        <v>5</v>
      </c>
      <c r="H149" s="122">
        <v>33.869999999999997</v>
      </c>
      <c r="I149" s="122">
        <v>73.099999999999994</v>
      </c>
      <c r="J149" s="125">
        <v>53.93</v>
      </c>
      <c r="K149" s="122">
        <v>15</v>
      </c>
      <c r="L149" s="117">
        <v>134</v>
      </c>
      <c r="M149" s="117">
        <v>261.02999999999997</v>
      </c>
      <c r="N149" s="87">
        <v>5140000</v>
      </c>
      <c r="O149" s="87">
        <v>405760000</v>
      </c>
      <c r="P149" s="87">
        <v>155260000</v>
      </c>
      <c r="Q149" s="87">
        <v>250500000</v>
      </c>
      <c r="R149" s="87">
        <f t="shared" si="4"/>
        <v>5138701.9572494598</v>
      </c>
      <c r="S149" s="87">
        <v>405760000</v>
      </c>
      <c r="T149" s="87">
        <f t="shared" si="5"/>
        <v>10010114.715677811</v>
      </c>
      <c r="U149" s="85"/>
      <c r="V149" s="115" t="s">
        <v>1257</v>
      </c>
      <c r="W149" s="115" t="s">
        <v>1257</v>
      </c>
      <c r="X149" s="115" t="s">
        <v>1258</v>
      </c>
    </row>
    <row r="150" spans="1:24">
      <c r="A150" s="85"/>
      <c r="B150" s="85">
        <v>4</v>
      </c>
      <c r="C150" s="82">
        <v>1</v>
      </c>
      <c r="D150" s="82">
        <v>3</v>
      </c>
      <c r="E150" s="82">
        <v>4.2</v>
      </c>
      <c r="F150" s="83" t="s">
        <v>1404</v>
      </c>
      <c r="G150" s="82">
        <v>5</v>
      </c>
      <c r="H150" s="122">
        <v>45.04</v>
      </c>
      <c r="I150" s="122">
        <v>97.22</v>
      </c>
      <c r="J150" s="125">
        <v>71.73</v>
      </c>
      <c r="K150" s="122">
        <v>18.75</v>
      </c>
      <c r="L150" s="117">
        <v>178.22</v>
      </c>
      <c r="M150" s="117">
        <v>347.16999999999996</v>
      </c>
      <c r="N150" s="87">
        <v>5140000</v>
      </c>
      <c r="O150" s="87">
        <v>539700000</v>
      </c>
      <c r="P150" s="87">
        <v>206500000</v>
      </c>
      <c r="Q150" s="87">
        <v>333200000</v>
      </c>
      <c r="R150" s="87">
        <f t="shared" si="4"/>
        <v>5139073.7431372497</v>
      </c>
      <c r="S150" s="87">
        <v>539700000</v>
      </c>
      <c r="T150" s="87">
        <f t="shared" si="5"/>
        <v>10010841.832594315</v>
      </c>
      <c r="U150" s="85"/>
      <c r="V150" s="115" t="s">
        <v>1257</v>
      </c>
      <c r="W150" s="115" t="s">
        <v>1257</v>
      </c>
      <c r="X150" s="115" t="s">
        <v>1258</v>
      </c>
    </row>
    <row r="151" spans="1:24">
      <c r="A151" s="85"/>
      <c r="B151" s="85">
        <v>4</v>
      </c>
      <c r="C151" s="82">
        <v>1</v>
      </c>
      <c r="D151" s="82">
        <v>3</v>
      </c>
      <c r="E151" s="82">
        <v>4.2</v>
      </c>
      <c r="F151" s="83" t="s">
        <v>1405</v>
      </c>
      <c r="G151" s="82">
        <v>1</v>
      </c>
      <c r="H151" s="122">
        <v>21.01</v>
      </c>
      <c r="I151" s="122">
        <v>45.35</v>
      </c>
      <c r="J151" s="125">
        <v>33.46</v>
      </c>
      <c r="K151" s="122">
        <v>12.23</v>
      </c>
      <c r="L151" s="117">
        <v>83.13</v>
      </c>
      <c r="M151" s="117">
        <v>161.94</v>
      </c>
      <c r="N151" s="87">
        <v>4900000</v>
      </c>
      <c r="O151" s="87">
        <v>240020000</v>
      </c>
      <c r="P151" s="87">
        <v>91820000</v>
      </c>
      <c r="Q151" s="87">
        <v>148200000</v>
      </c>
      <c r="R151" s="87">
        <f t="shared" si="4"/>
        <v>4899682.2616681829</v>
      </c>
      <c r="S151" s="87">
        <v>240020000</v>
      </c>
      <c r="T151" s="87">
        <f t="shared" si="5"/>
        <v>9544743.7201316673</v>
      </c>
      <c r="U151" s="85"/>
      <c r="V151" s="115" t="s">
        <v>1257</v>
      </c>
      <c r="W151" s="115" t="s">
        <v>1257</v>
      </c>
      <c r="X151" s="115" t="s">
        <v>1258</v>
      </c>
    </row>
    <row r="152" spans="1:24">
      <c r="A152" s="85"/>
      <c r="B152" s="85">
        <v>4</v>
      </c>
      <c r="C152" s="82">
        <v>1</v>
      </c>
      <c r="D152" s="82">
        <v>3</v>
      </c>
      <c r="E152" s="82">
        <v>4.2</v>
      </c>
      <c r="F152" s="83" t="s">
        <v>1406</v>
      </c>
      <c r="G152" s="82">
        <v>1</v>
      </c>
      <c r="H152" s="122">
        <v>20.62</v>
      </c>
      <c r="I152" s="122">
        <v>44.51</v>
      </c>
      <c r="J152" s="125">
        <v>32.840000000000003</v>
      </c>
      <c r="K152" s="122">
        <v>12</v>
      </c>
      <c r="L152" s="117">
        <v>81.599999999999994</v>
      </c>
      <c r="M152" s="117">
        <v>158.94999999999999</v>
      </c>
      <c r="N152" s="87">
        <v>4900000</v>
      </c>
      <c r="O152" s="87">
        <v>235530000</v>
      </c>
      <c r="P152" s="87">
        <v>90130000</v>
      </c>
      <c r="Q152" s="87">
        <v>145400000</v>
      </c>
      <c r="R152" s="87">
        <f t="shared" si="4"/>
        <v>4898468.5136705507</v>
      </c>
      <c r="S152" s="87">
        <v>235530000</v>
      </c>
      <c r="T152" s="87">
        <f t="shared" si="5"/>
        <v>9541808.4589207601</v>
      </c>
      <c r="U152" s="85"/>
      <c r="V152" s="115" t="s">
        <v>1257</v>
      </c>
      <c r="W152" s="115" t="s">
        <v>1257</v>
      </c>
      <c r="X152" s="115" t="s">
        <v>1258</v>
      </c>
    </row>
    <row r="153" spans="1:24">
      <c r="A153" s="85"/>
      <c r="B153" s="85">
        <v>4</v>
      </c>
      <c r="C153" s="82">
        <v>1</v>
      </c>
      <c r="D153" s="82">
        <v>3</v>
      </c>
      <c r="E153" s="82">
        <v>4.2</v>
      </c>
      <c r="F153" s="83" t="s">
        <v>1407</v>
      </c>
      <c r="G153" s="82">
        <v>1</v>
      </c>
      <c r="H153" s="122">
        <v>20.62</v>
      </c>
      <c r="I153" s="122">
        <v>44.51</v>
      </c>
      <c r="J153" s="125">
        <v>32.840000000000003</v>
      </c>
      <c r="K153" s="122">
        <v>12</v>
      </c>
      <c r="L153" s="117">
        <v>81.599999999999994</v>
      </c>
      <c r="M153" s="117">
        <v>158.94999999999999</v>
      </c>
      <c r="N153" s="87">
        <v>4900000</v>
      </c>
      <c r="O153" s="87">
        <v>235530000</v>
      </c>
      <c r="P153" s="87">
        <v>90130000</v>
      </c>
      <c r="Q153" s="87">
        <v>145400000</v>
      </c>
      <c r="R153" s="87">
        <f t="shared" si="4"/>
        <v>4898468.5136705507</v>
      </c>
      <c r="S153" s="87">
        <v>235530000</v>
      </c>
      <c r="T153" s="87">
        <f t="shared" si="5"/>
        <v>9541808.4589207601</v>
      </c>
      <c r="U153" s="85"/>
      <c r="V153" s="115" t="s">
        <v>1257</v>
      </c>
      <c r="W153" s="115" t="s">
        <v>1257</v>
      </c>
      <c r="X153" s="115" t="s">
        <v>1258</v>
      </c>
    </row>
    <row r="154" spans="1:24">
      <c r="A154" s="85"/>
      <c r="B154" s="85">
        <v>4</v>
      </c>
      <c r="C154" s="82">
        <v>1</v>
      </c>
      <c r="D154" s="82">
        <v>3</v>
      </c>
      <c r="E154" s="82">
        <v>4.2</v>
      </c>
      <c r="F154" s="83" t="s">
        <v>1408</v>
      </c>
      <c r="G154" s="82">
        <v>1</v>
      </c>
      <c r="H154" s="122">
        <v>20.62</v>
      </c>
      <c r="I154" s="122">
        <v>44.51</v>
      </c>
      <c r="J154" s="125">
        <v>32.840000000000003</v>
      </c>
      <c r="K154" s="122">
        <v>12</v>
      </c>
      <c r="L154" s="117">
        <v>81.599999999999994</v>
      </c>
      <c r="M154" s="117">
        <v>158.94999999999999</v>
      </c>
      <c r="N154" s="87">
        <v>4900000</v>
      </c>
      <c r="O154" s="87">
        <v>235530000</v>
      </c>
      <c r="P154" s="87">
        <v>90130000</v>
      </c>
      <c r="Q154" s="87">
        <v>145400000</v>
      </c>
      <c r="R154" s="87">
        <f t="shared" si="4"/>
        <v>4898468.5136705507</v>
      </c>
      <c r="S154" s="87">
        <v>235530000</v>
      </c>
      <c r="T154" s="87">
        <f t="shared" si="5"/>
        <v>9541808.4589207601</v>
      </c>
      <c r="U154" s="85"/>
      <c r="V154" s="115" t="s">
        <v>1257</v>
      </c>
      <c r="W154" s="115" t="s">
        <v>1257</v>
      </c>
      <c r="X154" s="115" t="s">
        <v>1258</v>
      </c>
    </row>
    <row r="155" spans="1:24">
      <c r="A155" s="85"/>
      <c r="B155" s="85">
        <v>4</v>
      </c>
      <c r="C155" s="82">
        <v>1</v>
      </c>
      <c r="D155" s="82">
        <v>3</v>
      </c>
      <c r="E155" s="82">
        <v>4.2</v>
      </c>
      <c r="F155" s="83" t="s">
        <v>1409</v>
      </c>
      <c r="G155" s="82">
        <v>1</v>
      </c>
      <c r="H155" s="122">
        <v>20.62</v>
      </c>
      <c r="I155" s="122">
        <v>44.51</v>
      </c>
      <c r="J155" s="125">
        <v>32.840000000000003</v>
      </c>
      <c r="K155" s="122">
        <v>12</v>
      </c>
      <c r="L155" s="117">
        <v>81.599999999999994</v>
      </c>
      <c r="M155" s="117">
        <v>158.94999999999999</v>
      </c>
      <c r="N155" s="87">
        <v>4900000</v>
      </c>
      <c r="O155" s="87">
        <v>235530000</v>
      </c>
      <c r="P155" s="87">
        <v>90130000</v>
      </c>
      <c r="Q155" s="87">
        <v>145400000</v>
      </c>
      <c r="R155" s="87">
        <f t="shared" si="4"/>
        <v>4898468.5136705507</v>
      </c>
      <c r="S155" s="87">
        <v>235530000</v>
      </c>
      <c r="T155" s="87">
        <f t="shared" si="5"/>
        <v>9541808.4589207601</v>
      </c>
      <c r="U155" s="85"/>
      <c r="V155" s="115" t="s">
        <v>1257</v>
      </c>
      <c r="W155" s="115" t="s">
        <v>1257</v>
      </c>
      <c r="X155" s="115" t="s">
        <v>1258</v>
      </c>
    </row>
    <row r="156" spans="1:24">
      <c r="A156" s="85"/>
      <c r="B156" s="85">
        <v>4</v>
      </c>
      <c r="C156" s="82">
        <v>1</v>
      </c>
      <c r="D156" s="82">
        <v>3</v>
      </c>
      <c r="E156" s="82">
        <v>4.2</v>
      </c>
      <c r="F156" s="83" t="s">
        <v>1410</v>
      </c>
      <c r="G156" s="82">
        <v>1</v>
      </c>
      <c r="H156" s="122">
        <v>21.01</v>
      </c>
      <c r="I156" s="122">
        <v>45.35</v>
      </c>
      <c r="J156" s="125">
        <v>33.46</v>
      </c>
      <c r="K156" s="122">
        <v>12.23</v>
      </c>
      <c r="L156" s="117">
        <v>83.13</v>
      </c>
      <c r="M156" s="117">
        <v>161.94</v>
      </c>
      <c r="N156" s="87">
        <v>4900000</v>
      </c>
      <c r="O156" s="87">
        <v>240020000</v>
      </c>
      <c r="P156" s="87">
        <v>91820000</v>
      </c>
      <c r="Q156" s="87">
        <v>148200000</v>
      </c>
      <c r="R156" s="87">
        <f t="shared" si="4"/>
        <v>4899682.2616681829</v>
      </c>
      <c r="S156" s="87">
        <v>240020000</v>
      </c>
      <c r="T156" s="87">
        <f t="shared" si="5"/>
        <v>9544743.7201316673</v>
      </c>
      <c r="U156" s="85"/>
      <c r="V156" s="115" t="s">
        <v>1257</v>
      </c>
      <c r="W156" s="115" t="s">
        <v>1257</v>
      </c>
      <c r="X156" s="115" t="s">
        <v>1258</v>
      </c>
    </row>
    <row r="157" spans="1:24">
      <c r="A157" s="85"/>
      <c r="B157" s="85">
        <v>4</v>
      </c>
      <c r="C157" s="82">
        <v>1</v>
      </c>
      <c r="D157" s="82">
        <v>3</v>
      </c>
      <c r="E157" s="82">
        <v>4.2</v>
      </c>
      <c r="F157" s="83" t="s">
        <v>1411</v>
      </c>
      <c r="G157" s="82">
        <v>1</v>
      </c>
      <c r="H157" s="122">
        <v>51.38</v>
      </c>
      <c r="I157" s="122">
        <v>110.89</v>
      </c>
      <c r="J157" s="125">
        <v>81.819999999999993</v>
      </c>
      <c r="K157" s="122">
        <v>42.900000000000006</v>
      </c>
      <c r="L157" s="117">
        <v>203.28</v>
      </c>
      <c r="M157" s="117">
        <v>395.99</v>
      </c>
      <c r="N157" s="87">
        <v>5290000</v>
      </c>
      <c r="O157" s="87">
        <v>633610000</v>
      </c>
      <c r="P157" s="87">
        <v>242410000</v>
      </c>
      <c r="Q157" s="87">
        <v>391200000</v>
      </c>
      <c r="R157" s="87">
        <f t="shared" si="4"/>
        <v>5289473.2503262563</v>
      </c>
      <c r="S157" s="87">
        <v>633610000</v>
      </c>
      <c r="T157" s="87">
        <f t="shared" si="5"/>
        <v>10303908.463187201</v>
      </c>
      <c r="U157" s="85"/>
      <c r="V157" s="115" t="s">
        <v>1257</v>
      </c>
      <c r="W157" s="115" t="s">
        <v>1257</v>
      </c>
      <c r="X157" s="115" t="s">
        <v>1258</v>
      </c>
    </row>
    <row r="158" spans="1:24">
      <c r="A158" s="85"/>
      <c r="B158" s="85">
        <v>4</v>
      </c>
      <c r="C158" s="82">
        <v>1</v>
      </c>
      <c r="D158" s="82">
        <v>3</v>
      </c>
      <c r="E158" s="82">
        <v>4.2</v>
      </c>
      <c r="F158" s="83" t="s">
        <v>1412</v>
      </c>
      <c r="G158" s="82">
        <v>1</v>
      </c>
      <c r="H158" s="122">
        <v>49.43</v>
      </c>
      <c r="I158" s="122">
        <v>106.69</v>
      </c>
      <c r="J158" s="125">
        <v>78.72</v>
      </c>
      <c r="K158" s="122">
        <v>19.05</v>
      </c>
      <c r="L158" s="117">
        <v>195.58</v>
      </c>
      <c r="M158" s="117">
        <v>380.99</v>
      </c>
      <c r="N158" s="87">
        <v>5190000</v>
      </c>
      <c r="O158" s="87">
        <v>598120000</v>
      </c>
      <c r="P158" s="87">
        <v>228820000</v>
      </c>
      <c r="Q158" s="87">
        <v>369300000</v>
      </c>
      <c r="R158" s="87">
        <f t="shared" si="4"/>
        <v>5189785.0293895043</v>
      </c>
      <c r="S158" s="87">
        <v>598120000</v>
      </c>
      <c r="T158" s="87">
        <f t="shared" si="5"/>
        <v>10109705.4829078</v>
      </c>
      <c r="U158" s="85"/>
      <c r="V158" s="115" t="s">
        <v>1257</v>
      </c>
      <c r="W158" s="115" t="s">
        <v>1257</v>
      </c>
      <c r="X158" s="115" t="s">
        <v>1258</v>
      </c>
    </row>
    <row r="159" spans="1:24">
      <c r="A159" s="85"/>
      <c r="B159" s="85">
        <v>4</v>
      </c>
      <c r="C159" s="82">
        <v>1</v>
      </c>
      <c r="D159" s="82">
        <v>3</v>
      </c>
      <c r="E159" s="82">
        <v>4.2</v>
      </c>
      <c r="F159" s="83" t="s">
        <v>1413</v>
      </c>
      <c r="G159" s="82">
        <v>1</v>
      </c>
      <c r="H159" s="122">
        <v>38.92</v>
      </c>
      <c r="I159" s="122">
        <v>84.01</v>
      </c>
      <c r="J159" s="125">
        <v>61.98</v>
      </c>
      <c r="K159" s="122">
        <v>15</v>
      </c>
      <c r="L159" s="117">
        <v>154</v>
      </c>
      <c r="M159" s="117">
        <v>299.99</v>
      </c>
      <c r="N159" s="87">
        <v>5190000</v>
      </c>
      <c r="O159" s="87">
        <v>470970000</v>
      </c>
      <c r="P159" s="87">
        <v>180170000</v>
      </c>
      <c r="Q159" s="87">
        <v>290800000</v>
      </c>
      <c r="R159" s="87">
        <f t="shared" si="4"/>
        <v>5189925.0636178227</v>
      </c>
      <c r="S159" s="87">
        <v>470970000</v>
      </c>
      <c r="T159" s="87">
        <f t="shared" si="5"/>
        <v>10109906.622303316</v>
      </c>
      <c r="U159" s="85"/>
      <c r="V159" s="115" t="s">
        <v>1257</v>
      </c>
      <c r="W159" s="115" t="s">
        <v>1257</v>
      </c>
      <c r="X159" s="115" t="s">
        <v>1258</v>
      </c>
    </row>
    <row r="160" spans="1:24">
      <c r="A160" s="85"/>
      <c r="B160" s="85">
        <v>4</v>
      </c>
      <c r="C160" s="82">
        <v>1</v>
      </c>
      <c r="D160" s="82">
        <v>4</v>
      </c>
      <c r="E160" s="82">
        <v>4.2</v>
      </c>
      <c r="F160" s="83" t="s">
        <v>1270</v>
      </c>
      <c r="G160" s="82">
        <v>1</v>
      </c>
      <c r="H160" s="122">
        <v>39.229999999999997</v>
      </c>
      <c r="I160" s="122">
        <v>84.66</v>
      </c>
      <c r="J160" s="125">
        <v>62.47</v>
      </c>
      <c r="K160" s="122">
        <v>38.549999999999997</v>
      </c>
      <c r="L160" s="117">
        <v>155.19999999999999</v>
      </c>
      <c r="M160" s="117">
        <v>302.33</v>
      </c>
      <c r="N160" s="87">
        <v>5390000</v>
      </c>
      <c r="O160" s="87">
        <v>492870000</v>
      </c>
      <c r="P160" s="87">
        <v>188570000</v>
      </c>
      <c r="Q160" s="87">
        <v>304300000</v>
      </c>
      <c r="R160" s="87">
        <f t="shared" si="4"/>
        <v>5389218.1194376564</v>
      </c>
      <c r="S160" s="87">
        <v>492870000</v>
      </c>
      <c r="T160" s="87">
        <f t="shared" si="5"/>
        <v>10498210.786401978</v>
      </c>
      <c r="U160" s="85"/>
      <c r="V160" s="115" t="s">
        <v>1257</v>
      </c>
      <c r="W160" s="115" t="s">
        <v>1257</v>
      </c>
      <c r="X160" s="115" t="s">
        <v>1258</v>
      </c>
    </row>
    <row r="161" spans="1:24">
      <c r="A161" s="85"/>
      <c r="B161" s="85">
        <v>4</v>
      </c>
      <c r="C161" s="82">
        <v>1</v>
      </c>
      <c r="D161" s="82">
        <v>4</v>
      </c>
      <c r="E161" s="82">
        <v>4.2</v>
      </c>
      <c r="F161" s="83" t="s">
        <v>1142</v>
      </c>
      <c r="G161" s="82">
        <v>5</v>
      </c>
      <c r="H161" s="122">
        <v>32.35</v>
      </c>
      <c r="I161" s="122">
        <v>69.819999999999993</v>
      </c>
      <c r="J161" s="125">
        <v>51.52</v>
      </c>
      <c r="K161" s="122">
        <v>12</v>
      </c>
      <c r="L161" s="117">
        <v>128</v>
      </c>
      <c r="M161" s="117">
        <v>249.34</v>
      </c>
      <c r="N161" s="87">
        <v>5290000</v>
      </c>
      <c r="O161" s="87">
        <v>398930000</v>
      </c>
      <c r="P161" s="87">
        <v>152630000</v>
      </c>
      <c r="Q161" s="87">
        <v>246300000</v>
      </c>
      <c r="R161" s="87">
        <f t="shared" si="4"/>
        <v>5289070.5843592379</v>
      </c>
      <c r="S161" s="87">
        <v>398930000</v>
      </c>
      <c r="T161" s="87">
        <f t="shared" si="5"/>
        <v>10302944.214876033</v>
      </c>
      <c r="U161" s="85"/>
      <c r="V161" s="115" t="s">
        <v>1257</v>
      </c>
      <c r="W161" s="115" t="s">
        <v>1257</v>
      </c>
      <c r="X161" s="115" t="s">
        <v>1258</v>
      </c>
    </row>
    <row r="162" spans="1:24">
      <c r="A162" s="85"/>
      <c r="B162" s="85">
        <v>4</v>
      </c>
      <c r="C162" s="82">
        <v>1</v>
      </c>
      <c r="D162" s="82">
        <v>4</v>
      </c>
      <c r="E162" s="82">
        <v>4.2</v>
      </c>
      <c r="F162" s="83" t="s">
        <v>1143</v>
      </c>
      <c r="G162" s="82">
        <v>5</v>
      </c>
      <c r="H162" s="122">
        <v>32.35</v>
      </c>
      <c r="I162" s="122">
        <v>69.819999999999993</v>
      </c>
      <c r="J162" s="125">
        <v>51.52</v>
      </c>
      <c r="K162" s="122">
        <v>12</v>
      </c>
      <c r="L162" s="117">
        <v>128</v>
      </c>
      <c r="M162" s="117">
        <v>249.34</v>
      </c>
      <c r="N162" s="87">
        <v>5290000</v>
      </c>
      <c r="O162" s="87">
        <v>398930000</v>
      </c>
      <c r="P162" s="87">
        <v>152630000</v>
      </c>
      <c r="Q162" s="87">
        <v>246300000</v>
      </c>
      <c r="R162" s="87">
        <f t="shared" si="4"/>
        <v>5289070.5843592379</v>
      </c>
      <c r="S162" s="87">
        <v>398930000</v>
      </c>
      <c r="T162" s="87">
        <f t="shared" si="5"/>
        <v>10302944.214876033</v>
      </c>
      <c r="U162" s="85"/>
      <c r="V162" s="115" t="s">
        <v>1257</v>
      </c>
      <c r="W162" s="115" t="s">
        <v>1257</v>
      </c>
      <c r="X162" s="115" t="s">
        <v>1258</v>
      </c>
    </row>
    <row r="163" spans="1:24">
      <c r="A163" s="85"/>
      <c r="B163" s="85">
        <v>4</v>
      </c>
      <c r="C163" s="82">
        <v>1</v>
      </c>
      <c r="D163" s="82">
        <v>4</v>
      </c>
      <c r="E163" s="82">
        <v>4.2</v>
      </c>
      <c r="F163" s="83" t="s">
        <v>1144</v>
      </c>
      <c r="G163" s="82">
        <v>5</v>
      </c>
      <c r="H163" s="122">
        <v>32.35</v>
      </c>
      <c r="I163" s="122">
        <v>69.819999999999993</v>
      </c>
      <c r="J163" s="125">
        <v>51.52</v>
      </c>
      <c r="K163" s="122">
        <v>12</v>
      </c>
      <c r="L163" s="117">
        <v>128</v>
      </c>
      <c r="M163" s="117">
        <v>249.34</v>
      </c>
      <c r="N163" s="87">
        <v>5290000</v>
      </c>
      <c r="O163" s="87">
        <v>398930000</v>
      </c>
      <c r="P163" s="87">
        <v>152630000</v>
      </c>
      <c r="Q163" s="87">
        <v>246300000</v>
      </c>
      <c r="R163" s="87">
        <f t="shared" si="4"/>
        <v>5289070.5843592379</v>
      </c>
      <c r="S163" s="87">
        <v>398930000</v>
      </c>
      <c r="T163" s="87">
        <f t="shared" si="5"/>
        <v>10302944.214876033</v>
      </c>
      <c r="U163" s="85"/>
      <c r="V163" s="115" t="s">
        <v>1257</v>
      </c>
      <c r="W163" s="115" t="s">
        <v>1257</v>
      </c>
      <c r="X163" s="115" t="s">
        <v>1258</v>
      </c>
    </row>
    <row r="164" spans="1:24">
      <c r="A164" s="85"/>
      <c r="B164" s="85">
        <v>4</v>
      </c>
      <c r="C164" s="82">
        <v>1</v>
      </c>
      <c r="D164" s="82">
        <v>4</v>
      </c>
      <c r="E164" s="82">
        <v>4.2</v>
      </c>
      <c r="F164" s="83" t="s">
        <v>1145</v>
      </c>
      <c r="G164" s="82">
        <v>1</v>
      </c>
      <c r="H164" s="122">
        <v>75.400000000000006</v>
      </c>
      <c r="I164" s="122">
        <v>162.72999999999999</v>
      </c>
      <c r="J164" s="125">
        <v>120.07</v>
      </c>
      <c r="K164" s="122">
        <v>44.89</v>
      </c>
      <c r="L164" s="117">
        <v>298.32</v>
      </c>
      <c r="M164" s="117">
        <v>581.12</v>
      </c>
      <c r="N164" s="87">
        <v>5390000</v>
      </c>
      <c r="O164" s="87">
        <v>947470000</v>
      </c>
      <c r="P164" s="87">
        <v>362470000</v>
      </c>
      <c r="Q164" s="87">
        <v>585000000</v>
      </c>
      <c r="R164" s="87">
        <f t="shared" si="4"/>
        <v>5389820.0567954266</v>
      </c>
      <c r="S164" s="87">
        <v>947470000</v>
      </c>
      <c r="T164" s="87">
        <f t="shared" si="5"/>
        <v>10499236.495725928</v>
      </c>
      <c r="U164" s="85"/>
      <c r="V164" s="115" t="s">
        <v>1257</v>
      </c>
      <c r="W164" s="115" t="s">
        <v>1257</v>
      </c>
      <c r="X164" s="115" t="s">
        <v>1258</v>
      </c>
    </row>
    <row r="165" spans="1:24">
      <c r="A165" s="85"/>
      <c r="B165" s="85">
        <v>4</v>
      </c>
      <c r="C165" s="82">
        <v>1</v>
      </c>
      <c r="D165" s="82">
        <v>4</v>
      </c>
      <c r="E165" s="82">
        <v>4.2</v>
      </c>
      <c r="F165" s="83" t="s">
        <v>1146</v>
      </c>
      <c r="G165" s="82">
        <v>1</v>
      </c>
      <c r="H165" s="122">
        <v>25.4</v>
      </c>
      <c r="I165" s="122">
        <v>54.82</v>
      </c>
      <c r="J165" s="125">
        <v>40.450000000000003</v>
      </c>
      <c r="K165" s="122">
        <v>11.25</v>
      </c>
      <c r="L165" s="117">
        <v>100.5</v>
      </c>
      <c r="M165" s="117">
        <v>195.76999999999998</v>
      </c>
      <c r="N165" s="87">
        <v>5290000</v>
      </c>
      <c r="O165" s="87">
        <v>313240000</v>
      </c>
      <c r="P165" s="87">
        <v>119840000</v>
      </c>
      <c r="Q165" s="87">
        <v>193400000</v>
      </c>
      <c r="R165" s="87">
        <f t="shared" si="4"/>
        <v>5289391.2868744191</v>
      </c>
      <c r="S165" s="87">
        <v>313240000</v>
      </c>
      <c r="T165" s="87">
        <f t="shared" si="5"/>
        <v>10303523.703795075</v>
      </c>
      <c r="U165" s="85"/>
      <c r="V165" s="115" t="s">
        <v>1257</v>
      </c>
      <c r="W165" s="115" t="s">
        <v>1257</v>
      </c>
      <c r="X165" s="115" t="s">
        <v>1258</v>
      </c>
    </row>
    <row r="166" spans="1:24">
      <c r="A166" s="85"/>
      <c r="B166" s="85">
        <v>4</v>
      </c>
      <c r="C166" s="82">
        <v>1</v>
      </c>
      <c r="D166" s="82">
        <v>4</v>
      </c>
      <c r="E166" s="82">
        <v>4.2</v>
      </c>
      <c r="F166" s="83" t="s">
        <v>1147</v>
      </c>
      <c r="G166" s="82">
        <v>1</v>
      </c>
      <c r="H166" s="122">
        <v>25.4</v>
      </c>
      <c r="I166" s="122">
        <v>54.82</v>
      </c>
      <c r="J166" s="125">
        <v>40.450000000000003</v>
      </c>
      <c r="K166" s="122">
        <v>11.25</v>
      </c>
      <c r="L166" s="117">
        <v>100.5</v>
      </c>
      <c r="M166" s="117">
        <v>195.76999999999998</v>
      </c>
      <c r="N166" s="87">
        <v>5290000</v>
      </c>
      <c r="O166" s="87">
        <v>313240000</v>
      </c>
      <c r="P166" s="87">
        <v>119840000</v>
      </c>
      <c r="Q166" s="87">
        <v>193400000</v>
      </c>
      <c r="R166" s="87">
        <f t="shared" si="4"/>
        <v>5289391.2868744191</v>
      </c>
      <c r="S166" s="87">
        <v>313240000</v>
      </c>
      <c r="T166" s="87">
        <f t="shared" si="5"/>
        <v>10303523.703795075</v>
      </c>
      <c r="U166" s="85"/>
      <c r="V166" s="115" t="s">
        <v>1257</v>
      </c>
      <c r="W166" s="115" t="s">
        <v>1257</v>
      </c>
      <c r="X166" s="115" t="s">
        <v>1258</v>
      </c>
    </row>
    <row r="167" spans="1:24">
      <c r="A167" s="85"/>
      <c r="B167" s="85">
        <v>4</v>
      </c>
      <c r="C167" s="82">
        <v>1</v>
      </c>
      <c r="D167" s="82">
        <v>4</v>
      </c>
      <c r="E167" s="82">
        <v>4.2</v>
      </c>
      <c r="F167" s="83" t="s">
        <v>1148</v>
      </c>
      <c r="G167" s="82">
        <v>1</v>
      </c>
      <c r="H167" s="122">
        <v>30.23</v>
      </c>
      <c r="I167" s="122">
        <v>65.25</v>
      </c>
      <c r="J167" s="125">
        <v>48.14</v>
      </c>
      <c r="K167" s="122">
        <v>28.05</v>
      </c>
      <c r="L167" s="117">
        <v>119.61</v>
      </c>
      <c r="M167" s="117">
        <v>233</v>
      </c>
      <c r="N167" s="87">
        <v>5390000</v>
      </c>
      <c r="O167" s="87">
        <v>379830000</v>
      </c>
      <c r="P167" s="87">
        <v>145330000</v>
      </c>
      <c r="Q167" s="87">
        <v>234500000</v>
      </c>
      <c r="R167" s="87">
        <f t="shared" si="4"/>
        <v>5388997.2688255953</v>
      </c>
      <c r="S167" s="87">
        <v>379830000</v>
      </c>
      <c r="T167" s="87">
        <f t="shared" si="5"/>
        <v>10497754.064345488</v>
      </c>
      <c r="U167" s="85"/>
      <c r="V167" s="115" t="s">
        <v>1257</v>
      </c>
      <c r="W167" s="115" t="s">
        <v>1257</v>
      </c>
      <c r="X167" s="115" t="s">
        <v>1258</v>
      </c>
    </row>
    <row r="168" spans="1:24">
      <c r="A168" s="85"/>
      <c r="B168" s="85">
        <v>4</v>
      </c>
      <c r="C168" s="82">
        <v>1</v>
      </c>
      <c r="D168" s="82">
        <v>4</v>
      </c>
      <c r="E168" s="82">
        <v>4.2</v>
      </c>
      <c r="F168" s="83" t="s">
        <v>1149</v>
      </c>
      <c r="G168" s="82">
        <v>5</v>
      </c>
      <c r="H168" s="122">
        <v>94.2</v>
      </c>
      <c r="I168" s="122">
        <v>203.31</v>
      </c>
      <c r="J168" s="125">
        <v>150.02000000000001</v>
      </c>
      <c r="K168" s="122">
        <v>19.649999999999999</v>
      </c>
      <c r="L168" s="117">
        <v>372.72</v>
      </c>
      <c r="M168" s="117">
        <v>726.05</v>
      </c>
      <c r="N168" s="87">
        <v>5290000</v>
      </c>
      <c r="O168" s="87">
        <v>1161760000</v>
      </c>
      <c r="P168" s="87">
        <v>444460000</v>
      </c>
      <c r="Q168" s="87">
        <v>717300000</v>
      </c>
      <c r="R168" s="87">
        <f t="shared" si="4"/>
        <v>5289620.447103966</v>
      </c>
      <c r="S168" s="87">
        <v>1161760000</v>
      </c>
      <c r="T168" s="87">
        <f t="shared" si="5"/>
        <v>10304059.147939028</v>
      </c>
      <c r="U168" s="85"/>
      <c r="V168" s="115" t="s">
        <v>1257</v>
      </c>
      <c r="W168" s="115" t="s">
        <v>1257</v>
      </c>
      <c r="X168" s="115" t="s">
        <v>1258</v>
      </c>
    </row>
    <row r="169" spans="1:24">
      <c r="A169" s="85"/>
      <c r="B169" s="85">
        <v>4</v>
      </c>
      <c r="C169" s="82">
        <v>1</v>
      </c>
      <c r="D169" s="82">
        <v>4</v>
      </c>
      <c r="E169" s="82">
        <v>4.2</v>
      </c>
      <c r="F169" s="83" t="s">
        <v>1150</v>
      </c>
      <c r="G169" s="82">
        <v>1</v>
      </c>
      <c r="H169" s="122">
        <v>24.119999999999997</v>
      </c>
      <c r="I169" s="122">
        <v>52.07</v>
      </c>
      <c r="J169" s="125">
        <v>38.42</v>
      </c>
      <c r="K169" s="122">
        <v>19.350000000000001</v>
      </c>
      <c r="L169" s="117">
        <v>95.46</v>
      </c>
      <c r="M169" s="117">
        <v>185.95</v>
      </c>
      <c r="N169" s="87">
        <v>5240000</v>
      </c>
      <c r="O169" s="87">
        <v>294650000</v>
      </c>
      <c r="P169" s="87">
        <v>112750000</v>
      </c>
      <c r="Q169" s="87">
        <v>181900000</v>
      </c>
      <c r="R169" s="87">
        <f t="shared" si="4"/>
        <v>5238233.8627419174</v>
      </c>
      <c r="S169" s="87">
        <v>294650000</v>
      </c>
      <c r="T169" s="87">
        <f t="shared" si="5"/>
        <v>10203745.933132825</v>
      </c>
      <c r="U169" s="85"/>
      <c r="V169" s="115" t="s">
        <v>1257</v>
      </c>
      <c r="W169" s="115" t="s">
        <v>1257</v>
      </c>
      <c r="X169" s="115" t="s">
        <v>1258</v>
      </c>
    </row>
    <row r="170" spans="1:24">
      <c r="A170" s="85"/>
      <c r="B170" s="85">
        <v>4</v>
      </c>
      <c r="C170" s="82">
        <v>1</v>
      </c>
      <c r="D170" s="82">
        <v>4</v>
      </c>
      <c r="E170" s="82">
        <v>4.2</v>
      </c>
      <c r="F170" s="83" t="s">
        <v>1151</v>
      </c>
      <c r="G170" s="82">
        <v>1</v>
      </c>
      <c r="H170" s="122">
        <v>29.93</v>
      </c>
      <c r="I170" s="122">
        <v>64.600000000000009</v>
      </c>
      <c r="J170" s="125">
        <v>47.65</v>
      </c>
      <c r="K170" s="122">
        <v>24</v>
      </c>
      <c r="L170" s="117">
        <v>118.4</v>
      </c>
      <c r="M170" s="117">
        <v>230.65000000000003</v>
      </c>
      <c r="N170" s="87">
        <v>5240000</v>
      </c>
      <c r="O170" s="87">
        <v>365560000</v>
      </c>
      <c r="P170" s="87">
        <v>139860000</v>
      </c>
      <c r="Q170" s="87">
        <v>225700000</v>
      </c>
      <c r="R170" s="87">
        <f t="shared" si="4"/>
        <v>5239379.1888894653</v>
      </c>
      <c r="S170" s="87">
        <v>365560000</v>
      </c>
      <c r="T170" s="87">
        <f t="shared" si="5"/>
        <v>10206611.570247933</v>
      </c>
      <c r="U170" s="85"/>
      <c r="V170" s="115" t="s">
        <v>1257</v>
      </c>
      <c r="W170" s="115" t="s">
        <v>1257</v>
      </c>
      <c r="X170" s="115" t="s">
        <v>1258</v>
      </c>
    </row>
    <row r="171" spans="1:24">
      <c r="A171" s="85"/>
      <c r="B171" s="85">
        <v>4</v>
      </c>
      <c r="C171" s="82">
        <v>1</v>
      </c>
      <c r="D171" s="82">
        <v>4</v>
      </c>
      <c r="E171" s="82">
        <v>4.2</v>
      </c>
      <c r="F171" s="83" t="s">
        <v>1152</v>
      </c>
      <c r="G171" s="82">
        <v>5</v>
      </c>
      <c r="H171" s="122">
        <v>29.36</v>
      </c>
      <c r="I171" s="122">
        <v>63.37</v>
      </c>
      <c r="J171" s="125">
        <v>46.76</v>
      </c>
      <c r="K171" s="122">
        <v>21.3</v>
      </c>
      <c r="L171" s="117">
        <v>116.18</v>
      </c>
      <c r="M171" s="117">
        <v>226.31</v>
      </c>
      <c r="N171" s="87">
        <v>5240000</v>
      </c>
      <c r="O171" s="87">
        <v>358630000</v>
      </c>
      <c r="P171" s="87">
        <v>137230000</v>
      </c>
      <c r="Q171" s="87">
        <v>221400000</v>
      </c>
      <c r="R171" s="87">
        <f t="shared" si="4"/>
        <v>5238627.1884064535</v>
      </c>
      <c r="S171" s="87">
        <v>358630000</v>
      </c>
      <c r="T171" s="87">
        <f t="shared" si="5"/>
        <v>10204456.18013655</v>
      </c>
      <c r="U171" s="85"/>
      <c r="V171" s="115" t="s">
        <v>1257</v>
      </c>
      <c r="W171" s="115" t="s">
        <v>1257</v>
      </c>
      <c r="X171" s="115" t="s">
        <v>1258</v>
      </c>
    </row>
    <row r="172" spans="1:24">
      <c r="A172" s="85"/>
      <c r="B172" s="85">
        <v>4</v>
      </c>
      <c r="C172" s="82">
        <v>1</v>
      </c>
      <c r="D172" s="82">
        <v>4</v>
      </c>
      <c r="E172" s="82">
        <v>4.2</v>
      </c>
      <c r="F172" s="83" t="s">
        <v>1153</v>
      </c>
      <c r="G172" s="82">
        <v>5</v>
      </c>
      <c r="H172" s="122">
        <v>33.36</v>
      </c>
      <c r="I172" s="122">
        <v>71.989999999999995</v>
      </c>
      <c r="J172" s="125">
        <v>53.12</v>
      </c>
      <c r="K172" s="122">
        <v>12.45</v>
      </c>
      <c r="L172" s="117">
        <v>131.97</v>
      </c>
      <c r="M172" s="117">
        <v>257.08</v>
      </c>
      <c r="N172" s="87">
        <v>5290000</v>
      </c>
      <c r="O172" s="87">
        <v>411370000</v>
      </c>
      <c r="P172" s="87">
        <v>157370000</v>
      </c>
      <c r="Q172" s="87">
        <v>254000000</v>
      </c>
      <c r="R172" s="87">
        <f t="shared" si="4"/>
        <v>5289796.2752694925</v>
      </c>
      <c r="S172" s="87">
        <v>411370000</v>
      </c>
      <c r="T172" s="87">
        <f t="shared" si="5"/>
        <v>10304620.94753566</v>
      </c>
      <c r="U172" s="85"/>
      <c r="V172" s="115" t="s">
        <v>1257</v>
      </c>
      <c r="W172" s="115" t="s">
        <v>1257</v>
      </c>
      <c r="X172" s="115" t="s">
        <v>1258</v>
      </c>
    </row>
    <row r="173" spans="1:24">
      <c r="A173" s="85"/>
      <c r="B173" s="85">
        <v>4</v>
      </c>
      <c r="C173" s="82">
        <v>1</v>
      </c>
      <c r="D173" s="82">
        <v>4</v>
      </c>
      <c r="E173" s="82">
        <v>4.2</v>
      </c>
      <c r="F173" s="83" t="s">
        <v>1154</v>
      </c>
      <c r="G173" s="82">
        <v>5</v>
      </c>
      <c r="H173" s="122">
        <v>32.15</v>
      </c>
      <c r="I173" s="122">
        <v>69.400000000000006</v>
      </c>
      <c r="J173" s="125">
        <v>51.190000000000005</v>
      </c>
      <c r="K173" s="122">
        <v>12</v>
      </c>
      <c r="L173" s="117">
        <v>127.2</v>
      </c>
      <c r="M173" s="117">
        <v>247.79000000000002</v>
      </c>
      <c r="N173" s="87">
        <v>5290000</v>
      </c>
      <c r="O173" s="87">
        <v>396490000</v>
      </c>
      <c r="P173" s="87">
        <v>151690000</v>
      </c>
      <c r="Q173" s="87">
        <v>244800000</v>
      </c>
      <c r="R173" s="87">
        <f t="shared" si="4"/>
        <v>5289603.0663128169</v>
      </c>
      <c r="S173" s="87">
        <v>396490000</v>
      </c>
      <c r="T173" s="87">
        <f t="shared" si="5"/>
        <v>10304329.74686834</v>
      </c>
      <c r="U173" s="85"/>
      <c r="V173" s="115" t="s">
        <v>1257</v>
      </c>
      <c r="W173" s="115" t="s">
        <v>1257</v>
      </c>
      <c r="X173" s="115" t="s">
        <v>1258</v>
      </c>
    </row>
    <row r="174" spans="1:24">
      <c r="A174" s="85"/>
      <c r="B174" s="85">
        <v>4</v>
      </c>
      <c r="C174" s="82">
        <v>1</v>
      </c>
      <c r="D174" s="82">
        <v>4</v>
      </c>
      <c r="E174" s="82">
        <v>4.2</v>
      </c>
      <c r="F174" s="83" t="s">
        <v>1155</v>
      </c>
      <c r="G174" s="82">
        <v>5</v>
      </c>
      <c r="H174" s="122">
        <v>32.15</v>
      </c>
      <c r="I174" s="122">
        <v>69.400000000000006</v>
      </c>
      <c r="J174" s="125">
        <v>51.190000000000005</v>
      </c>
      <c r="K174" s="122">
        <v>12</v>
      </c>
      <c r="L174" s="117">
        <v>127.2</v>
      </c>
      <c r="M174" s="117">
        <v>247.79000000000002</v>
      </c>
      <c r="N174" s="87">
        <v>5290000</v>
      </c>
      <c r="O174" s="87">
        <v>396490000</v>
      </c>
      <c r="P174" s="87">
        <v>151690000</v>
      </c>
      <c r="Q174" s="87">
        <v>244800000</v>
      </c>
      <c r="R174" s="87">
        <f t="shared" si="4"/>
        <v>5289603.0663128169</v>
      </c>
      <c r="S174" s="87">
        <v>396490000</v>
      </c>
      <c r="T174" s="87">
        <f t="shared" si="5"/>
        <v>10304329.74686834</v>
      </c>
      <c r="U174" s="85"/>
      <c r="V174" s="115" t="s">
        <v>1257</v>
      </c>
      <c r="W174" s="115" t="s">
        <v>1257</v>
      </c>
      <c r="X174" s="115" t="s">
        <v>1258</v>
      </c>
    </row>
    <row r="175" spans="1:24">
      <c r="A175" s="85"/>
      <c r="B175" s="85">
        <v>4</v>
      </c>
      <c r="C175" s="82">
        <v>1</v>
      </c>
      <c r="D175" s="82">
        <v>4</v>
      </c>
      <c r="E175" s="82">
        <v>4.2</v>
      </c>
      <c r="F175" s="83" t="s">
        <v>1156</v>
      </c>
      <c r="G175" s="82">
        <v>5</v>
      </c>
      <c r="H175" s="122">
        <v>32.15</v>
      </c>
      <c r="I175" s="122">
        <v>69.400000000000006</v>
      </c>
      <c r="J175" s="125">
        <v>51.190000000000005</v>
      </c>
      <c r="K175" s="122">
        <v>12</v>
      </c>
      <c r="L175" s="117">
        <v>127.2</v>
      </c>
      <c r="M175" s="117">
        <v>247.79000000000002</v>
      </c>
      <c r="N175" s="87">
        <v>5290000</v>
      </c>
      <c r="O175" s="87">
        <v>396490000</v>
      </c>
      <c r="P175" s="87">
        <v>151690000</v>
      </c>
      <c r="Q175" s="87">
        <v>244800000</v>
      </c>
      <c r="R175" s="87">
        <f t="shared" si="4"/>
        <v>5289603.0663128169</v>
      </c>
      <c r="S175" s="87">
        <v>396490000</v>
      </c>
      <c r="T175" s="87">
        <f t="shared" si="5"/>
        <v>10304329.74686834</v>
      </c>
      <c r="U175" s="85"/>
      <c r="V175" s="115" t="s">
        <v>1257</v>
      </c>
      <c r="W175" s="115" t="s">
        <v>1257</v>
      </c>
      <c r="X175" s="115" t="s">
        <v>1258</v>
      </c>
    </row>
    <row r="176" spans="1:24">
      <c r="A176" s="85"/>
      <c r="B176" s="85">
        <v>4</v>
      </c>
      <c r="C176" s="82">
        <v>1</v>
      </c>
      <c r="D176" s="82">
        <v>4</v>
      </c>
      <c r="E176" s="82">
        <v>4.2</v>
      </c>
      <c r="F176" s="83" t="s">
        <v>1157</v>
      </c>
      <c r="G176" s="82">
        <v>1</v>
      </c>
      <c r="H176" s="122">
        <v>32.15</v>
      </c>
      <c r="I176" s="122">
        <v>69.400000000000006</v>
      </c>
      <c r="J176" s="125">
        <v>51.190000000000005</v>
      </c>
      <c r="K176" s="122">
        <v>12</v>
      </c>
      <c r="L176" s="117">
        <v>127.2</v>
      </c>
      <c r="M176" s="117">
        <v>247.79000000000002</v>
      </c>
      <c r="N176" s="87">
        <v>5290000</v>
      </c>
      <c r="O176" s="87">
        <v>396490000</v>
      </c>
      <c r="P176" s="87">
        <v>151690000</v>
      </c>
      <c r="Q176" s="87">
        <v>244800000</v>
      </c>
      <c r="R176" s="87">
        <f t="shared" si="4"/>
        <v>5289603.0663128169</v>
      </c>
      <c r="S176" s="87">
        <v>396490000</v>
      </c>
      <c r="T176" s="87">
        <f t="shared" si="5"/>
        <v>10304329.74686834</v>
      </c>
      <c r="U176" s="85"/>
      <c r="V176" s="115" t="s">
        <v>1257</v>
      </c>
      <c r="W176" s="115" t="s">
        <v>1257</v>
      </c>
      <c r="X176" s="115" t="s">
        <v>1258</v>
      </c>
    </row>
    <row r="177" spans="1:24">
      <c r="A177" s="85"/>
      <c r="B177" s="85">
        <v>4</v>
      </c>
      <c r="C177" s="82">
        <v>1</v>
      </c>
      <c r="D177" s="82">
        <v>4</v>
      </c>
      <c r="E177" s="82">
        <v>4.2</v>
      </c>
      <c r="F177" s="83" t="s">
        <v>1158</v>
      </c>
      <c r="G177" s="82">
        <v>1</v>
      </c>
      <c r="H177" s="122">
        <v>33.36</v>
      </c>
      <c r="I177" s="122">
        <v>71.989999999999995</v>
      </c>
      <c r="J177" s="125">
        <v>53.12</v>
      </c>
      <c r="K177" s="122">
        <v>12.45</v>
      </c>
      <c r="L177" s="117">
        <v>131.97</v>
      </c>
      <c r="M177" s="117">
        <v>257.08</v>
      </c>
      <c r="N177" s="87">
        <v>5290000</v>
      </c>
      <c r="O177" s="87">
        <v>411370000</v>
      </c>
      <c r="P177" s="87">
        <v>157370000</v>
      </c>
      <c r="Q177" s="87">
        <v>254000000</v>
      </c>
      <c r="R177" s="87">
        <f t="shared" si="4"/>
        <v>5289796.2752694925</v>
      </c>
      <c r="S177" s="87">
        <v>411370000</v>
      </c>
      <c r="T177" s="87">
        <f t="shared" si="5"/>
        <v>10304620.94753566</v>
      </c>
      <c r="U177" s="85"/>
      <c r="V177" s="115" t="s">
        <v>1257</v>
      </c>
      <c r="W177" s="115" t="s">
        <v>1257</v>
      </c>
      <c r="X177" s="115" t="s">
        <v>1258</v>
      </c>
    </row>
    <row r="178" spans="1:24">
      <c r="A178" s="85"/>
      <c r="B178" s="85">
        <v>4</v>
      </c>
      <c r="C178" s="82">
        <v>1</v>
      </c>
      <c r="D178" s="82">
        <v>4</v>
      </c>
      <c r="E178" s="82">
        <v>4.2</v>
      </c>
      <c r="F178" s="83" t="s">
        <v>1414</v>
      </c>
      <c r="G178" s="82">
        <v>1</v>
      </c>
      <c r="H178" s="122">
        <v>31.76</v>
      </c>
      <c r="I178" s="122">
        <v>68.55</v>
      </c>
      <c r="J178" s="125">
        <v>50.58</v>
      </c>
      <c r="K178" s="122">
        <v>15.45</v>
      </c>
      <c r="L178" s="117">
        <v>125.66</v>
      </c>
      <c r="M178" s="117">
        <v>244.79000000000002</v>
      </c>
      <c r="N178" s="87">
        <v>5290000</v>
      </c>
      <c r="O178" s="87">
        <v>391650000</v>
      </c>
      <c r="P178" s="87">
        <v>149850000</v>
      </c>
      <c r="Q178" s="87">
        <v>241800000</v>
      </c>
      <c r="R178" s="87">
        <f t="shared" si="4"/>
        <v>5289067.1342851138</v>
      </c>
      <c r="S178" s="87">
        <v>391650000</v>
      </c>
      <c r="T178" s="87">
        <f t="shared" si="5"/>
        <v>10303284.60768465</v>
      </c>
      <c r="U178" s="85"/>
      <c r="V178" s="115" t="s">
        <v>1257</v>
      </c>
      <c r="W178" s="115" t="s">
        <v>1257</v>
      </c>
      <c r="X178" s="115" t="s">
        <v>1258</v>
      </c>
    </row>
    <row r="179" spans="1:24">
      <c r="A179" s="85"/>
      <c r="B179" s="85">
        <v>4</v>
      </c>
      <c r="C179" s="82">
        <v>1</v>
      </c>
      <c r="D179" s="82">
        <v>4</v>
      </c>
      <c r="E179" s="82">
        <v>4.2</v>
      </c>
      <c r="F179" s="83" t="s">
        <v>1415</v>
      </c>
      <c r="G179" s="82">
        <v>1</v>
      </c>
      <c r="H179" s="122">
        <v>36.58</v>
      </c>
      <c r="I179" s="122">
        <v>78.94</v>
      </c>
      <c r="J179" s="125">
        <v>58.25</v>
      </c>
      <c r="K179" s="122">
        <v>15.86</v>
      </c>
      <c r="L179" s="117">
        <v>144.72</v>
      </c>
      <c r="M179" s="117">
        <v>281.90999999999997</v>
      </c>
      <c r="N179" s="87">
        <v>5290000</v>
      </c>
      <c r="O179" s="87">
        <v>451070000</v>
      </c>
      <c r="P179" s="87">
        <v>172570000</v>
      </c>
      <c r="Q179" s="87">
        <v>278500000</v>
      </c>
      <c r="R179" s="87">
        <f t="shared" si="4"/>
        <v>5289420.3677335633</v>
      </c>
      <c r="S179" s="87">
        <v>451070000</v>
      </c>
      <c r="T179" s="87">
        <f t="shared" si="5"/>
        <v>10303624.211358268</v>
      </c>
      <c r="U179" s="85"/>
      <c r="V179" s="115" t="s">
        <v>1257</v>
      </c>
      <c r="W179" s="115" t="s">
        <v>1257</v>
      </c>
      <c r="X179" s="115" t="s">
        <v>1258</v>
      </c>
    </row>
    <row r="180" spans="1:24">
      <c r="A180" s="85"/>
      <c r="B180" s="85">
        <v>4</v>
      </c>
      <c r="C180" s="82">
        <v>1</v>
      </c>
      <c r="D180" s="82">
        <v>4</v>
      </c>
      <c r="E180" s="82">
        <v>4.2</v>
      </c>
      <c r="F180" s="83" t="s">
        <v>1416</v>
      </c>
      <c r="G180" s="82">
        <v>1</v>
      </c>
      <c r="H180" s="122">
        <v>55.33</v>
      </c>
      <c r="I180" s="122">
        <v>119.42</v>
      </c>
      <c r="J180" s="125">
        <v>88.11</v>
      </c>
      <c r="K180" s="122">
        <v>19.2</v>
      </c>
      <c r="L180" s="117">
        <v>218.92</v>
      </c>
      <c r="M180" s="117">
        <v>426.45</v>
      </c>
      <c r="N180" s="87">
        <v>5290000</v>
      </c>
      <c r="O180" s="87">
        <v>682360000</v>
      </c>
      <c r="P180" s="87">
        <v>261060000</v>
      </c>
      <c r="Q180" s="87">
        <v>421300000</v>
      </c>
      <c r="R180" s="87">
        <f t="shared" si="4"/>
        <v>5289566.2731623463</v>
      </c>
      <c r="S180" s="87">
        <v>682360000</v>
      </c>
      <c r="T180" s="87">
        <f t="shared" si="5"/>
        <v>10303926.261602791</v>
      </c>
      <c r="U180" s="85"/>
      <c r="V180" s="115" t="s">
        <v>1257</v>
      </c>
      <c r="W180" s="115" t="s">
        <v>1257</v>
      </c>
      <c r="X180" s="115" t="s">
        <v>1258</v>
      </c>
    </row>
    <row r="181" spans="1:24">
      <c r="A181" s="85"/>
      <c r="B181" s="85">
        <v>4</v>
      </c>
      <c r="C181" s="82">
        <v>1</v>
      </c>
      <c r="D181" s="82">
        <v>4</v>
      </c>
      <c r="E181" s="82">
        <v>4.2</v>
      </c>
      <c r="F181" s="83" t="s">
        <v>1417</v>
      </c>
      <c r="G181" s="82">
        <v>1</v>
      </c>
      <c r="H181" s="122">
        <v>46.58</v>
      </c>
      <c r="I181" s="122">
        <v>100.52</v>
      </c>
      <c r="J181" s="125">
        <v>74.17</v>
      </c>
      <c r="K181" s="122">
        <v>38.090000000000003</v>
      </c>
      <c r="L181" s="117">
        <v>184.28</v>
      </c>
      <c r="M181" s="117">
        <v>358.96999999999997</v>
      </c>
      <c r="N181" s="87">
        <v>5390000</v>
      </c>
      <c r="O181" s="87">
        <v>585200000</v>
      </c>
      <c r="P181" s="87">
        <v>223900000</v>
      </c>
      <c r="Q181" s="87">
        <v>361300000</v>
      </c>
      <c r="R181" s="87">
        <f t="shared" si="4"/>
        <v>5389156.3488465743</v>
      </c>
      <c r="S181" s="87">
        <v>585200000</v>
      </c>
      <c r="T181" s="87">
        <f t="shared" si="5"/>
        <v>10497858.98928508</v>
      </c>
      <c r="U181" s="85"/>
      <c r="V181" s="115" t="s">
        <v>1257</v>
      </c>
      <c r="W181" s="115" t="s">
        <v>1257</v>
      </c>
      <c r="X181" s="115" t="s">
        <v>1258</v>
      </c>
    </row>
    <row r="182" spans="1:24">
      <c r="A182" s="85"/>
      <c r="B182" s="85">
        <v>4</v>
      </c>
      <c r="C182" s="82">
        <v>1</v>
      </c>
      <c r="D182" s="82">
        <v>4</v>
      </c>
      <c r="E182" s="82">
        <v>4.2</v>
      </c>
      <c r="F182" s="83" t="s">
        <v>1418</v>
      </c>
      <c r="G182" s="82">
        <v>1</v>
      </c>
      <c r="H182" s="122">
        <v>25.38</v>
      </c>
      <c r="I182" s="122">
        <v>54.78</v>
      </c>
      <c r="J182" s="125">
        <v>40.42</v>
      </c>
      <c r="K182" s="122">
        <v>12.45</v>
      </c>
      <c r="L182" s="117">
        <v>100.43</v>
      </c>
      <c r="M182" s="117">
        <v>195.63000000000002</v>
      </c>
      <c r="N182" s="87">
        <v>5240000</v>
      </c>
      <c r="O182" s="87">
        <v>310020000</v>
      </c>
      <c r="P182" s="87">
        <v>118620000</v>
      </c>
      <c r="Q182" s="87">
        <v>191400000</v>
      </c>
      <c r="R182" s="87">
        <f t="shared" si="4"/>
        <v>5238764.5255442997</v>
      </c>
      <c r="S182" s="87">
        <v>310020000</v>
      </c>
      <c r="T182" s="87">
        <f t="shared" si="5"/>
        <v>10204714.767820684</v>
      </c>
      <c r="U182" s="85"/>
      <c r="V182" s="115" t="s">
        <v>1257</v>
      </c>
      <c r="W182" s="115" t="s">
        <v>1257</v>
      </c>
      <c r="X182" s="115" t="s">
        <v>1258</v>
      </c>
    </row>
    <row r="183" spans="1:24">
      <c r="A183" s="85"/>
      <c r="B183" s="85">
        <v>4</v>
      </c>
      <c r="C183" s="82">
        <v>1</v>
      </c>
      <c r="D183" s="82">
        <v>4</v>
      </c>
      <c r="E183" s="82">
        <v>4.2</v>
      </c>
      <c r="F183" s="83" t="s">
        <v>1419</v>
      </c>
      <c r="G183" s="82">
        <v>1</v>
      </c>
      <c r="H183" s="122">
        <v>25.169999999999998</v>
      </c>
      <c r="I183" s="122">
        <v>54.35</v>
      </c>
      <c r="J183" s="125">
        <v>40.090000000000003</v>
      </c>
      <c r="K183" s="122">
        <v>11.77</v>
      </c>
      <c r="L183" s="117">
        <v>99.62</v>
      </c>
      <c r="M183" s="117">
        <v>194.06</v>
      </c>
      <c r="N183" s="87">
        <v>5240000</v>
      </c>
      <c r="O183" s="87">
        <v>307570000</v>
      </c>
      <c r="P183" s="87">
        <v>117670000</v>
      </c>
      <c r="Q183" s="87">
        <v>189900000</v>
      </c>
      <c r="R183" s="87">
        <f t="shared" si="4"/>
        <v>5239412.1950866347</v>
      </c>
      <c r="S183" s="87">
        <v>307570000</v>
      </c>
      <c r="T183" s="87">
        <f t="shared" si="5"/>
        <v>10206387.578583742</v>
      </c>
      <c r="U183" s="85"/>
      <c r="V183" s="115" t="s">
        <v>1257</v>
      </c>
      <c r="W183" s="115" t="s">
        <v>1257</v>
      </c>
      <c r="X183" s="115" t="s">
        <v>1258</v>
      </c>
    </row>
    <row r="184" spans="1:24">
      <c r="A184" s="85"/>
      <c r="B184" s="85">
        <v>4</v>
      </c>
      <c r="C184" s="82">
        <v>1</v>
      </c>
      <c r="D184" s="82">
        <v>4</v>
      </c>
      <c r="E184" s="82">
        <v>4.2</v>
      </c>
      <c r="F184" s="83" t="s">
        <v>1420</v>
      </c>
      <c r="G184" s="82">
        <v>5</v>
      </c>
      <c r="H184" s="122">
        <v>68.069999999999993</v>
      </c>
      <c r="I184" s="122">
        <v>146.91999999999999</v>
      </c>
      <c r="J184" s="125">
        <v>108.41</v>
      </c>
      <c r="K184" s="122">
        <v>19.05</v>
      </c>
      <c r="L184" s="117">
        <v>269.33999999999997</v>
      </c>
      <c r="M184" s="117">
        <v>524.66999999999996</v>
      </c>
      <c r="N184" s="87">
        <v>5240000</v>
      </c>
      <c r="O184" s="87">
        <v>831650000</v>
      </c>
      <c r="P184" s="87">
        <v>318150000</v>
      </c>
      <c r="Q184" s="87">
        <v>513500000</v>
      </c>
      <c r="R184" s="87">
        <f t="shared" si="4"/>
        <v>5239972.1698345775</v>
      </c>
      <c r="S184" s="87">
        <v>831650000</v>
      </c>
      <c r="T184" s="87">
        <f t="shared" si="5"/>
        <v>10207381.741839711</v>
      </c>
      <c r="U184" s="85"/>
      <c r="V184" s="115" t="s">
        <v>1257</v>
      </c>
      <c r="W184" s="115" t="s">
        <v>1257</v>
      </c>
      <c r="X184" s="115" t="s">
        <v>1258</v>
      </c>
    </row>
    <row r="185" spans="1:24">
      <c r="A185" s="85"/>
      <c r="B185" s="85">
        <v>4</v>
      </c>
      <c r="C185" s="82">
        <v>1</v>
      </c>
      <c r="D185" s="82">
        <v>4</v>
      </c>
      <c r="E185" s="82">
        <v>4.2</v>
      </c>
      <c r="F185" s="83" t="s">
        <v>1421</v>
      </c>
      <c r="G185" s="82">
        <v>5</v>
      </c>
      <c r="H185" s="122">
        <v>33.869999999999997</v>
      </c>
      <c r="I185" s="122">
        <v>73.099999999999994</v>
      </c>
      <c r="J185" s="125">
        <v>53.93</v>
      </c>
      <c r="K185" s="122">
        <v>15</v>
      </c>
      <c r="L185" s="117">
        <v>134</v>
      </c>
      <c r="M185" s="117">
        <v>261.02999999999997</v>
      </c>
      <c r="N185" s="87">
        <v>5240000</v>
      </c>
      <c r="O185" s="87">
        <v>413680000</v>
      </c>
      <c r="P185" s="87">
        <v>158280000</v>
      </c>
      <c r="Q185" s="87">
        <v>255400000</v>
      </c>
      <c r="R185" s="87">
        <f t="shared" si="4"/>
        <v>5239003.907913438</v>
      </c>
      <c r="S185" s="87">
        <v>413680000</v>
      </c>
      <c r="T185" s="87">
        <f t="shared" si="5"/>
        <v>10205501.418527199</v>
      </c>
      <c r="U185" s="85"/>
      <c r="V185" s="115" t="s">
        <v>1257</v>
      </c>
      <c r="W185" s="115" t="s">
        <v>1257</v>
      </c>
      <c r="X185" s="115" t="s">
        <v>1258</v>
      </c>
    </row>
    <row r="186" spans="1:24">
      <c r="A186" s="85"/>
      <c r="B186" s="85">
        <v>4</v>
      </c>
      <c r="C186" s="82">
        <v>1</v>
      </c>
      <c r="D186" s="82">
        <v>4</v>
      </c>
      <c r="E186" s="82">
        <v>4.2</v>
      </c>
      <c r="F186" s="83" t="s">
        <v>1422</v>
      </c>
      <c r="G186" s="82">
        <v>5</v>
      </c>
      <c r="H186" s="122">
        <v>45.04</v>
      </c>
      <c r="I186" s="122">
        <v>97.22</v>
      </c>
      <c r="J186" s="125">
        <v>71.73</v>
      </c>
      <c r="K186" s="122">
        <v>18.75</v>
      </c>
      <c r="L186" s="117">
        <v>178.22</v>
      </c>
      <c r="M186" s="117">
        <v>347.16999999999996</v>
      </c>
      <c r="N186" s="87">
        <v>5240000</v>
      </c>
      <c r="O186" s="87">
        <v>550210000</v>
      </c>
      <c r="P186" s="87">
        <v>210510000</v>
      </c>
      <c r="Q186" s="87">
        <v>339700000</v>
      </c>
      <c r="R186" s="87">
        <f t="shared" si="4"/>
        <v>5239150.9435085161</v>
      </c>
      <c r="S186" s="87">
        <v>550210000</v>
      </c>
      <c r="T186" s="87">
        <f t="shared" si="5"/>
        <v>10205790.781381726</v>
      </c>
      <c r="U186" s="85"/>
      <c r="V186" s="115" t="s">
        <v>1257</v>
      </c>
      <c r="W186" s="115" t="s">
        <v>1257</v>
      </c>
      <c r="X186" s="115" t="s">
        <v>1258</v>
      </c>
    </row>
    <row r="187" spans="1:24">
      <c r="A187" s="85"/>
      <c r="B187" s="85">
        <v>4</v>
      </c>
      <c r="C187" s="82">
        <v>1</v>
      </c>
      <c r="D187" s="82">
        <v>4</v>
      </c>
      <c r="E187" s="82">
        <v>4.2</v>
      </c>
      <c r="F187" s="83" t="s">
        <v>1423</v>
      </c>
      <c r="G187" s="82">
        <v>1</v>
      </c>
      <c r="H187" s="122">
        <v>21.01</v>
      </c>
      <c r="I187" s="122">
        <v>45.35</v>
      </c>
      <c r="J187" s="125">
        <v>33.46</v>
      </c>
      <c r="K187" s="122">
        <v>12.23</v>
      </c>
      <c r="L187" s="117">
        <v>83.13</v>
      </c>
      <c r="M187" s="117">
        <v>161.94</v>
      </c>
      <c r="N187" s="87">
        <v>5000000</v>
      </c>
      <c r="O187" s="87">
        <v>244900000</v>
      </c>
      <c r="P187" s="87">
        <v>93700000</v>
      </c>
      <c r="Q187" s="87">
        <v>151200000</v>
      </c>
      <c r="R187" s="87">
        <f t="shared" si="4"/>
        <v>4999300.8327745106</v>
      </c>
      <c r="S187" s="87">
        <v>244900000</v>
      </c>
      <c r="T187" s="87">
        <f t="shared" si="5"/>
        <v>9738804.0040840153</v>
      </c>
      <c r="U187" s="85"/>
      <c r="V187" s="115" t="s">
        <v>1257</v>
      </c>
      <c r="W187" s="115" t="s">
        <v>1257</v>
      </c>
      <c r="X187" s="115" t="s">
        <v>1258</v>
      </c>
    </row>
    <row r="188" spans="1:24">
      <c r="A188" s="85"/>
      <c r="B188" s="85">
        <v>4</v>
      </c>
      <c r="C188" s="82">
        <v>1</v>
      </c>
      <c r="D188" s="82">
        <v>4</v>
      </c>
      <c r="E188" s="82">
        <v>4.2</v>
      </c>
      <c r="F188" s="83" t="s">
        <v>1424</v>
      </c>
      <c r="G188" s="82">
        <v>1</v>
      </c>
      <c r="H188" s="122">
        <v>20.62</v>
      </c>
      <c r="I188" s="122">
        <v>44.51</v>
      </c>
      <c r="J188" s="125">
        <v>32.840000000000003</v>
      </c>
      <c r="K188" s="122">
        <v>12</v>
      </c>
      <c r="L188" s="117">
        <v>81.599999999999994</v>
      </c>
      <c r="M188" s="117">
        <v>158.94999999999999</v>
      </c>
      <c r="N188" s="87">
        <v>5000000</v>
      </c>
      <c r="O188" s="87">
        <v>240370000</v>
      </c>
      <c r="P188" s="87">
        <v>91970000</v>
      </c>
      <c r="Q188" s="87">
        <v>148400000</v>
      </c>
      <c r="R188" s="87">
        <f t="shared" si="4"/>
        <v>4999129.0987602016</v>
      </c>
      <c r="S188" s="87">
        <v>240370000</v>
      </c>
      <c r="T188" s="87">
        <f t="shared" si="5"/>
        <v>9737886.8902933076</v>
      </c>
      <c r="U188" s="85"/>
      <c r="V188" s="115" t="s">
        <v>1257</v>
      </c>
      <c r="W188" s="115" t="s">
        <v>1257</v>
      </c>
      <c r="X188" s="115" t="s">
        <v>1258</v>
      </c>
    </row>
    <row r="189" spans="1:24">
      <c r="A189" s="85"/>
      <c r="B189" s="85">
        <v>4</v>
      </c>
      <c r="C189" s="82">
        <v>1</v>
      </c>
      <c r="D189" s="82">
        <v>4</v>
      </c>
      <c r="E189" s="82">
        <v>4.2</v>
      </c>
      <c r="F189" s="83" t="s">
        <v>1425</v>
      </c>
      <c r="G189" s="82">
        <v>1</v>
      </c>
      <c r="H189" s="122">
        <v>20.62</v>
      </c>
      <c r="I189" s="122">
        <v>44.51</v>
      </c>
      <c r="J189" s="125">
        <v>32.840000000000003</v>
      </c>
      <c r="K189" s="122">
        <v>12</v>
      </c>
      <c r="L189" s="117">
        <v>81.599999999999994</v>
      </c>
      <c r="M189" s="117">
        <v>158.94999999999999</v>
      </c>
      <c r="N189" s="87">
        <v>5000000</v>
      </c>
      <c r="O189" s="87">
        <v>240370000</v>
      </c>
      <c r="P189" s="87">
        <v>91970000</v>
      </c>
      <c r="Q189" s="87">
        <v>148400000</v>
      </c>
      <c r="R189" s="87">
        <f t="shared" si="4"/>
        <v>4999129.0987602016</v>
      </c>
      <c r="S189" s="87">
        <v>240370000</v>
      </c>
      <c r="T189" s="87">
        <f t="shared" si="5"/>
        <v>9737886.8902933076</v>
      </c>
      <c r="U189" s="85"/>
      <c r="V189" s="115" t="s">
        <v>1257</v>
      </c>
      <c r="W189" s="115" t="s">
        <v>1257</v>
      </c>
      <c r="X189" s="115" t="s">
        <v>1258</v>
      </c>
    </row>
    <row r="190" spans="1:24">
      <c r="A190" s="85"/>
      <c r="B190" s="85">
        <v>4</v>
      </c>
      <c r="C190" s="82">
        <v>1</v>
      </c>
      <c r="D190" s="82">
        <v>4</v>
      </c>
      <c r="E190" s="82">
        <v>4.2</v>
      </c>
      <c r="F190" s="83" t="s">
        <v>1426</v>
      </c>
      <c r="G190" s="82">
        <v>1</v>
      </c>
      <c r="H190" s="122">
        <v>20.62</v>
      </c>
      <c r="I190" s="122">
        <v>44.51</v>
      </c>
      <c r="J190" s="125">
        <v>32.840000000000003</v>
      </c>
      <c r="K190" s="122">
        <v>12</v>
      </c>
      <c r="L190" s="117">
        <v>81.599999999999994</v>
      </c>
      <c r="M190" s="117">
        <v>158.94999999999999</v>
      </c>
      <c r="N190" s="87">
        <v>5000000</v>
      </c>
      <c r="O190" s="87">
        <v>240370000</v>
      </c>
      <c r="P190" s="87">
        <v>91970000</v>
      </c>
      <c r="Q190" s="87">
        <v>148400000</v>
      </c>
      <c r="R190" s="87">
        <f t="shared" si="4"/>
        <v>4999129.0987602016</v>
      </c>
      <c r="S190" s="87">
        <v>240370000</v>
      </c>
      <c r="T190" s="87">
        <f t="shared" si="5"/>
        <v>9737886.8902933076</v>
      </c>
      <c r="U190" s="85"/>
      <c r="V190" s="115" t="s">
        <v>1257</v>
      </c>
      <c r="W190" s="115" t="s">
        <v>1257</v>
      </c>
      <c r="X190" s="115" t="s">
        <v>1258</v>
      </c>
    </row>
    <row r="191" spans="1:24">
      <c r="A191" s="85"/>
      <c r="B191" s="85">
        <v>4</v>
      </c>
      <c r="C191" s="82">
        <v>1</v>
      </c>
      <c r="D191" s="82">
        <v>4</v>
      </c>
      <c r="E191" s="82">
        <v>4.2</v>
      </c>
      <c r="F191" s="83" t="s">
        <v>1427</v>
      </c>
      <c r="G191" s="82">
        <v>1</v>
      </c>
      <c r="H191" s="122">
        <v>20.62</v>
      </c>
      <c r="I191" s="122">
        <v>44.51</v>
      </c>
      <c r="J191" s="125">
        <v>32.840000000000003</v>
      </c>
      <c r="K191" s="122">
        <v>12</v>
      </c>
      <c r="L191" s="117">
        <v>81.599999999999994</v>
      </c>
      <c r="M191" s="117">
        <v>158.94999999999999</v>
      </c>
      <c r="N191" s="87">
        <v>5000000</v>
      </c>
      <c r="O191" s="87">
        <v>240370000</v>
      </c>
      <c r="P191" s="87">
        <v>91970000</v>
      </c>
      <c r="Q191" s="87">
        <v>148400000</v>
      </c>
      <c r="R191" s="87">
        <f t="shared" si="4"/>
        <v>4999129.0987602016</v>
      </c>
      <c r="S191" s="87">
        <v>240370000</v>
      </c>
      <c r="T191" s="87">
        <f t="shared" si="5"/>
        <v>9737886.8902933076</v>
      </c>
      <c r="U191" s="85"/>
      <c r="V191" s="115" t="s">
        <v>1257</v>
      </c>
      <c r="W191" s="115" t="s">
        <v>1257</v>
      </c>
      <c r="X191" s="115" t="s">
        <v>1258</v>
      </c>
    </row>
    <row r="192" spans="1:24">
      <c r="A192" s="85"/>
      <c r="B192" s="85">
        <v>4</v>
      </c>
      <c r="C192" s="82">
        <v>1</v>
      </c>
      <c r="D192" s="82">
        <v>4</v>
      </c>
      <c r="E192" s="82">
        <v>4.2</v>
      </c>
      <c r="F192" s="83" t="s">
        <v>1428</v>
      </c>
      <c r="G192" s="82">
        <v>1</v>
      </c>
      <c r="H192" s="122">
        <v>21.01</v>
      </c>
      <c r="I192" s="122">
        <v>45.35</v>
      </c>
      <c r="J192" s="125">
        <v>33.46</v>
      </c>
      <c r="K192" s="122">
        <v>12.23</v>
      </c>
      <c r="L192" s="117">
        <v>83.13</v>
      </c>
      <c r="M192" s="117">
        <v>161.94</v>
      </c>
      <c r="N192" s="87">
        <v>5000000</v>
      </c>
      <c r="O192" s="87">
        <v>244900000</v>
      </c>
      <c r="P192" s="87">
        <v>93700000</v>
      </c>
      <c r="Q192" s="87">
        <v>151200000</v>
      </c>
      <c r="R192" s="87">
        <f t="shared" si="4"/>
        <v>4999300.8327745106</v>
      </c>
      <c r="S192" s="87">
        <v>244900000</v>
      </c>
      <c r="T192" s="87">
        <f t="shared" si="5"/>
        <v>9738804.0040840153</v>
      </c>
      <c r="U192" s="85"/>
      <c r="V192" s="115" t="s">
        <v>1257</v>
      </c>
      <c r="W192" s="115" t="s">
        <v>1257</v>
      </c>
      <c r="X192" s="115" t="s">
        <v>1258</v>
      </c>
    </row>
    <row r="193" spans="1:24">
      <c r="A193" s="85"/>
      <c r="B193" s="85">
        <v>4</v>
      </c>
      <c r="C193" s="82">
        <v>1</v>
      </c>
      <c r="D193" s="82">
        <v>4</v>
      </c>
      <c r="E193" s="82">
        <v>4.2</v>
      </c>
      <c r="F193" s="83" t="s">
        <v>1429</v>
      </c>
      <c r="G193" s="82">
        <v>1</v>
      </c>
      <c r="H193" s="122">
        <v>51.38</v>
      </c>
      <c r="I193" s="122">
        <v>110.89</v>
      </c>
      <c r="J193" s="125">
        <v>81.819999999999993</v>
      </c>
      <c r="K193" s="122">
        <v>42.900000000000006</v>
      </c>
      <c r="L193" s="117">
        <v>203.28</v>
      </c>
      <c r="M193" s="117">
        <v>395.99</v>
      </c>
      <c r="N193" s="87">
        <v>5390000</v>
      </c>
      <c r="O193" s="87">
        <v>645590000</v>
      </c>
      <c r="P193" s="87">
        <v>246990000</v>
      </c>
      <c r="Q193" s="87">
        <v>398600000</v>
      </c>
      <c r="R193" s="87">
        <f t="shared" si="4"/>
        <v>5389484.123795596</v>
      </c>
      <c r="S193" s="87">
        <v>645590000</v>
      </c>
      <c r="T193" s="87">
        <f t="shared" si="5"/>
        <v>10498729.920217523</v>
      </c>
      <c r="U193" s="85"/>
      <c r="V193" s="115" t="s">
        <v>1257</v>
      </c>
      <c r="W193" s="115" t="s">
        <v>1257</v>
      </c>
      <c r="X193" s="115" t="s">
        <v>1258</v>
      </c>
    </row>
    <row r="194" spans="1:24">
      <c r="A194" s="85"/>
      <c r="B194" s="85">
        <v>4</v>
      </c>
      <c r="C194" s="82">
        <v>1</v>
      </c>
      <c r="D194" s="82">
        <v>4</v>
      </c>
      <c r="E194" s="82">
        <v>4.2</v>
      </c>
      <c r="F194" s="83" t="s">
        <v>1430</v>
      </c>
      <c r="G194" s="82">
        <v>1</v>
      </c>
      <c r="H194" s="122">
        <v>49.43</v>
      </c>
      <c r="I194" s="122">
        <v>106.69</v>
      </c>
      <c r="J194" s="125">
        <v>78.72</v>
      </c>
      <c r="K194" s="122">
        <v>19.05</v>
      </c>
      <c r="L194" s="117">
        <v>195.58</v>
      </c>
      <c r="M194" s="117">
        <v>380.99</v>
      </c>
      <c r="N194" s="87">
        <v>5290000</v>
      </c>
      <c r="O194" s="87">
        <v>609630000</v>
      </c>
      <c r="P194" s="87">
        <v>233230000</v>
      </c>
      <c r="Q194" s="87">
        <v>376400000</v>
      </c>
      <c r="R194" s="87">
        <f t="shared" si="4"/>
        <v>5289655.3324863296</v>
      </c>
      <c r="S194" s="87">
        <v>609630000</v>
      </c>
      <c r="T194" s="87">
        <f t="shared" si="5"/>
        <v>10304252.915042268</v>
      </c>
      <c r="U194" s="85"/>
      <c r="V194" s="115" t="s">
        <v>1257</v>
      </c>
      <c r="W194" s="115" t="s">
        <v>1257</v>
      </c>
      <c r="X194" s="115" t="s">
        <v>1258</v>
      </c>
    </row>
    <row r="195" spans="1:24">
      <c r="A195" s="85"/>
      <c r="B195" s="85">
        <v>4</v>
      </c>
      <c r="C195" s="82">
        <v>1</v>
      </c>
      <c r="D195" s="82">
        <v>4</v>
      </c>
      <c r="E195" s="82">
        <v>4.2</v>
      </c>
      <c r="F195" s="83" t="s">
        <v>1431</v>
      </c>
      <c r="G195" s="82">
        <v>5</v>
      </c>
      <c r="H195" s="122">
        <v>38.92</v>
      </c>
      <c r="I195" s="122">
        <v>84.01</v>
      </c>
      <c r="J195" s="125">
        <v>61.98</v>
      </c>
      <c r="K195" s="122">
        <v>15</v>
      </c>
      <c r="L195" s="117">
        <v>154</v>
      </c>
      <c r="M195" s="117">
        <v>299.99</v>
      </c>
      <c r="N195" s="87">
        <v>5290000</v>
      </c>
      <c r="O195" s="87">
        <v>480040000</v>
      </c>
      <c r="P195" s="87">
        <v>183640000</v>
      </c>
      <c r="Q195" s="87">
        <v>296400000</v>
      </c>
      <c r="R195" s="87">
        <f t="shared" ref="R195:R258" si="6">S195/(M195*0.3025)</f>
        <v>5289873.29880693</v>
      </c>
      <c r="S195" s="87">
        <v>480040000</v>
      </c>
      <c r="T195" s="87">
        <f t="shared" ref="T195:T258" si="7">S195/(L195*0.3025)</f>
        <v>10304604.486422667</v>
      </c>
      <c r="U195" s="85"/>
      <c r="V195" s="115" t="s">
        <v>1257</v>
      </c>
      <c r="W195" s="115" t="s">
        <v>1257</v>
      </c>
      <c r="X195" s="115" t="s">
        <v>1258</v>
      </c>
    </row>
    <row r="196" spans="1:24">
      <c r="A196" s="85"/>
      <c r="B196" s="85">
        <v>4</v>
      </c>
      <c r="C196" s="82">
        <v>1</v>
      </c>
      <c r="D196" s="82">
        <v>5</v>
      </c>
      <c r="E196" s="82">
        <v>4.2</v>
      </c>
      <c r="F196" s="83" t="s">
        <v>1271</v>
      </c>
      <c r="G196" s="82">
        <v>1</v>
      </c>
      <c r="H196" s="122">
        <v>39.229999999999997</v>
      </c>
      <c r="I196" s="122">
        <v>84.66</v>
      </c>
      <c r="J196" s="125">
        <v>62.47</v>
      </c>
      <c r="K196" s="122">
        <v>38.549999999999997</v>
      </c>
      <c r="L196" s="117">
        <v>155.19999999999999</v>
      </c>
      <c r="M196" s="117">
        <v>302.33</v>
      </c>
      <c r="N196" s="87">
        <v>5490000</v>
      </c>
      <c r="O196" s="87">
        <v>502070000</v>
      </c>
      <c r="P196" s="87">
        <v>192070000</v>
      </c>
      <c r="Q196" s="87">
        <v>310000000</v>
      </c>
      <c r="R196" s="87">
        <f t="shared" si="6"/>
        <v>5489814.2334207082</v>
      </c>
      <c r="S196" s="87">
        <v>502070000</v>
      </c>
      <c r="T196" s="87">
        <f t="shared" si="7"/>
        <v>10694172.275709298</v>
      </c>
      <c r="U196" s="85"/>
      <c r="V196" s="115" t="s">
        <v>1257</v>
      </c>
      <c r="W196" s="115" t="s">
        <v>1257</v>
      </c>
      <c r="X196" s="115" t="s">
        <v>1258</v>
      </c>
    </row>
    <row r="197" spans="1:24">
      <c r="A197" s="85"/>
      <c r="B197" s="85">
        <v>4</v>
      </c>
      <c r="C197" s="82">
        <v>1</v>
      </c>
      <c r="D197" s="82">
        <v>5</v>
      </c>
      <c r="E197" s="82">
        <v>4.2</v>
      </c>
      <c r="F197" s="83" t="s">
        <v>1159</v>
      </c>
      <c r="G197" s="82">
        <v>5</v>
      </c>
      <c r="H197" s="122">
        <v>32.35</v>
      </c>
      <c r="I197" s="122">
        <v>69.819999999999993</v>
      </c>
      <c r="J197" s="125">
        <v>51.52</v>
      </c>
      <c r="K197" s="122">
        <v>12</v>
      </c>
      <c r="L197" s="117">
        <v>128</v>
      </c>
      <c r="M197" s="117">
        <v>249.34</v>
      </c>
      <c r="N197" s="87">
        <v>5390000</v>
      </c>
      <c r="O197" s="87">
        <v>406520000</v>
      </c>
      <c r="P197" s="87">
        <v>155520000</v>
      </c>
      <c r="Q197" s="87">
        <v>251000000</v>
      </c>
      <c r="R197" s="87">
        <f t="shared" si="6"/>
        <v>5389699.8820688277</v>
      </c>
      <c r="S197" s="87">
        <v>406520000</v>
      </c>
      <c r="T197" s="87">
        <f t="shared" si="7"/>
        <v>10498966.94214876</v>
      </c>
      <c r="U197" s="85"/>
      <c r="V197" s="115" t="s">
        <v>1257</v>
      </c>
      <c r="W197" s="115" t="s">
        <v>1257</v>
      </c>
      <c r="X197" s="115" t="s">
        <v>1258</v>
      </c>
    </row>
    <row r="198" spans="1:24">
      <c r="A198" s="85"/>
      <c r="B198" s="85">
        <v>4</v>
      </c>
      <c r="C198" s="82">
        <v>1</v>
      </c>
      <c r="D198" s="82">
        <v>5</v>
      </c>
      <c r="E198" s="82">
        <v>4.2</v>
      </c>
      <c r="F198" s="83" t="s">
        <v>1160</v>
      </c>
      <c r="G198" s="82">
        <v>5</v>
      </c>
      <c r="H198" s="122">
        <v>32.35</v>
      </c>
      <c r="I198" s="122">
        <v>69.819999999999993</v>
      </c>
      <c r="J198" s="125">
        <v>51.52</v>
      </c>
      <c r="K198" s="122">
        <v>12</v>
      </c>
      <c r="L198" s="117">
        <v>128</v>
      </c>
      <c r="M198" s="117">
        <v>249.34</v>
      </c>
      <c r="N198" s="87">
        <v>5390000</v>
      </c>
      <c r="O198" s="87">
        <v>406520000</v>
      </c>
      <c r="P198" s="87">
        <v>155520000</v>
      </c>
      <c r="Q198" s="87">
        <v>251000000</v>
      </c>
      <c r="R198" s="87">
        <f t="shared" si="6"/>
        <v>5389699.8820688277</v>
      </c>
      <c r="S198" s="87">
        <v>406520000</v>
      </c>
      <c r="T198" s="87">
        <f t="shared" si="7"/>
        <v>10498966.94214876</v>
      </c>
      <c r="U198" s="85"/>
      <c r="V198" s="115" t="s">
        <v>1257</v>
      </c>
      <c r="W198" s="115" t="s">
        <v>1257</v>
      </c>
      <c r="X198" s="115" t="s">
        <v>1258</v>
      </c>
    </row>
    <row r="199" spans="1:24">
      <c r="A199" s="85"/>
      <c r="B199" s="85">
        <v>4</v>
      </c>
      <c r="C199" s="82">
        <v>1</v>
      </c>
      <c r="D199" s="82">
        <v>5</v>
      </c>
      <c r="E199" s="82">
        <v>4.2</v>
      </c>
      <c r="F199" s="83" t="s">
        <v>1161</v>
      </c>
      <c r="G199" s="82">
        <v>5</v>
      </c>
      <c r="H199" s="122">
        <v>32.35</v>
      </c>
      <c r="I199" s="122">
        <v>69.819999999999993</v>
      </c>
      <c r="J199" s="125">
        <v>51.52</v>
      </c>
      <c r="K199" s="122">
        <v>12</v>
      </c>
      <c r="L199" s="117">
        <v>128</v>
      </c>
      <c r="M199" s="117">
        <v>249.34</v>
      </c>
      <c r="N199" s="87">
        <v>5390000</v>
      </c>
      <c r="O199" s="87">
        <v>406520000</v>
      </c>
      <c r="P199" s="87">
        <v>155520000</v>
      </c>
      <c r="Q199" s="87">
        <v>251000000</v>
      </c>
      <c r="R199" s="87">
        <f t="shared" si="6"/>
        <v>5389699.8820688277</v>
      </c>
      <c r="S199" s="87">
        <v>406520000</v>
      </c>
      <c r="T199" s="87">
        <f t="shared" si="7"/>
        <v>10498966.94214876</v>
      </c>
      <c r="U199" s="85"/>
      <c r="V199" s="115" t="s">
        <v>1257</v>
      </c>
      <c r="W199" s="115" t="s">
        <v>1257</v>
      </c>
      <c r="X199" s="115" t="s">
        <v>1258</v>
      </c>
    </row>
    <row r="200" spans="1:24">
      <c r="A200" s="85"/>
      <c r="B200" s="85">
        <v>4</v>
      </c>
      <c r="C200" s="82">
        <v>1</v>
      </c>
      <c r="D200" s="82">
        <v>5</v>
      </c>
      <c r="E200" s="82">
        <v>4.2</v>
      </c>
      <c r="F200" s="83" t="s">
        <v>1162</v>
      </c>
      <c r="G200" s="82">
        <v>5</v>
      </c>
      <c r="H200" s="122">
        <v>75.400000000000006</v>
      </c>
      <c r="I200" s="122">
        <v>162.72999999999999</v>
      </c>
      <c r="J200" s="125">
        <v>120.07</v>
      </c>
      <c r="K200" s="122">
        <v>44.89</v>
      </c>
      <c r="L200" s="117">
        <v>298.32</v>
      </c>
      <c r="M200" s="117">
        <v>581.12</v>
      </c>
      <c r="N200" s="87">
        <v>5490000</v>
      </c>
      <c r="O200" s="87">
        <v>964990000</v>
      </c>
      <c r="P200" s="87">
        <v>369190000</v>
      </c>
      <c r="Q200" s="87">
        <v>595800000</v>
      </c>
      <c r="R200" s="87">
        <f t="shared" si="6"/>
        <v>5489485.1094040116</v>
      </c>
      <c r="S200" s="87">
        <v>964990000</v>
      </c>
      <c r="T200" s="87">
        <f t="shared" si="7"/>
        <v>10693381.559321733</v>
      </c>
      <c r="U200" s="85"/>
      <c r="V200" s="115" t="s">
        <v>1257</v>
      </c>
      <c r="W200" s="115" t="s">
        <v>1257</v>
      </c>
      <c r="X200" s="115" t="s">
        <v>1258</v>
      </c>
    </row>
    <row r="201" spans="1:24">
      <c r="A201" s="85"/>
      <c r="B201" s="85">
        <v>4</v>
      </c>
      <c r="C201" s="82">
        <v>1</v>
      </c>
      <c r="D201" s="82">
        <v>5</v>
      </c>
      <c r="E201" s="82">
        <v>4.2</v>
      </c>
      <c r="F201" s="83" t="s">
        <v>1163</v>
      </c>
      <c r="G201" s="82">
        <v>1</v>
      </c>
      <c r="H201" s="122">
        <v>25.4</v>
      </c>
      <c r="I201" s="122">
        <v>54.82</v>
      </c>
      <c r="J201" s="125">
        <v>40.450000000000003</v>
      </c>
      <c r="K201" s="122">
        <v>11.25</v>
      </c>
      <c r="L201" s="117">
        <v>100.5</v>
      </c>
      <c r="M201" s="117">
        <v>195.76999999999998</v>
      </c>
      <c r="N201" s="87">
        <v>5390000</v>
      </c>
      <c r="O201" s="87">
        <v>319110000</v>
      </c>
      <c r="P201" s="87">
        <v>122110000</v>
      </c>
      <c r="Q201" s="87">
        <v>197000000</v>
      </c>
      <c r="R201" s="87">
        <f t="shared" si="6"/>
        <v>5388512.4937890945</v>
      </c>
      <c r="S201" s="87">
        <v>319110000</v>
      </c>
      <c r="T201" s="87">
        <f t="shared" si="7"/>
        <v>10496607.8697422</v>
      </c>
      <c r="U201" s="85"/>
      <c r="V201" s="115" t="s">
        <v>1257</v>
      </c>
      <c r="W201" s="115" t="s">
        <v>1257</v>
      </c>
      <c r="X201" s="115" t="s">
        <v>1258</v>
      </c>
    </row>
    <row r="202" spans="1:24">
      <c r="A202" s="85"/>
      <c r="B202" s="85">
        <v>4</v>
      </c>
      <c r="C202" s="82">
        <v>1</v>
      </c>
      <c r="D202" s="82">
        <v>5</v>
      </c>
      <c r="E202" s="82">
        <v>4.2</v>
      </c>
      <c r="F202" s="83" t="s">
        <v>1164</v>
      </c>
      <c r="G202" s="82">
        <v>1</v>
      </c>
      <c r="H202" s="122">
        <v>25.4</v>
      </c>
      <c r="I202" s="122">
        <v>54.82</v>
      </c>
      <c r="J202" s="125">
        <v>40.450000000000003</v>
      </c>
      <c r="K202" s="122">
        <v>11.25</v>
      </c>
      <c r="L202" s="117">
        <v>100.5</v>
      </c>
      <c r="M202" s="117">
        <v>195.76999999999998</v>
      </c>
      <c r="N202" s="87">
        <v>5390000</v>
      </c>
      <c r="O202" s="87">
        <v>319110000</v>
      </c>
      <c r="P202" s="87">
        <v>122110000</v>
      </c>
      <c r="Q202" s="87">
        <v>197000000</v>
      </c>
      <c r="R202" s="87">
        <f t="shared" si="6"/>
        <v>5388512.4937890945</v>
      </c>
      <c r="S202" s="87">
        <v>319110000</v>
      </c>
      <c r="T202" s="87">
        <f t="shared" si="7"/>
        <v>10496607.8697422</v>
      </c>
      <c r="U202" s="85"/>
      <c r="V202" s="115" t="s">
        <v>1257</v>
      </c>
      <c r="W202" s="115" t="s">
        <v>1257</v>
      </c>
      <c r="X202" s="115" t="s">
        <v>1258</v>
      </c>
    </row>
    <row r="203" spans="1:24">
      <c r="A203" s="85"/>
      <c r="B203" s="85">
        <v>4</v>
      </c>
      <c r="C203" s="82">
        <v>1</v>
      </c>
      <c r="D203" s="82">
        <v>5</v>
      </c>
      <c r="E203" s="82">
        <v>4.2</v>
      </c>
      <c r="F203" s="83" t="s">
        <v>1165</v>
      </c>
      <c r="G203" s="82">
        <v>1</v>
      </c>
      <c r="H203" s="122">
        <v>30.23</v>
      </c>
      <c r="I203" s="122">
        <v>65.25</v>
      </c>
      <c r="J203" s="125">
        <v>48.14</v>
      </c>
      <c r="K203" s="122">
        <v>28.05</v>
      </c>
      <c r="L203" s="117">
        <v>119.61</v>
      </c>
      <c r="M203" s="117">
        <v>233</v>
      </c>
      <c r="N203" s="87">
        <v>5490000</v>
      </c>
      <c r="O203" s="87">
        <v>386920000</v>
      </c>
      <c r="P203" s="87">
        <v>148020000</v>
      </c>
      <c r="Q203" s="87">
        <v>238900000</v>
      </c>
      <c r="R203" s="87">
        <f t="shared" si="6"/>
        <v>5489589.6144433012</v>
      </c>
      <c r="S203" s="87">
        <v>386920000</v>
      </c>
      <c r="T203" s="87">
        <f t="shared" si="7"/>
        <v>10693707.718127994</v>
      </c>
      <c r="U203" s="85"/>
      <c r="V203" s="115" t="s">
        <v>1257</v>
      </c>
      <c r="W203" s="115" t="s">
        <v>1257</v>
      </c>
      <c r="X203" s="115" t="s">
        <v>1258</v>
      </c>
    </row>
    <row r="204" spans="1:24">
      <c r="A204" s="85"/>
      <c r="B204" s="85">
        <v>4</v>
      </c>
      <c r="C204" s="82">
        <v>1</v>
      </c>
      <c r="D204" s="82">
        <v>5</v>
      </c>
      <c r="E204" s="82">
        <v>4.2</v>
      </c>
      <c r="F204" s="83" t="s">
        <v>1166</v>
      </c>
      <c r="G204" s="82">
        <v>5</v>
      </c>
      <c r="H204" s="122">
        <v>94.2</v>
      </c>
      <c r="I204" s="122">
        <v>203.31</v>
      </c>
      <c r="J204" s="125">
        <v>150.02000000000001</v>
      </c>
      <c r="K204" s="122">
        <v>19.649999999999999</v>
      </c>
      <c r="L204" s="117">
        <v>372.72</v>
      </c>
      <c r="M204" s="117">
        <v>726.05</v>
      </c>
      <c r="N204" s="87">
        <v>5390000</v>
      </c>
      <c r="O204" s="87">
        <v>1183770000</v>
      </c>
      <c r="P204" s="87">
        <v>452870000</v>
      </c>
      <c r="Q204" s="87">
        <v>730900000</v>
      </c>
      <c r="R204" s="87">
        <f t="shared" si="6"/>
        <v>5389834.3863347527</v>
      </c>
      <c r="S204" s="87">
        <v>1183770000</v>
      </c>
      <c r="T204" s="87">
        <f t="shared" si="7"/>
        <v>10499273.60001703</v>
      </c>
      <c r="U204" s="85"/>
      <c r="V204" s="115" t="s">
        <v>1257</v>
      </c>
      <c r="W204" s="115" t="s">
        <v>1257</v>
      </c>
      <c r="X204" s="115" t="s">
        <v>1258</v>
      </c>
    </row>
    <row r="205" spans="1:24">
      <c r="A205" s="85"/>
      <c r="B205" s="85">
        <v>4</v>
      </c>
      <c r="C205" s="82">
        <v>1</v>
      </c>
      <c r="D205" s="82">
        <v>5</v>
      </c>
      <c r="E205" s="82">
        <v>4.2</v>
      </c>
      <c r="F205" s="83" t="s">
        <v>1167</v>
      </c>
      <c r="G205" s="82">
        <v>1</v>
      </c>
      <c r="H205" s="122">
        <v>24.119999999999997</v>
      </c>
      <c r="I205" s="122">
        <v>52.07</v>
      </c>
      <c r="J205" s="125">
        <v>38.42</v>
      </c>
      <c r="K205" s="122">
        <v>19.350000000000001</v>
      </c>
      <c r="L205" s="117">
        <v>95.46</v>
      </c>
      <c r="M205" s="117">
        <v>185.95</v>
      </c>
      <c r="N205" s="87">
        <v>5340000</v>
      </c>
      <c r="O205" s="87">
        <v>300300000</v>
      </c>
      <c r="P205" s="87">
        <v>114900000</v>
      </c>
      <c r="Q205" s="87">
        <v>185400000</v>
      </c>
      <c r="R205" s="87">
        <f t="shared" si="6"/>
        <v>5338678.5303967344</v>
      </c>
      <c r="S205" s="87">
        <v>300300000</v>
      </c>
      <c r="T205" s="87">
        <f t="shared" si="7"/>
        <v>10399405.748242958</v>
      </c>
      <c r="U205" s="85"/>
      <c r="V205" s="115" t="s">
        <v>1257</v>
      </c>
      <c r="W205" s="115" t="s">
        <v>1257</v>
      </c>
      <c r="X205" s="115" t="s">
        <v>1258</v>
      </c>
    </row>
    <row r="206" spans="1:24">
      <c r="A206" s="85"/>
      <c r="B206" s="85">
        <v>4</v>
      </c>
      <c r="C206" s="82">
        <v>1</v>
      </c>
      <c r="D206" s="82">
        <v>5</v>
      </c>
      <c r="E206" s="82">
        <v>4.2</v>
      </c>
      <c r="F206" s="83" t="s">
        <v>1168</v>
      </c>
      <c r="G206" s="82">
        <v>1</v>
      </c>
      <c r="H206" s="122">
        <v>29.93</v>
      </c>
      <c r="I206" s="122">
        <v>64.600000000000009</v>
      </c>
      <c r="J206" s="125">
        <v>47.65</v>
      </c>
      <c r="K206" s="122">
        <v>24</v>
      </c>
      <c r="L206" s="117">
        <v>118.4</v>
      </c>
      <c r="M206" s="117">
        <v>230.65000000000003</v>
      </c>
      <c r="N206" s="87">
        <v>5340000</v>
      </c>
      <c r="O206" s="87">
        <v>372530000</v>
      </c>
      <c r="P206" s="87">
        <v>142530000</v>
      </c>
      <c r="Q206" s="87">
        <v>230000000</v>
      </c>
      <c r="R206" s="87">
        <f t="shared" si="6"/>
        <v>5339276.5325445682</v>
      </c>
      <c r="S206" s="87">
        <v>372530000</v>
      </c>
      <c r="T206" s="87">
        <f t="shared" si="7"/>
        <v>10401217.333035514</v>
      </c>
      <c r="U206" s="85"/>
      <c r="V206" s="115" t="s">
        <v>1257</v>
      </c>
      <c r="W206" s="115" t="s">
        <v>1257</v>
      </c>
      <c r="X206" s="115" t="s">
        <v>1258</v>
      </c>
    </row>
    <row r="207" spans="1:24">
      <c r="A207" s="85"/>
      <c r="B207" s="85">
        <v>4</v>
      </c>
      <c r="C207" s="82">
        <v>1</v>
      </c>
      <c r="D207" s="82">
        <v>5</v>
      </c>
      <c r="E207" s="82">
        <v>4.2</v>
      </c>
      <c r="F207" s="83" t="s">
        <v>1169</v>
      </c>
      <c r="G207" s="82">
        <v>5</v>
      </c>
      <c r="H207" s="122">
        <v>29.36</v>
      </c>
      <c r="I207" s="122">
        <v>63.37</v>
      </c>
      <c r="J207" s="125">
        <v>46.76</v>
      </c>
      <c r="K207" s="122">
        <v>21.3</v>
      </c>
      <c r="L207" s="117">
        <v>116.18</v>
      </c>
      <c r="M207" s="117">
        <v>226.31</v>
      </c>
      <c r="N207" s="87">
        <v>5340000</v>
      </c>
      <c r="O207" s="87">
        <v>365550000</v>
      </c>
      <c r="P207" s="87">
        <v>139850000</v>
      </c>
      <c r="Q207" s="87">
        <v>225700000</v>
      </c>
      <c r="R207" s="87">
        <f t="shared" si="6"/>
        <v>5339709.9203133564</v>
      </c>
      <c r="S207" s="87">
        <v>365550000</v>
      </c>
      <c r="T207" s="87">
        <f t="shared" si="7"/>
        <v>10401357.824635185</v>
      </c>
      <c r="U207" s="85"/>
      <c r="V207" s="115" t="s">
        <v>1257</v>
      </c>
      <c r="W207" s="115" t="s">
        <v>1257</v>
      </c>
      <c r="X207" s="115" t="s">
        <v>1258</v>
      </c>
    </row>
    <row r="208" spans="1:24">
      <c r="A208" s="85"/>
      <c r="B208" s="85">
        <v>4</v>
      </c>
      <c r="C208" s="82">
        <v>1</v>
      </c>
      <c r="D208" s="82">
        <v>5</v>
      </c>
      <c r="E208" s="82">
        <v>4.2</v>
      </c>
      <c r="F208" s="83" t="s">
        <v>1170</v>
      </c>
      <c r="G208" s="82">
        <v>5</v>
      </c>
      <c r="H208" s="122">
        <v>33.36</v>
      </c>
      <c r="I208" s="122">
        <v>71.989999999999995</v>
      </c>
      <c r="J208" s="125">
        <v>53.12</v>
      </c>
      <c r="K208" s="122">
        <v>12.45</v>
      </c>
      <c r="L208" s="117">
        <v>131.97</v>
      </c>
      <c r="M208" s="117">
        <v>257.08</v>
      </c>
      <c r="N208" s="87">
        <v>5390000</v>
      </c>
      <c r="O208" s="87">
        <v>419150000</v>
      </c>
      <c r="P208" s="87">
        <v>160350000</v>
      </c>
      <c r="Q208" s="87">
        <v>258800000</v>
      </c>
      <c r="R208" s="87">
        <f t="shared" si="6"/>
        <v>5389839.0956540536</v>
      </c>
      <c r="S208" s="87">
        <v>419150000</v>
      </c>
      <c r="T208" s="87">
        <f t="shared" si="7"/>
        <v>10499506.211341547</v>
      </c>
      <c r="U208" s="85"/>
      <c r="V208" s="115" t="s">
        <v>1257</v>
      </c>
      <c r="W208" s="115" t="s">
        <v>1257</v>
      </c>
      <c r="X208" s="115" t="s">
        <v>1258</v>
      </c>
    </row>
    <row r="209" spans="1:24">
      <c r="A209" s="85"/>
      <c r="B209" s="85">
        <v>4</v>
      </c>
      <c r="C209" s="82">
        <v>1</v>
      </c>
      <c r="D209" s="82">
        <v>5</v>
      </c>
      <c r="E209" s="82">
        <v>4.2</v>
      </c>
      <c r="F209" s="83" t="s">
        <v>1171</v>
      </c>
      <c r="G209" s="82">
        <v>5</v>
      </c>
      <c r="H209" s="122">
        <v>32.15</v>
      </c>
      <c r="I209" s="122">
        <v>69.400000000000006</v>
      </c>
      <c r="J209" s="125">
        <v>51.190000000000005</v>
      </c>
      <c r="K209" s="122">
        <v>12</v>
      </c>
      <c r="L209" s="117">
        <v>127.2</v>
      </c>
      <c r="M209" s="117">
        <v>247.79000000000002</v>
      </c>
      <c r="N209" s="87">
        <v>5390000</v>
      </c>
      <c r="O209" s="87">
        <v>403950000</v>
      </c>
      <c r="P209" s="87">
        <v>154550000</v>
      </c>
      <c r="Q209" s="87">
        <v>249400000</v>
      </c>
      <c r="R209" s="87">
        <f t="shared" si="6"/>
        <v>5389127.4903202159</v>
      </c>
      <c r="S209" s="87">
        <v>403950000</v>
      </c>
      <c r="T209" s="87">
        <f t="shared" si="7"/>
        <v>10498206.767503507</v>
      </c>
      <c r="U209" s="85"/>
      <c r="V209" s="115" t="s">
        <v>1257</v>
      </c>
      <c r="W209" s="115" t="s">
        <v>1257</v>
      </c>
      <c r="X209" s="115" t="s">
        <v>1258</v>
      </c>
    </row>
    <row r="210" spans="1:24">
      <c r="A210" s="85"/>
      <c r="B210" s="85">
        <v>4</v>
      </c>
      <c r="C210" s="82">
        <v>1</v>
      </c>
      <c r="D210" s="82">
        <v>5</v>
      </c>
      <c r="E210" s="82">
        <v>4.2</v>
      </c>
      <c r="F210" s="83" t="s">
        <v>1172</v>
      </c>
      <c r="G210" s="82">
        <v>5</v>
      </c>
      <c r="H210" s="122">
        <v>32.15</v>
      </c>
      <c r="I210" s="122">
        <v>69.400000000000006</v>
      </c>
      <c r="J210" s="125">
        <v>51.190000000000005</v>
      </c>
      <c r="K210" s="122">
        <v>12</v>
      </c>
      <c r="L210" s="117">
        <v>127.2</v>
      </c>
      <c r="M210" s="117">
        <v>247.79000000000002</v>
      </c>
      <c r="N210" s="87">
        <v>5390000</v>
      </c>
      <c r="O210" s="87">
        <v>403950000</v>
      </c>
      <c r="P210" s="87">
        <v>154550000</v>
      </c>
      <c r="Q210" s="87">
        <v>249400000</v>
      </c>
      <c r="R210" s="87">
        <f t="shared" si="6"/>
        <v>5389127.4903202159</v>
      </c>
      <c r="S210" s="87">
        <v>403950000</v>
      </c>
      <c r="T210" s="87">
        <f t="shared" si="7"/>
        <v>10498206.767503507</v>
      </c>
      <c r="U210" s="85"/>
      <c r="V210" s="115" t="s">
        <v>1257</v>
      </c>
      <c r="W210" s="115" t="s">
        <v>1257</v>
      </c>
      <c r="X210" s="115" t="s">
        <v>1258</v>
      </c>
    </row>
    <row r="211" spans="1:24">
      <c r="A211" s="85"/>
      <c r="B211" s="85">
        <v>4</v>
      </c>
      <c r="C211" s="82">
        <v>1</v>
      </c>
      <c r="D211" s="82">
        <v>5</v>
      </c>
      <c r="E211" s="82">
        <v>4.2</v>
      </c>
      <c r="F211" s="83" t="s">
        <v>1173</v>
      </c>
      <c r="G211" s="82">
        <v>5</v>
      </c>
      <c r="H211" s="122">
        <v>32.15</v>
      </c>
      <c r="I211" s="122">
        <v>69.400000000000006</v>
      </c>
      <c r="J211" s="125">
        <v>51.190000000000005</v>
      </c>
      <c r="K211" s="122">
        <v>12</v>
      </c>
      <c r="L211" s="117">
        <v>127.2</v>
      </c>
      <c r="M211" s="117">
        <v>247.79000000000002</v>
      </c>
      <c r="N211" s="87">
        <v>5390000</v>
      </c>
      <c r="O211" s="87">
        <v>403950000</v>
      </c>
      <c r="P211" s="87">
        <v>154550000</v>
      </c>
      <c r="Q211" s="87">
        <v>249400000</v>
      </c>
      <c r="R211" s="87">
        <f t="shared" si="6"/>
        <v>5389127.4903202159</v>
      </c>
      <c r="S211" s="87">
        <v>403950000</v>
      </c>
      <c r="T211" s="87">
        <f t="shared" si="7"/>
        <v>10498206.767503507</v>
      </c>
      <c r="U211" s="85"/>
      <c r="V211" s="115" t="s">
        <v>1257</v>
      </c>
      <c r="W211" s="115" t="s">
        <v>1257</v>
      </c>
      <c r="X211" s="115" t="s">
        <v>1258</v>
      </c>
    </row>
    <row r="212" spans="1:24">
      <c r="A212" s="85"/>
      <c r="B212" s="85">
        <v>4</v>
      </c>
      <c r="C212" s="82">
        <v>1</v>
      </c>
      <c r="D212" s="82">
        <v>5</v>
      </c>
      <c r="E212" s="82">
        <v>4.2</v>
      </c>
      <c r="F212" s="83" t="s">
        <v>1174</v>
      </c>
      <c r="G212" s="82">
        <v>5</v>
      </c>
      <c r="H212" s="122">
        <v>32.15</v>
      </c>
      <c r="I212" s="122">
        <v>69.400000000000006</v>
      </c>
      <c r="J212" s="125">
        <v>51.190000000000005</v>
      </c>
      <c r="K212" s="122">
        <v>12</v>
      </c>
      <c r="L212" s="117">
        <v>127.2</v>
      </c>
      <c r="M212" s="117">
        <v>247.79000000000002</v>
      </c>
      <c r="N212" s="87">
        <v>5390000</v>
      </c>
      <c r="O212" s="87">
        <v>403950000</v>
      </c>
      <c r="P212" s="87">
        <v>154550000</v>
      </c>
      <c r="Q212" s="87">
        <v>249400000</v>
      </c>
      <c r="R212" s="87">
        <f t="shared" si="6"/>
        <v>5389127.4903202159</v>
      </c>
      <c r="S212" s="87">
        <v>403950000</v>
      </c>
      <c r="T212" s="87">
        <f t="shared" si="7"/>
        <v>10498206.767503507</v>
      </c>
      <c r="U212" s="85"/>
      <c r="V212" s="115" t="s">
        <v>1257</v>
      </c>
      <c r="W212" s="115" t="s">
        <v>1257</v>
      </c>
      <c r="X212" s="115" t="s">
        <v>1258</v>
      </c>
    </row>
    <row r="213" spans="1:24">
      <c r="A213" s="85"/>
      <c r="B213" s="85">
        <v>4</v>
      </c>
      <c r="C213" s="82">
        <v>1</v>
      </c>
      <c r="D213" s="82">
        <v>5</v>
      </c>
      <c r="E213" s="82">
        <v>4.2</v>
      </c>
      <c r="F213" s="83" t="s">
        <v>1175</v>
      </c>
      <c r="G213" s="82">
        <v>5</v>
      </c>
      <c r="H213" s="122">
        <v>33.36</v>
      </c>
      <c r="I213" s="122">
        <v>71.989999999999995</v>
      </c>
      <c r="J213" s="125">
        <v>53.12</v>
      </c>
      <c r="K213" s="122">
        <v>12.45</v>
      </c>
      <c r="L213" s="117">
        <v>131.97</v>
      </c>
      <c r="M213" s="117">
        <v>257.08</v>
      </c>
      <c r="N213" s="87">
        <v>5390000</v>
      </c>
      <c r="O213" s="87">
        <v>419150000</v>
      </c>
      <c r="P213" s="87">
        <v>160350000</v>
      </c>
      <c r="Q213" s="87">
        <v>258800000</v>
      </c>
      <c r="R213" s="87">
        <f t="shared" si="6"/>
        <v>5389839.0956540536</v>
      </c>
      <c r="S213" s="87">
        <v>419150000</v>
      </c>
      <c r="T213" s="87">
        <f t="shared" si="7"/>
        <v>10499506.211341547</v>
      </c>
      <c r="U213" s="85"/>
      <c r="V213" s="115" t="s">
        <v>1257</v>
      </c>
      <c r="W213" s="115" t="s">
        <v>1257</v>
      </c>
      <c r="X213" s="115" t="s">
        <v>1258</v>
      </c>
    </row>
    <row r="214" spans="1:24">
      <c r="A214" s="85"/>
      <c r="B214" s="85">
        <v>4</v>
      </c>
      <c r="C214" s="82">
        <v>1</v>
      </c>
      <c r="D214" s="82">
        <v>5</v>
      </c>
      <c r="E214" s="82">
        <v>4.2</v>
      </c>
      <c r="F214" s="83" t="s">
        <v>1432</v>
      </c>
      <c r="G214" s="82">
        <v>5</v>
      </c>
      <c r="H214" s="122">
        <v>31.76</v>
      </c>
      <c r="I214" s="122">
        <v>68.55</v>
      </c>
      <c r="J214" s="125">
        <v>50.58</v>
      </c>
      <c r="K214" s="122">
        <v>15.45</v>
      </c>
      <c r="L214" s="117">
        <v>125.66</v>
      </c>
      <c r="M214" s="117">
        <v>244.79000000000002</v>
      </c>
      <c r="N214" s="87">
        <v>5390000</v>
      </c>
      <c r="O214" s="87">
        <v>399080000</v>
      </c>
      <c r="P214" s="87">
        <v>152680000</v>
      </c>
      <c r="Q214" s="87">
        <v>246400000</v>
      </c>
      <c r="R214" s="87">
        <f t="shared" si="6"/>
        <v>5389406.1329005565</v>
      </c>
      <c r="S214" s="87">
        <v>399080000</v>
      </c>
      <c r="T214" s="87">
        <f t="shared" si="7"/>
        <v>10498748.426489951</v>
      </c>
      <c r="U214" s="85"/>
      <c r="V214" s="115" t="s">
        <v>1257</v>
      </c>
      <c r="W214" s="115" t="s">
        <v>1257</v>
      </c>
      <c r="X214" s="115" t="s">
        <v>1258</v>
      </c>
    </row>
    <row r="215" spans="1:24">
      <c r="A215" s="85"/>
      <c r="B215" s="85">
        <v>4</v>
      </c>
      <c r="C215" s="82">
        <v>1</v>
      </c>
      <c r="D215" s="82">
        <v>5</v>
      </c>
      <c r="E215" s="82">
        <v>4.2</v>
      </c>
      <c r="F215" s="83" t="s">
        <v>1433</v>
      </c>
      <c r="G215" s="82">
        <v>1</v>
      </c>
      <c r="H215" s="122">
        <v>36.58</v>
      </c>
      <c r="I215" s="122">
        <v>78.94</v>
      </c>
      <c r="J215" s="125">
        <v>58.25</v>
      </c>
      <c r="K215" s="122">
        <v>15.86</v>
      </c>
      <c r="L215" s="117">
        <v>144.72</v>
      </c>
      <c r="M215" s="117">
        <v>281.90999999999997</v>
      </c>
      <c r="N215" s="87">
        <v>5390000</v>
      </c>
      <c r="O215" s="87">
        <v>459640000</v>
      </c>
      <c r="P215" s="87">
        <v>175840000</v>
      </c>
      <c r="Q215" s="87">
        <v>283800000</v>
      </c>
      <c r="R215" s="87">
        <f t="shared" si="6"/>
        <v>5389915.4850135343</v>
      </c>
      <c r="S215" s="87">
        <v>459640000</v>
      </c>
      <c r="T215" s="87">
        <f t="shared" si="7"/>
        <v>10499385.533306835</v>
      </c>
      <c r="U215" s="85"/>
      <c r="V215" s="115" t="s">
        <v>1257</v>
      </c>
      <c r="W215" s="115" t="s">
        <v>1257</v>
      </c>
      <c r="X215" s="115" t="s">
        <v>1258</v>
      </c>
    </row>
    <row r="216" spans="1:24">
      <c r="A216" s="85"/>
      <c r="B216" s="85">
        <v>4</v>
      </c>
      <c r="C216" s="82">
        <v>1</v>
      </c>
      <c r="D216" s="82">
        <v>5</v>
      </c>
      <c r="E216" s="82">
        <v>4.2</v>
      </c>
      <c r="F216" s="83" t="s">
        <v>1434</v>
      </c>
      <c r="G216" s="82">
        <v>1</v>
      </c>
      <c r="H216" s="122">
        <v>55.33</v>
      </c>
      <c r="I216" s="122">
        <v>119.42</v>
      </c>
      <c r="J216" s="125">
        <v>88.11</v>
      </c>
      <c r="K216" s="122">
        <v>19.2</v>
      </c>
      <c r="L216" s="117">
        <v>218.92</v>
      </c>
      <c r="M216" s="117">
        <v>426.45</v>
      </c>
      <c r="N216" s="87">
        <v>5390000</v>
      </c>
      <c r="O216" s="87">
        <v>695290000</v>
      </c>
      <c r="P216" s="87">
        <v>265990000</v>
      </c>
      <c r="Q216" s="87">
        <v>429300000</v>
      </c>
      <c r="R216" s="87">
        <f t="shared" si="6"/>
        <v>5389797.9571883576</v>
      </c>
      <c r="S216" s="87">
        <v>695290000</v>
      </c>
      <c r="T216" s="87">
        <f t="shared" si="7"/>
        <v>10499174.761753039</v>
      </c>
      <c r="U216" s="85"/>
      <c r="V216" s="115" t="s">
        <v>1257</v>
      </c>
      <c r="W216" s="115" t="s">
        <v>1257</v>
      </c>
      <c r="X216" s="115" t="s">
        <v>1258</v>
      </c>
    </row>
    <row r="217" spans="1:24">
      <c r="A217" s="85"/>
      <c r="B217" s="85">
        <v>4</v>
      </c>
      <c r="C217" s="82">
        <v>1</v>
      </c>
      <c r="D217" s="82">
        <v>5</v>
      </c>
      <c r="E217" s="82">
        <v>4.2</v>
      </c>
      <c r="F217" s="83" t="s">
        <v>1435</v>
      </c>
      <c r="G217" s="82">
        <v>1</v>
      </c>
      <c r="H217" s="122">
        <v>46.58</v>
      </c>
      <c r="I217" s="122">
        <v>100.52</v>
      </c>
      <c r="J217" s="125">
        <v>74.17</v>
      </c>
      <c r="K217" s="122">
        <v>38.090000000000003</v>
      </c>
      <c r="L217" s="117">
        <v>184.28</v>
      </c>
      <c r="M217" s="117">
        <v>358.96999999999997</v>
      </c>
      <c r="N217" s="87">
        <v>5490000</v>
      </c>
      <c r="O217" s="87">
        <v>596060000</v>
      </c>
      <c r="P217" s="87">
        <v>228060000</v>
      </c>
      <c r="Q217" s="87">
        <v>368000000</v>
      </c>
      <c r="R217" s="87">
        <f t="shared" si="6"/>
        <v>5489167.00836208</v>
      </c>
      <c r="S217" s="87">
        <v>596060000</v>
      </c>
      <c r="T217" s="87">
        <f t="shared" si="7"/>
        <v>10692675.716256432</v>
      </c>
      <c r="U217" s="85"/>
      <c r="V217" s="115" t="s">
        <v>1257</v>
      </c>
      <c r="W217" s="115" t="s">
        <v>1257</v>
      </c>
      <c r="X217" s="115" t="s">
        <v>1258</v>
      </c>
    </row>
    <row r="218" spans="1:24">
      <c r="A218" s="85"/>
      <c r="B218" s="85">
        <v>4</v>
      </c>
      <c r="C218" s="82">
        <v>1</v>
      </c>
      <c r="D218" s="82">
        <v>5</v>
      </c>
      <c r="E218" s="82">
        <v>4.2</v>
      </c>
      <c r="F218" s="83" t="s">
        <v>1436</v>
      </c>
      <c r="G218" s="82">
        <v>5</v>
      </c>
      <c r="H218" s="122">
        <v>25.38</v>
      </c>
      <c r="I218" s="122">
        <v>54.78</v>
      </c>
      <c r="J218" s="125">
        <v>40.42</v>
      </c>
      <c r="K218" s="122">
        <v>12.45</v>
      </c>
      <c r="L218" s="117">
        <v>100.43</v>
      </c>
      <c r="M218" s="117">
        <v>195.63000000000002</v>
      </c>
      <c r="N218" s="87">
        <v>5340000</v>
      </c>
      <c r="O218" s="87">
        <v>315990000</v>
      </c>
      <c r="P218" s="87">
        <v>120890000</v>
      </c>
      <c r="Q218" s="87">
        <v>195100000</v>
      </c>
      <c r="R218" s="87">
        <f t="shared" si="6"/>
        <v>5339646.4822487039</v>
      </c>
      <c r="S218" s="87">
        <v>315990000</v>
      </c>
      <c r="T218" s="87">
        <f t="shared" si="7"/>
        <v>10401225.145099213</v>
      </c>
      <c r="U218" s="85"/>
      <c r="V218" s="115" t="s">
        <v>1257</v>
      </c>
      <c r="W218" s="115" t="s">
        <v>1257</v>
      </c>
      <c r="X218" s="115" t="s">
        <v>1258</v>
      </c>
    </row>
    <row r="219" spans="1:24">
      <c r="A219" s="85"/>
      <c r="B219" s="85">
        <v>4</v>
      </c>
      <c r="C219" s="82">
        <v>1</v>
      </c>
      <c r="D219" s="82">
        <v>5</v>
      </c>
      <c r="E219" s="82">
        <v>4.2</v>
      </c>
      <c r="F219" s="83" t="s">
        <v>1437</v>
      </c>
      <c r="G219" s="82">
        <v>5</v>
      </c>
      <c r="H219" s="122">
        <v>25.169999999999998</v>
      </c>
      <c r="I219" s="122">
        <v>54.35</v>
      </c>
      <c r="J219" s="125">
        <v>40.090000000000003</v>
      </c>
      <c r="K219" s="122">
        <v>11.77</v>
      </c>
      <c r="L219" s="117">
        <v>99.62</v>
      </c>
      <c r="M219" s="117">
        <v>194.06</v>
      </c>
      <c r="N219" s="87">
        <v>5340000</v>
      </c>
      <c r="O219" s="87">
        <v>313420000</v>
      </c>
      <c r="P219" s="87">
        <v>119920000</v>
      </c>
      <c r="Q219" s="87">
        <v>193500000</v>
      </c>
      <c r="R219" s="87">
        <f t="shared" si="6"/>
        <v>5339066.1318855975</v>
      </c>
      <c r="S219" s="87">
        <v>313420000</v>
      </c>
      <c r="T219" s="87">
        <f t="shared" si="7"/>
        <v>10400513.68754988</v>
      </c>
      <c r="U219" s="85"/>
      <c r="V219" s="115" t="s">
        <v>1257</v>
      </c>
      <c r="W219" s="115" t="s">
        <v>1257</v>
      </c>
      <c r="X219" s="115" t="s">
        <v>1258</v>
      </c>
    </row>
    <row r="220" spans="1:24">
      <c r="A220" s="85"/>
      <c r="B220" s="85">
        <v>4</v>
      </c>
      <c r="C220" s="82">
        <v>1</v>
      </c>
      <c r="D220" s="82">
        <v>5</v>
      </c>
      <c r="E220" s="82">
        <v>4.2</v>
      </c>
      <c r="F220" s="83" t="s">
        <v>1438</v>
      </c>
      <c r="G220" s="82">
        <v>1</v>
      </c>
      <c r="H220" s="122">
        <v>68.069999999999993</v>
      </c>
      <c r="I220" s="122">
        <v>146.91999999999999</v>
      </c>
      <c r="J220" s="125">
        <v>108.41</v>
      </c>
      <c r="K220" s="122">
        <v>19.05</v>
      </c>
      <c r="L220" s="117">
        <v>269.33999999999997</v>
      </c>
      <c r="M220" s="117">
        <v>524.66999999999996</v>
      </c>
      <c r="N220" s="87">
        <v>5340000</v>
      </c>
      <c r="O220" s="87">
        <v>847520000</v>
      </c>
      <c r="P220" s="87">
        <v>324220000</v>
      </c>
      <c r="Q220" s="87">
        <v>523300000</v>
      </c>
      <c r="R220" s="87">
        <f t="shared" si="6"/>
        <v>5339964.1837049248</v>
      </c>
      <c r="S220" s="87">
        <v>847520000</v>
      </c>
      <c r="T220" s="87">
        <f t="shared" si="7"/>
        <v>10402164.581066545</v>
      </c>
      <c r="U220" s="85"/>
      <c r="V220" s="115" t="s">
        <v>1257</v>
      </c>
      <c r="W220" s="115" t="s">
        <v>1257</v>
      </c>
      <c r="X220" s="115" t="s">
        <v>1258</v>
      </c>
    </row>
    <row r="221" spans="1:24">
      <c r="A221" s="85"/>
      <c r="B221" s="85">
        <v>4</v>
      </c>
      <c r="C221" s="82">
        <v>1</v>
      </c>
      <c r="D221" s="82">
        <v>5</v>
      </c>
      <c r="E221" s="82">
        <v>4.2</v>
      </c>
      <c r="F221" s="83" t="s">
        <v>1439</v>
      </c>
      <c r="G221" s="82">
        <v>5</v>
      </c>
      <c r="H221" s="122">
        <v>33.869999999999997</v>
      </c>
      <c r="I221" s="122">
        <v>73.099999999999994</v>
      </c>
      <c r="J221" s="125">
        <v>53.93</v>
      </c>
      <c r="K221" s="122">
        <v>15</v>
      </c>
      <c r="L221" s="117">
        <v>134</v>
      </c>
      <c r="M221" s="117">
        <v>261.02999999999997</v>
      </c>
      <c r="N221" s="87">
        <v>5340000</v>
      </c>
      <c r="O221" s="87">
        <v>421600000</v>
      </c>
      <c r="P221" s="87">
        <v>161300000</v>
      </c>
      <c r="Q221" s="87">
        <v>260300000</v>
      </c>
      <c r="R221" s="87">
        <f t="shared" si="6"/>
        <v>5339305.8585774163</v>
      </c>
      <c r="S221" s="87">
        <v>421600000</v>
      </c>
      <c r="T221" s="87">
        <f t="shared" si="7"/>
        <v>10400888.121376589</v>
      </c>
      <c r="U221" s="85"/>
      <c r="V221" s="115" t="s">
        <v>1257</v>
      </c>
      <c r="W221" s="115" t="s">
        <v>1257</v>
      </c>
      <c r="X221" s="115" t="s">
        <v>1258</v>
      </c>
    </row>
    <row r="222" spans="1:24">
      <c r="A222" s="85"/>
      <c r="B222" s="85">
        <v>4</v>
      </c>
      <c r="C222" s="82">
        <v>1</v>
      </c>
      <c r="D222" s="82">
        <v>5</v>
      </c>
      <c r="E222" s="82">
        <v>4.2</v>
      </c>
      <c r="F222" s="83" t="s">
        <v>1440</v>
      </c>
      <c r="G222" s="82">
        <v>5</v>
      </c>
      <c r="H222" s="122">
        <v>45.04</v>
      </c>
      <c r="I222" s="122">
        <v>97.22</v>
      </c>
      <c r="J222" s="125">
        <v>71.73</v>
      </c>
      <c r="K222" s="122">
        <v>18.75</v>
      </c>
      <c r="L222" s="117">
        <v>178.22</v>
      </c>
      <c r="M222" s="117">
        <v>347.16999999999996</v>
      </c>
      <c r="N222" s="87">
        <v>5340000</v>
      </c>
      <c r="O222" s="87">
        <v>560730000</v>
      </c>
      <c r="P222" s="87">
        <v>214530000</v>
      </c>
      <c r="Q222" s="87">
        <v>346200000</v>
      </c>
      <c r="R222" s="87">
        <f t="shared" si="6"/>
        <v>5339323.3648125809</v>
      </c>
      <c r="S222" s="87">
        <v>560730000</v>
      </c>
      <c r="T222" s="87">
        <f t="shared" si="7"/>
        <v>10400925.219178451</v>
      </c>
      <c r="U222" s="85"/>
      <c r="V222" s="115" t="s">
        <v>1257</v>
      </c>
      <c r="W222" s="115" t="s">
        <v>1257</v>
      </c>
      <c r="X222" s="115" t="s">
        <v>1258</v>
      </c>
    </row>
    <row r="223" spans="1:24">
      <c r="A223" s="85"/>
      <c r="B223" s="85">
        <v>4</v>
      </c>
      <c r="C223" s="82">
        <v>1</v>
      </c>
      <c r="D223" s="82">
        <v>5</v>
      </c>
      <c r="E223" s="82">
        <v>4.2</v>
      </c>
      <c r="F223" s="83" t="s">
        <v>1441</v>
      </c>
      <c r="G223" s="82">
        <v>1</v>
      </c>
      <c r="H223" s="122">
        <v>21.01</v>
      </c>
      <c r="I223" s="122">
        <v>45.35</v>
      </c>
      <c r="J223" s="125">
        <v>33.46</v>
      </c>
      <c r="K223" s="122">
        <v>12.23</v>
      </c>
      <c r="L223" s="117">
        <v>83.13</v>
      </c>
      <c r="M223" s="117">
        <v>161.94</v>
      </c>
      <c r="N223" s="87">
        <v>5100000</v>
      </c>
      <c r="O223" s="87">
        <v>249770000</v>
      </c>
      <c r="P223" s="87">
        <v>95570000</v>
      </c>
      <c r="Q223" s="87">
        <v>154200000</v>
      </c>
      <c r="R223" s="87">
        <f t="shared" si="6"/>
        <v>5098715.2674646359</v>
      </c>
      <c r="S223" s="87">
        <v>249770000</v>
      </c>
      <c r="T223" s="87">
        <f t="shared" si="7"/>
        <v>9932466.6235200688</v>
      </c>
      <c r="U223" s="85"/>
      <c r="V223" s="115" t="s">
        <v>1257</v>
      </c>
      <c r="W223" s="115" t="s">
        <v>1257</v>
      </c>
      <c r="X223" s="115" t="s">
        <v>1258</v>
      </c>
    </row>
    <row r="224" spans="1:24">
      <c r="A224" s="85"/>
      <c r="B224" s="85">
        <v>4</v>
      </c>
      <c r="C224" s="82">
        <v>1</v>
      </c>
      <c r="D224" s="82">
        <v>5</v>
      </c>
      <c r="E224" s="82">
        <v>4.2</v>
      </c>
      <c r="F224" s="83" t="s">
        <v>1442</v>
      </c>
      <c r="G224" s="82">
        <v>1</v>
      </c>
      <c r="H224" s="122">
        <v>20.62</v>
      </c>
      <c r="I224" s="122">
        <v>44.51</v>
      </c>
      <c r="J224" s="125">
        <v>32.840000000000003</v>
      </c>
      <c r="K224" s="122">
        <v>12</v>
      </c>
      <c r="L224" s="117">
        <v>81.599999999999994</v>
      </c>
      <c r="M224" s="117">
        <v>158.94999999999999</v>
      </c>
      <c r="N224" s="87">
        <v>5100000</v>
      </c>
      <c r="O224" s="87">
        <v>245210000</v>
      </c>
      <c r="P224" s="87">
        <v>93810000</v>
      </c>
      <c r="Q224" s="87">
        <v>151400000</v>
      </c>
      <c r="R224" s="87">
        <f t="shared" si="6"/>
        <v>5099789.6838498525</v>
      </c>
      <c r="S224" s="87">
        <v>245210000</v>
      </c>
      <c r="T224" s="87">
        <f t="shared" si="7"/>
        <v>9933965.321665857</v>
      </c>
      <c r="U224" s="85"/>
      <c r="V224" s="115" t="s">
        <v>1257</v>
      </c>
      <c r="W224" s="115" t="s">
        <v>1257</v>
      </c>
      <c r="X224" s="115" t="s">
        <v>1258</v>
      </c>
    </row>
    <row r="225" spans="1:24">
      <c r="A225" s="85"/>
      <c r="B225" s="85">
        <v>4</v>
      </c>
      <c r="C225" s="82">
        <v>1</v>
      </c>
      <c r="D225" s="82">
        <v>5</v>
      </c>
      <c r="E225" s="82">
        <v>4.2</v>
      </c>
      <c r="F225" s="83" t="s">
        <v>1443</v>
      </c>
      <c r="G225" s="82">
        <v>1</v>
      </c>
      <c r="H225" s="122">
        <v>20.62</v>
      </c>
      <c r="I225" s="122">
        <v>44.51</v>
      </c>
      <c r="J225" s="125">
        <v>32.840000000000003</v>
      </c>
      <c r="K225" s="122">
        <v>12</v>
      </c>
      <c r="L225" s="117">
        <v>81.599999999999994</v>
      </c>
      <c r="M225" s="117">
        <v>158.94999999999999</v>
      </c>
      <c r="N225" s="87">
        <v>5100000</v>
      </c>
      <c r="O225" s="87">
        <v>245210000</v>
      </c>
      <c r="P225" s="87">
        <v>93810000</v>
      </c>
      <c r="Q225" s="87">
        <v>151400000</v>
      </c>
      <c r="R225" s="87">
        <f t="shared" si="6"/>
        <v>5099789.6838498525</v>
      </c>
      <c r="S225" s="87">
        <v>245210000</v>
      </c>
      <c r="T225" s="87">
        <f t="shared" si="7"/>
        <v>9933965.321665857</v>
      </c>
      <c r="U225" s="85"/>
      <c r="V225" s="115" t="s">
        <v>1257</v>
      </c>
      <c r="W225" s="115" t="s">
        <v>1257</v>
      </c>
      <c r="X225" s="115" t="s">
        <v>1258</v>
      </c>
    </row>
    <row r="226" spans="1:24">
      <c r="A226" s="85"/>
      <c r="B226" s="85">
        <v>4</v>
      </c>
      <c r="C226" s="82">
        <v>1</v>
      </c>
      <c r="D226" s="82">
        <v>5</v>
      </c>
      <c r="E226" s="82">
        <v>4.2</v>
      </c>
      <c r="F226" s="83" t="s">
        <v>1444</v>
      </c>
      <c r="G226" s="82">
        <v>1</v>
      </c>
      <c r="H226" s="122">
        <v>20.62</v>
      </c>
      <c r="I226" s="122">
        <v>44.51</v>
      </c>
      <c r="J226" s="125">
        <v>32.840000000000003</v>
      </c>
      <c r="K226" s="122">
        <v>12</v>
      </c>
      <c r="L226" s="117">
        <v>81.599999999999994</v>
      </c>
      <c r="M226" s="117">
        <v>158.94999999999999</v>
      </c>
      <c r="N226" s="87">
        <v>5100000</v>
      </c>
      <c r="O226" s="87">
        <v>245210000</v>
      </c>
      <c r="P226" s="87">
        <v>93810000</v>
      </c>
      <c r="Q226" s="87">
        <v>151400000</v>
      </c>
      <c r="R226" s="87">
        <f t="shared" si="6"/>
        <v>5099789.6838498525</v>
      </c>
      <c r="S226" s="87">
        <v>245210000</v>
      </c>
      <c r="T226" s="87">
        <f t="shared" si="7"/>
        <v>9933965.321665857</v>
      </c>
      <c r="U226" s="85"/>
      <c r="V226" s="115" t="s">
        <v>1257</v>
      </c>
      <c r="W226" s="115" t="s">
        <v>1257</v>
      </c>
      <c r="X226" s="115" t="s">
        <v>1258</v>
      </c>
    </row>
    <row r="227" spans="1:24">
      <c r="A227" s="85"/>
      <c r="B227" s="85">
        <v>4</v>
      </c>
      <c r="C227" s="82">
        <v>1</v>
      </c>
      <c r="D227" s="82">
        <v>5</v>
      </c>
      <c r="E227" s="82">
        <v>4.2</v>
      </c>
      <c r="F227" s="83" t="s">
        <v>1445</v>
      </c>
      <c r="G227" s="82">
        <v>1</v>
      </c>
      <c r="H227" s="122">
        <v>20.62</v>
      </c>
      <c r="I227" s="122">
        <v>44.51</v>
      </c>
      <c r="J227" s="125">
        <v>32.840000000000003</v>
      </c>
      <c r="K227" s="122">
        <v>12</v>
      </c>
      <c r="L227" s="117">
        <v>81.599999999999994</v>
      </c>
      <c r="M227" s="117">
        <v>158.94999999999999</v>
      </c>
      <c r="N227" s="87">
        <v>5100000</v>
      </c>
      <c r="O227" s="87">
        <v>245210000</v>
      </c>
      <c r="P227" s="87">
        <v>93810000</v>
      </c>
      <c r="Q227" s="87">
        <v>151400000</v>
      </c>
      <c r="R227" s="87">
        <f t="shared" si="6"/>
        <v>5099789.6838498525</v>
      </c>
      <c r="S227" s="87">
        <v>245210000</v>
      </c>
      <c r="T227" s="87">
        <f t="shared" si="7"/>
        <v>9933965.321665857</v>
      </c>
      <c r="U227" s="85"/>
      <c r="V227" s="115" t="s">
        <v>1257</v>
      </c>
      <c r="W227" s="115" t="s">
        <v>1257</v>
      </c>
      <c r="X227" s="115" t="s">
        <v>1258</v>
      </c>
    </row>
    <row r="228" spans="1:24">
      <c r="A228" s="85"/>
      <c r="B228" s="85">
        <v>4</v>
      </c>
      <c r="C228" s="82">
        <v>1</v>
      </c>
      <c r="D228" s="82">
        <v>5</v>
      </c>
      <c r="E228" s="82">
        <v>4.2</v>
      </c>
      <c r="F228" s="83" t="s">
        <v>1446</v>
      </c>
      <c r="G228" s="82">
        <v>1</v>
      </c>
      <c r="H228" s="122">
        <v>21.01</v>
      </c>
      <c r="I228" s="122">
        <v>45.35</v>
      </c>
      <c r="J228" s="125">
        <v>33.46</v>
      </c>
      <c r="K228" s="122">
        <v>12.23</v>
      </c>
      <c r="L228" s="117">
        <v>83.13</v>
      </c>
      <c r="M228" s="117">
        <v>161.94</v>
      </c>
      <c r="N228" s="87">
        <v>5100000</v>
      </c>
      <c r="O228" s="87">
        <v>249770000</v>
      </c>
      <c r="P228" s="87">
        <v>95570000</v>
      </c>
      <c r="Q228" s="87">
        <v>154200000</v>
      </c>
      <c r="R228" s="87">
        <f t="shared" si="6"/>
        <v>5098715.2674646359</v>
      </c>
      <c r="S228" s="87">
        <v>249770000</v>
      </c>
      <c r="T228" s="87">
        <f t="shared" si="7"/>
        <v>9932466.6235200688</v>
      </c>
      <c r="U228" s="85"/>
      <c r="V228" s="115" t="s">
        <v>1257</v>
      </c>
      <c r="W228" s="115" t="s">
        <v>1257</v>
      </c>
      <c r="X228" s="115" t="s">
        <v>1258</v>
      </c>
    </row>
    <row r="229" spans="1:24">
      <c r="A229" s="85"/>
      <c r="B229" s="85">
        <v>4</v>
      </c>
      <c r="C229" s="82">
        <v>1</v>
      </c>
      <c r="D229" s="82">
        <v>5</v>
      </c>
      <c r="E229" s="82">
        <v>4.2</v>
      </c>
      <c r="F229" s="83" t="s">
        <v>1447</v>
      </c>
      <c r="G229" s="82">
        <v>1</v>
      </c>
      <c r="H229" s="122">
        <v>51.38</v>
      </c>
      <c r="I229" s="122">
        <v>110.89</v>
      </c>
      <c r="J229" s="125">
        <v>81.819999999999993</v>
      </c>
      <c r="K229" s="122">
        <v>42.900000000000006</v>
      </c>
      <c r="L229" s="117">
        <v>203.28</v>
      </c>
      <c r="M229" s="117">
        <v>395.99</v>
      </c>
      <c r="N229" s="87">
        <v>5490000</v>
      </c>
      <c r="O229" s="87">
        <v>657570000</v>
      </c>
      <c r="P229" s="87">
        <v>251570000</v>
      </c>
      <c r="Q229" s="87">
        <v>406000000</v>
      </c>
      <c r="R229" s="87">
        <f t="shared" si="6"/>
        <v>5489494.9972649366</v>
      </c>
      <c r="S229" s="87">
        <v>657570000</v>
      </c>
      <c r="T229" s="87">
        <f t="shared" si="7"/>
        <v>10693551.377247846</v>
      </c>
      <c r="U229" s="85"/>
      <c r="V229" s="115" t="s">
        <v>1257</v>
      </c>
      <c r="W229" s="115" t="s">
        <v>1257</v>
      </c>
      <c r="X229" s="115" t="s">
        <v>1258</v>
      </c>
    </row>
    <row r="230" spans="1:24">
      <c r="A230" s="85"/>
      <c r="B230" s="85">
        <v>4</v>
      </c>
      <c r="C230" s="82">
        <v>1</v>
      </c>
      <c r="D230" s="82">
        <v>5</v>
      </c>
      <c r="E230" s="82">
        <v>4.2</v>
      </c>
      <c r="F230" s="83" t="s">
        <v>1448</v>
      </c>
      <c r="G230" s="82">
        <v>5</v>
      </c>
      <c r="H230" s="122">
        <v>49.43</v>
      </c>
      <c r="I230" s="122">
        <v>106.69</v>
      </c>
      <c r="J230" s="125">
        <v>78.72</v>
      </c>
      <c r="K230" s="122">
        <v>19.05</v>
      </c>
      <c r="L230" s="117">
        <v>195.58</v>
      </c>
      <c r="M230" s="117">
        <v>380.99</v>
      </c>
      <c r="N230" s="87">
        <v>5390000</v>
      </c>
      <c r="O230" s="87">
        <v>621140000</v>
      </c>
      <c r="P230" s="87">
        <v>237640000</v>
      </c>
      <c r="Q230" s="87">
        <v>383500000</v>
      </c>
      <c r="R230" s="87">
        <f t="shared" si="6"/>
        <v>5389525.6355831558</v>
      </c>
      <c r="S230" s="87">
        <v>621140000</v>
      </c>
      <c r="T230" s="87">
        <f t="shared" si="7"/>
        <v>10498800.347176738</v>
      </c>
      <c r="U230" s="85"/>
      <c r="V230" s="115" t="s">
        <v>1257</v>
      </c>
      <c r="W230" s="115" t="s">
        <v>1257</v>
      </c>
      <c r="X230" s="115" t="s">
        <v>1258</v>
      </c>
    </row>
    <row r="231" spans="1:24">
      <c r="A231" s="85"/>
      <c r="B231" s="85">
        <v>4</v>
      </c>
      <c r="C231" s="82">
        <v>1</v>
      </c>
      <c r="D231" s="82">
        <v>5</v>
      </c>
      <c r="E231" s="82">
        <v>4.2</v>
      </c>
      <c r="F231" s="83" t="s">
        <v>1449</v>
      </c>
      <c r="G231" s="82">
        <v>5</v>
      </c>
      <c r="H231" s="122">
        <v>38.92</v>
      </c>
      <c r="I231" s="122">
        <v>84.01</v>
      </c>
      <c r="J231" s="125">
        <v>61.98</v>
      </c>
      <c r="K231" s="122">
        <v>15</v>
      </c>
      <c r="L231" s="117">
        <v>154</v>
      </c>
      <c r="M231" s="117">
        <v>299.99</v>
      </c>
      <c r="N231" s="87">
        <v>5390000</v>
      </c>
      <c r="O231" s="87">
        <v>489110000</v>
      </c>
      <c r="P231" s="87">
        <v>187110000</v>
      </c>
      <c r="Q231" s="87">
        <v>302000000</v>
      </c>
      <c r="R231" s="87">
        <f t="shared" si="6"/>
        <v>5389821.5339960363</v>
      </c>
      <c r="S231" s="87">
        <v>489110000</v>
      </c>
      <c r="T231" s="87">
        <f t="shared" si="7"/>
        <v>10499302.35054202</v>
      </c>
      <c r="U231" s="85"/>
      <c r="V231" s="115" t="s">
        <v>1257</v>
      </c>
      <c r="W231" s="115" t="s">
        <v>1257</v>
      </c>
      <c r="X231" s="115" t="s">
        <v>1258</v>
      </c>
    </row>
    <row r="232" spans="1:24">
      <c r="A232" s="85"/>
      <c r="B232" s="85">
        <v>4</v>
      </c>
      <c r="C232" s="82">
        <v>1</v>
      </c>
      <c r="D232" s="82">
        <v>6</v>
      </c>
      <c r="E232" s="82">
        <v>4.2</v>
      </c>
      <c r="F232" s="83" t="s">
        <v>1248</v>
      </c>
      <c r="G232" s="82">
        <v>5</v>
      </c>
      <c r="H232" s="122">
        <v>26.36</v>
      </c>
      <c r="I232" s="122">
        <v>56.88</v>
      </c>
      <c r="J232" s="125">
        <v>41.97</v>
      </c>
      <c r="K232" s="122">
        <v>11.85</v>
      </c>
      <c r="L232" s="117">
        <v>104.28</v>
      </c>
      <c r="M232" s="117">
        <v>203.13</v>
      </c>
      <c r="N232" s="87">
        <v>6190000</v>
      </c>
      <c r="O232" s="87">
        <v>380300000</v>
      </c>
      <c r="P232" s="87">
        <v>145500000</v>
      </c>
      <c r="Q232" s="87">
        <v>234800000</v>
      </c>
      <c r="R232" s="87">
        <f t="shared" si="6"/>
        <v>6189091.1369301835</v>
      </c>
      <c r="S232" s="87">
        <v>380300000</v>
      </c>
      <c r="T232" s="87">
        <f t="shared" si="7"/>
        <v>12055907.965521943</v>
      </c>
      <c r="U232" s="85"/>
      <c r="V232" s="115" t="s">
        <v>1257</v>
      </c>
      <c r="W232" s="115" t="s">
        <v>1257</v>
      </c>
      <c r="X232" s="115" t="s">
        <v>1258</v>
      </c>
    </row>
    <row r="233" spans="1:24">
      <c r="A233" s="85"/>
      <c r="B233" s="85">
        <v>4</v>
      </c>
      <c r="C233" s="82">
        <v>1</v>
      </c>
      <c r="D233" s="82">
        <v>6</v>
      </c>
      <c r="E233" s="82">
        <v>4.2</v>
      </c>
      <c r="F233" s="83" t="s">
        <v>1176</v>
      </c>
      <c r="G233" s="82">
        <v>5</v>
      </c>
      <c r="H233" s="122">
        <v>40.700000000000003</v>
      </c>
      <c r="I233" s="122">
        <v>87.85</v>
      </c>
      <c r="J233" s="125">
        <v>64.819999999999993</v>
      </c>
      <c r="K233" s="122">
        <v>40.200000000000003</v>
      </c>
      <c r="L233" s="117">
        <v>161.04</v>
      </c>
      <c r="M233" s="117">
        <v>313.70999999999998</v>
      </c>
      <c r="N233" s="87">
        <v>6290000</v>
      </c>
      <c r="O233" s="87">
        <v>596840000</v>
      </c>
      <c r="P233" s="87">
        <v>228340000</v>
      </c>
      <c r="Q233" s="87">
        <v>368500000</v>
      </c>
      <c r="R233" s="87">
        <f t="shared" si="6"/>
        <v>6289327.0644494276</v>
      </c>
      <c r="S233" s="87">
        <v>596840000</v>
      </c>
      <c r="T233" s="87">
        <f t="shared" si="7"/>
        <v>12251768.463663872</v>
      </c>
      <c r="U233" s="85"/>
      <c r="V233" s="115" t="s">
        <v>1257</v>
      </c>
      <c r="W233" s="115" t="s">
        <v>1257</v>
      </c>
      <c r="X233" s="115" t="s">
        <v>1258</v>
      </c>
    </row>
    <row r="234" spans="1:24">
      <c r="A234" s="85"/>
      <c r="B234" s="85">
        <v>4</v>
      </c>
      <c r="C234" s="82">
        <v>1</v>
      </c>
      <c r="D234" s="82">
        <v>6</v>
      </c>
      <c r="E234" s="82">
        <v>4.2</v>
      </c>
      <c r="F234" s="83" t="s">
        <v>1177</v>
      </c>
      <c r="G234" s="82">
        <v>5</v>
      </c>
      <c r="H234" s="122">
        <v>22.45</v>
      </c>
      <c r="I234" s="122">
        <v>48.44</v>
      </c>
      <c r="J234" s="125">
        <v>35.75</v>
      </c>
      <c r="K234" s="122">
        <v>12.45</v>
      </c>
      <c r="L234" s="117">
        <v>88.81</v>
      </c>
      <c r="M234" s="117">
        <v>173</v>
      </c>
      <c r="N234" s="87">
        <v>6190000</v>
      </c>
      <c r="O234" s="87">
        <v>323920000</v>
      </c>
      <c r="P234" s="87">
        <v>123920000</v>
      </c>
      <c r="Q234" s="87">
        <v>200000000</v>
      </c>
      <c r="R234" s="87">
        <f t="shared" si="6"/>
        <v>6189652.701476139</v>
      </c>
      <c r="S234" s="87">
        <v>323920000</v>
      </c>
      <c r="T234" s="87">
        <f t="shared" si="7"/>
        <v>12057312.435034027</v>
      </c>
      <c r="U234" s="85"/>
      <c r="V234" s="115" t="s">
        <v>1257</v>
      </c>
      <c r="W234" s="115" t="s">
        <v>1257</v>
      </c>
      <c r="X234" s="115" t="s">
        <v>1258</v>
      </c>
    </row>
    <row r="235" spans="1:24">
      <c r="A235" s="85"/>
      <c r="B235" s="85">
        <v>4</v>
      </c>
      <c r="C235" s="82">
        <v>1</v>
      </c>
      <c r="D235" s="82">
        <v>6</v>
      </c>
      <c r="E235" s="82">
        <v>4.2</v>
      </c>
      <c r="F235" s="83" t="s">
        <v>1178</v>
      </c>
      <c r="G235" s="82">
        <v>5</v>
      </c>
      <c r="H235" s="122">
        <v>22.45</v>
      </c>
      <c r="I235" s="122">
        <v>48.44</v>
      </c>
      <c r="J235" s="125">
        <v>35.75</v>
      </c>
      <c r="K235" s="122">
        <v>12.45</v>
      </c>
      <c r="L235" s="117">
        <v>88.81</v>
      </c>
      <c r="M235" s="117">
        <v>173</v>
      </c>
      <c r="N235" s="87">
        <v>6190000</v>
      </c>
      <c r="O235" s="87">
        <v>323920000</v>
      </c>
      <c r="P235" s="87">
        <v>123920000</v>
      </c>
      <c r="Q235" s="87">
        <v>200000000</v>
      </c>
      <c r="R235" s="87">
        <f t="shared" si="6"/>
        <v>6189652.701476139</v>
      </c>
      <c r="S235" s="87">
        <v>323920000</v>
      </c>
      <c r="T235" s="87">
        <f t="shared" si="7"/>
        <v>12057312.435034027</v>
      </c>
      <c r="U235" s="85"/>
      <c r="V235" s="115" t="s">
        <v>1257</v>
      </c>
      <c r="W235" s="115" t="s">
        <v>1257</v>
      </c>
      <c r="X235" s="115" t="s">
        <v>1258</v>
      </c>
    </row>
    <row r="236" spans="1:24">
      <c r="A236" s="85"/>
      <c r="B236" s="85">
        <v>4</v>
      </c>
      <c r="C236" s="82">
        <v>1</v>
      </c>
      <c r="D236" s="82">
        <v>6</v>
      </c>
      <c r="E236" s="82">
        <v>4.2</v>
      </c>
      <c r="F236" s="83" t="s">
        <v>1179</v>
      </c>
      <c r="G236" s="82">
        <v>1</v>
      </c>
      <c r="H236" s="122">
        <v>39.869999999999997</v>
      </c>
      <c r="I236" s="122">
        <v>86.05</v>
      </c>
      <c r="J236" s="125">
        <v>63.49</v>
      </c>
      <c r="K236" s="122">
        <v>32.25</v>
      </c>
      <c r="L236" s="117">
        <v>157.74</v>
      </c>
      <c r="M236" s="117">
        <v>307.28000000000003</v>
      </c>
      <c r="N236" s="87">
        <v>6290000</v>
      </c>
      <c r="O236" s="87">
        <v>584660000</v>
      </c>
      <c r="P236" s="87">
        <v>223660000</v>
      </c>
      <c r="Q236" s="87">
        <v>361000000</v>
      </c>
      <c r="R236" s="87">
        <f t="shared" si="6"/>
        <v>6289899.5397634478</v>
      </c>
      <c r="S236" s="87">
        <v>584660000</v>
      </c>
      <c r="T236" s="87">
        <f t="shared" si="7"/>
        <v>12252823.193727098</v>
      </c>
      <c r="U236" s="85"/>
      <c r="V236" s="115" t="s">
        <v>1257</v>
      </c>
      <c r="W236" s="115" t="s">
        <v>1257</v>
      </c>
      <c r="X236" s="115" t="s">
        <v>1258</v>
      </c>
    </row>
    <row r="237" spans="1:24">
      <c r="A237" s="85"/>
      <c r="B237" s="85">
        <v>4</v>
      </c>
      <c r="C237" s="82">
        <v>1</v>
      </c>
      <c r="D237" s="82">
        <v>6</v>
      </c>
      <c r="E237" s="82">
        <v>4.2</v>
      </c>
      <c r="F237" s="83" t="s">
        <v>1180</v>
      </c>
      <c r="G237" s="82">
        <v>5</v>
      </c>
      <c r="H237" s="122">
        <v>25.4</v>
      </c>
      <c r="I237" s="122">
        <v>54.82</v>
      </c>
      <c r="J237" s="125">
        <v>40.450000000000003</v>
      </c>
      <c r="K237" s="122">
        <v>11.25</v>
      </c>
      <c r="L237" s="117">
        <v>100.5</v>
      </c>
      <c r="M237" s="117">
        <v>195.76999999999998</v>
      </c>
      <c r="N237" s="87">
        <v>6190000</v>
      </c>
      <c r="O237" s="87">
        <v>366530000</v>
      </c>
      <c r="P237" s="87">
        <v>140230000</v>
      </c>
      <c r="Q237" s="87">
        <v>226300000</v>
      </c>
      <c r="R237" s="87">
        <f t="shared" si="6"/>
        <v>6189249.739426896</v>
      </c>
      <c r="S237" s="87">
        <v>366530000</v>
      </c>
      <c r="T237" s="87">
        <f t="shared" si="7"/>
        <v>12056412.154105507</v>
      </c>
      <c r="U237" s="85"/>
      <c r="V237" s="115" t="s">
        <v>1257</v>
      </c>
      <c r="W237" s="115" t="s">
        <v>1257</v>
      </c>
      <c r="X237" s="115" t="s">
        <v>1258</v>
      </c>
    </row>
    <row r="238" spans="1:24">
      <c r="A238" s="85"/>
      <c r="B238" s="85">
        <v>4</v>
      </c>
      <c r="C238" s="82">
        <v>1</v>
      </c>
      <c r="D238" s="82">
        <v>6</v>
      </c>
      <c r="E238" s="82">
        <v>4.2</v>
      </c>
      <c r="F238" s="83" t="s">
        <v>1181</v>
      </c>
      <c r="G238" s="82">
        <v>5</v>
      </c>
      <c r="H238" s="122">
        <v>25.4</v>
      </c>
      <c r="I238" s="122">
        <v>54.82</v>
      </c>
      <c r="J238" s="125">
        <v>40.450000000000003</v>
      </c>
      <c r="K238" s="122">
        <v>11.25</v>
      </c>
      <c r="L238" s="117">
        <v>100.5</v>
      </c>
      <c r="M238" s="117">
        <v>195.76999999999998</v>
      </c>
      <c r="N238" s="87">
        <v>6190000</v>
      </c>
      <c r="O238" s="87">
        <v>366530000</v>
      </c>
      <c r="P238" s="87">
        <v>140230000</v>
      </c>
      <c r="Q238" s="87">
        <v>226300000</v>
      </c>
      <c r="R238" s="87">
        <f t="shared" si="6"/>
        <v>6189249.739426896</v>
      </c>
      <c r="S238" s="87">
        <v>366530000</v>
      </c>
      <c r="T238" s="87">
        <f t="shared" si="7"/>
        <v>12056412.154105507</v>
      </c>
      <c r="U238" s="85"/>
      <c r="V238" s="115" t="s">
        <v>1257</v>
      </c>
      <c r="W238" s="115" t="s">
        <v>1257</v>
      </c>
      <c r="X238" s="115" t="s">
        <v>1258</v>
      </c>
    </row>
    <row r="239" spans="1:24">
      <c r="A239" s="85"/>
      <c r="B239" s="85">
        <v>4</v>
      </c>
      <c r="C239" s="82">
        <v>1</v>
      </c>
      <c r="D239" s="82">
        <v>6</v>
      </c>
      <c r="E239" s="82">
        <v>4.2</v>
      </c>
      <c r="F239" s="83" t="s">
        <v>1182</v>
      </c>
      <c r="G239" s="82">
        <v>5</v>
      </c>
      <c r="H239" s="122">
        <v>30.23</v>
      </c>
      <c r="I239" s="122">
        <v>65.25</v>
      </c>
      <c r="J239" s="125">
        <v>48.14</v>
      </c>
      <c r="K239" s="122">
        <v>28.05</v>
      </c>
      <c r="L239" s="117">
        <v>119.61</v>
      </c>
      <c r="M239" s="117">
        <v>233</v>
      </c>
      <c r="N239" s="87">
        <v>6290000</v>
      </c>
      <c r="O239" s="87">
        <v>443290000</v>
      </c>
      <c r="P239" s="87">
        <v>169590000</v>
      </c>
      <c r="Q239" s="87">
        <v>273700000</v>
      </c>
      <c r="R239" s="87">
        <f t="shared" si="6"/>
        <v>6289362.60773951</v>
      </c>
      <c r="S239" s="87">
        <v>443290000</v>
      </c>
      <c r="T239" s="87">
        <f t="shared" si="7"/>
        <v>12251663.636847304</v>
      </c>
      <c r="U239" s="85"/>
      <c r="V239" s="115" t="s">
        <v>1257</v>
      </c>
      <c r="W239" s="115" t="s">
        <v>1257</v>
      </c>
      <c r="X239" s="115" t="s">
        <v>1258</v>
      </c>
    </row>
    <row r="240" spans="1:24">
      <c r="A240" s="85"/>
      <c r="B240" s="85">
        <v>4</v>
      </c>
      <c r="C240" s="82">
        <v>1</v>
      </c>
      <c r="D240" s="82">
        <v>6</v>
      </c>
      <c r="E240" s="82">
        <v>4.2</v>
      </c>
      <c r="F240" s="83" t="s">
        <v>1183</v>
      </c>
      <c r="G240" s="82">
        <v>5</v>
      </c>
      <c r="H240" s="122">
        <v>94.2</v>
      </c>
      <c r="I240" s="122">
        <v>203.31</v>
      </c>
      <c r="J240" s="125">
        <v>150.02000000000001</v>
      </c>
      <c r="K240" s="122">
        <v>19.649999999999999</v>
      </c>
      <c r="L240" s="117">
        <v>372.72</v>
      </c>
      <c r="M240" s="117">
        <v>726.05</v>
      </c>
      <c r="N240" s="87">
        <v>6190000</v>
      </c>
      <c r="O240" s="87">
        <v>1359480000</v>
      </c>
      <c r="P240" s="87">
        <v>520080000</v>
      </c>
      <c r="Q240" s="87">
        <v>839400000</v>
      </c>
      <c r="R240" s="87">
        <f t="shared" si="6"/>
        <v>6189861.2496805713</v>
      </c>
      <c r="S240" s="87">
        <v>1359480000</v>
      </c>
      <c r="T240" s="87">
        <f t="shared" si="7"/>
        <v>12057707.556156307</v>
      </c>
      <c r="U240" s="85"/>
      <c r="V240" s="115" t="s">
        <v>1257</v>
      </c>
      <c r="W240" s="115" t="s">
        <v>1257</v>
      </c>
      <c r="X240" s="115" t="s">
        <v>1258</v>
      </c>
    </row>
    <row r="241" spans="1:24">
      <c r="A241" s="85"/>
      <c r="B241" s="85">
        <v>4</v>
      </c>
      <c r="C241" s="82">
        <v>1</v>
      </c>
      <c r="D241" s="82">
        <v>6</v>
      </c>
      <c r="E241" s="82">
        <v>4.2</v>
      </c>
      <c r="F241" s="83" t="s">
        <v>1184</v>
      </c>
      <c r="G241" s="82">
        <v>5</v>
      </c>
      <c r="H241" s="122">
        <v>24.119999999999997</v>
      </c>
      <c r="I241" s="122">
        <v>52.07</v>
      </c>
      <c r="J241" s="125">
        <v>38.42</v>
      </c>
      <c r="K241" s="122">
        <v>19.350000000000001</v>
      </c>
      <c r="L241" s="117">
        <v>95.46</v>
      </c>
      <c r="M241" s="117">
        <v>185.95</v>
      </c>
      <c r="N241" s="87">
        <v>6140000</v>
      </c>
      <c r="O241" s="87">
        <v>345320000</v>
      </c>
      <c r="P241" s="87">
        <v>132120000</v>
      </c>
      <c r="Q241" s="87">
        <v>213200000</v>
      </c>
      <c r="R241" s="87">
        <f t="shared" si="6"/>
        <v>6139035.8645241437</v>
      </c>
      <c r="S241" s="87">
        <v>345320000</v>
      </c>
      <c r="T241" s="87">
        <f t="shared" si="7"/>
        <v>11958450.859085109</v>
      </c>
      <c r="U241" s="85"/>
      <c r="V241" s="115" t="s">
        <v>1257</v>
      </c>
      <c r="W241" s="115" t="s">
        <v>1257</v>
      </c>
      <c r="X241" s="115" t="s">
        <v>1258</v>
      </c>
    </row>
    <row r="242" spans="1:24">
      <c r="A242" s="85"/>
      <c r="B242" s="85">
        <v>4</v>
      </c>
      <c r="C242" s="82">
        <v>1</v>
      </c>
      <c r="D242" s="82">
        <v>6</v>
      </c>
      <c r="E242" s="82">
        <v>4.2</v>
      </c>
      <c r="F242" s="83" t="s">
        <v>1185</v>
      </c>
      <c r="G242" s="82">
        <v>5</v>
      </c>
      <c r="H242" s="122">
        <v>29.93</v>
      </c>
      <c r="I242" s="122">
        <v>64.600000000000009</v>
      </c>
      <c r="J242" s="125">
        <v>47.65</v>
      </c>
      <c r="K242" s="122">
        <v>24</v>
      </c>
      <c r="L242" s="117">
        <v>118.4</v>
      </c>
      <c r="M242" s="117">
        <v>230.65000000000003</v>
      </c>
      <c r="N242" s="87">
        <v>6140000</v>
      </c>
      <c r="O242" s="87">
        <v>428380000</v>
      </c>
      <c r="P242" s="87">
        <v>163880000</v>
      </c>
      <c r="Q242" s="87">
        <v>264500000</v>
      </c>
      <c r="R242" s="87">
        <f t="shared" si="6"/>
        <v>6139745.2044437826</v>
      </c>
      <c r="S242" s="87">
        <v>428380000</v>
      </c>
      <c r="T242" s="87">
        <f t="shared" si="7"/>
        <v>11960576.278758096</v>
      </c>
      <c r="U242" s="85"/>
      <c r="V242" s="115" t="s">
        <v>1257</v>
      </c>
      <c r="W242" s="115" t="s">
        <v>1257</v>
      </c>
      <c r="X242" s="115" t="s">
        <v>1258</v>
      </c>
    </row>
    <row r="243" spans="1:24">
      <c r="A243" s="85"/>
      <c r="B243" s="85">
        <v>4</v>
      </c>
      <c r="C243" s="82">
        <v>1</v>
      </c>
      <c r="D243" s="82">
        <v>6</v>
      </c>
      <c r="E243" s="82">
        <v>4.2</v>
      </c>
      <c r="F243" s="83" t="s">
        <v>1186</v>
      </c>
      <c r="G243" s="82">
        <v>5</v>
      </c>
      <c r="H243" s="122">
        <v>29.36</v>
      </c>
      <c r="I243" s="122">
        <v>63.37</v>
      </c>
      <c r="J243" s="125">
        <v>46.76</v>
      </c>
      <c r="K243" s="122">
        <v>21.3</v>
      </c>
      <c r="L243" s="117">
        <v>116.18</v>
      </c>
      <c r="M243" s="117">
        <v>226.31</v>
      </c>
      <c r="N243" s="87">
        <v>6140000</v>
      </c>
      <c r="O243" s="87">
        <v>420300000</v>
      </c>
      <c r="P243" s="87">
        <v>160800000</v>
      </c>
      <c r="Q243" s="87">
        <v>259500000</v>
      </c>
      <c r="R243" s="87">
        <f t="shared" si="6"/>
        <v>6139461.3035363248</v>
      </c>
      <c r="S243" s="87">
        <v>420300000</v>
      </c>
      <c r="T243" s="87">
        <f t="shared" si="7"/>
        <v>11959214.043753708</v>
      </c>
      <c r="U243" s="85"/>
      <c r="V243" s="115" t="s">
        <v>1257</v>
      </c>
      <c r="W243" s="115" t="s">
        <v>1257</v>
      </c>
      <c r="X243" s="115" t="s">
        <v>1258</v>
      </c>
    </row>
    <row r="244" spans="1:24">
      <c r="A244" s="85"/>
      <c r="B244" s="85">
        <v>4</v>
      </c>
      <c r="C244" s="82">
        <v>1</v>
      </c>
      <c r="D244" s="82">
        <v>6</v>
      </c>
      <c r="E244" s="82">
        <v>4.2</v>
      </c>
      <c r="F244" s="83" t="s">
        <v>1187</v>
      </c>
      <c r="G244" s="82">
        <v>5</v>
      </c>
      <c r="H244" s="122">
        <v>41.54</v>
      </c>
      <c r="I244" s="122">
        <v>89.65</v>
      </c>
      <c r="J244" s="125">
        <v>66.150000000000006</v>
      </c>
      <c r="K244" s="122">
        <v>24.9</v>
      </c>
      <c r="L244" s="117">
        <v>164.34</v>
      </c>
      <c r="M244" s="117">
        <v>320.14</v>
      </c>
      <c r="N244" s="87">
        <v>6190000</v>
      </c>
      <c r="O244" s="87">
        <v>599420000</v>
      </c>
      <c r="P244" s="87">
        <v>229320000</v>
      </c>
      <c r="Q244" s="87">
        <v>370100000</v>
      </c>
      <c r="R244" s="87">
        <f t="shared" si="6"/>
        <v>6189647.4011628181</v>
      </c>
      <c r="S244" s="87">
        <v>599420000</v>
      </c>
      <c r="T244" s="87">
        <f t="shared" si="7"/>
        <v>12057647.06710639</v>
      </c>
      <c r="U244" s="85"/>
      <c r="V244" s="115" t="s">
        <v>1257</v>
      </c>
      <c r="W244" s="115" t="s">
        <v>1257</v>
      </c>
      <c r="X244" s="115" t="s">
        <v>1258</v>
      </c>
    </row>
    <row r="245" spans="1:24">
      <c r="A245" s="85"/>
      <c r="B245" s="85">
        <v>4</v>
      </c>
      <c r="C245" s="82">
        <v>1</v>
      </c>
      <c r="D245" s="82">
        <v>6</v>
      </c>
      <c r="E245" s="82">
        <v>4.2</v>
      </c>
      <c r="F245" s="83" t="s">
        <v>1188</v>
      </c>
      <c r="G245" s="82">
        <v>5</v>
      </c>
      <c r="H245" s="122">
        <v>31.76</v>
      </c>
      <c r="I245" s="122">
        <v>68.55</v>
      </c>
      <c r="J245" s="125">
        <v>50.58</v>
      </c>
      <c r="K245" s="122">
        <v>15.45</v>
      </c>
      <c r="L245" s="117">
        <v>125.66</v>
      </c>
      <c r="M245" s="117">
        <v>244.79000000000002</v>
      </c>
      <c r="N245" s="87">
        <v>6190000</v>
      </c>
      <c r="O245" s="87">
        <v>458340000</v>
      </c>
      <c r="P245" s="87">
        <v>175340000</v>
      </c>
      <c r="Q245" s="87">
        <v>283000000</v>
      </c>
      <c r="R245" s="87">
        <f t="shared" si="6"/>
        <v>6189687.2981698941</v>
      </c>
      <c r="S245" s="87">
        <v>458340000</v>
      </c>
      <c r="T245" s="87">
        <f t="shared" si="7"/>
        <v>12057723.648885949</v>
      </c>
      <c r="U245" s="85"/>
      <c r="V245" s="115" t="s">
        <v>1257</v>
      </c>
      <c r="W245" s="115" t="s">
        <v>1257</v>
      </c>
      <c r="X245" s="115" t="s">
        <v>1258</v>
      </c>
    </row>
    <row r="246" spans="1:24">
      <c r="A246" s="85"/>
      <c r="B246" s="85">
        <v>4</v>
      </c>
      <c r="C246" s="82">
        <v>1</v>
      </c>
      <c r="D246" s="82">
        <v>6</v>
      </c>
      <c r="E246" s="82">
        <v>4.2</v>
      </c>
      <c r="F246" s="83" t="s">
        <v>1189</v>
      </c>
      <c r="G246" s="82">
        <v>5</v>
      </c>
      <c r="H246" s="122">
        <v>36.58</v>
      </c>
      <c r="I246" s="122">
        <v>78.94</v>
      </c>
      <c r="J246" s="125">
        <v>58.25</v>
      </c>
      <c r="K246" s="122">
        <v>15.86</v>
      </c>
      <c r="L246" s="117">
        <v>144.72</v>
      </c>
      <c r="M246" s="117">
        <v>281.90999999999997</v>
      </c>
      <c r="N246" s="87">
        <v>6190000</v>
      </c>
      <c r="O246" s="87">
        <v>527830000</v>
      </c>
      <c r="P246" s="87">
        <v>201930000</v>
      </c>
      <c r="Q246" s="87">
        <v>325900000</v>
      </c>
      <c r="R246" s="87">
        <f t="shared" si="6"/>
        <v>6189537.6608969932</v>
      </c>
      <c r="S246" s="87">
        <v>527830000</v>
      </c>
      <c r="T246" s="87">
        <f t="shared" si="7"/>
        <v>12057024.336535869</v>
      </c>
      <c r="U246" s="85"/>
      <c r="V246" s="115" t="s">
        <v>1257</v>
      </c>
      <c r="W246" s="115" t="s">
        <v>1257</v>
      </c>
      <c r="X246" s="115" t="s">
        <v>1258</v>
      </c>
    </row>
    <row r="247" spans="1:24">
      <c r="A247" s="85"/>
      <c r="B247" s="85">
        <v>4</v>
      </c>
      <c r="C247" s="82">
        <v>1</v>
      </c>
      <c r="D247" s="82">
        <v>6</v>
      </c>
      <c r="E247" s="82">
        <v>4.2</v>
      </c>
      <c r="F247" s="83" t="s">
        <v>1190</v>
      </c>
      <c r="G247" s="82">
        <v>1</v>
      </c>
      <c r="H247" s="122">
        <v>55.33</v>
      </c>
      <c r="I247" s="122">
        <v>119.42</v>
      </c>
      <c r="J247" s="125">
        <v>88.11</v>
      </c>
      <c r="K247" s="122">
        <v>19.2</v>
      </c>
      <c r="L247" s="117">
        <v>218.92</v>
      </c>
      <c r="M247" s="117">
        <v>426.45</v>
      </c>
      <c r="N247" s="87">
        <v>6190000</v>
      </c>
      <c r="O247" s="87">
        <v>798470000</v>
      </c>
      <c r="P247" s="87">
        <v>305470000</v>
      </c>
      <c r="Q247" s="87">
        <v>493000000</v>
      </c>
      <c r="R247" s="87">
        <f t="shared" si="6"/>
        <v>6189635.9430973958</v>
      </c>
      <c r="S247" s="87">
        <v>798470000</v>
      </c>
      <c r="T247" s="87">
        <f t="shared" si="7"/>
        <v>12057236.652356498</v>
      </c>
      <c r="U247" s="85"/>
      <c r="V247" s="115" t="s">
        <v>1257</v>
      </c>
      <c r="W247" s="115" t="s">
        <v>1257</v>
      </c>
      <c r="X247" s="115" t="s">
        <v>1258</v>
      </c>
    </row>
    <row r="248" spans="1:24">
      <c r="A248" s="85"/>
      <c r="B248" s="85">
        <v>4</v>
      </c>
      <c r="C248" s="82">
        <v>1</v>
      </c>
      <c r="D248" s="82">
        <v>6</v>
      </c>
      <c r="E248" s="82">
        <v>4.2</v>
      </c>
      <c r="F248" s="83" t="s">
        <v>1191</v>
      </c>
      <c r="G248" s="82">
        <v>5</v>
      </c>
      <c r="H248" s="122">
        <v>46.58</v>
      </c>
      <c r="I248" s="122">
        <v>100.52</v>
      </c>
      <c r="J248" s="125">
        <v>74.17</v>
      </c>
      <c r="K248" s="122">
        <v>38.090000000000003</v>
      </c>
      <c r="L248" s="117">
        <v>184.28</v>
      </c>
      <c r="M248" s="117">
        <v>358.96999999999997</v>
      </c>
      <c r="N248" s="87">
        <v>6290000</v>
      </c>
      <c r="O248" s="87">
        <v>682990000</v>
      </c>
      <c r="P248" s="87">
        <v>261290000</v>
      </c>
      <c r="Q248" s="87">
        <v>421700000</v>
      </c>
      <c r="R248" s="87">
        <f t="shared" si="6"/>
        <v>6289712.7387196207</v>
      </c>
      <c r="S248" s="87">
        <v>682990000</v>
      </c>
      <c r="T248" s="87">
        <f t="shared" si="7"/>
        <v>12252106.478284033</v>
      </c>
      <c r="U248" s="85"/>
      <c r="V248" s="115" t="s">
        <v>1257</v>
      </c>
      <c r="W248" s="115" t="s">
        <v>1257</v>
      </c>
      <c r="X248" s="115" t="s">
        <v>1258</v>
      </c>
    </row>
    <row r="249" spans="1:24">
      <c r="A249" s="85"/>
      <c r="B249" s="85">
        <v>4</v>
      </c>
      <c r="C249" s="82">
        <v>1</v>
      </c>
      <c r="D249" s="82">
        <v>6</v>
      </c>
      <c r="E249" s="82">
        <v>4.2</v>
      </c>
      <c r="F249" s="83" t="s">
        <v>1192</v>
      </c>
      <c r="G249" s="82">
        <v>5</v>
      </c>
      <c r="H249" s="122">
        <v>25.38</v>
      </c>
      <c r="I249" s="122">
        <v>54.78</v>
      </c>
      <c r="J249" s="125">
        <v>40.42</v>
      </c>
      <c r="K249" s="122">
        <v>12.45</v>
      </c>
      <c r="L249" s="117">
        <v>100.43</v>
      </c>
      <c r="M249" s="117">
        <v>195.63000000000002</v>
      </c>
      <c r="N249" s="87">
        <v>6140000</v>
      </c>
      <c r="O249" s="87">
        <v>363300000</v>
      </c>
      <c r="P249" s="87">
        <v>139000000</v>
      </c>
      <c r="Q249" s="87">
        <v>224300000</v>
      </c>
      <c r="R249" s="87">
        <f t="shared" si="6"/>
        <v>6139097.9682931555</v>
      </c>
      <c r="S249" s="87">
        <v>363300000</v>
      </c>
      <c r="T249" s="87">
        <f t="shared" si="7"/>
        <v>11958495.823331574</v>
      </c>
      <c r="U249" s="85"/>
      <c r="V249" s="115" t="s">
        <v>1257</v>
      </c>
      <c r="W249" s="115" t="s">
        <v>1257</v>
      </c>
      <c r="X249" s="115" t="s">
        <v>1258</v>
      </c>
    </row>
    <row r="250" spans="1:24">
      <c r="A250" s="85"/>
      <c r="B250" s="85">
        <v>4</v>
      </c>
      <c r="C250" s="82">
        <v>1</v>
      </c>
      <c r="D250" s="82">
        <v>6</v>
      </c>
      <c r="E250" s="82">
        <v>4.2</v>
      </c>
      <c r="F250" s="83" t="s">
        <v>1450</v>
      </c>
      <c r="G250" s="82">
        <v>5</v>
      </c>
      <c r="H250" s="122">
        <v>25.169999999999998</v>
      </c>
      <c r="I250" s="122">
        <v>54.35</v>
      </c>
      <c r="J250" s="125">
        <v>40.090000000000003</v>
      </c>
      <c r="K250" s="122">
        <v>11.77</v>
      </c>
      <c r="L250" s="117">
        <v>99.62</v>
      </c>
      <c r="M250" s="117">
        <v>194.06</v>
      </c>
      <c r="N250" s="87">
        <v>6140000</v>
      </c>
      <c r="O250" s="87">
        <v>360380000</v>
      </c>
      <c r="P250" s="87">
        <v>137880000</v>
      </c>
      <c r="Q250" s="87">
        <v>222500000</v>
      </c>
      <c r="R250" s="87">
        <f t="shared" si="6"/>
        <v>6139023.2040358996</v>
      </c>
      <c r="S250" s="87">
        <v>360380000</v>
      </c>
      <c r="T250" s="87">
        <f t="shared" si="7"/>
        <v>11958831.991319079</v>
      </c>
      <c r="U250" s="85"/>
      <c r="V250" s="115" t="s">
        <v>1257</v>
      </c>
      <c r="W250" s="115" t="s">
        <v>1257</v>
      </c>
      <c r="X250" s="115" t="s">
        <v>1258</v>
      </c>
    </row>
    <row r="251" spans="1:24">
      <c r="A251" s="85"/>
      <c r="B251" s="85">
        <v>4</v>
      </c>
      <c r="C251" s="82">
        <v>1</v>
      </c>
      <c r="D251" s="82">
        <v>6</v>
      </c>
      <c r="E251" s="82">
        <v>4.2</v>
      </c>
      <c r="F251" s="83" t="s">
        <v>1451</v>
      </c>
      <c r="G251" s="82">
        <v>5</v>
      </c>
      <c r="H251" s="122">
        <v>56.65</v>
      </c>
      <c r="I251" s="122">
        <v>122.27</v>
      </c>
      <c r="J251" s="125">
        <v>90.22</v>
      </c>
      <c r="K251" s="122">
        <v>19.05</v>
      </c>
      <c r="L251" s="117">
        <v>224.14</v>
      </c>
      <c r="M251" s="117">
        <v>436.63</v>
      </c>
      <c r="N251" s="87">
        <v>6140000</v>
      </c>
      <c r="O251" s="87">
        <v>810940000</v>
      </c>
      <c r="P251" s="87">
        <v>310240000</v>
      </c>
      <c r="Q251" s="87">
        <v>500700000</v>
      </c>
      <c r="R251" s="87">
        <f t="shared" si="6"/>
        <v>6139737.0506601753</v>
      </c>
      <c r="S251" s="87">
        <v>810940000</v>
      </c>
      <c r="T251" s="87">
        <f t="shared" si="7"/>
        <v>11960352.406664373</v>
      </c>
      <c r="U251" s="85"/>
      <c r="V251" s="115" t="s">
        <v>1257</v>
      </c>
      <c r="W251" s="115" t="s">
        <v>1257</v>
      </c>
      <c r="X251" s="115" t="s">
        <v>1258</v>
      </c>
    </row>
    <row r="252" spans="1:24">
      <c r="A252" s="85"/>
      <c r="B252" s="85">
        <v>4</v>
      </c>
      <c r="C252" s="82">
        <v>1</v>
      </c>
      <c r="D252" s="82">
        <v>6</v>
      </c>
      <c r="E252" s="82">
        <v>4.2</v>
      </c>
      <c r="F252" s="83" t="s">
        <v>1452</v>
      </c>
      <c r="G252" s="82">
        <v>5</v>
      </c>
      <c r="H252" s="122">
        <v>30.83</v>
      </c>
      <c r="I252" s="122">
        <v>66.55</v>
      </c>
      <c r="J252" s="125">
        <v>49.1</v>
      </c>
      <c r="K252" s="122">
        <v>15</v>
      </c>
      <c r="L252" s="117">
        <v>122</v>
      </c>
      <c r="M252" s="117">
        <v>237.64999999999998</v>
      </c>
      <c r="N252" s="87">
        <v>6140000</v>
      </c>
      <c r="O252" s="87">
        <v>441350000</v>
      </c>
      <c r="P252" s="87">
        <v>168850000</v>
      </c>
      <c r="Q252" s="87">
        <v>272500000</v>
      </c>
      <c r="R252" s="87">
        <f t="shared" si="6"/>
        <v>6139315.2302243216</v>
      </c>
      <c r="S252" s="87">
        <v>441350000</v>
      </c>
      <c r="T252" s="87">
        <f t="shared" si="7"/>
        <v>11959084.134941064</v>
      </c>
      <c r="U252" s="85"/>
      <c r="V252" s="115" t="s">
        <v>1257</v>
      </c>
      <c r="W252" s="115" t="s">
        <v>1257</v>
      </c>
      <c r="X252" s="115" t="s">
        <v>1258</v>
      </c>
    </row>
    <row r="253" spans="1:24">
      <c r="A253" s="85"/>
      <c r="B253" s="85">
        <v>4</v>
      </c>
      <c r="C253" s="82">
        <v>1</v>
      </c>
      <c r="D253" s="82">
        <v>6</v>
      </c>
      <c r="E253" s="82">
        <v>4.2</v>
      </c>
      <c r="F253" s="83" t="s">
        <v>1453</v>
      </c>
      <c r="G253" s="82">
        <v>5</v>
      </c>
      <c r="H253" s="122">
        <v>41.01</v>
      </c>
      <c r="I253" s="122">
        <v>88.51</v>
      </c>
      <c r="J253" s="125">
        <v>65.31</v>
      </c>
      <c r="K253" s="122">
        <v>18.75</v>
      </c>
      <c r="L253" s="117">
        <v>162.26</v>
      </c>
      <c r="M253" s="117">
        <v>316.08</v>
      </c>
      <c r="N253" s="87">
        <v>6140000</v>
      </c>
      <c r="O253" s="87">
        <v>586980000</v>
      </c>
      <c r="P253" s="87">
        <v>224580000</v>
      </c>
      <c r="Q253" s="87">
        <v>362400000</v>
      </c>
      <c r="R253" s="87">
        <f t="shared" si="6"/>
        <v>6139046.292287129</v>
      </c>
      <c r="S253" s="87">
        <v>586980000</v>
      </c>
      <c r="T253" s="87">
        <f t="shared" si="7"/>
        <v>11958768.34750472</v>
      </c>
      <c r="U253" s="85"/>
      <c r="V253" s="115" t="s">
        <v>1257</v>
      </c>
      <c r="W253" s="115" t="s">
        <v>1257</v>
      </c>
      <c r="X253" s="115" t="s">
        <v>1258</v>
      </c>
    </row>
    <row r="254" spans="1:24">
      <c r="A254" s="85"/>
      <c r="B254" s="85">
        <v>4</v>
      </c>
      <c r="C254" s="82">
        <v>1</v>
      </c>
      <c r="D254" s="82">
        <v>6</v>
      </c>
      <c r="E254" s="82">
        <v>4.2</v>
      </c>
      <c r="F254" s="83" t="s">
        <v>1454</v>
      </c>
      <c r="G254" s="82">
        <v>5</v>
      </c>
      <c r="H254" s="122">
        <v>21.01</v>
      </c>
      <c r="I254" s="122">
        <v>45.35</v>
      </c>
      <c r="J254" s="125">
        <v>33.46</v>
      </c>
      <c r="K254" s="122">
        <v>12.22</v>
      </c>
      <c r="L254" s="117">
        <v>83.13</v>
      </c>
      <c r="M254" s="117">
        <v>161.94</v>
      </c>
      <c r="N254" s="87">
        <v>6140000</v>
      </c>
      <c r="O254" s="87">
        <v>300760000</v>
      </c>
      <c r="P254" s="87">
        <v>115060000</v>
      </c>
      <c r="Q254" s="87">
        <v>185700000</v>
      </c>
      <c r="R254" s="87">
        <f t="shared" si="6"/>
        <v>6139606.8536760379</v>
      </c>
      <c r="S254" s="87">
        <v>300760000</v>
      </c>
      <c r="T254" s="87">
        <f t="shared" si="7"/>
        <v>11960157.992112326</v>
      </c>
      <c r="U254" s="85"/>
      <c r="V254" s="115" t="s">
        <v>1257</v>
      </c>
      <c r="W254" s="115" t="s">
        <v>1257</v>
      </c>
      <c r="X254" s="115" t="s">
        <v>1258</v>
      </c>
    </row>
    <row r="255" spans="1:24">
      <c r="A255" s="85"/>
      <c r="B255" s="85">
        <v>4</v>
      </c>
      <c r="C255" s="82">
        <v>1</v>
      </c>
      <c r="D255" s="82">
        <v>6</v>
      </c>
      <c r="E255" s="82">
        <v>4.2</v>
      </c>
      <c r="F255" s="83" t="s">
        <v>1455</v>
      </c>
      <c r="G255" s="82">
        <v>5</v>
      </c>
      <c r="H255" s="122">
        <v>20.62</v>
      </c>
      <c r="I255" s="122">
        <v>44.51</v>
      </c>
      <c r="J255" s="125">
        <v>32.840000000000003</v>
      </c>
      <c r="K255" s="122">
        <v>12</v>
      </c>
      <c r="L255" s="117">
        <v>81.599999999999994</v>
      </c>
      <c r="M255" s="117">
        <v>158.94999999999999</v>
      </c>
      <c r="N255" s="87">
        <v>6140000</v>
      </c>
      <c r="O255" s="87">
        <v>295130000</v>
      </c>
      <c r="P255" s="87">
        <v>112930000</v>
      </c>
      <c r="Q255" s="87">
        <v>182200000</v>
      </c>
      <c r="R255" s="87">
        <f t="shared" si="6"/>
        <v>6138007.9498984823</v>
      </c>
      <c r="S255" s="87">
        <v>295130000</v>
      </c>
      <c r="T255" s="87">
        <f t="shared" si="7"/>
        <v>11956327.985739751</v>
      </c>
      <c r="U255" s="85"/>
      <c r="V255" s="115" t="s">
        <v>1257</v>
      </c>
      <c r="W255" s="115" t="s">
        <v>1257</v>
      </c>
      <c r="X255" s="115" t="s">
        <v>1258</v>
      </c>
    </row>
    <row r="256" spans="1:24">
      <c r="A256" s="85"/>
      <c r="B256" s="85">
        <v>4</v>
      </c>
      <c r="C256" s="82">
        <v>1</v>
      </c>
      <c r="D256" s="82">
        <v>6</v>
      </c>
      <c r="E256" s="82">
        <v>4.2</v>
      </c>
      <c r="F256" s="83" t="s">
        <v>1456</v>
      </c>
      <c r="G256" s="82">
        <v>5</v>
      </c>
      <c r="H256" s="122">
        <v>20.62</v>
      </c>
      <c r="I256" s="122">
        <v>44.51</v>
      </c>
      <c r="J256" s="125">
        <v>32.840000000000003</v>
      </c>
      <c r="K256" s="122">
        <v>12</v>
      </c>
      <c r="L256" s="117">
        <v>81.599999999999994</v>
      </c>
      <c r="M256" s="117">
        <v>158.94999999999999</v>
      </c>
      <c r="N256" s="87">
        <v>6140000</v>
      </c>
      <c r="O256" s="87">
        <v>295130000</v>
      </c>
      <c r="P256" s="87">
        <v>112930000</v>
      </c>
      <c r="Q256" s="87">
        <v>182200000</v>
      </c>
      <c r="R256" s="87">
        <f t="shared" si="6"/>
        <v>6138007.9498984823</v>
      </c>
      <c r="S256" s="87">
        <v>295130000</v>
      </c>
      <c r="T256" s="87">
        <f t="shared" si="7"/>
        <v>11956327.985739751</v>
      </c>
      <c r="U256" s="85"/>
      <c r="V256" s="115" t="s">
        <v>1257</v>
      </c>
      <c r="W256" s="115" t="s">
        <v>1257</v>
      </c>
      <c r="X256" s="115" t="s">
        <v>1258</v>
      </c>
    </row>
    <row r="257" spans="1:24">
      <c r="A257" s="85"/>
      <c r="B257" s="85">
        <v>4</v>
      </c>
      <c r="C257" s="82">
        <v>1</v>
      </c>
      <c r="D257" s="82">
        <v>6</v>
      </c>
      <c r="E257" s="82">
        <v>4.2</v>
      </c>
      <c r="F257" s="83" t="s">
        <v>1457</v>
      </c>
      <c r="G257" s="82">
        <v>5</v>
      </c>
      <c r="H257" s="122">
        <v>20.62</v>
      </c>
      <c r="I257" s="122">
        <v>44.51</v>
      </c>
      <c r="J257" s="125">
        <v>32.840000000000003</v>
      </c>
      <c r="K257" s="122">
        <v>12</v>
      </c>
      <c r="L257" s="117">
        <v>81.599999999999994</v>
      </c>
      <c r="M257" s="117">
        <v>158.94999999999999</v>
      </c>
      <c r="N257" s="87">
        <v>6140000</v>
      </c>
      <c r="O257" s="87">
        <v>295130000</v>
      </c>
      <c r="P257" s="87">
        <v>112930000</v>
      </c>
      <c r="Q257" s="87">
        <v>182200000</v>
      </c>
      <c r="R257" s="87">
        <f t="shared" si="6"/>
        <v>6138007.9498984823</v>
      </c>
      <c r="S257" s="87">
        <v>295130000</v>
      </c>
      <c r="T257" s="87">
        <f t="shared" si="7"/>
        <v>11956327.985739751</v>
      </c>
      <c r="U257" s="85"/>
      <c r="V257" s="115" t="s">
        <v>1257</v>
      </c>
      <c r="W257" s="115" t="s">
        <v>1257</v>
      </c>
      <c r="X257" s="115" t="s">
        <v>1258</v>
      </c>
    </row>
    <row r="258" spans="1:24">
      <c r="A258" s="85"/>
      <c r="B258" s="85">
        <v>4</v>
      </c>
      <c r="C258" s="82">
        <v>1</v>
      </c>
      <c r="D258" s="82">
        <v>6</v>
      </c>
      <c r="E258" s="82">
        <v>4.2</v>
      </c>
      <c r="F258" s="83" t="s">
        <v>1458</v>
      </c>
      <c r="G258" s="82">
        <v>5</v>
      </c>
      <c r="H258" s="122">
        <v>20.62</v>
      </c>
      <c r="I258" s="122">
        <v>44.51</v>
      </c>
      <c r="J258" s="125">
        <v>32.840000000000003</v>
      </c>
      <c r="K258" s="122">
        <v>12</v>
      </c>
      <c r="L258" s="117">
        <v>81.599999999999994</v>
      </c>
      <c r="M258" s="117">
        <v>158.94999999999999</v>
      </c>
      <c r="N258" s="87">
        <v>6140000</v>
      </c>
      <c r="O258" s="87">
        <v>295130000</v>
      </c>
      <c r="P258" s="87">
        <v>112930000</v>
      </c>
      <c r="Q258" s="87">
        <v>182200000</v>
      </c>
      <c r="R258" s="87">
        <f t="shared" si="6"/>
        <v>6138007.9498984823</v>
      </c>
      <c r="S258" s="87">
        <v>295130000</v>
      </c>
      <c r="T258" s="87">
        <f t="shared" si="7"/>
        <v>11956327.985739751</v>
      </c>
      <c r="U258" s="85"/>
      <c r="V258" s="115" t="s">
        <v>1257</v>
      </c>
      <c r="W258" s="115" t="s">
        <v>1257</v>
      </c>
      <c r="X258" s="115" t="s">
        <v>1258</v>
      </c>
    </row>
    <row r="259" spans="1:24">
      <c r="A259" s="85"/>
      <c r="B259" s="85">
        <v>4</v>
      </c>
      <c r="C259" s="82">
        <v>1</v>
      </c>
      <c r="D259" s="82">
        <v>6</v>
      </c>
      <c r="E259" s="82">
        <v>4.2</v>
      </c>
      <c r="F259" s="83" t="s">
        <v>1459</v>
      </c>
      <c r="G259" s="82">
        <v>5</v>
      </c>
      <c r="H259" s="122">
        <v>21.01</v>
      </c>
      <c r="I259" s="122">
        <v>45.35</v>
      </c>
      <c r="J259" s="125">
        <v>33.46</v>
      </c>
      <c r="K259" s="122">
        <v>12.22</v>
      </c>
      <c r="L259" s="117">
        <v>83.13</v>
      </c>
      <c r="M259" s="117">
        <v>161.94</v>
      </c>
      <c r="N259" s="87">
        <v>6140000</v>
      </c>
      <c r="O259" s="87">
        <v>300760000</v>
      </c>
      <c r="P259" s="87">
        <v>115060000</v>
      </c>
      <c r="Q259" s="87">
        <v>185700000</v>
      </c>
      <c r="R259" s="87">
        <f t="shared" ref="R259:R322" si="8">S259/(M259*0.3025)</f>
        <v>6139606.8536760379</v>
      </c>
      <c r="S259" s="87">
        <v>300760000</v>
      </c>
      <c r="T259" s="87">
        <f t="shared" ref="T259:T322" si="9">S259/(L259*0.3025)</f>
        <v>11960157.992112326</v>
      </c>
      <c r="U259" s="85"/>
      <c r="V259" s="115" t="s">
        <v>1257</v>
      </c>
      <c r="W259" s="115" t="s">
        <v>1257</v>
      </c>
      <c r="X259" s="115" t="s">
        <v>1258</v>
      </c>
    </row>
    <row r="260" spans="1:24">
      <c r="A260" s="85"/>
      <c r="B260" s="85">
        <v>4</v>
      </c>
      <c r="C260" s="82">
        <v>1</v>
      </c>
      <c r="D260" s="82">
        <v>6</v>
      </c>
      <c r="E260" s="82">
        <v>4.2</v>
      </c>
      <c r="F260" s="83" t="s">
        <v>1460</v>
      </c>
      <c r="G260" s="82">
        <v>5</v>
      </c>
      <c r="H260" s="122">
        <v>51.18</v>
      </c>
      <c r="I260" s="122">
        <v>110.47</v>
      </c>
      <c r="J260" s="125">
        <v>81.510000000000005</v>
      </c>
      <c r="K260" s="122">
        <v>42.83</v>
      </c>
      <c r="L260" s="117">
        <v>202.51</v>
      </c>
      <c r="M260" s="117">
        <v>394.49</v>
      </c>
      <c r="N260" s="87">
        <v>6290000</v>
      </c>
      <c r="O260" s="87">
        <v>750540000</v>
      </c>
      <c r="P260" s="87">
        <v>287140000</v>
      </c>
      <c r="Q260" s="87">
        <v>463400000</v>
      </c>
      <c r="R260" s="87">
        <f t="shared" si="8"/>
        <v>6289447.0504756747</v>
      </c>
      <c r="S260" s="87">
        <v>750540000</v>
      </c>
      <c r="T260" s="87">
        <f t="shared" si="9"/>
        <v>12251859.004207935</v>
      </c>
      <c r="U260" s="85"/>
      <c r="V260" s="115" t="s">
        <v>1257</v>
      </c>
      <c r="W260" s="115" t="s">
        <v>1257</v>
      </c>
      <c r="X260" s="115" t="s">
        <v>1258</v>
      </c>
    </row>
    <row r="261" spans="1:24">
      <c r="A261" s="85"/>
      <c r="B261" s="85">
        <v>4</v>
      </c>
      <c r="C261" s="82">
        <v>1</v>
      </c>
      <c r="D261" s="82">
        <v>6</v>
      </c>
      <c r="E261" s="82">
        <v>4.2</v>
      </c>
      <c r="F261" s="83" t="s">
        <v>1461</v>
      </c>
      <c r="G261" s="82">
        <v>5</v>
      </c>
      <c r="H261" s="122">
        <v>49.63</v>
      </c>
      <c r="I261" s="122">
        <v>107.11</v>
      </c>
      <c r="J261" s="125">
        <v>79.03</v>
      </c>
      <c r="K261" s="122">
        <v>19.13</v>
      </c>
      <c r="L261" s="117">
        <v>196.35</v>
      </c>
      <c r="M261" s="117">
        <v>382.49</v>
      </c>
      <c r="N261" s="87">
        <v>6190000</v>
      </c>
      <c r="O261" s="87">
        <v>716180000</v>
      </c>
      <c r="P261" s="87">
        <v>273980000</v>
      </c>
      <c r="Q261" s="87">
        <v>442200000</v>
      </c>
      <c r="R261" s="87">
        <f t="shared" si="8"/>
        <v>6189801.5375111625</v>
      </c>
      <c r="S261" s="87">
        <v>716180000</v>
      </c>
      <c r="T261" s="87">
        <f t="shared" si="9"/>
        <v>12057739.699937075</v>
      </c>
      <c r="U261" s="85"/>
      <c r="V261" s="115" t="s">
        <v>1257</v>
      </c>
      <c r="W261" s="115" t="s">
        <v>1257</v>
      </c>
      <c r="X261" s="115" t="s">
        <v>1258</v>
      </c>
    </row>
    <row r="262" spans="1:24">
      <c r="A262" s="85"/>
      <c r="B262" s="85">
        <v>4</v>
      </c>
      <c r="C262" s="82">
        <v>1</v>
      </c>
      <c r="D262" s="82">
        <v>6</v>
      </c>
      <c r="E262" s="82">
        <v>4.2</v>
      </c>
      <c r="F262" s="83" t="s">
        <v>1462</v>
      </c>
      <c r="G262" s="82">
        <v>5</v>
      </c>
      <c r="H262" s="122">
        <v>38.92</v>
      </c>
      <c r="I262" s="122">
        <v>84.01</v>
      </c>
      <c r="J262" s="125">
        <v>61.98</v>
      </c>
      <c r="K262" s="122">
        <v>15</v>
      </c>
      <c r="L262" s="117">
        <v>154</v>
      </c>
      <c r="M262" s="117">
        <v>299.99</v>
      </c>
      <c r="N262" s="87">
        <v>6190000</v>
      </c>
      <c r="O262" s="87">
        <v>561690000</v>
      </c>
      <c r="P262" s="87">
        <v>214890000</v>
      </c>
      <c r="Q262" s="87">
        <v>346800000</v>
      </c>
      <c r="R262" s="87">
        <f t="shared" si="8"/>
        <v>6189627.8085302562</v>
      </c>
      <c r="S262" s="87">
        <v>561690000</v>
      </c>
      <c r="T262" s="87">
        <f t="shared" si="9"/>
        <v>12057314.586240206</v>
      </c>
      <c r="U262" s="85"/>
      <c r="V262" s="115" t="s">
        <v>1257</v>
      </c>
      <c r="W262" s="115" t="s">
        <v>1257</v>
      </c>
      <c r="X262" s="115" t="s">
        <v>1258</v>
      </c>
    </row>
    <row r="263" spans="1:24">
      <c r="A263" s="85"/>
      <c r="B263" s="85">
        <v>4</v>
      </c>
      <c r="C263" s="83">
        <v>1</v>
      </c>
      <c r="D263" s="82">
        <v>7</v>
      </c>
      <c r="E263" s="82">
        <v>3.7</v>
      </c>
      <c r="F263" s="83" t="s">
        <v>1463</v>
      </c>
      <c r="G263" s="82">
        <v>4</v>
      </c>
      <c r="H263" s="122">
        <v>22.45</v>
      </c>
      <c r="I263" s="122">
        <v>48.44</v>
      </c>
      <c r="J263" s="125">
        <v>35.75</v>
      </c>
      <c r="K263" s="122">
        <v>12.45</v>
      </c>
      <c r="L263" s="117">
        <v>88.81</v>
      </c>
      <c r="M263" s="117">
        <v>173</v>
      </c>
      <c r="N263" s="87">
        <v>6690000</v>
      </c>
      <c r="O263" s="87">
        <v>350030000</v>
      </c>
      <c r="P263" s="87">
        <v>133930000</v>
      </c>
      <c r="Q263" s="87">
        <v>216100000</v>
      </c>
      <c r="R263" s="87">
        <f t="shared" si="8"/>
        <v>6688577.8435962358</v>
      </c>
      <c r="S263" s="87">
        <v>350030000</v>
      </c>
      <c r="T263" s="87">
        <f t="shared" si="9"/>
        <v>13029208.050243765</v>
      </c>
      <c r="U263" s="85"/>
      <c r="V263" s="115" t="s">
        <v>1257</v>
      </c>
      <c r="W263" s="115" t="s">
        <v>1257</v>
      </c>
      <c r="X263" s="115" t="s">
        <v>1258</v>
      </c>
    </row>
    <row r="264" spans="1:24">
      <c r="A264" s="85"/>
      <c r="B264" s="85">
        <v>4</v>
      </c>
      <c r="C264" s="83">
        <v>1</v>
      </c>
      <c r="D264" s="82">
        <v>7</v>
      </c>
      <c r="E264" s="82">
        <v>3.7</v>
      </c>
      <c r="F264" s="83" t="s">
        <v>1464</v>
      </c>
      <c r="G264" s="82">
        <v>4</v>
      </c>
      <c r="H264" s="122">
        <v>37.51</v>
      </c>
      <c r="I264" s="122">
        <v>80.97</v>
      </c>
      <c r="J264" s="125">
        <v>59.74</v>
      </c>
      <c r="K264" s="122">
        <v>31.950000000000003</v>
      </c>
      <c r="L264" s="117">
        <v>148.43</v>
      </c>
      <c r="M264" s="117">
        <v>289.14</v>
      </c>
      <c r="N264" s="87">
        <v>6790000</v>
      </c>
      <c r="O264" s="87">
        <v>593790000</v>
      </c>
      <c r="P264" s="87">
        <v>227190000</v>
      </c>
      <c r="Q264" s="87">
        <v>366600000</v>
      </c>
      <c r="R264" s="87">
        <f t="shared" si="8"/>
        <v>6788898.6261338126</v>
      </c>
      <c r="S264" s="87">
        <v>593790000</v>
      </c>
      <c r="T264" s="87">
        <f t="shared" si="9"/>
        <v>13224699.513308162</v>
      </c>
      <c r="U264" s="85"/>
      <c r="V264" s="115" t="s">
        <v>1257</v>
      </c>
      <c r="W264" s="115" t="s">
        <v>1257</v>
      </c>
      <c r="X264" s="115" t="s">
        <v>1258</v>
      </c>
    </row>
    <row r="265" spans="1:24">
      <c r="A265" s="85"/>
      <c r="B265" s="85">
        <v>4</v>
      </c>
      <c r="C265" s="83">
        <v>1</v>
      </c>
      <c r="D265" s="82">
        <v>7</v>
      </c>
      <c r="E265" s="82">
        <v>3.7</v>
      </c>
      <c r="F265" s="83" t="s">
        <v>1465</v>
      </c>
      <c r="G265" s="82">
        <v>4</v>
      </c>
      <c r="H265" s="122">
        <v>25.4</v>
      </c>
      <c r="I265" s="122">
        <v>54.82</v>
      </c>
      <c r="J265" s="125">
        <v>40.450000000000003</v>
      </c>
      <c r="K265" s="122">
        <v>11.25</v>
      </c>
      <c r="L265" s="117">
        <v>100.5</v>
      </c>
      <c r="M265" s="117">
        <v>195.76999999999998</v>
      </c>
      <c r="N265" s="87">
        <v>6690000</v>
      </c>
      <c r="O265" s="87">
        <v>396160000</v>
      </c>
      <c r="P265" s="87">
        <v>151560000</v>
      </c>
      <c r="Q265" s="87">
        <v>244600000</v>
      </c>
      <c r="R265" s="87">
        <f t="shared" si="8"/>
        <v>6689583.8724561678</v>
      </c>
      <c r="S265" s="87">
        <v>396160000</v>
      </c>
      <c r="T265" s="87">
        <f t="shared" si="9"/>
        <v>13031043.131450187</v>
      </c>
      <c r="U265" s="85"/>
      <c r="V265" s="115" t="s">
        <v>1257</v>
      </c>
      <c r="W265" s="115" t="s">
        <v>1257</v>
      </c>
      <c r="X265" s="115" t="s">
        <v>1258</v>
      </c>
    </row>
    <row r="266" spans="1:24">
      <c r="A266" s="85"/>
      <c r="B266" s="85">
        <v>4</v>
      </c>
      <c r="C266" s="83">
        <v>1</v>
      </c>
      <c r="D266" s="82">
        <v>7</v>
      </c>
      <c r="E266" s="82">
        <v>3.7</v>
      </c>
      <c r="F266" s="83" t="s">
        <v>1466</v>
      </c>
      <c r="G266" s="82">
        <v>4</v>
      </c>
      <c r="H266" s="122">
        <v>25.4</v>
      </c>
      <c r="I266" s="122">
        <v>54.82</v>
      </c>
      <c r="J266" s="125">
        <v>40.450000000000003</v>
      </c>
      <c r="K266" s="122">
        <v>11.25</v>
      </c>
      <c r="L266" s="117">
        <v>100.5</v>
      </c>
      <c r="M266" s="117">
        <v>195.76999999999998</v>
      </c>
      <c r="N266" s="87">
        <v>6690000</v>
      </c>
      <c r="O266" s="87">
        <v>396160000</v>
      </c>
      <c r="P266" s="87">
        <v>151560000</v>
      </c>
      <c r="Q266" s="87">
        <v>244600000</v>
      </c>
      <c r="R266" s="87">
        <f t="shared" si="8"/>
        <v>6689583.8724561678</v>
      </c>
      <c r="S266" s="87">
        <v>396160000</v>
      </c>
      <c r="T266" s="87">
        <f t="shared" si="9"/>
        <v>13031043.131450187</v>
      </c>
      <c r="U266" s="85"/>
      <c r="V266" s="115" t="s">
        <v>1257</v>
      </c>
      <c r="W266" s="115" t="s">
        <v>1257</v>
      </c>
      <c r="X266" s="115" t="s">
        <v>1258</v>
      </c>
    </row>
    <row r="267" spans="1:24">
      <c r="A267" s="85"/>
      <c r="B267" s="85">
        <v>4</v>
      </c>
      <c r="C267" s="83">
        <v>1</v>
      </c>
      <c r="D267" s="82">
        <v>7</v>
      </c>
      <c r="E267" s="82">
        <v>3.7</v>
      </c>
      <c r="F267" s="83" t="s">
        <v>1467</v>
      </c>
      <c r="G267" s="82">
        <v>4</v>
      </c>
      <c r="H267" s="122">
        <v>30.23</v>
      </c>
      <c r="I267" s="122">
        <v>65.25</v>
      </c>
      <c r="J267" s="125">
        <v>48.14</v>
      </c>
      <c r="K267" s="122">
        <v>28.05</v>
      </c>
      <c r="L267" s="117">
        <v>119.61</v>
      </c>
      <c r="M267" s="117">
        <v>233</v>
      </c>
      <c r="N267" s="87">
        <v>6790000</v>
      </c>
      <c r="O267" s="87">
        <v>478480000</v>
      </c>
      <c r="P267" s="87">
        <v>183080000</v>
      </c>
      <c r="Q267" s="87">
        <v>295400000</v>
      </c>
      <c r="R267" s="87">
        <f t="shared" si="8"/>
        <v>6788635.4768914264</v>
      </c>
      <c r="S267" s="87">
        <v>478480000</v>
      </c>
      <c r="T267" s="87">
        <f t="shared" si="9"/>
        <v>13224246.017186712</v>
      </c>
      <c r="U267" s="85"/>
      <c r="V267" s="115" t="s">
        <v>1257</v>
      </c>
      <c r="W267" s="115" t="s">
        <v>1257</v>
      </c>
      <c r="X267" s="115" t="s">
        <v>1258</v>
      </c>
    </row>
    <row r="268" spans="1:24">
      <c r="A268" s="85"/>
      <c r="B268" s="85">
        <v>4</v>
      </c>
      <c r="C268" s="83">
        <v>1</v>
      </c>
      <c r="D268" s="82">
        <v>7</v>
      </c>
      <c r="E268" s="82">
        <v>3.7</v>
      </c>
      <c r="F268" s="83" t="s">
        <v>1468</v>
      </c>
      <c r="G268" s="82">
        <v>4</v>
      </c>
      <c r="H268" s="122">
        <v>22.45</v>
      </c>
      <c r="I268" s="122">
        <v>48.44</v>
      </c>
      <c r="J268" s="125">
        <v>35.75</v>
      </c>
      <c r="K268" s="122">
        <v>12.45</v>
      </c>
      <c r="L268" s="117">
        <v>88.81</v>
      </c>
      <c r="M268" s="117">
        <v>173</v>
      </c>
      <c r="N268" s="87">
        <v>6690000</v>
      </c>
      <c r="O268" s="87">
        <v>350030000</v>
      </c>
      <c r="P268" s="87">
        <v>133930000</v>
      </c>
      <c r="Q268" s="87">
        <v>216100000</v>
      </c>
      <c r="R268" s="87">
        <f t="shared" si="8"/>
        <v>6688577.8435962358</v>
      </c>
      <c r="S268" s="87">
        <v>350030000</v>
      </c>
      <c r="T268" s="87">
        <f t="shared" si="9"/>
        <v>13029208.050243765</v>
      </c>
      <c r="U268" s="85"/>
      <c r="V268" s="115" t="s">
        <v>1257</v>
      </c>
      <c r="W268" s="115" t="s">
        <v>1257</v>
      </c>
      <c r="X268" s="115" t="s">
        <v>1258</v>
      </c>
    </row>
    <row r="269" spans="1:24">
      <c r="A269" s="85"/>
      <c r="B269" s="85">
        <v>4</v>
      </c>
      <c r="C269" s="83">
        <v>1</v>
      </c>
      <c r="D269" s="82">
        <v>7</v>
      </c>
      <c r="E269" s="82">
        <v>3.7</v>
      </c>
      <c r="F269" s="83" t="s">
        <v>1469</v>
      </c>
      <c r="G269" s="82">
        <v>4</v>
      </c>
      <c r="H269" s="122">
        <v>22.45</v>
      </c>
      <c r="I269" s="122">
        <v>48.44</v>
      </c>
      <c r="J269" s="125">
        <v>35.75</v>
      </c>
      <c r="K269" s="122">
        <v>12.45</v>
      </c>
      <c r="L269" s="117">
        <v>88.81</v>
      </c>
      <c r="M269" s="117">
        <v>173</v>
      </c>
      <c r="N269" s="87">
        <v>6690000</v>
      </c>
      <c r="O269" s="87">
        <v>350030000</v>
      </c>
      <c r="P269" s="87">
        <v>133930000</v>
      </c>
      <c r="Q269" s="87">
        <v>216100000</v>
      </c>
      <c r="R269" s="87">
        <f t="shared" si="8"/>
        <v>6688577.8435962358</v>
      </c>
      <c r="S269" s="87">
        <v>350030000</v>
      </c>
      <c r="T269" s="87">
        <f t="shared" si="9"/>
        <v>13029208.050243765</v>
      </c>
      <c r="U269" s="85"/>
      <c r="V269" s="115" t="s">
        <v>1257</v>
      </c>
      <c r="W269" s="115" t="s">
        <v>1257</v>
      </c>
      <c r="X269" s="115" t="s">
        <v>1258</v>
      </c>
    </row>
    <row r="270" spans="1:24">
      <c r="A270" s="85"/>
      <c r="B270" s="85">
        <v>4</v>
      </c>
      <c r="C270" s="83">
        <v>1</v>
      </c>
      <c r="D270" s="82">
        <v>7</v>
      </c>
      <c r="E270" s="82">
        <v>3.7</v>
      </c>
      <c r="F270" s="83" t="s">
        <v>1470</v>
      </c>
      <c r="G270" s="82">
        <v>4</v>
      </c>
      <c r="H270" s="122">
        <v>24.85</v>
      </c>
      <c r="I270" s="122">
        <v>53.64</v>
      </c>
      <c r="J270" s="125">
        <v>39.58</v>
      </c>
      <c r="K270" s="122">
        <v>30.97</v>
      </c>
      <c r="L270" s="117">
        <v>98.34</v>
      </c>
      <c r="M270" s="117">
        <v>191.56</v>
      </c>
      <c r="N270" s="87">
        <v>6790000</v>
      </c>
      <c r="O270" s="87">
        <v>393410000</v>
      </c>
      <c r="P270" s="87">
        <v>150510000</v>
      </c>
      <c r="Q270" s="87">
        <v>242900000</v>
      </c>
      <c r="R270" s="87">
        <f t="shared" si="8"/>
        <v>6789146.6152632842</v>
      </c>
      <c r="S270" s="87">
        <v>393410000</v>
      </c>
      <c r="T270" s="87">
        <f t="shared" si="9"/>
        <v>13224821.289605804</v>
      </c>
      <c r="U270" s="85"/>
      <c r="V270" s="115" t="s">
        <v>1257</v>
      </c>
      <c r="W270" s="115" t="s">
        <v>1257</v>
      </c>
      <c r="X270" s="115" t="s">
        <v>1258</v>
      </c>
    </row>
    <row r="271" spans="1:24">
      <c r="A271" s="85"/>
      <c r="B271" s="85">
        <v>4</v>
      </c>
      <c r="C271" s="83">
        <v>1</v>
      </c>
      <c r="D271" s="82">
        <v>7</v>
      </c>
      <c r="E271" s="82">
        <v>3.7</v>
      </c>
      <c r="F271" s="83" t="s">
        <v>1471</v>
      </c>
      <c r="G271" s="82">
        <v>4</v>
      </c>
      <c r="H271" s="122">
        <v>25.69</v>
      </c>
      <c r="I271" s="122">
        <v>55.44</v>
      </c>
      <c r="J271" s="125">
        <v>40.909999999999997</v>
      </c>
      <c r="K271" s="122">
        <v>10.8</v>
      </c>
      <c r="L271" s="117">
        <v>101.64</v>
      </c>
      <c r="M271" s="117">
        <v>197.99</v>
      </c>
      <c r="N271" s="87">
        <v>6690000</v>
      </c>
      <c r="O271" s="87">
        <v>400580000</v>
      </c>
      <c r="P271" s="87">
        <v>153280000</v>
      </c>
      <c r="Q271" s="87">
        <v>247300000</v>
      </c>
      <c r="R271" s="87">
        <f t="shared" si="8"/>
        <v>6688375.1955082463</v>
      </c>
      <c r="S271" s="87">
        <v>400580000</v>
      </c>
      <c r="T271" s="87">
        <f t="shared" si="9"/>
        <v>13028644.283340001</v>
      </c>
      <c r="U271" s="85"/>
      <c r="V271" s="115" t="s">
        <v>1257</v>
      </c>
      <c r="W271" s="115" t="s">
        <v>1257</v>
      </c>
      <c r="X271" s="115" t="s">
        <v>1258</v>
      </c>
    </row>
    <row r="272" spans="1:24">
      <c r="A272" s="85"/>
      <c r="B272" s="85">
        <v>4</v>
      </c>
      <c r="C272" s="83">
        <v>1</v>
      </c>
      <c r="D272" s="82">
        <v>7</v>
      </c>
      <c r="E272" s="82">
        <v>3.7</v>
      </c>
      <c r="F272" s="83" t="s">
        <v>1472</v>
      </c>
      <c r="G272" s="82">
        <v>4</v>
      </c>
      <c r="H272" s="122">
        <v>25.02</v>
      </c>
      <c r="I272" s="122">
        <v>54</v>
      </c>
      <c r="J272" s="125">
        <v>39.85</v>
      </c>
      <c r="K272" s="122">
        <v>11.25</v>
      </c>
      <c r="L272" s="117">
        <v>99</v>
      </c>
      <c r="M272" s="117">
        <v>192.85</v>
      </c>
      <c r="N272" s="87">
        <v>6690000</v>
      </c>
      <c r="O272" s="87">
        <v>390200000</v>
      </c>
      <c r="P272" s="87">
        <v>149300000</v>
      </c>
      <c r="Q272" s="87">
        <v>240900000</v>
      </c>
      <c r="R272" s="87">
        <f t="shared" si="8"/>
        <v>6688708.091116935</v>
      </c>
      <c r="S272" s="87">
        <v>390200000</v>
      </c>
      <c r="T272" s="87">
        <f t="shared" si="9"/>
        <v>13029468.236079806</v>
      </c>
      <c r="U272" s="85"/>
      <c r="V272" s="115" t="s">
        <v>1257</v>
      </c>
      <c r="W272" s="115" t="s">
        <v>1257</v>
      </c>
      <c r="X272" s="115" t="s">
        <v>1258</v>
      </c>
    </row>
    <row r="273" spans="1:24">
      <c r="A273" s="85"/>
      <c r="B273" s="85">
        <v>4</v>
      </c>
      <c r="C273" s="83">
        <v>1</v>
      </c>
      <c r="D273" s="82">
        <v>7</v>
      </c>
      <c r="E273" s="82">
        <v>3.7</v>
      </c>
      <c r="F273" s="83" t="s">
        <v>1473</v>
      </c>
      <c r="G273" s="82">
        <v>4</v>
      </c>
      <c r="H273" s="122">
        <v>40.700000000000003</v>
      </c>
      <c r="I273" s="122">
        <v>87.85</v>
      </c>
      <c r="J273" s="125">
        <v>64.819999999999993</v>
      </c>
      <c r="K273" s="122">
        <v>40.200000000000003</v>
      </c>
      <c r="L273" s="117">
        <v>161.04</v>
      </c>
      <c r="M273" s="117">
        <v>313.70999999999998</v>
      </c>
      <c r="N273" s="87">
        <v>6790000</v>
      </c>
      <c r="O273" s="87">
        <v>644290000</v>
      </c>
      <c r="P273" s="87">
        <v>246490000</v>
      </c>
      <c r="Q273" s="87">
        <v>397800000</v>
      </c>
      <c r="R273" s="87">
        <f t="shared" si="8"/>
        <v>6789341.422079823</v>
      </c>
      <c r="S273" s="87">
        <v>644290000</v>
      </c>
      <c r="T273" s="87">
        <f t="shared" si="9"/>
        <v>13225809.100351846</v>
      </c>
      <c r="U273" s="85"/>
      <c r="V273" s="115" t="s">
        <v>1257</v>
      </c>
      <c r="W273" s="115" t="s">
        <v>1257</v>
      </c>
      <c r="X273" s="115" t="s">
        <v>1258</v>
      </c>
    </row>
    <row r="274" spans="1:24">
      <c r="A274" s="85"/>
      <c r="B274" s="85">
        <v>4</v>
      </c>
      <c r="C274" s="83">
        <v>1</v>
      </c>
      <c r="D274" s="82">
        <v>7</v>
      </c>
      <c r="E274" s="82">
        <v>3.7</v>
      </c>
      <c r="F274" s="83" t="s">
        <v>1474</v>
      </c>
      <c r="G274" s="82">
        <v>4</v>
      </c>
      <c r="H274" s="122">
        <v>22.45</v>
      </c>
      <c r="I274" s="122">
        <v>48.44</v>
      </c>
      <c r="J274" s="125">
        <v>35.75</v>
      </c>
      <c r="K274" s="122">
        <v>12.45</v>
      </c>
      <c r="L274" s="117">
        <v>88.81</v>
      </c>
      <c r="M274" s="117">
        <v>173</v>
      </c>
      <c r="N274" s="87">
        <v>6690000</v>
      </c>
      <c r="O274" s="87">
        <v>350030000</v>
      </c>
      <c r="P274" s="87">
        <v>133930000</v>
      </c>
      <c r="Q274" s="87">
        <v>216100000</v>
      </c>
      <c r="R274" s="87">
        <f t="shared" si="8"/>
        <v>6688577.8435962358</v>
      </c>
      <c r="S274" s="87">
        <v>350030000</v>
      </c>
      <c r="T274" s="87">
        <f t="shared" si="9"/>
        <v>13029208.050243765</v>
      </c>
      <c r="U274" s="85"/>
      <c r="V274" s="115" t="s">
        <v>1257</v>
      </c>
      <c r="W274" s="115" t="s">
        <v>1257</v>
      </c>
      <c r="X274" s="115" t="s">
        <v>1258</v>
      </c>
    </row>
    <row r="275" spans="1:24">
      <c r="A275" s="85"/>
      <c r="B275" s="85">
        <v>4</v>
      </c>
      <c r="C275" s="82">
        <v>1</v>
      </c>
      <c r="D275" s="82">
        <v>7</v>
      </c>
      <c r="E275" s="82">
        <v>3.7</v>
      </c>
      <c r="F275" s="83" t="s">
        <v>1475</v>
      </c>
      <c r="G275" s="82">
        <v>4</v>
      </c>
      <c r="H275" s="122">
        <v>22.45</v>
      </c>
      <c r="I275" s="122">
        <v>48.44</v>
      </c>
      <c r="J275" s="125">
        <v>35.75</v>
      </c>
      <c r="K275" s="122">
        <v>12.45</v>
      </c>
      <c r="L275" s="117">
        <v>88.81</v>
      </c>
      <c r="M275" s="117">
        <v>173</v>
      </c>
      <c r="N275" s="87">
        <v>6690000</v>
      </c>
      <c r="O275" s="87">
        <v>350030000</v>
      </c>
      <c r="P275" s="87">
        <v>133930000</v>
      </c>
      <c r="Q275" s="87">
        <v>216100000</v>
      </c>
      <c r="R275" s="87">
        <f t="shared" si="8"/>
        <v>6688577.8435962358</v>
      </c>
      <c r="S275" s="87">
        <v>350030000</v>
      </c>
      <c r="T275" s="87">
        <f t="shared" si="9"/>
        <v>13029208.050243765</v>
      </c>
      <c r="U275" s="85"/>
      <c r="V275" s="115" t="s">
        <v>1257</v>
      </c>
      <c r="W275" s="115" t="s">
        <v>1257</v>
      </c>
      <c r="X275" s="115" t="s">
        <v>1258</v>
      </c>
    </row>
    <row r="276" spans="1:24">
      <c r="A276" s="85"/>
      <c r="B276" s="85">
        <v>4</v>
      </c>
      <c r="C276" s="82">
        <v>1</v>
      </c>
      <c r="D276" s="82">
        <v>7</v>
      </c>
      <c r="E276" s="82">
        <v>3.7</v>
      </c>
      <c r="F276" s="83" t="s">
        <v>1476</v>
      </c>
      <c r="G276" s="82">
        <v>4</v>
      </c>
      <c r="H276" s="122">
        <v>41</v>
      </c>
      <c r="I276" s="122">
        <v>88.48</v>
      </c>
      <c r="J276" s="125">
        <v>65.290000000000006</v>
      </c>
      <c r="K276" s="122">
        <v>38.239999999999995</v>
      </c>
      <c r="L276" s="117">
        <v>162.21</v>
      </c>
      <c r="M276" s="117">
        <v>315.98</v>
      </c>
      <c r="N276" s="87">
        <v>6790000</v>
      </c>
      <c r="O276" s="87">
        <v>648980000</v>
      </c>
      <c r="P276" s="87">
        <v>248280000</v>
      </c>
      <c r="Q276" s="87">
        <v>400700000</v>
      </c>
      <c r="R276" s="87">
        <f t="shared" si="8"/>
        <v>6789633.6152669983</v>
      </c>
      <c r="S276" s="87">
        <v>648980000</v>
      </c>
      <c r="T276" s="87">
        <f t="shared" si="9"/>
        <v>13225993.648678048</v>
      </c>
      <c r="U276" s="85"/>
      <c r="V276" s="115" t="s">
        <v>1257</v>
      </c>
      <c r="W276" s="115" t="s">
        <v>1257</v>
      </c>
      <c r="X276" s="115" t="s">
        <v>1258</v>
      </c>
    </row>
    <row r="277" spans="1:24">
      <c r="A277" s="85"/>
      <c r="B277" s="85">
        <v>4</v>
      </c>
      <c r="C277" s="82">
        <v>1</v>
      </c>
      <c r="D277" s="82">
        <v>7</v>
      </c>
      <c r="E277" s="82">
        <v>3.7</v>
      </c>
      <c r="F277" s="83" t="s">
        <v>1477</v>
      </c>
      <c r="G277" s="82">
        <v>4</v>
      </c>
      <c r="H277" s="122">
        <v>30.83</v>
      </c>
      <c r="I277" s="122">
        <v>66.53</v>
      </c>
      <c r="J277" s="125">
        <v>49.09</v>
      </c>
      <c r="K277" s="122">
        <v>15</v>
      </c>
      <c r="L277" s="117">
        <v>121.96</v>
      </c>
      <c r="M277" s="117">
        <v>237.58</v>
      </c>
      <c r="N277" s="87">
        <v>6690000</v>
      </c>
      <c r="O277" s="87">
        <v>480730000</v>
      </c>
      <c r="P277" s="87">
        <v>183930000</v>
      </c>
      <c r="Q277" s="87">
        <v>296800000</v>
      </c>
      <c r="R277" s="87">
        <f t="shared" si="8"/>
        <v>6689073.502166125</v>
      </c>
      <c r="S277" s="87">
        <v>480730000</v>
      </c>
      <c r="T277" s="87">
        <f t="shared" si="9"/>
        <v>13030420.487410858</v>
      </c>
      <c r="U277" s="85"/>
      <c r="V277" s="115" t="s">
        <v>1257</v>
      </c>
      <c r="W277" s="115" t="s">
        <v>1257</v>
      </c>
      <c r="X277" s="115" t="s">
        <v>1258</v>
      </c>
    </row>
    <row r="278" spans="1:24">
      <c r="A278" s="85"/>
      <c r="B278" s="85">
        <v>4</v>
      </c>
      <c r="C278" s="82">
        <v>1</v>
      </c>
      <c r="D278" s="82">
        <v>7</v>
      </c>
      <c r="E278" s="82">
        <v>3.7</v>
      </c>
      <c r="F278" s="83" t="s">
        <v>1478</v>
      </c>
      <c r="G278" s="82">
        <v>4</v>
      </c>
      <c r="H278" s="122">
        <v>41</v>
      </c>
      <c r="I278" s="122">
        <v>88.48</v>
      </c>
      <c r="J278" s="125">
        <v>65.290000000000006</v>
      </c>
      <c r="K278" s="122">
        <v>38.239999999999995</v>
      </c>
      <c r="L278" s="117">
        <v>162.21</v>
      </c>
      <c r="M278" s="117">
        <v>315.98</v>
      </c>
      <c r="N278" s="87">
        <v>6790000</v>
      </c>
      <c r="O278" s="87">
        <v>648980000</v>
      </c>
      <c r="P278" s="87">
        <v>248280000</v>
      </c>
      <c r="Q278" s="87">
        <v>400700000</v>
      </c>
      <c r="R278" s="87">
        <f t="shared" si="8"/>
        <v>6789633.6152669983</v>
      </c>
      <c r="S278" s="87">
        <v>648980000</v>
      </c>
      <c r="T278" s="87">
        <f t="shared" si="9"/>
        <v>13225993.648678048</v>
      </c>
      <c r="U278" s="85"/>
      <c r="V278" s="115" t="s">
        <v>1257</v>
      </c>
      <c r="W278" s="115" t="s">
        <v>1257</v>
      </c>
      <c r="X278" s="115" t="s">
        <v>1258</v>
      </c>
    </row>
    <row r="279" spans="1:24">
      <c r="A279" s="85"/>
      <c r="B279" s="85">
        <v>4</v>
      </c>
      <c r="C279" s="82">
        <v>1</v>
      </c>
      <c r="D279" s="82">
        <v>7</v>
      </c>
      <c r="E279" s="82">
        <v>3.7</v>
      </c>
      <c r="F279" s="83" t="s">
        <v>1479</v>
      </c>
      <c r="G279" s="82">
        <v>4</v>
      </c>
      <c r="H279" s="122">
        <v>22.45</v>
      </c>
      <c r="I279" s="122">
        <v>48.44</v>
      </c>
      <c r="J279" s="125">
        <v>35.75</v>
      </c>
      <c r="K279" s="122">
        <v>12.45</v>
      </c>
      <c r="L279" s="117">
        <v>88.81</v>
      </c>
      <c r="M279" s="117">
        <v>173</v>
      </c>
      <c r="N279" s="87">
        <v>6690000</v>
      </c>
      <c r="O279" s="87">
        <v>350030000</v>
      </c>
      <c r="P279" s="87">
        <v>133930000</v>
      </c>
      <c r="Q279" s="87">
        <v>216100000</v>
      </c>
      <c r="R279" s="87">
        <f t="shared" si="8"/>
        <v>6688577.8435962358</v>
      </c>
      <c r="S279" s="87">
        <v>350030000</v>
      </c>
      <c r="T279" s="87">
        <f t="shared" si="9"/>
        <v>13029208.050243765</v>
      </c>
      <c r="U279" s="85"/>
      <c r="V279" s="115" t="s">
        <v>1257</v>
      </c>
      <c r="W279" s="115" t="s">
        <v>1257</v>
      </c>
      <c r="X279" s="115" t="s">
        <v>1258</v>
      </c>
    </row>
    <row r="280" spans="1:24">
      <c r="A280" s="85"/>
      <c r="B280" s="85">
        <v>4</v>
      </c>
      <c r="C280" s="82">
        <v>1</v>
      </c>
      <c r="D280" s="82">
        <v>7</v>
      </c>
      <c r="E280" s="82">
        <v>3.7</v>
      </c>
      <c r="F280" s="83" t="s">
        <v>1480</v>
      </c>
      <c r="G280" s="82">
        <v>4</v>
      </c>
      <c r="H280" s="122">
        <v>22.45</v>
      </c>
      <c r="I280" s="122">
        <v>48.44</v>
      </c>
      <c r="J280" s="125">
        <v>35.75</v>
      </c>
      <c r="K280" s="122">
        <v>12.45</v>
      </c>
      <c r="L280" s="117">
        <v>88.81</v>
      </c>
      <c r="M280" s="117">
        <v>173</v>
      </c>
      <c r="N280" s="87">
        <v>6690000</v>
      </c>
      <c r="O280" s="87">
        <v>350030000</v>
      </c>
      <c r="P280" s="87">
        <v>133930000</v>
      </c>
      <c r="Q280" s="87">
        <v>216100000</v>
      </c>
      <c r="R280" s="87">
        <f t="shared" si="8"/>
        <v>6688577.8435962358</v>
      </c>
      <c r="S280" s="87">
        <v>350030000</v>
      </c>
      <c r="T280" s="87">
        <f t="shared" si="9"/>
        <v>13029208.050243765</v>
      </c>
      <c r="U280" s="85"/>
      <c r="V280" s="115" t="s">
        <v>1257</v>
      </c>
      <c r="W280" s="115" t="s">
        <v>1257</v>
      </c>
      <c r="X280" s="115" t="s">
        <v>1258</v>
      </c>
    </row>
    <row r="281" spans="1:24">
      <c r="A281" s="85"/>
      <c r="B281" s="85">
        <v>4</v>
      </c>
      <c r="C281" s="82">
        <v>1</v>
      </c>
      <c r="D281" s="82">
        <v>7</v>
      </c>
      <c r="E281" s="82">
        <v>3.7</v>
      </c>
      <c r="F281" s="83" t="s">
        <v>1481</v>
      </c>
      <c r="G281" s="82">
        <v>4</v>
      </c>
      <c r="H281" s="122">
        <v>44.13</v>
      </c>
      <c r="I281" s="122">
        <v>95.26</v>
      </c>
      <c r="J281" s="125">
        <v>70.27</v>
      </c>
      <c r="K281" s="122">
        <v>27.740000000000002</v>
      </c>
      <c r="L281" s="117">
        <v>174.62</v>
      </c>
      <c r="M281" s="117">
        <v>340.15</v>
      </c>
      <c r="N281" s="87">
        <v>6790000</v>
      </c>
      <c r="O281" s="87">
        <v>698570000</v>
      </c>
      <c r="P281" s="87">
        <v>267270000</v>
      </c>
      <c r="Q281" s="87">
        <v>431300000</v>
      </c>
      <c r="R281" s="87">
        <f t="shared" si="8"/>
        <v>6789129.2490065768</v>
      </c>
      <c r="S281" s="87">
        <v>698570000</v>
      </c>
      <c r="T281" s="87">
        <f t="shared" si="9"/>
        <v>13224844.313650137</v>
      </c>
      <c r="U281" s="85"/>
      <c r="V281" s="115" t="s">
        <v>1257</v>
      </c>
      <c r="W281" s="115" t="s">
        <v>1257</v>
      </c>
      <c r="X281" s="115" t="s">
        <v>1258</v>
      </c>
    </row>
    <row r="282" spans="1:24">
      <c r="A282" s="85"/>
      <c r="B282" s="85">
        <v>4</v>
      </c>
      <c r="C282" s="82">
        <v>1</v>
      </c>
      <c r="D282" s="82">
        <v>7</v>
      </c>
      <c r="E282" s="82">
        <v>3.7</v>
      </c>
      <c r="F282" s="83" t="s">
        <v>1482</v>
      </c>
      <c r="G282" s="82">
        <v>4</v>
      </c>
      <c r="H282" s="122">
        <v>55.33</v>
      </c>
      <c r="I282" s="122">
        <v>119.42</v>
      </c>
      <c r="J282" s="125">
        <v>88.11</v>
      </c>
      <c r="K282" s="122">
        <v>19.2</v>
      </c>
      <c r="L282" s="117">
        <v>218.92</v>
      </c>
      <c r="M282" s="117">
        <v>426.45</v>
      </c>
      <c r="N282" s="87">
        <v>6690000</v>
      </c>
      <c r="O282" s="87">
        <v>862950000</v>
      </c>
      <c r="P282" s="87">
        <v>330150000</v>
      </c>
      <c r="Q282" s="87">
        <v>532800000</v>
      </c>
      <c r="R282" s="87">
        <f t="shared" si="8"/>
        <v>6689476.5452626869</v>
      </c>
      <c r="S282" s="87">
        <v>862950000</v>
      </c>
      <c r="T282" s="87">
        <f t="shared" si="9"/>
        <v>13030912.080793317</v>
      </c>
      <c r="U282" s="85"/>
      <c r="V282" s="115" t="s">
        <v>1257</v>
      </c>
      <c r="W282" s="115" t="s">
        <v>1257</v>
      </c>
      <c r="X282" s="115" t="s">
        <v>1258</v>
      </c>
    </row>
    <row r="283" spans="1:24">
      <c r="A283" s="85"/>
      <c r="B283" s="85">
        <v>4</v>
      </c>
      <c r="C283" s="82">
        <v>1</v>
      </c>
      <c r="D283" s="82">
        <v>7</v>
      </c>
      <c r="E283" s="82">
        <v>3.7</v>
      </c>
      <c r="F283" s="83" t="s">
        <v>1483</v>
      </c>
      <c r="G283" s="82">
        <v>4</v>
      </c>
      <c r="H283" s="122">
        <v>32.51</v>
      </c>
      <c r="I283" s="122">
        <v>70.17</v>
      </c>
      <c r="J283" s="125">
        <v>51.78</v>
      </c>
      <c r="K283" s="122">
        <v>28.39</v>
      </c>
      <c r="L283" s="117">
        <v>128.63999999999999</v>
      </c>
      <c r="M283" s="117">
        <v>250.58999999999997</v>
      </c>
      <c r="N283" s="87">
        <v>6790000</v>
      </c>
      <c r="O283" s="87">
        <v>514700000</v>
      </c>
      <c r="P283" s="87">
        <v>196900000</v>
      </c>
      <c r="Q283" s="87">
        <v>317800000</v>
      </c>
      <c r="R283" s="87">
        <f t="shared" si="8"/>
        <v>6789926.1874208283</v>
      </c>
      <c r="S283" s="87">
        <v>514700000</v>
      </c>
      <c r="T283" s="87">
        <f t="shared" si="9"/>
        <v>13226738.20977756</v>
      </c>
      <c r="U283" s="85"/>
      <c r="V283" s="115" t="s">
        <v>1257</v>
      </c>
      <c r="W283" s="115" t="s">
        <v>1257</v>
      </c>
      <c r="X283" s="115" t="s">
        <v>1258</v>
      </c>
    </row>
    <row r="284" spans="1:24">
      <c r="A284" s="85"/>
      <c r="B284" s="85">
        <v>4</v>
      </c>
      <c r="C284" s="82">
        <v>1</v>
      </c>
      <c r="D284" s="82">
        <v>7</v>
      </c>
      <c r="E284" s="82">
        <v>3.7</v>
      </c>
      <c r="F284" s="83" t="s">
        <v>1484</v>
      </c>
      <c r="G284" s="82">
        <v>4</v>
      </c>
      <c r="H284" s="122">
        <v>22.45</v>
      </c>
      <c r="I284" s="122">
        <v>48.44</v>
      </c>
      <c r="J284" s="125">
        <v>35.75</v>
      </c>
      <c r="K284" s="122">
        <v>12.45</v>
      </c>
      <c r="L284" s="117">
        <v>88.81</v>
      </c>
      <c r="M284" s="117">
        <v>173</v>
      </c>
      <c r="N284" s="87">
        <v>6690000</v>
      </c>
      <c r="O284" s="87">
        <v>350030000</v>
      </c>
      <c r="P284" s="87">
        <v>133930000</v>
      </c>
      <c r="Q284" s="87">
        <v>216100000</v>
      </c>
      <c r="R284" s="87">
        <f t="shared" si="8"/>
        <v>6688577.8435962358</v>
      </c>
      <c r="S284" s="87">
        <v>350030000</v>
      </c>
      <c r="T284" s="87">
        <f t="shared" si="9"/>
        <v>13029208.050243765</v>
      </c>
      <c r="U284" s="85"/>
      <c r="V284" s="115" t="s">
        <v>1257</v>
      </c>
      <c r="W284" s="115" t="s">
        <v>1257</v>
      </c>
      <c r="X284" s="115" t="s">
        <v>1258</v>
      </c>
    </row>
    <row r="285" spans="1:24">
      <c r="A285" s="85"/>
      <c r="B285" s="85">
        <v>4</v>
      </c>
      <c r="C285" s="82">
        <v>1</v>
      </c>
      <c r="D285" s="82">
        <v>8</v>
      </c>
      <c r="E285" s="82">
        <v>3.7</v>
      </c>
      <c r="F285" s="83" t="s">
        <v>1485</v>
      </c>
      <c r="G285" s="82">
        <v>5</v>
      </c>
      <c r="H285" s="122">
        <v>22.45</v>
      </c>
      <c r="I285" s="122">
        <v>48.44</v>
      </c>
      <c r="J285" s="125">
        <v>35.75</v>
      </c>
      <c r="K285" s="122">
        <v>12.45</v>
      </c>
      <c r="L285" s="117">
        <v>88.81</v>
      </c>
      <c r="M285" s="117">
        <v>173</v>
      </c>
      <c r="N285" s="87">
        <v>5790000</v>
      </c>
      <c r="O285" s="87">
        <v>302910000</v>
      </c>
      <c r="P285" s="87">
        <v>115910000</v>
      </c>
      <c r="Q285" s="87">
        <v>187000000</v>
      </c>
      <c r="R285" s="87">
        <f t="shared" si="8"/>
        <v>5788181.3404672053</v>
      </c>
      <c r="S285" s="87">
        <v>302910000</v>
      </c>
      <c r="T285" s="87">
        <f t="shared" si="9"/>
        <v>11275254.722450472</v>
      </c>
      <c r="U285" s="85"/>
      <c r="V285" s="115" t="s">
        <v>1257</v>
      </c>
      <c r="W285" s="115" t="s">
        <v>1257</v>
      </c>
      <c r="X285" s="115" t="s">
        <v>1258</v>
      </c>
    </row>
    <row r="286" spans="1:24">
      <c r="A286" s="85"/>
      <c r="B286" s="85">
        <v>4</v>
      </c>
      <c r="C286" s="82">
        <v>1</v>
      </c>
      <c r="D286" s="82">
        <v>8</v>
      </c>
      <c r="E286" s="82">
        <v>3.7</v>
      </c>
      <c r="F286" s="83" t="s">
        <v>1486</v>
      </c>
      <c r="G286" s="82">
        <v>1</v>
      </c>
      <c r="H286" s="122">
        <v>37.51</v>
      </c>
      <c r="I286" s="122">
        <v>80.97</v>
      </c>
      <c r="J286" s="125">
        <v>59.74</v>
      </c>
      <c r="K286" s="122">
        <v>31.950000000000003</v>
      </c>
      <c r="L286" s="117">
        <v>148.43</v>
      </c>
      <c r="M286" s="117">
        <v>289.14</v>
      </c>
      <c r="N286" s="87">
        <v>5890000</v>
      </c>
      <c r="O286" s="87">
        <v>515070000</v>
      </c>
      <c r="P286" s="87">
        <v>197070000</v>
      </c>
      <c r="Q286" s="87">
        <v>318000000</v>
      </c>
      <c r="R286" s="87">
        <f t="shared" si="8"/>
        <v>5888879.9329101918</v>
      </c>
      <c r="S286" s="87">
        <v>515070000</v>
      </c>
      <c r="T286" s="87">
        <f t="shared" si="9"/>
        <v>11471473.043196475</v>
      </c>
      <c r="U286" s="85"/>
      <c r="V286" s="115" t="s">
        <v>1257</v>
      </c>
      <c r="W286" s="115" t="s">
        <v>1257</v>
      </c>
      <c r="X286" s="115" t="s">
        <v>1258</v>
      </c>
    </row>
    <row r="287" spans="1:24">
      <c r="A287" s="85"/>
      <c r="B287" s="85">
        <v>4</v>
      </c>
      <c r="C287" s="82">
        <v>1</v>
      </c>
      <c r="D287" s="82">
        <v>8</v>
      </c>
      <c r="E287" s="82">
        <v>3.7</v>
      </c>
      <c r="F287" s="83" t="s">
        <v>1487</v>
      </c>
      <c r="G287" s="82">
        <v>5</v>
      </c>
      <c r="H287" s="122">
        <v>25.4</v>
      </c>
      <c r="I287" s="122">
        <v>54.82</v>
      </c>
      <c r="J287" s="125">
        <v>40.450000000000003</v>
      </c>
      <c r="K287" s="122">
        <v>11.25</v>
      </c>
      <c r="L287" s="117">
        <v>100.5</v>
      </c>
      <c r="M287" s="117">
        <v>195.76999999999998</v>
      </c>
      <c r="N287" s="87">
        <v>5790000</v>
      </c>
      <c r="O287" s="87">
        <v>342870000</v>
      </c>
      <c r="P287" s="87">
        <v>131170000</v>
      </c>
      <c r="Q287" s="87">
        <v>211700000</v>
      </c>
      <c r="R287" s="87">
        <f t="shared" si="8"/>
        <v>5789725.4199036909</v>
      </c>
      <c r="S287" s="87">
        <v>342870000</v>
      </c>
      <c r="T287" s="87">
        <f t="shared" si="9"/>
        <v>11278154.681139756</v>
      </c>
      <c r="U287" s="85"/>
      <c r="V287" s="115" t="s">
        <v>1257</v>
      </c>
      <c r="W287" s="115" t="s">
        <v>1257</v>
      </c>
      <c r="X287" s="115" t="s">
        <v>1258</v>
      </c>
    </row>
    <row r="288" spans="1:24">
      <c r="A288" s="85"/>
      <c r="B288" s="85">
        <v>4</v>
      </c>
      <c r="C288" s="82">
        <v>1</v>
      </c>
      <c r="D288" s="82">
        <v>8</v>
      </c>
      <c r="E288" s="82">
        <v>3.7</v>
      </c>
      <c r="F288" s="83" t="s">
        <v>1488</v>
      </c>
      <c r="G288" s="82">
        <v>5</v>
      </c>
      <c r="H288" s="122">
        <v>25.4</v>
      </c>
      <c r="I288" s="122">
        <v>54.82</v>
      </c>
      <c r="J288" s="125">
        <v>40.450000000000003</v>
      </c>
      <c r="K288" s="122">
        <v>11.25</v>
      </c>
      <c r="L288" s="117">
        <v>100.5</v>
      </c>
      <c r="M288" s="117">
        <v>195.76999999999998</v>
      </c>
      <c r="N288" s="87">
        <v>5790000</v>
      </c>
      <c r="O288" s="87">
        <v>342870000</v>
      </c>
      <c r="P288" s="87">
        <v>131170000</v>
      </c>
      <c r="Q288" s="87">
        <v>211700000</v>
      </c>
      <c r="R288" s="87">
        <f t="shared" si="8"/>
        <v>5789725.4199036909</v>
      </c>
      <c r="S288" s="87">
        <v>342870000</v>
      </c>
      <c r="T288" s="87">
        <f t="shared" si="9"/>
        <v>11278154.681139756</v>
      </c>
      <c r="U288" s="85"/>
      <c r="V288" s="115" t="s">
        <v>1257</v>
      </c>
      <c r="W288" s="115" t="s">
        <v>1257</v>
      </c>
      <c r="X288" s="115" t="s">
        <v>1258</v>
      </c>
    </row>
    <row r="289" spans="1:24">
      <c r="A289" s="85"/>
      <c r="B289" s="85">
        <v>4</v>
      </c>
      <c r="C289" s="82">
        <v>1</v>
      </c>
      <c r="D289" s="82">
        <v>8</v>
      </c>
      <c r="E289" s="82">
        <v>3.7</v>
      </c>
      <c r="F289" s="83" t="s">
        <v>1489</v>
      </c>
      <c r="G289" s="82">
        <v>1</v>
      </c>
      <c r="H289" s="122">
        <v>30.23</v>
      </c>
      <c r="I289" s="122">
        <v>65.25</v>
      </c>
      <c r="J289" s="125">
        <v>48.14</v>
      </c>
      <c r="K289" s="122">
        <v>28.05</v>
      </c>
      <c r="L289" s="117">
        <v>119.61</v>
      </c>
      <c r="M289" s="117">
        <v>233</v>
      </c>
      <c r="N289" s="87">
        <v>5890000</v>
      </c>
      <c r="O289" s="87">
        <v>415110000</v>
      </c>
      <c r="P289" s="87">
        <v>158810000</v>
      </c>
      <c r="Q289" s="87">
        <v>256300000</v>
      </c>
      <c r="R289" s="87">
        <f t="shared" si="8"/>
        <v>5889547.0506863408</v>
      </c>
      <c r="S289" s="87">
        <v>415110000</v>
      </c>
      <c r="T289" s="87">
        <f t="shared" si="9"/>
        <v>11472823.867652517</v>
      </c>
      <c r="U289" s="85"/>
      <c r="V289" s="115" t="s">
        <v>1257</v>
      </c>
      <c r="W289" s="115" t="s">
        <v>1257</v>
      </c>
      <c r="X289" s="115" t="s">
        <v>1258</v>
      </c>
    </row>
    <row r="290" spans="1:24">
      <c r="A290" s="85"/>
      <c r="B290" s="85">
        <v>4</v>
      </c>
      <c r="C290" s="82">
        <v>1</v>
      </c>
      <c r="D290" s="82">
        <v>8</v>
      </c>
      <c r="E290" s="82">
        <v>3.7</v>
      </c>
      <c r="F290" s="83" t="s">
        <v>1490</v>
      </c>
      <c r="G290" s="82">
        <v>1</v>
      </c>
      <c r="H290" s="122">
        <v>22.45</v>
      </c>
      <c r="I290" s="122">
        <v>48.44</v>
      </c>
      <c r="J290" s="125">
        <v>35.75</v>
      </c>
      <c r="K290" s="122">
        <v>12.45</v>
      </c>
      <c r="L290" s="117">
        <v>88.81</v>
      </c>
      <c r="M290" s="117">
        <v>173</v>
      </c>
      <c r="N290" s="87">
        <v>5790000</v>
      </c>
      <c r="O290" s="87">
        <v>302910000</v>
      </c>
      <c r="P290" s="87">
        <v>115910000</v>
      </c>
      <c r="Q290" s="87">
        <v>187000000</v>
      </c>
      <c r="R290" s="87">
        <f t="shared" si="8"/>
        <v>5788181.3404672053</v>
      </c>
      <c r="S290" s="87">
        <v>302910000</v>
      </c>
      <c r="T290" s="87">
        <f t="shared" si="9"/>
        <v>11275254.722450472</v>
      </c>
      <c r="U290" s="85"/>
      <c r="V290" s="115" t="s">
        <v>1257</v>
      </c>
      <c r="W290" s="115" t="s">
        <v>1257</v>
      </c>
      <c r="X290" s="115" t="s">
        <v>1258</v>
      </c>
    </row>
    <row r="291" spans="1:24">
      <c r="A291" s="85"/>
      <c r="B291" s="85">
        <v>4</v>
      </c>
      <c r="C291" s="82">
        <v>1</v>
      </c>
      <c r="D291" s="82">
        <v>8</v>
      </c>
      <c r="E291" s="82">
        <v>3.7</v>
      </c>
      <c r="F291" s="83" t="s">
        <v>1491</v>
      </c>
      <c r="G291" s="82">
        <v>1</v>
      </c>
      <c r="H291" s="122">
        <v>22.45</v>
      </c>
      <c r="I291" s="122">
        <v>48.44</v>
      </c>
      <c r="J291" s="125">
        <v>35.75</v>
      </c>
      <c r="K291" s="122">
        <v>12.45</v>
      </c>
      <c r="L291" s="117">
        <v>88.81</v>
      </c>
      <c r="M291" s="117">
        <v>173</v>
      </c>
      <c r="N291" s="87">
        <v>5790000</v>
      </c>
      <c r="O291" s="87">
        <v>302910000</v>
      </c>
      <c r="P291" s="87">
        <v>115910000</v>
      </c>
      <c r="Q291" s="87">
        <v>187000000</v>
      </c>
      <c r="R291" s="87">
        <f t="shared" si="8"/>
        <v>5788181.3404672053</v>
      </c>
      <c r="S291" s="87">
        <v>302910000</v>
      </c>
      <c r="T291" s="87">
        <f t="shared" si="9"/>
        <v>11275254.722450472</v>
      </c>
      <c r="U291" s="85"/>
      <c r="V291" s="115" t="s">
        <v>1257</v>
      </c>
      <c r="W291" s="115" t="s">
        <v>1257</v>
      </c>
      <c r="X291" s="115" t="s">
        <v>1258</v>
      </c>
    </row>
    <row r="292" spans="1:24">
      <c r="A292" s="85"/>
      <c r="B292" s="85">
        <v>4</v>
      </c>
      <c r="C292" s="82">
        <v>1</v>
      </c>
      <c r="D292" s="82">
        <v>8</v>
      </c>
      <c r="E292" s="82">
        <v>3.7</v>
      </c>
      <c r="F292" s="83" t="s">
        <v>1492</v>
      </c>
      <c r="G292" s="82">
        <v>5</v>
      </c>
      <c r="H292" s="122">
        <v>40.909999999999997</v>
      </c>
      <c r="I292" s="122">
        <v>88.3</v>
      </c>
      <c r="J292" s="125">
        <v>65.16</v>
      </c>
      <c r="K292" s="122">
        <v>40.200000000000003</v>
      </c>
      <c r="L292" s="117">
        <v>161.88</v>
      </c>
      <c r="M292" s="117">
        <v>315.33999999999997</v>
      </c>
      <c r="N292" s="87">
        <v>5890000</v>
      </c>
      <c r="O292" s="87">
        <v>561830000</v>
      </c>
      <c r="P292" s="87">
        <v>214930000</v>
      </c>
      <c r="Q292" s="87">
        <v>346900000</v>
      </c>
      <c r="R292" s="87">
        <f t="shared" si="8"/>
        <v>5889799.125383229</v>
      </c>
      <c r="S292" s="87">
        <v>561830000</v>
      </c>
      <c r="T292" s="87">
        <f t="shared" si="9"/>
        <v>11473247.196678694</v>
      </c>
      <c r="U292" s="85"/>
      <c r="V292" s="115" t="s">
        <v>1257</v>
      </c>
      <c r="W292" s="115" t="s">
        <v>1257</v>
      </c>
      <c r="X292" s="115" t="s">
        <v>1258</v>
      </c>
    </row>
    <row r="293" spans="1:24">
      <c r="A293" s="85"/>
      <c r="B293" s="85">
        <v>4</v>
      </c>
      <c r="C293" s="82">
        <v>1</v>
      </c>
      <c r="D293" s="82">
        <v>8</v>
      </c>
      <c r="E293" s="82">
        <v>3.7</v>
      </c>
      <c r="F293" s="83" t="s">
        <v>1493</v>
      </c>
      <c r="G293" s="82">
        <v>5</v>
      </c>
      <c r="H293" s="122">
        <v>25.4</v>
      </c>
      <c r="I293" s="122">
        <v>54.82</v>
      </c>
      <c r="J293" s="125">
        <v>40.450000000000003</v>
      </c>
      <c r="K293" s="122">
        <v>11.25</v>
      </c>
      <c r="L293" s="117">
        <v>100.5</v>
      </c>
      <c r="M293" s="117">
        <v>195.76999999999998</v>
      </c>
      <c r="N293" s="87">
        <v>5790000</v>
      </c>
      <c r="O293" s="87">
        <v>342870000</v>
      </c>
      <c r="P293" s="87">
        <v>131170000</v>
      </c>
      <c r="Q293" s="87">
        <v>211700000</v>
      </c>
      <c r="R293" s="87">
        <f t="shared" si="8"/>
        <v>5789725.4199036909</v>
      </c>
      <c r="S293" s="87">
        <v>342870000</v>
      </c>
      <c r="T293" s="87">
        <f t="shared" si="9"/>
        <v>11278154.681139756</v>
      </c>
      <c r="U293" s="85"/>
      <c r="V293" s="115" t="s">
        <v>1257</v>
      </c>
      <c r="W293" s="115" t="s">
        <v>1257</v>
      </c>
      <c r="X293" s="115" t="s">
        <v>1258</v>
      </c>
    </row>
    <row r="294" spans="1:24">
      <c r="A294" s="85"/>
      <c r="B294" s="85">
        <v>4</v>
      </c>
      <c r="C294" s="82">
        <v>1</v>
      </c>
      <c r="D294" s="82">
        <v>8</v>
      </c>
      <c r="E294" s="82">
        <v>3.7</v>
      </c>
      <c r="F294" s="83" t="s">
        <v>1494</v>
      </c>
      <c r="G294" s="82">
        <v>1</v>
      </c>
      <c r="H294" s="122">
        <v>25.4</v>
      </c>
      <c r="I294" s="122">
        <v>54.82</v>
      </c>
      <c r="J294" s="125">
        <v>40.450000000000003</v>
      </c>
      <c r="K294" s="122">
        <v>11.25</v>
      </c>
      <c r="L294" s="117">
        <v>100.5</v>
      </c>
      <c r="M294" s="117">
        <v>195.76999999999998</v>
      </c>
      <c r="N294" s="87">
        <v>5790000</v>
      </c>
      <c r="O294" s="87">
        <v>342870000</v>
      </c>
      <c r="P294" s="87">
        <v>131170000</v>
      </c>
      <c r="Q294" s="87">
        <v>211700000</v>
      </c>
      <c r="R294" s="87">
        <f t="shared" si="8"/>
        <v>5789725.4199036909</v>
      </c>
      <c r="S294" s="87">
        <v>342870000</v>
      </c>
      <c r="T294" s="87">
        <f t="shared" si="9"/>
        <v>11278154.681139756</v>
      </c>
      <c r="U294" s="85"/>
      <c r="V294" s="115" t="s">
        <v>1257</v>
      </c>
      <c r="W294" s="115" t="s">
        <v>1257</v>
      </c>
      <c r="X294" s="115" t="s">
        <v>1258</v>
      </c>
    </row>
    <row r="295" spans="1:24">
      <c r="A295" s="85"/>
      <c r="B295" s="85">
        <v>4</v>
      </c>
      <c r="C295" s="82">
        <v>1</v>
      </c>
      <c r="D295" s="82">
        <v>8</v>
      </c>
      <c r="E295" s="82">
        <v>3.7</v>
      </c>
      <c r="F295" s="83" t="s">
        <v>1495</v>
      </c>
      <c r="G295" s="82">
        <v>1</v>
      </c>
      <c r="H295" s="122">
        <v>40.909999999999997</v>
      </c>
      <c r="I295" s="122">
        <v>88.3</v>
      </c>
      <c r="J295" s="125">
        <v>65.16</v>
      </c>
      <c r="K295" s="122">
        <v>40.200000000000003</v>
      </c>
      <c r="L295" s="117">
        <v>161.88</v>
      </c>
      <c r="M295" s="117">
        <v>315.33999999999997</v>
      </c>
      <c r="N295" s="87">
        <v>5890000</v>
      </c>
      <c r="O295" s="87">
        <v>561830000</v>
      </c>
      <c r="P295" s="87">
        <v>214930000</v>
      </c>
      <c r="Q295" s="87">
        <v>346900000</v>
      </c>
      <c r="R295" s="87">
        <f t="shared" si="8"/>
        <v>5889799.125383229</v>
      </c>
      <c r="S295" s="87">
        <v>561830000</v>
      </c>
      <c r="T295" s="87">
        <f t="shared" si="9"/>
        <v>11473247.196678694</v>
      </c>
      <c r="U295" s="85"/>
      <c r="V295" s="115" t="s">
        <v>1257</v>
      </c>
      <c r="W295" s="115" t="s">
        <v>1257</v>
      </c>
      <c r="X295" s="115" t="s">
        <v>1258</v>
      </c>
    </row>
    <row r="296" spans="1:24">
      <c r="A296" s="85"/>
      <c r="B296" s="85">
        <v>4</v>
      </c>
      <c r="C296" s="82">
        <v>1</v>
      </c>
      <c r="D296" s="82">
        <v>8</v>
      </c>
      <c r="E296" s="82">
        <v>3.7</v>
      </c>
      <c r="F296" s="83" t="s">
        <v>1496</v>
      </c>
      <c r="G296" s="82">
        <v>5</v>
      </c>
      <c r="H296" s="122">
        <v>22.45</v>
      </c>
      <c r="I296" s="122">
        <v>48.44</v>
      </c>
      <c r="J296" s="125">
        <v>35.75</v>
      </c>
      <c r="K296" s="122">
        <v>12.45</v>
      </c>
      <c r="L296" s="117">
        <v>88.81</v>
      </c>
      <c r="M296" s="117">
        <v>173</v>
      </c>
      <c r="N296" s="87">
        <v>5790000</v>
      </c>
      <c r="O296" s="87">
        <v>302910000</v>
      </c>
      <c r="P296" s="87">
        <v>115910000</v>
      </c>
      <c r="Q296" s="87">
        <v>187000000</v>
      </c>
      <c r="R296" s="87">
        <f t="shared" si="8"/>
        <v>5788181.3404672053</v>
      </c>
      <c r="S296" s="87">
        <v>302910000</v>
      </c>
      <c r="T296" s="87">
        <f t="shared" si="9"/>
        <v>11275254.722450472</v>
      </c>
      <c r="U296" s="85"/>
      <c r="V296" s="115" t="s">
        <v>1257</v>
      </c>
      <c r="W296" s="115" t="s">
        <v>1257</v>
      </c>
      <c r="X296" s="115" t="s">
        <v>1258</v>
      </c>
    </row>
    <row r="297" spans="1:24">
      <c r="A297" s="85"/>
      <c r="B297" s="85">
        <v>4</v>
      </c>
      <c r="C297" s="82">
        <v>1</v>
      </c>
      <c r="D297" s="82">
        <v>8</v>
      </c>
      <c r="E297" s="82">
        <v>3.7</v>
      </c>
      <c r="F297" s="83" t="s">
        <v>1497</v>
      </c>
      <c r="G297" s="82">
        <v>5</v>
      </c>
      <c r="H297" s="122">
        <v>22.45</v>
      </c>
      <c r="I297" s="122">
        <v>48.44</v>
      </c>
      <c r="J297" s="125">
        <v>35.75</v>
      </c>
      <c r="K297" s="122">
        <v>12.45</v>
      </c>
      <c r="L297" s="117">
        <v>88.81</v>
      </c>
      <c r="M297" s="117">
        <v>173</v>
      </c>
      <c r="N297" s="87">
        <v>5790000</v>
      </c>
      <c r="O297" s="87">
        <v>302910000</v>
      </c>
      <c r="P297" s="87">
        <v>115910000</v>
      </c>
      <c r="Q297" s="87">
        <v>187000000</v>
      </c>
      <c r="R297" s="87">
        <f t="shared" si="8"/>
        <v>5788181.3404672053</v>
      </c>
      <c r="S297" s="87">
        <v>302910000</v>
      </c>
      <c r="T297" s="87">
        <f t="shared" si="9"/>
        <v>11275254.722450472</v>
      </c>
      <c r="U297" s="85"/>
      <c r="V297" s="115" t="s">
        <v>1257</v>
      </c>
      <c r="W297" s="115" t="s">
        <v>1257</v>
      </c>
      <c r="X297" s="115" t="s">
        <v>1258</v>
      </c>
    </row>
    <row r="298" spans="1:24">
      <c r="A298" s="85"/>
      <c r="B298" s="85">
        <v>4</v>
      </c>
      <c r="C298" s="82">
        <v>1</v>
      </c>
      <c r="D298" s="82">
        <v>8</v>
      </c>
      <c r="E298" s="82">
        <v>3.7</v>
      </c>
      <c r="F298" s="83" t="s">
        <v>1498</v>
      </c>
      <c r="G298" s="82">
        <v>5</v>
      </c>
      <c r="H298" s="122">
        <v>49.38</v>
      </c>
      <c r="I298" s="122">
        <v>106.58</v>
      </c>
      <c r="J298" s="125">
        <v>78.64</v>
      </c>
      <c r="K298" s="122">
        <v>43.95</v>
      </c>
      <c r="L298" s="117">
        <v>195.38</v>
      </c>
      <c r="M298" s="117">
        <v>380.59999999999997</v>
      </c>
      <c r="N298" s="87">
        <v>5890000</v>
      </c>
      <c r="O298" s="87">
        <v>678110000</v>
      </c>
      <c r="P298" s="87">
        <v>259410000</v>
      </c>
      <c r="Q298" s="87">
        <v>418700000</v>
      </c>
      <c r="R298" s="87">
        <f t="shared" si="8"/>
        <v>5889873.7530562887</v>
      </c>
      <c r="S298" s="87">
        <v>678110000</v>
      </c>
      <c r="T298" s="87">
        <f t="shared" si="9"/>
        <v>11473466.835977189</v>
      </c>
      <c r="U298" s="85"/>
      <c r="V298" s="115" t="s">
        <v>1257</v>
      </c>
      <c r="W298" s="115" t="s">
        <v>1257</v>
      </c>
      <c r="X298" s="115" t="s">
        <v>1258</v>
      </c>
    </row>
    <row r="299" spans="1:24">
      <c r="A299" s="85"/>
      <c r="B299" s="85">
        <v>4</v>
      </c>
      <c r="C299" s="82">
        <v>1</v>
      </c>
      <c r="D299" s="82">
        <v>8</v>
      </c>
      <c r="E299" s="82">
        <v>3.7</v>
      </c>
      <c r="F299" s="83" t="s">
        <v>1499</v>
      </c>
      <c r="G299" s="82">
        <v>5</v>
      </c>
      <c r="H299" s="122">
        <v>33.869999999999997</v>
      </c>
      <c r="I299" s="122">
        <v>73.099999999999994</v>
      </c>
      <c r="J299" s="125">
        <v>53.93</v>
      </c>
      <c r="K299" s="122">
        <v>15</v>
      </c>
      <c r="L299" s="117">
        <v>134</v>
      </c>
      <c r="M299" s="117">
        <v>261.02999999999997</v>
      </c>
      <c r="N299" s="87">
        <v>5790000</v>
      </c>
      <c r="O299" s="87">
        <v>457090000</v>
      </c>
      <c r="P299" s="87">
        <v>174890000</v>
      </c>
      <c r="Q299" s="87">
        <v>282200000</v>
      </c>
      <c r="R299" s="87">
        <f t="shared" si="8"/>
        <v>5788764.9784088023</v>
      </c>
      <c r="S299" s="87">
        <v>457090000</v>
      </c>
      <c r="T299" s="87">
        <f t="shared" si="9"/>
        <v>11276427.778463058</v>
      </c>
      <c r="U299" s="85"/>
      <c r="V299" s="115" t="s">
        <v>1257</v>
      </c>
      <c r="W299" s="115" t="s">
        <v>1257</v>
      </c>
      <c r="X299" s="115" t="s">
        <v>1258</v>
      </c>
    </row>
    <row r="300" spans="1:24">
      <c r="A300" s="85"/>
      <c r="B300" s="85">
        <v>4</v>
      </c>
      <c r="C300" s="82">
        <v>1</v>
      </c>
      <c r="D300" s="82">
        <v>8</v>
      </c>
      <c r="E300" s="82">
        <v>3.7</v>
      </c>
      <c r="F300" s="83" t="s">
        <v>1500</v>
      </c>
      <c r="G300" s="82">
        <v>5</v>
      </c>
      <c r="H300" s="122">
        <v>49.38</v>
      </c>
      <c r="I300" s="122">
        <v>106.58</v>
      </c>
      <c r="J300" s="125">
        <v>78.64</v>
      </c>
      <c r="K300" s="122">
        <v>43.95</v>
      </c>
      <c r="L300" s="117">
        <v>195.38</v>
      </c>
      <c r="M300" s="117">
        <v>380.59999999999997</v>
      </c>
      <c r="N300" s="87">
        <v>5890000</v>
      </c>
      <c r="O300" s="87">
        <v>678110000</v>
      </c>
      <c r="P300" s="87">
        <v>259410000</v>
      </c>
      <c r="Q300" s="87">
        <v>418700000</v>
      </c>
      <c r="R300" s="87">
        <f t="shared" si="8"/>
        <v>5889873.7530562887</v>
      </c>
      <c r="S300" s="87">
        <v>678110000</v>
      </c>
      <c r="T300" s="87">
        <f t="shared" si="9"/>
        <v>11473466.835977189</v>
      </c>
      <c r="U300" s="85"/>
      <c r="V300" s="115" t="s">
        <v>1257</v>
      </c>
      <c r="W300" s="115" t="s">
        <v>1257</v>
      </c>
      <c r="X300" s="115" t="s">
        <v>1258</v>
      </c>
    </row>
    <row r="301" spans="1:24">
      <c r="A301" s="85"/>
      <c r="B301" s="85">
        <v>4</v>
      </c>
      <c r="C301" s="82">
        <v>1</v>
      </c>
      <c r="D301" s="82">
        <v>8</v>
      </c>
      <c r="E301" s="82">
        <v>3.7</v>
      </c>
      <c r="F301" s="83" t="s">
        <v>1501</v>
      </c>
      <c r="G301" s="82">
        <v>5</v>
      </c>
      <c r="H301" s="122">
        <v>22.45</v>
      </c>
      <c r="I301" s="122">
        <v>48.44</v>
      </c>
      <c r="J301" s="125">
        <v>35.75</v>
      </c>
      <c r="K301" s="122">
        <v>12.45</v>
      </c>
      <c r="L301" s="117">
        <v>88.81</v>
      </c>
      <c r="M301" s="117">
        <v>173</v>
      </c>
      <c r="N301" s="87">
        <v>5790000</v>
      </c>
      <c r="O301" s="87">
        <v>302910000</v>
      </c>
      <c r="P301" s="87">
        <v>115910000</v>
      </c>
      <c r="Q301" s="87">
        <v>187000000</v>
      </c>
      <c r="R301" s="87">
        <f t="shared" si="8"/>
        <v>5788181.3404672053</v>
      </c>
      <c r="S301" s="87">
        <v>302910000</v>
      </c>
      <c r="T301" s="87">
        <f t="shared" si="9"/>
        <v>11275254.722450472</v>
      </c>
      <c r="U301" s="85"/>
      <c r="V301" s="115" t="s">
        <v>1257</v>
      </c>
      <c r="W301" s="115" t="s">
        <v>1257</v>
      </c>
      <c r="X301" s="115" t="s">
        <v>1258</v>
      </c>
    </row>
    <row r="302" spans="1:24">
      <c r="A302" s="85"/>
      <c r="B302" s="85">
        <v>4</v>
      </c>
      <c r="C302" s="82">
        <v>1</v>
      </c>
      <c r="D302" s="82">
        <v>8</v>
      </c>
      <c r="E302" s="82">
        <v>3.7</v>
      </c>
      <c r="F302" s="83" t="s">
        <v>1502</v>
      </c>
      <c r="G302" s="82">
        <v>5</v>
      </c>
      <c r="H302" s="122">
        <v>22.45</v>
      </c>
      <c r="I302" s="122">
        <v>48.44</v>
      </c>
      <c r="J302" s="125">
        <v>35.75</v>
      </c>
      <c r="K302" s="122">
        <v>12.45</v>
      </c>
      <c r="L302" s="117">
        <v>88.81</v>
      </c>
      <c r="M302" s="117">
        <v>173</v>
      </c>
      <c r="N302" s="87">
        <v>5790000</v>
      </c>
      <c r="O302" s="87">
        <v>302910000</v>
      </c>
      <c r="P302" s="87">
        <v>115910000</v>
      </c>
      <c r="Q302" s="87">
        <v>187000000</v>
      </c>
      <c r="R302" s="87">
        <f t="shared" si="8"/>
        <v>5788181.3404672053</v>
      </c>
      <c r="S302" s="87">
        <v>302910000</v>
      </c>
      <c r="T302" s="87">
        <f t="shared" si="9"/>
        <v>11275254.722450472</v>
      </c>
      <c r="U302" s="85"/>
      <c r="V302" s="115" t="s">
        <v>1257</v>
      </c>
      <c r="W302" s="115" t="s">
        <v>1257</v>
      </c>
      <c r="X302" s="115" t="s">
        <v>1258</v>
      </c>
    </row>
    <row r="303" spans="1:24">
      <c r="A303" s="85"/>
      <c r="B303" s="85">
        <v>4</v>
      </c>
      <c r="C303" s="82">
        <v>1</v>
      </c>
      <c r="D303" s="82">
        <v>8</v>
      </c>
      <c r="E303" s="82">
        <v>3.7</v>
      </c>
      <c r="F303" s="83" t="s">
        <v>1503</v>
      </c>
      <c r="G303" s="82">
        <v>1</v>
      </c>
      <c r="H303" s="122">
        <v>37.51</v>
      </c>
      <c r="I303" s="122">
        <v>80.97</v>
      </c>
      <c r="J303" s="125">
        <v>59.74</v>
      </c>
      <c r="K303" s="122">
        <v>31.950000000000003</v>
      </c>
      <c r="L303" s="117">
        <v>148.43</v>
      </c>
      <c r="M303" s="117">
        <v>289.14</v>
      </c>
      <c r="N303" s="87">
        <v>5890000</v>
      </c>
      <c r="O303" s="87">
        <v>515070000</v>
      </c>
      <c r="P303" s="87">
        <v>197070000</v>
      </c>
      <c r="Q303" s="87">
        <v>318000000</v>
      </c>
      <c r="R303" s="87">
        <f t="shared" si="8"/>
        <v>5888879.9329101918</v>
      </c>
      <c r="S303" s="87">
        <v>515070000</v>
      </c>
      <c r="T303" s="87">
        <f t="shared" si="9"/>
        <v>11471473.043196475</v>
      </c>
      <c r="U303" s="85"/>
      <c r="V303" s="115" t="s">
        <v>1257</v>
      </c>
      <c r="W303" s="115" t="s">
        <v>1257</v>
      </c>
      <c r="X303" s="115" t="s">
        <v>1258</v>
      </c>
    </row>
    <row r="304" spans="1:24">
      <c r="A304" s="85"/>
      <c r="B304" s="85">
        <v>4</v>
      </c>
      <c r="C304" s="82">
        <v>1</v>
      </c>
      <c r="D304" s="82">
        <v>8</v>
      </c>
      <c r="E304" s="82">
        <v>3.7</v>
      </c>
      <c r="F304" s="83" t="s">
        <v>1504</v>
      </c>
      <c r="G304" s="82">
        <v>1</v>
      </c>
      <c r="H304" s="122">
        <v>25.4</v>
      </c>
      <c r="I304" s="122">
        <v>54.82</v>
      </c>
      <c r="J304" s="125">
        <v>40.450000000000003</v>
      </c>
      <c r="K304" s="122">
        <v>11.25</v>
      </c>
      <c r="L304" s="117">
        <v>100.5</v>
      </c>
      <c r="M304" s="117">
        <v>195.76999999999998</v>
      </c>
      <c r="N304" s="87">
        <v>5790000</v>
      </c>
      <c r="O304" s="87">
        <v>342870000</v>
      </c>
      <c r="P304" s="87">
        <v>131170000</v>
      </c>
      <c r="Q304" s="87">
        <v>211700000</v>
      </c>
      <c r="R304" s="87">
        <f t="shared" si="8"/>
        <v>5789725.4199036909</v>
      </c>
      <c r="S304" s="87">
        <v>342870000</v>
      </c>
      <c r="T304" s="87">
        <f t="shared" si="9"/>
        <v>11278154.681139756</v>
      </c>
      <c r="U304" s="85"/>
      <c r="V304" s="115" t="s">
        <v>1257</v>
      </c>
      <c r="W304" s="115" t="s">
        <v>1257</v>
      </c>
      <c r="X304" s="115" t="s">
        <v>1258</v>
      </c>
    </row>
    <row r="305" spans="1:24">
      <c r="A305" s="85"/>
      <c r="B305" s="85">
        <v>4</v>
      </c>
      <c r="C305" s="82">
        <v>1</v>
      </c>
      <c r="D305" s="82">
        <v>8</v>
      </c>
      <c r="E305" s="82">
        <v>3.7</v>
      </c>
      <c r="F305" s="83" t="s">
        <v>1505</v>
      </c>
      <c r="G305" s="82">
        <v>5</v>
      </c>
      <c r="H305" s="122">
        <v>25.4</v>
      </c>
      <c r="I305" s="122">
        <v>54.82</v>
      </c>
      <c r="J305" s="125">
        <v>40.450000000000003</v>
      </c>
      <c r="K305" s="122">
        <v>11.25</v>
      </c>
      <c r="L305" s="117">
        <v>100.5</v>
      </c>
      <c r="M305" s="117">
        <v>195.76999999999998</v>
      </c>
      <c r="N305" s="87">
        <v>5790000</v>
      </c>
      <c r="O305" s="87">
        <v>342870000</v>
      </c>
      <c r="P305" s="87">
        <v>131170000</v>
      </c>
      <c r="Q305" s="87">
        <v>211700000</v>
      </c>
      <c r="R305" s="87">
        <f t="shared" si="8"/>
        <v>5789725.4199036909</v>
      </c>
      <c r="S305" s="87">
        <v>342870000</v>
      </c>
      <c r="T305" s="87">
        <f t="shared" si="9"/>
        <v>11278154.681139756</v>
      </c>
      <c r="U305" s="85"/>
      <c r="V305" s="115" t="s">
        <v>1257</v>
      </c>
      <c r="W305" s="115" t="s">
        <v>1257</v>
      </c>
      <c r="X305" s="115" t="s">
        <v>1258</v>
      </c>
    </row>
    <row r="306" spans="1:24">
      <c r="A306" s="85"/>
      <c r="B306" s="85">
        <v>4</v>
      </c>
      <c r="C306" s="82">
        <v>1</v>
      </c>
      <c r="D306" s="82">
        <v>8</v>
      </c>
      <c r="E306" s="82">
        <v>3.7</v>
      </c>
      <c r="F306" s="83" t="s">
        <v>1506</v>
      </c>
      <c r="G306" s="82">
        <v>5</v>
      </c>
      <c r="H306" s="122">
        <v>30.23</v>
      </c>
      <c r="I306" s="122">
        <v>65.25</v>
      </c>
      <c r="J306" s="125">
        <v>48.14</v>
      </c>
      <c r="K306" s="122">
        <v>28.05</v>
      </c>
      <c r="L306" s="117">
        <v>119.61</v>
      </c>
      <c r="M306" s="117">
        <v>233</v>
      </c>
      <c r="N306" s="87">
        <v>5890000</v>
      </c>
      <c r="O306" s="87">
        <v>415110000</v>
      </c>
      <c r="P306" s="87">
        <v>158810000</v>
      </c>
      <c r="Q306" s="87">
        <v>256300000</v>
      </c>
      <c r="R306" s="87">
        <f t="shared" si="8"/>
        <v>5889547.0506863408</v>
      </c>
      <c r="S306" s="87">
        <v>415110000</v>
      </c>
      <c r="T306" s="87">
        <f t="shared" si="9"/>
        <v>11472823.867652517</v>
      </c>
      <c r="U306" s="85"/>
      <c r="V306" s="115" t="s">
        <v>1257</v>
      </c>
      <c r="W306" s="115" t="s">
        <v>1257</v>
      </c>
      <c r="X306" s="115" t="s">
        <v>1258</v>
      </c>
    </row>
    <row r="307" spans="1:24">
      <c r="A307" s="85"/>
      <c r="B307" s="85">
        <v>4</v>
      </c>
      <c r="C307" s="82">
        <v>1</v>
      </c>
      <c r="D307" s="82">
        <v>8</v>
      </c>
      <c r="E307" s="82">
        <v>3.7</v>
      </c>
      <c r="F307" s="83" t="s">
        <v>1507</v>
      </c>
      <c r="G307" s="82">
        <v>5</v>
      </c>
      <c r="H307" s="122">
        <v>22.45</v>
      </c>
      <c r="I307" s="122">
        <v>48.44</v>
      </c>
      <c r="J307" s="125">
        <v>35.75</v>
      </c>
      <c r="K307" s="122">
        <v>12.45</v>
      </c>
      <c r="L307" s="117">
        <v>88.81</v>
      </c>
      <c r="M307" s="117">
        <v>173</v>
      </c>
      <c r="N307" s="87">
        <v>5790000</v>
      </c>
      <c r="O307" s="87">
        <v>302910000</v>
      </c>
      <c r="P307" s="87">
        <v>115910000</v>
      </c>
      <c r="Q307" s="87">
        <v>187000000</v>
      </c>
      <c r="R307" s="87">
        <f t="shared" si="8"/>
        <v>5788181.3404672053</v>
      </c>
      <c r="S307" s="87">
        <v>302910000</v>
      </c>
      <c r="T307" s="87">
        <f t="shared" si="9"/>
        <v>11275254.722450472</v>
      </c>
      <c r="U307" s="85"/>
      <c r="V307" s="115" t="s">
        <v>1257</v>
      </c>
      <c r="W307" s="115" t="s">
        <v>1257</v>
      </c>
      <c r="X307" s="115" t="s">
        <v>1258</v>
      </c>
    </row>
    <row r="308" spans="1:24">
      <c r="A308" s="85"/>
      <c r="B308" s="85">
        <v>4</v>
      </c>
      <c r="C308" s="82">
        <v>1</v>
      </c>
      <c r="D308" s="82">
        <v>9</v>
      </c>
      <c r="E308" s="82">
        <v>3.7</v>
      </c>
      <c r="F308" s="83" t="s">
        <v>1508</v>
      </c>
      <c r="G308" s="82">
        <v>5</v>
      </c>
      <c r="H308" s="122">
        <v>22.45</v>
      </c>
      <c r="I308" s="122">
        <v>48.44</v>
      </c>
      <c r="J308" s="125">
        <v>35.75</v>
      </c>
      <c r="K308" s="122">
        <v>12.45</v>
      </c>
      <c r="L308" s="117">
        <v>88.81</v>
      </c>
      <c r="M308" s="117">
        <v>173</v>
      </c>
      <c r="N308" s="87">
        <v>5890000</v>
      </c>
      <c r="O308" s="87">
        <v>308210000</v>
      </c>
      <c r="P308" s="87">
        <v>117910000</v>
      </c>
      <c r="Q308" s="87">
        <v>190300000</v>
      </c>
      <c r="R308" s="87">
        <f t="shared" si="8"/>
        <v>5889456.8384846896</v>
      </c>
      <c r="S308" s="87">
        <v>308210000</v>
      </c>
      <c r="T308" s="87">
        <f t="shared" si="9"/>
        <v>11472537.248709057</v>
      </c>
      <c r="U308" s="85"/>
      <c r="V308" s="115" t="s">
        <v>1257</v>
      </c>
      <c r="W308" s="115" t="s">
        <v>1257</v>
      </c>
      <c r="X308" s="115" t="s">
        <v>1258</v>
      </c>
    </row>
    <row r="309" spans="1:24">
      <c r="A309" s="85"/>
      <c r="B309" s="85">
        <v>4</v>
      </c>
      <c r="C309" s="82">
        <v>1</v>
      </c>
      <c r="D309" s="82">
        <v>9</v>
      </c>
      <c r="E309" s="82">
        <v>3.7</v>
      </c>
      <c r="F309" s="83" t="s">
        <v>1509</v>
      </c>
      <c r="G309" s="82">
        <v>5</v>
      </c>
      <c r="H309" s="122">
        <v>37.51</v>
      </c>
      <c r="I309" s="122">
        <v>80.97</v>
      </c>
      <c r="J309" s="125">
        <v>59.74</v>
      </c>
      <c r="K309" s="122">
        <v>31.950000000000003</v>
      </c>
      <c r="L309" s="117">
        <v>148.43</v>
      </c>
      <c r="M309" s="117">
        <v>289.14</v>
      </c>
      <c r="N309" s="87">
        <v>5990000</v>
      </c>
      <c r="O309" s="87">
        <v>523820000</v>
      </c>
      <c r="P309" s="87">
        <v>200420000</v>
      </c>
      <c r="Q309" s="87">
        <v>323400000</v>
      </c>
      <c r="R309" s="87">
        <f t="shared" si="8"/>
        <v>5988920.120482685</v>
      </c>
      <c r="S309" s="87">
        <v>523820000</v>
      </c>
      <c r="T309" s="87">
        <f t="shared" si="9"/>
        <v>11666350.223245729</v>
      </c>
      <c r="U309" s="85"/>
      <c r="V309" s="115" t="s">
        <v>1257</v>
      </c>
      <c r="W309" s="115" t="s">
        <v>1257</v>
      </c>
      <c r="X309" s="115" t="s">
        <v>1258</v>
      </c>
    </row>
    <row r="310" spans="1:24">
      <c r="A310" s="85"/>
      <c r="B310" s="85">
        <v>4</v>
      </c>
      <c r="C310" s="82">
        <v>1</v>
      </c>
      <c r="D310" s="82">
        <v>9</v>
      </c>
      <c r="E310" s="82">
        <v>3.7</v>
      </c>
      <c r="F310" s="83" t="s">
        <v>1510</v>
      </c>
      <c r="G310" s="82">
        <v>5</v>
      </c>
      <c r="H310" s="122">
        <v>25.4</v>
      </c>
      <c r="I310" s="122">
        <v>54.82</v>
      </c>
      <c r="J310" s="125">
        <v>40.450000000000003</v>
      </c>
      <c r="K310" s="122">
        <v>11.25</v>
      </c>
      <c r="L310" s="117">
        <v>100.5</v>
      </c>
      <c r="M310" s="117">
        <v>195.76999999999998</v>
      </c>
      <c r="N310" s="87">
        <v>5890000</v>
      </c>
      <c r="O310" s="87">
        <v>348730000</v>
      </c>
      <c r="P310" s="87">
        <v>133430000</v>
      </c>
      <c r="Q310" s="87">
        <v>215300000</v>
      </c>
      <c r="R310" s="87">
        <f t="shared" si="8"/>
        <v>5888677.7661592271</v>
      </c>
      <c r="S310" s="87">
        <v>348730000</v>
      </c>
      <c r="T310" s="87">
        <f t="shared" si="9"/>
        <v>11470909.9132437</v>
      </c>
      <c r="U310" s="85"/>
      <c r="V310" s="115" t="s">
        <v>1257</v>
      </c>
      <c r="W310" s="115" t="s">
        <v>1257</v>
      </c>
      <c r="X310" s="115" t="s">
        <v>1258</v>
      </c>
    </row>
    <row r="311" spans="1:24">
      <c r="A311" s="85"/>
      <c r="B311" s="85">
        <v>4</v>
      </c>
      <c r="C311" s="82">
        <v>1</v>
      </c>
      <c r="D311" s="82">
        <v>9</v>
      </c>
      <c r="E311" s="82">
        <v>3.7</v>
      </c>
      <c r="F311" s="83" t="s">
        <v>1511</v>
      </c>
      <c r="G311" s="82">
        <v>5</v>
      </c>
      <c r="H311" s="122">
        <v>25.4</v>
      </c>
      <c r="I311" s="122">
        <v>54.82</v>
      </c>
      <c r="J311" s="125">
        <v>40.450000000000003</v>
      </c>
      <c r="K311" s="122">
        <v>11.25</v>
      </c>
      <c r="L311" s="117">
        <v>100.5</v>
      </c>
      <c r="M311" s="117">
        <v>195.76999999999998</v>
      </c>
      <c r="N311" s="87">
        <v>5890000</v>
      </c>
      <c r="O311" s="87">
        <v>348730000</v>
      </c>
      <c r="P311" s="87">
        <v>133430000</v>
      </c>
      <c r="Q311" s="87">
        <v>215300000</v>
      </c>
      <c r="R311" s="87">
        <f t="shared" si="8"/>
        <v>5888677.7661592271</v>
      </c>
      <c r="S311" s="87">
        <v>348730000</v>
      </c>
      <c r="T311" s="87">
        <f t="shared" si="9"/>
        <v>11470909.9132437</v>
      </c>
      <c r="U311" s="85"/>
      <c r="V311" s="115" t="s">
        <v>1257</v>
      </c>
      <c r="W311" s="115" t="s">
        <v>1257</v>
      </c>
      <c r="X311" s="115" t="s">
        <v>1258</v>
      </c>
    </row>
    <row r="312" spans="1:24">
      <c r="A312" s="85"/>
      <c r="B312" s="85">
        <v>4</v>
      </c>
      <c r="C312" s="82">
        <v>1</v>
      </c>
      <c r="D312" s="82">
        <v>9</v>
      </c>
      <c r="E312" s="82">
        <v>3.7</v>
      </c>
      <c r="F312" s="83" t="s">
        <v>1512</v>
      </c>
      <c r="G312" s="82">
        <v>1</v>
      </c>
      <c r="H312" s="122">
        <v>30.23</v>
      </c>
      <c r="I312" s="122">
        <v>65.25</v>
      </c>
      <c r="J312" s="125">
        <v>48.14</v>
      </c>
      <c r="K312" s="122">
        <v>28.05</v>
      </c>
      <c r="L312" s="117">
        <v>119.61</v>
      </c>
      <c r="M312" s="117">
        <v>233</v>
      </c>
      <c r="N312" s="87">
        <v>5990000</v>
      </c>
      <c r="O312" s="87">
        <v>422110000</v>
      </c>
      <c r="P312" s="87">
        <v>161510000</v>
      </c>
      <c r="Q312" s="87">
        <v>260600000</v>
      </c>
      <c r="R312" s="87">
        <f t="shared" si="8"/>
        <v>5988862.4835952185</v>
      </c>
      <c r="S312" s="87">
        <v>422110000</v>
      </c>
      <c r="T312" s="87">
        <f t="shared" si="9"/>
        <v>11666290.098467404</v>
      </c>
      <c r="U312" s="85"/>
      <c r="V312" s="115" t="s">
        <v>1257</v>
      </c>
      <c r="W312" s="115" t="s">
        <v>1257</v>
      </c>
      <c r="X312" s="115" t="s">
        <v>1258</v>
      </c>
    </row>
    <row r="313" spans="1:24">
      <c r="A313" s="85"/>
      <c r="B313" s="85">
        <v>4</v>
      </c>
      <c r="C313" s="82">
        <v>1</v>
      </c>
      <c r="D313" s="82">
        <v>9</v>
      </c>
      <c r="E313" s="82">
        <v>3.7</v>
      </c>
      <c r="F313" s="83" t="s">
        <v>1513</v>
      </c>
      <c r="G313" s="82">
        <v>5</v>
      </c>
      <c r="H313" s="122">
        <v>22.45</v>
      </c>
      <c r="I313" s="122">
        <v>48.44</v>
      </c>
      <c r="J313" s="125">
        <v>35.75</v>
      </c>
      <c r="K313" s="122">
        <v>12.45</v>
      </c>
      <c r="L313" s="117">
        <v>88.81</v>
      </c>
      <c r="M313" s="117">
        <v>173</v>
      </c>
      <c r="N313" s="87">
        <v>5890000</v>
      </c>
      <c r="O313" s="87">
        <v>308210000</v>
      </c>
      <c r="P313" s="87">
        <v>117910000</v>
      </c>
      <c r="Q313" s="87">
        <v>190300000</v>
      </c>
      <c r="R313" s="87">
        <f t="shared" si="8"/>
        <v>5889456.8384846896</v>
      </c>
      <c r="S313" s="87">
        <v>308210000</v>
      </c>
      <c r="T313" s="87">
        <f t="shared" si="9"/>
        <v>11472537.248709057</v>
      </c>
      <c r="U313" s="85"/>
      <c r="V313" s="115" t="s">
        <v>1257</v>
      </c>
      <c r="W313" s="115" t="s">
        <v>1257</v>
      </c>
      <c r="X313" s="115" t="s">
        <v>1258</v>
      </c>
    </row>
    <row r="314" spans="1:24">
      <c r="A314" s="85"/>
      <c r="B314" s="85">
        <v>4</v>
      </c>
      <c r="C314" s="82">
        <v>1</v>
      </c>
      <c r="D314" s="82">
        <v>9</v>
      </c>
      <c r="E314" s="82">
        <v>3.7</v>
      </c>
      <c r="F314" s="83" t="s">
        <v>1514</v>
      </c>
      <c r="G314" s="82">
        <v>5</v>
      </c>
      <c r="H314" s="122">
        <v>22.45</v>
      </c>
      <c r="I314" s="122">
        <v>48.44</v>
      </c>
      <c r="J314" s="125">
        <v>35.75</v>
      </c>
      <c r="K314" s="122">
        <v>12.45</v>
      </c>
      <c r="L314" s="117">
        <v>88.81</v>
      </c>
      <c r="M314" s="117">
        <v>173</v>
      </c>
      <c r="N314" s="87">
        <v>5890000</v>
      </c>
      <c r="O314" s="87">
        <v>308210000</v>
      </c>
      <c r="P314" s="87">
        <v>117910000</v>
      </c>
      <c r="Q314" s="87">
        <v>190300000</v>
      </c>
      <c r="R314" s="87">
        <f t="shared" si="8"/>
        <v>5889456.8384846896</v>
      </c>
      <c r="S314" s="87">
        <v>308210000</v>
      </c>
      <c r="T314" s="87">
        <f t="shared" si="9"/>
        <v>11472537.248709057</v>
      </c>
      <c r="U314" s="85"/>
      <c r="V314" s="115" t="s">
        <v>1257</v>
      </c>
      <c r="W314" s="115" t="s">
        <v>1257</v>
      </c>
      <c r="X314" s="115" t="s">
        <v>1258</v>
      </c>
    </row>
    <row r="315" spans="1:24">
      <c r="A315" s="85"/>
      <c r="B315" s="85">
        <v>4</v>
      </c>
      <c r="C315" s="82">
        <v>1</v>
      </c>
      <c r="D315" s="82">
        <v>9</v>
      </c>
      <c r="E315" s="82">
        <v>3.7</v>
      </c>
      <c r="F315" s="83" t="s">
        <v>1515</v>
      </c>
      <c r="G315" s="82">
        <v>5</v>
      </c>
      <c r="H315" s="122">
        <v>40.909999999999997</v>
      </c>
      <c r="I315" s="122">
        <v>88.3</v>
      </c>
      <c r="J315" s="125">
        <v>65.16</v>
      </c>
      <c r="K315" s="122">
        <v>40.200000000000003</v>
      </c>
      <c r="L315" s="117">
        <v>161.88</v>
      </c>
      <c r="M315" s="117">
        <v>315.33999999999997</v>
      </c>
      <c r="N315" s="87">
        <v>5990000</v>
      </c>
      <c r="O315" s="87">
        <v>571380000</v>
      </c>
      <c r="P315" s="87">
        <v>218580000</v>
      </c>
      <c r="Q315" s="87">
        <v>352800000</v>
      </c>
      <c r="R315" s="87">
        <f t="shared" si="8"/>
        <v>5989914.0741175609</v>
      </c>
      <c r="S315" s="87">
        <v>571380000</v>
      </c>
      <c r="T315" s="87">
        <f t="shared" si="9"/>
        <v>11668269.731481539</v>
      </c>
      <c r="U315" s="85"/>
      <c r="V315" s="115" t="s">
        <v>1257</v>
      </c>
      <c r="W315" s="115" t="s">
        <v>1257</v>
      </c>
      <c r="X315" s="115" t="s">
        <v>1258</v>
      </c>
    </row>
    <row r="316" spans="1:24">
      <c r="A316" s="85"/>
      <c r="B316" s="85">
        <v>4</v>
      </c>
      <c r="C316" s="82">
        <v>1</v>
      </c>
      <c r="D316" s="82">
        <v>9</v>
      </c>
      <c r="E316" s="82">
        <v>3.7</v>
      </c>
      <c r="F316" s="83" t="s">
        <v>1516</v>
      </c>
      <c r="G316" s="82">
        <v>1</v>
      </c>
      <c r="H316" s="122">
        <v>25.4</v>
      </c>
      <c r="I316" s="122">
        <v>54.82</v>
      </c>
      <c r="J316" s="125">
        <v>40.450000000000003</v>
      </c>
      <c r="K316" s="122">
        <v>11.25</v>
      </c>
      <c r="L316" s="117">
        <v>100.5</v>
      </c>
      <c r="M316" s="117">
        <v>195.76999999999998</v>
      </c>
      <c r="N316" s="87">
        <v>5890000</v>
      </c>
      <c r="O316" s="87">
        <v>348730000</v>
      </c>
      <c r="P316" s="87">
        <v>133430000</v>
      </c>
      <c r="Q316" s="87">
        <v>215300000</v>
      </c>
      <c r="R316" s="87">
        <f t="shared" si="8"/>
        <v>5888677.7661592271</v>
      </c>
      <c r="S316" s="87">
        <v>348730000</v>
      </c>
      <c r="T316" s="87">
        <f t="shared" si="9"/>
        <v>11470909.9132437</v>
      </c>
      <c r="U316" s="85"/>
      <c r="V316" s="115" t="s">
        <v>1257</v>
      </c>
      <c r="W316" s="115" t="s">
        <v>1257</v>
      </c>
      <c r="X316" s="115" t="s">
        <v>1258</v>
      </c>
    </row>
    <row r="317" spans="1:24">
      <c r="A317" s="85"/>
      <c r="B317" s="85">
        <v>4</v>
      </c>
      <c r="C317" s="82">
        <v>1</v>
      </c>
      <c r="D317" s="82">
        <v>9</v>
      </c>
      <c r="E317" s="82">
        <v>3.7</v>
      </c>
      <c r="F317" s="83" t="s">
        <v>1517</v>
      </c>
      <c r="G317" s="82">
        <v>5</v>
      </c>
      <c r="H317" s="122">
        <v>25.4</v>
      </c>
      <c r="I317" s="122">
        <v>54.82</v>
      </c>
      <c r="J317" s="125">
        <v>40.450000000000003</v>
      </c>
      <c r="K317" s="122">
        <v>11.25</v>
      </c>
      <c r="L317" s="117">
        <v>100.5</v>
      </c>
      <c r="M317" s="117">
        <v>195.76999999999998</v>
      </c>
      <c r="N317" s="87">
        <v>5890000</v>
      </c>
      <c r="O317" s="87">
        <v>348730000</v>
      </c>
      <c r="P317" s="87">
        <v>133430000</v>
      </c>
      <c r="Q317" s="87">
        <v>215300000</v>
      </c>
      <c r="R317" s="87">
        <f t="shared" si="8"/>
        <v>5888677.7661592271</v>
      </c>
      <c r="S317" s="87">
        <v>348730000</v>
      </c>
      <c r="T317" s="87">
        <f t="shared" si="9"/>
        <v>11470909.9132437</v>
      </c>
      <c r="U317" s="85"/>
      <c r="V317" s="115" t="s">
        <v>1257</v>
      </c>
      <c r="W317" s="115" t="s">
        <v>1257</v>
      </c>
      <c r="X317" s="115" t="s">
        <v>1258</v>
      </c>
    </row>
    <row r="318" spans="1:24">
      <c r="A318" s="85"/>
      <c r="B318" s="85">
        <v>4</v>
      </c>
      <c r="C318" s="82">
        <v>1</v>
      </c>
      <c r="D318" s="82">
        <v>9</v>
      </c>
      <c r="E318" s="82">
        <v>3.7</v>
      </c>
      <c r="F318" s="83" t="s">
        <v>1518</v>
      </c>
      <c r="G318" s="82">
        <v>1</v>
      </c>
      <c r="H318" s="122">
        <v>40.909999999999997</v>
      </c>
      <c r="I318" s="122">
        <v>88.3</v>
      </c>
      <c r="J318" s="125">
        <v>65.16</v>
      </c>
      <c r="K318" s="122">
        <v>40.200000000000003</v>
      </c>
      <c r="L318" s="117">
        <v>161.88</v>
      </c>
      <c r="M318" s="117">
        <v>315.33999999999997</v>
      </c>
      <c r="N318" s="87">
        <v>5990000</v>
      </c>
      <c r="O318" s="87">
        <v>571380000</v>
      </c>
      <c r="P318" s="87">
        <v>218580000</v>
      </c>
      <c r="Q318" s="87">
        <v>352800000</v>
      </c>
      <c r="R318" s="87">
        <f t="shared" si="8"/>
        <v>5989914.0741175609</v>
      </c>
      <c r="S318" s="87">
        <v>571380000</v>
      </c>
      <c r="T318" s="87">
        <f t="shared" si="9"/>
        <v>11668269.731481539</v>
      </c>
      <c r="U318" s="85"/>
      <c r="V318" s="115" t="s">
        <v>1257</v>
      </c>
      <c r="W318" s="115" t="s">
        <v>1257</v>
      </c>
      <c r="X318" s="115" t="s">
        <v>1258</v>
      </c>
    </row>
    <row r="319" spans="1:24">
      <c r="A319" s="85"/>
      <c r="B319" s="85">
        <v>4</v>
      </c>
      <c r="C319" s="82">
        <v>1</v>
      </c>
      <c r="D319" s="82">
        <v>9</v>
      </c>
      <c r="E319" s="82">
        <v>3.7</v>
      </c>
      <c r="F319" s="83" t="s">
        <v>1519</v>
      </c>
      <c r="G319" s="82">
        <v>1</v>
      </c>
      <c r="H319" s="122">
        <v>22.45</v>
      </c>
      <c r="I319" s="122">
        <v>48.44</v>
      </c>
      <c r="J319" s="125">
        <v>35.75</v>
      </c>
      <c r="K319" s="122">
        <v>12.45</v>
      </c>
      <c r="L319" s="117">
        <v>88.81</v>
      </c>
      <c r="M319" s="117">
        <v>173</v>
      </c>
      <c r="N319" s="87">
        <v>5890000</v>
      </c>
      <c r="O319" s="87">
        <v>308210000</v>
      </c>
      <c r="P319" s="87">
        <v>117910000</v>
      </c>
      <c r="Q319" s="87">
        <v>190300000</v>
      </c>
      <c r="R319" s="87">
        <f t="shared" si="8"/>
        <v>5889456.8384846896</v>
      </c>
      <c r="S319" s="87">
        <v>308210000</v>
      </c>
      <c r="T319" s="87">
        <f t="shared" si="9"/>
        <v>11472537.248709057</v>
      </c>
      <c r="U319" s="85"/>
      <c r="V319" s="115" t="s">
        <v>1257</v>
      </c>
      <c r="W319" s="115" t="s">
        <v>1257</v>
      </c>
      <c r="X319" s="115" t="s">
        <v>1258</v>
      </c>
    </row>
    <row r="320" spans="1:24">
      <c r="A320" s="85"/>
      <c r="B320" s="85">
        <v>4</v>
      </c>
      <c r="C320" s="82">
        <v>1</v>
      </c>
      <c r="D320" s="82">
        <v>9</v>
      </c>
      <c r="E320" s="82">
        <v>3.7</v>
      </c>
      <c r="F320" s="83" t="s">
        <v>1520</v>
      </c>
      <c r="G320" s="82">
        <v>5</v>
      </c>
      <c r="H320" s="122">
        <v>22.45</v>
      </c>
      <c r="I320" s="122">
        <v>48.44</v>
      </c>
      <c r="J320" s="125">
        <v>35.75</v>
      </c>
      <c r="K320" s="122">
        <v>12.45</v>
      </c>
      <c r="L320" s="117">
        <v>88.81</v>
      </c>
      <c r="M320" s="117">
        <v>173</v>
      </c>
      <c r="N320" s="87">
        <v>5890000</v>
      </c>
      <c r="O320" s="87">
        <v>308210000</v>
      </c>
      <c r="P320" s="87">
        <v>117910000</v>
      </c>
      <c r="Q320" s="87">
        <v>190300000</v>
      </c>
      <c r="R320" s="87">
        <f t="shared" si="8"/>
        <v>5889456.8384846896</v>
      </c>
      <c r="S320" s="87">
        <v>308210000</v>
      </c>
      <c r="T320" s="87">
        <f t="shared" si="9"/>
        <v>11472537.248709057</v>
      </c>
      <c r="U320" s="85"/>
      <c r="V320" s="115" t="s">
        <v>1257</v>
      </c>
      <c r="W320" s="115" t="s">
        <v>1257</v>
      </c>
      <c r="X320" s="115" t="s">
        <v>1258</v>
      </c>
    </row>
    <row r="321" spans="1:24">
      <c r="A321" s="85"/>
      <c r="B321" s="85">
        <v>4</v>
      </c>
      <c r="C321" s="82">
        <v>1</v>
      </c>
      <c r="D321" s="82">
        <v>9</v>
      </c>
      <c r="E321" s="82">
        <v>3.7</v>
      </c>
      <c r="F321" s="83" t="s">
        <v>1521</v>
      </c>
      <c r="G321" s="82">
        <v>5</v>
      </c>
      <c r="H321" s="122">
        <v>49.38</v>
      </c>
      <c r="I321" s="122">
        <v>106.58</v>
      </c>
      <c r="J321" s="125">
        <v>78.64</v>
      </c>
      <c r="K321" s="122">
        <v>43.95</v>
      </c>
      <c r="L321" s="117">
        <v>195.38</v>
      </c>
      <c r="M321" s="117">
        <v>380.59999999999997</v>
      </c>
      <c r="N321" s="87">
        <v>5990000</v>
      </c>
      <c r="O321" s="87">
        <v>689620000</v>
      </c>
      <c r="P321" s="87">
        <v>263820000</v>
      </c>
      <c r="Q321" s="87">
        <v>425800000</v>
      </c>
      <c r="R321" s="87">
        <f t="shared" si="8"/>
        <v>5989846.3930375269</v>
      </c>
      <c r="S321" s="87">
        <v>689620000</v>
      </c>
      <c r="T321" s="87">
        <f t="shared" si="9"/>
        <v>11668213.415856704</v>
      </c>
      <c r="U321" s="85"/>
      <c r="V321" s="115" t="s">
        <v>1257</v>
      </c>
      <c r="W321" s="115" t="s">
        <v>1257</v>
      </c>
      <c r="X321" s="115" t="s">
        <v>1258</v>
      </c>
    </row>
    <row r="322" spans="1:24">
      <c r="A322" s="85"/>
      <c r="B322" s="85">
        <v>4</v>
      </c>
      <c r="C322" s="82">
        <v>1</v>
      </c>
      <c r="D322" s="82">
        <v>9</v>
      </c>
      <c r="E322" s="82">
        <v>3.7</v>
      </c>
      <c r="F322" s="83" t="s">
        <v>1522</v>
      </c>
      <c r="G322" s="82">
        <v>5</v>
      </c>
      <c r="H322" s="122">
        <v>33.869999999999997</v>
      </c>
      <c r="I322" s="122">
        <v>73.099999999999994</v>
      </c>
      <c r="J322" s="125">
        <v>53.93</v>
      </c>
      <c r="K322" s="122">
        <v>15</v>
      </c>
      <c r="L322" s="117">
        <v>134</v>
      </c>
      <c r="M322" s="117">
        <v>261.02999999999997</v>
      </c>
      <c r="N322" s="87">
        <v>5890000</v>
      </c>
      <c r="O322" s="87">
        <v>465010000</v>
      </c>
      <c r="P322" s="87">
        <v>177910000</v>
      </c>
      <c r="Q322" s="87">
        <v>287100000</v>
      </c>
      <c r="R322" s="87">
        <f t="shared" si="8"/>
        <v>5889066.9290727805</v>
      </c>
      <c r="S322" s="87">
        <v>465010000</v>
      </c>
      <c r="T322" s="87">
        <f t="shared" si="9"/>
        <v>11471814.481312446</v>
      </c>
      <c r="U322" s="85"/>
      <c r="V322" s="115" t="s">
        <v>1257</v>
      </c>
      <c r="W322" s="115" t="s">
        <v>1257</v>
      </c>
      <c r="X322" s="115" t="s">
        <v>1258</v>
      </c>
    </row>
    <row r="323" spans="1:24">
      <c r="A323" s="85"/>
      <c r="B323" s="85">
        <v>4</v>
      </c>
      <c r="C323" s="82">
        <v>1</v>
      </c>
      <c r="D323" s="82">
        <v>9</v>
      </c>
      <c r="E323" s="82">
        <v>3.7</v>
      </c>
      <c r="F323" s="83" t="s">
        <v>1523</v>
      </c>
      <c r="G323" s="82">
        <v>5</v>
      </c>
      <c r="H323" s="122">
        <v>49.38</v>
      </c>
      <c r="I323" s="122">
        <v>106.58</v>
      </c>
      <c r="J323" s="125">
        <v>78.64</v>
      </c>
      <c r="K323" s="122">
        <v>43.95</v>
      </c>
      <c r="L323" s="117">
        <v>195.38</v>
      </c>
      <c r="M323" s="117">
        <v>380.59999999999997</v>
      </c>
      <c r="N323" s="87">
        <v>5990000</v>
      </c>
      <c r="O323" s="87">
        <v>689620000</v>
      </c>
      <c r="P323" s="87">
        <v>263820000</v>
      </c>
      <c r="Q323" s="87">
        <v>425800000</v>
      </c>
      <c r="R323" s="87">
        <f t="shared" ref="R323:R386" si="10">S323/(M323*0.3025)</f>
        <v>5989846.3930375269</v>
      </c>
      <c r="S323" s="87">
        <v>689620000</v>
      </c>
      <c r="T323" s="87">
        <f t="shared" ref="T323:T386" si="11">S323/(L323*0.3025)</f>
        <v>11668213.415856704</v>
      </c>
      <c r="U323" s="85"/>
      <c r="V323" s="115" t="s">
        <v>1257</v>
      </c>
      <c r="W323" s="115" t="s">
        <v>1257</v>
      </c>
      <c r="X323" s="115" t="s">
        <v>1258</v>
      </c>
    </row>
    <row r="324" spans="1:24">
      <c r="A324" s="85"/>
      <c r="B324" s="85">
        <v>4</v>
      </c>
      <c r="C324" s="82">
        <v>1</v>
      </c>
      <c r="D324" s="82">
        <v>9</v>
      </c>
      <c r="E324" s="82">
        <v>3.7</v>
      </c>
      <c r="F324" s="83" t="s">
        <v>1524</v>
      </c>
      <c r="G324" s="82">
        <v>5</v>
      </c>
      <c r="H324" s="122">
        <v>22.45</v>
      </c>
      <c r="I324" s="122">
        <v>48.44</v>
      </c>
      <c r="J324" s="125">
        <v>35.75</v>
      </c>
      <c r="K324" s="122">
        <v>12.45</v>
      </c>
      <c r="L324" s="117">
        <v>88.81</v>
      </c>
      <c r="M324" s="117">
        <v>173</v>
      </c>
      <c r="N324" s="87">
        <v>5890000</v>
      </c>
      <c r="O324" s="87">
        <v>308210000</v>
      </c>
      <c r="P324" s="87">
        <v>117910000</v>
      </c>
      <c r="Q324" s="87">
        <v>190300000</v>
      </c>
      <c r="R324" s="87">
        <f t="shared" si="10"/>
        <v>5889456.8384846896</v>
      </c>
      <c r="S324" s="87">
        <v>308210000</v>
      </c>
      <c r="T324" s="87">
        <f t="shared" si="11"/>
        <v>11472537.248709057</v>
      </c>
      <c r="U324" s="85"/>
      <c r="V324" s="115" t="s">
        <v>1257</v>
      </c>
      <c r="W324" s="115" t="s">
        <v>1257</v>
      </c>
      <c r="X324" s="115" t="s">
        <v>1258</v>
      </c>
    </row>
    <row r="325" spans="1:24">
      <c r="A325" s="85"/>
      <c r="B325" s="85">
        <v>4</v>
      </c>
      <c r="C325" s="82">
        <v>1</v>
      </c>
      <c r="D325" s="82">
        <v>9</v>
      </c>
      <c r="E325" s="82">
        <v>3.7</v>
      </c>
      <c r="F325" s="83" t="s">
        <v>1525</v>
      </c>
      <c r="G325" s="82">
        <v>5</v>
      </c>
      <c r="H325" s="122">
        <v>22.45</v>
      </c>
      <c r="I325" s="122">
        <v>48.44</v>
      </c>
      <c r="J325" s="125">
        <v>35.75</v>
      </c>
      <c r="K325" s="122">
        <v>12.45</v>
      </c>
      <c r="L325" s="117">
        <v>88.81</v>
      </c>
      <c r="M325" s="117">
        <v>173</v>
      </c>
      <c r="N325" s="87">
        <v>5890000</v>
      </c>
      <c r="O325" s="87">
        <v>308210000</v>
      </c>
      <c r="P325" s="87">
        <v>117910000</v>
      </c>
      <c r="Q325" s="87">
        <v>190300000</v>
      </c>
      <c r="R325" s="87">
        <f t="shared" si="10"/>
        <v>5889456.8384846896</v>
      </c>
      <c r="S325" s="87">
        <v>308210000</v>
      </c>
      <c r="T325" s="87">
        <f t="shared" si="11"/>
        <v>11472537.248709057</v>
      </c>
      <c r="U325" s="85"/>
      <c r="V325" s="115" t="s">
        <v>1257</v>
      </c>
      <c r="W325" s="115" t="s">
        <v>1257</v>
      </c>
      <c r="X325" s="115" t="s">
        <v>1258</v>
      </c>
    </row>
    <row r="326" spans="1:24">
      <c r="A326" s="85"/>
      <c r="B326" s="85">
        <v>4</v>
      </c>
      <c r="C326" s="82">
        <v>1</v>
      </c>
      <c r="D326" s="82">
        <v>9</v>
      </c>
      <c r="E326" s="82">
        <v>3.7</v>
      </c>
      <c r="F326" s="83" t="s">
        <v>1526</v>
      </c>
      <c r="G326" s="82">
        <v>1</v>
      </c>
      <c r="H326" s="122">
        <v>37.51</v>
      </c>
      <c r="I326" s="122">
        <v>80.97</v>
      </c>
      <c r="J326" s="125">
        <v>59.74</v>
      </c>
      <c r="K326" s="122">
        <v>31.950000000000003</v>
      </c>
      <c r="L326" s="117">
        <v>148.43</v>
      </c>
      <c r="M326" s="117">
        <v>289.14</v>
      </c>
      <c r="N326" s="87">
        <v>5990000</v>
      </c>
      <c r="O326" s="87">
        <v>523820000</v>
      </c>
      <c r="P326" s="87">
        <v>200420000</v>
      </c>
      <c r="Q326" s="87">
        <v>323400000</v>
      </c>
      <c r="R326" s="87">
        <f t="shared" si="10"/>
        <v>5988920.120482685</v>
      </c>
      <c r="S326" s="87">
        <v>523820000</v>
      </c>
      <c r="T326" s="87">
        <f t="shared" si="11"/>
        <v>11666350.223245729</v>
      </c>
      <c r="U326" s="85"/>
      <c r="V326" s="115" t="s">
        <v>1257</v>
      </c>
      <c r="W326" s="115" t="s">
        <v>1257</v>
      </c>
      <c r="X326" s="115" t="s">
        <v>1258</v>
      </c>
    </row>
    <row r="327" spans="1:24">
      <c r="A327" s="85"/>
      <c r="B327" s="85">
        <v>4</v>
      </c>
      <c r="C327" s="82">
        <v>1</v>
      </c>
      <c r="D327" s="82">
        <v>9</v>
      </c>
      <c r="E327" s="82">
        <v>3.7</v>
      </c>
      <c r="F327" s="83" t="s">
        <v>1527</v>
      </c>
      <c r="G327" s="82">
        <v>5</v>
      </c>
      <c r="H327" s="122">
        <v>25.4</v>
      </c>
      <c r="I327" s="122">
        <v>54.82</v>
      </c>
      <c r="J327" s="125">
        <v>40.450000000000003</v>
      </c>
      <c r="K327" s="122">
        <v>11.25</v>
      </c>
      <c r="L327" s="117">
        <v>100.5</v>
      </c>
      <c r="M327" s="117">
        <v>195.76999999999998</v>
      </c>
      <c r="N327" s="87">
        <v>5890000</v>
      </c>
      <c r="O327" s="87">
        <v>348730000</v>
      </c>
      <c r="P327" s="87">
        <v>133430000</v>
      </c>
      <c r="Q327" s="87">
        <v>215300000</v>
      </c>
      <c r="R327" s="87">
        <f t="shared" si="10"/>
        <v>5888677.7661592271</v>
      </c>
      <c r="S327" s="87">
        <v>348730000</v>
      </c>
      <c r="T327" s="87">
        <f t="shared" si="11"/>
        <v>11470909.9132437</v>
      </c>
      <c r="U327" s="85"/>
      <c r="V327" s="115" t="s">
        <v>1257</v>
      </c>
      <c r="W327" s="115" t="s">
        <v>1257</v>
      </c>
      <c r="X327" s="115" t="s">
        <v>1258</v>
      </c>
    </row>
    <row r="328" spans="1:24">
      <c r="A328" s="85"/>
      <c r="B328" s="85">
        <v>4</v>
      </c>
      <c r="C328" s="82">
        <v>1</v>
      </c>
      <c r="D328" s="82">
        <v>9</v>
      </c>
      <c r="E328" s="82">
        <v>3.7</v>
      </c>
      <c r="F328" s="83" t="s">
        <v>1528</v>
      </c>
      <c r="G328" s="82">
        <v>1</v>
      </c>
      <c r="H328" s="122">
        <v>25.4</v>
      </c>
      <c r="I328" s="122">
        <v>54.82</v>
      </c>
      <c r="J328" s="125">
        <v>40.450000000000003</v>
      </c>
      <c r="K328" s="122">
        <v>11.25</v>
      </c>
      <c r="L328" s="117">
        <v>100.5</v>
      </c>
      <c r="M328" s="117">
        <v>195.76999999999998</v>
      </c>
      <c r="N328" s="87">
        <v>5890000</v>
      </c>
      <c r="O328" s="87">
        <v>348730000</v>
      </c>
      <c r="P328" s="87">
        <v>133430000</v>
      </c>
      <c r="Q328" s="87">
        <v>215300000</v>
      </c>
      <c r="R328" s="87">
        <f t="shared" si="10"/>
        <v>5888677.7661592271</v>
      </c>
      <c r="S328" s="87">
        <v>348730000</v>
      </c>
      <c r="T328" s="87">
        <f t="shared" si="11"/>
        <v>11470909.9132437</v>
      </c>
      <c r="U328" s="85"/>
      <c r="V328" s="115" t="s">
        <v>1257</v>
      </c>
      <c r="W328" s="115" t="s">
        <v>1257</v>
      </c>
      <c r="X328" s="115" t="s">
        <v>1258</v>
      </c>
    </row>
    <row r="329" spans="1:24">
      <c r="A329" s="85"/>
      <c r="B329" s="85">
        <v>4</v>
      </c>
      <c r="C329" s="82">
        <v>1</v>
      </c>
      <c r="D329" s="82">
        <v>9</v>
      </c>
      <c r="E329" s="82">
        <v>3.7</v>
      </c>
      <c r="F329" s="83" t="s">
        <v>1529</v>
      </c>
      <c r="G329" s="82">
        <v>1</v>
      </c>
      <c r="H329" s="122">
        <v>30.23</v>
      </c>
      <c r="I329" s="122">
        <v>65.25</v>
      </c>
      <c r="J329" s="125">
        <v>48.14</v>
      </c>
      <c r="K329" s="122">
        <v>28.05</v>
      </c>
      <c r="L329" s="117">
        <v>119.61</v>
      </c>
      <c r="M329" s="117">
        <v>233</v>
      </c>
      <c r="N329" s="87">
        <v>5990000</v>
      </c>
      <c r="O329" s="87">
        <v>422110000</v>
      </c>
      <c r="P329" s="87">
        <v>161510000</v>
      </c>
      <c r="Q329" s="87">
        <v>260600000</v>
      </c>
      <c r="R329" s="87">
        <f t="shared" si="10"/>
        <v>5988862.4835952185</v>
      </c>
      <c r="S329" s="87">
        <v>422110000</v>
      </c>
      <c r="T329" s="87">
        <f t="shared" si="11"/>
        <v>11666290.098467404</v>
      </c>
      <c r="U329" s="85"/>
      <c r="V329" s="115" t="s">
        <v>1257</v>
      </c>
      <c r="W329" s="115" t="s">
        <v>1257</v>
      </c>
      <c r="X329" s="115" t="s">
        <v>1258</v>
      </c>
    </row>
    <row r="330" spans="1:24">
      <c r="A330" s="85"/>
      <c r="B330" s="85">
        <v>4</v>
      </c>
      <c r="C330" s="82">
        <v>1</v>
      </c>
      <c r="D330" s="82">
        <v>9</v>
      </c>
      <c r="E330" s="82">
        <v>3.7</v>
      </c>
      <c r="F330" s="83" t="s">
        <v>1530</v>
      </c>
      <c r="G330" s="82">
        <v>5</v>
      </c>
      <c r="H330" s="122">
        <v>22.45</v>
      </c>
      <c r="I330" s="122">
        <v>48.44</v>
      </c>
      <c r="J330" s="125">
        <v>35.75</v>
      </c>
      <c r="K330" s="122">
        <v>12.45</v>
      </c>
      <c r="L330" s="117">
        <v>88.81</v>
      </c>
      <c r="M330" s="117">
        <v>173</v>
      </c>
      <c r="N330" s="87">
        <v>5890000</v>
      </c>
      <c r="O330" s="87">
        <v>308210000</v>
      </c>
      <c r="P330" s="87">
        <v>117910000</v>
      </c>
      <c r="Q330" s="87">
        <v>190300000</v>
      </c>
      <c r="R330" s="87">
        <f t="shared" si="10"/>
        <v>5889456.8384846896</v>
      </c>
      <c r="S330" s="87">
        <v>308210000</v>
      </c>
      <c r="T330" s="87">
        <f t="shared" si="11"/>
        <v>11472537.248709057</v>
      </c>
      <c r="U330" s="85"/>
      <c r="V330" s="115" t="s">
        <v>1257</v>
      </c>
      <c r="W330" s="115" t="s">
        <v>1257</v>
      </c>
      <c r="X330" s="115" t="s">
        <v>1258</v>
      </c>
    </row>
    <row r="331" spans="1:24">
      <c r="A331" s="85"/>
      <c r="B331" s="85">
        <v>4</v>
      </c>
      <c r="C331" s="82">
        <v>1</v>
      </c>
      <c r="D331" s="82">
        <v>10</v>
      </c>
      <c r="E331" s="82">
        <v>3.7</v>
      </c>
      <c r="F331" s="83" t="s">
        <v>1531</v>
      </c>
      <c r="G331" s="82">
        <v>5</v>
      </c>
      <c r="H331" s="122">
        <v>22.45</v>
      </c>
      <c r="I331" s="122">
        <v>48.44</v>
      </c>
      <c r="J331" s="125">
        <v>35.75</v>
      </c>
      <c r="K331" s="122">
        <v>12.45</v>
      </c>
      <c r="L331" s="117">
        <v>88.81</v>
      </c>
      <c r="M331" s="117">
        <v>173</v>
      </c>
      <c r="N331" s="87">
        <v>5990000</v>
      </c>
      <c r="O331" s="87">
        <v>313420000</v>
      </c>
      <c r="P331" s="87">
        <v>119920000</v>
      </c>
      <c r="Q331" s="87">
        <v>193500000</v>
      </c>
      <c r="R331" s="87">
        <f t="shared" si="10"/>
        <v>5989012.5638943296</v>
      </c>
      <c r="S331" s="87">
        <v>313420000</v>
      </c>
      <c r="T331" s="87">
        <f t="shared" si="11"/>
        <v>11666469.69433306</v>
      </c>
      <c r="U331" s="85"/>
      <c r="V331" s="115" t="s">
        <v>1257</v>
      </c>
      <c r="W331" s="115" t="s">
        <v>1257</v>
      </c>
      <c r="X331" s="115" t="s">
        <v>1258</v>
      </c>
    </row>
    <row r="332" spans="1:24">
      <c r="A332" s="85"/>
      <c r="B332" s="85">
        <v>4</v>
      </c>
      <c r="C332" s="82">
        <v>1</v>
      </c>
      <c r="D332" s="82">
        <v>10</v>
      </c>
      <c r="E332" s="82">
        <v>3.7</v>
      </c>
      <c r="F332" s="83" t="s">
        <v>1532</v>
      </c>
      <c r="G332" s="82">
        <v>5</v>
      </c>
      <c r="H332" s="122">
        <v>37.51</v>
      </c>
      <c r="I332" s="122">
        <v>80.97</v>
      </c>
      <c r="J332" s="125">
        <v>59.74</v>
      </c>
      <c r="K332" s="122">
        <v>31.950000000000003</v>
      </c>
      <c r="L332" s="117">
        <v>148.43</v>
      </c>
      <c r="M332" s="117">
        <v>289.14</v>
      </c>
      <c r="N332" s="87">
        <v>6090000</v>
      </c>
      <c r="O332" s="87">
        <v>532570000</v>
      </c>
      <c r="P332" s="87">
        <v>203770000</v>
      </c>
      <c r="Q332" s="87">
        <v>328800000</v>
      </c>
      <c r="R332" s="87">
        <f t="shared" si="10"/>
        <v>6088960.3080551792</v>
      </c>
      <c r="S332" s="87">
        <v>532570000</v>
      </c>
      <c r="T332" s="87">
        <f t="shared" si="11"/>
        <v>11861227.403294982</v>
      </c>
      <c r="U332" s="85"/>
      <c r="V332" s="115" t="s">
        <v>1257</v>
      </c>
      <c r="W332" s="115" t="s">
        <v>1257</v>
      </c>
      <c r="X332" s="115" t="s">
        <v>1258</v>
      </c>
    </row>
    <row r="333" spans="1:24">
      <c r="A333" s="85"/>
      <c r="B333" s="85">
        <v>4</v>
      </c>
      <c r="C333" s="82">
        <v>1</v>
      </c>
      <c r="D333" s="82">
        <v>10</v>
      </c>
      <c r="E333" s="82">
        <v>3.7</v>
      </c>
      <c r="F333" s="83" t="s">
        <v>1533</v>
      </c>
      <c r="G333" s="82">
        <v>5</v>
      </c>
      <c r="H333" s="122">
        <v>25.4</v>
      </c>
      <c r="I333" s="122">
        <v>54.82</v>
      </c>
      <c r="J333" s="125">
        <v>40.450000000000003</v>
      </c>
      <c r="K333" s="122">
        <v>11.25</v>
      </c>
      <c r="L333" s="117">
        <v>100.5</v>
      </c>
      <c r="M333" s="117">
        <v>195.76999999999998</v>
      </c>
      <c r="N333" s="87">
        <v>5990000</v>
      </c>
      <c r="O333" s="87">
        <v>354700000</v>
      </c>
      <c r="P333" s="87">
        <v>135700000</v>
      </c>
      <c r="Q333" s="87">
        <v>219000000</v>
      </c>
      <c r="R333" s="87">
        <f t="shared" si="10"/>
        <v>5989487.5796652939</v>
      </c>
      <c r="S333" s="87">
        <v>354700000</v>
      </c>
      <c r="T333" s="87">
        <f t="shared" si="11"/>
        <v>11667283.417622631</v>
      </c>
      <c r="U333" s="85"/>
      <c r="V333" s="115" t="s">
        <v>1257</v>
      </c>
      <c r="W333" s="115" t="s">
        <v>1257</v>
      </c>
      <c r="X333" s="115" t="s">
        <v>1258</v>
      </c>
    </row>
    <row r="334" spans="1:24">
      <c r="A334" s="85"/>
      <c r="B334" s="85">
        <v>4</v>
      </c>
      <c r="C334" s="82">
        <v>1</v>
      </c>
      <c r="D334" s="82">
        <v>10</v>
      </c>
      <c r="E334" s="82">
        <v>3.7</v>
      </c>
      <c r="F334" s="83" t="s">
        <v>1534</v>
      </c>
      <c r="G334" s="82">
        <v>5</v>
      </c>
      <c r="H334" s="122">
        <v>25.4</v>
      </c>
      <c r="I334" s="122">
        <v>54.82</v>
      </c>
      <c r="J334" s="125">
        <v>40.450000000000003</v>
      </c>
      <c r="K334" s="122">
        <v>11.25</v>
      </c>
      <c r="L334" s="117">
        <v>100.5</v>
      </c>
      <c r="M334" s="117">
        <v>195.76999999999998</v>
      </c>
      <c r="N334" s="87">
        <v>5990000</v>
      </c>
      <c r="O334" s="87">
        <v>354700000</v>
      </c>
      <c r="P334" s="87">
        <v>135700000</v>
      </c>
      <c r="Q334" s="87">
        <v>219000000</v>
      </c>
      <c r="R334" s="87">
        <f t="shared" si="10"/>
        <v>5989487.5796652939</v>
      </c>
      <c r="S334" s="87">
        <v>354700000</v>
      </c>
      <c r="T334" s="87">
        <f t="shared" si="11"/>
        <v>11667283.417622631</v>
      </c>
      <c r="U334" s="85"/>
      <c r="V334" s="115" t="s">
        <v>1257</v>
      </c>
      <c r="W334" s="115" t="s">
        <v>1257</v>
      </c>
      <c r="X334" s="115" t="s">
        <v>1258</v>
      </c>
    </row>
    <row r="335" spans="1:24">
      <c r="A335" s="85"/>
      <c r="B335" s="85">
        <v>4</v>
      </c>
      <c r="C335" s="82">
        <v>1</v>
      </c>
      <c r="D335" s="82">
        <v>10</v>
      </c>
      <c r="E335" s="82">
        <v>3.7</v>
      </c>
      <c r="F335" s="83" t="s">
        <v>1535</v>
      </c>
      <c r="G335" s="82">
        <v>5</v>
      </c>
      <c r="H335" s="122">
        <v>30.23</v>
      </c>
      <c r="I335" s="122">
        <v>65.25</v>
      </c>
      <c r="J335" s="125">
        <v>48.14</v>
      </c>
      <c r="K335" s="122">
        <v>28.05</v>
      </c>
      <c r="L335" s="117">
        <v>119.61</v>
      </c>
      <c r="M335" s="117">
        <v>233</v>
      </c>
      <c r="N335" s="87">
        <v>6090000</v>
      </c>
      <c r="O335" s="87">
        <v>429200000</v>
      </c>
      <c r="P335" s="87">
        <v>164200000</v>
      </c>
      <c r="Q335" s="87">
        <v>265000000</v>
      </c>
      <c r="R335" s="87">
        <f t="shared" si="10"/>
        <v>6089454.8292129254</v>
      </c>
      <c r="S335" s="87">
        <v>429200000</v>
      </c>
      <c r="T335" s="87">
        <f t="shared" si="11"/>
        <v>11862243.75224991</v>
      </c>
      <c r="U335" s="85"/>
      <c r="V335" s="115" t="s">
        <v>1257</v>
      </c>
      <c r="W335" s="115" t="s">
        <v>1257</v>
      </c>
      <c r="X335" s="115" t="s">
        <v>1258</v>
      </c>
    </row>
    <row r="336" spans="1:24">
      <c r="A336" s="85"/>
      <c r="B336" s="85">
        <v>4</v>
      </c>
      <c r="C336" s="82">
        <v>1</v>
      </c>
      <c r="D336" s="82">
        <v>10</v>
      </c>
      <c r="E336" s="82">
        <v>3.7</v>
      </c>
      <c r="F336" s="83" t="s">
        <v>1536</v>
      </c>
      <c r="G336" s="82">
        <v>5</v>
      </c>
      <c r="H336" s="122">
        <v>22.45</v>
      </c>
      <c r="I336" s="122">
        <v>48.44</v>
      </c>
      <c r="J336" s="125">
        <v>35.75</v>
      </c>
      <c r="K336" s="122">
        <v>12.45</v>
      </c>
      <c r="L336" s="117">
        <v>88.81</v>
      </c>
      <c r="M336" s="117">
        <v>173</v>
      </c>
      <c r="N336" s="87">
        <v>5990000</v>
      </c>
      <c r="O336" s="87">
        <v>313420000</v>
      </c>
      <c r="P336" s="87">
        <v>119920000</v>
      </c>
      <c r="Q336" s="87">
        <v>193500000</v>
      </c>
      <c r="R336" s="87">
        <f t="shared" si="10"/>
        <v>5989012.5638943296</v>
      </c>
      <c r="S336" s="87">
        <v>313420000</v>
      </c>
      <c r="T336" s="87">
        <f t="shared" si="11"/>
        <v>11666469.69433306</v>
      </c>
      <c r="U336" s="85"/>
      <c r="V336" s="115" t="s">
        <v>1257</v>
      </c>
      <c r="W336" s="115" t="s">
        <v>1257</v>
      </c>
      <c r="X336" s="115" t="s">
        <v>1258</v>
      </c>
    </row>
    <row r="337" spans="1:24">
      <c r="A337" s="85"/>
      <c r="B337" s="85">
        <v>4</v>
      </c>
      <c r="C337" s="82">
        <v>1</v>
      </c>
      <c r="D337" s="82">
        <v>10</v>
      </c>
      <c r="E337" s="82">
        <v>3.7</v>
      </c>
      <c r="F337" s="83" t="s">
        <v>1537</v>
      </c>
      <c r="G337" s="82">
        <v>5</v>
      </c>
      <c r="H337" s="122">
        <v>22.45</v>
      </c>
      <c r="I337" s="122">
        <v>48.44</v>
      </c>
      <c r="J337" s="125">
        <v>35.75</v>
      </c>
      <c r="K337" s="122">
        <v>12.45</v>
      </c>
      <c r="L337" s="117">
        <v>88.81</v>
      </c>
      <c r="M337" s="117">
        <v>173</v>
      </c>
      <c r="N337" s="87">
        <v>5990000</v>
      </c>
      <c r="O337" s="87">
        <v>313420000</v>
      </c>
      <c r="P337" s="87">
        <v>119920000</v>
      </c>
      <c r="Q337" s="87">
        <v>193500000</v>
      </c>
      <c r="R337" s="87">
        <f t="shared" si="10"/>
        <v>5989012.5638943296</v>
      </c>
      <c r="S337" s="87">
        <v>313420000</v>
      </c>
      <c r="T337" s="87">
        <f t="shared" si="11"/>
        <v>11666469.69433306</v>
      </c>
      <c r="U337" s="85"/>
      <c r="V337" s="115" t="s">
        <v>1257</v>
      </c>
      <c r="W337" s="115" t="s">
        <v>1257</v>
      </c>
      <c r="X337" s="115" t="s">
        <v>1258</v>
      </c>
    </row>
    <row r="338" spans="1:24">
      <c r="A338" s="85"/>
      <c r="B338" s="85">
        <v>4</v>
      </c>
      <c r="C338" s="82">
        <v>1</v>
      </c>
      <c r="D338" s="82">
        <v>10</v>
      </c>
      <c r="E338" s="82">
        <v>3.7</v>
      </c>
      <c r="F338" s="83" t="s">
        <v>1538</v>
      </c>
      <c r="G338" s="82">
        <v>5</v>
      </c>
      <c r="H338" s="122">
        <v>40.909999999999997</v>
      </c>
      <c r="I338" s="122">
        <v>88.3</v>
      </c>
      <c r="J338" s="125">
        <v>65.16</v>
      </c>
      <c r="K338" s="122">
        <v>40.200000000000003</v>
      </c>
      <c r="L338" s="117">
        <v>161.88</v>
      </c>
      <c r="M338" s="117">
        <v>315.33999999999997</v>
      </c>
      <c r="N338" s="87">
        <v>6090000</v>
      </c>
      <c r="O338" s="87">
        <v>580830000</v>
      </c>
      <c r="P338" s="87">
        <v>222230000</v>
      </c>
      <c r="Q338" s="87">
        <v>358600000</v>
      </c>
      <c r="R338" s="87">
        <f t="shared" si="10"/>
        <v>6088980.6987813767</v>
      </c>
      <c r="S338" s="87">
        <v>580830000</v>
      </c>
      <c r="T338" s="87">
        <f t="shared" si="11"/>
        <v>11861250.145501107</v>
      </c>
      <c r="U338" s="85"/>
      <c r="V338" s="115" t="s">
        <v>1257</v>
      </c>
      <c r="W338" s="115" t="s">
        <v>1257</v>
      </c>
      <c r="X338" s="115" t="s">
        <v>1258</v>
      </c>
    </row>
    <row r="339" spans="1:24">
      <c r="A339" s="85"/>
      <c r="B339" s="85">
        <v>4</v>
      </c>
      <c r="C339" s="82">
        <v>1</v>
      </c>
      <c r="D339" s="82">
        <v>10</v>
      </c>
      <c r="E339" s="82">
        <v>3.7</v>
      </c>
      <c r="F339" s="83" t="s">
        <v>1539</v>
      </c>
      <c r="G339" s="82">
        <v>5</v>
      </c>
      <c r="H339" s="122">
        <v>25.4</v>
      </c>
      <c r="I339" s="122">
        <v>54.82</v>
      </c>
      <c r="J339" s="125">
        <v>40.450000000000003</v>
      </c>
      <c r="K339" s="122">
        <v>11.25</v>
      </c>
      <c r="L339" s="117">
        <v>100.5</v>
      </c>
      <c r="M339" s="117">
        <v>195.76999999999998</v>
      </c>
      <c r="N339" s="87">
        <v>5990000</v>
      </c>
      <c r="O339" s="87">
        <v>354700000</v>
      </c>
      <c r="P339" s="87">
        <v>135700000</v>
      </c>
      <c r="Q339" s="87">
        <v>219000000</v>
      </c>
      <c r="R339" s="87">
        <f t="shared" si="10"/>
        <v>5989487.5796652939</v>
      </c>
      <c r="S339" s="87">
        <v>354700000</v>
      </c>
      <c r="T339" s="87">
        <f t="shared" si="11"/>
        <v>11667283.417622631</v>
      </c>
      <c r="U339" s="85"/>
      <c r="V339" s="115" t="s">
        <v>1257</v>
      </c>
      <c r="W339" s="115" t="s">
        <v>1257</v>
      </c>
      <c r="X339" s="115" t="s">
        <v>1258</v>
      </c>
    </row>
    <row r="340" spans="1:24">
      <c r="A340" s="85"/>
      <c r="B340" s="85">
        <v>4</v>
      </c>
      <c r="C340" s="82">
        <v>1</v>
      </c>
      <c r="D340" s="82">
        <v>10</v>
      </c>
      <c r="E340" s="82">
        <v>3.7</v>
      </c>
      <c r="F340" s="83" t="s">
        <v>1540</v>
      </c>
      <c r="G340" s="82">
        <v>5</v>
      </c>
      <c r="H340" s="122">
        <v>25.4</v>
      </c>
      <c r="I340" s="122">
        <v>54.82</v>
      </c>
      <c r="J340" s="125">
        <v>40.450000000000003</v>
      </c>
      <c r="K340" s="122">
        <v>11.25</v>
      </c>
      <c r="L340" s="117">
        <v>100.5</v>
      </c>
      <c r="M340" s="117">
        <v>195.76999999999998</v>
      </c>
      <c r="N340" s="87">
        <v>5990000</v>
      </c>
      <c r="O340" s="87">
        <v>354700000</v>
      </c>
      <c r="P340" s="87">
        <v>135700000</v>
      </c>
      <c r="Q340" s="87">
        <v>219000000</v>
      </c>
      <c r="R340" s="87">
        <f t="shared" si="10"/>
        <v>5989487.5796652939</v>
      </c>
      <c r="S340" s="87">
        <v>354700000</v>
      </c>
      <c r="T340" s="87">
        <f t="shared" si="11"/>
        <v>11667283.417622631</v>
      </c>
      <c r="U340" s="85"/>
      <c r="V340" s="115" t="s">
        <v>1257</v>
      </c>
      <c r="W340" s="115" t="s">
        <v>1257</v>
      </c>
      <c r="X340" s="115" t="s">
        <v>1258</v>
      </c>
    </row>
    <row r="341" spans="1:24">
      <c r="A341" s="85"/>
      <c r="B341" s="85">
        <v>4</v>
      </c>
      <c r="C341" s="82">
        <v>1</v>
      </c>
      <c r="D341" s="82">
        <v>10</v>
      </c>
      <c r="E341" s="82">
        <v>3.7</v>
      </c>
      <c r="F341" s="83" t="s">
        <v>1541</v>
      </c>
      <c r="G341" s="82">
        <v>5</v>
      </c>
      <c r="H341" s="122">
        <v>40.909999999999997</v>
      </c>
      <c r="I341" s="122">
        <v>88.3</v>
      </c>
      <c r="J341" s="125">
        <v>65.16</v>
      </c>
      <c r="K341" s="122">
        <v>40.200000000000003</v>
      </c>
      <c r="L341" s="117">
        <v>161.88</v>
      </c>
      <c r="M341" s="117">
        <v>315.33999999999997</v>
      </c>
      <c r="N341" s="87">
        <v>6090000</v>
      </c>
      <c r="O341" s="87">
        <v>580830000</v>
      </c>
      <c r="P341" s="87">
        <v>222230000</v>
      </c>
      <c r="Q341" s="87">
        <v>358600000</v>
      </c>
      <c r="R341" s="87">
        <f t="shared" si="10"/>
        <v>6088980.6987813767</v>
      </c>
      <c r="S341" s="87">
        <v>580830000</v>
      </c>
      <c r="T341" s="87">
        <f t="shared" si="11"/>
        <v>11861250.145501107</v>
      </c>
      <c r="U341" s="85"/>
      <c r="V341" s="115" t="s">
        <v>1257</v>
      </c>
      <c r="W341" s="115" t="s">
        <v>1257</v>
      </c>
      <c r="X341" s="115" t="s">
        <v>1258</v>
      </c>
    </row>
    <row r="342" spans="1:24">
      <c r="A342" s="85"/>
      <c r="B342" s="85">
        <v>4</v>
      </c>
      <c r="C342" s="82">
        <v>1</v>
      </c>
      <c r="D342" s="82">
        <v>10</v>
      </c>
      <c r="E342" s="82">
        <v>3.7</v>
      </c>
      <c r="F342" s="83" t="s">
        <v>1542</v>
      </c>
      <c r="G342" s="82">
        <v>5</v>
      </c>
      <c r="H342" s="122">
        <v>22.45</v>
      </c>
      <c r="I342" s="122">
        <v>48.44</v>
      </c>
      <c r="J342" s="125">
        <v>35.75</v>
      </c>
      <c r="K342" s="122">
        <v>12.45</v>
      </c>
      <c r="L342" s="117">
        <v>88.81</v>
      </c>
      <c r="M342" s="117">
        <v>173</v>
      </c>
      <c r="N342" s="87">
        <v>5990000</v>
      </c>
      <c r="O342" s="87">
        <v>313420000</v>
      </c>
      <c r="P342" s="87">
        <v>119920000</v>
      </c>
      <c r="Q342" s="87">
        <v>193500000</v>
      </c>
      <c r="R342" s="87">
        <f t="shared" si="10"/>
        <v>5989012.5638943296</v>
      </c>
      <c r="S342" s="87">
        <v>313420000</v>
      </c>
      <c r="T342" s="87">
        <f t="shared" si="11"/>
        <v>11666469.69433306</v>
      </c>
      <c r="U342" s="85"/>
      <c r="V342" s="115" t="s">
        <v>1257</v>
      </c>
      <c r="W342" s="115" t="s">
        <v>1257</v>
      </c>
      <c r="X342" s="115" t="s">
        <v>1258</v>
      </c>
    </row>
    <row r="343" spans="1:24">
      <c r="A343" s="85"/>
      <c r="B343" s="85">
        <v>4</v>
      </c>
      <c r="C343" s="82">
        <v>1</v>
      </c>
      <c r="D343" s="82">
        <v>10</v>
      </c>
      <c r="E343" s="82">
        <v>3.7</v>
      </c>
      <c r="F343" s="83" t="s">
        <v>1543</v>
      </c>
      <c r="G343" s="82">
        <v>5</v>
      </c>
      <c r="H343" s="122">
        <v>22.45</v>
      </c>
      <c r="I343" s="122">
        <v>48.44</v>
      </c>
      <c r="J343" s="125">
        <v>35.75</v>
      </c>
      <c r="K343" s="122">
        <v>12.45</v>
      </c>
      <c r="L343" s="117">
        <v>88.81</v>
      </c>
      <c r="M343" s="117">
        <v>173</v>
      </c>
      <c r="N343" s="87">
        <v>5990000</v>
      </c>
      <c r="O343" s="87">
        <v>313420000</v>
      </c>
      <c r="P343" s="87">
        <v>119920000</v>
      </c>
      <c r="Q343" s="87">
        <v>193500000</v>
      </c>
      <c r="R343" s="87">
        <f t="shared" si="10"/>
        <v>5989012.5638943296</v>
      </c>
      <c r="S343" s="87">
        <v>313420000</v>
      </c>
      <c r="T343" s="87">
        <f t="shared" si="11"/>
        <v>11666469.69433306</v>
      </c>
      <c r="U343" s="85"/>
      <c r="V343" s="115" t="s">
        <v>1257</v>
      </c>
      <c r="W343" s="115" t="s">
        <v>1257</v>
      </c>
      <c r="X343" s="115" t="s">
        <v>1258</v>
      </c>
    </row>
    <row r="344" spans="1:24">
      <c r="A344" s="85"/>
      <c r="B344" s="85">
        <v>4</v>
      </c>
      <c r="C344" s="82">
        <v>1</v>
      </c>
      <c r="D344" s="82">
        <v>10</v>
      </c>
      <c r="E344" s="82">
        <v>3.7</v>
      </c>
      <c r="F344" s="83" t="s">
        <v>1544</v>
      </c>
      <c r="G344" s="82">
        <v>5</v>
      </c>
      <c r="H344" s="122">
        <v>49.38</v>
      </c>
      <c r="I344" s="122">
        <v>106.58</v>
      </c>
      <c r="J344" s="125">
        <v>78.64</v>
      </c>
      <c r="K344" s="122">
        <v>43.95</v>
      </c>
      <c r="L344" s="117">
        <v>195.38</v>
      </c>
      <c r="M344" s="117">
        <v>380.59999999999997</v>
      </c>
      <c r="N344" s="87">
        <v>6090000</v>
      </c>
      <c r="O344" s="87">
        <v>701120000</v>
      </c>
      <c r="P344" s="87">
        <v>268220000</v>
      </c>
      <c r="Q344" s="87">
        <v>432900000</v>
      </c>
      <c r="R344" s="87">
        <f t="shared" si="10"/>
        <v>6089732.1758163497</v>
      </c>
      <c r="S344" s="87">
        <v>701120000</v>
      </c>
      <c r="T344" s="87">
        <f t="shared" si="11"/>
        <v>11862790.798012605</v>
      </c>
      <c r="U344" s="85"/>
      <c r="V344" s="115" t="s">
        <v>1257</v>
      </c>
      <c r="W344" s="115" t="s">
        <v>1257</v>
      </c>
      <c r="X344" s="115" t="s">
        <v>1258</v>
      </c>
    </row>
    <row r="345" spans="1:24">
      <c r="A345" s="85"/>
      <c r="B345" s="85">
        <v>4</v>
      </c>
      <c r="C345" s="82">
        <v>1</v>
      </c>
      <c r="D345" s="82">
        <v>10</v>
      </c>
      <c r="E345" s="82">
        <v>3.7</v>
      </c>
      <c r="F345" s="83" t="s">
        <v>1545</v>
      </c>
      <c r="G345" s="82">
        <v>5</v>
      </c>
      <c r="H345" s="122">
        <v>33.869999999999997</v>
      </c>
      <c r="I345" s="122">
        <v>73.099999999999994</v>
      </c>
      <c r="J345" s="125">
        <v>53.93</v>
      </c>
      <c r="K345" s="122">
        <v>15</v>
      </c>
      <c r="L345" s="117">
        <v>134</v>
      </c>
      <c r="M345" s="117">
        <v>261.02999999999997</v>
      </c>
      <c r="N345" s="87">
        <v>5990000</v>
      </c>
      <c r="O345" s="87">
        <v>472940000</v>
      </c>
      <c r="P345" s="87">
        <v>180940000</v>
      </c>
      <c r="Q345" s="87">
        <v>292000000</v>
      </c>
      <c r="R345" s="87">
        <f t="shared" si="10"/>
        <v>5989495.523613859</v>
      </c>
      <c r="S345" s="87">
        <v>472940000</v>
      </c>
      <c r="T345" s="87">
        <f t="shared" si="11"/>
        <v>11667447.884544222</v>
      </c>
      <c r="U345" s="85"/>
      <c r="V345" s="115" t="s">
        <v>1257</v>
      </c>
      <c r="W345" s="115" t="s">
        <v>1257</v>
      </c>
      <c r="X345" s="115" t="s">
        <v>1258</v>
      </c>
    </row>
    <row r="346" spans="1:24">
      <c r="A346" s="85"/>
      <c r="B346" s="85">
        <v>4</v>
      </c>
      <c r="C346" s="82">
        <v>1</v>
      </c>
      <c r="D346" s="82">
        <v>10</v>
      </c>
      <c r="E346" s="82">
        <v>3.7</v>
      </c>
      <c r="F346" s="83" t="s">
        <v>1546</v>
      </c>
      <c r="G346" s="82">
        <v>5</v>
      </c>
      <c r="H346" s="122">
        <v>49.38</v>
      </c>
      <c r="I346" s="122">
        <v>106.58</v>
      </c>
      <c r="J346" s="125">
        <v>78.64</v>
      </c>
      <c r="K346" s="122">
        <v>43.95</v>
      </c>
      <c r="L346" s="117">
        <v>195.38</v>
      </c>
      <c r="M346" s="117">
        <v>380.59999999999997</v>
      </c>
      <c r="N346" s="87">
        <v>6090000</v>
      </c>
      <c r="O346" s="87">
        <v>701120000</v>
      </c>
      <c r="P346" s="87">
        <v>268220000</v>
      </c>
      <c r="Q346" s="87">
        <v>432900000</v>
      </c>
      <c r="R346" s="87">
        <f t="shared" si="10"/>
        <v>6089732.1758163497</v>
      </c>
      <c r="S346" s="87">
        <v>701120000</v>
      </c>
      <c r="T346" s="87">
        <f t="shared" si="11"/>
        <v>11862790.798012605</v>
      </c>
      <c r="U346" s="85"/>
      <c r="V346" s="115" t="s">
        <v>1257</v>
      </c>
      <c r="W346" s="115" t="s">
        <v>1257</v>
      </c>
      <c r="X346" s="115" t="s">
        <v>1258</v>
      </c>
    </row>
    <row r="347" spans="1:24">
      <c r="A347" s="85"/>
      <c r="B347" s="85">
        <v>4</v>
      </c>
      <c r="C347" s="82">
        <v>1</v>
      </c>
      <c r="D347" s="82">
        <v>10</v>
      </c>
      <c r="E347" s="82">
        <v>3.7</v>
      </c>
      <c r="F347" s="83" t="s">
        <v>1547</v>
      </c>
      <c r="G347" s="82">
        <v>5</v>
      </c>
      <c r="H347" s="122">
        <v>22.45</v>
      </c>
      <c r="I347" s="122">
        <v>48.44</v>
      </c>
      <c r="J347" s="125">
        <v>35.75</v>
      </c>
      <c r="K347" s="122">
        <v>12.45</v>
      </c>
      <c r="L347" s="117">
        <v>88.81</v>
      </c>
      <c r="M347" s="117">
        <v>173</v>
      </c>
      <c r="N347" s="87">
        <v>5990000</v>
      </c>
      <c r="O347" s="87">
        <v>313420000</v>
      </c>
      <c r="P347" s="87">
        <v>119920000</v>
      </c>
      <c r="Q347" s="87">
        <v>193500000</v>
      </c>
      <c r="R347" s="87">
        <f t="shared" si="10"/>
        <v>5989012.5638943296</v>
      </c>
      <c r="S347" s="87">
        <v>313420000</v>
      </c>
      <c r="T347" s="87">
        <f t="shared" si="11"/>
        <v>11666469.69433306</v>
      </c>
      <c r="U347" s="85"/>
      <c r="V347" s="115" t="s">
        <v>1257</v>
      </c>
      <c r="W347" s="115" t="s">
        <v>1257</v>
      </c>
      <c r="X347" s="115" t="s">
        <v>1258</v>
      </c>
    </row>
    <row r="348" spans="1:24">
      <c r="A348" s="85"/>
      <c r="B348" s="85">
        <v>4</v>
      </c>
      <c r="C348" s="82">
        <v>1</v>
      </c>
      <c r="D348" s="82">
        <v>10</v>
      </c>
      <c r="E348" s="82">
        <v>3.7</v>
      </c>
      <c r="F348" s="83" t="s">
        <v>1548</v>
      </c>
      <c r="G348" s="82">
        <v>5</v>
      </c>
      <c r="H348" s="122">
        <v>22.45</v>
      </c>
      <c r="I348" s="122">
        <v>48.44</v>
      </c>
      <c r="J348" s="125">
        <v>35.75</v>
      </c>
      <c r="K348" s="122">
        <v>12.45</v>
      </c>
      <c r="L348" s="117">
        <v>88.81</v>
      </c>
      <c r="M348" s="117">
        <v>173</v>
      </c>
      <c r="N348" s="87">
        <v>5990000</v>
      </c>
      <c r="O348" s="87">
        <v>313420000</v>
      </c>
      <c r="P348" s="87">
        <v>119920000</v>
      </c>
      <c r="Q348" s="87">
        <v>193500000</v>
      </c>
      <c r="R348" s="87">
        <f t="shared" si="10"/>
        <v>5989012.5638943296</v>
      </c>
      <c r="S348" s="87">
        <v>313420000</v>
      </c>
      <c r="T348" s="87">
        <f t="shared" si="11"/>
        <v>11666469.69433306</v>
      </c>
      <c r="U348" s="85"/>
      <c r="V348" s="115" t="s">
        <v>1257</v>
      </c>
      <c r="W348" s="115" t="s">
        <v>1257</v>
      </c>
      <c r="X348" s="115" t="s">
        <v>1258</v>
      </c>
    </row>
    <row r="349" spans="1:24">
      <c r="A349" s="85"/>
      <c r="B349" s="85">
        <v>4</v>
      </c>
      <c r="C349" s="82">
        <v>1</v>
      </c>
      <c r="D349" s="82">
        <v>10</v>
      </c>
      <c r="E349" s="82">
        <v>3.7</v>
      </c>
      <c r="F349" s="83" t="s">
        <v>1549</v>
      </c>
      <c r="G349" s="82">
        <v>1</v>
      </c>
      <c r="H349" s="122">
        <v>37.51</v>
      </c>
      <c r="I349" s="122">
        <v>80.97</v>
      </c>
      <c r="J349" s="125">
        <v>59.74</v>
      </c>
      <c r="K349" s="122">
        <v>31.950000000000003</v>
      </c>
      <c r="L349" s="117">
        <v>148.43</v>
      </c>
      <c r="M349" s="117">
        <v>289.14</v>
      </c>
      <c r="N349" s="87">
        <v>6090000</v>
      </c>
      <c r="O349" s="87">
        <v>532570000</v>
      </c>
      <c r="P349" s="87">
        <v>203770000</v>
      </c>
      <c r="Q349" s="87">
        <v>328800000</v>
      </c>
      <c r="R349" s="87">
        <f t="shared" si="10"/>
        <v>6088960.3080551792</v>
      </c>
      <c r="S349" s="87">
        <v>532570000</v>
      </c>
      <c r="T349" s="87">
        <f t="shared" si="11"/>
        <v>11861227.403294982</v>
      </c>
      <c r="U349" s="85"/>
      <c r="V349" s="115" t="s">
        <v>1257</v>
      </c>
      <c r="W349" s="115" t="s">
        <v>1257</v>
      </c>
      <c r="X349" s="115" t="s">
        <v>1258</v>
      </c>
    </row>
    <row r="350" spans="1:24">
      <c r="A350" s="85"/>
      <c r="B350" s="85">
        <v>4</v>
      </c>
      <c r="C350" s="82">
        <v>1</v>
      </c>
      <c r="D350" s="82">
        <v>10</v>
      </c>
      <c r="E350" s="82">
        <v>3.7</v>
      </c>
      <c r="F350" s="83" t="s">
        <v>1550</v>
      </c>
      <c r="G350" s="82">
        <v>5</v>
      </c>
      <c r="H350" s="122">
        <v>25.4</v>
      </c>
      <c r="I350" s="122">
        <v>54.82</v>
      </c>
      <c r="J350" s="125">
        <v>40.450000000000003</v>
      </c>
      <c r="K350" s="122">
        <v>11.25</v>
      </c>
      <c r="L350" s="117">
        <v>100.5</v>
      </c>
      <c r="M350" s="117">
        <v>195.76999999999998</v>
      </c>
      <c r="N350" s="87">
        <v>5990000</v>
      </c>
      <c r="O350" s="87">
        <v>354700000</v>
      </c>
      <c r="P350" s="87">
        <v>135700000</v>
      </c>
      <c r="Q350" s="87">
        <v>219000000</v>
      </c>
      <c r="R350" s="87">
        <f t="shared" si="10"/>
        <v>5989487.5796652939</v>
      </c>
      <c r="S350" s="87">
        <v>354700000</v>
      </c>
      <c r="T350" s="87">
        <f t="shared" si="11"/>
        <v>11667283.417622631</v>
      </c>
      <c r="U350" s="85"/>
      <c r="V350" s="115" t="s">
        <v>1257</v>
      </c>
      <c r="W350" s="115" t="s">
        <v>1257</v>
      </c>
      <c r="X350" s="115" t="s">
        <v>1258</v>
      </c>
    </row>
    <row r="351" spans="1:24">
      <c r="A351" s="85"/>
      <c r="B351" s="85">
        <v>4</v>
      </c>
      <c r="C351" s="82">
        <v>1</v>
      </c>
      <c r="D351" s="82">
        <v>10</v>
      </c>
      <c r="E351" s="82">
        <v>3.7</v>
      </c>
      <c r="F351" s="83" t="s">
        <v>1551</v>
      </c>
      <c r="G351" s="82">
        <v>5</v>
      </c>
      <c r="H351" s="122">
        <v>25.4</v>
      </c>
      <c r="I351" s="122">
        <v>54.82</v>
      </c>
      <c r="J351" s="125">
        <v>40.450000000000003</v>
      </c>
      <c r="K351" s="122">
        <v>11.25</v>
      </c>
      <c r="L351" s="117">
        <v>100.5</v>
      </c>
      <c r="M351" s="117">
        <v>195.76999999999998</v>
      </c>
      <c r="N351" s="87">
        <v>5990000</v>
      </c>
      <c r="O351" s="87">
        <v>354700000</v>
      </c>
      <c r="P351" s="87">
        <v>135700000</v>
      </c>
      <c r="Q351" s="87">
        <v>219000000</v>
      </c>
      <c r="R351" s="87">
        <f t="shared" si="10"/>
        <v>5989487.5796652939</v>
      </c>
      <c r="S351" s="87">
        <v>354700000</v>
      </c>
      <c r="T351" s="87">
        <f t="shared" si="11"/>
        <v>11667283.417622631</v>
      </c>
      <c r="U351" s="85"/>
      <c r="V351" s="115" t="s">
        <v>1257</v>
      </c>
      <c r="W351" s="115" t="s">
        <v>1257</v>
      </c>
      <c r="X351" s="115" t="s">
        <v>1258</v>
      </c>
    </row>
    <row r="352" spans="1:24">
      <c r="A352" s="85"/>
      <c r="B352" s="85">
        <v>4</v>
      </c>
      <c r="C352" s="82">
        <v>1</v>
      </c>
      <c r="D352" s="82">
        <v>10</v>
      </c>
      <c r="E352" s="82">
        <v>3.7</v>
      </c>
      <c r="F352" s="83" t="s">
        <v>1552</v>
      </c>
      <c r="G352" s="82">
        <v>1</v>
      </c>
      <c r="H352" s="122">
        <v>30.23</v>
      </c>
      <c r="I352" s="122">
        <v>65.25</v>
      </c>
      <c r="J352" s="125">
        <v>48.14</v>
      </c>
      <c r="K352" s="122">
        <v>28.05</v>
      </c>
      <c r="L352" s="117">
        <v>119.61</v>
      </c>
      <c r="M352" s="117">
        <v>233</v>
      </c>
      <c r="N352" s="87">
        <v>6090000</v>
      </c>
      <c r="O352" s="87">
        <v>429200000</v>
      </c>
      <c r="P352" s="87">
        <v>164200000</v>
      </c>
      <c r="Q352" s="87">
        <v>265000000</v>
      </c>
      <c r="R352" s="87">
        <f t="shared" si="10"/>
        <v>6089454.8292129254</v>
      </c>
      <c r="S352" s="87">
        <v>429200000</v>
      </c>
      <c r="T352" s="87">
        <f t="shared" si="11"/>
        <v>11862243.75224991</v>
      </c>
      <c r="U352" s="85"/>
      <c r="V352" s="115" t="s">
        <v>1257</v>
      </c>
      <c r="W352" s="115" t="s">
        <v>1257</v>
      </c>
      <c r="X352" s="115" t="s">
        <v>1258</v>
      </c>
    </row>
    <row r="353" spans="1:24">
      <c r="A353" s="85"/>
      <c r="B353" s="85">
        <v>4</v>
      </c>
      <c r="C353" s="82">
        <v>1</v>
      </c>
      <c r="D353" s="82">
        <v>10</v>
      </c>
      <c r="E353" s="82">
        <v>3.7</v>
      </c>
      <c r="F353" s="83" t="s">
        <v>1553</v>
      </c>
      <c r="G353" s="82">
        <v>5</v>
      </c>
      <c r="H353" s="122">
        <v>22.45</v>
      </c>
      <c r="I353" s="122">
        <v>48.44</v>
      </c>
      <c r="J353" s="125">
        <v>35.75</v>
      </c>
      <c r="K353" s="122">
        <v>12.45</v>
      </c>
      <c r="L353" s="117">
        <v>88.81</v>
      </c>
      <c r="M353" s="117">
        <v>173</v>
      </c>
      <c r="N353" s="87">
        <v>5990000</v>
      </c>
      <c r="O353" s="87">
        <v>313420000</v>
      </c>
      <c r="P353" s="87">
        <v>119920000</v>
      </c>
      <c r="Q353" s="87">
        <v>193500000</v>
      </c>
      <c r="R353" s="87">
        <f t="shared" si="10"/>
        <v>5989012.5638943296</v>
      </c>
      <c r="S353" s="87">
        <v>313420000</v>
      </c>
      <c r="T353" s="87">
        <f t="shared" si="11"/>
        <v>11666469.69433306</v>
      </c>
      <c r="U353" s="85"/>
      <c r="V353" s="115" t="s">
        <v>1257</v>
      </c>
      <c r="W353" s="115" t="s">
        <v>1257</v>
      </c>
      <c r="X353" s="115" t="s">
        <v>1258</v>
      </c>
    </row>
    <row r="354" spans="1:24">
      <c r="A354" s="85"/>
      <c r="B354" s="85">
        <v>4</v>
      </c>
      <c r="C354" s="82">
        <v>1</v>
      </c>
      <c r="D354" s="82">
        <v>11</v>
      </c>
      <c r="E354" s="82">
        <v>3.7</v>
      </c>
      <c r="F354" s="83" t="s">
        <v>1554</v>
      </c>
      <c r="G354" s="82">
        <v>5</v>
      </c>
      <c r="H354" s="122">
        <v>22.45</v>
      </c>
      <c r="I354" s="122">
        <v>48.44</v>
      </c>
      <c r="J354" s="125">
        <v>35.75</v>
      </c>
      <c r="K354" s="122">
        <v>12.45</v>
      </c>
      <c r="L354" s="117">
        <v>88.81</v>
      </c>
      <c r="M354" s="117">
        <v>173</v>
      </c>
      <c r="N354" s="87">
        <v>6090000</v>
      </c>
      <c r="O354" s="87">
        <v>318620000</v>
      </c>
      <c r="P354" s="87">
        <v>121920000</v>
      </c>
      <c r="Q354" s="87">
        <v>196700000</v>
      </c>
      <c r="R354" s="87">
        <f t="shared" si="10"/>
        <v>6088377.2034586547</v>
      </c>
      <c r="S354" s="87">
        <v>318620000</v>
      </c>
      <c r="T354" s="87">
        <f t="shared" si="11"/>
        <v>11860029.908775443</v>
      </c>
      <c r="U354" s="85"/>
      <c r="V354" s="115" t="s">
        <v>1257</v>
      </c>
      <c r="W354" s="115" t="s">
        <v>1257</v>
      </c>
      <c r="X354" s="115" t="s">
        <v>1258</v>
      </c>
    </row>
    <row r="355" spans="1:24">
      <c r="A355" s="85"/>
      <c r="B355" s="85">
        <v>4</v>
      </c>
      <c r="C355" s="82">
        <v>1</v>
      </c>
      <c r="D355" s="82">
        <v>11</v>
      </c>
      <c r="E355" s="82">
        <v>3.7</v>
      </c>
      <c r="F355" s="83" t="s">
        <v>1555</v>
      </c>
      <c r="G355" s="82">
        <v>5</v>
      </c>
      <c r="H355" s="122">
        <v>37.51</v>
      </c>
      <c r="I355" s="122">
        <v>80.97</v>
      </c>
      <c r="J355" s="125">
        <v>59.74</v>
      </c>
      <c r="K355" s="122">
        <v>31.950000000000003</v>
      </c>
      <c r="L355" s="117">
        <v>148.43</v>
      </c>
      <c r="M355" s="117">
        <v>289.14</v>
      </c>
      <c r="N355" s="87">
        <v>6190000</v>
      </c>
      <c r="O355" s="87">
        <v>541310000</v>
      </c>
      <c r="P355" s="87">
        <v>207110000</v>
      </c>
      <c r="Q355" s="87">
        <v>334200000</v>
      </c>
      <c r="R355" s="87">
        <f t="shared" si="10"/>
        <v>6188886.1639847327</v>
      </c>
      <c r="S355" s="87">
        <v>541310000</v>
      </c>
      <c r="T355" s="87">
        <f t="shared" si="11"/>
        <v>12055881.866567038</v>
      </c>
      <c r="U355" s="85"/>
      <c r="V355" s="115" t="s">
        <v>1257</v>
      </c>
      <c r="W355" s="115" t="s">
        <v>1257</v>
      </c>
      <c r="X355" s="115" t="s">
        <v>1258</v>
      </c>
    </row>
    <row r="356" spans="1:24">
      <c r="A356" s="85"/>
      <c r="B356" s="85">
        <v>4</v>
      </c>
      <c r="C356" s="82">
        <v>1</v>
      </c>
      <c r="D356" s="82">
        <v>11</v>
      </c>
      <c r="E356" s="82">
        <v>3.7</v>
      </c>
      <c r="F356" s="83" t="s">
        <v>1556</v>
      </c>
      <c r="G356" s="82">
        <v>5</v>
      </c>
      <c r="H356" s="122">
        <v>25.4</v>
      </c>
      <c r="I356" s="122">
        <v>54.82</v>
      </c>
      <c r="J356" s="125">
        <v>40.450000000000003</v>
      </c>
      <c r="K356" s="122">
        <v>11.25</v>
      </c>
      <c r="L356" s="117">
        <v>100.5</v>
      </c>
      <c r="M356" s="117">
        <v>195.76999999999998</v>
      </c>
      <c r="N356" s="87">
        <v>6090000</v>
      </c>
      <c r="O356" s="87">
        <v>360560000</v>
      </c>
      <c r="P356" s="87">
        <v>137960000</v>
      </c>
      <c r="Q356" s="87">
        <v>222600000</v>
      </c>
      <c r="R356" s="87">
        <f t="shared" si="10"/>
        <v>6088439.9259208301</v>
      </c>
      <c r="S356" s="87">
        <v>360560000</v>
      </c>
      <c r="T356" s="87">
        <f t="shared" si="11"/>
        <v>11860038.649726575</v>
      </c>
      <c r="U356" s="85"/>
      <c r="V356" s="115" t="s">
        <v>1257</v>
      </c>
      <c r="W356" s="115" t="s">
        <v>1257</v>
      </c>
      <c r="X356" s="115" t="s">
        <v>1258</v>
      </c>
    </row>
    <row r="357" spans="1:24">
      <c r="A357" s="85"/>
      <c r="B357" s="85">
        <v>4</v>
      </c>
      <c r="C357" s="82">
        <v>1</v>
      </c>
      <c r="D357" s="82">
        <v>11</v>
      </c>
      <c r="E357" s="82">
        <v>3.7</v>
      </c>
      <c r="F357" s="83" t="s">
        <v>1557</v>
      </c>
      <c r="G357" s="82">
        <v>5</v>
      </c>
      <c r="H357" s="122">
        <v>25.4</v>
      </c>
      <c r="I357" s="122">
        <v>54.82</v>
      </c>
      <c r="J357" s="125">
        <v>40.450000000000003</v>
      </c>
      <c r="K357" s="122">
        <v>11.25</v>
      </c>
      <c r="L357" s="117">
        <v>100.5</v>
      </c>
      <c r="M357" s="117">
        <v>195.76999999999998</v>
      </c>
      <c r="N357" s="87">
        <v>6090000</v>
      </c>
      <c r="O357" s="87">
        <v>360560000</v>
      </c>
      <c r="P357" s="87">
        <v>137960000</v>
      </c>
      <c r="Q357" s="87">
        <v>222600000</v>
      </c>
      <c r="R357" s="87">
        <f t="shared" si="10"/>
        <v>6088439.9259208301</v>
      </c>
      <c r="S357" s="87">
        <v>360560000</v>
      </c>
      <c r="T357" s="87">
        <f t="shared" si="11"/>
        <v>11860038.649726575</v>
      </c>
      <c r="U357" s="85"/>
      <c r="V357" s="115" t="s">
        <v>1257</v>
      </c>
      <c r="W357" s="115" t="s">
        <v>1257</v>
      </c>
      <c r="X357" s="115" t="s">
        <v>1258</v>
      </c>
    </row>
    <row r="358" spans="1:24">
      <c r="A358" s="85"/>
      <c r="B358" s="85">
        <v>4</v>
      </c>
      <c r="C358" s="82">
        <v>1</v>
      </c>
      <c r="D358" s="82">
        <v>11</v>
      </c>
      <c r="E358" s="82">
        <v>3.7</v>
      </c>
      <c r="F358" s="83" t="s">
        <v>1558</v>
      </c>
      <c r="G358" s="82">
        <v>5</v>
      </c>
      <c r="H358" s="122">
        <v>30.23</v>
      </c>
      <c r="I358" s="122">
        <v>65.25</v>
      </c>
      <c r="J358" s="125">
        <v>48.14</v>
      </c>
      <c r="K358" s="122">
        <v>28.05</v>
      </c>
      <c r="L358" s="117">
        <v>119.61</v>
      </c>
      <c r="M358" s="117">
        <v>233</v>
      </c>
      <c r="N358" s="87">
        <v>6190000</v>
      </c>
      <c r="O358" s="87">
        <v>436200000</v>
      </c>
      <c r="P358" s="87">
        <v>166900000</v>
      </c>
      <c r="Q358" s="87">
        <v>269300000</v>
      </c>
      <c r="R358" s="87">
        <f t="shared" si="10"/>
        <v>6188770.2621218031</v>
      </c>
      <c r="S358" s="87">
        <v>436200000</v>
      </c>
      <c r="T358" s="87">
        <f t="shared" si="11"/>
        <v>12055709.983064797</v>
      </c>
      <c r="U358" s="85"/>
      <c r="V358" s="115" t="s">
        <v>1257</v>
      </c>
      <c r="W358" s="115" t="s">
        <v>1257</v>
      </c>
      <c r="X358" s="115" t="s">
        <v>1258</v>
      </c>
    </row>
    <row r="359" spans="1:24">
      <c r="A359" s="85"/>
      <c r="B359" s="85">
        <v>4</v>
      </c>
      <c r="C359" s="82">
        <v>1</v>
      </c>
      <c r="D359" s="82">
        <v>11</v>
      </c>
      <c r="E359" s="82">
        <v>3.7</v>
      </c>
      <c r="F359" s="83" t="s">
        <v>1559</v>
      </c>
      <c r="G359" s="82">
        <v>5</v>
      </c>
      <c r="H359" s="122">
        <v>22.45</v>
      </c>
      <c r="I359" s="122">
        <v>48.44</v>
      </c>
      <c r="J359" s="125">
        <v>35.75</v>
      </c>
      <c r="K359" s="122">
        <v>12.45</v>
      </c>
      <c r="L359" s="117">
        <v>88.81</v>
      </c>
      <c r="M359" s="117">
        <v>173</v>
      </c>
      <c r="N359" s="87">
        <v>6090000</v>
      </c>
      <c r="O359" s="87">
        <v>318620000</v>
      </c>
      <c r="P359" s="87">
        <v>121920000</v>
      </c>
      <c r="Q359" s="87">
        <v>196700000</v>
      </c>
      <c r="R359" s="87">
        <f t="shared" si="10"/>
        <v>6088377.2034586547</v>
      </c>
      <c r="S359" s="87">
        <v>318620000</v>
      </c>
      <c r="T359" s="87">
        <f t="shared" si="11"/>
        <v>11860029.908775443</v>
      </c>
      <c r="U359" s="85"/>
      <c r="V359" s="115" t="s">
        <v>1257</v>
      </c>
      <c r="W359" s="115" t="s">
        <v>1257</v>
      </c>
      <c r="X359" s="115" t="s">
        <v>1258</v>
      </c>
    </row>
    <row r="360" spans="1:24">
      <c r="A360" s="85"/>
      <c r="B360" s="85">
        <v>4</v>
      </c>
      <c r="C360" s="82">
        <v>1</v>
      </c>
      <c r="D360" s="82">
        <v>11</v>
      </c>
      <c r="E360" s="82">
        <v>3.7</v>
      </c>
      <c r="F360" s="83" t="s">
        <v>1560</v>
      </c>
      <c r="G360" s="82">
        <v>5</v>
      </c>
      <c r="H360" s="122">
        <v>22.45</v>
      </c>
      <c r="I360" s="122">
        <v>48.44</v>
      </c>
      <c r="J360" s="125">
        <v>35.75</v>
      </c>
      <c r="K360" s="122">
        <v>12.45</v>
      </c>
      <c r="L360" s="117">
        <v>88.81</v>
      </c>
      <c r="M360" s="117">
        <v>173</v>
      </c>
      <c r="N360" s="87">
        <v>6090000</v>
      </c>
      <c r="O360" s="87">
        <v>318620000</v>
      </c>
      <c r="P360" s="87">
        <v>121920000</v>
      </c>
      <c r="Q360" s="87">
        <v>196700000</v>
      </c>
      <c r="R360" s="87">
        <f t="shared" si="10"/>
        <v>6088377.2034586547</v>
      </c>
      <c r="S360" s="87">
        <v>318620000</v>
      </c>
      <c r="T360" s="87">
        <f t="shared" si="11"/>
        <v>11860029.908775443</v>
      </c>
      <c r="U360" s="85"/>
      <c r="V360" s="115" t="s">
        <v>1257</v>
      </c>
      <c r="W360" s="115" t="s">
        <v>1257</v>
      </c>
      <c r="X360" s="115" t="s">
        <v>1258</v>
      </c>
    </row>
    <row r="361" spans="1:24">
      <c r="A361" s="85"/>
      <c r="B361" s="85">
        <v>4</v>
      </c>
      <c r="C361" s="82">
        <v>1</v>
      </c>
      <c r="D361" s="82">
        <v>11</v>
      </c>
      <c r="E361" s="82">
        <v>3.7</v>
      </c>
      <c r="F361" s="83" t="s">
        <v>1561</v>
      </c>
      <c r="G361" s="82">
        <v>5</v>
      </c>
      <c r="H361" s="122">
        <v>40.909999999999997</v>
      </c>
      <c r="I361" s="122">
        <v>88.3</v>
      </c>
      <c r="J361" s="125">
        <v>65.16</v>
      </c>
      <c r="K361" s="122">
        <v>40.200000000000003</v>
      </c>
      <c r="L361" s="117">
        <v>161.88</v>
      </c>
      <c r="M361" s="117">
        <v>315.33999999999997</v>
      </c>
      <c r="N361" s="87">
        <v>6190000</v>
      </c>
      <c r="O361" s="87">
        <v>590380000</v>
      </c>
      <c r="P361" s="87">
        <v>225880000</v>
      </c>
      <c r="Q361" s="87">
        <v>364500000</v>
      </c>
      <c r="R361" s="87">
        <f t="shared" si="10"/>
        <v>6189095.6475157086</v>
      </c>
      <c r="S361" s="87">
        <v>590380000</v>
      </c>
      <c r="T361" s="87">
        <f t="shared" si="11"/>
        <v>12056272.68030395</v>
      </c>
      <c r="U361" s="85"/>
      <c r="V361" s="115" t="s">
        <v>1257</v>
      </c>
      <c r="W361" s="115" t="s">
        <v>1257</v>
      </c>
      <c r="X361" s="115" t="s">
        <v>1258</v>
      </c>
    </row>
    <row r="362" spans="1:24">
      <c r="A362" s="85"/>
      <c r="B362" s="85">
        <v>4</v>
      </c>
      <c r="C362" s="82">
        <v>1</v>
      </c>
      <c r="D362" s="82">
        <v>11</v>
      </c>
      <c r="E362" s="82">
        <v>3.7</v>
      </c>
      <c r="F362" s="83" t="s">
        <v>1562</v>
      </c>
      <c r="G362" s="82">
        <v>5</v>
      </c>
      <c r="H362" s="122">
        <v>25.4</v>
      </c>
      <c r="I362" s="122">
        <v>54.82</v>
      </c>
      <c r="J362" s="125">
        <v>40.450000000000003</v>
      </c>
      <c r="K362" s="122">
        <v>11.25</v>
      </c>
      <c r="L362" s="117">
        <v>100.5</v>
      </c>
      <c r="M362" s="117">
        <v>195.76999999999998</v>
      </c>
      <c r="N362" s="87">
        <v>6090000</v>
      </c>
      <c r="O362" s="87">
        <v>360560000</v>
      </c>
      <c r="P362" s="87">
        <v>137960000</v>
      </c>
      <c r="Q362" s="87">
        <v>222600000</v>
      </c>
      <c r="R362" s="87">
        <f t="shared" si="10"/>
        <v>6088439.9259208301</v>
      </c>
      <c r="S362" s="87">
        <v>360560000</v>
      </c>
      <c r="T362" s="87">
        <f t="shared" si="11"/>
        <v>11860038.649726575</v>
      </c>
      <c r="U362" s="85"/>
      <c r="V362" s="115" t="s">
        <v>1257</v>
      </c>
      <c r="W362" s="115" t="s">
        <v>1257</v>
      </c>
      <c r="X362" s="115" t="s">
        <v>1258</v>
      </c>
    </row>
    <row r="363" spans="1:24">
      <c r="A363" s="85"/>
      <c r="B363" s="85">
        <v>4</v>
      </c>
      <c r="C363" s="82">
        <v>1</v>
      </c>
      <c r="D363" s="82">
        <v>11</v>
      </c>
      <c r="E363" s="82">
        <v>3.7</v>
      </c>
      <c r="F363" s="83" t="s">
        <v>1563</v>
      </c>
      <c r="G363" s="82">
        <v>5</v>
      </c>
      <c r="H363" s="122">
        <v>25.4</v>
      </c>
      <c r="I363" s="122">
        <v>54.82</v>
      </c>
      <c r="J363" s="125">
        <v>40.450000000000003</v>
      </c>
      <c r="K363" s="122">
        <v>11.25</v>
      </c>
      <c r="L363" s="117">
        <v>100.5</v>
      </c>
      <c r="M363" s="117">
        <v>195.76999999999998</v>
      </c>
      <c r="N363" s="87">
        <v>6090000</v>
      </c>
      <c r="O363" s="87">
        <v>360560000</v>
      </c>
      <c r="P363" s="87">
        <v>137960000</v>
      </c>
      <c r="Q363" s="87">
        <v>222600000</v>
      </c>
      <c r="R363" s="87">
        <f t="shared" si="10"/>
        <v>6088439.9259208301</v>
      </c>
      <c r="S363" s="87">
        <v>360560000</v>
      </c>
      <c r="T363" s="87">
        <f t="shared" si="11"/>
        <v>11860038.649726575</v>
      </c>
      <c r="U363" s="85"/>
      <c r="V363" s="115" t="s">
        <v>1257</v>
      </c>
      <c r="W363" s="115" t="s">
        <v>1257</v>
      </c>
      <c r="X363" s="115" t="s">
        <v>1258</v>
      </c>
    </row>
    <row r="364" spans="1:24">
      <c r="A364" s="85"/>
      <c r="B364" s="85">
        <v>4</v>
      </c>
      <c r="C364" s="82">
        <v>1</v>
      </c>
      <c r="D364" s="82">
        <v>11</v>
      </c>
      <c r="E364" s="82">
        <v>3.7</v>
      </c>
      <c r="F364" s="83" t="s">
        <v>1564</v>
      </c>
      <c r="G364" s="82">
        <v>5</v>
      </c>
      <c r="H364" s="122">
        <v>40.909999999999997</v>
      </c>
      <c r="I364" s="122">
        <v>88.3</v>
      </c>
      <c r="J364" s="125">
        <v>65.16</v>
      </c>
      <c r="K364" s="122">
        <v>40.200000000000003</v>
      </c>
      <c r="L364" s="117">
        <v>161.88</v>
      </c>
      <c r="M364" s="117">
        <v>315.33999999999997</v>
      </c>
      <c r="N364" s="87">
        <v>6190000</v>
      </c>
      <c r="O364" s="87">
        <v>590380000</v>
      </c>
      <c r="P364" s="87">
        <v>225880000</v>
      </c>
      <c r="Q364" s="87">
        <v>364500000</v>
      </c>
      <c r="R364" s="87">
        <f t="shared" si="10"/>
        <v>6189095.6475157086</v>
      </c>
      <c r="S364" s="87">
        <v>590380000</v>
      </c>
      <c r="T364" s="87">
        <f t="shared" si="11"/>
        <v>12056272.68030395</v>
      </c>
      <c r="U364" s="85"/>
      <c r="V364" s="115" t="s">
        <v>1257</v>
      </c>
      <c r="W364" s="115" t="s">
        <v>1257</v>
      </c>
      <c r="X364" s="115" t="s">
        <v>1258</v>
      </c>
    </row>
    <row r="365" spans="1:24">
      <c r="A365" s="85"/>
      <c r="B365" s="85">
        <v>4</v>
      </c>
      <c r="C365" s="82">
        <v>1</v>
      </c>
      <c r="D365" s="82">
        <v>11</v>
      </c>
      <c r="E365" s="82">
        <v>3.7</v>
      </c>
      <c r="F365" s="83" t="s">
        <v>1565</v>
      </c>
      <c r="G365" s="82">
        <v>5</v>
      </c>
      <c r="H365" s="122">
        <v>22.45</v>
      </c>
      <c r="I365" s="122">
        <v>48.44</v>
      </c>
      <c r="J365" s="125">
        <v>35.75</v>
      </c>
      <c r="K365" s="122">
        <v>12.45</v>
      </c>
      <c r="L365" s="117">
        <v>88.81</v>
      </c>
      <c r="M365" s="117">
        <v>173</v>
      </c>
      <c r="N365" s="87">
        <v>6090000</v>
      </c>
      <c r="O365" s="87">
        <v>318620000</v>
      </c>
      <c r="P365" s="87">
        <v>121920000</v>
      </c>
      <c r="Q365" s="87">
        <v>196700000</v>
      </c>
      <c r="R365" s="87">
        <f t="shared" si="10"/>
        <v>6088377.2034586547</v>
      </c>
      <c r="S365" s="87">
        <v>318620000</v>
      </c>
      <c r="T365" s="87">
        <f t="shared" si="11"/>
        <v>11860029.908775443</v>
      </c>
      <c r="U365" s="85"/>
      <c r="V365" s="115" t="s">
        <v>1257</v>
      </c>
      <c r="W365" s="115" t="s">
        <v>1257</v>
      </c>
      <c r="X365" s="115" t="s">
        <v>1258</v>
      </c>
    </row>
    <row r="366" spans="1:24">
      <c r="A366" s="85"/>
      <c r="B366" s="85">
        <v>4</v>
      </c>
      <c r="C366" s="82">
        <v>1</v>
      </c>
      <c r="D366" s="82">
        <v>11</v>
      </c>
      <c r="E366" s="82">
        <v>3.7</v>
      </c>
      <c r="F366" s="83" t="s">
        <v>1566</v>
      </c>
      <c r="G366" s="82">
        <v>5</v>
      </c>
      <c r="H366" s="122">
        <v>22.45</v>
      </c>
      <c r="I366" s="122">
        <v>48.44</v>
      </c>
      <c r="J366" s="125">
        <v>35.75</v>
      </c>
      <c r="K366" s="122">
        <v>12.45</v>
      </c>
      <c r="L366" s="117">
        <v>88.81</v>
      </c>
      <c r="M366" s="117">
        <v>173</v>
      </c>
      <c r="N366" s="87">
        <v>6090000</v>
      </c>
      <c r="O366" s="87">
        <v>318620000</v>
      </c>
      <c r="P366" s="87">
        <v>121920000</v>
      </c>
      <c r="Q366" s="87">
        <v>196700000</v>
      </c>
      <c r="R366" s="87">
        <f t="shared" si="10"/>
        <v>6088377.2034586547</v>
      </c>
      <c r="S366" s="87">
        <v>318620000</v>
      </c>
      <c r="T366" s="87">
        <f t="shared" si="11"/>
        <v>11860029.908775443</v>
      </c>
      <c r="U366" s="85"/>
      <c r="V366" s="115" t="s">
        <v>1257</v>
      </c>
      <c r="W366" s="115" t="s">
        <v>1257</v>
      </c>
      <c r="X366" s="115" t="s">
        <v>1258</v>
      </c>
    </row>
    <row r="367" spans="1:24">
      <c r="A367" s="85"/>
      <c r="B367" s="85">
        <v>4</v>
      </c>
      <c r="C367" s="82">
        <v>1</v>
      </c>
      <c r="D367" s="82">
        <v>11</v>
      </c>
      <c r="E367" s="82">
        <v>3.7</v>
      </c>
      <c r="F367" s="83" t="s">
        <v>1567</v>
      </c>
      <c r="G367" s="82">
        <v>5</v>
      </c>
      <c r="H367" s="122">
        <v>49.38</v>
      </c>
      <c r="I367" s="122">
        <v>106.58</v>
      </c>
      <c r="J367" s="125">
        <v>78.64</v>
      </c>
      <c r="K367" s="122">
        <v>43.95</v>
      </c>
      <c r="L367" s="117">
        <v>195.38</v>
      </c>
      <c r="M367" s="117">
        <v>380.59999999999997</v>
      </c>
      <c r="N367" s="87">
        <v>6190000</v>
      </c>
      <c r="O367" s="87">
        <v>712630000</v>
      </c>
      <c r="P367" s="87">
        <v>272630000</v>
      </c>
      <c r="Q367" s="87">
        <v>440000000</v>
      </c>
      <c r="R367" s="87">
        <f t="shared" si="10"/>
        <v>6189704.8157975888</v>
      </c>
      <c r="S367" s="87">
        <v>712630000</v>
      </c>
      <c r="T367" s="87">
        <f t="shared" si="11"/>
        <v>12057537.377892118</v>
      </c>
      <c r="U367" s="85"/>
      <c r="V367" s="115" t="s">
        <v>1257</v>
      </c>
      <c r="W367" s="115" t="s">
        <v>1257</v>
      </c>
      <c r="X367" s="115" t="s">
        <v>1258</v>
      </c>
    </row>
    <row r="368" spans="1:24">
      <c r="A368" s="85"/>
      <c r="B368" s="85">
        <v>4</v>
      </c>
      <c r="C368" s="82">
        <v>1</v>
      </c>
      <c r="D368" s="82">
        <v>11</v>
      </c>
      <c r="E368" s="82">
        <v>3.7</v>
      </c>
      <c r="F368" s="83" t="s">
        <v>1568</v>
      </c>
      <c r="G368" s="82">
        <v>5</v>
      </c>
      <c r="H368" s="122">
        <v>33.869999999999997</v>
      </c>
      <c r="I368" s="122">
        <v>73.099999999999994</v>
      </c>
      <c r="J368" s="125">
        <v>53.93</v>
      </c>
      <c r="K368" s="122">
        <v>15</v>
      </c>
      <c r="L368" s="117">
        <v>134</v>
      </c>
      <c r="M368" s="117">
        <v>261.02999999999997</v>
      </c>
      <c r="N368" s="87">
        <v>6090000</v>
      </c>
      <c r="O368" s="87">
        <v>480860000</v>
      </c>
      <c r="P368" s="87">
        <v>183960000</v>
      </c>
      <c r="Q368" s="87">
        <v>296900000</v>
      </c>
      <c r="R368" s="87">
        <f t="shared" si="10"/>
        <v>6089797.4742778372</v>
      </c>
      <c r="S368" s="87">
        <v>480860000</v>
      </c>
      <c r="T368" s="87">
        <f t="shared" si="11"/>
        <v>11862834.587393612</v>
      </c>
      <c r="U368" s="85"/>
      <c r="V368" s="115" t="s">
        <v>1257</v>
      </c>
      <c r="W368" s="115" t="s">
        <v>1257</v>
      </c>
      <c r="X368" s="115" t="s">
        <v>1258</v>
      </c>
    </row>
    <row r="369" spans="1:24">
      <c r="A369" s="85"/>
      <c r="B369" s="85">
        <v>4</v>
      </c>
      <c r="C369" s="82">
        <v>1</v>
      </c>
      <c r="D369" s="82">
        <v>11</v>
      </c>
      <c r="E369" s="82">
        <v>3.7</v>
      </c>
      <c r="F369" s="83" t="s">
        <v>1569</v>
      </c>
      <c r="G369" s="82">
        <v>5</v>
      </c>
      <c r="H369" s="122">
        <v>49.38</v>
      </c>
      <c r="I369" s="122">
        <v>106.58</v>
      </c>
      <c r="J369" s="125">
        <v>78.64</v>
      </c>
      <c r="K369" s="122">
        <v>43.95</v>
      </c>
      <c r="L369" s="117">
        <v>195.38</v>
      </c>
      <c r="M369" s="117">
        <v>380.59999999999997</v>
      </c>
      <c r="N369" s="87">
        <v>6190000</v>
      </c>
      <c r="O369" s="87">
        <v>712630000</v>
      </c>
      <c r="P369" s="87">
        <v>272630000</v>
      </c>
      <c r="Q369" s="87">
        <v>440000000</v>
      </c>
      <c r="R369" s="87">
        <f t="shared" si="10"/>
        <v>6189704.8157975888</v>
      </c>
      <c r="S369" s="87">
        <v>712630000</v>
      </c>
      <c r="T369" s="87">
        <f t="shared" si="11"/>
        <v>12057537.377892118</v>
      </c>
      <c r="U369" s="85"/>
      <c r="V369" s="115" t="s">
        <v>1257</v>
      </c>
      <c r="W369" s="115" t="s">
        <v>1257</v>
      </c>
      <c r="X369" s="115" t="s">
        <v>1258</v>
      </c>
    </row>
    <row r="370" spans="1:24">
      <c r="A370" s="85"/>
      <c r="B370" s="85">
        <v>4</v>
      </c>
      <c r="C370" s="82">
        <v>1</v>
      </c>
      <c r="D370" s="82">
        <v>11</v>
      </c>
      <c r="E370" s="82">
        <v>3.7</v>
      </c>
      <c r="F370" s="83" t="s">
        <v>1570</v>
      </c>
      <c r="G370" s="82">
        <v>5</v>
      </c>
      <c r="H370" s="122">
        <v>22.45</v>
      </c>
      <c r="I370" s="122">
        <v>48.44</v>
      </c>
      <c r="J370" s="125">
        <v>35.75</v>
      </c>
      <c r="K370" s="122">
        <v>12.45</v>
      </c>
      <c r="L370" s="117">
        <v>88.81</v>
      </c>
      <c r="M370" s="117">
        <v>173</v>
      </c>
      <c r="N370" s="87">
        <v>6090000</v>
      </c>
      <c r="O370" s="87">
        <v>318620000</v>
      </c>
      <c r="P370" s="87">
        <v>121920000</v>
      </c>
      <c r="Q370" s="87">
        <v>196700000</v>
      </c>
      <c r="R370" s="87">
        <f t="shared" si="10"/>
        <v>6088377.2034586547</v>
      </c>
      <c r="S370" s="87">
        <v>318620000</v>
      </c>
      <c r="T370" s="87">
        <f t="shared" si="11"/>
        <v>11860029.908775443</v>
      </c>
      <c r="U370" s="85"/>
      <c r="V370" s="115" t="s">
        <v>1257</v>
      </c>
      <c r="W370" s="115" t="s">
        <v>1257</v>
      </c>
      <c r="X370" s="115" t="s">
        <v>1258</v>
      </c>
    </row>
    <row r="371" spans="1:24">
      <c r="A371" s="85"/>
      <c r="B371" s="85">
        <v>4</v>
      </c>
      <c r="C371" s="82">
        <v>1</v>
      </c>
      <c r="D371" s="82">
        <v>11</v>
      </c>
      <c r="E371" s="82">
        <v>3.7</v>
      </c>
      <c r="F371" s="83" t="s">
        <v>1571</v>
      </c>
      <c r="G371" s="82">
        <v>5</v>
      </c>
      <c r="H371" s="122">
        <v>22.45</v>
      </c>
      <c r="I371" s="122">
        <v>48.44</v>
      </c>
      <c r="J371" s="125">
        <v>35.75</v>
      </c>
      <c r="K371" s="122">
        <v>12.45</v>
      </c>
      <c r="L371" s="117">
        <v>88.81</v>
      </c>
      <c r="M371" s="117">
        <v>173</v>
      </c>
      <c r="N371" s="87">
        <v>6090000</v>
      </c>
      <c r="O371" s="87">
        <v>318620000</v>
      </c>
      <c r="P371" s="87">
        <v>121920000</v>
      </c>
      <c r="Q371" s="87">
        <v>196700000</v>
      </c>
      <c r="R371" s="87">
        <f t="shared" si="10"/>
        <v>6088377.2034586547</v>
      </c>
      <c r="S371" s="87">
        <v>318620000</v>
      </c>
      <c r="T371" s="87">
        <f t="shared" si="11"/>
        <v>11860029.908775443</v>
      </c>
      <c r="U371" s="85"/>
      <c r="V371" s="115" t="s">
        <v>1257</v>
      </c>
      <c r="W371" s="115" t="s">
        <v>1257</v>
      </c>
      <c r="X371" s="115" t="s">
        <v>1258</v>
      </c>
    </row>
    <row r="372" spans="1:24">
      <c r="A372" s="85"/>
      <c r="B372" s="85">
        <v>4</v>
      </c>
      <c r="C372" s="82">
        <v>1</v>
      </c>
      <c r="D372" s="82">
        <v>11</v>
      </c>
      <c r="E372" s="82">
        <v>3.7</v>
      </c>
      <c r="F372" s="83" t="s">
        <v>1572</v>
      </c>
      <c r="G372" s="82">
        <v>1</v>
      </c>
      <c r="H372" s="122">
        <v>37.51</v>
      </c>
      <c r="I372" s="122">
        <v>80.97</v>
      </c>
      <c r="J372" s="125">
        <v>59.74</v>
      </c>
      <c r="K372" s="122">
        <v>31.950000000000003</v>
      </c>
      <c r="L372" s="117">
        <v>148.43</v>
      </c>
      <c r="M372" s="117">
        <v>289.14</v>
      </c>
      <c r="N372" s="87">
        <v>6190000</v>
      </c>
      <c r="O372" s="87">
        <v>541310000</v>
      </c>
      <c r="P372" s="87">
        <v>207110000</v>
      </c>
      <c r="Q372" s="87">
        <v>334200000</v>
      </c>
      <c r="R372" s="87">
        <f t="shared" si="10"/>
        <v>6188886.1639847327</v>
      </c>
      <c r="S372" s="87">
        <v>541310000</v>
      </c>
      <c r="T372" s="87">
        <f t="shared" si="11"/>
        <v>12055881.866567038</v>
      </c>
      <c r="U372" s="85"/>
      <c r="V372" s="115" t="s">
        <v>1257</v>
      </c>
      <c r="W372" s="115" t="s">
        <v>1257</v>
      </c>
      <c r="X372" s="115" t="s">
        <v>1258</v>
      </c>
    </row>
    <row r="373" spans="1:24">
      <c r="A373" s="85"/>
      <c r="B373" s="85">
        <v>4</v>
      </c>
      <c r="C373" s="82">
        <v>1</v>
      </c>
      <c r="D373" s="82">
        <v>11</v>
      </c>
      <c r="E373" s="82">
        <v>3.7</v>
      </c>
      <c r="F373" s="83" t="s">
        <v>1573</v>
      </c>
      <c r="G373" s="82">
        <v>5</v>
      </c>
      <c r="H373" s="122">
        <v>25.4</v>
      </c>
      <c r="I373" s="122">
        <v>54.82</v>
      </c>
      <c r="J373" s="125">
        <v>40.450000000000003</v>
      </c>
      <c r="K373" s="122">
        <v>11.25</v>
      </c>
      <c r="L373" s="117">
        <v>100.5</v>
      </c>
      <c r="M373" s="117">
        <v>195.76999999999998</v>
      </c>
      <c r="N373" s="87">
        <v>6090000</v>
      </c>
      <c r="O373" s="87">
        <v>360560000</v>
      </c>
      <c r="P373" s="87">
        <v>137960000</v>
      </c>
      <c r="Q373" s="87">
        <v>222600000</v>
      </c>
      <c r="R373" s="87">
        <f t="shared" si="10"/>
        <v>6088439.9259208301</v>
      </c>
      <c r="S373" s="87">
        <v>360560000</v>
      </c>
      <c r="T373" s="87">
        <f t="shared" si="11"/>
        <v>11860038.649726575</v>
      </c>
      <c r="U373" s="85"/>
      <c r="V373" s="115" t="s">
        <v>1257</v>
      </c>
      <c r="W373" s="115" t="s">
        <v>1257</v>
      </c>
      <c r="X373" s="115" t="s">
        <v>1258</v>
      </c>
    </row>
    <row r="374" spans="1:24">
      <c r="A374" s="85"/>
      <c r="B374" s="85">
        <v>4</v>
      </c>
      <c r="C374" s="82">
        <v>1</v>
      </c>
      <c r="D374" s="82">
        <v>11</v>
      </c>
      <c r="E374" s="82">
        <v>3.7</v>
      </c>
      <c r="F374" s="83" t="s">
        <v>1574</v>
      </c>
      <c r="G374" s="82">
        <v>5</v>
      </c>
      <c r="H374" s="122">
        <v>25.4</v>
      </c>
      <c r="I374" s="122">
        <v>54.82</v>
      </c>
      <c r="J374" s="125">
        <v>40.450000000000003</v>
      </c>
      <c r="K374" s="122">
        <v>11.25</v>
      </c>
      <c r="L374" s="117">
        <v>100.5</v>
      </c>
      <c r="M374" s="117">
        <v>195.76999999999998</v>
      </c>
      <c r="N374" s="87">
        <v>6090000</v>
      </c>
      <c r="O374" s="87">
        <v>360560000</v>
      </c>
      <c r="P374" s="87">
        <v>137960000</v>
      </c>
      <c r="Q374" s="87">
        <v>222600000</v>
      </c>
      <c r="R374" s="87">
        <f t="shared" si="10"/>
        <v>6088439.9259208301</v>
      </c>
      <c r="S374" s="87">
        <v>360560000</v>
      </c>
      <c r="T374" s="87">
        <f t="shared" si="11"/>
        <v>11860038.649726575</v>
      </c>
      <c r="U374" s="85"/>
      <c r="V374" s="115" t="s">
        <v>1257</v>
      </c>
      <c r="W374" s="115" t="s">
        <v>1257</v>
      </c>
      <c r="X374" s="115" t="s">
        <v>1258</v>
      </c>
    </row>
    <row r="375" spans="1:24">
      <c r="A375" s="85"/>
      <c r="B375" s="85">
        <v>4</v>
      </c>
      <c r="C375" s="82">
        <v>1</v>
      </c>
      <c r="D375" s="82">
        <v>11</v>
      </c>
      <c r="E375" s="82">
        <v>3.7</v>
      </c>
      <c r="F375" s="83" t="s">
        <v>1575</v>
      </c>
      <c r="G375" s="82">
        <v>1</v>
      </c>
      <c r="H375" s="122">
        <v>30.23</v>
      </c>
      <c r="I375" s="122">
        <v>65.25</v>
      </c>
      <c r="J375" s="125">
        <v>48.14</v>
      </c>
      <c r="K375" s="122">
        <v>28.05</v>
      </c>
      <c r="L375" s="117">
        <v>119.61</v>
      </c>
      <c r="M375" s="117">
        <v>233</v>
      </c>
      <c r="N375" s="87">
        <v>6190000</v>
      </c>
      <c r="O375" s="87">
        <v>436200000</v>
      </c>
      <c r="P375" s="87">
        <v>166900000</v>
      </c>
      <c r="Q375" s="87">
        <v>269300000</v>
      </c>
      <c r="R375" s="87">
        <f t="shared" si="10"/>
        <v>6188770.2621218031</v>
      </c>
      <c r="S375" s="87">
        <v>436200000</v>
      </c>
      <c r="T375" s="87">
        <f t="shared" si="11"/>
        <v>12055709.983064797</v>
      </c>
      <c r="U375" s="85"/>
      <c r="V375" s="115" t="s">
        <v>1257</v>
      </c>
      <c r="W375" s="115" t="s">
        <v>1257</v>
      </c>
      <c r="X375" s="115" t="s">
        <v>1258</v>
      </c>
    </row>
    <row r="376" spans="1:24">
      <c r="A376" s="85"/>
      <c r="B376" s="85">
        <v>4</v>
      </c>
      <c r="C376" s="82">
        <v>1</v>
      </c>
      <c r="D376" s="82">
        <v>11</v>
      </c>
      <c r="E376" s="82">
        <v>3.7</v>
      </c>
      <c r="F376" s="83" t="s">
        <v>1576</v>
      </c>
      <c r="G376" s="82">
        <v>5</v>
      </c>
      <c r="H376" s="122">
        <v>22.45</v>
      </c>
      <c r="I376" s="122">
        <v>48.44</v>
      </c>
      <c r="J376" s="125">
        <v>35.75</v>
      </c>
      <c r="K376" s="122">
        <v>12.45</v>
      </c>
      <c r="L376" s="117">
        <v>88.81</v>
      </c>
      <c r="M376" s="117">
        <v>173</v>
      </c>
      <c r="N376" s="87">
        <v>6090000</v>
      </c>
      <c r="O376" s="87">
        <v>318620000</v>
      </c>
      <c r="P376" s="87">
        <v>121920000</v>
      </c>
      <c r="Q376" s="87">
        <v>196700000</v>
      </c>
      <c r="R376" s="87">
        <f t="shared" si="10"/>
        <v>6088377.2034586547</v>
      </c>
      <c r="S376" s="87">
        <v>318620000</v>
      </c>
      <c r="T376" s="87">
        <f t="shared" si="11"/>
        <v>11860029.908775443</v>
      </c>
      <c r="U376" s="85"/>
      <c r="V376" s="115" t="s">
        <v>1257</v>
      </c>
      <c r="W376" s="115" t="s">
        <v>1257</v>
      </c>
      <c r="X376" s="115" t="s">
        <v>1258</v>
      </c>
    </row>
    <row r="377" spans="1:24">
      <c r="A377" s="85"/>
      <c r="B377" s="85">
        <v>4</v>
      </c>
      <c r="C377" s="82">
        <v>1</v>
      </c>
      <c r="D377" s="82">
        <v>12</v>
      </c>
      <c r="E377" s="82">
        <v>3.7</v>
      </c>
      <c r="F377" s="83" t="s">
        <v>1577</v>
      </c>
      <c r="G377" s="82">
        <v>5</v>
      </c>
      <c r="H377" s="122">
        <v>22.45</v>
      </c>
      <c r="I377" s="122">
        <v>48.44</v>
      </c>
      <c r="J377" s="125">
        <v>35.75</v>
      </c>
      <c r="K377" s="122">
        <v>12.45</v>
      </c>
      <c r="L377" s="117">
        <v>88.81</v>
      </c>
      <c r="M377" s="117">
        <v>173</v>
      </c>
      <c r="N377" s="87">
        <v>6190000</v>
      </c>
      <c r="O377" s="87">
        <v>323920000</v>
      </c>
      <c r="P377" s="87">
        <v>123920000</v>
      </c>
      <c r="Q377" s="87">
        <v>200000000</v>
      </c>
      <c r="R377" s="87">
        <f t="shared" si="10"/>
        <v>6189652.701476139</v>
      </c>
      <c r="S377" s="87">
        <v>323920000</v>
      </c>
      <c r="T377" s="87">
        <f t="shared" si="11"/>
        <v>12057312.435034027</v>
      </c>
      <c r="U377" s="85"/>
      <c r="V377" s="115" t="s">
        <v>1257</v>
      </c>
      <c r="W377" s="115" t="s">
        <v>1257</v>
      </c>
      <c r="X377" s="115" t="s">
        <v>1258</v>
      </c>
    </row>
    <row r="378" spans="1:24">
      <c r="A378" s="85"/>
      <c r="B378" s="85">
        <v>4</v>
      </c>
      <c r="C378" s="82">
        <v>1</v>
      </c>
      <c r="D378" s="82">
        <v>12</v>
      </c>
      <c r="E378" s="82">
        <v>3.7</v>
      </c>
      <c r="F378" s="83" t="s">
        <v>1578</v>
      </c>
      <c r="G378" s="82">
        <v>5</v>
      </c>
      <c r="H378" s="122">
        <v>37.51</v>
      </c>
      <c r="I378" s="122">
        <v>80.97</v>
      </c>
      <c r="J378" s="125">
        <v>59.74</v>
      </c>
      <c r="K378" s="122">
        <v>31.950000000000003</v>
      </c>
      <c r="L378" s="117">
        <v>148.43</v>
      </c>
      <c r="M378" s="117">
        <v>289.14</v>
      </c>
      <c r="N378" s="87">
        <v>6290000</v>
      </c>
      <c r="O378" s="87">
        <v>550060000</v>
      </c>
      <c r="P378" s="87">
        <v>210460000</v>
      </c>
      <c r="Q378" s="87">
        <v>339600000</v>
      </c>
      <c r="R378" s="87">
        <f t="shared" si="10"/>
        <v>6288926.3515572259</v>
      </c>
      <c r="S378" s="87">
        <v>550060000</v>
      </c>
      <c r="T378" s="87">
        <f t="shared" si="11"/>
        <v>12250759.046616292</v>
      </c>
      <c r="U378" s="85"/>
      <c r="V378" s="115" t="s">
        <v>1257</v>
      </c>
      <c r="W378" s="115" t="s">
        <v>1257</v>
      </c>
      <c r="X378" s="115" t="s">
        <v>1258</v>
      </c>
    </row>
    <row r="379" spans="1:24">
      <c r="A379" s="85"/>
      <c r="B379" s="85">
        <v>4</v>
      </c>
      <c r="C379" s="82">
        <v>1</v>
      </c>
      <c r="D379" s="82">
        <v>12</v>
      </c>
      <c r="E379" s="82">
        <v>3.7</v>
      </c>
      <c r="F379" s="83" t="s">
        <v>1579</v>
      </c>
      <c r="G379" s="82">
        <v>5</v>
      </c>
      <c r="H379" s="122">
        <v>25.4</v>
      </c>
      <c r="I379" s="122">
        <v>54.82</v>
      </c>
      <c r="J379" s="125">
        <v>40.450000000000003</v>
      </c>
      <c r="K379" s="122">
        <v>11.25</v>
      </c>
      <c r="L379" s="117">
        <v>100.5</v>
      </c>
      <c r="M379" s="117">
        <v>195.76999999999998</v>
      </c>
      <c r="N379" s="87">
        <v>6190000</v>
      </c>
      <c r="O379" s="87">
        <v>366530000</v>
      </c>
      <c r="P379" s="87">
        <v>140230000</v>
      </c>
      <c r="Q379" s="87">
        <v>226300000</v>
      </c>
      <c r="R379" s="87">
        <f t="shared" si="10"/>
        <v>6189249.739426896</v>
      </c>
      <c r="S379" s="87">
        <v>366530000</v>
      </c>
      <c r="T379" s="87">
        <f t="shared" si="11"/>
        <v>12056412.154105507</v>
      </c>
      <c r="U379" s="85"/>
      <c r="V379" s="115" t="s">
        <v>1257</v>
      </c>
      <c r="W379" s="115" t="s">
        <v>1257</v>
      </c>
      <c r="X379" s="115" t="s">
        <v>1258</v>
      </c>
    </row>
    <row r="380" spans="1:24">
      <c r="A380" s="85"/>
      <c r="B380" s="85">
        <v>4</v>
      </c>
      <c r="C380" s="82">
        <v>1</v>
      </c>
      <c r="D380" s="82">
        <v>12</v>
      </c>
      <c r="E380" s="82">
        <v>3.7</v>
      </c>
      <c r="F380" s="83" t="s">
        <v>1580</v>
      </c>
      <c r="G380" s="82">
        <v>5</v>
      </c>
      <c r="H380" s="122">
        <v>25.4</v>
      </c>
      <c r="I380" s="122">
        <v>54.82</v>
      </c>
      <c r="J380" s="125">
        <v>40.450000000000003</v>
      </c>
      <c r="K380" s="122">
        <v>11.25</v>
      </c>
      <c r="L380" s="117">
        <v>100.5</v>
      </c>
      <c r="M380" s="117">
        <v>195.76999999999998</v>
      </c>
      <c r="N380" s="87">
        <v>6190000</v>
      </c>
      <c r="O380" s="87">
        <v>366530000</v>
      </c>
      <c r="P380" s="87">
        <v>140230000</v>
      </c>
      <c r="Q380" s="87">
        <v>226300000</v>
      </c>
      <c r="R380" s="87">
        <f t="shared" si="10"/>
        <v>6189249.739426896</v>
      </c>
      <c r="S380" s="87">
        <v>366530000</v>
      </c>
      <c r="T380" s="87">
        <f t="shared" si="11"/>
        <v>12056412.154105507</v>
      </c>
      <c r="U380" s="85"/>
      <c r="V380" s="115" t="s">
        <v>1257</v>
      </c>
      <c r="W380" s="115" t="s">
        <v>1257</v>
      </c>
      <c r="X380" s="115" t="s">
        <v>1258</v>
      </c>
    </row>
    <row r="381" spans="1:24">
      <c r="A381" s="85"/>
      <c r="B381" s="85">
        <v>4</v>
      </c>
      <c r="C381" s="82">
        <v>1</v>
      </c>
      <c r="D381" s="82">
        <v>12</v>
      </c>
      <c r="E381" s="82">
        <v>3.7</v>
      </c>
      <c r="F381" s="83" t="s">
        <v>1581</v>
      </c>
      <c r="G381" s="82">
        <v>5</v>
      </c>
      <c r="H381" s="122">
        <v>30.23</v>
      </c>
      <c r="I381" s="122">
        <v>65.25</v>
      </c>
      <c r="J381" s="125">
        <v>48.14</v>
      </c>
      <c r="K381" s="122">
        <v>28.05</v>
      </c>
      <c r="L381" s="117">
        <v>119.61</v>
      </c>
      <c r="M381" s="117">
        <v>233</v>
      </c>
      <c r="N381" s="87">
        <v>6290000</v>
      </c>
      <c r="O381" s="87">
        <v>443290000</v>
      </c>
      <c r="P381" s="87">
        <v>169590000</v>
      </c>
      <c r="Q381" s="87">
        <v>273700000</v>
      </c>
      <c r="R381" s="87">
        <f t="shared" si="10"/>
        <v>6289362.60773951</v>
      </c>
      <c r="S381" s="87">
        <v>443290000</v>
      </c>
      <c r="T381" s="87">
        <f t="shared" si="11"/>
        <v>12251663.636847304</v>
      </c>
      <c r="U381" s="85"/>
      <c r="V381" s="115" t="s">
        <v>1257</v>
      </c>
      <c r="W381" s="115" t="s">
        <v>1257</v>
      </c>
      <c r="X381" s="115" t="s">
        <v>1258</v>
      </c>
    </row>
    <row r="382" spans="1:24">
      <c r="A382" s="85"/>
      <c r="B382" s="85">
        <v>4</v>
      </c>
      <c r="C382" s="82">
        <v>1</v>
      </c>
      <c r="D382" s="82">
        <v>12</v>
      </c>
      <c r="E382" s="82">
        <v>3.7</v>
      </c>
      <c r="F382" s="83" t="s">
        <v>1582</v>
      </c>
      <c r="G382" s="82">
        <v>5</v>
      </c>
      <c r="H382" s="122">
        <v>22.45</v>
      </c>
      <c r="I382" s="122">
        <v>48.44</v>
      </c>
      <c r="J382" s="125">
        <v>35.75</v>
      </c>
      <c r="K382" s="122">
        <v>12.45</v>
      </c>
      <c r="L382" s="117">
        <v>88.81</v>
      </c>
      <c r="M382" s="117">
        <v>173</v>
      </c>
      <c r="N382" s="87">
        <v>6190000</v>
      </c>
      <c r="O382" s="87">
        <v>323920000</v>
      </c>
      <c r="P382" s="87">
        <v>123920000</v>
      </c>
      <c r="Q382" s="87">
        <v>200000000</v>
      </c>
      <c r="R382" s="87">
        <f t="shared" si="10"/>
        <v>6189652.701476139</v>
      </c>
      <c r="S382" s="87">
        <v>323920000</v>
      </c>
      <c r="T382" s="87">
        <f t="shared" si="11"/>
        <v>12057312.435034027</v>
      </c>
      <c r="U382" s="85"/>
      <c r="V382" s="115" t="s">
        <v>1257</v>
      </c>
      <c r="W382" s="115" t="s">
        <v>1257</v>
      </c>
      <c r="X382" s="115" t="s">
        <v>1258</v>
      </c>
    </row>
    <row r="383" spans="1:24">
      <c r="A383" s="85"/>
      <c r="B383" s="85">
        <v>4</v>
      </c>
      <c r="C383" s="82">
        <v>1</v>
      </c>
      <c r="D383" s="82">
        <v>12</v>
      </c>
      <c r="E383" s="82">
        <v>3.7</v>
      </c>
      <c r="F383" s="83" t="s">
        <v>1583</v>
      </c>
      <c r="G383" s="82">
        <v>5</v>
      </c>
      <c r="H383" s="122">
        <v>22.45</v>
      </c>
      <c r="I383" s="122">
        <v>48.44</v>
      </c>
      <c r="J383" s="125">
        <v>35.75</v>
      </c>
      <c r="K383" s="122">
        <v>12.45</v>
      </c>
      <c r="L383" s="117">
        <v>88.81</v>
      </c>
      <c r="M383" s="117">
        <v>173</v>
      </c>
      <c r="N383" s="87">
        <v>6190000</v>
      </c>
      <c r="O383" s="87">
        <v>323920000</v>
      </c>
      <c r="P383" s="87">
        <v>123920000</v>
      </c>
      <c r="Q383" s="87">
        <v>200000000</v>
      </c>
      <c r="R383" s="87">
        <f t="shared" si="10"/>
        <v>6189652.701476139</v>
      </c>
      <c r="S383" s="87">
        <v>323920000</v>
      </c>
      <c r="T383" s="87">
        <f t="shared" si="11"/>
        <v>12057312.435034027</v>
      </c>
      <c r="U383" s="85"/>
      <c r="V383" s="115" t="s">
        <v>1257</v>
      </c>
      <c r="W383" s="115" t="s">
        <v>1257</v>
      </c>
      <c r="X383" s="115" t="s">
        <v>1258</v>
      </c>
    </row>
    <row r="384" spans="1:24">
      <c r="A384" s="85"/>
      <c r="B384" s="85">
        <v>4</v>
      </c>
      <c r="C384" s="82">
        <v>1</v>
      </c>
      <c r="D384" s="82">
        <v>12</v>
      </c>
      <c r="E384" s="82">
        <v>3.7</v>
      </c>
      <c r="F384" s="83" t="s">
        <v>1584</v>
      </c>
      <c r="G384" s="82">
        <v>5</v>
      </c>
      <c r="H384" s="122">
        <v>40.909999999999997</v>
      </c>
      <c r="I384" s="122">
        <v>88.3</v>
      </c>
      <c r="J384" s="125">
        <v>65.16</v>
      </c>
      <c r="K384" s="122">
        <v>40.200000000000003</v>
      </c>
      <c r="L384" s="117">
        <v>161.88</v>
      </c>
      <c r="M384" s="117">
        <v>315.33999999999997</v>
      </c>
      <c r="N384" s="87">
        <v>6290000</v>
      </c>
      <c r="O384" s="87">
        <v>599930000</v>
      </c>
      <c r="P384" s="87">
        <v>229530000</v>
      </c>
      <c r="Q384" s="87">
        <v>370400000</v>
      </c>
      <c r="R384" s="87">
        <f t="shared" si="10"/>
        <v>6289210.5962500414</v>
      </c>
      <c r="S384" s="87">
        <v>599930000</v>
      </c>
      <c r="T384" s="87">
        <f t="shared" si="11"/>
        <v>12251295.215106793</v>
      </c>
      <c r="U384" s="85"/>
      <c r="V384" s="115" t="s">
        <v>1257</v>
      </c>
      <c r="W384" s="115" t="s">
        <v>1257</v>
      </c>
      <c r="X384" s="115" t="s">
        <v>1258</v>
      </c>
    </row>
    <row r="385" spans="1:24">
      <c r="A385" s="85"/>
      <c r="B385" s="85">
        <v>4</v>
      </c>
      <c r="C385" s="82">
        <v>1</v>
      </c>
      <c r="D385" s="82">
        <v>12</v>
      </c>
      <c r="E385" s="82">
        <v>3.7</v>
      </c>
      <c r="F385" s="83" t="s">
        <v>1585</v>
      </c>
      <c r="G385" s="82">
        <v>5</v>
      </c>
      <c r="H385" s="122">
        <v>25.4</v>
      </c>
      <c r="I385" s="122">
        <v>54.82</v>
      </c>
      <c r="J385" s="125">
        <v>40.450000000000003</v>
      </c>
      <c r="K385" s="122">
        <v>11.25</v>
      </c>
      <c r="L385" s="117">
        <v>100.5</v>
      </c>
      <c r="M385" s="117">
        <v>195.76999999999998</v>
      </c>
      <c r="N385" s="87">
        <v>6190000</v>
      </c>
      <c r="O385" s="87">
        <v>366530000</v>
      </c>
      <c r="P385" s="87">
        <v>140230000</v>
      </c>
      <c r="Q385" s="87">
        <v>226300000</v>
      </c>
      <c r="R385" s="87">
        <f t="shared" si="10"/>
        <v>6189249.739426896</v>
      </c>
      <c r="S385" s="87">
        <v>366530000</v>
      </c>
      <c r="T385" s="87">
        <f t="shared" si="11"/>
        <v>12056412.154105507</v>
      </c>
      <c r="U385" s="85"/>
      <c r="V385" s="115" t="s">
        <v>1257</v>
      </c>
      <c r="W385" s="115" t="s">
        <v>1257</v>
      </c>
      <c r="X385" s="115" t="s">
        <v>1258</v>
      </c>
    </row>
    <row r="386" spans="1:24">
      <c r="A386" s="85"/>
      <c r="B386" s="85">
        <v>4</v>
      </c>
      <c r="C386" s="82">
        <v>1</v>
      </c>
      <c r="D386" s="82">
        <v>12</v>
      </c>
      <c r="E386" s="82">
        <v>3.7</v>
      </c>
      <c r="F386" s="83" t="s">
        <v>1586</v>
      </c>
      <c r="G386" s="82">
        <v>5</v>
      </c>
      <c r="H386" s="122">
        <v>25.4</v>
      </c>
      <c r="I386" s="122">
        <v>54.82</v>
      </c>
      <c r="J386" s="125">
        <v>40.450000000000003</v>
      </c>
      <c r="K386" s="122">
        <v>11.25</v>
      </c>
      <c r="L386" s="117">
        <v>100.5</v>
      </c>
      <c r="M386" s="117">
        <v>195.76999999999998</v>
      </c>
      <c r="N386" s="87">
        <v>6190000</v>
      </c>
      <c r="O386" s="87">
        <v>366530000</v>
      </c>
      <c r="P386" s="87">
        <v>140230000</v>
      </c>
      <c r="Q386" s="87">
        <v>226300000</v>
      </c>
      <c r="R386" s="87">
        <f t="shared" si="10"/>
        <v>6189249.739426896</v>
      </c>
      <c r="S386" s="87">
        <v>366530000</v>
      </c>
      <c r="T386" s="87">
        <f t="shared" si="11"/>
        <v>12056412.154105507</v>
      </c>
      <c r="U386" s="85"/>
      <c r="V386" s="115" t="s">
        <v>1257</v>
      </c>
      <c r="W386" s="115" t="s">
        <v>1257</v>
      </c>
      <c r="X386" s="115" t="s">
        <v>1258</v>
      </c>
    </row>
    <row r="387" spans="1:24">
      <c r="A387" s="85"/>
      <c r="B387" s="85">
        <v>4</v>
      </c>
      <c r="C387" s="82">
        <v>1</v>
      </c>
      <c r="D387" s="82">
        <v>12</v>
      </c>
      <c r="E387" s="82">
        <v>3.7</v>
      </c>
      <c r="F387" s="83" t="s">
        <v>1587</v>
      </c>
      <c r="G387" s="82">
        <v>5</v>
      </c>
      <c r="H387" s="122">
        <v>40.909999999999997</v>
      </c>
      <c r="I387" s="122">
        <v>88.3</v>
      </c>
      <c r="J387" s="125">
        <v>65.16</v>
      </c>
      <c r="K387" s="122">
        <v>40.200000000000003</v>
      </c>
      <c r="L387" s="117">
        <v>161.88</v>
      </c>
      <c r="M387" s="117">
        <v>315.33999999999997</v>
      </c>
      <c r="N387" s="87">
        <v>6290000</v>
      </c>
      <c r="O387" s="87">
        <v>599930000</v>
      </c>
      <c r="P387" s="87">
        <v>229530000</v>
      </c>
      <c r="Q387" s="87">
        <v>370400000</v>
      </c>
      <c r="R387" s="87">
        <f t="shared" ref="R387:R450" si="12">S387/(M387*0.3025)</f>
        <v>6289210.5962500414</v>
      </c>
      <c r="S387" s="87">
        <v>599930000</v>
      </c>
      <c r="T387" s="87">
        <f t="shared" ref="T387:T450" si="13">S387/(L387*0.3025)</f>
        <v>12251295.215106793</v>
      </c>
      <c r="U387" s="85"/>
      <c r="V387" s="115" t="s">
        <v>1257</v>
      </c>
      <c r="W387" s="115" t="s">
        <v>1257</v>
      </c>
      <c r="X387" s="115" t="s">
        <v>1258</v>
      </c>
    </row>
    <row r="388" spans="1:24">
      <c r="A388" s="85"/>
      <c r="B388" s="85">
        <v>4</v>
      </c>
      <c r="C388" s="82">
        <v>1</v>
      </c>
      <c r="D388" s="82">
        <v>12</v>
      </c>
      <c r="E388" s="82">
        <v>3.7</v>
      </c>
      <c r="F388" s="83" t="s">
        <v>1588</v>
      </c>
      <c r="G388" s="82">
        <v>5</v>
      </c>
      <c r="H388" s="122">
        <v>22.45</v>
      </c>
      <c r="I388" s="122">
        <v>48.44</v>
      </c>
      <c r="J388" s="125">
        <v>35.75</v>
      </c>
      <c r="K388" s="122">
        <v>12.45</v>
      </c>
      <c r="L388" s="117">
        <v>88.81</v>
      </c>
      <c r="M388" s="117">
        <v>173</v>
      </c>
      <c r="N388" s="87">
        <v>6190000</v>
      </c>
      <c r="O388" s="87">
        <v>323920000</v>
      </c>
      <c r="P388" s="87">
        <v>123920000</v>
      </c>
      <c r="Q388" s="87">
        <v>200000000</v>
      </c>
      <c r="R388" s="87">
        <f t="shared" si="12"/>
        <v>6189652.701476139</v>
      </c>
      <c r="S388" s="87">
        <v>323920000</v>
      </c>
      <c r="T388" s="87">
        <f t="shared" si="13"/>
        <v>12057312.435034027</v>
      </c>
      <c r="U388" s="85"/>
      <c r="V388" s="115" t="s">
        <v>1257</v>
      </c>
      <c r="W388" s="115" t="s">
        <v>1257</v>
      </c>
      <c r="X388" s="115" t="s">
        <v>1258</v>
      </c>
    </row>
    <row r="389" spans="1:24">
      <c r="A389" s="85"/>
      <c r="B389" s="85">
        <v>4</v>
      </c>
      <c r="C389" s="82">
        <v>1</v>
      </c>
      <c r="D389" s="82">
        <v>12</v>
      </c>
      <c r="E389" s="82">
        <v>3.7</v>
      </c>
      <c r="F389" s="83" t="s">
        <v>1589</v>
      </c>
      <c r="G389" s="82">
        <v>5</v>
      </c>
      <c r="H389" s="122">
        <v>22.45</v>
      </c>
      <c r="I389" s="122">
        <v>48.44</v>
      </c>
      <c r="J389" s="125">
        <v>35.75</v>
      </c>
      <c r="K389" s="122">
        <v>12.45</v>
      </c>
      <c r="L389" s="117">
        <v>88.81</v>
      </c>
      <c r="M389" s="117">
        <v>173</v>
      </c>
      <c r="N389" s="87">
        <v>6190000</v>
      </c>
      <c r="O389" s="87">
        <v>323920000</v>
      </c>
      <c r="P389" s="87">
        <v>123920000</v>
      </c>
      <c r="Q389" s="87">
        <v>200000000</v>
      </c>
      <c r="R389" s="87">
        <f t="shared" si="12"/>
        <v>6189652.701476139</v>
      </c>
      <c r="S389" s="87">
        <v>323920000</v>
      </c>
      <c r="T389" s="87">
        <f t="shared" si="13"/>
        <v>12057312.435034027</v>
      </c>
      <c r="U389" s="85"/>
      <c r="V389" s="115" t="s">
        <v>1257</v>
      </c>
      <c r="W389" s="115" t="s">
        <v>1257</v>
      </c>
      <c r="X389" s="115" t="s">
        <v>1258</v>
      </c>
    </row>
    <row r="390" spans="1:24">
      <c r="A390" s="85"/>
      <c r="B390" s="85">
        <v>4</v>
      </c>
      <c r="C390" s="82">
        <v>1</v>
      </c>
      <c r="D390" s="82">
        <v>12</v>
      </c>
      <c r="E390" s="82">
        <v>3.7</v>
      </c>
      <c r="F390" s="83" t="s">
        <v>1590</v>
      </c>
      <c r="G390" s="82">
        <v>5</v>
      </c>
      <c r="H390" s="122">
        <v>49.38</v>
      </c>
      <c r="I390" s="122">
        <v>106.58</v>
      </c>
      <c r="J390" s="125">
        <v>78.64</v>
      </c>
      <c r="K390" s="122">
        <v>43.95</v>
      </c>
      <c r="L390" s="117">
        <v>195.38</v>
      </c>
      <c r="M390" s="117">
        <v>380.59999999999997</v>
      </c>
      <c r="N390" s="87">
        <v>6290000</v>
      </c>
      <c r="O390" s="87">
        <v>724130000</v>
      </c>
      <c r="P390" s="87">
        <v>277030000</v>
      </c>
      <c r="Q390" s="87">
        <v>447100000</v>
      </c>
      <c r="R390" s="87">
        <f t="shared" si="12"/>
        <v>6289590.5985764107</v>
      </c>
      <c r="S390" s="87">
        <v>724130000</v>
      </c>
      <c r="T390" s="87">
        <f t="shared" si="13"/>
        <v>12252114.760048019</v>
      </c>
      <c r="U390" s="85"/>
      <c r="V390" s="115" t="s">
        <v>1257</v>
      </c>
      <c r="W390" s="115" t="s">
        <v>1257</v>
      </c>
      <c r="X390" s="115" t="s">
        <v>1258</v>
      </c>
    </row>
    <row r="391" spans="1:24">
      <c r="A391" s="85"/>
      <c r="B391" s="85">
        <v>4</v>
      </c>
      <c r="C391" s="82">
        <v>1</v>
      </c>
      <c r="D391" s="82">
        <v>12</v>
      </c>
      <c r="E391" s="82">
        <v>3.7</v>
      </c>
      <c r="F391" s="83" t="s">
        <v>1591</v>
      </c>
      <c r="G391" s="82">
        <v>5</v>
      </c>
      <c r="H391" s="122">
        <v>33.869999999999997</v>
      </c>
      <c r="I391" s="122">
        <v>73.099999999999994</v>
      </c>
      <c r="J391" s="125">
        <v>53.93</v>
      </c>
      <c r="K391" s="122">
        <v>15</v>
      </c>
      <c r="L391" s="117">
        <v>134</v>
      </c>
      <c r="M391" s="117">
        <v>261.02999999999997</v>
      </c>
      <c r="N391" s="87">
        <v>6190000</v>
      </c>
      <c r="O391" s="87">
        <v>488680000</v>
      </c>
      <c r="P391" s="87">
        <v>186980000</v>
      </c>
      <c r="Q391" s="87">
        <v>301700000</v>
      </c>
      <c r="R391" s="87">
        <f t="shared" si="12"/>
        <v>6188832.9861708051</v>
      </c>
      <c r="S391" s="87">
        <v>488680000</v>
      </c>
      <c r="T391" s="87">
        <f t="shared" si="13"/>
        <v>12055754.286419146</v>
      </c>
      <c r="U391" s="85"/>
      <c r="V391" s="115" t="s">
        <v>1257</v>
      </c>
      <c r="W391" s="115" t="s">
        <v>1257</v>
      </c>
      <c r="X391" s="115" t="s">
        <v>1258</v>
      </c>
    </row>
    <row r="392" spans="1:24">
      <c r="A392" s="85"/>
      <c r="B392" s="85">
        <v>4</v>
      </c>
      <c r="C392" s="82">
        <v>1</v>
      </c>
      <c r="D392" s="82">
        <v>12</v>
      </c>
      <c r="E392" s="82">
        <v>3.7</v>
      </c>
      <c r="F392" s="83" t="s">
        <v>1592</v>
      </c>
      <c r="G392" s="82">
        <v>5</v>
      </c>
      <c r="H392" s="122">
        <v>49.38</v>
      </c>
      <c r="I392" s="122">
        <v>106.58</v>
      </c>
      <c r="J392" s="125">
        <v>78.64</v>
      </c>
      <c r="K392" s="122">
        <v>43.95</v>
      </c>
      <c r="L392" s="117">
        <v>195.38</v>
      </c>
      <c r="M392" s="117">
        <v>380.59999999999997</v>
      </c>
      <c r="N392" s="87">
        <v>6290000</v>
      </c>
      <c r="O392" s="87">
        <v>724130000</v>
      </c>
      <c r="P392" s="87">
        <v>277030000</v>
      </c>
      <c r="Q392" s="87">
        <v>447100000</v>
      </c>
      <c r="R392" s="87">
        <f t="shared" si="12"/>
        <v>6289590.5985764107</v>
      </c>
      <c r="S392" s="87">
        <v>724130000</v>
      </c>
      <c r="T392" s="87">
        <f t="shared" si="13"/>
        <v>12252114.760048019</v>
      </c>
      <c r="U392" s="85"/>
      <c r="V392" s="115" t="s">
        <v>1257</v>
      </c>
      <c r="W392" s="115" t="s">
        <v>1257</v>
      </c>
      <c r="X392" s="115" t="s">
        <v>1258</v>
      </c>
    </row>
    <row r="393" spans="1:24">
      <c r="A393" s="85"/>
      <c r="B393" s="85">
        <v>4</v>
      </c>
      <c r="C393" s="82">
        <v>1</v>
      </c>
      <c r="D393" s="82">
        <v>12</v>
      </c>
      <c r="E393" s="82">
        <v>3.7</v>
      </c>
      <c r="F393" s="83" t="s">
        <v>1593</v>
      </c>
      <c r="G393" s="82">
        <v>5</v>
      </c>
      <c r="H393" s="122">
        <v>22.45</v>
      </c>
      <c r="I393" s="122">
        <v>48.44</v>
      </c>
      <c r="J393" s="125">
        <v>35.75</v>
      </c>
      <c r="K393" s="122">
        <v>12.45</v>
      </c>
      <c r="L393" s="117">
        <v>88.81</v>
      </c>
      <c r="M393" s="117">
        <v>173</v>
      </c>
      <c r="N393" s="87">
        <v>6190000</v>
      </c>
      <c r="O393" s="87">
        <v>323920000</v>
      </c>
      <c r="P393" s="87">
        <v>123920000</v>
      </c>
      <c r="Q393" s="87">
        <v>200000000</v>
      </c>
      <c r="R393" s="87">
        <f t="shared" si="12"/>
        <v>6189652.701476139</v>
      </c>
      <c r="S393" s="87">
        <v>323920000</v>
      </c>
      <c r="T393" s="87">
        <f t="shared" si="13"/>
        <v>12057312.435034027</v>
      </c>
      <c r="U393" s="85"/>
      <c r="V393" s="115" t="s">
        <v>1257</v>
      </c>
      <c r="W393" s="115" t="s">
        <v>1257</v>
      </c>
      <c r="X393" s="115" t="s">
        <v>1258</v>
      </c>
    </row>
    <row r="394" spans="1:24">
      <c r="A394" s="85"/>
      <c r="B394" s="85">
        <v>4</v>
      </c>
      <c r="C394" s="82">
        <v>1</v>
      </c>
      <c r="D394" s="82">
        <v>12</v>
      </c>
      <c r="E394" s="82">
        <v>3.7</v>
      </c>
      <c r="F394" s="83" t="s">
        <v>1594</v>
      </c>
      <c r="G394" s="82">
        <v>5</v>
      </c>
      <c r="H394" s="122">
        <v>22.45</v>
      </c>
      <c r="I394" s="122">
        <v>48.44</v>
      </c>
      <c r="J394" s="125">
        <v>35.75</v>
      </c>
      <c r="K394" s="122">
        <v>12.45</v>
      </c>
      <c r="L394" s="117">
        <v>88.81</v>
      </c>
      <c r="M394" s="117">
        <v>173</v>
      </c>
      <c r="N394" s="87">
        <v>6190000</v>
      </c>
      <c r="O394" s="87">
        <v>323920000</v>
      </c>
      <c r="P394" s="87">
        <v>123920000</v>
      </c>
      <c r="Q394" s="87">
        <v>200000000</v>
      </c>
      <c r="R394" s="87">
        <f t="shared" si="12"/>
        <v>6189652.701476139</v>
      </c>
      <c r="S394" s="87">
        <v>323920000</v>
      </c>
      <c r="T394" s="87">
        <f t="shared" si="13"/>
        <v>12057312.435034027</v>
      </c>
      <c r="U394" s="85"/>
      <c r="V394" s="115" t="s">
        <v>1257</v>
      </c>
      <c r="W394" s="115" t="s">
        <v>1257</v>
      </c>
      <c r="X394" s="115" t="s">
        <v>1258</v>
      </c>
    </row>
    <row r="395" spans="1:24">
      <c r="A395" s="85"/>
      <c r="B395" s="85">
        <v>4</v>
      </c>
      <c r="C395" s="82">
        <v>1</v>
      </c>
      <c r="D395" s="82">
        <v>12</v>
      </c>
      <c r="E395" s="82">
        <v>3.7</v>
      </c>
      <c r="F395" s="83" t="s">
        <v>1595</v>
      </c>
      <c r="G395" s="82">
        <v>1</v>
      </c>
      <c r="H395" s="122">
        <v>37.51</v>
      </c>
      <c r="I395" s="122">
        <v>80.97</v>
      </c>
      <c r="J395" s="125">
        <v>59.74</v>
      </c>
      <c r="K395" s="122">
        <v>31.950000000000003</v>
      </c>
      <c r="L395" s="117">
        <v>148.43</v>
      </c>
      <c r="M395" s="117">
        <v>289.14</v>
      </c>
      <c r="N395" s="87">
        <v>6290000</v>
      </c>
      <c r="O395" s="87">
        <v>550060000</v>
      </c>
      <c r="P395" s="87">
        <v>210460000</v>
      </c>
      <c r="Q395" s="87">
        <v>339600000</v>
      </c>
      <c r="R395" s="87">
        <f t="shared" si="12"/>
        <v>6288926.3515572259</v>
      </c>
      <c r="S395" s="87">
        <v>550060000</v>
      </c>
      <c r="T395" s="87">
        <f t="shared" si="13"/>
        <v>12250759.046616292</v>
      </c>
      <c r="U395" s="85"/>
      <c r="V395" s="115" t="s">
        <v>1257</v>
      </c>
      <c r="W395" s="115" t="s">
        <v>1257</v>
      </c>
      <c r="X395" s="115" t="s">
        <v>1258</v>
      </c>
    </row>
    <row r="396" spans="1:24">
      <c r="A396" s="85"/>
      <c r="B396" s="85">
        <v>4</v>
      </c>
      <c r="C396" s="82">
        <v>1</v>
      </c>
      <c r="D396" s="82">
        <v>12</v>
      </c>
      <c r="E396" s="82">
        <v>3.7</v>
      </c>
      <c r="F396" s="83" t="s">
        <v>1596</v>
      </c>
      <c r="G396" s="82">
        <v>1</v>
      </c>
      <c r="H396" s="122">
        <v>25.4</v>
      </c>
      <c r="I396" s="122">
        <v>54.82</v>
      </c>
      <c r="J396" s="125">
        <v>40.450000000000003</v>
      </c>
      <c r="K396" s="122">
        <v>11.25</v>
      </c>
      <c r="L396" s="117">
        <v>100.5</v>
      </c>
      <c r="M396" s="117">
        <v>195.76999999999998</v>
      </c>
      <c r="N396" s="87">
        <v>6190000</v>
      </c>
      <c r="O396" s="87">
        <v>366530000</v>
      </c>
      <c r="P396" s="87">
        <v>140230000</v>
      </c>
      <c r="Q396" s="87">
        <v>226300000</v>
      </c>
      <c r="R396" s="87">
        <f t="shared" si="12"/>
        <v>6189249.739426896</v>
      </c>
      <c r="S396" s="87">
        <v>366530000</v>
      </c>
      <c r="T396" s="87">
        <f t="shared" si="13"/>
        <v>12056412.154105507</v>
      </c>
      <c r="U396" s="85"/>
      <c r="V396" s="115" t="s">
        <v>1257</v>
      </c>
      <c r="W396" s="115" t="s">
        <v>1257</v>
      </c>
      <c r="X396" s="115" t="s">
        <v>1258</v>
      </c>
    </row>
    <row r="397" spans="1:24">
      <c r="A397" s="85"/>
      <c r="B397" s="85">
        <v>4</v>
      </c>
      <c r="C397" s="82">
        <v>1</v>
      </c>
      <c r="D397" s="82">
        <v>12</v>
      </c>
      <c r="E397" s="82">
        <v>3.7</v>
      </c>
      <c r="F397" s="83" t="s">
        <v>1597</v>
      </c>
      <c r="G397" s="82">
        <v>5</v>
      </c>
      <c r="H397" s="122">
        <v>25.4</v>
      </c>
      <c r="I397" s="122">
        <v>54.82</v>
      </c>
      <c r="J397" s="125">
        <v>40.450000000000003</v>
      </c>
      <c r="K397" s="122">
        <v>11.25</v>
      </c>
      <c r="L397" s="117">
        <v>100.5</v>
      </c>
      <c r="M397" s="117">
        <v>195.76999999999998</v>
      </c>
      <c r="N397" s="87">
        <v>6190000</v>
      </c>
      <c r="O397" s="87">
        <v>366530000</v>
      </c>
      <c r="P397" s="87">
        <v>140230000</v>
      </c>
      <c r="Q397" s="87">
        <v>226300000</v>
      </c>
      <c r="R397" s="87">
        <f t="shared" si="12"/>
        <v>6189249.739426896</v>
      </c>
      <c r="S397" s="87">
        <v>366530000</v>
      </c>
      <c r="T397" s="87">
        <f t="shared" si="13"/>
        <v>12056412.154105507</v>
      </c>
      <c r="U397" s="85"/>
      <c r="V397" s="115" t="s">
        <v>1257</v>
      </c>
      <c r="W397" s="115" t="s">
        <v>1257</v>
      </c>
      <c r="X397" s="115" t="s">
        <v>1258</v>
      </c>
    </row>
    <row r="398" spans="1:24">
      <c r="A398" s="85"/>
      <c r="B398" s="85">
        <v>4</v>
      </c>
      <c r="C398" s="82">
        <v>1</v>
      </c>
      <c r="D398" s="82">
        <v>12</v>
      </c>
      <c r="E398" s="82">
        <v>3.7</v>
      </c>
      <c r="F398" s="83" t="s">
        <v>1598</v>
      </c>
      <c r="G398" s="82">
        <v>1</v>
      </c>
      <c r="H398" s="122">
        <v>30.23</v>
      </c>
      <c r="I398" s="122">
        <v>65.25</v>
      </c>
      <c r="J398" s="125">
        <v>48.14</v>
      </c>
      <c r="K398" s="122">
        <v>28.05</v>
      </c>
      <c r="L398" s="117">
        <v>119.61</v>
      </c>
      <c r="M398" s="117">
        <v>233</v>
      </c>
      <c r="N398" s="87">
        <v>6290000</v>
      </c>
      <c r="O398" s="87">
        <v>443290000</v>
      </c>
      <c r="P398" s="87">
        <v>169590000</v>
      </c>
      <c r="Q398" s="87">
        <v>273700000</v>
      </c>
      <c r="R398" s="87">
        <f t="shared" si="12"/>
        <v>6289362.60773951</v>
      </c>
      <c r="S398" s="87">
        <v>443290000</v>
      </c>
      <c r="T398" s="87">
        <f t="shared" si="13"/>
        <v>12251663.636847304</v>
      </c>
      <c r="U398" s="85"/>
      <c r="V398" s="115" t="s">
        <v>1257</v>
      </c>
      <c r="W398" s="115" t="s">
        <v>1257</v>
      </c>
      <c r="X398" s="115" t="s">
        <v>1258</v>
      </c>
    </row>
    <row r="399" spans="1:24">
      <c r="A399" s="85"/>
      <c r="B399" s="85">
        <v>4</v>
      </c>
      <c r="C399" s="82">
        <v>1</v>
      </c>
      <c r="D399" s="82">
        <v>12</v>
      </c>
      <c r="E399" s="82">
        <v>3.7</v>
      </c>
      <c r="F399" s="83" t="s">
        <v>1599</v>
      </c>
      <c r="G399" s="82">
        <v>5</v>
      </c>
      <c r="H399" s="122">
        <v>22.45</v>
      </c>
      <c r="I399" s="122">
        <v>48.44</v>
      </c>
      <c r="J399" s="125">
        <v>35.75</v>
      </c>
      <c r="K399" s="122">
        <v>12.45</v>
      </c>
      <c r="L399" s="117">
        <v>88.81</v>
      </c>
      <c r="M399" s="117">
        <v>173</v>
      </c>
      <c r="N399" s="87">
        <v>6190000</v>
      </c>
      <c r="O399" s="87">
        <v>323920000</v>
      </c>
      <c r="P399" s="87">
        <v>123920000</v>
      </c>
      <c r="Q399" s="87">
        <v>200000000</v>
      </c>
      <c r="R399" s="87">
        <f t="shared" si="12"/>
        <v>6189652.701476139</v>
      </c>
      <c r="S399" s="87">
        <v>323920000</v>
      </c>
      <c r="T399" s="87">
        <f t="shared" si="13"/>
        <v>12057312.435034027</v>
      </c>
      <c r="U399" s="85"/>
      <c r="V399" s="115" t="s">
        <v>1257</v>
      </c>
      <c r="W399" s="115" t="s">
        <v>1257</v>
      </c>
      <c r="X399" s="115" t="s">
        <v>1258</v>
      </c>
    </row>
    <row r="400" spans="1:24">
      <c r="A400" s="85"/>
      <c r="B400" s="85">
        <v>4</v>
      </c>
      <c r="C400" s="82">
        <v>1</v>
      </c>
      <c r="D400" s="82">
        <v>13</v>
      </c>
      <c r="E400" s="82">
        <v>3.7</v>
      </c>
      <c r="F400" s="83" t="s">
        <v>1600</v>
      </c>
      <c r="G400" s="82">
        <v>4</v>
      </c>
      <c r="H400" s="122">
        <v>22.45</v>
      </c>
      <c r="I400" s="122">
        <v>48.44</v>
      </c>
      <c r="J400" s="125">
        <v>35.75</v>
      </c>
      <c r="K400" s="122">
        <v>12.45</v>
      </c>
      <c r="L400" s="117">
        <v>88.81</v>
      </c>
      <c r="M400" s="117">
        <v>173</v>
      </c>
      <c r="N400" s="87">
        <v>6290000</v>
      </c>
      <c r="O400" s="87">
        <v>329120000</v>
      </c>
      <c r="P400" s="87">
        <v>125920000</v>
      </c>
      <c r="Q400" s="87">
        <v>203200000</v>
      </c>
      <c r="R400" s="87">
        <f t="shared" si="12"/>
        <v>6289017.3410404632</v>
      </c>
      <c r="S400" s="87">
        <v>329120000</v>
      </c>
      <c r="T400" s="87">
        <f t="shared" si="13"/>
        <v>12250872.649476411</v>
      </c>
      <c r="U400" s="85"/>
      <c r="V400" s="115" t="s">
        <v>1257</v>
      </c>
      <c r="W400" s="115" t="s">
        <v>1257</v>
      </c>
      <c r="X400" s="115" t="s">
        <v>1258</v>
      </c>
    </row>
    <row r="401" spans="1:24">
      <c r="A401" s="85"/>
      <c r="B401" s="85">
        <v>4</v>
      </c>
      <c r="C401" s="82">
        <v>1</v>
      </c>
      <c r="D401" s="82">
        <v>13</v>
      </c>
      <c r="E401" s="82">
        <v>3.7</v>
      </c>
      <c r="F401" s="83" t="s">
        <v>1601</v>
      </c>
      <c r="G401" s="82">
        <v>4</v>
      </c>
      <c r="H401" s="122">
        <v>37.51</v>
      </c>
      <c r="I401" s="122">
        <v>80.97</v>
      </c>
      <c r="J401" s="125">
        <v>59.74</v>
      </c>
      <c r="K401" s="122">
        <v>31.950000000000003</v>
      </c>
      <c r="L401" s="117">
        <v>148.43</v>
      </c>
      <c r="M401" s="117">
        <v>289.14</v>
      </c>
      <c r="N401" s="87">
        <v>6390000</v>
      </c>
      <c r="O401" s="87">
        <v>558800000</v>
      </c>
      <c r="P401" s="87">
        <v>213800000</v>
      </c>
      <c r="Q401" s="87">
        <v>345000000</v>
      </c>
      <c r="R401" s="87">
        <f t="shared" si="12"/>
        <v>6388852.2074867794</v>
      </c>
      <c r="S401" s="87">
        <v>558800000</v>
      </c>
      <c r="T401" s="87">
        <f t="shared" si="13"/>
        <v>12445413.509888345</v>
      </c>
      <c r="U401" s="85"/>
      <c r="V401" s="115" t="s">
        <v>1257</v>
      </c>
      <c r="W401" s="115" t="s">
        <v>1257</v>
      </c>
      <c r="X401" s="115" t="s">
        <v>1258</v>
      </c>
    </row>
    <row r="402" spans="1:24">
      <c r="A402" s="85"/>
      <c r="B402" s="85">
        <v>4</v>
      </c>
      <c r="C402" s="82">
        <v>1</v>
      </c>
      <c r="D402" s="82">
        <v>13</v>
      </c>
      <c r="E402" s="82">
        <v>3.7</v>
      </c>
      <c r="F402" s="83" t="s">
        <v>1602</v>
      </c>
      <c r="G402" s="82">
        <v>4</v>
      </c>
      <c r="H402" s="122">
        <v>25.4</v>
      </c>
      <c r="I402" s="122">
        <v>54.82</v>
      </c>
      <c r="J402" s="125">
        <v>40.450000000000003</v>
      </c>
      <c r="K402" s="122">
        <v>11.25</v>
      </c>
      <c r="L402" s="117">
        <v>100.5</v>
      </c>
      <c r="M402" s="117">
        <v>195.76999999999998</v>
      </c>
      <c r="N402" s="87">
        <v>6290000</v>
      </c>
      <c r="O402" s="87">
        <v>372400000</v>
      </c>
      <c r="P402" s="87">
        <v>142500000</v>
      </c>
      <c r="Q402" s="87">
        <v>229900000</v>
      </c>
      <c r="R402" s="87">
        <f t="shared" si="12"/>
        <v>6288370.9463415714</v>
      </c>
      <c r="S402" s="87">
        <v>372400000</v>
      </c>
      <c r="T402" s="87">
        <f t="shared" si="13"/>
        <v>12249496.320052631</v>
      </c>
      <c r="U402" s="85"/>
      <c r="V402" s="115" t="s">
        <v>1257</v>
      </c>
      <c r="W402" s="115" t="s">
        <v>1257</v>
      </c>
      <c r="X402" s="115" t="s">
        <v>1258</v>
      </c>
    </row>
    <row r="403" spans="1:24">
      <c r="A403" s="85"/>
      <c r="B403" s="85">
        <v>4</v>
      </c>
      <c r="C403" s="82">
        <v>1</v>
      </c>
      <c r="D403" s="82">
        <v>13</v>
      </c>
      <c r="E403" s="82">
        <v>3.7</v>
      </c>
      <c r="F403" s="83" t="s">
        <v>1603</v>
      </c>
      <c r="G403" s="82">
        <v>4</v>
      </c>
      <c r="H403" s="122">
        <v>25.4</v>
      </c>
      <c r="I403" s="122">
        <v>54.82</v>
      </c>
      <c r="J403" s="125">
        <v>40.450000000000003</v>
      </c>
      <c r="K403" s="122">
        <v>11.25</v>
      </c>
      <c r="L403" s="117">
        <v>100.5</v>
      </c>
      <c r="M403" s="117">
        <v>195.76999999999998</v>
      </c>
      <c r="N403" s="87">
        <v>6290000</v>
      </c>
      <c r="O403" s="87">
        <v>372400000</v>
      </c>
      <c r="P403" s="87">
        <v>142500000</v>
      </c>
      <c r="Q403" s="87">
        <v>229900000</v>
      </c>
      <c r="R403" s="87">
        <f t="shared" si="12"/>
        <v>6288370.9463415714</v>
      </c>
      <c r="S403" s="87">
        <v>372400000</v>
      </c>
      <c r="T403" s="87">
        <f t="shared" si="13"/>
        <v>12249496.320052631</v>
      </c>
      <c r="U403" s="85"/>
      <c r="V403" s="115" t="s">
        <v>1257</v>
      </c>
      <c r="W403" s="115" t="s">
        <v>1257</v>
      </c>
      <c r="X403" s="115" t="s">
        <v>1258</v>
      </c>
    </row>
    <row r="404" spans="1:24">
      <c r="A404" s="85"/>
      <c r="B404" s="85">
        <v>4</v>
      </c>
      <c r="C404" s="82">
        <v>1</v>
      </c>
      <c r="D404" s="82">
        <v>13</v>
      </c>
      <c r="E404" s="82">
        <v>3.7</v>
      </c>
      <c r="F404" s="83" t="s">
        <v>1604</v>
      </c>
      <c r="G404" s="82">
        <v>4</v>
      </c>
      <c r="H404" s="122">
        <v>30.23</v>
      </c>
      <c r="I404" s="122">
        <v>65.25</v>
      </c>
      <c r="J404" s="125">
        <v>48.14</v>
      </c>
      <c r="K404" s="122">
        <v>28.05</v>
      </c>
      <c r="L404" s="117">
        <v>119.61</v>
      </c>
      <c r="M404" s="117">
        <v>233</v>
      </c>
      <c r="N404" s="87">
        <v>6390000</v>
      </c>
      <c r="O404" s="87">
        <v>450290000</v>
      </c>
      <c r="P404" s="87">
        <v>172290000</v>
      </c>
      <c r="Q404" s="87">
        <v>278000000</v>
      </c>
      <c r="R404" s="87">
        <f t="shared" si="12"/>
        <v>6388678.0406483877</v>
      </c>
      <c r="S404" s="87">
        <v>450290000</v>
      </c>
      <c r="T404" s="87">
        <f t="shared" si="13"/>
        <v>12445129.86766219</v>
      </c>
      <c r="U404" s="85"/>
      <c r="V404" s="115" t="s">
        <v>1257</v>
      </c>
      <c r="W404" s="115" t="s">
        <v>1257</v>
      </c>
      <c r="X404" s="115" t="s">
        <v>1258</v>
      </c>
    </row>
    <row r="405" spans="1:24">
      <c r="A405" s="85"/>
      <c r="B405" s="85">
        <v>4</v>
      </c>
      <c r="C405" s="82">
        <v>1</v>
      </c>
      <c r="D405" s="82">
        <v>13</v>
      </c>
      <c r="E405" s="82">
        <v>3.7</v>
      </c>
      <c r="F405" s="83" t="s">
        <v>1605</v>
      </c>
      <c r="G405" s="82">
        <v>4</v>
      </c>
      <c r="H405" s="122">
        <v>22.45</v>
      </c>
      <c r="I405" s="122">
        <v>48.44</v>
      </c>
      <c r="J405" s="125">
        <v>35.75</v>
      </c>
      <c r="K405" s="122">
        <v>12.45</v>
      </c>
      <c r="L405" s="117">
        <v>88.81</v>
      </c>
      <c r="M405" s="117">
        <v>173</v>
      </c>
      <c r="N405" s="87">
        <v>6290000</v>
      </c>
      <c r="O405" s="87">
        <v>329120000</v>
      </c>
      <c r="P405" s="87">
        <v>125920000</v>
      </c>
      <c r="Q405" s="87">
        <v>203200000</v>
      </c>
      <c r="R405" s="87">
        <f t="shared" si="12"/>
        <v>6289017.3410404632</v>
      </c>
      <c r="S405" s="87">
        <v>329120000</v>
      </c>
      <c r="T405" s="87">
        <f t="shared" si="13"/>
        <v>12250872.649476411</v>
      </c>
      <c r="U405" s="85"/>
      <c r="V405" s="115" t="s">
        <v>1257</v>
      </c>
      <c r="W405" s="115" t="s">
        <v>1257</v>
      </c>
      <c r="X405" s="115" t="s">
        <v>1258</v>
      </c>
    </row>
    <row r="406" spans="1:24">
      <c r="A406" s="85"/>
      <c r="B406" s="85">
        <v>4</v>
      </c>
      <c r="C406" s="82">
        <v>1</v>
      </c>
      <c r="D406" s="82">
        <v>13</v>
      </c>
      <c r="E406" s="82">
        <v>3.7</v>
      </c>
      <c r="F406" s="83" t="s">
        <v>1606</v>
      </c>
      <c r="G406" s="82">
        <v>4</v>
      </c>
      <c r="H406" s="122">
        <v>22.45</v>
      </c>
      <c r="I406" s="122">
        <v>48.44</v>
      </c>
      <c r="J406" s="125">
        <v>35.75</v>
      </c>
      <c r="K406" s="122">
        <v>12.45</v>
      </c>
      <c r="L406" s="117">
        <v>88.81</v>
      </c>
      <c r="M406" s="117">
        <v>173</v>
      </c>
      <c r="N406" s="87">
        <v>6290000</v>
      </c>
      <c r="O406" s="87">
        <v>329120000</v>
      </c>
      <c r="P406" s="87">
        <v>125920000</v>
      </c>
      <c r="Q406" s="87">
        <v>203200000</v>
      </c>
      <c r="R406" s="87">
        <f t="shared" si="12"/>
        <v>6289017.3410404632</v>
      </c>
      <c r="S406" s="87">
        <v>329120000</v>
      </c>
      <c r="T406" s="87">
        <f t="shared" si="13"/>
        <v>12250872.649476411</v>
      </c>
      <c r="U406" s="85"/>
      <c r="V406" s="115" t="s">
        <v>1257</v>
      </c>
      <c r="W406" s="115" t="s">
        <v>1257</v>
      </c>
      <c r="X406" s="115" t="s">
        <v>1258</v>
      </c>
    </row>
    <row r="407" spans="1:24">
      <c r="A407" s="85"/>
      <c r="B407" s="85">
        <v>4</v>
      </c>
      <c r="C407" s="82">
        <v>1</v>
      </c>
      <c r="D407" s="82">
        <v>13</v>
      </c>
      <c r="E407" s="82">
        <v>3.7</v>
      </c>
      <c r="F407" s="83" t="s">
        <v>1607</v>
      </c>
      <c r="G407" s="82">
        <v>4</v>
      </c>
      <c r="H407" s="122">
        <v>40.909999999999997</v>
      </c>
      <c r="I407" s="122">
        <v>88.3</v>
      </c>
      <c r="J407" s="125">
        <v>65.16</v>
      </c>
      <c r="K407" s="122">
        <v>40.200000000000003</v>
      </c>
      <c r="L407" s="117">
        <v>161.88</v>
      </c>
      <c r="M407" s="117">
        <v>315.33999999999997</v>
      </c>
      <c r="N407" s="87">
        <v>6390000</v>
      </c>
      <c r="O407" s="87">
        <v>609480000</v>
      </c>
      <c r="P407" s="87">
        <v>233180000</v>
      </c>
      <c r="Q407" s="87">
        <v>376300000</v>
      </c>
      <c r="R407" s="87">
        <f t="shared" si="12"/>
        <v>6389325.5449843733</v>
      </c>
      <c r="S407" s="87">
        <v>609480000</v>
      </c>
      <c r="T407" s="87">
        <f t="shared" si="13"/>
        <v>12446317.749909637</v>
      </c>
      <c r="U407" s="85"/>
      <c r="V407" s="115" t="s">
        <v>1257</v>
      </c>
      <c r="W407" s="115" t="s">
        <v>1257</v>
      </c>
      <c r="X407" s="115" t="s">
        <v>1258</v>
      </c>
    </row>
    <row r="408" spans="1:24">
      <c r="A408" s="85"/>
      <c r="B408" s="85">
        <v>4</v>
      </c>
      <c r="C408" s="82">
        <v>1</v>
      </c>
      <c r="D408" s="82">
        <v>13</v>
      </c>
      <c r="E408" s="82">
        <v>3.7</v>
      </c>
      <c r="F408" s="83" t="s">
        <v>1608</v>
      </c>
      <c r="G408" s="82">
        <v>4</v>
      </c>
      <c r="H408" s="122">
        <v>25.4</v>
      </c>
      <c r="I408" s="122">
        <v>54.82</v>
      </c>
      <c r="J408" s="125">
        <v>40.450000000000003</v>
      </c>
      <c r="K408" s="122">
        <v>11.25</v>
      </c>
      <c r="L408" s="117">
        <v>100.5</v>
      </c>
      <c r="M408" s="117">
        <v>195.76999999999998</v>
      </c>
      <c r="N408" s="87">
        <v>6290000</v>
      </c>
      <c r="O408" s="87">
        <v>372400000</v>
      </c>
      <c r="P408" s="87">
        <v>142500000</v>
      </c>
      <c r="Q408" s="87">
        <v>229900000</v>
      </c>
      <c r="R408" s="87">
        <f t="shared" si="12"/>
        <v>6288370.9463415714</v>
      </c>
      <c r="S408" s="87">
        <v>372400000</v>
      </c>
      <c r="T408" s="87">
        <f t="shared" si="13"/>
        <v>12249496.320052631</v>
      </c>
      <c r="U408" s="85"/>
      <c r="V408" s="115" t="s">
        <v>1257</v>
      </c>
      <c r="W408" s="115" t="s">
        <v>1257</v>
      </c>
      <c r="X408" s="115" t="s">
        <v>1258</v>
      </c>
    </row>
    <row r="409" spans="1:24">
      <c r="A409" s="85"/>
      <c r="B409" s="85">
        <v>4</v>
      </c>
      <c r="C409" s="82">
        <v>1</v>
      </c>
      <c r="D409" s="82">
        <v>13</v>
      </c>
      <c r="E409" s="82">
        <v>3.7</v>
      </c>
      <c r="F409" s="83" t="s">
        <v>1609</v>
      </c>
      <c r="G409" s="82">
        <v>4</v>
      </c>
      <c r="H409" s="122">
        <v>25.4</v>
      </c>
      <c r="I409" s="122">
        <v>54.82</v>
      </c>
      <c r="J409" s="125">
        <v>40.450000000000003</v>
      </c>
      <c r="K409" s="122">
        <v>11.25</v>
      </c>
      <c r="L409" s="117">
        <v>100.5</v>
      </c>
      <c r="M409" s="117">
        <v>195.76999999999998</v>
      </c>
      <c r="N409" s="87">
        <v>6290000</v>
      </c>
      <c r="O409" s="87">
        <v>372400000</v>
      </c>
      <c r="P409" s="87">
        <v>142500000</v>
      </c>
      <c r="Q409" s="87">
        <v>229900000</v>
      </c>
      <c r="R409" s="87">
        <f t="shared" si="12"/>
        <v>6288370.9463415714</v>
      </c>
      <c r="S409" s="87">
        <v>372400000</v>
      </c>
      <c r="T409" s="87">
        <f t="shared" si="13"/>
        <v>12249496.320052631</v>
      </c>
      <c r="U409" s="85"/>
      <c r="V409" s="115" t="s">
        <v>1257</v>
      </c>
      <c r="W409" s="115" t="s">
        <v>1257</v>
      </c>
      <c r="X409" s="115" t="s">
        <v>1258</v>
      </c>
    </row>
    <row r="410" spans="1:24">
      <c r="A410" s="85"/>
      <c r="B410" s="85">
        <v>4</v>
      </c>
      <c r="C410" s="82">
        <v>1</v>
      </c>
      <c r="D410" s="82">
        <v>13</v>
      </c>
      <c r="E410" s="82">
        <v>3.7</v>
      </c>
      <c r="F410" s="83" t="s">
        <v>1610</v>
      </c>
      <c r="G410" s="82">
        <v>4</v>
      </c>
      <c r="H410" s="122">
        <v>40.909999999999997</v>
      </c>
      <c r="I410" s="122">
        <v>88.3</v>
      </c>
      <c r="J410" s="125">
        <v>65.16</v>
      </c>
      <c r="K410" s="122">
        <v>40.200000000000003</v>
      </c>
      <c r="L410" s="117">
        <v>161.88</v>
      </c>
      <c r="M410" s="117">
        <v>315.33999999999997</v>
      </c>
      <c r="N410" s="87">
        <v>6390000</v>
      </c>
      <c r="O410" s="87">
        <v>609480000</v>
      </c>
      <c r="P410" s="87">
        <v>233180000</v>
      </c>
      <c r="Q410" s="87">
        <v>376300000</v>
      </c>
      <c r="R410" s="87">
        <f t="shared" si="12"/>
        <v>6389325.5449843733</v>
      </c>
      <c r="S410" s="87">
        <v>609480000</v>
      </c>
      <c r="T410" s="87">
        <f t="shared" si="13"/>
        <v>12446317.749909637</v>
      </c>
      <c r="U410" s="85"/>
      <c r="V410" s="115" t="s">
        <v>1257</v>
      </c>
      <c r="W410" s="115" t="s">
        <v>1257</v>
      </c>
      <c r="X410" s="115" t="s">
        <v>1258</v>
      </c>
    </row>
    <row r="411" spans="1:24">
      <c r="A411" s="85"/>
      <c r="B411" s="85">
        <v>4</v>
      </c>
      <c r="C411" s="82">
        <v>1</v>
      </c>
      <c r="D411" s="82">
        <v>13</v>
      </c>
      <c r="E411" s="82">
        <v>3.7</v>
      </c>
      <c r="F411" s="83" t="s">
        <v>1611</v>
      </c>
      <c r="G411" s="82">
        <v>4</v>
      </c>
      <c r="H411" s="122">
        <v>22.45</v>
      </c>
      <c r="I411" s="122">
        <v>48.44</v>
      </c>
      <c r="J411" s="125">
        <v>35.75</v>
      </c>
      <c r="K411" s="122">
        <v>12.45</v>
      </c>
      <c r="L411" s="117">
        <v>88.81</v>
      </c>
      <c r="M411" s="117">
        <v>173</v>
      </c>
      <c r="N411" s="87">
        <v>6290000</v>
      </c>
      <c r="O411" s="87">
        <v>329120000</v>
      </c>
      <c r="P411" s="87">
        <v>125920000</v>
      </c>
      <c r="Q411" s="87">
        <v>203200000</v>
      </c>
      <c r="R411" s="87">
        <f t="shared" si="12"/>
        <v>6289017.3410404632</v>
      </c>
      <c r="S411" s="87">
        <v>329120000</v>
      </c>
      <c r="T411" s="87">
        <f t="shared" si="13"/>
        <v>12250872.649476411</v>
      </c>
      <c r="U411" s="85"/>
      <c r="V411" s="115" t="s">
        <v>1257</v>
      </c>
      <c r="W411" s="115" t="s">
        <v>1257</v>
      </c>
      <c r="X411" s="115" t="s">
        <v>1258</v>
      </c>
    </row>
    <row r="412" spans="1:24">
      <c r="A412" s="85"/>
      <c r="B412" s="85">
        <v>4</v>
      </c>
      <c r="C412" s="82">
        <v>1</v>
      </c>
      <c r="D412" s="82">
        <v>13</v>
      </c>
      <c r="E412" s="82">
        <v>3.7</v>
      </c>
      <c r="F412" s="83" t="s">
        <v>1612</v>
      </c>
      <c r="G412" s="82">
        <v>4</v>
      </c>
      <c r="H412" s="122">
        <v>22.45</v>
      </c>
      <c r="I412" s="122">
        <v>48.44</v>
      </c>
      <c r="J412" s="125">
        <v>35.75</v>
      </c>
      <c r="K412" s="122">
        <v>12.45</v>
      </c>
      <c r="L412" s="117">
        <v>88.81</v>
      </c>
      <c r="M412" s="117">
        <v>173</v>
      </c>
      <c r="N412" s="87">
        <v>6290000</v>
      </c>
      <c r="O412" s="87">
        <v>329120000</v>
      </c>
      <c r="P412" s="87">
        <v>125920000</v>
      </c>
      <c r="Q412" s="87">
        <v>203200000</v>
      </c>
      <c r="R412" s="87">
        <f t="shared" si="12"/>
        <v>6289017.3410404632</v>
      </c>
      <c r="S412" s="87">
        <v>329120000</v>
      </c>
      <c r="T412" s="87">
        <f t="shared" si="13"/>
        <v>12250872.649476411</v>
      </c>
      <c r="U412" s="85"/>
      <c r="V412" s="115" t="s">
        <v>1257</v>
      </c>
      <c r="W412" s="115" t="s">
        <v>1257</v>
      </c>
      <c r="X412" s="115" t="s">
        <v>1258</v>
      </c>
    </row>
    <row r="413" spans="1:24">
      <c r="A413" s="85"/>
      <c r="B413" s="85">
        <v>4</v>
      </c>
      <c r="C413" s="82">
        <v>1</v>
      </c>
      <c r="D413" s="82">
        <v>13</v>
      </c>
      <c r="E413" s="82">
        <v>3.7</v>
      </c>
      <c r="F413" s="83" t="s">
        <v>1613</v>
      </c>
      <c r="G413" s="82">
        <v>4</v>
      </c>
      <c r="H413" s="122">
        <v>49.38</v>
      </c>
      <c r="I413" s="122">
        <v>106.58</v>
      </c>
      <c r="J413" s="125">
        <v>78.64</v>
      </c>
      <c r="K413" s="122">
        <v>43.95</v>
      </c>
      <c r="L413" s="117">
        <v>195.38</v>
      </c>
      <c r="M413" s="117">
        <v>380.59999999999997</v>
      </c>
      <c r="N413" s="87">
        <v>6390000</v>
      </c>
      <c r="O413" s="87">
        <v>735640000</v>
      </c>
      <c r="P413" s="87">
        <v>281440000</v>
      </c>
      <c r="Q413" s="87">
        <v>454200000</v>
      </c>
      <c r="R413" s="87">
        <f t="shared" si="12"/>
        <v>6389563.2385576498</v>
      </c>
      <c r="S413" s="87">
        <v>735640000</v>
      </c>
      <c r="T413" s="87">
        <f t="shared" si="13"/>
        <v>12446861.339927534</v>
      </c>
      <c r="U413" s="85"/>
      <c r="V413" s="115" t="s">
        <v>1257</v>
      </c>
      <c r="W413" s="115" t="s">
        <v>1257</v>
      </c>
      <c r="X413" s="115" t="s">
        <v>1258</v>
      </c>
    </row>
    <row r="414" spans="1:24">
      <c r="A414" s="85"/>
      <c r="B414" s="85">
        <v>4</v>
      </c>
      <c r="C414" s="82">
        <v>1</v>
      </c>
      <c r="D414" s="82">
        <v>13</v>
      </c>
      <c r="E414" s="82">
        <v>3.7</v>
      </c>
      <c r="F414" s="83" t="s">
        <v>1614</v>
      </c>
      <c r="G414" s="82">
        <v>4</v>
      </c>
      <c r="H414" s="122">
        <v>33.869999999999997</v>
      </c>
      <c r="I414" s="122">
        <v>73.099999999999994</v>
      </c>
      <c r="J414" s="125">
        <v>53.93</v>
      </c>
      <c r="K414" s="122">
        <v>15</v>
      </c>
      <c r="L414" s="117">
        <v>134</v>
      </c>
      <c r="M414" s="117">
        <v>261.02999999999997</v>
      </c>
      <c r="N414" s="87">
        <v>6290000</v>
      </c>
      <c r="O414" s="87">
        <v>496600000</v>
      </c>
      <c r="P414" s="87">
        <v>190000000</v>
      </c>
      <c r="Q414" s="87">
        <v>306600000</v>
      </c>
      <c r="R414" s="87">
        <f t="shared" si="12"/>
        <v>6289134.9368347833</v>
      </c>
      <c r="S414" s="87">
        <v>496600000</v>
      </c>
      <c r="T414" s="87">
        <f t="shared" si="13"/>
        <v>12251140.989268534</v>
      </c>
      <c r="U414" s="85"/>
      <c r="V414" s="115" t="s">
        <v>1257</v>
      </c>
      <c r="W414" s="115" t="s">
        <v>1257</v>
      </c>
      <c r="X414" s="115" t="s">
        <v>1258</v>
      </c>
    </row>
    <row r="415" spans="1:24">
      <c r="A415" s="85"/>
      <c r="B415" s="85">
        <v>4</v>
      </c>
      <c r="C415" s="82">
        <v>1</v>
      </c>
      <c r="D415" s="82">
        <v>13</v>
      </c>
      <c r="E415" s="82">
        <v>3.7</v>
      </c>
      <c r="F415" s="83" t="s">
        <v>1615</v>
      </c>
      <c r="G415" s="82">
        <v>4</v>
      </c>
      <c r="H415" s="122">
        <v>49.38</v>
      </c>
      <c r="I415" s="122">
        <v>106.58</v>
      </c>
      <c r="J415" s="125">
        <v>78.64</v>
      </c>
      <c r="K415" s="122">
        <v>43.95</v>
      </c>
      <c r="L415" s="117">
        <v>195.38</v>
      </c>
      <c r="M415" s="117">
        <v>380.59999999999997</v>
      </c>
      <c r="N415" s="87">
        <v>6390000</v>
      </c>
      <c r="O415" s="87">
        <v>735640000</v>
      </c>
      <c r="P415" s="87">
        <v>281440000</v>
      </c>
      <c r="Q415" s="87">
        <v>454200000</v>
      </c>
      <c r="R415" s="87">
        <f t="shared" si="12"/>
        <v>6389563.2385576498</v>
      </c>
      <c r="S415" s="87">
        <v>735640000</v>
      </c>
      <c r="T415" s="87">
        <f t="shared" si="13"/>
        <v>12446861.339927534</v>
      </c>
      <c r="U415" s="85"/>
      <c r="V415" s="115" t="s">
        <v>1257</v>
      </c>
      <c r="W415" s="115" t="s">
        <v>1257</v>
      </c>
      <c r="X415" s="115" t="s">
        <v>1258</v>
      </c>
    </row>
    <row r="416" spans="1:24">
      <c r="A416" s="85"/>
      <c r="B416" s="85">
        <v>4</v>
      </c>
      <c r="C416" s="82">
        <v>1</v>
      </c>
      <c r="D416" s="82">
        <v>13</v>
      </c>
      <c r="E416" s="82">
        <v>3.7</v>
      </c>
      <c r="F416" s="83" t="s">
        <v>1616</v>
      </c>
      <c r="G416" s="82">
        <v>4</v>
      </c>
      <c r="H416" s="122">
        <v>22.45</v>
      </c>
      <c r="I416" s="122">
        <v>48.44</v>
      </c>
      <c r="J416" s="125">
        <v>35.75</v>
      </c>
      <c r="K416" s="122">
        <v>12.45</v>
      </c>
      <c r="L416" s="117">
        <v>88.81</v>
      </c>
      <c r="M416" s="117">
        <v>173</v>
      </c>
      <c r="N416" s="87">
        <v>6290000</v>
      </c>
      <c r="O416" s="87">
        <v>329120000</v>
      </c>
      <c r="P416" s="87">
        <v>125920000</v>
      </c>
      <c r="Q416" s="87">
        <v>203200000</v>
      </c>
      <c r="R416" s="87">
        <f t="shared" si="12"/>
        <v>6289017.3410404632</v>
      </c>
      <c r="S416" s="87">
        <v>329120000</v>
      </c>
      <c r="T416" s="87">
        <f t="shared" si="13"/>
        <v>12250872.649476411</v>
      </c>
      <c r="U416" s="85"/>
      <c r="V416" s="115" t="s">
        <v>1257</v>
      </c>
      <c r="W416" s="115" t="s">
        <v>1257</v>
      </c>
      <c r="X416" s="115" t="s">
        <v>1258</v>
      </c>
    </row>
    <row r="417" spans="1:24">
      <c r="A417" s="85"/>
      <c r="B417" s="85">
        <v>4</v>
      </c>
      <c r="C417" s="82">
        <v>1</v>
      </c>
      <c r="D417" s="82">
        <v>13</v>
      </c>
      <c r="E417" s="82">
        <v>3.7</v>
      </c>
      <c r="F417" s="83" t="s">
        <v>1617</v>
      </c>
      <c r="G417" s="82">
        <v>4</v>
      </c>
      <c r="H417" s="122">
        <v>22.45</v>
      </c>
      <c r="I417" s="122">
        <v>48.44</v>
      </c>
      <c r="J417" s="125">
        <v>35.75</v>
      </c>
      <c r="K417" s="122">
        <v>12.45</v>
      </c>
      <c r="L417" s="117">
        <v>88.81</v>
      </c>
      <c r="M417" s="117">
        <v>173</v>
      </c>
      <c r="N417" s="87">
        <v>6290000</v>
      </c>
      <c r="O417" s="87">
        <v>329120000</v>
      </c>
      <c r="P417" s="87">
        <v>125920000</v>
      </c>
      <c r="Q417" s="87">
        <v>203200000</v>
      </c>
      <c r="R417" s="87">
        <f t="shared" si="12"/>
        <v>6289017.3410404632</v>
      </c>
      <c r="S417" s="87">
        <v>329120000</v>
      </c>
      <c r="T417" s="87">
        <f t="shared" si="13"/>
        <v>12250872.649476411</v>
      </c>
      <c r="U417" s="85"/>
      <c r="V417" s="115" t="s">
        <v>1257</v>
      </c>
      <c r="W417" s="115" t="s">
        <v>1257</v>
      </c>
      <c r="X417" s="115" t="s">
        <v>1258</v>
      </c>
    </row>
    <row r="418" spans="1:24">
      <c r="A418" s="85"/>
      <c r="B418" s="85">
        <v>4</v>
      </c>
      <c r="C418" s="82">
        <v>1</v>
      </c>
      <c r="D418" s="82">
        <v>13</v>
      </c>
      <c r="E418" s="82">
        <v>3.7</v>
      </c>
      <c r="F418" s="83" t="s">
        <v>1618</v>
      </c>
      <c r="G418" s="82">
        <v>4</v>
      </c>
      <c r="H418" s="122">
        <v>37.51</v>
      </c>
      <c r="I418" s="122">
        <v>80.97</v>
      </c>
      <c r="J418" s="125">
        <v>59.74</v>
      </c>
      <c r="K418" s="122">
        <v>31.950000000000003</v>
      </c>
      <c r="L418" s="117">
        <v>148.43</v>
      </c>
      <c r="M418" s="117">
        <v>289.14</v>
      </c>
      <c r="N418" s="87">
        <v>6390000</v>
      </c>
      <c r="O418" s="87">
        <v>558800000</v>
      </c>
      <c r="P418" s="87">
        <v>213800000</v>
      </c>
      <c r="Q418" s="87">
        <v>345000000</v>
      </c>
      <c r="R418" s="87">
        <f t="shared" si="12"/>
        <v>6388852.2074867794</v>
      </c>
      <c r="S418" s="87">
        <v>558800000</v>
      </c>
      <c r="T418" s="87">
        <f t="shared" si="13"/>
        <v>12445413.509888345</v>
      </c>
      <c r="U418" s="85"/>
      <c r="V418" s="115" t="s">
        <v>1257</v>
      </c>
      <c r="W418" s="115" t="s">
        <v>1257</v>
      </c>
      <c r="X418" s="115" t="s">
        <v>1258</v>
      </c>
    </row>
    <row r="419" spans="1:24">
      <c r="A419" s="85"/>
      <c r="B419" s="85">
        <v>4</v>
      </c>
      <c r="C419" s="82">
        <v>1</v>
      </c>
      <c r="D419" s="82">
        <v>13</v>
      </c>
      <c r="E419" s="82">
        <v>3.7</v>
      </c>
      <c r="F419" s="83" t="s">
        <v>1619</v>
      </c>
      <c r="G419" s="82">
        <v>4</v>
      </c>
      <c r="H419" s="122">
        <v>25.4</v>
      </c>
      <c r="I419" s="122">
        <v>54.82</v>
      </c>
      <c r="J419" s="125">
        <v>40.450000000000003</v>
      </c>
      <c r="K419" s="122">
        <v>11.25</v>
      </c>
      <c r="L419" s="117">
        <v>100.5</v>
      </c>
      <c r="M419" s="117">
        <v>195.76999999999998</v>
      </c>
      <c r="N419" s="87">
        <v>6290000</v>
      </c>
      <c r="O419" s="87">
        <v>372400000</v>
      </c>
      <c r="P419" s="87">
        <v>142500000</v>
      </c>
      <c r="Q419" s="87">
        <v>229900000</v>
      </c>
      <c r="R419" s="87">
        <f t="shared" si="12"/>
        <v>6288370.9463415714</v>
      </c>
      <c r="S419" s="87">
        <v>372400000</v>
      </c>
      <c r="T419" s="87">
        <f t="shared" si="13"/>
        <v>12249496.320052631</v>
      </c>
      <c r="U419" s="85"/>
      <c r="V419" s="115" t="s">
        <v>1257</v>
      </c>
      <c r="W419" s="115" t="s">
        <v>1257</v>
      </c>
      <c r="X419" s="115" t="s">
        <v>1258</v>
      </c>
    </row>
    <row r="420" spans="1:24">
      <c r="A420" s="85"/>
      <c r="B420" s="85">
        <v>4</v>
      </c>
      <c r="C420" s="82">
        <v>1</v>
      </c>
      <c r="D420" s="82">
        <v>13</v>
      </c>
      <c r="E420" s="82">
        <v>3.7</v>
      </c>
      <c r="F420" s="83" t="s">
        <v>1620</v>
      </c>
      <c r="G420" s="82">
        <v>4</v>
      </c>
      <c r="H420" s="122">
        <v>25.4</v>
      </c>
      <c r="I420" s="122">
        <v>54.82</v>
      </c>
      <c r="J420" s="125">
        <v>40.450000000000003</v>
      </c>
      <c r="K420" s="122">
        <v>11.25</v>
      </c>
      <c r="L420" s="117">
        <v>100.5</v>
      </c>
      <c r="M420" s="117">
        <v>195.76999999999998</v>
      </c>
      <c r="N420" s="87">
        <v>6290000</v>
      </c>
      <c r="O420" s="87">
        <v>372400000</v>
      </c>
      <c r="P420" s="87">
        <v>142500000</v>
      </c>
      <c r="Q420" s="87">
        <v>229900000</v>
      </c>
      <c r="R420" s="87">
        <f t="shared" si="12"/>
        <v>6288370.9463415714</v>
      </c>
      <c r="S420" s="87">
        <v>372400000</v>
      </c>
      <c r="T420" s="87">
        <f t="shared" si="13"/>
        <v>12249496.320052631</v>
      </c>
      <c r="U420" s="85"/>
      <c r="V420" s="115" t="s">
        <v>1257</v>
      </c>
      <c r="W420" s="115" t="s">
        <v>1257</v>
      </c>
      <c r="X420" s="115" t="s">
        <v>1258</v>
      </c>
    </row>
    <row r="421" spans="1:24">
      <c r="A421" s="85"/>
      <c r="B421" s="85">
        <v>4</v>
      </c>
      <c r="C421" s="82">
        <v>1</v>
      </c>
      <c r="D421" s="82">
        <v>13</v>
      </c>
      <c r="E421" s="82">
        <v>3.7</v>
      </c>
      <c r="F421" s="83" t="s">
        <v>1621</v>
      </c>
      <c r="G421" s="82">
        <v>4</v>
      </c>
      <c r="H421" s="122">
        <v>30.23</v>
      </c>
      <c r="I421" s="122">
        <v>65.25</v>
      </c>
      <c r="J421" s="125">
        <v>48.14</v>
      </c>
      <c r="K421" s="122">
        <v>28.05</v>
      </c>
      <c r="L421" s="117">
        <v>119.61</v>
      </c>
      <c r="M421" s="117">
        <v>233</v>
      </c>
      <c r="N421" s="87">
        <v>6390000</v>
      </c>
      <c r="O421" s="87">
        <v>450290000</v>
      </c>
      <c r="P421" s="87">
        <v>172290000</v>
      </c>
      <c r="Q421" s="87">
        <v>278000000</v>
      </c>
      <c r="R421" s="87">
        <f t="shared" si="12"/>
        <v>6388678.0406483877</v>
      </c>
      <c r="S421" s="87">
        <v>450290000</v>
      </c>
      <c r="T421" s="87">
        <f t="shared" si="13"/>
        <v>12445129.86766219</v>
      </c>
      <c r="U421" s="85"/>
      <c r="V421" s="115" t="s">
        <v>1257</v>
      </c>
      <c r="W421" s="115" t="s">
        <v>1257</v>
      </c>
      <c r="X421" s="115" t="s">
        <v>1258</v>
      </c>
    </row>
    <row r="422" spans="1:24">
      <c r="A422" s="85"/>
      <c r="B422" s="85">
        <v>4</v>
      </c>
      <c r="C422" s="82">
        <v>1</v>
      </c>
      <c r="D422" s="82">
        <v>13</v>
      </c>
      <c r="E422" s="82">
        <v>3.7</v>
      </c>
      <c r="F422" s="83" t="s">
        <v>1622</v>
      </c>
      <c r="G422" s="82">
        <v>4</v>
      </c>
      <c r="H422" s="122">
        <v>22.45</v>
      </c>
      <c r="I422" s="122">
        <v>48.44</v>
      </c>
      <c r="J422" s="125">
        <v>35.75</v>
      </c>
      <c r="K422" s="122">
        <v>12.45</v>
      </c>
      <c r="L422" s="117">
        <v>88.81</v>
      </c>
      <c r="M422" s="117">
        <v>173</v>
      </c>
      <c r="N422" s="87">
        <v>6290000</v>
      </c>
      <c r="O422" s="87">
        <v>329120000</v>
      </c>
      <c r="P422" s="87">
        <v>125920000</v>
      </c>
      <c r="Q422" s="87">
        <v>203200000</v>
      </c>
      <c r="R422" s="87">
        <f t="shared" si="12"/>
        <v>6289017.3410404632</v>
      </c>
      <c r="S422" s="87">
        <v>329120000</v>
      </c>
      <c r="T422" s="87">
        <f t="shared" si="13"/>
        <v>12250872.649476411</v>
      </c>
      <c r="U422" s="85"/>
      <c r="V422" s="115" t="s">
        <v>1257</v>
      </c>
      <c r="W422" s="115" t="s">
        <v>1257</v>
      </c>
      <c r="X422" s="115" t="s">
        <v>1258</v>
      </c>
    </row>
    <row r="423" spans="1:24">
      <c r="A423" s="85"/>
      <c r="B423" s="85">
        <v>4</v>
      </c>
      <c r="C423" s="82">
        <v>1</v>
      </c>
      <c r="D423" s="82">
        <v>14</v>
      </c>
      <c r="E423" s="82">
        <v>3.7</v>
      </c>
      <c r="F423" s="83" t="s">
        <v>1623</v>
      </c>
      <c r="G423" s="82">
        <v>5</v>
      </c>
      <c r="H423" s="122">
        <v>22.45</v>
      </c>
      <c r="I423" s="122">
        <v>48.44</v>
      </c>
      <c r="J423" s="125">
        <v>35.75</v>
      </c>
      <c r="K423" s="122">
        <v>12.45</v>
      </c>
      <c r="L423" s="117">
        <v>88.81</v>
      </c>
      <c r="M423" s="117">
        <v>173</v>
      </c>
      <c r="N423" s="87">
        <v>6390000</v>
      </c>
      <c r="O423" s="87">
        <v>334320000</v>
      </c>
      <c r="P423" s="87">
        <v>127920000</v>
      </c>
      <c r="Q423" s="87">
        <v>206400000</v>
      </c>
      <c r="R423" s="87">
        <f t="shared" si="12"/>
        <v>6388381.9806047874</v>
      </c>
      <c r="S423" s="87">
        <v>334320000</v>
      </c>
      <c r="T423" s="87">
        <f t="shared" si="13"/>
        <v>12444432.863918794</v>
      </c>
      <c r="U423" s="85"/>
      <c r="V423" s="115" t="s">
        <v>1257</v>
      </c>
      <c r="W423" s="115" t="s">
        <v>1257</v>
      </c>
      <c r="X423" s="115" t="s">
        <v>1258</v>
      </c>
    </row>
    <row r="424" spans="1:24">
      <c r="A424" s="85"/>
      <c r="B424" s="85">
        <v>4</v>
      </c>
      <c r="C424" s="82">
        <v>1</v>
      </c>
      <c r="D424" s="82">
        <v>14</v>
      </c>
      <c r="E424" s="82">
        <v>3.7</v>
      </c>
      <c r="F424" s="83" t="s">
        <v>1624</v>
      </c>
      <c r="G424" s="82">
        <v>5</v>
      </c>
      <c r="H424" s="122">
        <v>37.51</v>
      </c>
      <c r="I424" s="122">
        <v>80.97</v>
      </c>
      <c r="J424" s="125">
        <v>59.74</v>
      </c>
      <c r="K424" s="122">
        <v>31.950000000000003</v>
      </c>
      <c r="L424" s="117">
        <v>148.43</v>
      </c>
      <c r="M424" s="117">
        <v>289.14</v>
      </c>
      <c r="N424" s="87">
        <v>6490000</v>
      </c>
      <c r="O424" s="87">
        <v>567550000</v>
      </c>
      <c r="P424" s="87">
        <v>217150000</v>
      </c>
      <c r="Q424" s="87">
        <v>350400000</v>
      </c>
      <c r="R424" s="87">
        <f t="shared" si="12"/>
        <v>6488892.3950592726</v>
      </c>
      <c r="S424" s="87">
        <v>567550000</v>
      </c>
      <c r="T424" s="87">
        <f t="shared" si="13"/>
        <v>12640290.689937601</v>
      </c>
      <c r="U424" s="85"/>
      <c r="V424" s="115" t="s">
        <v>1257</v>
      </c>
      <c r="W424" s="115" t="s">
        <v>1257</v>
      </c>
      <c r="X424" s="115" t="s">
        <v>1258</v>
      </c>
    </row>
    <row r="425" spans="1:24">
      <c r="A425" s="85"/>
      <c r="B425" s="85">
        <v>4</v>
      </c>
      <c r="C425" s="82">
        <v>1</v>
      </c>
      <c r="D425" s="82">
        <v>14</v>
      </c>
      <c r="E425" s="82">
        <v>3.7</v>
      </c>
      <c r="F425" s="83" t="s">
        <v>1625</v>
      </c>
      <c r="G425" s="82">
        <v>5</v>
      </c>
      <c r="H425" s="122">
        <v>25.4</v>
      </c>
      <c r="I425" s="122">
        <v>54.82</v>
      </c>
      <c r="J425" s="125">
        <v>40.450000000000003</v>
      </c>
      <c r="K425" s="122">
        <v>11.25</v>
      </c>
      <c r="L425" s="117">
        <v>100.5</v>
      </c>
      <c r="M425" s="117">
        <v>195.76999999999998</v>
      </c>
      <c r="N425" s="87">
        <v>6390000</v>
      </c>
      <c r="O425" s="87">
        <v>378360000</v>
      </c>
      <c r="P425" s="87">
        <v>144760000</v>
      </c>
      <c r="Q425" s="87">
        <v>233600000</v>
      </c>
      <c r="R425" s="87">
        <f t="shared" si="12"/>
        <v>6389011.899188499</v>
      </c>
      <c r="S425" s="87">
        <v>378360000</v>
      </c>
      <c r="T425" s="87">
        <f t="shared" si="13"/>
        <v>12445540.890588382</v>
      </c>
      <c r="U425" s="85"/>
      <c r="V425" s="115" t="s">
        <v>1257</v>
      </c>
      <c r="W425" s="115" t="s">
        <v>1257</v>
      </c>
      <c r="X425" s="115" t="s">
        <v>1258</v>
      </c>
    </row>
    <row r="426" spans="1:24">
      <c r="A426" s="85"/>
      <c r="B426" s="85">
        <v>4</v>
      </c>
      <c r="C426" s="82">
        <v>1</v>
      </c>
      <c r="D426" s="82">
        <v>14</v>
      </c>
      <c r="E426" s="82">
        <v>3.7</v>
      </c>
      <c r="F426" s="83" t="s">
        <v>1626</v>
      </c>
      <c r="G426" s="82">
        <v>5</v>
      </c>
      <c r="H426" s="122">
        <v>25.4</v>
      </c>
      <c r="I426" s="122">
        <v>54.82</v>
      </c>
      <c r="J426" s="125">
        <v>40.450000000000003</v>
      </c>
      <c r="K426" s="122">
        <v>11.25</v>
      </c>
      <c r="L426" s="117">
        <v>100.5</v>
      </c>
      <c r="M426" s="117">
        <v>195.76999999999998</v>
      </c>
      <c r="N426" s="87">
        <v>6390000</v>
      </c>
      <c r="O426" s="87">
        <v>378360000</v>
      </c>
      <c r="P426" s="87">
        <v>144760000</v>
      </c>
      <c r="Q426" s="87">
        <v>233600000</v>
      </c>
      <c r="R426" s="87">
        <f t="shared" si="12"/>
        <v>6389011.899188499</v>
      </c>
      <c r="S426" s="87">
        <v>378360000</v>
      </c>
      <c r="T426" s="87">
        <f t="shared" si="13"/>
        <v>12445540.890588382</v>
      </c>
      <c r="U426" s="85"/>
      <c r="V426" s="115" t="s">
        <v>1257</v>
      </c>
      <c r="W426" s="115" t="s">
        <v>1257</v>
      </c>
      <c r="X426" s="115" t="s">
        <v>1258</v>
      </c>
    </row>
    <row r="427" spans="1:24">
      <c r="A427" s="85"/>
      <c r="B427" s="85">
        <v>4</v>
      </c>
      <c r="C427" s="82">
        <v>1</v>
      </c>
      <c r="D427" s="82">
        <v>14</v>
      </c>
      <c r="E427" s="82">
        <v>3.7</v>
      </c>
      <c r="F427" s="83" t="s">
        <v>1627</v>
      </c>
      <c r="G427" s="82">
        <v>5</v>
      </c>
      <c r="H427" s="122">
        <v>30.23</v>
      </c>
      <c r="I427" s="122">
        <v>65.25</v>
      </c>
      <c r="J427" s="125">
        <v>48.14</v>
      </c>
      <c r="K427" s="122">
        <v>28.05</v>
      </c>
      <c r="L427" s="117">
        <v>119.61</v>
      </c>
      <c r="M427" s="117">
        <v>233</v>
      </c>
      <c r="N427" s="87">
        <v>6490000</v>
      </c>
      <c r="O427" s="87">
        <v>457390000</v>
      </c>
      <c r="P427" s="87">
        <v>174990000</v>
      </c>
      <c r="Q427" s="87">
        <v>282400000</v>
      </c>
      <c r="R427" s="87">
        <f t="shared" si="12"/>
        <v>6489412.265455964</v>
      </c>
      <c r="S427" s="87">
        <v>457390000</v>
      </c>
      <c r="T427" s="87">
        <f t="shared" si="13"/>
        <v>12641359.901774433</v>
      </c>
      <c r="U427" s="85"/>
      <c r="V427" s="115" t="s">
        <v>1257</v>
      </c>
      <c r="W427" s="115" t="s">
        <v>1257</v>
      </c>
      <c r="X427" s="115" t="s">
        <v>1258</v>
      </c>
    </row>
    <row r="428" spans="1:24">
      <c r="A428" s="85"/>
      <c r="B428" s="85">
        <v>4</v>
      </c>
      <c r="C428" s="82">
        <v>1</v>
      </c>
      <c r="D428" s="82">
        <v>14</v>
      </c>
      <c r="E428" s="82">
        <v>3.7</v>
      </c>
      <c r="F428" s="83" t="s">
        <v>1628</v>
      </c>
      <c r="G428" s="82">
        <v>5</v>
      </c>
      <c r="H428" s="122">
        <v>22.45</v>
      </c>
      <c r="I428" s="122">
        <v>48.44</v>
      </c>
      <c r="J428" s="125">
        <v>35.75</v>
      </c>
      <c r="K428" s="122">
        <v>12.45</v>
      </c>
      <c r="L428" s="117">
        <v>88.81</v>
      </c>
      <c r="M428" s="117">
        <v>173</v>
      </c>
      <c r="N428" s="87">
        <v>6390000</v>
      </c>
      <c r="O428" s="87">
        <v>334320000</v>
      </c>
      <c r="P428" s="87">
        <v>127920000</v>
      </c>
      <c r="Q428" s="87">
        <v>206400000</v>
      </c>
      <c r="R428" s="87">
        <f t="shared" si="12"/>
        <v>6388381.9806047874</v>
      </c>
      <c r="S428" s="87">
        <v>334320000</v>
      </c>
      <c r="T428" s="87">
        <f t="shared" si="13"/>
        <v>12444432.863918794</v>
      </c>
      <c r="U428" s="85"/>
      <c r="V428" s="115" t="s">
        <v>1257</v>
      </c>
      <c r="W428" s="115" t="s">
        <v>1257</v>
      </c>
      <c r="X428" s="115" t="s">
        <v>1258</v>
      </c>
    </row>
    <row r="429" spans="1:24">
      <c r="A429" s="85"/>
      <c r="B429" s="85">
        <v>4</v>
      </c>
      <c r="C429" s="82">
        <v>1</v>
      </c>
      <c r="D429" s="82">
        <v>14</v>
      </c>
      <c r="E429" s="82">
        <v>3.7</v>
      </c>
      <c r="F429" s="83" t="s">
        <v>1629</v>
      </c>
      <c r="G429" s="82">
        <v>5</v>
      </c>
      <c r="H429" s="122">
        <v>22.45</v>
      </c>
      <c r="I429" s="122">
        <v>48.44</v>
      </c>
      <c r="J429" s="125">
        <v>35.75</v>
      </c>
      <c r="K429" s="122">
        <v>12.45</v>
      </c>
      <c r="L429" s="117">
        <v>88.81</v>
      </c>
      <c r="M429" s="117">
        <v>173</v>
      </c>
      <c r="N429" s="87">
        <v>6390000</v>
      </c>
      <c r="O429" s="87">
        <v>334320000</v>
      </c>
      <c r="P429" s="87">
        <v>127920000</v>
      </c>
      <c r="Q429" s="87">
        <v>206400000</v>
      </c>
      <c r="R429" s="87">
        <f t="shared" si="12"/>
        <v>6388381.9806047874</v>
      </c>
      <c r="S429" s="87">
        <v>334320000</v>
      </c>
      <c r="T429" s="87">
        <f t="shared" si="13"/>
        <v>12444432.863918794</v>
      </c>
      <c r="U429" s="85"/>
      <c r="V429" s="115" t="s">
        <v>1257</v>
      </c>
      <c r="W429" s="115" t="s">
        <v>1257</v>
      </c>
      <c r="X429" s="115" t="s">
        <v>1258</v>
      </c>
    </row>
    <row r="430" spans="1:24">
      <c r="A430" s="85"/>
      <c r="B430" s="85">
        <v>4</v>
      </c>
      <c r="C430" s="82">
        <v>1</v>
      </c>
      <c r="D430" s="82">
        <v>14</v>
      </c>
      <c r="E430" s="82">
        <v>3.7</v>
      </c>
      <c r="F430" s="83" t="s">
        <v>1630</v>
      </c>
      <c r="G430" s="82">
        <v>5</v>
      </c>
      <c r="H430" s="122">
        <v>40.909999999999997</v>
      </c>
      <c r="I430" s="122">
        <v>88.3</v>
      </c>
      <c r="J430" s="125">
        <v>65.16</v>
      </c>
      <c r="K430" s="122">
        <v>40.200000000000003</v>
      </c>
      <c r="L430" s="117">
        <v>161.88</v>
      </c>
      <c r="M430" s="117">
        <v>315.33999999999997</v>
      </c>
      <c r="N430" s="87">
        <v>6490000</v>
      </c>
      <c r="O430" s="87">
        <v>619030000</v>
      </c>
      <c r="P430" s="87">
        <v>236830000</v>
      </c>
      <c r="Q430" s="87">
        <v>382200000</v>
      </c>
      <c r="R430" s="87">
        <f t="shared" si="12"/>
        <v>6489440.4937187051</v>
      </c>
      <c r="S430" s="87">
        <v>619030000</v>
      </c>
      <c r="T430" s="87">
        <f t="shared" si="13"/>
        <v>12641340.28471248</v>
      </c>
      <c r="U430" s="85"/>
      <c r="V430" s="115" t="s">
        <v>1257</v>
      </c>
      <c r="W430" s="115" t="s">
        <v>1257</v>
      </c>
      <c r="X430" s="115" t="s">
        <v>1258</v>
      </c>
    </row>
    <row r="431" spans="1:24">
      <c r="A431" s="85"/>
      <c r="B431" s="85">
        <v>4</v>
      </c>
      <c r="C431" s="82">
        <v>1</v>
      </c>
      <c r="D431" s="82">
        <v>14</v>
      </c>
      <c r="E431" s="82">
        <v>3.7</v>
      </c>
      <c r="F431" s="83" t="s">
        <v>1631</v>
      </c>
      <c r="G431" s="82">
        <v>5</v>
      </c>
      <c r="H431" s="122">
        <v>25.4</v>
      </c>
      <c r="I431" s="122">
        <v>54.82</v>
      </c>
      <c r="J431" s="125">
        <v>40.450000000000003</v>
      </c>
      <c r="K431" s="122">
        <v>11.25</v>
      </c>
      <c r="L431" s="117">
        <v>100.5</v>
      </c>
      <c r="M431" s="117">
        <v>195.76999999999998</v>
      </c>
      <c r="N431" s="87">
        <v>6390000</v>
      </c>
      <c r="O431" s="87">
        <v>378360000</v>
      </c>
      <c r="P431" s="87">
        <v>144760000</v>
      </c>
      <c r="Q431" s="87">
        <v>233600000</v>
      </c>
      <c r="R431" s="87">
        <f t="shared" si="12"/>
        <v>6389011.899188499</v>
      </c>
      <c r="S431" s="87">
        <v>378360000</v>
      </c>
      <c r="T431" s="87">
        <f t="shared" si="13"/>
        <v>12445540.890588382</v>
      </c>
      <c r="U431" s="85"/>
      <c r="V431" s="115" t="s">
        <v>1257</v>
      </c>
      <c r="W431" s="115" t="s">
        <v>1257</v>
      </c>
      <c r="X431" s="115" t="s">
        <v>1258</v>
      </c>
    </row>
    <row r="432" spans="1:24">
      <c r="A432" s="85"/>
      <c r="B432" s="85">
        <v>4</v>
      </c>
      <c r="C432" s="82">
        <v>1</v>
      </c>
      <c r="D432" s="82">
        <v>14</v>
      </c>
      <c r="E432" s="82">
        <v>3.7</v>
      </c>
      <c r="F432" s="83" t="s">
        <v>1632</v>
      </c>
      <c r="G432" s="82">
        <v>5</v>
      </c>
      <c r="H432" s="122">
        <v>25.4</v>
      </c>
      <c r="I432" s="122">
        <v>54.82</v>
      </c>
      <c r="J432" s="125">
        <v>40.450000000000003</v>
      </c>
      <c r="K432" s="122">
        <v>11.25</v>
      </c>
      <c r="L432" s="117">
        <v>100.5</v>
      </c>
      <c r="M432" s="117">
        <v>195.76999999999998</v>
      </c>
      <c r="N432" s="87">
        <v>6390000</v>
      </c>
      <c r="O432" s="87">
        <v>378360000</v>
      </c>
      <c r="P432" s="87">
        <v>144760000</v>
      </c>
      <c r="Q432" s="87">
        <v>233600000</v>
      </c>
      <c r="R432" s="87">
        <f t="shared" si="12"/>
        <v>6389011.899188499</v>
      </c>
      <c r="S432" s="87">
        <v>378360000</v>
      </c>
      <c r="T432" s="87">
        <f t="shared" si="13"/>
        <v>12445540.890588382</v>
      </c>
      <c r="U432" s="85"/>
      <c r="V432" s="115" t="s">
        <v>1257</v>
      </c>
      <c r="W432" s="115" t="s">
        <v>1257</v>
      </c>
      <c r="X432" s="115" t="s">
        <v>1258</v>
      </c>
    </row>
    <row r="433" spans="1:24">
      <c r="A433" s="85"/>
      <c r="B433" s="85">
        <v>4</v>
      </c>
      <c r="C433" s="82">
        <v>1</v>
      </c>
      <c r="D433" s="82">
        <v>14</v>
      </c>
      <c r="E433" s="82">
        <v>3.7</v>
      </c>
      <c r="F433" s="83" t="s">
        <v>1633</v>
      </c>
      <c r="G433" s="82">
        <v>5</v>
      </c>
      <c r="H433" s="122">
        <v>40.909999999999997</v>
      </c>
      <c r="I433" s="122">
        <v>88.3</v>
      </c>
      <c r="J433" s="125">
        <v>65.16</v>
      </c>
      <c r="K433" s="122">
        <v>40.200000000000003</v>
      </c>
      <c r="L433" s="117">
        <v>161.88</v>
      </c>
      <c r="M433" s="117">
        <v>315.33999999999997</v>
      </c>
      <c r="N433" s="87">
        <v>6490000</v>
      </c>
      <c r="O433" s="87">
        <v>619030000</v>
      </c>
      <c r="P433" s="87">
        <v>236830000</v>
      </c>
      <c r="Q433" s="87">
        <v>382200000</v>
      </c>
      <c r="R433" s="87">
        <f t="shared" si="12"/>
        <v>6489440.4937187051</v>
      </c>
      <c r="S433" s="87">
        <v>619030000</v>
      </c>
      <c r="T433" s="87">
        <f t="shared" si="13"/>
        <v>12641340.28471248</v>
      </c>
      <c r="U433" s="85"/>
      <c r="V433" s="115" t="s">
        <v>1257</v>
      </c>
      <c r="W433" s="115" t="s">
        <v>1257</v>
      </c>
      <c r="X433" s="115" t="s">
        <v>1258</v>
      </c>
    </row>
    <row r="434" spans="1:24">
      <c r="A434" s="85"/>
      <c r="B434" s="85">
        <v>4</v>
      </c>
      <c r="C434" s="82">
        <v>1</v>
      </c>
      <c r="D434" s="82">
        <v>14</v>
      </c>
      <c r="E434" s="82">
        <v>3.7</v>
      </c>
      <c r="F434" s="83" t="s">
        <v>1634</v>
      </c>
      <c r="G434" s="82">
        <v>5</v>
      </c>
      <c r="H434" s="122">
        <v>22.45</v>
      </c>
      <c r="I434" s="122">
        <v>48.44</v>
      </c>
      <c r="J434" s="125">
        <v>35.75</v>
      </c>
      <c r="K434" s="122">
        <v>12.45</v>
      </c>
      <c r="L434" s="117">
        <v>88.81</v>
      </c>
      <c r="M434" s="117">
        <v>173</v>
      </c>
      <c r="N434" s="87">
        <v>6390000</v>
      </c>
      <c r="O434" s="87">
        <v>334320000</v>
      </c>
      <c r="P434" s="87">
        <v>127920000</v>
      </c>
      <c r="Q434" s="87">
        <v>206400000</v>
      </c>
      <c r="R434" s="87">
        <f t="shared" si="12"/>
        <v>6388381.9806047874</v>
      </c>
      <c r="S434" s="87">
        <v>334320000</v>
      </c>
      <c r="T434" s="87">
        <f t="shared" si="13"/>
        <v>12444432.863918794</v>
      </c>
      <c r="U434" s="85"/>
      <c r="V434" s="115" t="s">
        <v>1257</v>
      </c>
      <c r="W434" s="115" t="s">
        <v>1257</v>
      </c>
      <c r="X434" s="115" t="s">
        <v>1258</v>
      </c>
    </row>
    <row r="435" spans="1:24">
      <c r="A435" s="85"/>
      <c r="B435" s="85">
        <v>4</v>
      </c>
      <c r="C435" s="82">
        <v>1</v>
      </c>
      <c r="D435" s="82">
        <v>14</v>
      </c>
      <c r="E435" s="82">
        <v>3.7</v>
      </c>
      <c r="F435" s="83" t="s">
        <v>1635</v>
      </c>
      <c r="G435" s="82">
        <v>5</v>
      </c>
      <c r="H435" s="122">
        <v>22.45</v>
      </c>
      <c r="I435" s="122">
        <v>48.44</v>
      </c>
      <c r="J435" s="125">
        <v>35.75</v>
      </c>
      <c r="K435" s="122">
        <v>12.45</v>
      </c>
      <c r="L435" s="117">
        <v>88.81</v>
      </c>
      <c r="M435" s="117">
        <v>173</v>
      </c>
      <c r="N435" s="87">
        <v>6390000</v>
      </c>
      <c r="O435" s="87">
        <v>334320000</v>
      </c>
      <c r="P435" s="87">
        <v>127920000</v>
      </c>
      <c r="Q435" s="87">
        <v>206400000</v>
      </c>
      <c r="R435" s="87">
        <f t="shared" si="12"/>
        <v>6388381.9806047874</v>
      </c>
      <c r="S435" s="87">
        <v>334320000</v>
      </c>
      <c r="T435" s="87">
        <f t="shared" si="13"/>
        <v>12444432.863918794</v>
      </c>
      <c r="U435" s="85"/>
      <c r="V435" s="115" t="s">
        <v>1257</v>
      </c>
      <c r="W435" s="115" t="s">
        <v>1257</v>
      </c>
      <c r="X435" s="115" t="s">
        <v>1258</v>
      </c>
    </row>
    <row r="436" spans="1:24">
      <c r="A436" s="85"/>
      <c r="B436" s="85">
        <v>4</v>
      </c>
      <c r="C436" s="82">
        <v>1</v>
      </c>
      <c r="D436" s="82">
        <v>14</v>
      </c>
      <c r="E436" s="82">
        <v>3.7</v>
      </c>
      <c r="F436" s="83" t="s">
        <v>1636</v>
      </c>
      <c r="G436" s="82">
        <v>5</v>
      </c>
      <c r="H436" s="122">
        <v>49.38</v>
      </c>
      <c r="I436" s="122">
        <v>106.58</v>
      </c>
      <c r="J436" s="125">
        <v>78.64</v>
      </c>
      <c r="K436" s="122">
        <v>43.95</v>
      </c>
      <c r="L436" s="117">
        <v>195.38</v>
      </c>
      <c r="M436" s="117">
        <v>380.59999999999997</v>
      </c>
      <c r="N436" s="87">
        <v>6490000</v>
      </c>
      <c r="O436" s="87">
        <v>747140000</v>
      </c>
      <c r="P436" s="87">
        <v>285840000</v>
      </c>
      <c r="Q436" s="87">
        <v>461300000</v>
      </c>
      <c r="R436" s="87">
        <f t="shared" si="12"/>
        <v>6489449.0213364726</v>
      </c>
      <c r="S436" s="87">
        <v>747140000</v>
      </c>
      <c r="T436" s="87">
        <f t="shared" si="13"/>
        <v>12641438.722083434</v>
      </c>
      <c r="U436" s="85"/>
      <c r="V436" s="115" t="s">
        <v>1257</v>
      </c>
      <c r="W436" s="115" t="s">
        <v>1257</v>
      </c>
      <c r="X436" s="115" t="s">
        <v>1258</v>
      </c>
    </row>
    <row r="437" spans="1:24">
      <c r="A437" s="85"/>
      <c r="B437" s="85">
        <v>4</v>
      </c>
      <c r="C437" s="82">
        <v>1</v>
      </c>
      <c r="D437" s="82">
        <v>14</v>
      </c>
      <c r="E437" s="82">
        <v>3.7</v>
      </c>
      <c r="F437" s="83" t="s">
        <v>1637</v>
      </c>
      <c r="G437" s="82">
        <v>5</v>
      </c>
      <c r="H437" s="122">
        <v>33.869999999999997</v>
      </c>
      <c r="I437" s="122">
        <v>73.099999999999994</v>
      </c>
      <c r="J437" s="125">
        <v>53.93</v>
      </c>
      <c r="K437" s="122">
        <v>15</v>
      </c>
      <c r="L437" s="117">
        <v>134</v>
      </c>
      <c r="M437" s="117">
        <v>261.02999999999997</v>
      </c>
      <c r="N437" s="87">
        <v>6390000</v>
      </c>
      <c r="O437" s="87">
        <v>504520000</v>
      </c>
      <c r="P437" s="87">
        <v>193020000</v>
      </c>
      <c r="Q437" s="87">
        <v>311500000</v>
      </c>
      <c r="R437" s="87">
        <f t="shared" si="12"/>
        <v>6389436.8874987615</v>
      </c>
      <c r="S437" s="87">
        <v>504520000</v>
      </c>
      <c r="T437" s="87">
        <f t="shared" si="13"/>
        <v>12446527.692117924</v>
      </c>
      <c r="U437" s="85"/>
      <c r="V437" s="115" t="s">
        <v>1257</v>
      </c>
      <c r="W437" s="115" t="s">
        <v>1257</v>
      </c>
      <c r="X437" s="115" t="s">
        <v>1258</v>
      </c>
    </row>
    <row r="438" spans="1:24">
      <c r="A438" s="85"/>
      <c r="B438" s="85">
        <v>4</v>
      </c>
      <c r="C438" s="82">
        <v>1</v>
      </c>
      <c r="D438" s="82">
        <v>14</v>
      </c>
      <c r="E438" s="82">
        <v>3.7</v>
      </c>
      <c r="F438" s="83" t="s">
        <v>1638</v>
      </c>
      <c r="G438" s="82">
        <v>5</v>
      </c>
      <c r="H438" s="122">
        <v>49.38</v>
      </c>
      <c r="I438" s="122">
        <v>106.58</v>
      </c>
      <c r="J438" s="125">
        <v>78.64</v>
      </c>
      <c r="K438" s="122">
        <v>43.95</v>
      </c>
      <c r="L438" s="117">
        <v>195.38</v>
      </c>
      <c r="M438" s="117">
        <v>380.59999999999997</v>
      </c>
      <c r="N438" s="87">
        <v>6490000</v>
      </c>
      <c r="O438" s="87">
        <v>747140000</v>
      </c>
      <c r="P438" s="87">
        <v>285840000</v>
      </c>
      <c r="Q438" s="87">
        <v>461300000</v>
      </c>
      <c r="R438" s="87">
        <f t="shared" si="12"/>
        <v>6489449.0213364726</v>
      </c>
      <c r="S438" s="87">
        <v>747140000</v>
      </c>
      <c r="T438" s="87">
        <f t="shared" si="13"/>
        <v>12641438.722083434</v>
      </c>
      <c r="U438" s="85"/>
      <c r="V438" s="115" t="s">
        <v>1257</v>
      </c>
      <c r="W438" s="115" t="s">
        <v>1257</v>
      </c>
      <c r="X438" s="115" t="s">
        <v>1258</v>
      </c>
    </row>
    <row r="439" spans="1:24">
      <c r="A439" s="85"/>
      <c r="B439" s="85">
        <v>4</v>
      </c>
      <c r="C439" s="82">
        <v>1</v>
      </c>
      <c r="D439" s="82">
        <v>14</v>
      </c>
      <c r="E439" s="82">
        <v>3.7</v>
      </c>
      <c r="F439" s="83" t="s">
        <v>1639</v>
      </c>
      <c r="G439" s="82">
        <v>5</v>
      </c>
      <c r="H439" s="122">
        <v>22.45</v>
      </c>
      <c r="I439" s="122">
        <v>48.44</v>
      </c>
      <c r="J439" s="125">
        <v>35.75</v>
      </c>
      <c r="K439" s="122">
        <v>12.45</v>
      </c>
      <c r="L439" s="117">
        <v>88.81</v>
      </c>
      <c r="M439" s="117">
        <v>173</v>
      </c>
      <c r="N439" s="87">
        <v>6390000</v>
      </c>
      <c r="O439" s="87">
        <v>334320000</v>
      </c>
      <c r="P439" s="87">
        <v>127920000</v>
      </c>
      <c r="Q439" s="87">
        <v>206400000</v>
      </c>
      <c r="R439" s="87">
        <f t="shared" si="12"/>
        <v>6388381.9806047874</v>
      </c>
      <c r="S439" s="87">
        <v>334320000</v>
      </c>
      <c r="T439" s="87">
        <f t="shared" si="13"/>
        <v>12444432.863918794</v>
      </c>
      <c r="U439" s="85"/>
      <c r="V439" s="115" t="s">
        <v>1257</v>
      </c>
      <c r="W439" s="115" t="s">
        <v>1257</v>
      </c>
      <c r="X439" s="115" t="s">
        <v>1258</v>
      </c>
    </row>
    <row r="440" spans="1:24">
      <c r="A440" s="85"/>
      <c r="B440" s="85">
        <v>4</v>
      </c>
      <c r="C440" s="82">
        <v>1</v>
      </c>
      <c r="D440" s="82">
        <v>14</v>
      </c>
      <c r="E440" s="82">
        <v>3.7</v>
      </c>
      <c r="F440" s="83" t="s">
        <v>1640</v>
      </c>
      <c r="G440" s="82">
        <v>5</v>
      </c>
      <c r="H440" s="122">
        <v>22.45</v>
      </c>
      <c r="I440" s="122">
        <v>48.44</v>
      </c>
      <c r="J440" s="125">
        <v>35.75</v>
      </c>
      <c r="K440" s="122">
        <v>12.45</v>
      </c>
      <c r="L440" s="117">
        <v>88.81</v>
      </c>
      <c r="M440" s="117">
        <v>173</v>
      </c>
      <c r="N440" s="87">
        <v>6390000</v>
      </c>
      <c r="O440" s="87">
        <v>334320000</v>
      </c>
      <c r="P440" s="87">
        <v>127920000</v>
      </c>
      <c r="Q440" s="87">
        <v>206400000</v>
      </c>
      <c r="R440" s="87">
        <f t="shared" si="12"/>
        <v>6388381.9806047874</v>
      </c>
      <c r="S440" s="87">
        <v>334320000</v>
      </c>
      <c r="T440" s="87">
        <f t="shared" si="13"/>
        <v>12444432.863918794</v>
      </c>
      <c r="U440" s="85"/>
      <c r="V440" s="115" t="s">
        <v>1257</v>
      </c>
      <c r="W440" s="115" t="s">
        <v>1257</v>
      </c>
      <c r="X440" s="115" t="s">
        <v>1258</v>
      </c>
    </row>
    <row r="441" spans="1:24">
      <c r="A441" s="85"/>
      <c r="B441" s="85">
        <v>4</v>
      </c>
      <c r="C441" s="82">
        <v>1</v>
      </c>
      <c r="D441" s="82">
        <v>14</v>
      </c>
      <c r="E441" s="82">
        <v>3.7</v>
      </c>
      <c r="F441" s="83" t="s">
        <v>1641</v>
      </c>
      <c r="G441" s="82">
        <v>5</v>
      </c>
      <c r="H441" s="122">
        <v>37.51</v>
      </c>
      <c r="I441" s="122">
        <v>80.97</v>
      </c>
      <c r="J441" s="125">
        <v>59.74</v>
      </c>
      <c r="K441" s="122">
        <v>31.950000000000003</v>
      </c>
      <c r="L441" s="117">
        <v>148.43</v>
      </c>
      <c r="M441" s="117">
        <v>289.14</v>
      </c>
      <c r="N441" s="87">
        <v>6490000</v>
      </c>
      <c r="O441" s="87">
        <v>567550000</v>
      </c>
      <c r="P441" s="87">
        <v>217150000</v>
      </c>
      <c r="Q441" s="87">
        <v>350400000</v>
      </c>
      <c r="R441" s="87">
        <f t="shared" si="12"/>
        <v>6488892.3950592726</v>
      </c>
      <c r="S441" s="87">
        <v>567550000</v>
      </c>
      <c r="T441" s="87">
        <f t="shared" si="13"/>
        <v>12640290.689937601</v>
      </c>
      <c r="U441" s="85"/>
      <c r="V441" s="115" t="s">
        <v>1257</v>
      </c>
      <c r="W441" s="115" t="s">
        <v>1257</v>
      </c>
      <c r="X441" s="115" t="s">
        <v>1258</v>
      </c>
    </row>
    <row r="442" spans="1:24">
      <c r="A442" s="85"/>
      <c r="B442" s="85">
        <v>4</v>
      </c>
      <c r="C442" s="82">
        <v>1</v>
      </c>
      <c r="D442" s="82">
        <v>14</v>
      </c>
      <c r="E442" s="82">
        <v>3.7</v>
      </c>
      <c r="F442" s="83" t="s">
        <v>1642</v>
      </c>
      <c r="G442" s="82">
        <v>5</v>
      </c>
      <c r="H442" s="122">
        <v>25.4</v>
      </c>
      <c r="I442" s="122">
        <v>54.82</v>
      </c>
      <c r="J442" s="125">
        <v>40.450000000000003</v>
      </c>
      <c r="K442" s="122">
        <v>11.25</v>
      </c>
      <c r="L442" s="117">
        <v>100.5</v>
      </c>
      <c r="M442" s="117">
        <v>195.76999999999998</v>
      </c>
      <c r="N442" s="87">
        <v>6390000</v>
      </c>
      <c r="O442" s="87">
        <v>378360000</v>
      </c>
      <c r="P442" s="87">
        <v>144760000</v>
      </c>
      <c r="Q442" s="87">
        <v>233600000</v>
      </c>
      <c r="R442" s="87">
        <f t="shared" si="12"/>
        <v>6389011.899188499</v>
      </c>
      <c r="S442" s="87">
        <v>378360000</v>
      </c>
      <c r="T442" s="87">
        <f t="shared" si="13"/>
        <v>12445540.890588382</v>
      </c>
      <c r="U442" s="85"/>
      <c r="V442" s="115" t="s">
        <v>1257</v>
      </c>
      <c r="W442" s="115" t="s">
        <v>1257</v>
      </c>
      <c r="X442" s="115" t="s">
        <v>1258</v>
      </c>
    </row>
    <row r="443" spans="1:24">
      <c r="A443" s="85"/>
      <c r="B443" s="85">
        <v>4</v>
      </c>
      <c r="C443" s="82">
        <v>1</v>
      </c>
      <c r="D443" s="82">
        <v>14</v>
      </c>
      <c r="E443" s="82">
        <v>3.7</v>
      </c>
      <c r="F443" s="83" t="s">
        <v>1643</v>
      </c>
      <c r="G443" s="82">
        <v>5</v>
      </c>
      <c r="H443" s="122">
        <v>25.4</v>
      </c>
      <c r="I443" s="122">
        <v>54.82</v>
      </c>
      <c r="J443" s="125">
        <v>40.450000000000003</v>
      </c>
      <c r="K443" s="122">
        <v>11.25</v>
      </c>
      <c r="L443" s="117">
        <v>100.5</v>
      </c>
      <c r="M443" s="117">
        <v>195.76999999999998</v>
      </c>
      <c r="N443" s="87">
        <v>6390000</v>
      </c>
      <c r="O443" s="87">
        <v>378360000</v>
      </c>
      <c r="P443" s="87">
        <v>144760000</v>
      </c>
      <c r="Q443" s="87">
        <v>233600000</v>
      </c>
      <c r="R443" s="87">
        <f t="shared" si="12"/>
        <v>6389011.899188499</v>
      </c>
      <c r="S443" s="87">
        <v>378360000</v>
      </c>
      <c r="T443" s="87">
        <f t="shared" si="13"/>
        <v>12445540.890588382</v>
      </c>
      <c r="U443" s="85"/>
      <c r="V443" s="115" t="s">
        <v>1257</v>
      </c>
      <c r="W443" s="115" t="s">
        <v>1257</v>
      </c>
      <c r="X443" s="115" t="s">
        <v>1258</v>
      </c>
    </row>
    <row r="444" spans="1:24">
      <c r="A444" s="85"/>
      <c r="B444" s="85">
        <v>4</v>
      </c>
      <c r="C444" s="82">
        <v>1</v>
      </c>
      <c r="D444" s="82">
        <v>14</v>
      </c>
      <c r="E444" s="82">
        <v>3.7</v>
      </c>
      <c r="F444" s="83" t="s">
        <v>1644</v>
      </c>
      <c r="G444" s="82">
        <v>1</v>
      </c>
      <c r="H444" s="122">
        <v>30.23</v>
      </c>
      <c r="I444" s="122">
        <v>65.25</v>
      </c>
      <c r="J444" s="125">
        <v>48.14</v>
      </c>
      <c r="K444" s="122">
        <v>28.05</v>
      </c>
      <c r="L444" s="117">
        <v>119.61</v>
      </c>
      <c r="M444" s="117">
        <v>233</v>
      </c>
      <c r="N444" s="87">
        <v>6490000</v>
      </c>
      <c r="O444" s="87">
        <v>457390000</v>
      </c>
      <c r="P444" s="87">
        <v>174990000</v>
      </c>
      <c r="Q444" s="87">
        <v>282400000</v>
      </c>
      <c r="R444" s="87">
        <f t="shared" si="12"/>
        <v>6489412.265455964</v>
      </c>
      <c r="S444" s="87">
        <v>457390000</v>
      </c>
      <c r="T444" s="87">
        <f t="shared" si="13"/>
        <v>12641359.901774433</v>
      </c>
      <c r="U444" s="85"/>
      <c r="V444" s="115" t="s">
        <v>1257</v>
      </c>
      <c r="W444" s="115" t="s">
        <v>1257</v>
      </c>
      <c r="X444" s="115" t="s">
        <v>1258</v>
      </c>
    </row>
    <row r="445" spans="1:24">
      <c r="A445" s="85"/>
      <c r="B445" s="85">
        <v>4</v>
      </c>
      <c r="C445" s="82">
        <v>1</v>
      </c>
      <c r="D445" s="82">
        <v>14</v>
      </c>
      <c r="E445" s="82">
        <v>3.7</v>
      </c>
      <c r="F445" s="83" t="s">
        <v>1645</v>
      </c>
      <c r="G445" s="82">
        <v>5</v>
      </c>
      <c r="H445" s="122">
        <v>22.45</v>
      </c>
      <c r="I445" s="122">
        <v>48.44</v>
      </c>
      <c r="J445" s="125">
        <v>35.75</v>
      </c>
      <c r="K445" s="122">
        <v>12.45</v>
      </c>
      <c r="L445" s="117">
        <v>88.81</v>
      </c>
      <c r="M445" s="117">
        <v>173</v>
      </c>
      <c r="N445" s="87">
        <v>6390000</v>
      </c>
      <c r="O445" s="87">
        <v>334320000</v>
      </c>
      <c r="P445" s="87">
        <v>127920000</v>
      </c>
      <c r="Q445" s="87">
        <v>206400000</v>
      </c>
      <c r="R445" s="87">
        <f t="shared" si="12"/>
        <v>6388381.9806047874</v>
      </c>
      <c r="S445" s="87">
        <v>334320000</v>
      </c>
      <c r="T445" s="87">
        <f t="shared" si="13"/>
        <v>12444432.863918794</v>
      </c>
      <c r="U445" s="85"/>
      <c r="V445" s="115" t="s">
        <v>1257</v>
      </c>
      <c r="W445" s="115" t="s">
        <v>1257</v>
      </c>
      <c r="X445" s="115" t="s">
        <v>1258</v>
      </c>
    </row>
    <row r="446" spans="1:24">
      <c r="A446" s="85"/>
      <c r="B446" s="85">
        <v>4</v>
      </c>
      <c r="C446" s="82">
        <v>1</v>
      </c>
      <c r="D446" s="82">
        <v>15</v>
      </c>
      <c r="E446" s="82">
        <v>3.7</v>
      </c>
      <c r="F446" s="83" t="s">
        <v>1646</v>
      </c>
      <c r="G446" s="82">
        <v>5</v>
      </c>
      <c r="H446" s="122">
        <v>22.45</v>
      </c>
      <c r="I446" s="122">
        <v>48.44</v>
      </c>
      <c r="J446" s="125">
        <v>35.75</v>
      </c>
      <c r="K446" s="122">
        <v>12.45</v>
      </c>
      <c r="L446" s="117">
        <v>88.81</v>
      </c>
      <c r="M446" s="117">
        <v>173</v>
      </c>
      <c r="N446" s="87">
        <v>6490000</v>
      </c>
      <c r="O446" s="87">
        <v>339630000</v>
      </c>
      <c r="P446" s="87">
        <v>129930000</v>
      </c>
      <c r="Q446" s="87">
        <v>209700000</v>
      </c>
      <c r="R446" s="87">
        <f t="shared" si="12"/>
        <v>6489848.5644675875</v>
      </c>
      <c r="S446" s="87">
        <v>339630000</v>
      </c>
      <c r="T446" s="87">
        <f t="shared" si="13"/>
        <v>12642087.621358998</v>
      </c>
      <c r="U446" s="85"/>
      <c r="V446" s="115" t="s">
        <v>1257</v>
      </c>
      <c r="W446" s="115" t="s">
        <v>1257</v>
      </c>
      <c r="X446" s="115" t="s">
        <v>1258</v>
      </c>
    </row>
    <row r="447" spans="1:24">
      <c r="A447" s="85"/>
      <c r="B447" s="85">
        <v>4</v>
      </c>
      <c r="C447" s="82">
        <v>1</v>
      </c>
      <c r="D447" s="82">
        <v>15</v>
      </c>
      <c r="E447" s="82">
        <v>3.7</v>
      </c>
      <c r="F447" s="83" t="s">
        <v>1647</v>
      </c>
      <c r="G447" s="82">
        <v>5</v>
      </c>
      <c r="H447" s="122">
        <v>37.51</v>
      </c>
      <c r="I447" s="122">
        <v>80.97</v>
      </c>
      <c r="J447" s="125">
        <v>59.74</v>
      </c>
      <c r="K447" s="122">
        <v>31.950000000000003</v>
      </c>
      <c r="L447" s="117">
        <v>148.43</v>
      </c>
      <c r="M447" s="117">
        <v>289.14</v>
      </c>
      <c r="N447" s="87">
        <v>6590000</v>
      </c>
      <c r="O447" s="87">
        <v>576300000</v>
      </c>
      <c r="P447" s="87">
        <v>220500000</v>
      </c>
      <c r="Q447" s="87">
        <v>355800000</v>
      </c>
      <c r="R447" s="87">
        <f t="shared" si="12"/>
        <v>6588932.5826317659</v>
      </c>
      <c r="S447" s="87">
        <v>576300000</v>
      </c>
      <c r="T447" s="87">
        <f t="shared" si="13"/>
        <v>12835167.869986854</v>
      </c>
      <c r="U447" s="85"/>
      <c r="V447" s="115" t="s">
        <v>1257</v>
      </c>
      <c r="W447" s="115" t="s">
        <v>1257</v>
      </c>
      <c r="X447" s="115" t="s">
        <v>1258</v>
      </c>
    </row>
    <row r="448" spans="1:24">
      <c r="A448" s="85"/>
      <c r="B448" s="85">
        <v>4</v>
      </c>
      <c r="C448" s="82">
        <v>1</v>
      </c>
      <c r="D448" s="82">
        <v>15</v>
      </c>
      <c r="E448" s="82">
        <v>3.7</v>
      </c>
      <c r="F448" s="83" t="s">
        <v>1648</v>
      </c>
      <c r="G448" s="82">
        <v>5</v>
      </c>
      <c r="H448" s="122">
        <v>25.4</v>
      </c>
      <c r="I448" s="122">
        <v>54.82</v>
      </c>
      <c r="J448" s="125">
        <v>40.450000000000003</v>
      </c>
      <c r="K448" s="122">
        <v>11.25</v>
      </c>
      <c r="L448" s="117">
        <v>100.5</v>
      </c>
      <c r="M448" s="117">
        <v>195.76999999999998</v>
      </c>
      <c r="N448" s="87">
        <v>6490000</v>
      </c>
      <c r="O448" s="87">
        <v>384330000</v>
      </c>
      <c r="P448" s="87">
        <v>147030000</v>
      </c>
      <c r="Q448" s="87">
        <v>237300000</v>
      </c>
      <c r="R448" s="87">
        <f t="shared" si="12"/>
        <v>6489821.7126945658</v>
      </c>
      <c r="S448" s="87">
        <v>384330000</v>
      </c>
      <c r="T448" s="87">
        <f t="shared" si="13"/>
        <v>12641914.394967314</v>
      </c>
      <c r="U448" s="85"/>
      <c r="V448" s="115" t="s">
        <v>1257</v>
      </c>
      <c r="W448" s="115" t="s">
        <v>1257</v>
      </c>
      <c r="X448" s="115" t="s">
        <v>1258</v>
      </c>
    </row>
    <row r="449" spans="1:24">
      <c r="A449" s="85"/>
      <c r="B449" s="85">
        <v>4</v>
      </c>
      <c r="C449" s="82">
        <v>1</v>
      </c>
      <c r="D449" s="82">
        <v>15</v>
      </c>
      <c r="E449" s="82">
        <v>3.7</v>
      </c>
      <c r="F449" s="83" t="s">
        <v>1649</v>
      </c>
      <c r="G449" s="82">
        <v>5</v>
      </c>
      <c r="H449" s="122">
        <v>25.4</v>
      </c>
      <c r="I449" s="122">
        <v>54.82</v>
      </c>
      <c r="J449" s="125">
        <v>40.450000000000003</v>
      </c>
      <c r="K449" s="122">
        <v>11.25</v>
      </c>
      <c r="L449" s="117">
        <v>100.5</v>
      </c>
      <c r="M449" s="117">
        <v>195.76999999999998</v>
      </c>
      <c r="N449" s="87">
        <v>6490000</v>
      </c>
      <c r="O449" s="87">
        <v>384330000</v>
      </c>
      <c r="P449" s="87">
        <v>147030000</v>
      </c>
      <c r="Q449" s="87">
        <v>237300000</v>
      </c>
      <c r="R449" s="87">
        <f t="shared" si="12"/>
        <v>6489821.7126945658</v>
      </c>
      <c r="S449" s="87">
        <v>384330000</v>
      </c>
      <c r="T449" s="87">
        <f t="shared" si="13"/>
        <v>12641914.394967314</v>
      </c>
      <c r="U449" s="85"/>
      <c r="V449" s="115" t="s">
        <v>1257</v>
      </c>
      <c r="W449" s="115" t="s">
        <v>1257</v>
      </c>
      <c r="X449" s="115" t="s">
        <v>1258</v>
      </c>
    </row>
    <row r="450" spans="1:24">
      <c r="A450" s="85"/>
      <c r="B450" s="85">
        <v>4</v>
      </c>
      <c r="C450" s="82">
        <v>1</v>
      </c>
      <c r="D450" s="82">
        <v>15</v>
      </c>
      <c r="E450" s="82">
        <v>3.7</v>
      </c>
      <c r="F450" s="83" t="s">
        <v>1650</v>
      </c>
      <c r="G450" s="82">
        <v>5</v>
      </c>
      <c r="H450" s="122">
        <v>30.23</v>
      </c>
      <c r="I450" s="122">
        <v>65.25</v>
      </c>
      <c r="J450" s="125">
        <v>48.14</v>
      </c>
      <c r="K450" s="122">
        <v>28.05</v>
      </c>
      <c r="L450" s="117">
        <v>119.61</v>
      </c>
      <c r="M450" s="117">
        <v>233</v>
      </c>
      <c r="N450" s="87">
        <v>6590000</v>
      </c>
      <c r="O450" s="87">
        <v>464380000</v>
      </c>
      <c r="P450" s="87">
        <v>177680000</v>
      </c>
      <c r="Q450" s="87">
        <v>286700000</v>
      </c>
      <c r="R450" s="87">
        <f t="shared" si="12"/>
        <v>6588585.8191749724</v>
      </c>
      <c r="S450" s="87">
        <v>464380000</v>
      </c>
      <c r="T450" s="87">
        <f t="shared" si="13"/>
        <v>12834549.752259584</v>
      </c>
      <c r="U450" s="85"/>
      <c r="V450" s="115" t="s">
        <v>1257</v>
      </c>
      <c r="W450" s="115" t="s">
        <v>1257</v>
      </c>
      <c r="X450" s="115" t="s">
        <v>1258</v>
      </c>
    </row>
    <row r="451" spans="1:24">
      <c r="A451" s="85"/>
      <c r="B451" s="85">
        <v>4</v>
      </c>
      <c r="C451" s="82">
        <v>1</v>
      </c>
      <c r="D451" s="82">
        <v>15</v>
      </c>
      <c r="E451" s="82">
        <v>3.7</v>
      </c>
      <c r="F451" s="83" t="s">
        <v>1651</v>
      </c>
      <c r="G451" s="82">
        <v>5</v>
      </c>
      <c r="H451" s="122">
        <v>22.45</v>
      </c>
      <c r="I451" s="122">
        <v>48.44</v>
      </c>
      <c r="J451" s="125">
        <v>35.75</v>
      </c>
      <c r="K451" s="122">
        <v>12.45</v>
      </c>
      <c r="L451" s="117">
        <v>88.81</v>
      </c>
      <c r="M451" s="117">
        <v>173</v>
      </c>
      <c r="N451" s="87">
        <v>6490000</v>
      </c>
      <c r="O451" s="87">
        <v>339630000</v>
      </c>
      <c r="P451" s="87">
        <v>129930000</v>
      </c>
      <c r="Q451" s="87">
        <v>209700000</v>
      </c>
      <c r="R451" s="87">
        <f t="shared" ref="R451:R514" si="14">S451/(M451*0.3025)</f>
        <v>6489848.5644675875</v>
      </c>
      <c r="S451" s="87">
        <v>339630000</v>
      </c>
      <c r="T451" s="87">
        <f t="shared" ref="T451:T514" si="15">S451/(L451*0.3025)</f>
        <v>12642087.621358998</v>
      </c>
      <c r="U451" s="85"/>
      <c r="V451" s="115" t="s">
        <v>1257</v>
      </c>
      <c r="W451" s="115" t="s">
        <v>1257</v>
      </c>
      <c r="X451" s="115" t="s">
        <v>1258</v>
      </c>
    </row>
    <row r="452" spans="1:24">
      <c r="A452" s="85"/>
      <c r="B452" s="85">
        <v>4</v>
      </c>
      <c r="C452" s="82">
        <v>1</v>
      </c>
      <c r="D452" s="82">
        <v>15</v>
      </c>
      <c r="E452" s="82">
        <v>3.7</v>
      </c>
      <c r="F452" s="83" t="s">
        <v>1652</v>
      </c>
      <c r="G452" s="82">
        <v>5</v>
      </c>
      <c r="H452" s="122">
        <v>22.45</v>
      </c>
      <c r="I452" s="122">
        <v>48.44</v>
      </c>
      <c r="J452" s="125">
        <v>35.75</v>
      </c>
      <c r="K452" s="122">
        <v>12.45</v>
      </c>
      <c r="L452" s="117">
        <v>88.81</v>
      </c>
      <c r="M452" s="117">
        <v>173</v>
      </c>
      <c r="N452" s="87">
        <v>6490000</v>
      </c>
      <c r="O452" s="87">
        <v>339630000</v>
      </c>
      <c r="P452" s="87">
        <v>129930000</v>
      </c>
      <c r="Q452" s="87">
        <v>209700000</v>
      </c>
      <c r="R452" s="87">
        <f t="shared" si="14"/>
        <v>6489848.5644675875</v>
      </c>
      <c r="S452" s="87">
        <v>339630000</v>
      </c>
      <c r="T452" s="87">
        <f t="shared" si="15"/>
        <v>12642087.621358998</v>
      </c>
      <c r="U452" s="85"/>
      <c r="V452" s="115" t="s">
        <v>1257</v>
      </c>
      <c r="W452" s="115" t="s">
        <v>1257</v>
      </c>
      <c r="X452" s="115" t="s">
        <v>1258</v>
      </c>
    </row>
    <row r="453" spans="1:24">
      <c r="A453" s="85"/>
      <c r="B453" s="85">
        <v>4</v>
      </c>
      <c r="C453" s="82">
        <v>1</v>
      </c>
      <c r="D453" s="82">
        <v>15</v>
      </c>
      <c r="E453" s="82">
        <v>3.7</v>
      </c>
      <c r="F453" s="83" t="s">
        <v>1653</v>
      </c>
      <c r="G453" s="82">
        <v>5</v>
      </c>
      <c r="H453" s="122">
        <v>40.909999999999997</v>
      </c>
      <c r="I453" s="122">
        <v>88.3</v>
      </c>
      <c r="J453" s="125">
        <v>65.16</v>
      </c>
      <c r="K453" s="122">
        <v>40.200000000000003</v>
      </c>
      <c r="L453" s="117">
        <v>161.88</v>
      </c>
      <c r="M453" s="117">
        <v>315.33999999999997</v>
      </c>
      <c r="N453" s="87">
        <v>6590000</v>
      </c>
      <c r="O453" s="87">
        <v>628580000</v>
      </c>
      <c r="P453" s="87">
        <v>240480000</v>
      </c>
      <c r="Q453" s="87">
        <v>388100000</v>
      </c>
      <c r="R453" s="87">
        <f t="shared" si="14"/>
        <v>6589555.4424530379</v>
      </c>
      <c r="S453" s="87">
        <v>628580000</v>
      </c>
      <c r="T453" s="87">
        <f t="shared" si="15"/>
        <v>12836362.819515323</v>
      </c>
      <c r="U453" s="85"/>
      <c r="V453" s="115" t="s">
        <v>1257</v>
      </c>
      <c r="W453" s="115" t="s">
        <v>1257</v>
      </c>
      <c r="X453" s="115" t="s">
        <v>1258</v>
      </c>
    </row>
    <row r="454" spans="1:24">
      <c r="A454" s="85"/>
      <c r="B454" s="85">
        <v>4</v>
      </c>
      <c r="C454" s="82">
        <v>1</v>
      </c>
      <c r="D454" s="82">
        <v>15</v>
      </c>
      <c r="E454" s="82">
        <v>3.7</v>
      </c>
      <c r="F454" s="83" t="s">
        <v>1654</v>
      </c>
      <c r="G454" s="82">
        <v>5</v>
      </c>
      <c r="H454" s="122">
        <v>25.4</v>
      </c>
      <c r="I454" s="122">
        <v>54.82</v>
      </c>
      <c r="J454" s="125">
        <v>40.450000000000003</v>
      </c>
      <c r="K454" s="122">
        <v>11.25</v>
      </c>
      <c r="L454" s="117">
        <v>100.5</v>
      </c>
      <c r="M454" s="117">
        <v>195.76999999999998</v>
      </c>
      <c r="N454" s="87">
        <v>6490000</v>
      </c>
      <c r="O454" s="87">
        <v>384330000</v>
      </c>
      <c r="P454" s="87">
        <v>147030000</v>
      </c>
      <c r="Q454" s="87">
        <v>237300000</v>
      </c>
      <c r="R454" s="87">
        <f t="shared" si="14"/>
        <v>6489821.7126945658</v>
      </c>
      <c r="S454" s="87">
        <v>384330000</v>
      </c>
      <c r="T454" s="87">
        <f t="shared" si="15"/>
        <v>12641914.394967314</v>
      </c>
      <c r="U454" s="85"/>
      <c r="V454" s="115" t="s">
        <v>1257</v>
      </c>
      <c r="W454" s="115" t="s">
        <v>1257</v>
      </c>
      <c r="X454" s="115" t="s">
        <v>1258</v>
      </c>
    </row>
    <row r="455" spans="1:24">
      <c r="A455" s="85"/>
      <c r="B455" s="85">
        <v>4</v>
      </c>
      <c r="C455" s="82">
        <v>1</v>
      </c>
      <c r="D455" s="82">
        <v>15</v>
      </c>
      <c r="E455" s="82">
        <v>3.7</v>
      </c>
      <c r="F455" s="83" t="s">
        <v>1655</v>
      </c>
      <c r="G455" s="82">
        <v>5</v>
      </c>
      <c r="H455" s="122">
        <v>25.4</v>
      </c>
      <c r="I455" s="122">
        <v>54.82</v>
      </c>
      <c r="J455" s="125">
        <v>40.450000000000003</v>
      </c>
      <c r="K455" s="122">
        <v>11.25</v>
      </c>
      <c r="L455" s="117">
        <v>100.5</v>
      </c>
      <c r="M455" s="117">
        <v>195.76999999999998</v>
      </c>
      <c r="N455" s="87">
        <v>6490000</v>
      </c>
      <c r="O455" s="87">
        <v>384330000</v>
      </c>
      <c r="P455" s="87">
        <v>147030000</v>
      </c>
      <c r="Q455" s="87">
        <v>237300000</v>
      </c>
      <c r="R455" s="87">
        <f t="shared" si="14"/>
        <v>6489821.7126945658</v>
      </c>
      <c r="S455" s="87">
        <v>384330000</v>
      </c>
      <c r="T455" s="87">
        <f t="shared" si="15"/>
        <v>12641914.394967314</v>
      </c>
      <c r="U455" s="85"/>
      <c r="V455" s="115" t="s">
        <v>1257</v>
      </c>
      <c r="W455" s="115" t="s">
        <v>1257</v>
      </c>
      <c r="X455" s="115" t="s">
        <v>1258</v>
      </c>
    </row>
    <row r="456" spans="1:24">
      <c r="A456" s="85"/>
      <c r="B456" s="85">
        <v>4</v>
      </c>
      <c r="C456" s="82">
        <v>1</v>
      </c>
      <c r="D456" s="82">
        <v>15</v>
      </c>
      <c r="E456" s="82">
        <v>3.7</v>
      </c>
      <c r="F456" s="83" t="s">
        <v>1656</v>
      </c>
      <c r="G456" s="82">
        <v>5</v>
      </c>
      <c r="H456" s="122">
        <v>40.909999999999997</v>
      </c>
      <c r="I456" s="122">
        <v>88.3</v>
      </c>
      <c r="J456" s="125">
        <v>65.16</v>
      </c>
      <c r="K456" s="122">
        <v>40.200000000000003</v>
      </c>
      <c r="L456" s="117">
        <v>161.88</v>
      </c>
      <c r="M456" s="117">
        <v>315.33999999999997</v>
      </c>
      <c r="N456" s="87">
        <v>6590000</v>
      </c>
      <c r="O456" s="87">
        <v>628580000</v>
      </c>
      <c r="P456" s="87">
        <v>240480000</v>
      </c>
      <c r="Q456" s="87">
        <v>388100000</v>
      </c>
      <c r="R456" s="87">
        <f t="shared" si="14"/>
        <v>6589555.4424530379</v>
      </c>
      <c r="S456" s="87">
        <v>628580000</v>
      </c>
      <c r="T456" s="87">
        <f t="shared" si="15"/>
        <v>12836362.819515323</v>
      </c>
      <c r="U456" s="85"/>
      <c r="V456" s="115" t="s">
        <v>1257</v>
      </c>
      <c r="W456" s="115" t="s">
        <v>1257</v>
      </c>
      <c r="X456" s="115" t="s">
        <v>1258</v>
      </c>
    </row>
    <row r="457" spans="1:24">
      <c r="A457" s="85"/>
      <c r="B457" s="85">
        <v>4</v>
      </c>
      <c r="C457" s="82">
        <v>1</v>
      </c>
      <c r="D457" s="82">
        <v>15</v>
      </c>
      <c r="E457" s="82">
        <v>3.7</v>
      </c>
      <c r="F457" s="83" t="s">
        <v>1657</v>
      </c>
      <c r="G457" s="82">
        <v>5</v>
      </c>
      <c r="H457" s="122">
        <v>22.45</v>
      </c>
      <c r="I457" s="122">
        <v>48.44</v>
      </c>
      <c r="J457" s="125">
        <v>35.75</v>
      </c>
      <c r="K457" s="122">
        <v>12.45</v>
      </c>
      <c r="L457" s="117">
        <v>88.81</v>
      </c>
      <c r="M457" s="117">
        <v>173</v>
      </c>
      <c r="N457" s="87">
        <v>6490000</v>
      </c>
      <c r="O457" s="87">
        <v>339630000</v>
      </c>
      <c r="P457" s="87">
        <v>129930000</v>
      </c>
      <c r="Q457" s="87">
        <v>209700000</v>
      </c>
      <c r="R457" s="87">
        <f t="shared" si="14"/>
        <v>6489848.5644675875</v>
      </c>
      <c r="S457" s="87">
        <v>339630000</v>
      </c>
      <c r="T457" s="87">
        <f t="shared" si="15"/>
        <v>12642087.621358998</v>
      </c>
      <c r="U457" s="85"/>
      <c r="V457" s="115" t="s">
        <v>1257</v>
      </c>
      <c r="W457" s="115" t="s">
        <v>1257</v>
      </c>
      <c r="X457" s="115" t="s">
        <v>1258</v>
      </c>
    </row>
    <row r="458" spans="1:24">
      <c r="A458" s="85"/>
      <c r="B458" s="85">
        <v>4</v>
      </c>
      <c r="C458" s="82">
        <v>1</v>
      </c>
      <c r="D458" s="82">
        <v>15</v>
      </c>
      <c r="E458" s="82">
        <v>3.7</v>
      </c>
      <c r="F458" s="83" t="s">
        <v>1658</v>
      </c>
      <c r="G458" s="82">
        <v>5</v>
      </c>
      <c r="H458" s="122">
        <v>22.45</v>
      </c>
      <c r="I458" s="122">
        <v>48.44</v>
      </c>
      <c r="J458" s="125">
        <v>35.75</v>
      </c>
      <c r="K458" s="122">
        <v>12.45</v>
      </c>
      <c r="L458" s="117">
        <v>88.81</v>
      </c>
      <c r="M458" s="117">
        <v>173</v>
      </c>
      <c r="N458" s="87">
        <v>6490000</v>
      </c>
      <c r="O458" s="87">
        <v>339630000</v>
      </c>
      <c r="P458" s="87">
        <v>129930000</v>
      </c>
      <c r="Q458" s="87">
        <v>209700000</v>
      </c>
      <c r="R458" s="87">
        <f t="shared" si="14"/>
        <v>6489848.5644675875</v>
      </c>
      <c r="S458" s="87">
        <v>339630000</v>
      </c>
      <c r="T458" s="87">
        <f t="shared" si="15"/>
        <v>12642087.621358998</v>
      </c>
      <c r="U458" s="85"/>
      <c r="V458" s="115" t="s">
        <v>1257</v>
      </c>
      <c r="W458" s="115" t="s">
        <v>1257</v>
      </c>
      <c r="X458" s="115" t="s">
        <v>1258</v>
      </c>
    </row>
    <row r="459" spans="1:24">
      <c r="A459" s="85"/>
      <c r="B459" s="85">
        <v>4</v>
      </c>
      <c r="C459" s="82">
        <v>1</v>
      </c>
      <c r="D459" s="82">
        <v>15</v>
      </c>
      <c r="E459" s="82">
        <v>3.7</v>
      </c>
      <c r="F459" s="83" t="s">
        <v>1659</v>
      </c>
      <c r="G459" s="82">
        <v>5</v>
      </c>
      <c r="H459" s="122">
        <v>49.38</v>
      </c>
      <c r="I459" s="122">
        <v>106.58</v>
      </c>
      <c r="J459" s="125">
        <v>78.64</v>
      </c>
      <c r="K459" s="122">
        <v>43.95</v>
      </c>
      <c r="L459" s="117">
        <v>195.38</v>
      </c>
      <c r="M459" s="117">
        <v>380.59999999999997</v>
      </c>
      <c r="N459" s="87">
        <v>6590000</v>
      </c>
      <c r="O459" s="87">
        <v>758650000</v>
      </c>
      <c r="P459" s="87">
        <v>290250000</v>
      </c>
      <c r="Q459" s="87">
        <v>468400000</v>
      </c>
      <c r="R459" s="87">
        <f t="shared" si="14"/>
        <v>6589421.6613177117</v>
      </c>
      <c r="S459" s="87">
        <v>758650000</v>
      </c>
      <c r="T459" s="87">
        <f t="shared" si="15"/>
        <v>12836185.301962947</v>
      </c>
      <c r="U459" s="85"/>
      <c r="V459" s="115" t="s">
        <v>1257</v>
      </c>
      <c r="W459" s="115" t="s">
        <v>1257</v>
      </c>
      <c r="X459" s="115" t="s">
        <v>1258</v>
      </c>
    </row>
    <row r="460" spans="1:24">
      <c r="A460" s="85"/>
      <c r="B460" s="85">
        <v>4</v>
      </c>
      <c r="C460" s="82">
        <v>1</v>
      </c>
      <c r="D460" s="82">
        <v>15</v>
      </c>
      <c r="E460" s="82">
        <v>3.7</v>
      </c>
      <c r="F460" s="83" t="s">
        <v>1660</v>
      </c>
      <c r="G460" s="82">
        <v>5</v>
      </c>
      <c r="H460" s="122">
        <v>33.869999999999997</v>
      </c>
      <c r="I460" s="122">
        <v>73.099999999999994</v>
      </c>
      <c r="J460" s="125">
        <v>53.93</v>
      </c>
      <c r="K460" s="122">
        <v>15</v>
      </c>
      <c r="L460" s="117">
        <v>134</v>
      </c>
      <c r="M460" s="117">
        <v>261.02999999999997</v>
      </c>
      <c r="N460" s="87">
        <v>6490000</v>
      </c>
      <c r="O460" s="87">
        <v>512440000</v>
      </c>
      <c r="P460" s="87">
        <v>196040000</v>
      </c>
      <c r="Q460" s="87">
        <v>316400000</v>
      </c>
      <c r="R460" s="87">
        <f t="shared" si="14"/>
        <v>6489738.8381627398</v>
      </c>
      <c r="S460" s="87">
        <v>512440000</v>
      </c>
      <c r="T460" s="87">
        <f t="shared" si="15"/>
        <v>12641914.394967314</v>
      </c>
      <c r="U460" s="85"/>
      <c r="V460" s="115" t="s">
        <v>1257</v>
      </c>
      <c r="W460" s="115" t="s">
        <v>1257</v>
      </c>
      <c r="X460" s="115" t="s">
        <v>1258</v>
      </c>
    </row>
    <row r="461" spans="1:24">
      <c r="A461" s="85"/>
      <c r="B461" s="85">
        <v>4</v>
      </c>
      <c r="C461" s="82">
        <v>1</v>
      </c>
      <c r="D461" s="82">
        <v>15</v>
      </c>
      <c r="E461" s="82">
        <v>3.7</v>
      </c>
      <c r="F461" s="83" t="s">
        <v>1661</v>
      </c>
      <c r="G461" s="82">
        <v>5</v>
      </c>
      <c r="H461" s="122">
        <v>49.38</v>
      </c>
      <c r="I461" s="122">
        <v>106.58</v>
      </c>
      <c r="J461" s="125">
        <v>78.64</v>
      </c>
      <c r="K461" s="122">
        <v>43.95</v>
      </c>
      <c r="L461" s="117">
        <v>195.38</v>
      </c>
      <c r="M461" s="117">
        <v>380.59999999999997</v>
      </c>
      <c r="N461" s="87">
        <v>6590000</v>
      </c>
      <c r="O461" s="87">
        <v>758650000</v>
      </c>
      <c r="P461" s="87">
        <v>290250000</v>
      </c>
      <c r="Q461" s="87">
        <v>468400000</v>
      </c>
      <c r="R461" s="87">
        <f t="shared" si="14"/>
        <v>6589421.6613177117</v>
      </c>
      <c r="S461" s="87">
        <v>758650000</v>
      </c>
      <c r="T461" s="87">
        <f t="shared" si="15"/>
        <v>12836185.301962947</v>
      </c>
      <c r="U461" s="85"/>
      <c r="V461" s="115" t="s">
        <v>1257</v>
      </c>
      <c r="W461" s="115" t="s">
        <v>1257</v>
      </c>
      <c r="X461" s="115" t="s">
        <v>1258</v>
      </c>
    </row>
    <row r="462" spans="1:24">
      <c r="A462" s="85"/>
      <c r="B462" s="85">
        <v>4</v>
      </c>
      <c r="C462" s="82">
        <v>1</v>
      </c>
      <c r="D462" s="82">
        <v>15</v>
      </c>
      <c r="E462" s="82">
        <v>3.7</v>
      </c>
      <c r="F462" s="83" t="s">
        <v>1662</v>
      </c>
      <c r="G462" s="82">
        <v>5</v>
      </c>
      <c r="H462" s="122">
        <v>22.45</v>
      </c>
      <c r="I462" s="122">
        <v>48.44</v>
      </c>
      <c r="J462" s="125">
        <v>35.75</v>
      </c>
      <c r="K462" s="122">
        <v>12.45</v>
      </c>
      <c r="L462" s="117">
        <v>88.81</v>
      </c>
      <c r="M462" s="117">
        <v>173</v>
      </c>
      <c r="N462" s="87">
        <v>6490000</v>
      </c>
      <c r="O462" s="87">
        <v>339630000</v>
      </c>
      <c r="P462" s="87">
        <v>129930000</v>
      </c>
      <c r="Q462" s="87">
        <v>209700000</v>
      </c>
      <c r="R462" s="87">
        <f t="shared" si="14"/>
        <v>6489848.5644675875</v>
      </c>
      <c r="S462" s="87">
        <v>339630000</v>
      </c>
      <c r="T462" s="87">
        <f t="shared" si="15"/>
        <v>12642087.621358998</v>
      </c>
      <c r="U462" s="85"/>
      <c r="V462" s="115" t="s">
        <v>1257</v>
      </c>
      <c r="W462" s="115" t="s">
        <v>1257</v>
      </c>
      <c r="X462" s="115" t="s">
        <v>1258</v>
      </c>
    </row>
    <row r="463" spans="1:24">
      <c r="A463" s="85"/>
      <c r="B463" s="85">
        <v>4</v>
      </c>
      <c r="C463" s="82">
        <v>1</v>
      </c>
      <c r="D463" s="82">
        <v>15</v>
      </c>
      <c r="E463" s="82">
        <v>3.7</v>
      </c>
      <c r="F463" s="83" t="s">
        <v>1663</v>
      </c>
      <c r="G463" s="82">
        <v>5</v>
      </c>
      <c r="H463" s="122">
        <v>22.45</v>
      </c>
      <c r="I463" s="122">
        <v>48.44</v>
      </c>
      <c r="J463" s="125">
        <v>35.75</v>
      </c>
      <c r="K463" s="122">
        <v>12.45</v>
      </c>
      <c r="L463" s="117">
        <v>88.81</v>
      </c>
      <c r="M463" s="117">
        <v>173</v>
      </c>
      <c r="N463" s="87">
        <v>6490000</v>
      </c>
      <c r="O463" s="87">
        <v>339630000</v>
      </c>
      <c r="P463" s="87">
        <v>129930000</v>
      </c>
      <c r="Q463" s="87">
        <v>209700000</v>
      </c>
      <c r="R463" s="87">
        <f t="shared" si="14"/>
        <v>6489848.5644675875</v>
      </c>
      <c r="S463" s="87">
        <v>339630000</v>
      </c>
      <c r="T463" s="87">
        <f t="shared" si="15"/>
        <v>12642087.621358998</v>
      </c>
      <c r="U463" s="85"/>
      <c r="V463" s="115" t="s">
        <v>1257</v>
      </c>
      <c r="W463" s="115" t="s">
        <v>1257</v>
      </c>
      <c r="X463" s="115" t="s">
        <v>1258</v>
      </c>
    </row>
    <row r="464" spans="1:24">
      <c r="A464" s="85"/>
      <c r="B464" s="85">
        <v>4</v>
      </c>
      <c r="C464" s="82">
        <v>1</v>
      </c>
      <c r="D464" s="82">
        <v>15</v>
      </c>
      <c r="E464" s="82">
        <v>3.7</v>
      </c>
      <c r="F464" s="83" t="s">
        <v>1664</v>
      </c>
      <c r="G464" s="82">
        <v>5</v>
      </c>
      <c r="H464" s="122">
        <v>37.51</v>
      </c>
      <c r="I464" s="122">
        <v>80.97</v>
      </c>
      <c r="J464" s="125">
        <v>59.74</v>
      </c>
      <c r="K464" s="122">
        <v>31.950000000000003</v>
      </c>
      <c r="L464" s="117">
        <v>148.43</v>
      </c>
      <c r="M464" s="117">
        <v>289.14</v>
      </c>
      <c r="N464" s="87">
        <v>6590000</v>
      </c>
      <c r="O464" s="87">
        <v>576300000</v>
      </c>
      <c r="P464" s="87">
        <v>220500000</v>
      </c>
      <c r="Q464" s="87">
        <v>355800000</v>
      </c>
      <c r="R464" s="87">
        <f t="shared" si="14"/>
        <v>6588932.5826317659</v>
      </c>
      <c r="S464" s="87">
        <v>576300000</v>
      </c>
      <c r="T464" s="87">
        <f t="shared" si="15"/>
        <v>12835167.869986854</v>
      </c>
      <c r="U464" s="85"/>
      <c r="V464" s="115" t="s">
        <v>1257</v>
      </c>
      <c r="W464" s="115" t="s">
        <v>1257</v>
      </c>
      <c r="X464" s="115" t="s">
        <v>1258</v>
      </c>
    </row>
    <row r="465" spans="1:24">
      <c r="A465" s="85"/>
      <c r="B465" s="85">
        <v>4</v>
      </c>
      <c r="C465" s="82">
        <v>1</v>
      </c>
      <c r="D465" s="82">
        <v>15</v>
      </c>
      <c r="E465" s="82">
        <v>3.7</v>
      </c>
      <c r="F465" s="83" t="s">
        <v>1665</v>
      </c>
      <c r="G465" s="82">
        <v>5</v>
      </c>
      <c r="H465" s="122">
        <v>25.4</v>
      </c>
      <c r="I465" s="122">
        <v>54.82</v>
      </c>
      <c r="J465" s="125">
        <v>40.450000000000003</v>
      </c>
      <c r="K465" s="122">
        <v>11.25</v>
      </c>
      <c r="L465" s="117">
        <v>100.5</v>
      </c>
      <c r="M465" s="117">
        <v>195.76999999999998</v>
      </c>
      <c r="N465" s="87">
        <v>6490000</v>
      </c>
      <c r="O465" s="87">
        <v>384330000</v>
      </c>
      <c r="P465" s="87">
        <v>147030000</v>
      </c>
      <c r="Q465" s="87">
        <v>237300000</v>
      </c>
      <c r="R465" s="87">
        <f t="shared" si="14"/>
        <v>6489821.7126945658</v>
      </c>
      <c r="S465" s="87">
        <v>384330000</v>
      </c>
      <c r="T465" s="87">
        <f t="shared" si="15"/>
        <v>12641914.394967314</v>
      </c>
      <c r="U465" s="85"/>
      <c r="V465" s="115" t="s">
        <v>1257</v>
      </c>
      <c r="W465" s="115" t="s">
        <v>1257</v>
      </c>
      <c r="X465" s="115" t="s">
        <v>1258</v>
      </c>
    </row>
    <row r="466" spans="1:24">
      <c r="A466" s="85"/>
      <c r="B466" s="85">
        <v>4</v>
      </c>
      <c r="C466" s="82">
        <v>1</v>
      </c>
      <c r="D466" s="82">
        <v>15</v>
      </c>
      <c r="E466" s="82">
        <v>3.7</v>
      </c>
      <c r="F466" s="83" t="s">
        <v>1666</v>
      </c>
      <c r="G466" s="82">
        <v>5</v>
      </c>
      <c r="H466" s="122">
        <v>25.4</v>
      </c>
      <c r="I466" s="122">
        <v>54.82</v>
      </c>
      <c r="J466" s="125">
        <v>40.450000000000003</v>
      </c>
      <c r="K466" s="122">
        <v>11.25</v>
      </c>
      <c r="L466" s="117">
        <v>100.5</v>
      </c>
      <c r="M466" s="117">
        <v>195.76999999999998</v>
      </c>
      <c r="N466" s="87">
        <v>6490000</v>
      </c>
      <c r="O466" s="87">
        <v>384330000</v>
      </c>
      <c r="P466" s="87">
        <v>147030000</v>
      </c>
      <c r="Q466" s="87">
        <v>237300000</v>
      </c>
      <c r="R466" s="87">
        <f t="shared" si="14"/>
        <v>6489821.7126945658</v>
      </c>
      <c r="S466" s="87">
        <v>384330000</v>
      </c>
      <c r="T466" s="87">
        <f t="shared" si="15"/>
        <v>12641914.394967314</v>
      </c>
      <c r="U466" s="85"/>
      <c r="V466" s="115" t="s">
        <v>1257</v>
      </c>
      <c r="W466" s="115" t="s">
        <v>1257</v>
      </c>
      <c r="X466" s="115" t="s">
        <v>1258</v>
      </c>
    </row>
    <row r="467" spans="1:24">
      <c r="A467" s="85"/>
      <c r="B467" s="85">
        <v>4</v>
      </c>
      <c r="C467" s="82">
        <v>1</v>
      </c>
      <c r="D467" s="82">
        <v>15</v>
      </c>
      <c r="E467" s="82">
        <v>3.7</v>
      </c>
      <c r="F467" s="83" t="s">
        <v>1667</v>
      </c>
      <c r="G467" s="82">
        <v>5</v>
      </c>
      <c r="H467" s="122">
        <v>30.23</v>
      </c>
      <c r="I467" s="122">
        <v>65.25</v>
      </c>
      <c r="J467" s="125">
        <v>48.14</v>
      </c>
      <c r="K467" s="122">
        <v>28.05</v>
      </c>
      <c r="L467" s="117">
        <v>119.61</v>
      </c>
      <c r="M467" s="117">
        <v>233</v>
      </c>
      <c r="N467" s="87">
        <v>6590000</v>
      </c>
      <c r="O467" s="87">
        <v>464380000</v>
      </c>
      <c r="P467" s="87">
        <v>177680000</v>
      </c>
      <c r="Q467" s="87">
        <v>286700000</v>
      </c>
      <c r="R467" s="87">
        <f t="shared" si="14"/>
        <v>6588585.8191749724</v>
      </c>
      <c r="S467" s="87">
        <v>464380000</v>
      </c>
      <c r="T467" s="87">
        <f t="shared" si="15"/>
        <v>12834549.752259584</v>
      </c>
      <c r="U467" s="85"/>
      <c r="V467" s="115" t="s">
        <v>1257</v>
      </c>
      <c r="W467" s="115" t="s">
        <v>1257</v>
      </c>
      <c r="X467" s="115" t="s">
        <v>1258</v>
      </c>
    </row>
    <row r="468" spans="1:24">
      <c r="A468" s="85"/>
      <c r="B468" s="85">
        <v>4</v>
      </c>
      <c r="C468" s="82">
        <v>1</v>
      </c>
      <c r="D468" s="82">
        <v>15</v>
      </c>
      <c r="E468" s="82">
        <v>3.7</v>
      </c>
      <c r="F468" s="83" t="s">
        <v>1668</v>
      </c>
      <c r="G468" s="82">
        <v>5</v>
      </c>
      <c r="H468" s="122">
        <v>22.45</v>
      </c>
      <c r="I468" s="122">
        <v>48.44</v>
      </c>
      <c r="J468" s="125">
        <v>35.75</v>
      </c>
      <c r="K468" s="122">
        <v>12.45</v>
      </c>
      <c r="L468" s="117">
        <v>88.81</v>
      </c>
      <c r="M468" s="117">
        <v>173</v>
      </c>
      <c r="N468" s="87">
        <v>6490000</v>
      </c>
      <c r="O468" s="87">
        <v>339630000</v>
      </c>
      <c r="P468" s="87">
        <v>129930000</v>
      </c>
      <c r="Q468" s="87">
        <v>209700000</v>
      </c>
      <c r="R468" s="87">
        <f t="shared" si="14"/>
        <v>6489848.5644675875</v>
      </c>
      <c r="S468" s="87">
        <v>339630000</v>
      </c>
      <c r="T468" s="87">
        <f t="shared" si="15"/>
        <v>12642087.621358998</v>
      </c>
      <c r="U468" s="85"/>
      <c r="V468" s="115" t="s">
        <v>1257</v>
      </c>
      <c r="W468" s="115" t="s">
        <v>1257</v>
      </c>
      <c r="X468" s="115" t="s">
        <v>1258</v>
      </c>
    </row>
    <row r="469" spans="1:24">
      <c r="A469" s="85"/>
      <c r="B469" s="85">
        <v>4</v>
      </c>
      <c r="C469" s="82">
        <v>1</v>
      </c>
      <c r="D469" s="82">
        <v>16</v>
      </c>
      <c r="E469" s="82">
        <v>3.7</v>
      </c>
      <c r="F469" s="83" t="s">
        <v>1669</v>
      </c>
      <c r="G469" s="82">
        <v>5</v>
      </c>
      <c r="H469" s="122">
        <v>22.45</v>
      </c>
      <c r="I469" s="122">
        <v>48.44</v>
      </c>
      <c r="J469" s="125">
        <v>35.75</v>
      </c>
      <c r="K469" s="122">
        <v>12.45</v>
      </c>
      <c r="L469" s="117">
        <v>88.81</v>
      </c>
      <c r="M469" s="117">
        <v>173</v>
      </c>
      <c r="N469" s="87">
        <v>6540000</v>
      </c>
      <c r="O469" s="87">
        <v>342230000</v>
      </c>
      <c r="P469" s="87">
        <v>130930000</v>
      </c>
      <c r="Q469" s="87">
        <v>211300000</v>
      </c>
      <c r="R469" s="87">
        <f t="shared" si="14"/>
        <v>6539530.8842497496</v>
      </c>
      <c r="S469" s="87">
        <v>342230000</v>
      </c>
      <c r="T469" s="87">
        <f t="shared" si="15"/>
        <v>12738867.72858019</v>
      </c>
      <c r="U469" s="85"/>
      <c r="V469" s="115" t="s">
        <v>1257</v>
      </c>
      <c r="W469" s="115" t="s">
        <v>1257</v>
      </c>
      <c r="X469" s="115" t="s">
        <v>1258</v>
      </c>
    </row>
    <row r="470" spans="1:24">
      <c r="A470" s="85"/>
      <c r="B470" s="85">
        <v>4</v>
      </c>
      <c r="C470" s="82">
        <v>1</v>
      </c>
      <c r="D470" s="82">
        <v>16</v>
      </c>
      <c r="E470" s="82">
        <v>3.7</v>
      </c>
      <c r="F470" s="83" t="s">
        <v>1670</v>
      </c>
      <c r="G470" s="82">
        <v>5</v>
      </c>
      <c r="H470" s="122">
        <v>37.51</v>
      </c>
      <c r="I470" s="122">
        <v>80.97</v>
      </c>
      <c r="J470" s="125">
        <v>59.74</v>
      </c>
      <c r="K470" s="122">
        <v>31.950000000000003</v>
      </c>
      <c r="L470" s="117">
        <v>148.43</v>
      </c>
      <c r="M470" s="117">
        <v>289.14</v>
      </c>
      <c r="N470" s="87">
        <v>6640000</v>
      </c>
      <c r="O470" s="87">
        <v>580670000</v>
      </c>
      <c r="P470" s="87">
        <v>222170000</v>
      </c>
      <c r="Q470" s="87">
        <v>358500000</v>
      </c>
      <c r="R470" s="87">
        <f t="shared" si="14"/>
        <v>6638895.5105965426</v>
      </c>
      <c r="S470" s="87">
        <v>580670000</v>
      </c>
      <c r="T470" s="87">
        <f t="shared" si="15"/>
        <v>12932495.101622881</v>
      </c>
      <c r="U470" s="85"/>
      <c r="V470" s="115" t="s">
        <v>1257</v>
      </c>
      <c r="W470" s="115" t="s">
        <v>1257</v>
      </c>
      <c r="X470" s="115" t="s">
        <v>1258</v>
      </c>
    </row>
    <row r="471" spans="1:24">
      <c r="A471" s="85"/>
      <c r="B471" s="85">
        <v>4</v>
      </c>
      <c r="C471" s="82">
        <v>1</v>
      </c>
      <c r="D471" s="82">
        <v>16</v>
      </c>
      <c r="E471" s="82">
        <v>3.7</v>
      </c>
      <c r="F471" s="83" t="s">
        <v>1671</v>
      </c>
      <c r="G471" s="82">
        <v>5</v>
      </c>
      <c r="H471" s="122">
        <v>25.4</v>
      </c>
      <c r="I471" s="122">
        <v>54.82</v>
      </c>
      <c r="J471" s="125">
        <v>40.450000000000003</v>
      </c>
      <c r="K471" s="122">
        <v>11.25</v>
      </c>
      <c r="L471" s="117">
        <v>100.5</v>
      </c>
      <c r="M471" s="117">
        <v>195.76999999999998</v>
      </c>
      <c r="N471" s="87">
        <v>6540000</v>
      </c>
      <c r="O471" s="87">
        <v>387260000</v>
      </c>
      <c r="P471" s="87">
        <v>148160000</v>
      </c>
      <c r="Q471" s="87">
        <v>239100000</v>
      </c>
      <c r="R471" s="87">
        <f t="shared" si="14"/>
        <v>6539297.8858223334</v>
      </c>
      <c r="S471" s="87">
        <v>387260000</v>
      </c>
      <c r="T471" s="87">
        <f t="shared" si="15"/>
        <v>12738292.011019284</v>
      </c>
      <c r="U471" s="85"/>
      <c r="V471" s="115" t="s">
        <v>1257</v>
      </c>
      <c r="W471" s="115" t="s">
        <v>1257</v>
      </c>
      <c r="X471" s="115" t="s">
        <v>1258</v>
      </c>
    </row>
    <row r="472" spans="1:24">
      <c r="A472" s="85"/>
      <c r="B472" s="85">
        <v>4</v>
      </c>
      <c r="C472" s="82">
        <v>1</v>
      </c>
      <c r="D472" s="82">
        <v>16</v>
      </c>
      <c r="E472" s="82">
        <v>3.7</v>
      </c>
      <c r="F472" s="83" t="s">
        <v>1672</v>
      </c>
      <c r="G472" s="82">
        <v>5</v>
      </c>
      <c r="H472" s="122">
        <v>25.4</v>
      </c>
      <c r="I472" s="122">
        <v>54.82</v>
      </c>
      <c r="J472" s="125">
        <v>40.450000000000003</v>
      </c>
      <c r="K472" s="122">
        <v>11.25</v>
      </c>
      <c r="L472" s="117">
        <v>100.5</v>
      </c>
      <c r="M472" s="117">
        <v>195.76999999999998</v>
      </c>
      <c r="N472" s="87">
        <v>6540000</v>
      </c>
      <c r="O472" s="87">
        <v>387260000</v>
      </c>
      <c r="P472" s="87">
        <v>148160000</v>
      </c>
      <c r="Q472" s="87">
        <v>239100000</v>
      </c>
      <c r="R472" s="87">
        <f t="shared" si="14"/>
        <v>6539297.8858223334</v>
      </c>
      <c r="S472" s="87">
        <v>387260000</v>
      </c>
      <c r="T472" s="87">
        <f t="shared" si="15"/>
        <v>12738292.011019284</v>
      </c>
      <c r="U472" s="85"/>
      <c r="V472" s="115" t="s">
        <v>1257</v>
      </c>
      <c r="W472" s="115" t="s">
        <v>1257</v>
      </c>
      <c r="X472" s="115" t="s">
        <v>1258</v>
      </c>
    </row>
    <row r="473" spans="1:24">
      <c r="A473" s="85"/>
      <c r="B473" s="85">
        <v>4</v>
      </c>
      <c r="C473" s="82">
        <v>1</v>
      </c>
      <c r="D473" s="82">
        <v>16</v>
      </c>
      <c r="E473" s="82">
        <v>3.7</v>
      </c>
      <c r="F473" s="83" t="s">
        <v>1673</v>
      </c>
      <c r="G473" s="82">
        <v>5</v>
      </c>
      <c r="H473" s="122">
        <v>30.23</v>
      </c>
      <c r="I473" s="122">
        <v>65.25</v>
      </c>
      <c r="J473" s="125">
        <v>48.14</v>
      </c>
      <c r="K473" s="122">
        <v>28.05</v>
      </c>
      <c r="L473" s="117">
        <v>119.61</v>
      </c>
      <c r="M473" s="117">
        <v>233</v>
      </c>
      <c r="N473" s="87">
        <v>6640000</v>
      </c>
      <c r="O473" s="87">
        <v>467930000</v>
      </c>
      <c r="P473" s="87">
        <v>179030000</v>
      </c>
      <c r="Q473" s="87">
        <v>288900000</v>
      </c>
      <c r="R473" s="87">
        <f t="shared" si="14"/>
        <v>6638952.931578761</v>
      </c>
      <c r="S473" s="87">
        <v>467930000</v>
      </c>
      <c r="T473" s="87">
        <f t="shared" si="15"/>
        <v>12932664.769315705</v>
      </c>
      <c r="U473" s="85"/>
      <c r="V473" s="115" t="s">
        <v>1257</v>
      </c>
      <c r="W473" s="115" t="s">
        <v>1257</v>
      </c>
      <c r="X473" s="115" t="s">
        <v>1258</v>
      </c>
    </row>
    <row r="474" spans="1:24">
      <c r="A474" s="85"/>
      <c r="B474" s="85">
        <v>4</v>
      </c>
      <c r="C474" s="82">
        <v>1</v>
      </c>
      <c r="D474" s="82">
        <v>16</v>
      </c>
      <c r="E474" s="82">
        <v>3.7</v>
      </c>
      <c r="F474" s="83" t="s">
        <v>1674</v>
      </c>
      <c r="G474" s="82">
        <v>5</v>
      </c>
      <c r="H474" s="122">
        <v>22.45</v>
      </c>
      <c r="I474" s="122">
        <v>48.44</v>
      </c>
      <c r="J474" s="125">
        <v>35.75</v>
      </c>
      <c r="K474" s="122">
        <v>12.45</v>
      </c>
      <c r="L474" s="117">
        <v>88.81</v>
      </c>
      <c r="M474" s="117">
        <v>173</v>
      </c>
      <c r="N474" s="87">
        <v>6540000</v>
      </c>
      <c r="O474" s="87">
        <v>342230000</v>
      </c>
      <c r="P474" s="87">
        <v>130930000</v>
      </c>
      <c r="Q474" s="87">
        <v>211300000</v>
      </c>
      <c r="R474" s="87">
        <f t="shared" si="14"/>
        <v>6539530.8842497496</v>
      </c>
      <c r="S474" s="87">
        <v>342230000</v>
      </c>
      <c r="T474" s="87">
        <f t="shared" si="15"/>
        <v>12738867.72858019</v>
      </c>
      <c r="U474" s="85"/>
      <c r="V474" s="115" t="s">
        <v>1257</v>
      </c>
      <c r="W474" s="115" t="s">
        <v>1257</v>
      </c>
      <c r="X474" s="115" t="s">
        <v>1258</v>
      </c>
    </row>
    <row r="475" spans="1:24">
      <c r="A475" s="85"/>
      <c r="B475" s="85">
        <v>4</v>
      </c>
      <c r="C475" s="82">
        <v>1</v>
      </c>
      <c r="D475" s="82">
        <v>16</v>
      </c>
      <c r="E475" s="82">
        <v>3.7</v>
      </c>
      <c r="F475" s="83" t="s">
        <v>1675</v>
      </c>
      <c r="G475" s="82">
        <v>5</v>
      </c>
      <c r="H475" s="122">
        <v>22.45</v>
      </c>
      <c r="I475" s="122">
        <v>48.44</v>
      </c>
      <c r="J475" s="125">
        <v>35.75</v>
      </c>
      <c r="K475" s="122">
        <v>12.45</v>
      </c>
      <c r="L475" s="117">
        <v>88.81</v>
      </c>
      <c r="M475" s="117">
        <v>173</v>
      </c>
      <c r="N475" s="87">
        <v>6540000</v>
      </c>
      <c r="O475" s="87">
        <v>342230000</v>
      </c>
      <c r="P475" s="87">
        <v>130930000</v>
      </c>
      <c r="Q475" s="87">
        <v>211300000</v>
      </c>
      <c r="R475" s="87">
        <f t="shared" si="14"/>
        <v>6539530.8842497496</v>
      </c>
      <c r="S475" s="87">
        <v>342230000</v>
      </c>
      <c r="T475" s="87">
        <f t="shared" si="15"/>
        <v>12738867.72858019</v>
      </c>
      <c r="U475" s="85"/>
      <c r="V475" s="115" t="s">
        <v>1257</v>
      </c>
      <c r="W475" s="115" t="s">
        <v>1257</v>
      </c>
      <c r="X475" s="115" t="s">
        <v>1258</v>
      </c>
    </row>
    <row r="476" spans="1:24">
      <c r="A476" s="85"/>
      <c r="B476" s="85">
        <v>4</v>
      </c>
      <c r="C476" s="82">
        <v>1</v>
      </c>
      <c r="D476" s="82">
        <v>16</v>
      </c>
      <c r="E476" s="82">
        <v>3.7</v>
      </c>
      <c r="F476" s="83" t="s">
        <v>1676</v>
      </c>
      <c r="G476" s="82">
        <v>5</v>
      </c>
      <c r="H476" s="122">
        <v>40.909999999999997</v>
      </c>
      <c r="I476" s="122">
        <v>88.3</v>
      </c>
      <c r="J476" s="125">
        <v>65.16</v>
      </c>
      <c r="K476" s="122">
        <v>40.200000000000003</v>
      </c>
      <c r="L476" s="117">
        <v>161.88</v>
      </c>
      <c r="M476" s="117">
        <v>315.33999999999997</v>
      </c>
      <c r="N476" s="87">
        <v>6640000</v>
      </c>
      <c r="O476" s="87">
        <v>633300000</v>
      </c>
      <c r="P476" s="87">
        <v>242300000</v>
      </c>
      <c r="Q476" s="87">
        <v>391000000</v>
      </c>
      <c r="R476" s="87">
        <f t="shared" si="14"/>
        <v>6639036.3385814195</v>
      </c>
      <c r="S476" s="87">
        <v>633300000</v>
      </c>
      <c r="T476" s="87">
        <f t="shared" si="15"/>
        <v>12932750.920485944</v>
      </c>
      <c r="U476" s="85"/>
      <c r="V476" s="115" t="s">
        <v>1257</v>
      </c>
      <c r="W476" s="115" t="s">
        <v>1257</v>
      </c>
      <c r="X476" s="115" t="s">
        <v>1258</v>
      </c>
    </row>
    <row r="477" spans="1:24">
      <c r="A477" s="85"/>
      <c r="B477" s="85">
        <v>4</v>
      </c>
      <c r="C477" s="82">
        <v>1</v>
      </c>
      <c r="D477" s="82">
        <v>16</v>
      </c>
      <c r="E477" s="82">
        <v>3.7</v>
      </c>
      <c r="F477" s="83" t="s">
        <v>1677</v>
      </c>
      <c r="G477" s="82">
        <v>5</v>
      </c>
      <c r="H477" s="122">
        <v>25.4</v>
      </c>
      <c r="I477" s="122">
        <v>54.82</v>
      </c>
      <c r="J477" s="125">
        <v>40.450000000000003</v>
      </c>
      <c r="K477" s="122">
        <v>11.25</v>
      </c>
      <c r="L477" s="117">
        <v>100.5</v>
      </c>
      <c r="M477" s="117">
        <v>195.76999999999998</v>
      </c>
      <c r="N477" s="87">
        <v>6540000</v>
      </c>
      <c r="O477" s="87">
        <v>387260000</v>
      </c>
      <c r="P477" s="87">
        <v>148160000</v>
      </c>
      <c r="Q477" s="87">
        <v>239100000</v>
      </c>
      <c r="R477" s="87">
        <f t="shared" si="14"/>
        <v>6539297.8858223334</v>
      </c>
      <c r="S477" s="87">
        <v>387260000</v>
      </c>
      <c r="T477" s="87">
        <f t="shared" si="15"/>
        <v>12738292.011019284</v>
      </c>
      <c r="U477" s="85"/>
      <c r="V477" s="115" t="s">
        <v>1257</v>
      </c>
      <c r="W477" s="115" t="s">
        <v>1257</v>
      </c>
      <c r="X477" s="115" t="s">
        <v>1258</v>
      </c>
    </row>
    <row r="478" spans="1:24">
      <c r="A478" s="85"/>
      <c r="B478" s="85">
        <v>4</v>
      </c>
      <c r="C478" s="82">
        <v>1</v>
      </c>
      <c r="D478" s="82">
        <v>16</v>
      </c>
      <c r="E478" s="82">
        <v>3.7</v>
      </c>
      <c r="F478" s="83" t="s">
        <v>1678</v>
      </c>
      <c r="G478" s="82">
        <v>5</v>
      </c>
      <c r="H478" s="122">
        <v>25.4</v>
      </c>
      <c r="I478" s="122">
        <v>54.82</v>
      </c>
      <c r="J478" s="125">
        <v>40.450000000000003</v>
      </c>
      <c r="K478" s="122">
        <v>11.25</v>
      </c>
      <c r="L478" s="117">
        <v>100.5</v>
      </c>
      <c r="M478" s="117">
        <v>195.76999999999998</v>
      </c>
      <c r="N478" s="87">
        <v>6540000</v>
      </c>
      <c r="O478" s="87">
        <v>387260000</v>
      </c>
      <c r="P478" s="87">
        <v>148160000</v>
      </c>
      <c r="Q478" s="87">
        <v>239100000</v>
      </c>
      <c r="R478" s="87">
        <f t="shared" si="14"/>
        <v>6539297.8858223334</v>
      </c>
      <c r="S478" s="87">
        <v>387260000</v>
      </c>
      <c r="T478" s="87">
        <f t="shared" si="15"/>
        <v>12738292.011019284</v>
      </c>
      <c r="U478" s="85"/>
      <c r="V478" s="115" t="s">
        <v>1257</v>
      </c>
      <c r="W478" s="115" t="s">
        <v>1257</v>
      </c>
      <c r="X478" s="115" t="s">
        <v>1258</v>
      </c>
    </row>
    <row r="479" spans="1:24">
      <c r="A479" s="85"/>
      <c r="B479" s="85">
        <v>4</v>
      </c>
      <c r="C479" s="82">
        <v>1</v>
      </c>
      <c r="D479" s="82">
        <v>16</v>
      </c>
      <c r="E479" s="82">
        <v>3.7</v>
      </c>
      <c r="F479" s="83" t="s">
        <v>1679</v>
      </c>
      <c r="G479" s="82">
        <v>5</v>
      </c>
      <c r="H479" s="122">
        <v>40.909999999999997</v>
      </c>
      <c r="I479" s="122">
        <v>88.3</v>
      </c>
      <c r="J479" s="125">
        <v>65.16</v>
      </c>
      <c r="K479" s="122">
        <v>40.200000000000003</v>
      </c>
      <c r="L479" s="117">
        <v>161.88</v>
      </c>
      <c r="M479" s="117">
        <v>315.33999999999997</v>
      </c>
      <c r="N479" s="87">
        <v>6640000</v>
      </c>
      <c r="O479" s="87">
        <v>633300000</v>
      </c>
      <c r="P479" s="87">
        <v>242300000</v>
      </c>
      <c r="Q479" s="87">
        <v>391000000</v>
      </c>
      <c r="R479" s="87">
        <f t="shared" si="14"/>
        <v>6639036.3385814195</v>
      </c>
      <c r="S479" s="87">
        <v>633300000</v>
      </c>
      <c r="T479" s="87">
        <f t="shared" si="15"/>
        <v>12932750.920485944</v>
      </c>
      <c r="U479" s="85"/>
      <c r="V479" s="115" t="s">
        <v>1257</v>
      </c>
      <c r="W479" s="115" t="s">
        <v>1257</v>
      </c>
      <c r="X479" s="115" t="s">
        <v>1258</v>
      </c>
    </row>
    <row r="480" spans="1:24">
      <c r="A480" s="85"/>
      <c r="B480" s="85">
        <v>4</v>
      </c>
      <c r="C480" s="82">
        <v>1</v>
      </c>
      <c r="D480" s="82">
        <v>16</v>
      </c>
      <c r="E480" s="82">
        <v>3.7</v>
      </c>
      <c r="F480" s="83" t="s">
        <v>1680</v>
      </c>
      <c r="G480" s="82">
        <v>5</v>
      </c>
      <c r="H480" s="122">
        <v>22.45</v>
      </c>
      <c r="I480" s="122">
        <v>48.44</v>
      </c>
      <c r="J480" s="125">
        <v>35.75</v>
      </c>
      <c r="K480" s="122">
        <v>12.45</v>
      </c>
      <c r="L480" s="117">
        <v>88.81</v>
      </c>
      <c r="M480" s="117">
        <v>173</v>
      </c>
      <c r="N480" s="87">
        <v>6540000</v>
      </c>
      <c r="O480" s="87">
        <v>342230000</v>
      </c>
      <c r="P480" s="87">
        <v>130930000</v>
      </c>
      <c r="Q480" s="87">
        <v>211300000</v>
      </c>
      <c r="R480" s="87">
        <f t="shared" si="14"/>
        <v>6539530.8842497496</v>
      </c>
      <c r="S480" s="87">
        <v>342230000</v>
      </c>
      <c r="T480" s="87">
        <f t="shared" si="15"/>
        <v>12738867.72858019</v>
      </c>
      <c r="U480" s="85"/>
      <c r="V480" s="115" t="s">
        <v>1257</v>
      </c>
      <c r="W480" s="115" t="s">
        <v>1257</v>
      </c>
      <c r="X480" s="115" t="s">
        <v>1258</v>
      </c>
    </row>
    <row r="481" spans="1:24">
      <c r="A481" s="85"/>
      <c r="B481" s="85">
        <v>4</v>
      </c>
      <c r="C481" s="82">
        <v>1</v>
      </c>
      <c r="D481" s="82">
        <v>16</v>
      </c>
      <c r="E481" s="82">
        <v>3.7</v>
      </c>
      <c r="F481" s="83" t="s">
        <v>1681</v>
      </c>
      <c r="G481" s="82">
        <v>5</v>
      </c>
      <c r="H481" s="122">
        <v>22.45</v>
      </c>
      <c r="I481" s="122">
        <v>48.44</v>
      </c>
      <c r="J481" s="125">
        <v>35.75</v>
      </c>
      <c r="K481" s="122">
        <v>12.45</v>
      </c>
      <c r="L481" s="117">
        <v>88.81</v>
      </c>
      <c r="M481" s="117">
        <v>173</v>
      </c>
      <c r="N481" s="87">
        <v>6540000</v>
      </c>
      <c r="O481" s="87">
        <v>342230000</v>
      </c>
      <c r="P481" s="87">
        <v>130930000</v>
      </c>
      <c r="Q481" s="87">
        <v>211300000</v>
      </c>
      <c r="R481" s="87">
        <f t="shared" si="14"/>
        <v>6539530.8842497496</v>
      </c>
      <c r="S481" s="87">
        <v>342230000</v>
      </c>
      <c r="T481" s="87">
        <f t="shared" si="15"/>
        <v>12738867.72858019</v>
      </c>
      <c r="U481" s="85"/>
      <c r="V481" s="115" t="s">
        <v>1257</v>
      </c>
      <c r="W481" s="115" t="s">
        <v>1257</v>
      </c>
      <c r="X481" s="115" t="s">
        <v>1258</v>
      </c>
    </row>
    <row r="482" spans="1:24">
      <c r="A482" s="85"/>
      <c r="B482" s="85">
        <v>4</v>
      </c>
      <c r="C482" s="82">
        <v>1</v>
      </c>
      <c r="D482" s="82">
        <v>16</v>
      </c>
      <c r="E482" s="82">
        <v>3.7</v>
      </c>
      <c r="F482" s="83" t="s">
        <v>1682</v>
      </c>
      <c r="G482" s="82">
        <v>5</v>
      </c>
      <c r="H482" s="122">
        <v>49.38</v>
      </c>
      <c r="I482" s="122">
        <v>106.58</v>
      </c>
      <c r="J482" s="125">
        <v>78.64</v>
      </c>
      <c r="K482" s="122">
        <v>43.95</v>
      </c>
      <c r="L482" s="117">
        <v>195.38</v>
      </c>
      <c r="M482" s="117">
        <v>380.59999999999997</v>
      </c>
      <c r="N482" s="87">
        <v>6640000</v>
      </c>
      <c r="O482" s="87">
        <v>764450000</v>
      </c>
      <c r="P482" s="87">
        <v>292450000</v>
      </c>
      <c r="Q482" s="87">
        <v>472000000</v>
      </c>
      <c r="R482" s="87">
        <f t="shared" si="14"/>
        <v>6639798.8387192041</v>
      </c>
      <c r="S482" s="87">
        <v>764450000</v>
      </c>
      <c r="T482" s="87">
        <f t="shared" si="15"/>
        <v>12934319.981658967</v>
      </c>
      <c r="U482" s="85"/>
      <c r="V482" s="115" t="s">
        <v>1257</v>
      </c>
      <c r="W482" s="115" t="s">
        <v>1257</v>
      </c>
      <c r="X482" s="115" t="s">
        <v>1258</v>
      </c>
    </row>
    <row r="483" spans="1:24">
      <c r="A483" s="85"/>
      <c r="B483" s="85">
        <v>4</v>
      </c>
      <c r="C483" s="82">
        <v>1</v>
      </c>
      <c r="D483" s="82">
        <v>16</v>
      </c>
      <c r="E483" s="82">
        <v>3.7</v>
      </c>
      <c r="F483" s="83" t="s">
        <v>1683</v>
      </c>
      <c r="G483" s="82">
        <v>5</v>
      </c>
      <c r="H483" s="122">
        <v>33.869999999999997</v>
      </c>
      <c r="I483" s="122">
        <v>73.099999999999994</v>
      </c>
      <c r="J483" s="125">
        <v>53.93</v>
      </c>
      <c r="K483" s="122">
        <v>15</v>
      </c>
      <c r="L483" s="117">
        <v>134</v>
      </c>
      <c r="M483" s="117">
        <v>261.02999999999997</v>
      </c>
      <c r="N483" s="87">
        <v>6540000</v>
      </c>
      <c r="O483" s="87">
        <v>516350000</v>
      </c>
      <c r="P483" s="87">
        <v>197550000</v>
      </c>
      <c r="Q483" s="87">
        <v>318800000</v>
      </c>
      <c r="R483" s="87">
        <f t="shared" si="14"/>
        <v>6539256.5941092232</v>
      </c>
      <c r="S483" s="87">
        <v>516350000</v>
      </c>
      <c r="T483" s="87">
        <f t="shared" si="15"/>
        <v>12738374.244480081</v>
      </c>
      <c r="U483" s="85"/>
      <c r="V483" s="115" t="s">
        <v>1257</v>
      </c>
      <c r="W483" s="115" t="s">
        <v>1257</v>
      </c>
      <c r="X483" s="115" t="s">
        <v>1258</v>
      </c>
    </row>
    <row r="484" spans="1:24">
      <c r="A484" s="85"/>
      <c r="B484" s="85">
        <v>4</v>
      </c>
      <c r="C484" s="82">
        <v>1</v>
      </c>
      <c r="D484" s="82">
        <v>16</v>
      </c>
      <c r="E484" s="82">
        <v>3.7</v>
      </c>
      <c r="F484" s="83" t="s">
        <v>1684</v>
      </c>
      <c r="G484" s="82">
        <v>5</v>
      </c>
      <c r="H484" s="122">
        <v>49.38</v>
      </c>
      <c r="I484" s="122">
        <v>106.58</v>
      </c>
      <c r="J484" s="125">
        <v>78.64</v>
      </c>
      <c r="K484" s="122">
        <v>43.95</v>
      </c>
      <c r="L484" s="117">
        <v>195.38</v>
      </c>
      <c r="M484" s="117">
        <v>380.59999999999997</v>
      </c>
      <c r="N484" s="87">
        <v>6640000</v>
      </c>
      <c r="O484" s="87">
        <v>764450000</v>
      </c>
      <c r="P484" s="87">
        <v>292450000</v>
      </c>
      <c r="Q484" s="87">
        <v>472000000</v>
      </c>
      <c r="R484" s="87">
        <f t="shared" si="14"/>
        <v>6639798.8387192041</v>
      </c>
      <c r="S484" s="87">
        <v>764450000</v>
      </c>
      <c r="T484" s="87">
        <f t="shared" si="15"/>
        <v>12934319.981658967</v>
      </c>
      <c r="U484" s="85"/>
      <c r="V484" s="115" t="s">
        <v>1257</v>
      </c>
      <c r="W484" s="115" t="s">
        <v>1257</v>
      </c>
      <c r="X484" s="115" t="s">
        <v>1258</v>
      </c>
    </row>
    <row r="485" spans="1:24">
      <c r="A485" s="85"/>
      <c r="B485" s="85">
        <v>4</v>
      </c>
      <c r="C485" s="82">
        <v>1</v>
      </c>
      <c r="D485" s="82">
        <v>16</v>
      </c>
      <c r="E485" s="82">
        <v>3.7</v>
      </c>
      <c r="F485" s="83" t="s">
        <v>1685</v>
      </c>
      <c r="G485" s="82">
        <v>5</v>
      </c>
      <c r="H485" s="122">
        <v>22.45</v>
      </c>
      <c r="I485" s="122">
        <v>48.44</v>
      </c>
      <c r="J485" s="125">
        <v>35.75</v>
      </c>
      <c r="K485" s="122">
        <v>12.45</v>
      </c>
      <c r="L485" s="117">
        <v>88.81</v>
      </c>
      <c r="M485" s="117">
        <v>173</v>
      </c>
      <c r="N485" s="87">
        <v>6540000</v>
      </c>
      <c r="O485" s="87">
        <v>342230000</v>
      </c>
      <c r="P485" s="87">
        <v>130930000</v>
      </c>
      <c r="Q485" s="87">
        <v>211300000</v>
      </c>
      <c r="R485" s="87">
        <f t="shared" si="14"/>
        <v>6539530.8842497496</v>
      </c>
      <c r="S485" s="87">
        <v>342230000</v>
      </c>
      <c r="T485" s="87">
        <f t="shared" si="15"/>
        <v>12738867.72858019</v>
      </c>
      <c r="U485" s="85"/>
      <c r="V485" s="115" t="s">
        <v>1257</v>
      </c>
      <c r="W485" s="115" t="s">
        <v>1257</v>
      </c>
      <c r="X485" s="115" t="s">
        <v>1258</v>
      </c>
    </row>
    <row r="486" spans="1:24">
      <c r="A486" s="85"/>
      <c r="B486" s="85">
        <v>4</v>
      </c>
      <c r="C486" s="82">
        <v>1</v>
      </c>
      <c r="D486" s="82">
        <v>16</v>
      </c>
      <c r="E486" s="82">
        <v>3.7</v>
      </c>
      <c r="F486" s="83" t="s">
        <v>1686</v>
      </c>
      <c r="G486" s="82">
        <v>5</v>
      </c>
      <c r="H486" s="122">
        <v>22.45</v>
      </c>
      <c r="I486" s="122">
        <v>48.44</v>
      </c>
      <c r="J486" s="125">
        <v>35.75</v>
      </c>
      <c r="K486" s="122">
        <v>12.45</v>
      </c>
      <c r="L486" s="117">
        <v>88.81</v>
      </c>
      <c r="M486" s="117">
        <v>173</v>
      </c>
      <c r="N486" s="87">
        <v>6540000</v>
      </c>
      <c r="O486" s="87">
        <v>342230000</v>
      </c>
      <c r="P486" s="87">
        <v>130930000</v>
      </c>
      <c r="Q486" s="87">
        <v>211300000</v>
      </c>
      <c r="R486" s="87">
        <f t="shared" si="14"/>
        <v>6539530.8842497496</v>
      </c>
      <c r="S486" s="87">
        <v>342230000</v>
      </c>
      <c r="T486" s="87">
        <f t="shared" si="15"/>
        <v>12738867.72858019</v>
      </c>
      <c r="U486" s="85"/>
      <c r="V486" s="115" t="s">
        <v>1257</v>
      </c>
      <c r="W486" s="115" t="s">
        <v>1257</v>
      </c>
      <c r="X486" s="115" t="s">
        <v>1258</v>
      </c>
    </row>
    <row r="487" spans="1:24">
      <c r="A487" s="85"/>
      <c r="B487" s="85">
        <v>4</v>
      </c>
      <c r="C487" s="82">
        <v>1</v>
      </c>
      <c r="D487" s="82">
        <v>16</v>
      </c>
      <c r="E487" s="82">
        <v>3.7</v>
      </c>
      <c r="F487" s="83" t="s">
        <v>1687</v>
      </c>
      <c r="G487" s="82">
        <v>5</v>
      </c>
      <c r="H487" s="122">
        <v>37.51</v>
      </c>
      <c r="I487" s="122">
        <v>80.97</v>
      </c>
      <c r="J487" s="125">
        <v>59.74</v>
      </c>
      <c r="K487" s="122">
        <v>31.950000000000003</v>
      </c>
      <c r="L487" s="117">
        <v>148.43</v>
      </c>
      <c r="M487" s="117">
        <v>289.14</v>
      </c>
      <c r="N487" s="87">
        <v>6640000</v>
      </c>
      <c r="O487" s="87">
        <v>580670000</v>
      </c>
      <c r="P487" s="87">
        <v>222170000</v>
      </c>
      <c r="Q487" s="87">
        <v>358500000</v>
      </c>
      <c r="R487" s="87">
        <f t="shared" si="14"/>
        <v>6638895.5105965426</v>
      </c>
      <c r="S487" s="87">
        <v>580670000</v>
      </c>
      <c r="T487" s="87">
        <f t="shared" si="15"/>
        <v>12932495.101622881</v>
      </c>
      <c r="U487" s="85"/>
      <c r="V487" s="115" t="s">
        <v>1257</v>
      </c>
      <c r="W487" s="115" t="s">
        <v>1257</v>
      </c>
      <c r="X487" s="115" t="s">
        <v>1258</v>
      </c>
    </row>
    <row r="488" spans="1:24">
      <c r="A488" s="85"/>
      <c r="B488" s="85">
        <v>4</v>
      </c>
      <c r="C488" s="82">
        <v>1</v>
      </c>
      <c r="D488" s="82">
        <v>16</v>
      </c>
      <c r="E488" s="82">
        <v>3.7</v>
      </c>
      <c r="F488" s="83" t="s">
        <v>1688</v>
      </c>
      <c r="G488" s="82">
        <v>5</v>
      </c>
      <c r="H488" s="122">
        <v>25.4</v>
      </c>
      <c r="I488" s="122">
        <v>54.82</v>
      </c>
      <c r="J488" s="125">
        <v>40.450000000000003</v>
      </c>
      <c r="K488" s="122">
        <v>11.25</v>
      </c>
      <c r="L488" s="117">
        <v>100.5</v>
      </c>
      <c r="M488" s="117">
        <v>195.76999999999998</v>
      </c>
      <c r="N488" s="87">
        <v>6540000</v>
      </c>
      <c r="O488" s="87">
        <v>387260000</v>
      </c>
      <c r="P488" s="87">
        <v>148160000</v>
      </c>
      <c r="Q488" s="87">
        <v>239100000</v>
      </c>
      <c r="R488" s="87">
        <f t="shared" si="14"/>
        <v>6539297.8858223334</v>
      </c>
      <c r="S488" s="87">
        <v>387260000</v>
      </c>
      <c r="T488" s="87">
        <f t="shared" si="15"/>
        <v>12738292.011019284</v>
      </c>
      <c r="U488" s="85"/>
      <c r="V488" s="115" t="s">
        <v>1257</v>
      </c>
      <c r="W488" s="115" t="s">
        <v>1257</v>
      </c>
      <c r="X488" s="115" t="s">
        <v>1258</v>
      </c>
    </row>
    <row r="489" spans="1:24">
      <c r="A489" s="85"/>
      <c r="B489" s="85">
        <v>4</v>
      </c>
      <c r="C489" s="82">
        <v>1</v>
      </c>
      <c r="D489" s="82">
        <v>16</v>
      </c>
      <c r="E489" s="82">
        <v>3.7</v>
      </c>
      <c r="F489" s="83" t="s">
        <v>1689</v>
      </c>
      <c r="G489" s="82">
        <v>5</v>
      </c>
      <c r="H489" s="122">
        <v>25.4</v>
      </c>
      <c r="I489" s="122">
        <v>54.82</v>
      </c>
      <c r="J489" s="125">
        <v>40.450000000000003</v>
      </c>
      <c r="K489" s="122">
        <v>11.25</v>
      </c>
      <c r="L489" s="117">
        <v>100.5</v>
      </c>
      <c r="M489" s="117">
        <v>195.76999999999998</v>
      </c>
      <c r="N489" s="87">
        <v>6540000</v>
      </c>
      <c r="O489" s="87">
        <v>387260000</v>
      </c>
      <c r="P489" s="87">
        <v>148160000</v>
      </c>
      <c r="Q489" s="87">
        <v>239100000</v>
      </c>
      <c r="R489" s="87">
        <f t="shared" si="14"/>
        <v>6539297.8858223334</v>
      </c>
      <c r="S489" s="87">
        <v>387260000</v>
      </c>
      <c r="T489" s="87">
        <f t="shared" si="15"/>
        <v>12738292.011019284</v>
      </c>
      <c r="U489" s="85"/>
      <c r="V489" s="115" t="s">
        <v>1257</v>
      </c>
      <c r="W489" s="115" t="s">
        <v>1257</v>
      </c>
      <c r="X489" s="115" t="s">
        <v>1258</v>
      </c>
    </row>
    <row r="490" spans="1:24">
      <c r="A490" s="85"/>
      <c r="B490" s="85">
        <v>4</v>
      </c>
      <c r="C490" s="82">
        <v>1</v>
      </c>
      <c r="D490" s="82">
        <v>16</v>
      </c>
      <c r="E490" s="82">
        <v>3.7</v>
      </c>
      <c r="F490" s="83" t="s">
        <v>1690</v>
      </c>
      <c r="G490" s="82">
        <v>5</v>
      </c>
      <c r="H490" s="122">
        <v>30.23</v>
      </c>
      <c r="I490" s="122">
        <v>65.25</v>
      </c>
      <c r="J490" s="125">
        <v>48.14</v>
      </c>
      <c r="K490" s="122">
        <v>28.05</v>
      </c>
      <c r="L490" s="117">
        <v>119.61</v>
      </c>
      <c r="M490" s="117">
        <v>233</v>
      </c>
      <c r="N490" s="87">
        <v>6640000</v>
      </c>
      <c r="O490" s="87">
        <v>467930000</v>
      </c>
      <c r="P490" s="87">
        <v>179030000</v>
      </c>
      <c r="Q490" s="87">
        <v>288900000</v>
      </c>
      <c r="R490" s="87">
        <f t="shared" si="14"/>
        <v>6638952.931578761</v>
      </c>
      <c r="S490" s="87">
        <v>467930000</v>
      </c>
      <c r="T490" s="87">
        <f t="shared" si="15"/>
        <v>12932664.769315705</v>
      </c>
      <c r="U490" s="85"/>
      <c r="V490" s="115" t="s">
        <v>1257</v>
      </c>
      <c r="W490" s="115" t="s">
        <v>1257</v>
      </c>
      <c r="X490" s="115" t="s">
        <v>1258</v>
      </c>
    </row>
    <row r="491" spans="1:24">
      <c r="A491" s="85"/>
      <c r="B491" s="85">
        <v>4</v>
      </c>
      <c r="C491" s="82">
        <v>1</v>
      </c>
      <c r="D491" s="82">
        <v>16</v>
      </c>
      <c r="E491" s="82">
        <v>3.7</v>
      </c>
      <c r="F491" s="83" t="s">
        <v>1691</v>
      </c>
      <c r="G491" s="82">
        <v>5</v>
      </c>
      <c r="H491" s="122">
        <v>22.45</v>
      </c>
      <c r="I491" s="122">
        <v>48.44</v>
      </c>
      <c r="J491" s="125">
        <v>35.75</v>
      </c>
      <c r="K491" s="122">
        <v>12.45</v>
      </c>
      <c r="L491" s="117">
        <v>88.81</v>
      </c>
      <c r="M491" s="117">
        <v>173</v>
      </c>
      <c r="N491" s="87">
        <v>6540000</v>
      </c>
      <c r="O491" s="87">
        <v>342230000</v>
      </c>
      <c r="P491" s="87">
        <v>130930000</v>
      </c>
      <c r="Q491" s="87">
        <v>211300000</v>
      </c>
      <c r="R491" s="87">
        <f t="shared" si="14"/>
        <v>6539530.8842497496</v>
      </c>
      <c r="S491" s="87">
        <v>342230000</v>
      </c>
      <c r="T491" s="87">
        <f t="shared" si="15"/>
        <v>12738867.72858019</v>
      </c>
      <c r="U491" s="85"/>
      <c r="V491" s="115" t="s">
        <v>1257</v>
      </c>
      <c r="W491" s="115" t="s">
        <v>1257</v>
      </c>
      <c r="X491" s="115" t="s">
        <v>1258</v>
      </c>
    </row>
    <row r="492" spans="1:24">
      <c r="A492" s="85"/>
      <c r="B492" s="85">
        <v>4</v>
      </c>
      <c r="C492" s="82">
        <v>1</v>
      </c>
      <c r="D492" s="82">
        <v>17</v>
      </c>
      <c r="E492" s="82">
        <v>4.2</v>
      </c>
      <c r="F492" s="83" t="s">
        <v>1692</v>
      </c>
      <c r="G492" s="82">
        <v>5</v>
      </c>
      <c r="H492" s="122">
        <v>22.45</v>
      </c>
      <c r="I492" s="122">
        <v>48.44</v>
      </c>
      <c r="J492" s="125">
        <v>35.75</v>
      </c>
      <c r="K492" s="122">
        <v>12.45</v>
      </c>
      <c r="L492" s="117">
        <v>88.81</v>
      </c>
      <c r="M492" s="117">
        <v>173</v>
      </c>
      <c r="N492" s="87">
        <v>6590000</v>
      </c>
      <c r="O492" s="87">
        <v>344830000</v>
      </c>
      <c r="P492" s="87">
        <v>131930000</v>
      </c>
      <c r="Q492" s="87">
        <v>212900000</v>
      </c>
      <c r="R492" s="87">
        <f t="shared" si="14"/>
        <v>6589213.2040319117</v>
      </c>
      <c r="S492" s="87">
        <v>344830000</v>
      </c>
      <c r="T492" s="87">
        <f t="shared" si="15"/>
        <v>12835647.835801382</v>
      </c>
      <c r="U492" s="85"/>
      <c r="V492" s="115" t="s">
        <v>1257</v>
      </c>
      <c r="W492" s="115" t="s">
        <v>1257</v>
      </c>
      <c r="X492" s="115" t="s">
        <v>1258</v>
      </c>
    </row>
    <row r="493" spans="1:24">
      <c r="A493" s="85"/>
      <c r="B493" s="85">
        <v>4</v>
      </c>
      <c r="C493" s="82">
        <v>1</v>
      </c>
      <c r="D493" s="82">
        <v>17</v>
      </c>
      <c r="E493" s="82">
        <v>4.2</v>
      </c>
      <c r="F493" s="83" t="s">
        <v>1693</v>
      </c>
      <c r="G493" s="82">
        <v>5</v>
      </c>
      <c r="H493" s="122">
        <v>37.51</v>
      </c>
      <c r="I493" s="122">
        <v>80.97</v>
      </c>
      <c r="J493" s="125">
        <v>59.74</v>
      </c>
      <c r="K493" s="122">
        <v>31.950000000000003</v>
      </c>
      <c r="L493" s="117">
        <v>148.43</v>
      </c>
      <c r="M493" s="117">
        <v>289.14</v>
      </c>
      <c r="N493" s="87">
        <v>6690000</v>
      </c>
      <c r="O493" s="87">
        <v>585040000</v>
      </c>
      <c r="P493" s="87">
        <v>223840000</v>
      </c>
      <c r="Q493" s="87">
        <v>361200000</v>
      </c>
      <c r="R493" s="87">
        <f t="shared" si="14"/>
        <v>6688858.4385613194</v>
      </c>
      <c r="S493" s="87">
        <v>585040000</v>
      </c>
      <c r="T493" s="87">
        <f t="shared" si="15"/>
        <v>13029822.333258908</v>
      </c>
      <c r="U493" s="85"/>
      <c r="V493" s="115" t="s">
        <v>1257</v>
      </c>
      <c r="W493" s="115" t="s">
        <v>1257</v>
      </c>
      <c r="X493" s="115" t="s">
        <v>1258</v>
      </c>
    </row>
    <row r="494" spans="1:24">
      <c r="A494" s="85"/>
      <c r="B494" s="85">
        <v>4</v>
      </c>
      <c r="C494" s="82">
        <v>1</v>
      </c>
      <c r="D494" s="82">
        <v>17</v>
      </c>
      <c r="E494" s="82">
        <v>4.2</v>
      </c>
      <c r="F494" s="83" t="s">
        <v>1694</v>
      </c>
      <c r="G494" s="82">
        <v>5</v>
      </c>
      <c r="H494" s="122">
        <v>25.4</v>
      </c>
      <c r="I494" s="122">
        <v>54.82</v>
      </c>
      <c r="J494" s="125">
        <v>40.450000000000003</v>
      </c>
      <c r="K494" s="122">
        <v>11.25</v>
      </c>
      <c r="L494" s="117">
        <v>100.5</v>
      </c>
      <c r="M494" s="117">
        <v>195.76999999999998</v>
      </c>
      <c r="N494" s="87">
        <v>6590000</v>
      </c>
      <c r="O494" s="87">
        <v>390190000</v>
      </c>
      <c r="P494" s="87">
        <v>149290000</v>
      </c>
      <c r="Q494" s="87">
        <v>240900000</v>
      </c>
      <c r="R494" s="87">
        <f t="shared" si="14"/>
        <v>6588774.058950101</v>
      </c>
      <c r="S494" s="87">
        <v>390190000</v>
      </c>
      <c r="T494" s="87">
        <f t="shared" si="15"/>
        <v>12834669.627071256</v>
      </c>
      <c r="U494" s="85"/>
      <c r="V494" s="115" t="s">
        <v>1257</v>
      </c>
      <c r="W494" s="115" t="s">
        <v>1257</v>
      </c>
      <c r="X494" s="115" t="s">
        <v>1258</v>
      </c>
    </row>
    <row r="495" spans="1:24">
      <c r="A495" s="85"/>
      <c r="B495" s="85">
        <v>4</v>
      </c>
      <c r="C495" s="82">
        <v>1</v>
      </c>
      <c r="D495" s="82">
        <v>17</v>
      </c>
      <c r="E495" s="82">
        <v>4.2</v>
      </c>
      <c r="F495" s="83" t="s">
        <v>1695</v>
      </c>
      <c r="G495" s="82">
        <v>5</v>
      </c>
      <c r="H495" s="122">
        <v>25.4</v>
      </c>
      <c r="I495" s="122">
        <v>54.82</v>
      </c>
      <c r="J495" s="125">
        <v>40.450000000000003</v>
      </c>
      <c r="K495" s="122">
        <v>11.25</v>
      </c>
      <c r="L495" s="117">
        <v>100.5</v>
      </c>
      <c r="M495" s="117">
        <v>195.76999999999998</v>
      </c>
      <c r="N495" s="87">
        <v>6590000</v>
      </c>
      <c r="O495" s="87">
        <v>390190000</v>
      </c>
      <c r="P495" s="87">
        <v>149290000</v>
      </c>
      <c r="Q495" s="87">
        <v>240900000</v>
      </c>
      <c r="R495" s="87">
        <f t="shared" si="14"/>
        <v>6588774.058950101</v>
      </c>
      <c r="S495" s="87">
        <v>390190000</v>
      </c>
      <c r="T495" s="87">
        <f t="shared" si="15"/>
        <v>12834669.627071256</v>
      </c>
      <c r="U495" s="85"/>
      <c r="V495" s="115" t="s">
        <v>1257</v>
      </c>
      <c r="W495" s="115" t="s">
        <v>1257</v>
      </c>
      <c r="X495" s="115" t="s">
        <v>1258</v>
      </c>
    </row>
    <row r="496" spans="1:24">
      <c r="A496" s="85"/>
      <c r="B496" s="85">
        <v>4</v>
      </c>
      <c r="C496" s="82">
        <v>1</v>
      </c>
      <c r="D496" s="82">
        <v>17</v>
      </c>
      <c r="E496" s="82">
        <v>4.2</v>
      </c>
      <c r="F496" s="83" t="s">
        <v>1696</v>
      </c>
      <c r="G496" s="82">
        <v>5</v>
      </c>
      <c r="H496" s="122">
        <v>30.23</v>
      </c>
      <c r="I496" s="122">
        <v>65.25</v>
      </c>
      <c r="J496" s="125">
        <v>48.14</v>
      </c>
      <c r="K496" s="122">
        <v>28.05</v>
      </c>
      <c r="L496" s="117">
        <v>119.61</v>
      </c>
      <c r="M496" s="117">
        <v>233</v>
      </c>
      <c r="N496" s="87">
        <v>6690000</v>
      </c>
      <c r="O496" s="87">
        <v>471480000</v>
      </c>
      <c r="P496" s="87">
        <v>180380000</v>
      </c>
      <c r="Q496" s="87">
        <v>291100000</v>
      </c>
      <c r="R496" s="87">
        <f t="shared" si="14"/>
        <v>6689320.0439825486</v>
      </c>
      <c r="S496" s="87">
        <v>471480000</v>
      </c>
      <c r="T496" s="87">
        <f t="shared" si="15"/>
        <v>13030779.786371825</v>
      </c>
      <c r="U496" s="85"/>
      <c r="V496" s="115" t="s">
        <v>1257</v>
      </c>
      <c r="W496" s="115" t="s">
        <v>1257</v>
      </c>
      <c r="X496" s="115" t="s">
        <v>1258</v>
      </c>
    </row>
    <row r="497" spans="1:24">
      <c r="A497" s="85"/>
      <c r="B497" s="85">
        <v>4</v>
      </c>
      <c r="C497" s="82">
        <v>1</v>
      </c>
      <c r="D497" s="82">
        <v>17</v>
      </c>
      <c r="E497" s="82">
        <v>4.2</v>
      </c>
      <c r="F497" s="83" t="s">
        <v>1697</v>
      </c>
      <c r="G497" s="82">
        <v>5</v>
      </c>
      <c r="H497" s="122">
        <v>22.45</v>
      </c>
      <c r="I497" s="122">
        <v>48.44</v>
      </c>
      <c r="J497" s="125">
        <v>35.75</v>
      </c>
      <c r="K497" s="122">
        <v>12.45</v>
      </c>
      <c r="L497" s="117">
        <v>88.81</v>
      </c>
      <c r="M497" s="117">
        <v>173</v>
      </c>
      <c r="N497" s="87">
        <v>6590000</v>
      </c>
      <c r="O497" s="87">
        <v>344830000</v>
      </c>
      <c r="P497" s="87">
        <v>131930000</v>
      </c>
      <c r="Q497" s="87">
        <v>212900000</v>
      </c>
      <c r="R497" s="87">
        <f t="shared" si="14"/>
        <v>6589213.2040319117</v>
      </c>
      <c r="S497" s="87">
        <v>344830000</v>
      </c>
      <c r="T497" s="87">
        <f t="shared" si="15"/>
        <v>12835647.835801382</v>
      </c>
      <c r="U497" s="85"/>
      <c r="V497" s="115" t="s">
        <v>1257</v>
      </c>
      <c r="W497" s="115" t="s">
        <v>1257</v>
      </c>
      <c r="X497" s="115" t="s">
        <v>1258</v>
      </c>
    </row>
    <row r="498" spans="1:24">
      <c r="A498" s="85"/>
      <c r="B498" s="85">
        <v>4</v>
      </c>
      <c r="C498" s="82">
        <v>1</v>
      </c>
      <c r="D498" s="82">
        <v>17</v>
      </c>
      <c r="E498" s="82">
        <v>4.2</v>
      </c>
      <c r="F498" s="83" t="s">
        <v>1698</v>
      </c>
      <c r="G498" s="82">
        <v>5</v>
      </c>
      <c r="H498" s="122">
        <v>22.45</v>
      </c>
      <c r="I498" s="122">
        <v>48.44</v>
      </c>
      <c r="J498" s="125">
        <v>35.75</v>
      </c>
      <c r="K498" s="122">
        <v>12.45</v>
      </c>
      <c r="L498" s="117">
        <v>88.81</v>
      </c>
      <c r="M498" s="117">
        <v>173</v>
      </c>
      <c r="N498" s="87">
        <v>6590000</v>
      </c>
      <c r="O498" s="87">
        <v>344830000</v>
      </c>
      <c r="P498" s="87">
        <v>131930000</v>
      </c>
      <c r="Q498" s="87">
        <v>212900000</v>
      </c>
      <c r="R498" s="87">
        <f t="shared" si="14"/>
        <v>6589213.2040319117</v>
      </c>
      <c r="S498" s="87">
        <v>344830000</v>
      </c>
      <c r="T498" s="87">
        <f t="shared" si="15"/>
        <v>12835647.835801382</v>
      </c>
      <c r="U498" s="85"/>
      <c r="V498" s="115" t="s">
        <v>1257</v>
      </c>
      <c r="W498" s="115" t="s">
        <v>1257</v>
      </c>
      <c r="X498" s="115" t="s">
        <v>1258</v>
      </c>
    </row>
    <row r="499" spans="1:24">
      <c r="A499" s="85"/>
      <c r="B499" s="85">
        <v>4</v>
      </c>
      <c r="C499" s="82">
        <v>1</v>
      </c>
      <c r="D499" s="82">
        <v>17</v>
      </c>
      <c r="E499" s="82">
        <v>4.2</v>
      </c>
      <c r="F499" s="83" t="s">
        <v>1699</v>
      </c>
      <c r="G499" s="82">
        <v>5</v>
      </c>
      <c r="H499" s="122">
        <v>40.909999999999997</v>
      </c>
      <c r="I499" s="122">
        <v>88.3</v>
      </c>
      <c r="J499" s="125">
        <v>65.16</v>
      </c>
      <c r="K499" s="122">
        <v>40.200000000000003</v>
      </c>
      <c r="L499" s="117">
        <v>161.88</v>
      </c>
      <c r="M499" s="117">
        <v>315.33999999999997</v>
      </c>
      <c r="N499" s="87">
        <v>6690000</v>
      </c>
      <c r="O499" s="87">
        <v>638130000</v>
      </c>
      <c r="P499" s="87">
        <v>244130000</v>
      </c>
      <c r="Q499" s="87">
        <v>394000000</v>
      </c>
      <c r="R499" s="87">
        <f t="shared" si="14"/>
        <v>6689670.3911873698</v>
      </c>
      <c r="S499" s="87">
        <v>638130000</v>
      </c>
      <c r="T499" s="87">
        <f t="shared" si="15"/>
        <v>13031385.354318166</v>
      </c>
      <c r="U499" s="85"/>
      <c r="V499" s="115" t="s">
        <v>1257</v>
      </c>
      <c r="W499" s="115" t="s">
        <v>1257</v>
      </c>
      <c r="X499" s="115" t="s">
        <v>1258</v>
      </c>
    </row>
    <row r="500" spans="1:24">
      <c r="A500" s="85"/>
      <c r="B500" s="85">
        <v>4</v>
      </c>
      <c r="C500" s="82">
        <v>1</v>
      </c>
      <c r="D500" s="82">
        <v>17</v>
      </c>
      <c r="E500" s="82">
        <v>4.2</v>
      </c>
      <c r="F500" s="83" t="s">
        <v>1700</v>
      </c>
      <c r="G500" s="82">
        <v>5</v>
      </c>
      <c r="H500" s="122">
        <v>25.4</v>
      </c>
      <c r="I500" s="122">
        <v>54.82</v>
      </c>
      <c r="J500" s="125">
        <v>40.450000000000003</v>
      </c>
      <c r="K500" s="122">
        <v>11.25</v>
      </c>
      <c r="L500" s="117">
        <v>100.5</v>
      </c>
      <c r="M500" s="117">
        <v>195.76999999999998</v>
      </c>
      <c r="N500" s="87">
        <v>6590000</v>
      </c>
      <c r="O500" s="87">
        <v>390190000</v>
      </c>
      <c r="P500" s="87">
        <v>149290000</v>
      </c>
      <c r="Q500" s="87">
        <v>240900000</v>
      </c>
      <c r="R500" s="87">
        <f t="shared" si="14"/>
        <v>6588774.058950101</v>
      </c>
      <c r="S500" s="87">
        <v>390190000</v>
      </c>
      <c r="T500" s="87">
        <f t="shared" si="15"/>
        <v>12834669.627071256</v>
      </c>
      <c r="U500" s="85"/>
      <c r="V500" s="115" t="s">
        <v>1257</v>
      </c>
      <c r="W500" s="115" t="s">
        <v>1257</v>
      </c>
      <c r="X500" s="115" t="s">
        <v>1258</v>
      </c>
    </row>
    <row r="501" spans="1:24">
      <c r="A501" s="85"/>
      <c r="B501" s="85">
        <v>4</v>
      </c>
      <c r="C501" s="82">
        <v>1</v>
      </c>
      <c r="D501" s="82">
        <v>17</v>
      </c>
      <c r="E501" s="82">
        <v>4.2</v>
      </c>
      <c r="F501" s="83" t="s">
        <v>1701</v>
      </c>
      <c r="G501" s="82">
        <v>5</v>
      </c>
      <c r="H501" s="122">
        <v>25.4</v>
      </c>
      <c r="I501" s="122">
        <v>54.82</v>
      </c>
      <c r="J501" s="125">
        <v>40.450000000000003</v>
      </c>
      <c r="K501" s="122">
        <v>11.25</v>
      </c>
      <c r="L501" s="117">
        <v>100.5</v>
      </c>
      <c r="M501" s="117">
        <v>195.76999999999998</v>
      </c>
      <c r="N501" s="87">
        <v>6590000</v>
      </c>
      <c r="O501" s="87">
        <v>390190000</v>
      </c>
      <c r="P501" s="87">
        <v>149290000</v>
      </c>
      <c r="Q501" s="87">
        <v>240900000</v>
      </c>
      <c r="R501" s="87">
        <f t="shared" si="14"/>
        <v>6588774.058950101</v>
      </c>
      <c r="S501" s="87">
        <v>390190000</v>
      </c>
      <c r="T501" s="87">
        <f t="shared" si="15"/>
        <v>12834669.627071256</v>
      </c>
      <c r="U501" s="85"/>
      <c r="V501" s="115" t="s">
        <v>1257</v>
      </c>
      <c r="W501" s="115" t="s">
        <v>1257</v>
      </c>
      <c r="X501" s="115" t="s">
        <v>1258</v>
      </c>
    </row>
    <row r="502" spans="1:24">
      <c r="A502" s="85"/>
      <c r="B502" s="85">
        <v>4</v>
      </c>
      <c r="C502" s="82">
        <v>1</v>
      </c>
      <c r="D502" s="82">
        <v>17</v>
      </c>
      <c r="E502" s="82">
        <v>4.2</v>
      </c>
      <c r="F502" s="83" t="s">
        <v>1702</v>
      </c>
      <c r="G502" s="82">
        <v>5</v>
      </c>
      <c r="H502" s="122">
        <v>40.909999999999997</v>
      </c>
      <c r="I502" s="122">
        <v>88.3</v>
      </c>
      <c r="J502" s="125">
        <v>65.16</v>
      </c>
      <c r="K502" s="122">
        <v>40.200000000000003</v>
      </c>
      <c r="L502" s="117">
        <v>161.88</v>
      </c>
      <c r="M502" s="117">
        <v>315.33999999999997</v>
      </c>
      <c r="N502" s="87">
        <v>6690000</v>
      </c>
      <c r="O502" s="87">
        <v>638130000</v>
      </c>
      <c r="P502" s="87">
        <v>244130000</v>
      </c>
      <c r="Q502" s="87">
        <v>394000000</v>
      </c>
      <c r="R502" s="87">
        <f t="shared" si="14"/>
        <v>6689670.3911873698</v>
      </c>
      <c r="S502" s="87">
        <v>638130000</v>
      </c>
      <c r="T502" s="87">
        <f t="shared" si="15"/>
        <v>13031385.354318166</v>
      </c>
      <c r="U502" s="85"/>
      <c r="V502" s="115" t="s">
        <v>1257</v>
      </c>
      <c r="W502" s="115" t="s">
        <v>1257</v>
      </c>
      <c r="X502" s="115" t="s">
        <v>1258</v>
      </c>
    </row>
    <row r="503" spans="1:24">
      <c r="A503" s="85"/>
      <c r="B503" s="85">
        <v>4</v>
      </c>
      <c r="C503" s="82">
        <v>1</v>
      </c>
      <c r="D503" s="82">
        <v>17</v>
      </c>
      <c r="E503" s="82">
        <v>4.2</v>
      </c>
      <c r="F503" s="83" t="s">
        <v>1703</v>
      </c>
      <c r="G503" s="82">
        <v>5</v>
      </c>
      <c r="H503" s="122">
        <v>22.45</v>
      </c>
      <c r="I503" s="122">
        <v>48.44</v>
      </c>
      <c r="J503" s="125">
        <v>35.75</v>
      </c>
      <c r="K503" s="122">
        <v>12.45</v>
      </c>
      <c r="L503" s="117">
        <v>88.81</v>
      </c>
      <c r="M503" s="117">
        <v>173</v>
      </c>
      <c r="N503" s="87">
        <v>6590000</v>
      </c>
      <c r="O503" s="87">
        <v>344830000</v>
      </c>
      <c r="P503" s="87">
        <v>131930000</v>
      </c>
      <c r="Q503" s="87">
        <v>212900000</v>
      </c>
      <c r="R503" s="87">
        <f t="shared" si="14"/>
        <v>6589213.2040319117</v>
      </c>
      <c r="S503" s="87">
        <v>344830000</v>
      </c>
      <c r="T503" s="87">
        <f t="shared" si="15"/>
        <v>12835647.835801382</v>
      </c>
      <c r="U503" s="85"/>
      <c r="V503" s="115" t="s">
        <v>1257</v>
      </c>
      <c r="W503" s="115" t="s">
        <v>1257</v>
      </c>
      <c r="X503" s="115" t="s">
        <v>1258</v>
      </c>
    </row>
    <row r="504" spans="1:24">
      <c r="A504" s="85"/>
      <c r="B504" s="85">
        <v>4</v>
      </c>
      <c r="C504" s="82">
        <v>1</v>
      </c>
      <c r="D504" s="82">
        <v>17</v>
      </c>
      <c r="E504" s="82">
        <v>4.2</v>
      </c>
      <c r="F504" s="83" t="s">
        <v>1704</v>
      </c>
      <c r="G504" s="82">
        <v>5</v>
      </c>
      <c r="H504" s="122">
        <v>22.45</v>
      </c>
      <c r="I504" s="122">
        <v>48.44</v>
      </c>
      <c r="J504" s="125">
        <v>35.75</v>
      </c>
      <c r="K504" s="122">
        <v>12.45</v>
      </c>
      <c r="L504" s="117">
        <v>88.81</v>
      </c>
      <c r="M504" s="117">
        <v>173</v>
      </c>
      <c r="N504" s="87">
        <v>6590000</v>
      </c>
      <c r="O504" s="87">
        <v>344830000</v>
      </c>
      <c r="P504" s="87">
        <v>131930000</v>
      </c>
      <c r="Q504" s="87">
        <v>212900000</v>
      </c>
      <c r="R504" s="87">
        <f t="shared" si="14"/>
        <v>6589213.2040319117</v>
      </c>
      <c r="S504" s="87">
        <v>344830000</v>
      </c>
      <c r="T504" s="87">
        <f t="shared" si="15"/>
        <v>12835647.835801382</v>
      </c>
      <c r="U504" s="85"/>
      <c r="V504" s="115" t="s">
        <v>1257</v>
      </c>
      <c r="W504" s="115" t="s">
        <v>1257</v>
      </c>
      <c r="X504" s="115" t="s">
        <v>1258</v>
      </c>
    </row>
    <row r="505" spans="1:24">
      <c r="A505" s="85"/>
      <c r="B505" s="85">
        <v>4</v>
      </c>
      <c r="C505" s="82">
        <v>1</v>
      </c>
      <c r="D505" s="82">
        <v>17</v>
      </c>
      <c r="E505" s="82">
        <v>4.2</v>
      </c>
      <c r="F505" s="83" t="s">
        <v>1705</v>
      </c>
      <c r="G505" s="82">
        <v>5</v>
      </c>
      <c r="H505" s="122">
        <v>49.38</v>
      </c>
      <c r="I505" s="122">
        <v>106.58</v>
      </c>
      <c r="J505" s="125">
        <v>78.64</v>
      </c>
      <c r="K505" s="122">
        <v>43.95</v>
      </c>
      <c r="L505" s="117">
        <v>195.38</v>
      </c>
      <c r="M505" s="117">
        <v>380.59999999999997</v>
      </c>
      <c r="N505" s="87">
        <v>6690000</v>
      </c>
      <c r="O505" s="87">
        <v>770150000</v>
      </c>
      <c r="P505" s="87">
        <v>294650000</v>
      </c>
      <c r="Q505" s="87">
        <v>475500000</v>
      </c>
      <c r="R505" s="87">
        <f t="shared" si="14"/>
        <v>6689307.4440965336</v>
      </c>
      <c r="S505" s="87">
        <v>770150000</v>
      </c>
      <c r="T505" s="87">
        <f t="shared" si="15"/>
        <v>13030762.684118848</v>
      </c>
      <c r="U505" s="85"/>
      <c r="V505" s="115" t="s">
        <v>1257</v>
      </c>
      <c r="W505" s="115" t="s">
        <v>1257</v>
      </c>
      <c r="X505" s="115" t="s">
        <v>1258</v>
      </c>
    </row>
    <row r="506" spans="1:24">
      <c r="A506" s="85"/>
      <c r="B506" s="85">
        <v>4</v>
      </c>
      <c r="C506" s="82">
        <v>1</v>
      </c>
      <c r="D506" s="82">
        <v>17</v>
      </c>
      <c r="E506" s="82">
        <v>4.2</v>
      </c>
      <c r="F506" s="83" t="s">
        <v>1706</v>
      </c>
      <c r="G506" s="82">
        <v>5</v>
      </c>
      <c r="H506" s="122">
        <v>33.869999999999997</v>
      </c>
      <c r="I506" s="122">
        <v>73.099999999999994</v>
      </c>
      <c r="J506" s="125">
        <v>53.93</v>
      </c>
      <c r="K506" s="122">
        <v>15</v>
      </c>
      <c r="L506" s="117">
        <v>134</v>
      </c>
      <c r="M506" s="117">
        <v>261.02999999999997</v>
      </c>
      <c r="N506" s="87">
        <v>6590000</v>
      </c>
      <c r="O506" s="87">
        <v>520260000</v>
      </c>
      <c r="P506" s="87">
        <v>199060000</v>
      </c>
      <c r="Q506" s="87">
        <v>321200000</v>
      </c>
      <c r="R506" s="87">
        <f t="shared" si="14"/>
        <v>6588774.3500557076</v>
      </c>
      <c r="S506" s="87">
        <v>520260000</v>
      </c>
      <c r="T506" s="87">
        <f t="shared" si="15"/>
        <v>12834834.093992846</v>
      </c>
      <c r="U506" s="85"/>
      <c r="V506" s="115" t="s">
        <v>1257</v>
      </c>
      <c r="W506" s="115" t="s">
        <v>1257</v>
      </c>
      <c r="X506" s="115" t="s">
        <v>1258</v>
      </c>
    </row>
    <row r="507" spans="1:24">
      <c r="A507" s="85"/>
      <c r="B507" s="85">
        <v>4</v>
      </c>
      <c r="C507" s="82">
        <v>1</v>
      </c>
      <c r="D507" s="82">
        <v>17</v>
      </c>
      <c r="E507" s="82">
        <v>4.2</v>
      </c>
      <c r="F507" s="83" t="s">
        <v>1707</v>
      </c>
      <c r="G507" s="82">
        <v>5</v>
      </c>
      <c r="H507" s="122">
        <v>49.38</v>
      </c>
      <c r="I507" s="122">
        <v>106.58</v>
      </c>
      <c r="J507" s="125">
        <v>78.64</v>
      </c>
      <c r="K507" s="122">
        <v>43.95</v>
      </c>
      <c r="L507" s="117">
        <v>195.38</v>
      </c>
      <c r="M507" s="117">
        <v>380.59999999999997</v>
      </c>
      <c r="N507" s="87">
        <v>6690000</v>
      </c>
      <c r="O507" s="87">
        <v>770150000</v>
      </c>
      <c r="P507" s="87">
        <v>294650000</v>
      </c>
      <c r="Q507" s="87">
        <v>475500000</v>
      </c>
      <c r="R507" s="87">
        <f t="shared" si="14"/>
        <v>6689307.4440965336</v>
      </c>
      <c r="S507" s="87">
        <v>770150000</v>
      </c>
      <c r="T507" s="87">
        <f t="shared" si="15"/>
        <v>13030762.684118848</v>
      </c>
      <c r="U507" s="85"/>
      <c r="V507" s="115" t="s">
        <v>1257</v>
      </c>
      <c r="W507" s="115" t="s">
        <v>1257</v>
      </c>
      <c r="X507" s="115" t="s">
        <v>1258</v>
      </c>
    </row>
    <row r="508" spans="1:24">
      <c r="A508" s="85"/>
      <c r="B508" s="85">
        <v>4</v>
      </c>
      <c r="C508" s="82">
        <v>1</v>
      </c>
      <c r="D508" s="82">
        <v>17</v>
      </c>
      <c r="E508" s="82">
        <v>4.2</v>
      </c>
      <c r="F508" s="83" t="s">
        <v>1708</v>
      </c>
      <c r="G508" s="82">
        <v>5</v>
      </c>
      <c r="H508" s="122">
        <v>22.45</v>
      </c>
      <c r="I508" s="122">
        <v>48.44</v>
      </c>
      <c r="J508" s="125">
        <v>35.75</v>
      </c>
      <c r="K508" s="122">
        <v>12.45</v>
      </c>
      <c r="L508" s="117">
        <v>88.81</v>
      </c>
      <c r="M508" s="117">
        <v>173</v>
      </c>
      <c r="N508" s="87">
        <v>6590000</v>
      </c>
      <c r="O508" s="87">
        <v>344830000</v>
      </c>
      <c r="P508" s="87">
        <v>131930000</v>
      </c>
      <c r="Q508" s="87">
        <v>212900000</v>
      </c>
      <c r="R508" s="87">
        <f t="shared" si="14"/>
        <v>6589213.2040319117</v>
      </c>
      <c r="S508" s="87">
        <v>344830000</v>
      </c>
      <c r="T508" s="87">
        <f t="shared" si="15"/>
        <v>12835647.835801382</v>
      </c>
      <c r="U508" s="85"/>
      <c r="V508" s="115" t="s">
        <v>1257</v>
      </c>
      <c r="W508" s="115" t="s">
        <v>1257</v>
      </c>
      <c r="X508" s="115" t="s">
        <v>1258</v>
      </c>
    </row>
    <row r="509" spans="1:24">
      <c r="A509" s="85"/>
      <c r="B509" s="85">
        <v>4</v>
      </c>
      <c r="C509" s="82">
        <v>1</v>
      </c>
      <c r="D509" s="82">
        <v>17</v>
      </c>
      <c r="E509" s="82">
        <v>4.2</v>
      </c>
      <c r="F509" s="83" t="s">
        <v>1709</v>
      </c>
      <c r="G509" s="82">
        <v>5</v>
      </c>
      <c r="H509" s="122">
        <v>22.45</v>
      </c>
      <c r="I509" s="122">
        <v>48.44</v>
      </c>
      <c r="J509" s="125">
        <v>35.75</v>
      </c>
      <c r="K509" s="122">
        <v>12.45</v>
      </c>
      <c r="L509" s="117">
        <v>88.81</v>
      </c>
      <c r="M509" s="117">
        <v>173</v>
      </c>
      <c r="N509" s="87">
        <v>6590000</v>
      </c>
      <c r="O509" s="87">
        <v>344830000</v>
      </c>
      <c r="P509" s="87">
        <v>131930000</v>
      </c>
      <c r="Q509" s="87">
        <v>212900000</v>
      </c>
      <c r="R509" s="87">
        <f t="shared" si="14"/>
        <v>6589213.2040319117</v>
      </c>
      <c r="S509" s="87">
        <v>344830000</v>
      </c>
      <c r="T509" s="87">
        <f t="shared" si="15"/>
        <v>12835647.835801382</v>
      </c>
      <c r="U509" s="85"/>
      <c r="V509" s="115" t="s">
        <v>1257</v>
      </c>
      <c r="W509" s="115" t="s">
        <v>1257</v>
      </c>
      <c r="X509" s="115" t="s">
        <v>1258</v>
      </c>
    </row>
    <row r="510" spans="1:24">
      <c r="A510" s="85"/>
      <c r="B510" s="85">
        <v>4</v>
      </c>
      <c r="C510" s="82">
        <v>1</v>
      </c>
      <c r="D510" s="82">
        <v>17</v>
      </c>
      <c r="E510" s="82">
        <v>4.2</v>
      </c>
      <c r="F510" s="83" t="s">
        <v>1710</v>
      </c>
      <c r="G510" s="82">
        <v>5</v>
      </c>
      <c r="H510" s="122">
        <v>37.51</v>
      </c>
      <c r="I510" s="122">
        <v>80.97</v>
      </c>
      <c r="J510" s="125">
        <v>59.74</v>
      </c>
      <c r="K510" s="122">
        <v>31.950000000000003</v>
      </c>
      <c r="L510" s="117">
        <v>148.43</v>
      </c>
      <c r="M510" s="117">
        <v>289.14</v>
      </c>
      <c r="N510" s="87">
        <v>6690000</v>
      </c>
      <c r="O510" s="87">
        <v>585040000</v>
      </c>
      <c r="P510" s="87">
        <v>223840000</v>
      </c>
      <c r="Q510" s="87">
        <v>361200000</v>
      </c>
      <c r="R510" s="87">
        <f t="shared" si="14"/>
        <v>6688858.4385613194</v>
      </c>
      <c r="S510" s="87">
        <v>585040000</v>
      </c>
      <c r="T510" s="87">
        <f t="shared" si="15"/>
        <v>13029822.333258908</v>
      </c>
      <c r="U510" s="85"/>
      <c r="V510" s="115" t="s">
        <v>1257</v>
      </c>
      <c r="W510" s="115" t="s">
        <v>1257</v>
      </c>
      <c r="X510" s="115" t="s">
        <v>1258</v>
      </c>
    </row>
    <row r="511" spans="1:24">
      <c r="A511" s="85"/>
      <c r="B511" s="85">
        <v>4</v>
      </c>
      <c r="C511" s="82">
        <v>1</v>
      </c>
      <c r="D511" s="82">
        <v>17</v>
      </c>
      <c r="E511" s="82">
        <v>4.2</v>
      </c>
      <c r="F511" s="83" t="s">
        <v>1711</v>
      </c>
      <c r="G511" s="82">
        <v>5</v>
      </c>
      <c r="H511" s="122">
        <v>25.4</v>
      </c>
      <c r="I511" s="122">
        <v>54.82</v>
      </c>
      <c r="J511" s="125">
        <v>40.450000000000003</v>
      </c>
      <c r="K511" s="122">
        <v>11.25</v>
      </c>
      <c r="L511" s="117">
        <v>100.5</v>
      </c>
      <c r="M511" s="117">
        <v>195.76999999999998</v>
      </c>
      <c r="N511" s="87">
        <v>6590000</v>
      </c>
      <c r="O511" s="87">
        <v>390190000</v>
      </c>
      <c r="P511" s="87">
        <v>149290000</v>
      </c>
      <c r="Q511" s="87">
        <v>240900000</v>
      </c>
      <c r="R511" s="87">
        <f t="shared" si="14"/>
        <v>6588774.058950101</v>
      </c>
      <c r="S511" s="87">
        <v>390190000</v>
      </c>
      <c r="T511" s="87">
        <f t="shared" si="15"/>
        <v>12834669.627071256</v>
      </c>
      <c r="U511" s="85"/>
      <c r="V511" s="115" t="s">
        <v>1257</v>
      </c>
      <c r="W511" s="115" t="s">
        <v>1257</v>
      </c>
      <c r="X511" s="115" t="s">
        <v>1258</v>
      </c>
    </row>
    <row r="512" spans="1:24">
      <c r="A512" s="85"/>
      <c r="B512" s="85">
        <v>4</v>
      </c>
      <c r="C512" s="82">
        <v>1</v>
      </c>
      <c r="D512" s="82">
        <v>17</v>
      </c>
      <c r="E512" s="82">
        <v>4.2</v>
      </c>
      <c r="F512" s="83" t="s">
        <v>1712</v>
      </c>
      <c r="G512" s="82">
        <v>5</v>
      </c>
      <c r="H512" s="122">
        <v>25.4</v>
      </c>
      <c r="I512" s="122">
        <v>54.82</v>
      </c>
      <c r="J512" s="125">
        <v>40.450000000000003</v>
      </c>
      <c r="K512" s="122">
        <v>11.25</v>
      </c>
      <c r="L512" s="117">
        <v>100.5</v>
      </c>
      <c r="M512" s="117">
        <v>195.76999999999998</v>
      </c>
      <c r="N512" s="87">
        <v>6590000</v>
      </c>
      <c r="O512" s="87">
        <v>390190000</v>
      </c>
      <c r="P512" s="87">
        <v>149290000</v>
      </c>
      <c r="Q512" s="87">
        <v>240900000</v>
      </c>
      <c r="R512" s="87">
        <f t="shared" si="14"/>
        <v>6588774.058950101</v>
      </c>
      <c r="S512" s="87">
        <v>390190000</v>
      </c>
      <c r="T512" s="87">
        <f t="shared" si="15"/>
        <v>12834669.627071256</v>
      </c>
      <c r="U512" s="85"/>
      <c r="V512" s="115" t="s">
        <v>1257</v>
      </c>
      <c r="W512" s="115" t="s">
        <v>1257</v>
      </c>
      <c r="X512" s="115" t="s">
        <v>1258</v>
      </c>
    </row>
    <row r="513" spans="1:24">
      <c r="A513" s="85"/>
      <c r="B513" s="85">
        <v>4</v>
      </c>
      <c r="C513" s="82">
        <v>1</v>
      </c>
      <c r="D513" s="82">
        <v>17</v>
      </c>
      <c r="E513" s="82">
        <v>4.2</v>
      </c>
      <c r="F513" s="83" t="s">
        <v>1713</v>
      </c>
      <c r="G513" s="82">
        <v>5</v>
      </c>
      <c r="H513" s="122">
        <v>30.23</v>
      </c>
      <c r="I513" s="122">
        <v>65.25</v>
      </c>
      <c r="J513" s="125">
        <v>48.14</v>
      </c>
      <c r="K513" s="122">
        <v>28.05</v>
      </c>
      <c r="L513" s="117">
        <v>119.61</v>
      </c>
      <c r="M513" s="117">
        <v>233</v>
      </c>
      <c r="N513" s="87">
        <v>6690000</v>
      </c>
      <c r="O513" s="87">
        <v>471480000</v>
      </c>
      <c r="P513" s="87">
        <v>180380000</v>
      </c>
      <c r="Q513" s="87">
        <v>291100000</v>
      </c>
      <c r="R513" s="87">
        <f t="shared" si="14"/>
        <v>6689320.0439825486</v>
      </c>
      <c r="S513" s="87">
        <v>471480000</v>
      </c>
      <c r="T513" s="87">
        <f t="shared" si="15"/>
        <v>13030779.786371825</v>
      </c>
      <c r="U513" s="85"/>
      <c r="V513" s="115" t="s">
        <v>1257</v>
      </c>
      <c r="W513" s="115" t="s">
        <v>1257</v>
      </c>
      <c r="X513" s="115" t="s">
        <v>1258</v>
      </c>
    </row>
    <row r="514" spans="1:24">
      <c r="A514" s="85"/>
      <c r="B514" s="85">
        <v>4</v>
      </c>
      <c r="C514" s="82">
        <v>1</v>
      </c>
      <c r="D514" s="82">
        <v>17</v>
      </c>
      <c r="E514" s="82">
        <v>4.2</v>
      </c>
      <c r="F514" s="83" t="s">
        <v>1714</v>
      </c>
      <c r="G514" s="82">
        <v>5</v>
      </c>
      <c r="H514" s="122">
        <v>22.45</v>
      </c>
      <c r="I514" s="122">
        <v>48.44</v>
      </c>
      <c r="J514" s="125">
        <v>35.75</v>
      </c>
      <c r="K514" s="122">
        <v>12.45</v>
      </c>
      <c r="L514" s="117">
        <v>88.81</v>
      </c>
      <c r="M514" s="117">
        <v>173</v>
      </c>
      <c r="N514" s="87">
        <v>6590000</v>
      </c>
      <c r="O514" s="87">
        <v>344830000</v>
      </c>
      <c r="P514" s="87">
        <v>131930000</v>
      </c>
      <c r="Q514" s="87">
        <v>212900000</v>
      </c>
      <c r="R514" s="87">
        <f t="shared" si="14"/>
        <v>6589213.2040319117</v>
      </c>
      <c r="S514" s="87">
        <v>344830000</v>
      </c>
      <c r="T514" s="87">
        <f t="shared" si="15"/>
        <v>12835647.835801382</v>
      </c>
      <c r="U514" s="85"/>
      <c r="V514" s="115" t="s">
        <v>1257</v>
      </c>
      <c r="W514" s="115" t="s">
        <v>1257</v>
      </c>
      <c r="X514" s="115" t="s">
        <v>1258</v>
      </c>
    </row>
    <row r="515" spans="1:24">
      <c r="A515" s="85"/>
      <c r="B515" s="85">
        <v>4</v>
      </c>
      <c r="C515" s="82">
        <v>1</v>
      </c>
      <c r="D515" s="82">
        <v>18</v>
      </c>
      <c r="E515" s="82">
        <v>3.7</v>
      </c>
      <c r="F515" s="83" t="s">
        <v>1715</v>
      </c>
      <c r="G515" s="82">
        <v>5</v>
      </c>
      <c r="H515" s="122">
        <v>22.45</v>
      </c>
      <c r="I515" s="122">
        <v>48.44</v>
      </c>
      <c r="J515" s="125">
        <v>35.75</v>
      </c>
      <c r="K515" s="122">
        <v>12.45</v>
      </c>
      <c r="L515" s="117">
        <v>88.81</v>
      </c>
      <c r="M515" s="117">
        <v>173</v>
      </c>
      <c r="N515" s="87">
        <v>6790000</v>
      </c>
      <c r="O515" s="87">
        <v>355330000</v>
      </c>
      <c r="P515" s="87">
        <v>135930000</v>
      </c>
      <c r="Q515" s="87">
        <v>219400000</v>
      </c>
      <c r="R515" s="87">
        <f t="shared" ref="R515:R578" si="16">S515/(M515*0.3025)</f>
        <v>6789853.3416137202</v>
      </c>
      <c r="S515" s="87">
        <v>355330000</v>
      </c>
      <c r="T515" s="87">
        <f t="shared" ref="T515:T578" si="17">S515/(L515*0.3025)</f>
        <v>13226490.576502349</v>
      </c>
      <c r="U515" s="85"/>
      <c r="V515" s="115" t="s">
        <v>1257</v>
      </c>
      <c r="W515" s="115" t="s">
        <v>1257</v>
      </c>
      <c r="X515" s="115" t="s">
        <v>1258</v>
      </c>
    </row>
    <row r="516" spans="1:24">
      <c r="A516" s="85"/>
      <c r="B516" s="85">
        <v>4</v>
      </c>
      <c r="C516" s="82">
        <v>1</v>
      </c>
      <c r="D516" s="82">
        <v>18</v>
      </c>
      <c r="E516" s="82">
        <v>3.7</v>
      </c>
      <c r="F516" s="83" t="s">
        <v>1716</v>
      </c>
      <c r="G516" s="82">
        <v>5</v>
      </c>
      <c r="H516" s="122">
        <v>37.51</v>
      </c>
      <c r="I516" s="122">
        <v>80.97</v>
      </c>
      <c r="J516" s="125">
        <v>59.74</v>
      </c>
      <c r="K516" s="122">
        <v>31.950000000000003</v>
      </c>
      <c r="L516" s="117">
        <v>148.43</v>
      </c>
      <c r="M516" s="117">
        <v>289.14</v>
      </c>
      <c r="N516" s="87">
        <v>6890000</v>
      </c>
      <c r="O516" s="87">
        <v>602530000</v>
      </c>
      <c r="P516" s="87">
        <v>230530000</v>
      </c>
      <c r="Q516" s="87">
        <v>372000000</v>
      </c>
      <c r="R516" s="87">
        <f t="shared" si="16"/>
        <v>6888824.4820633661</v>
      </c>
      <c r="S516" s="87">
        <v>602530000</v>
      </c>
      <c r="T516" s="87">
        <f t="shared" si="17"/>
        <v>13419353.976580217</v>
      </c>
      <c r="U516" s="85"/>
      <c r="V516" s="115" t="s">
        <v>1257</v>
      </c>
      <c r="W516" s="115" t="s">
        <v>1257</v>
      </c>
      <c r="X516" s="115" t="s">
        <v>1258</v>
      </c>
    </row>
    <row r="517" spans="1:24">
      <c r="A517" s="85"/>
      <c r="B517" s="85">
        <v>4</v>
      </c>
      <c r="C517" s="82">
        <v>1</v>
      </c>
      <c r="D517" s="82">
        <v>18</v>
      </c>
      <c r="E517" s="82">
        <v>3.7</v>
      </c>
      <c r="F517" s="83" t="s">
        <v>1717</v>
      </c>
      <c r="G517" s="82">
        <v>5</v>
      </c>
      <c r="H517" s="122">
        <v>25.4</v>
      </c>
      <c r="I517" s="122">
        <v>54.82</v>
      </c>
      <c r="J517" s="125">
        <v>40.450000000000003</v>
      </c>
      <c r="K517" s="122">
        <v>11.25</v>
      </c>
      <c r="L517" s="117">
        <v>100.5</v>
      </c>
      <c r="M517" s="117">
        <v>195.76999999999998</v>
      </c>
      <c r="N517" s="87">
        <v>6790000</v>
      </c>
      <c r="O517" s="87">
        <v>402020000</v>
      </c>
      <c r="P517" s="87">
        <v>153820000</v>
      </c>
      <c r="Q517" s="87">
        <v>248200000</v>
      </c>
      <c r="R517" s="87">
        <f t="shared" si="16"/>
        <v>6788536.218711704</v>
      </c>
      <c r="S517" s="87">
        <v>402020000</v>
      </c>
      <c r="T517" s="87">
        <f t="shared" si="17"/>
        <v>13223798.363554131</v>
      </c>
      <c r="U517" s="85"/>
      <c r="V517" s="115" t="s">
        <v>1257</v>
      </c>
      <c r="W517" s="115" t="s">
        <v>1257</v>
      </c>
      <c r="X517" s="115" t="s">
        <v>1258</v>
      </c>
    </row>
    <row r="518" spans="1:24">
      <c r="A518" s="85"/>
      <c r="B518" s="85">
        <v>4</v>
      </c>
      <c r="C518" s="82">
        <v>1</v>
      </c>
      <c r="D518" s="82">
        <v>18</v>
      </c>
      <c r="E518" s="82">
        <v>3.7</v>
      </c>
      <c r="F518" s="83" t="s">
        <v>1718</v>
      </c>
      <c r="G518" s="82">
        <v>5</v>
      </c>
      <c r="H518" s="122">
        <v>25.4</v>
      </c>
      <c r="I518" s="122">
        <v>54.82</v>
      </c>
      <c r="J518" s="125">
        <v>40.450000000000003</v>
      </c>
      <c r="K518" s="122">
        <v>11.25</v>
      </c>
      <c r="L518" s="117">
        <v>100.5</v>
      </c>
      <c r="M518" s="117">
        <v>195.76999999999998</v>
      </c>
      <c r="N518" s="87">
        <v>6790000</v>
      </c>
      <c r="O518" s="87">
        <v>402020000</v>
      </c>
      <c r="P518" s="87">
        <v>153820000</v>
      </c>
      <c r="Q518" s="87">
        <v>248200000</v>
      </c>
      <c r="R518" s="87">
        <f t="shared" si="16"/>
        <v>6788536.218711704</v>
      </c>
      <c r="S518" s="87">
        <v>402020000</v>
      </c>
      <c r="T518" s="87">
        <f t="shared" si="17"/>
        <v>13223798.363554131</v>
      </c>
      <c r="U518" s="85"/>
      <c r="V518" s="115" t="s">
        <v>1257</v>
      </c>
      <c r="W518" s="115" t="s">
        <v>1257</v>
      </c>
      <c r="X518" s="115" t="s">
        <v>1258</v>
      </c>
    </row>
    <row r="519" spans="1:24">
      <c r="A519" s="85"/>
      <c r="B519" s="85">
        <v>4</v>
      </c>
      <c r="C519" s="82">
        <v>1</v>
      </c>
      <c r="D519" s="82">
        <v>18</v>
      </c>
      <c r="E519" s="82">
        <v>3.7</v>
      </c>
      <c r="F519" s="83" t="s">
        <v>1719</v>
      </c>
      <c r="G519" s="82">
        <v>5</v>
      </c>
      <c r="H519" s="122">
        <v>30.23</v>
      </c>
      <c r="I519" s="122">
        <v>65.25</v>
      </c>
      <c r="J519" s="125">
        <v>48.14</v>
      </c>
      <c r="K519" s="122">
        <v>28.05</v>
      </c>
      <c r="L519" s="117">
        <v>119.61</v>
      </c>
      <c r="M519" s="117">
        <v>233</v>
      </c>
      <c r="N519" s="87">
        <v>6890000</v>
      </c>
      <c r="O519" s="87">
        <v>485570000</v>
      </c>
      <c r="P519" s="87">
        <v>185770000</v>
      </c>
      <c r="Q519" s="87">
        <v>299800000</v>
      </c>
      <c r="R519" s="87">
        <f t="shared" si="16"/>
        <v>6889227.8225091333</v>
      </c>
      <c r="S519" s="87">
        <v>485570000</v>
      </c>
      <c r="T519" s="87">
        <f t="shared" si="17"/>
        <v>13420199.67096922</v>
      </c>
      <c r="U519" s="85"/>
      <c r="V519" s="115" t="s">
        <v>1257</v>
      </c>
      <c r="W519" s="115" t="s">
        <v>1257</v>
      </c>
      <c r="X519" s="115" t="s">
        <v>1258</v>
      </c>
    </row>
    <row r="520" spans="1:24">
      <c r="A520" s="85"/>
      <c r="B520" s="85">
        <v>4</v>
      </c>
      <c r="C520" s="82">
        <v>1</v>
      </c>
      <c r="D520" s="82">
        <v>18</v>
      </c>
      <c r="E520" s="82">
        <v>3.7</v>
      </c>
      <c r="F520" s="83" t="s">
        <v>1720</v>
      </c>
      <c r="G520" s="82">
        <v>5</v>
      </c>
      <c r="H520" s="122">
        <v>22.45</v>
      </c>
      <c r="I520" s="122">
        <v>48.44</v>
      </c>
      <c r="J520" s="125">
        <v>35.75</v>
      </c>
      <c r="K520" s="122">
        <v>12.45</v>
      </c>
      <c r="L520" s="117">
        <v>88.81</v>
      </c>
      <c r="M520" s="117">
        <v>173</v>
      </c>
      <c r="N520" s="87">
        <v>6790000</v>
      </c>
      <c r="O520" s="87">
        <v>355330000</v>
      </c>
      <c r="P520" s="87">
        <v>135930000</v>
      </c>
      <c r="Q520" s="87">
        <v>219400000</v>
      </c>
      <c r="R520" s="87">
        <f t="shared" si="16"/>
        <v>6789853.3416137202</v>
      </c>
      <c r="S520" s="87">
        <v>355330000</v>
      </c>
      <c r="T520" s="87">
        <f t="shared" si="17"/>
        <v>13226490.576502349</v>
      </c>
      <c r="U520" s="85"/>
      <c r="V520" s="115" t="s">
        <v>1257</v>
      </c>
      <c r="W520" s="115" t="s">
        <v>1257</v>
      </c>
      <c r="X520" s="115" t="s">
        <v>1258</v>
      </c>
    </row>
    <row r="521" spans="1:24">
      <c r="A521" s="85"/>
      <c r="B521" s="85">
        <v>4</v>
      </c>
      <c r="C521" s="82">
        <v>1</v>
      </c>
      <c r="D521" s="82">
        <v>18</v>
      </c>
      <c r="E521" s="82">
        <v>3.7</v>
      </c>
      <c r="F521" s="83" t="s">
        <v>1721</v>
      </c>
      <c r="G521" s="82">
        <v>5</v>
      </c>
      <c r="H521" s="122">
        <v>22.45</v>
      </c>
      <c r="I521" s="122">
        <v>48.44</v>
      </c>
      <c r="J521" s="125">
        <v>35.75</v>
      </c>
      <c r="K521" s="122">
        <v>12.45</v>
      </c>
      <c r="L521" s="117">
        <v>88.81</v>
      </c>
      <c r="M521" s="117">
        <v>173</v>
      </c>
      <c r="N521" s="87">
        <v>6790000</v>
      </c>
      <c r="O521" s="87">
        <v>355330000</v>
      </c>
      <c r="P521" s="87">
        <v>135930000</v>
      </c>
      <c r="Q521" s="87">
        <v>219400000</v>
      </c>
      <c r="R521" s="87">
        <f t="shared" si="16"/>
        <v>6789853.3416137202</v>
      </c>
      <c r="S521" s="87">
        <v>355330000</v>
      </c>
      <c r="T521" s="87">
        <f t="shared" si="17"/>
        <v>13226490.576502349</v>
      </c>
      <c r="U521" s="85"/>
      <c r="V521" s="115" t="s">
        <v>1257</v>
      </c>
      <c r="W521" s="115" t="s">
        <v>1257</v>
      </c>
      <c r="X521" s="115" t="s">
        <v>1258</v>
      </c>
    </row>
    <row r="522" spans="1:24">
      <c r="A522" s="85"/>
      <c r="B522" s="85">
        <v>4</v>
      </c>
      <c r="C522" s="82">
        <v>1</v>
      </c>
      <c r="D522" s="82">
        <v>18</v>
      </c>
      <c r="E522" s="82">
        <v>3.7</v>
      </c>
      <c r="F522" s="83" t="s">
        <v>1722</v>
      </c>
      <c r="G522" s="82">
        <v>5</v>
      </c>
      <c r="H522" s="122">
        <v>40.909999999999997</v>
      </c>
      <c r="I522" s="122">
        <v>88.3</v>
      </c>
      <c r="J522" s="125">
        <v>65.16</v>
      </c>
      <c r="K522" s="122">
        <v>40.200000000000003</v>
      </c>
      <c r="L522" s="117">
        <v>161.88</v>
      </c>
      <c r="M522" s="117">
        <v>315.33999999999997</v>
      </c>
      <c r="N522" s="87">
        <v>6890000</v>
      </c>
      <c r="O522" s="87">
        <v>657220000</v>
      </c>
      <c r="P522" s="87">
        <v>251420000</v>
      </c>
      <c r="Q522" s="87">
        <v>405800000</v>
      </c>
      <c r="R522" s="87">
        <f t="shared" si="16"/>
        <v>6889795.4562489819</v>
      </c>
      <c r="S522" s="87">
        <v>657220000</v>
      </c>
      <c r="T522" s="87">
        <f t="shared" si="17"/>
        <v>13421226.211845526</v>
      </c>
      <c r="U522" s="85"/>
      <c r="V522" s="115" t="s">
        <v>1257</v>
      </c>
      <c r="W522" s="115" t="s">
        <v>1257</v>
      </c>
      <c r="X522" s="115" t="s">
        <v>1258</v>
      </c>
    </row>
    <row r="523" spans="1:24">
      <c r="A523" s="85"/>
      <c r="B523" s="85">
        <v>4</v>
      </c>
      <c r="C523" s="82">
        <v>1</v>
      </c>
      <c r="D523" s="82">
        <v>18</v>
      </c>
      <c r="E523" s="82">
        <v>3.7</v>
      </c>
      <c r="F523" s="83" t="s">
        <v>1723</v>
      </c>
      <c r="G523" s="82">
        <v>5</v>
      </c>
      <c r="H523" s="122">
        <v>25.4</v>
      </c>
      <c r="I523" s="122">
        <v>54.82</v>
      </c>
      <c r="J523" s="125">
        <v>40.450000000000003</v>
      </c>
      <c r="K523" s="122">
        <v>11.25</v>
      </c>
      <c r="L523" s="117">
        <v>100.5</v>
      </c>
      <c r="M523" s="117">
        <v>195.76999999999998</v>
      </c>
      <c r="N523" s="87">
        <v>6790000</v>
      </c>
      <c r="O523" s="87">
        <v>402020000</v>
      </c>
      <c r="P523" s="87">
        <v>153820000</v>
      </c>
      <c r="Q523" s="87">
        <v>248200000</v>
      </c>
      <c r="R523" s="87">
        <f t="shared" si="16"/>
        <v>6788536.218711704</v>
      </c>
      <c r="S523" s="87">
        <v>402020000</v>
      </c>
      <c r="T523" s="87">
        <f t="shared" si="17"/>
        <v>13223798.363554131</v>
      </c>
      <c r="U523" s="85"/>
      <c r="V523" s="115" t="s">
        <v>1257</v>
      </c>
      <c r="W523" s="115" t="s">
        <v>1257</v>
      </c>
      <c r="X523" s="115" t="s">
        <v>1258</v>
      </c>
    </row>
    <row r="524" spans="1:24">
      <c r="A524" s="85"/>
      <c r="B524" s="85">
        <v>4</v>
      </c>
      <c r="C524" s="82">
        <v>1</v>
      </c>
      <c r="D524" s="82">
        <v>18</v>
      </c>
      <c r="E524" s="82">
        <v>3.7</v>
      </c>
      <c r="F524" s="83" t="s">
        <v>1724</v>
      </c>
      <c r="G524" s="82">
        <v>5</v>
      </c>
      <c r="H524" s="122">
        <v>26.76</v>
      </c>
      <c r="I524" s="122">
        <v>57.75</v>
      </c>
      <c r="J524" s="125">
        <v>42.61</v>
      </c>
      <c r="K524" s="122">
        <v>11.85</v>
      </c>
      <c r="L524" s="117">
        <v>105.86</v>
      </c>
      <c r="M524" s="117">
        <v>206.22</v>
      </c>
      <c r="N524" s="87">
        <v>6790000</v>
      </c>
      <c r="O524" s="87">
        <v>423530000</v>
      </c>
      <c r="P524" s="87">
        <v>162030000</v>
      </c>
      <c r="Q524" s="87">
        <v>261500000</v>
      </c>
      <c r="R524" s="87">
        <f t="shared" si="16"/>
        <v>6789347.1707580211</v>
      </c>
      <c r="S524" s="87">
        <v>423530000</v>
      </c>
      <c r="T524" s="87">
        <f t="shared" si="17"/>
        <v>13225951.006553175</v>
      </c>
      <c r="U524" s="85"/>
      <c r="V524" s="115" t="s">
        <v>1257</v>
      </c>
      <c r="W524" s="115" t="s">
        <v>1257</v>
      </c>
      <c r="X524" s="115" t="s">
        <v>1258</v>
      </c>
    </row>
    <row r="525" spans="1:24">
      <c r="A525" s="85"/>
      <c r="B525" s="85">
        <v>4</v>
      </c>
      <c r="C525" s="82">
        <v>1</v>
      </c>
      <c r="D525" s="82">
        <v>18</v>
      </c>
      <c r="E525" s="82">
        <v>3.7</v>
      </c>
      <c r="F525" s="83" t="s">
        <v>1725</v>
      </c>
      <c r="G525" s="82">
        <v>5</v>
      </c>
      <c r="H525" s="122">
        <v>26.78</v>
      </c>
      <c r="I525" s="122">
        <v>57.81</v>
      </c>
      <c r="J525" s="125">
        <v>42.65</v>
      </c>
      <c r="K525" s="122">
        <v>16.350000000000001</v>
      </c>
      <c r="L525" s="117">
        <v>105.97</v>
      </c>
      <c r="M525" s="117">
        <v>206.43</v>
      </c>
      <c r="N525" s="87">
        <v>6790000</v>
      </c>
      <c r="O525" s="87">
        <v>423900000</v>
      </c>
      <c r="P525" s="87">
        <v>162200000</v>
      </c>
      <c r="Q525" s="87">
        <v>261700000</v>
      </c>
      <c r="R525" s="87">
        <f t="shared" si="16"/>
        <v>6788365.6157030798</v>
      </c>
      <c r="S525" s="87">
        <v>423900000</v>
      </c>
      <c r="T525" s="87">
        <f t="shared" si="17"/>
        <v>13223764.405488221</v>
      </c>
      <c r="U525" s="85"/>
      <c r="V525" s="115" t="s">
        <v>1257</v>
      </c>
      <c r="W525" s="115" t="s">
        <v>1257</v>
      </c>
      <c r="X525" s="115" t="s">
        <v>1258</v>
      </c>
    </row>
    <row r="526" spans="1:24">
      <c r="A526" s="85"/>
      <c r="B526" s="85">
        <v>4</v>
      </c>
      <c r="C526" s="82">
        <v>1</v>
      </c>
      <c r="D526" s="82">
        <v>18</v>
      </c>
      <c r="E526" s="82">
        <v>3.7</v>
      </c>
      <c r="F526" s="83" t="s">
        <v>1726</v>
      </c>
      <c r="G526" s="82">
        <v>1</v>
      </c>
      <c r="H526" s="122">
        <v>22.45</v>
      </c>
      <c r="I526" s="122">
        <v>48.44</v>
      </c>
      <c r="J526" s="125">
        <v>35.75</v>
      </c>
      <c r="K526" s="122">
        <v>12.45</v>
      </c>
      <c r="L526" s="117">
        <v>88.81</v>
      </c>
      <c r="M526" s="117">
        <v>173</v>
      </c>
      <c r="N526" s="87">
        <v>6790000</v>
      </c>
      <c r="O526" s="87">
        <v>355330000</v>
      </c>
      <c r="P526" s="87">
        <v>135930000</v>
      </c>
      <c r="Q526" s="87">
        <v>219400000</v>
      </c>
      <c r="R526" s="87">
        <f t="shared" si="16"/>
        <v>6789853.3416137202</v>
      </c>
      <c r="S526" s="87">
        <v>355330000</v>
      </c>
      <c r="T526" s="87">
        <f t="shared" si="17"/>
        <v>13226490.576502349</v>
      </c>
      <c r="U526" s="85"/>
      <c r="V526" s="115" t="s">
        <v>1257</v>
      </c>
      <c r="W526" s="115" t="s">
        <v>1257</v>
      </c>
      <c r="X526" s="115" t="s">
        <v>1258</v>
      </c>
    </row>
    <row r="527" spans="1:24">
      <c r="A527" s="85"/>
      <c r="B527" s="85">
        <v>4</v>
      </c>
      <c r="C527" s="82">
        <v>1</v>
      </c>
      <c r="D527" s="82">
        <v>18</v>
      </c>
      <c r="E527" s="82">
        <v>3.7</v>
      </c>
      <c r="F527" s="83" t="s">
        <v>1727</v>
      </c>
      <c r="G527" s="82">
        <v>1</v>
      </c>
      <c r="H527" s="122">
        <v>49.38</v>
      </c>
      <c r="I527" s="122">
        <v>106.58</v>
      </c>
      <c r="J527" s="125">
        <v>78.64</v>
      </c>
      <c r="K527" s="122">
        <v>43.95</v>
      </c>
      <c r="L527" s="117">
        <v>195.38</v>
      </c>
      <c r="M527" s="117">
        <v>380.59999999999997</v>
      </c>
      <c r="N527" s="87">
        <v>6890000</v>
      </c>
      <c r="O527" s="87">
        <v>793160000</v>
      </c>
      <c r="P527" s="87">
        <v>303460000</v>
      </c>
      <c r="Q527" s="87">
        <v>489700000</v>
      </c>
      <c r="R527" s="87">
        <f t="shared" si="16"/>
        <v>6889165.8668565955</v>
      </c>
      <c r="S527" s="87">
        <v>793160000</v>
      </c>
      <c r="T527" s="87">
        <f t="shared" si="17"/>
        <v>13420086.646154264</v>
      </c>
      <c r="U527" s="85"/>
      <c r="V527" s="115" t="s">
        <v>1257</v>
      </c>
      <c r="W527" s="115" t="s">
        <v>1257</v>
      </c>
      <c r="X527" s="115" t="s">
        <v>1258</v>
      </c>
    </row>
    <row r="528" spans="1:24">
      <c r="A528" s="85"/>
      <c r="B528" s="85">
        <v>4</v>
      </c>
      <c r="C528" s="82">
        <v>1</v>
      </c>
      <c r="D528" s="82">
        <v>18</v>
      </c>
      <c r="E528" s="82">
        <v>3.7</v>
      </c>
      <c r="F528" s="83" t="s">
        <v>1728</v>
      </c>
      <c r="G528" s="82">
        <v>1</v>
      </c>
      <c r="H528" s="122">
        <v>35.9</v>
      </c>
      <c r="I528" s="122">
        <v>77.490000000000009</v>
      </c>
      <c r="J528" s="125">
        <v>57.160000000000004</v>
      </c>
      <c r="K528" s="122">
        <v>15.9</v>
      </c>
      <c r="L528" s="117">
        <v>142.04</v>
      </c>
      <c r="M528" s="117">
        <v>276.69</v>
      </c>
      <c r="N528" s="87">
        <v>6790000</v>
      </c>
      <c r="O528" s="87">
        <v>568310000</v>
      </c>
      <c r="P528" s="87">
        <v>217410000</v>
      </c>
      <c r="Q528" s="87">
        <v>350900000</v>
      </c>
      <c r="R528" s="87">
        <f t="shared" si="16"/>
        <v>6789948.1145023415</v>
      </c>
      <c r="S528" s="87">
        <v>568310000</v>
      </c>
      <c r="T528" s="87">
        <f t="shared" si="17"/>
        <v>13226631.539014736</v>
      </c>
      <c r="U528" s="85"/>
      <c r="V528" s="115" t="s">
        <v>1257</v>
      </c>
      <c r="W528" s="115" t="s">
        <v>1257</v>
      </c>
      <c r="X528" s="115" t="s">
        <v>1258</v>
      </c>
    </row>
    <row r="529" spans="1:24">
      <c r="A529" s="85"/>
      <c r="B529" s="85">
        <v>4</v>
      </c>
      <c r="C529" s="82">
        <v>1</v>
      </c>
      <c r="D529" s="82">
        <v>18</v>
      </c>
      <c r="E529" s="82">
        <v>3.7</v>
      </c>
      <c r="F529" s="83" t="s">
        <v>1729</v>
      </c>
      <c r="G529" s="82">
        <v>1</v>
      </c>
      <c r="H529" s="122">
        <v>26.78</v>
      </c>
      <c r="I529" s="122">
        <v>57.81</v>
      </c>
      <c r="J529" s="125">
        <v>42.65</v>
      </c>
      <c r="K529" s="122">
        <v>16.350000000000001</v>
      </c>
      <c r="L529" s="117">
        <v>105.97</v>
      </c>
      <c r="M529" s="117">
        <v>206.43</v>
      </c>
      <c r="N529" s="87">
        <v>6790000</v>
      </c>
      <c r="O529" s="87">
        <v>423900000</v>
      </c>
      <c r="P529" s="87">
        <v>162200000</v>
      </c>
      <c r="Q529" s="87">
        <v>261700000</v>
      </c>
      <c r="R529" s="87">
        <f t="shared" si="16"/>
        <v>6788365.6157030798</v>
      </c>
      <c r="S529" s="87">
        <v>423900000</v>
      </c>
      <c r="T529" s="87">
        <f t="shared" si="17"/>
        <v>13223764.405488221</v>
      </c>
      <c r="U529" s="85"/>
      <c r="V529" s="115" t="s">
        <v>1257</v>
      </c>
      <c r="W529" s="115" t="s">
        <v>1257</v>
      </c>
      <c r="X529" s="115" t="s">
        <v>1258</v>
      </c>
    </row>
    <row r="530" spans="1:24">
      <c r="A530" s="85"/>
      <c r="B530" s="85">
        <v>4</v>
      </c>
      <c r="C530" s="82">
        <v>1</v>
      </c>
      <c r="D530" s="82">
        <v>18</v>
      </c>
      <c r="E530" s="82">
        <v>3.7</v>
      </c>
      <c r="F530" s="83" t="s">
        <v>1730</v>
      </c>
      <c r="G530" s="82">
        <v>1</v>
      </c>
      <c r="H530" s="122">
        <v>22.45</v>
      </c>
      <c r="I530" s="122">
        <v>48.44</v>
      </c>
      <c r="J530" s="125">
        <v>35.75</v>
      </c>
      <c r="K530" s="122">
        <v>12.45</v>
      </c>
      <c r="L530" s="117">
        <v>88.81</v>
      </c>
      <c r="M530" s="117">
        <v>173</v>
      </c>
      <c r="N530" s="87">
        <v>6790000</v>
      </c>
      <c r="O530" s="87">
        <v>355330000</v>
      </c>
      <c r="P530" s="87">
        <v>135930000</v>
      </c>
      <c r="Q530" s="87">
        <v>219400000</v>
      </c>
      <c r="R530" s="87">
        <f t="shared" si="16"/>
        <v>6789853.3416137202</v>
      </c>
      <c r="S530" s="87">
        <v>355330000</v>
      </c>
      <c r="T530" s="87">
        <f t="shared" si="17"/>
        <v>13226490.576502349</v>
      </c>
      <c r="U530" s="85"/>
      <c r="V530" s="115" t="s">
        <v>1257</v>
      </c>
      <c r="W530" s="115" t="s">
        <v>1257</v>
      </c>
      <c r="X530" s="115" t="s">
        <v>1258</v>
      </c>
    </row>
    <row r="531" spans="1:24">
      <c r="A531" s="85"/>
      <c r="B531" s="85">
        <v>4</v>
      </c>
      <c r="C531" s="82">
        <v>1</v>
      </c>
      <c r="D531" s="82">
        <v>18</v>
      </c>
      <c r="E531" s="82">
        <v>3.7</v>
      </c>
      <c r="F531" s="83" t="s">
        <v>1731</v>
      </c>
      <c r="G531" s="82">
        <v>1</v>
      </c>
      <c r="H531" s="122">
        <v>37.51</v>
      </c>
      <c r="I531" s="122">
        <v>80.97</v>
      </c>
      <c r="J531" s="125">
        <v>59.74</v>
      </c>
      <c r="K531" s="122">
        <v>31.950000000000003</v>
      </c>
      <c r="L531" s="117">
        <v>148.43</v>
      </c>
      <c r="M531" s="117">
        <v>289.14</v>
      </c>
      <c r="N531" s="87">
        <v>6890000</v>
      </c>
      <c r="O531" s="87">
        <v>602530000</v>
      </c>
      <c r="P531" s="87">
        <v>230530000</v>
      </c>
      <c r="Q531" s="87">
        <v>372000000</v>
      </c>
      <c r="R531" s="87">
        <f t="shared" si="16"/>
        <v>6888824.4820633661</v>
      </c>
      <c r="S531" s="87">
        <v>602530000</v>
      </c>
      <c r="T531" s="87">
        <f t="shared" si="17"/>
        <v>13419353.976580217</v>
      </c>
      <c r="U531" s="85"/>
      <c r="V531" s="115" t="s">
        <v>1257</v>
      </c>
      <c r="W531" s="115" t="s">
        <v>1257</v>
      </c>
      <c r="X531" s="115" t="s">
        <v>1258</v>
      </c>
    </row>
    <row r="532" spans="1:24">
      <c r="A532" s="85"/>
      <c r="B532" s="85">
        <v>4</v>
      </c>
      <c r="C532" s="82">
        <v>1</v>
      </c>
      <c r="D532" s="82">
        <v>18</v>
      </c>
      <c r="E532" s="82">
        <v>3.7</v>
      </c>
      <c r="F532" s="83" t="s">
        <v>1732</v>
      </c>
      <c r="G532" s="82">
        <v>1</v>
      </c>
      <c r="H532" s="122">
        <v>25.4</v>
      </c>
      <c r="I532" s="122">
        <v>54.82</v>
      </c>
      <c r="J532" s="125">
        <v>40.450000000000003</v>
      </c>
      <c r="K532" s="122">
        <v>11.25</v>
      </c>
      <c r="L532" s="117">
        <v>100.5</v>
      </c>
      <c r="M532" s="117">
        <v>195.76999999999998</v>
      </c>
      <c r="N532" s="87">
        <v>6790000</v>
      </c>
      <c r="O532" s="87">
        <v>402020000</v>
      </c>
      <c r="P532" s="87">
        <v>153820000</v>
      </c>
      <c r="Q532" s="87">
        <v>248200000</v>
      </c>
      <c r="R532" s="87">
        <f t="shared" si="16"/>
        <v>6788536.218711704</v>
      </c>
      <c r="S532" s="87">
        <v>402020000</v>
      </c>
      <c r="T532" s="87">
        <f t="shared" si="17"/>
        <v>13223798.363554131</v>
      </c>
      <c r="U532" s="85"/>
      <c r="V532" s="115" t="s">
        <v>1257</v>
      </c>
      <c r="W532" s="115" t="s">
        <v>1257</v>
      </c>
      <c r="X532" s="115" t="s">
        <v>1258</v>
      </c>
    </row>
    <row r="533" spans="1:24">
      <c r="A533" s="85"/>
      <c r="B533" s="85">
        <v>4</v>
      </c>
      <c r="C533" s="82">
        <v>1</v>
      </c>
      <c r="D533" s="82">
        <v>18</v>
      </c>
      <c r="E533" s="82">
        <v>3.7</v>
      </c>
      <c r="F533" s="83" t="s">
        <v>1733</v>
      </c>
      <c r="G533" s="82">
        <v>1</v>
      </c>
      <c r="H533" s="122">
        <v>25.4</v>
      </c>
      <c r="I533" s="122">
        <v>54.82</v>
      </c>
      <c r="J533" s="125">
        <v>40.450000000000003</v>
      </c>
      <c r="K533" s="122">
        <v>11.25</v>
      </c>
      <c r="L533" s="117">
        <v>100.5</v>
      </c>
      <c r="M533" s="117">
        <v>195.76999999999998</v>
      </c>
      <c r="N533" s="87">
        <v>6790000</v>
      </c>
      <c r="O533" s="87">
        <v>402020000</v>
      </c>
      <c r="P533" s="87">
        <v>153820000</v>
      </c>
      <c r="Q533" s="87">
        <v>248200000</v>
      </c>
      <c r="R533" s="87">
        <f t="shared" si="16"/>
        <v>6788536.218711704</v>
      </c>
      <c r="S533" s="87">
        <v>402020000</v>
      </c>
      <c r="T533" s="87">
        <f t="shared" si="17"/>
        <v>13223798.363554131</v>
      </c>
      <c r="U533" s="85"/>
      <c r="V533" s="115" t="s">
        <v>1257</v>
      </c>
      <c r="W533" s="115" t="s">
        <v>1257</v>
      </c>
      <c r="X533" s="115" t="s">
        <v>1258</v>
      </c>
    </row>
    <row r="534" spans="1:24">
      <c r="A534" s="85"/>
      <c r="B534" s="85">
        <v>4</v>
      </c>
      <c r="C534" s="82">
        <v>1</v>
      </c>
      <c r="D534" s="82">
        <v>18</v>
      </c>
      <c r="E534" s="82">
        <v>3.7</v>
      </c>
      <c r="F534" s="83" t="s">
        <v>1734</v>
      </c>
      <c r="G534" s="82">
        <v>1</v>
      </c>
      <c r="H534" s="122">
        <v>30.23</v>
      </c>
      <c r="I534" s="122">
        <v>65.25</v>
      </c>
      <c r="J534" s="125">
        <v>48.14</v>
      </c>
      <c r="K534" s="122">
        <v>28.05</v>
      </c>
      <c r="L534" s="117">
        <v>119.61</v>
      </c>
      <c r="M534" s="117">
        <v>233</v>
      </c>
      <c r="N534" s="87">
        <v>6890000</v>
      </c>
      <c r="O534" s="87">
        <v>485570000</v>
      </c>
      <c r="P534" s="87">
        <v>185770000</v>
      </c>
      <c r="Q534" s="87">
        <v>299800000</v>
      </c>
      <c r="R534" s="87">
        <f t="shared" si="16"/>
        <v>6889227.8225091333</v>
      </c>
      <c r="S534" s="87">
        <v>485570000</v>
      </c>
      <c r="T534" s="87">
        <f t="shared" si="17"/>
        <v>13420199.67096922</v>
      </c>
      <c r="U534" s="85"/>
      <c r="V534" s="115" t="s">
        <v>1257</v>
      </c>
      <c r="W534" s="115" t="s">
        <v>1257</v>
      </c>
      <c r="X534" s="115" t="s">
        <v>1258</v>
      </c>
    </row>
    <row r="535" spans="1:24">
      <c r="A535" s="85"/>
      <c r="B535" s="85">
        <v>4</v>
      </c>
      <c r="C535" s="82">
        <v>1</v>
      </c>
      <c r="D535" s="82">
        <v>18</v>
      </c>
      <c r="E535" s="82">
        <v>3.7</v>
      </c>
      <c r="F535" s="83" t="s">
        <v>1735</v>
      </c>
      <c r="G535" s="82">
        <v>1</v>
      </c>
      <c r="H535" s="122">
        <v>22.45</v>
      </c>
      <c r="I535" s="122">
        <v>48.44</v>
      </c>
      <c r="J535" s="125">
        <v>35.75</v>
      </c>
      <c r="K535" s="122">
        <v>12.45</v>
      </c>
      <c r="L535" s="117">
        <v>88.81</v>
      </c>
      <c r="M535" s="117">
        <v>173</v>
      </c>
      <c r="N535" s="87">
        <v>6790000</v>
      </c>
      <c r="O535" s="87">
        <v>355330000</v>
      </c>
      <c r="P535" s="87">
        <v>135930000</v>
      </c>
      <c r="Q535" s="87">
        <v>219400000</v>
      </c>
      <c r="R535" s="87">
        <f t="shared" si="16"/>
        <v>6789853.3416137202</v>
      </c>
      <c r="S535" s="87">
        <v>355330000</v>
      </c>
      <c r="T535" s="87">
        <f t="shared" si="17"/>
        <v>13226490.576502349</v>
      </c>
      <c r="U535" s="85"/>
      <c r="V535" s="115" t="s">
        <v>1257</v>
      </c>
      <c r="W535" s="115" t="s">
        <v>1257</v>
      </c>
      <c r="X535" s="115" t="s">
        <v>1258</v>
      </c>
    </row>
    <row r="536" spans="1:24">
      <c r="A536" s="85"/>
      <c r="B536" s="85">
        <v>4</v>
      </c>
      <c r="C536" s="82">
        <v>1</v>
      </c>
      <c r="D536" s="82">
        <v>19</v>
      </c>
      <c r="E536" s="82">
        <v>3.7</v>
      </c>
      <c r="F536" s="83" t="s">
        <v>1736</v>
      </c>
      <c r="G536" s="82">
        <v>5</v>
      </c>
      <c r="H536" s="122">
        <v>22.45</v>
      </c>
      <c r="I536" s="122">
        <v>48.44</v>
      </c>
      <c r="J536" s="125">
        <v>35.75</v>
      </c>
      <c r="K536" s="122">
        <v>12.45</v>
      </c>
      <c r="L536" s="117">
        <v>88.81</v>
      </c>
      <c r="M536" s="117">
        <v>173</v>
      </c>
      <c r="N536" s="87">
        <v>6740000</v>
      </c>
      <c r="O536" s="87">
        <v>352630000</v>
      </c>
      <c r="P536" s="87">
        <v>134930000</v>
      </c>
      <c r="Q536" s="87">
        <v>217700000</v>
      </c>
      <c r="R536" s="87">
        <f t="shared" si="16"/>
        <v>6738260.1633783979</v>
      </c>
      <c r="S536" s="87">
        <v>352630000</v>
      </c>
      <c r="T536" s="87">
        <f t="shared" si="17"/>
        <v>13125988.157464957</v>
      </c>
      <c r="U536" s="85"/>
      <c r="V536" s="115" t="s">
        <v>1257</v>
      </c>
      <c r="W536" s="115" t="s">
        <v>1257</v>
      </c>
      <c r="X536" s="115" t="s">
        <v>1258</v>
      </c>
    </row>
    <row r="537" spans="1:24">
      <c r="A537" s="85"/>
      <c r="B537" s="85">
        <v>4</v>
      </c>
      <c r="C537" s="82">
        <v>1</v>
      </c>
      <c r="D537" s="82">
        <v>19</v>
      </c>
      <c r="E537" s="82">
        <v>3.7</v>
      </c>
      <c r="F537" s="83" t="s">
        <v>1737</v>
      </c>
      <c r="G537" s="82">
        <v>1</v>
      </c>
      <c r="H537" s="122">
        <v>37.51</v>
      </c>
      <c r="I537" s="122">
        <v>80.97</v>
      </c>
      <c r="J537" s="125">
        <v>59.74</v>
      </c>
      <c r="K537" s="122">
        <v>31.950000000000003</v>
      </c>
      <c r="L537" s="117">
        <v>148.43</v>
      </c>
      <c r="M537" s="117">
        <v>289.14</v>
      </c>
      <c r="N537" s="87">
        <v>6840000</v>
      </c>
      <c r="O537" s="87">
        <v>598160000</v>
      </c>
      <c r="P537" s="87">
        <v>228860000</v>
      </c>
      <c r="Q537" s="87">
        <v>369300000</v>
      </c>
      <c r="R537" s="87">
        <f t="shared" si="16"/>
        <v>6838861.5540985893</v>
      </c>
      <c r="S537" s="87">
        <v>598160000</v>
      </c>
      <c r="T537" s="87">
        <f t="shared" si="17"/>
        <v>13322026.744944189</v>
      </c>
      <c r="U537" s="85"/>
      <c r="V537" s="115" t="s">
        <v>1257</v>
      </c>
      <c r="W537" s="115" t="s">
        <v>1257</v>
      </c>
      <c r="X537" s="115" t="s">
        <v>1258</v>
      </c>
    </row>
    <row r="538" spans="1:24">
      <c r="A538" s="85"/>
      <c r="B538" s="85">
        <v>4</v>
      </c>
      <c r="C538" s="82">
        <v>1</v>
      </c>
      <c r="D538" s="82">
        <v>19</v>
      </c>
      <c r="E538" s="82">
        <v>3.7</v>
      </c>
      <c r="F538" s="83" t="s">
        <v>1738</v>
      </c>
      <c r="G538" s="82">
        <v>5</v>
      </c>
      <c r="H538" s="122">
        <v>25.4</v>
      </c>
      <c r="I538" s="122">
        <v>54.82</v>
      </c>
      <c r="J538" s="125">
        <v>40.450000000000003</v>
      </c>
      <c r="K538" s="122">
        <v>11.25</v>
      </c>
      <c r="L538" s="117">
        <v>100.5</v>
      </c>
      <c r="M538" s="117">
        <v>195.76999999999998</v>
      </c>
      <c r="N538" s="87">
        <v>6740000</v>
      </c>
      <c r="O538" s="87">
        <v>399090000</v>
      </c>
      <c r="P538" s="87">
        <v>152690000</v>
      </c>
      <c r="Q538" s="87">
        <v>246400000</v>
      </c>
      <c r="R538" s="87">
        <f t="shared" si="16"/>
        <v>6739060.0455839355</v>
      </c>
      <c r="S538" s="87">
        <v>399090000</v>
      </c>
      <c r="T538" s="87">
        <f t="shared" si="17"/>
        <v>13127420.747502159</v>
      </c>
      <c r="U538" s="85"/>
      <c r="V538" s="115" t="s">
        <v>1257</v>
      </c>
      <c r="W538" s="115" t="s">
        <v>1257</v>
      </c>
      <c r="X538" s="115" t="s">
        <v>1258</v>
      </c>
    </row>
    <row r="539" spans="1:24">
      <c r="A539" s="85"/>
      <c r="B539" s="85">
        <v>4</v>
      </c>
      <c r="C539" s="82">
        <v>1</v>
      </c>
      <c r="D539" s="82">
        <v>19</v>
      </c>
      <c r="E539" s="82">
        <v>3.7</v>
      </c>
      <c r="F539" s="83" t="s">
        <v>1739</v>
      </c>
      <c r="G539" s="82">
        <v>5</v>
      </c>
      <c r="H539" s="122">
        <v>25.4</v>
      </c>
      <c r="I539" s="122">
        <v>54.82</v>
      </c>
      <c r="J539" s="125">
        <v>40.450000000000003</v>
      </c>
      <c r="K539" s="122">
        <v>11.25</v>
      </c>
      <c r="L539" s="117">
        <v>100.5</v>
      </c>
      <c r="M539" s="117">
        <v>195.76999999999998</v>
      </c>
      <c r="N539" s="87">
        <v>6740000</v>
      </c>
      <c r="O539" s="87">
        <v>399090000</v>
      </c>
      <c r="P539" s="87">
        <v>152690000</v>
      </c>
      <c r="Q539" s="87">
        <v>246400000</v>
      </c>
      <c r="R539" s="87">
        <f t="shared" si="16"/>
        <v>6739060.0455839355</v>
      </c>
      <c r="S539" s="87">
        <v>399090000</v>
      </c>
      <c r="T539" s="87">
        <f t="shared" si="17"/>
        <v>13127420.747502159</v>
      </c>
      <c r="U539" s="85"/>
      <c r="V539" s="115" t="s">
        <v>1257</v>
      </c>
      <c r="W539" s="115" t="s">
        <v>1257</v>
      </c>
      <c r="X539" s="115" t="s">
        <v>1258</v>
      </c>
    </row>
    <row r="540" spans="1:24">
      <c r="A540" s="85"/>
      <c r="B540" s="85">
        <v>4</v>
      </c>
      <c r="C540" s="82">
        <v>1</v>
      </c>
      <c r="D540" s="82">
        <v>19</v>
      </c>
      <c r="E540" s="82">
        <v>3.7</v>
      </c>
      <c r="F540" s="83" t="s">
        <v>1740</v>
      </c>
      <c r="G540" s="82">
        <v>5</v>
      </c>
      <c r="H540" s="122">
        <v>30.23</v>
      </c>
      <c r="I540" s="122">
        <v>65.25</v>
      </c>
      <c r="J540" s="125">
        <v>48.14</v>
      </c>
      <c r="K540" s="122">
        <v>28.05</v>
      </c>
      <c r="L540" s="117">
        <v>119.61</v>
      </c>
      <c r="M540" s="117">
        <v>233</v>
      </c>
      <c r="N540" s="87">
        <v>6840000</v>
      </c>
      <c r="O540" s="87">
        <v>482020000</v>
      </c>
      <c r="P540" s="87">
        <v>184420000</v>
      </c>
      <c r="Q540" s="87">
        <v>297600000</v>
      </c>
      <c r="R540" s="87">
        <f t="shared" si="16"/>
        <v>6838860.7101053456</v>
      </c>
      <c r="S540" s="87">
        <v>482020000</v>
      </c>
      <c r="T540" s="87">
        <f t="shared" si="17"/>
        <v>13322084.653913097</v>
      </c>
      <c r="U540" s="85"/>
      <c r="V540" s="115" t="s">
        <v>1257</v>
      </c>
      <c r="W540" s="115" t="s">
        <v>1257</v>
      </c>
      <c r="X540" s="115" t="s">
        <v>1258</v>
      </c>
    </row>
    <row r="541" spans="1:24">
      <c r="A541" s="85"/>
      <c r="B541" s="85">
        <v>4</v>
      </c>
      <c r="C541" s="82">
        <v>1</v>
      </c>
      <c r="D541" s="82">
        <v>19</v>
      </c>
      <c r="E541" s="82">
        <v>3.7</v>
      </c>
      <c r="F541" s="83" t="s">
        <v>1741</v>
      </c>
      <c r="G541" s="82">
        <v>5</v>
      </c>
      <c r="H541" s="122">
        <v>22.45</v>
      </c>
      <c r="I541" s="122">
        <v>48.44</v>
      </c>
      <c r="J541" s="125">
        <v>35.75</v>
      </c>
      <c r="K541" s="122">
        <v>12.45</v>
      </c>
      <c r="L541" s="117">
        <v>88.81</v>
      </c>
      <c r="M541" s="117">
        <v>173</v>
      </c>
      <c r="N541" s="87">
        <v>6740000</v>
      </c>
      <c r="O541" s="87">
        <v>352630000</v>
      </c>
      <c r="P541" s="87">
        <v>134930000</v>
      </c>
      <c r="Q541" s="87">
        <v>217700000</v>
      </c>
      <c r="R541" s="87">
        <f t="shared" si="16"/>
        <v>6738260.1633783979</v>
      </c>
      <c r="S541" s="87">
        <v>352630000</v>
      </c>
      <c r="T541" s="87">
        <f t="shared" si="17"/>
        <v>13125988.157464957</v>
      </c>
      <c r="U541" s="85"/>
      <c r="V541" s="115" t="s">
        <v>1257</v>
      </c>
      <c r="W541" s="115" t="s">
        <v>1257</v>
      </c>
      <c r="X541" s="115" t="s">
        <v>1258</v>
      </c>
    </row>
    <row r="542" spans="1:24">
      <c r="A542" s="85"/>
      <c r="B542" s="85">
        <v>4</v>
      </c>
      <c r="C542" s="82">
        <v>1</v>
      </c>
      <c r="D542" s="82">
        <v>19</v>
      </c>
      <c r="E542" s="82">
        <v>3.7</v>
      </c>
      <c r="F542" s="83" t="s">
        <v>1742</v>
      </c>
      <c r="G542" s="82">
        <v>5</v>
      </c>
      <c r="H542" s="122">
        <v>22.45</v>
      </c>
      <c r="I542" s="122">
        <v>48.44</v>
      </c>
      <c r="J542" s="125">
        <v>35.75</v>
      </c>
      <c r="K542" s="122">
        <v>12.45</v>
      </c>
      <c r="L542" s="117">
        <v>88.81</v>
      </c>
      <c r="M542" s="117">
        <v>173</v>
      </c>
      <c r="N542" s="87">
        <v>6740000</v>
      </c>
      <c r="O542" s="87">
        <v>352630000</v>
      </c>
      <c r="P542" s="87">
        <v>134930000</v>
      </c>
      <c r="Q542" s="87">
        <v>217700000</v>
      </c>
      <c r="R542" s="87">
        <f t="shared" si="16"/>
        <v>6738260.1633783979</v>
      </c>
      <c r="S542" s="87">
        <v>352630000</v>
      </c>
      <c r="T542" s="87">
        <f t="shared" si="17"/>
        <v>13125988.157464957</v>
      </c>
      <c r="U542" s="85"/>
      <c r="V542" s="115" t="s">
        <v>1257</v>
      </c>
      <c r="W542" s="115" t="s">
        <v>1257</v>
      </c>
      <c r="X542" s="115" t="s">
        <v>1258</v>
      </c>
    </row>
    <row r="543" spans="1:24">
      <c r="A543" s="85"/>
      <c r="B543" s="85">
        <v>4</v>
      </c>
      <c r="C543" s="82">
        <v>1</v>
      </c>
      <c r="D543" s="82">
        <v>19</v>
      </c>
      <c r="E543" s="82">
        <v>3.7</v>
      </c>
      <c r="F543" s="83" t="s">
        <v>1743</v>
      </c>
      <c r="G543" s="82">
        <v>5</v>
      </c>
      <c r="H543" s="122">
        <v>40.909999999999997</v>
      </c>
      <c r="I543" s="122">
        <v>88.3</v>
      </c>
      <c r="J543" s="125">
        <v>65.16</v>
      </c>
      <c r="K543" s="122">
        <v>40.200000000000003</v>
      </c>
      <c r="L543" s="117">
        <v>161.88</v>
      </c>
      <c r="M543" s="117">
        <v>315.33999999999997</v>
      </c>
      <c r="N543" s="87">
        <v>6840000</v>
      </c>
      <c r="O543" s="87">
        <v>652400000</v>
      </c>
      <c r="P543" s="87">
        <v>249600000</v>
      </c>
      <c r="Q543" s="87">
        <v>402800000</v>
      </c>
      <c r="R543" s="87">
        <f t="shared" si="16"/>
        <v>6839266.2360500842</v>
      </c>
      <c r="S543" s="87">
        <v>652400000</v>
      </c>
      <c r="T543" s="87">
        <f t="shared" si="17"/>
        <v>13322795.990091631</v>
      </c>
      <c r="U543" s="85"/>
      <c r="V543" s="115" t="s">
        <v>1257</v>
      </c>
      <c r="W543" s="115" t="s">
        <v>1257</v>
      </c>
      <c r="X543" s="115" t="s">
        <v>1258</v>
      </c>
    </row>
    <row r="544" spans="1:24">
      <c r="A544" s="85"/>
      <c r="B544" s="85">
        <v>4</v>
      </c>
      <c r="C544" s="82">
        <v>1</v>
      </c>
      <c r="D544" s="82">
        <v>19</v>
      </c>
      <c r="E544" s="82">
        <v>3.7</v>
      </c>
      <c r="F544" s="83" t="s">
        <v>1744</v>
      </c>
      <c r="G544" s="82">
        <v>5</v>
      </c>
      <c r="H544" s="122">
        <v>25.4</v>
      </c>
      <c r="I544" s="122">
        <v>54.82</v>
      </c>
      <c r="J544" s="125">
        <v>40.450000000000003</v>
      </c>
      <c r="K544" s="122">
        <v>11.25</v>
      </c>
      <c r="L544" s="117">
        <v>100.5</v>
      </c>
      <c r="M544" s="117">
        <v>195.76999999999998</v>
      </c>
      <c r="N544" s="87">
        <v>6740000</v>
      </c>
      <c r="O544" s="87">
        <v>399090000</v>
      </c>
      <c r="P544" s="87">
        <v>152690000</v>
      </c>
      <c r="Q544" s="87">
        <v>246400000</v>
      </c>
      <c r="R544" s="87">
        <f t="shared" si="16"/>
        <v>6739060.0455839355</v>
      </c>
      <c r="S544" s="87">
        <v>399090000</v>
      </c>
      <c r="T544" s="87">
        <f t="shared" si="17"/>
        <v>13127420.747502159</v>
      </c>
      <c r="U544" s="85"/>
      <c r="V544" s="115" t="s">
        <v>1257</v>
      </c>
      <c r="W544" s="115" t="s">
        <v>1257</v>
      </c>
      <c r="X544" s="115" t="s">
        <v>1258</v>
      </c>
    </row>
    <row r="545" spans="1:24">
      <c r="A545" s="85"/>
      <c r="B545" s="85">
        <v>4</v>
      </c>
      <c r="C545" s="82">
        <v>1</v>
      </c>
      <c r="D545" s="82">
        <v>19</v>
      </c>
      <c r="E545" s="82">
        <v>3.7</v>
      </c>
      <c r="F545" s="83" t="s">
        <v>1745</v>
      </c>
      <c r="G545" s="82">
        <v>5</v>
      </c>
      <c r="H545" s="122">
        <v>26.76</v>
      </c>
      <c r="I545" s="122">
        <v>57.75</v>
      </c>
      <c r="J545" s="125">
        <v>42.61</v>
      </c>
      <c r="K545" s="122">
        <v>11.85</v>
      </c>
      <c r="L545" s="117">
        <v>105.86</v>
      </c>
      <c r="M545" s="117">
        <v>206.22</v>
      </c>
      <c r="N545" s="87">
        <v>6740000</v>
      </c>
      <c r="O545" s="87">
        <v>420440000</v>
      </c>
      <c r="P545" s="87">
        <v>160840000</v>
      </c>
      <c r="Q545" s="87">
        <v>259600000</v>
      </c>
      <c r="R545" s="87">
        <f t="shared" si="16"/>
        <v>6739813.2941550827</v>
      </c>
      <c r="S545" s="87">
        <v>420440000</v>
      </c>
      <c r="T545" s="87">
        <f t="shared" si="17"/>
        <v>13129456.806354253</v>
      </c>
      <c r="U545" s="85"/>
      <c r="V545" s="115" t="s">
        <v>1257</v>
      </c>
      <c r="W545" s="115" t="s">
        <v>1257</v>
      </c>
      <c r="X545" s="115" t="s">
        <v>1258</v>
      </c>
    </row>
    <row r="546" spans="1:24">
      <c r="A546" s="85"/>
      <c r="B546" s="85">
        <v>4</v>
      </c>
      <c r="C546" s="82">
        <v>1</v>
      </c>
      <c r="D546" s="82">
        <v>19</v>
      </c>
      <c r="E546" s="82">
        <v>3.7</v>
      </c>
      <c r="F546" s="83" t="s">
        <v>1746</v>
      </c>
      <c r="G546" s="82">
        <v>5</v>
      </c>
      <c r="H546" s="122">
        <v>26.78</v>
      </c>
      <c r="I546" s="122">
        <v>57.81</v>
      </c>
      <c r="J546" s="125">
        <v>42.65</v>
      </c>
      <c r="K546" s="122">
        <v>16.350000000000001</v>
      </c>
      <c r="L546" s="117">
        <v>105.97</v>
      </c>
      <c r="M546" s="117">
        <v>206.43</v>
      </c>
      <c r="N546" s="87">
        <v>6740000</v>
      </c>
      <c r="O546" s="87">
        <v>420800000</v>
      </c>
      <c r="P546" s="87">
        <v>161000000</v>
      </c>
      <c r="Q546" s="87">
        <v>259800000</v>
      </c>
      <c r="R546" s="87">
        <f t="shared" si="16"/>
        <v>6738721.9888838306</v>
      </c>
      <c r="S546" s="87">
        <v>420800000</v>
      </c>
      <c r="T546" s="87">
        <f t="shared" si="17"/>
        <v>13127058.414318101</v>
      </c>
      <c r="U546" s="85"/>
      <c r="V546" s="115" t="s">
        <v>1257</v>
      </c>
      <c r="W546" s="115" t="s">
        <v>1257</v>
      </c>
      <c r="X546" s="115" t="s">
        <v>1258</v>
      </c>
    </row>
    <row r="547" spans="1:24">
      <c r="A547" s="85"/>
      <c r="B547" s="85">
        <v>4</v>
      </c>
      <c r="C547" s="82">
        <v>1</v>
      </c>
      <c r="D547" s="82">
        <v>19</v>
      </c>
      <c r="E547" s="82">
        <v>3.7</v>
      </c>
      <c r="F547" s="83" t="s">
        <v>1747</v>
      </c>
      <c r="G547" s="82">
        <v>5</v>
      </c>
      <c r="H547" s="122">
        <v>22.45</v>
      </c>
      <c r="I547" s="122">
        <v>48.44</v>
      </c>
      <c r="J547" s="125">
        <v>35.75</v>
      </c>
      <c r="K547" s="122">
        <v>12.45</v>
      </c>
      <c r="L547" s="117">
        <v>88.81</v>
      </c>
      <c r="M547" s="117">
        <v>173</v>
      </c>
      <c r="N547" s="87">
        <v>6740000</v>
      </c>
      <c r="O547" s="87">
        <v>352630000</v>
      </c>
      <c r="P547" s="87">
        <v>134930000</v>
      </c>
      <c r="Q547" s="87">
        <v>217700000</v>
      </c>
      <c r="R547" s="87">
        <f t="shared" si="16"/>
        <v>6738260.1633783979</v>
      </c>
      <c r="S547" s="87">
        <v>352630000</v>
      </c>
      <c r="T547" s="87">
        <f t="shared" si="17"/>
        <v>13125988.157464957</v>
      </c>
      <c r="U547" s="85"/>
      <c r="V547" s="115" t="s">
        <v>1257</v>
      </c>
      <c r="W547" s="115" t="s">
        <v>1257</v>
      </c>
      <c r="X547" s="115" t="s">
        <v>1258</v>
      </c>
    </row>
    <row r="548" spans="1:24">
      <c r="A548" s="85"/>
      <c r="B548" s="85">
        <v>4</v>
      </c>
      <c r="C548" s="82">
        <v>1</v>
      </c>
      <c r="D548" s="82">
        <v>19</v>
      </c>
      <c r="E548" s="82">
        <v>3.7</v>
      </c>
      <c r="F548" s="83" t="s">
        <v>1748</v>
      </c>
      <c r="G548" s="82">
        <v>5</v>
      </c>
      <c r="H548" s="122">
        <v>49.38</v>
      </c>
      <c r="I548" s="122">
        <v>106.58</v>
      </c>
      <c r="J548" s="125">
        <v>78.64</v>
      </c>
      <c r="K548" s="122">
        <v>43.95</v>
      </c>
      <c r="L548" s="117">
        <v>195.38</v>
      </c>
      <c r="M548" s="117">
        <v>380.59999999999997</v>
      </c>
      <c r="N548" s="87">
        <v>6840000</v>
      </c>
      <c r="O548" s="87">
        <v>787460000</v>
      </c>
      <c r="P548" s="87">
        <v>301260000</v>
      </c>
      <c r="Q548" s="87">
        <v>486200000</v>
      </c>
      <c r="R548" s="87">
        <f t="shared" si="16"/>
        <v>6839657.261479266</v>
      </c>
      <c r="S548" s="87">
        <v>787460000</v>
      </c>
      <c r="T548" s="87">
        <f t="shared" si="17"/>
        <v>13323643.943694383</v>
      </c>
      <c r="U548" s="85"/>
      <c r="V548" s="115" t="s">
        <v>1257</v>
      </c>
      <c r="W548" s="115" t="s">
        <v>1257</v>
      </c>
      <c r="X548" s="115" t="s">
        <v>1258</v>
      </c>
    </row>
    <row r="549" spans="1:24">
      <c r="A549" s="85"/>
      <c r="B549" s="85">
        <v>4</v>
      </c>
      <c r="C549" s="82">
        <v>1</v>
      </c>
      <c r="D549" s="82">
        <v>19</v>
      </c>
      <c r="E549" s="82">
        <v>3.7</v>
      </c>
      <c r="F549" s="83" t="s">
        <v>1749</v>
      </c>
      <c r="G549" s="82">
        <v>5</v>
      </c>
      <c r="H549" s="122">
        <v>35.9</v>
      </c>
      <c r="I549" s="122">
        <v>77.490000000000009</v>
      </c>
      <c r="J549" s="125">
        <v>57.160000000000004</v>
      </c>
      <c r="K549" s="122">
        <v>15.9</v>
      </c>
      <c r="L549" s="117">
        <v>142.04</v>
      </c>
      <c r="M549" s="117">
        <v>276.69</v>
      </c>
      <c r="N549" s="87">
        <v>6740000</v>
      </c>
      <c r="O549" s="87">
        <v>564110000</v>
      </c>
      <c r="P549" s="87">
        <v>215810000</v>
      </c>
      <c r="Q549" s="87">
        <v>348300000</v>
      </c>
      <c r="R549" s="87">
        <f t="shared" si="16"/>
        <v>6739768.1386424946</v>
      </c>
      <c r="S549" s="87">
        <v>564110000</v>
      </c>
      <c r="T549" s="87">
        <f t="shared" si="17"/>
        <v>13128882.330899689</v>
      </c>
      <c r="U549" s="85"/>
      <c r="V549" s="115" t="s">
        <v>1257</v>
      </c>
      <c r="W549" s="115" t="s">
        <v>1257</v>
      </c>
      <c r="X549" s="115" t="s">
        <v>1258</v>
      </c>
    </row>
    <row r="550" spans="1:24">
      <c r="A550" s="85"/>
      <c r="B550" s="85">
        <v>4</v>
      </c>
      <c r="C550" s="82">
        <v>1</v>
      </c>
      <c r="D550" s="82">
        <v>19</v>
      </c>
      <c r="E550" s="82">
        <v>3.7</v>
      </c>
      <c r="F550" s="83" t="s">
        <v>1750</v>
      </c>
      <c r="G550" s="82">
        <v>5</v>
      </c>
      <c r="H550" s="122">
        <v>26.78</v>
      </c>
      <c r="I550" s="122">
        <v>57.81</v>
      </c>
      <c r="J550" s="125">
        <v>42.65</v>
      </c>
      <c r="K550" s="122">
        <v>16.350000000000001</v>
      </c>
      <c r="L550" s="117">
        <v>105.97</v>
      </c>
      <c r="M550" s="117">
        <v>206.43</v>
      </c>
      <c r="N550" s="87">
        <v>6740000</v>
      </c>
      <c r="O550" s="87">
        <v>420800000</v>
      </c>
      <c r="P550" s="87">
        <v>161000000</v>
      </c>
      <c r="Q550" s="87">
        <v>259800000</v>
      </c>
      <c r="R550" s="87">
        <f t="shared" si="16"/>
        <v>6738721.9888838306</v>
      </c>
      <c r="S550" s="87">
        <v>420800000</v>
      </c>
      <c r="T550" s="87">
        <f t="shared" si="17"/>
        <v>13127058.414318101</v>
      </c>
      <c r="U550" s="85"/>
      <c r="V550" s="115" t="s">
        <v>1257</v>
      </c>
      <c r="W550" s="115" t="s">
        <v>1257</v>
      </c>
      <c r="X550" s="115" t="s">
        <v>1258</v>
      </c>
    </row>
    <row r="551" spans="1:24">
      <c r="A551" s="85"/>
      <c r="B551" s="85">
        <v>4</v>
      </c>
      <c r="C551" s="82">
        <v>1</v>
      </c>
      <c r="D551" s="82">
        <v>19</v>
      </c>
      <c r="E551" s="82">
        <v>3.7</v>
      </c>
      <c r="F551" s="83" t="s">
        <v>1751</v>
      </c>
      <c r="G551" s="82">
        <v>1</v>
      </c>
      <c r="H551" s="122">
        <v>22.45</v>
      </c>
      <c r="I551" s="122">
        <v>48.44</v>
      </c>
      <c r="J551" s="125">
        <v>35.75</v>
      </c>
      <c r="K551" s="122">
        <v>12.45</v>
      </c>
      <c r="L551" s="117">
        <v>88.81</v>
      </c>
      <c r="M551" s="117">
        <v>173</v>
      </c>
      <c r="N551" s="87">
        <v>6740000</v>
      </c>
      <c r="O551" s="87">
        <v>352630000</v>
      </c>
      <c r="P551" s="87">
        <v>134930000</v>
      </c>
      <c r="Q551" s="87">
        <v>217700000</v>
      </c>
      <c r="R551" s="87">
        <f t="shared" si="16"/>
        <v>6738260.1633783979</v>
      </c>
      <c r="S551" s="87">
        <v>352630000</v>
      </c>
      <c r="T551" s="87">
        <f t="shared" si="17"/>
        <v>13125988.157464957</v>
      </c>
      <c r="U551" s="85"/>
      <c r="V551" s="115" t="s">
        <v>1257</v>
      </c>
      <c r="W551" s="115" t="s">
        <v>1257</v>
      </c>
      <c r="X551" s="115" t="s">
        <v>1258</v>
      </c>
    </row>
    <row r="552" spans="1:24">
      <c r="A552" s="85"/>
      <c r="B552" s="85">
        <v>4</v>
      </c>
      <c r="C552" s="82">
        <v>1</v>
      </c>
      <c r="D552" s="82">
        <v>19</v>
      </c>
      <c r="E552" s="82">
        <v>3.7</v>
      </c>
      <c r="F552" s="83" t="s">
        <v>1752</v>
      </c>
      <c r="G552" s="82">
        <v>5</v>
      </c>
      <c r="H552" s="122">
        <v>37.51</v>
      </c>
      <c r="I552" s="122">
        <v>80.97</v>
      </c>
      <c r="J552" s="125">
        <v>59.74</v>
      </c>
      <c r="K552" s="122">
        <v>31.950000000000003</v>
      </c>
      <c r="L552" s="117">
        <v>148.43</v>
      </c>
      <c r="M552" s="117">
        <v>289.14</v>
      </c>
      <c r="N552" s="87">
        <v>6840000</v>
      </c>
      <c r="O552" s="87">
        <v>598160000</v>
      </c>
      <c r="P552" s="87">
        <v>228860000</v>
      </c>
      <c r="Q552" s="87">
        <v>369300000</v>
      </c>
      <c r="R552" s="87">
        <f t="shared" si="16"/>
        <v>6838861.5540985893</v>
      </c>
      <c r="S552" s="87">
        <v>598160000</v>
      </c>
      <c r="T552" s="87">
        <f t="shared" si="17"/>
        <v>13322026.744944189</v>
      </c>
      <c r="U552" s="85"/>
      <c r="V552" s="115" t="s">
        <v>1257</v>
      </c>
      <c r="W552" s="115" t="s">
        <v>1257</v>
      </c>
      <c r="X552" s="115" t="s">
        <v>1258</v>
      </c>
    </row>
    <row r="553" spans="1:24">
      <c r="A553" s="85"/>
      <c r="B553" s="85">
        <v>4</v>
      </c>
      <c r="C553" s="82">
        <v>1</v>
      </c>
      <c r="D553" s="82">
        <v>19</v>
      </c>
      <c r="E553" s="82">
        <v>3.7</v>
      </c>
      <c r="F553" s="83" t="s">
        <v>1753</v>
      </c>
      <c r="G553" s="82">
        <v>5</v>
      </c>
      <c r="H553" s="122">
        <v>25.4</v>
      </c>
      <c r="I553" s="122">
        <v>54.82</v>
      </c>
      <c r="J553" s="125">
        <v>40.450000000000003</v>
      </c>
      <c r="K553" s="122">
        <v>11.25</v>
      </c>
      <c r="L553" s="117">
        <v>100.5</v>
      </c>
      <c r="M553" s="117">
        <v>195.76999999999998</v>
      </c>
      <c r="N553" s="87">
        <v>6740000</v>
      </c>
      <c r="O553" s="87">
        <v>399090000</v>
      </c>
      <c r="P553" s="87">
        <v>152690000</v>
      </c>
      <c r="Q553" s="87">
        <v>246400000</v>
      </c>
      <c r="R553" s="87">
        <f t="shared" si="16"/>
        <v>6739060.0455839355</v>
      </c>
      <c r="S553" s="87">
        <v>399090000</v>
      </c>
      <c r="T553" s="87">
        <f t="shared" si="17"/>
        <v>13127420.747502159</v>
      </c>
      <c r="U553" s="85"/>
      <c r="V553" s="115" t="s">
        <v>1257</v>
      </c>
      <c r="W553" s="115" t="s">
        <v>1257</v>
      </c>
      <c r="X553" s="115" t="s">
        <v>1258</v>
      </c>
    </row>
    <row r="554" spans="1:24">
      <c r="A554" s="85"/>
      <c r="B554" s="85">
        <v>4</v>
      </c>
      <c r="C554" s="82">
        <v>1</v>
      </c>
      <c r="D554" s="82">
        <v>19</v>
      </c>
      <c r="E554" s="82">
        <v>3.7</v>
      </c>
      <c r="F554" s="83" t="s">
        <v>1754</v>
      </c>
      <c r="G554" s="82">
        <v>5</v>
      </c>
      <c r="H554" s="122">
        <v>25.4</v>
      </c>
      <c r="I554" s="122">
        <v>54.82</v>
      </c>
      <c r="J554" s="125">
        <v>40.450000000000003</v>
      </c>
      <c r="K554" s="122">
        <v>11.25</v>
      </c>
      <c r="L554" s="117">
        <v>100.5</v>
      </c>
      <c r="M554" s="117">
        <v>195.76999999999998</v>
      </c>
      <c r="N554" s="87">
        <v>6740000</v>
      </c>
      <c r="O554" s="87">
        <v>399090000</v>
      </c>
      <c r="P554" s="87">
        <v>152690000</v>
      </c>
      <c r="Q554" s="87">
        <v>246400000</v>
      </c>
      <c r="R554" s="87">
        <f t="shared" si="16"/>
        <v>6739060.0455839355</v>
      </c>
      <c r="S554" s="87">
        <v>399090000</v>
      </c>
      <c r="T554" s="87">
        <f t="shared" si="17"/>
        <v>13127420.747502159</v>
      </c>
      <c r="U554" s="85"/>
      <c r="V554" s="115" t="s">
        <v>1257</v>
      </c>
      <c r="W554" s="115" t="s">
        <v>1257</v>
      </c>
      <c r="X554" s="115" t="s">
        <v>1258</v>
      </c>
    </row>
    <row r="555" spans="1:24">
      <c r="A555" s="85"/>
      <c r="B555" s="85">
        <v>4</v>
      </c>
      <c r="C555" s="82">
        <v>1</v>
      </c>
      <c r="D555" s="82">
        <v>19</v>
      </c>
      <c r="E555" s="82">
        <v>3.7</v>
      </c>
      <c r="F555" s="83" t="s">
        <v>1755</v>
      </c>
      <c r="G555" s="82">
        <v>5</v>
      </c>
      <c r="H555" s="122">
        <v>30.23</v>
      </c>
      <c r="I555" s="122">
        <v>65.25</v>
      </c>
      <c r="J555" s="125">
        <v>48.14</v>
      </c>
      <c r="K555" s="122">
        <v>28.05</v>
      </c>
      <c r="L555" s="117">
        <v>119.61</v>
      </c>
      <c r="M555" s="117">
        <v>233</v>
      </c>
      <c r="N555" s="87">
        <v>6840000</v>
      </c>
      <c r="O555" s="87">
        <v>482020000</v>
      </c>
      <c r="P555" s="87">
        <v>184420000</v>
      </c>
      <c r="Q555" s="87">
        <v>297600000</v>
      </c>
      <c r="R555" s="87">
        <f t="shared" si="16"/>
        <v>6838860.7101053456</v>
      </c>
      <c r="S555" s="87">
        <v>482020000</v>
      </c>
      <c r="T555" s="87">
        <f t="shared" si="17"/>
        <v>13322084.653913097</v>
      </c>
      <c r="U555" s="85"/>
      <c r="V555" s="115" t="s">
        <v>1257</v>
      </c>
      <c r="W555" s="115" t="s">
        <v>1257</v>
      </c>
      <c r="X555" s="115" t="s">
        <v>1258</v>
      </c>
    </row>
    <row r="556" spans="1:24">
      <c r="A556" s="85"/>
      <c r="B556" s="85">
        <v>4</v>
      </c>
      <c r="C556" s="82">
        <v>1</v>
      </c>
      <c r="D556" s="82">
        <v>19</v>
      </c>
      <c r="E556" s="82">
        <v>3.7</v>
      </c>
      <c r="F556" s="83" t="s">
        <v>1756</v>
      </c>
      <c r="G556" s="82">
        <v>5</v>
      </c>
      <c r="H556" s="122">
        <v>22.45</v>
      </c>
      <c r="I556" s="122">
        <v>48.44</v>
      </c>
      <c r="J556" s="125">
        <v>35.75</v>
      </c>
      <c r="K556" s="122">
        <v>12.45</v>
      </c>
      <c r="L556" s="117">
        <v>88.81</v>
      </c>
      <c r="M556" s="117">
        <v>173</v>
      </c>
      <c r="N556" s="87">
        <v>6740000</v>
      </c>
      <c r="O556" s="87">
        <v>352630000</v>
      </c>
      <c r="P556" s="87">
        <v>134930000</v>
      </c>
      <c r="Q556" s="87">
        <v>217700000</v>
      </c>
      <c r="R556" s="87">
        <f t="shared" si="16"/>
        <v>6738260.1633783979</v>
      </c>
      <c r="S556" s="87">
        <v>352630000</v>
      </c>
      <c r="T556" s="87">
        <f t="shared" si="17"/>
        <v>13125988.157464957</v>
      </c>
      <c r="U556" s="85"/>
      <c r="V556" s="115" t="s">
        <v>1257</v>
      </c>
      <c r="W556" s="115" t="s">
        <v>1257</v>
      </c>
      <c r="X556" s="115" t="s">
        <v>1258</v>
      </c>
    </row>
    <row r="557" spans="1:24">
      <c r="A557" s="85"/>
      <c r="B557" s="85">
        <v>4</v>
      </c>
      <c r="C557" s="82">
        <v>1</v>
      </c>
      <c r="D557" s="82">
        <v>20</v>
      </c>
      <c r="E557" s="82">
        <v>3.7</v>
      </c>
      <c r="F557" s="83" t="s">
        <v>1757</v>
      </c>
      <c r="G557" s="82">
        <v>5</v>
      </c>
      <c r="H557" s="122">
        <v>22.45</v>
      </c>
      <c r="I557" s="122">
        <v>48.44</v>
      </c>
      <c r="J557" s="125">
        <v>35.75</v>
      </c>
      <c r="K557" s="122">
        <v>12.45</v>
      </c>
      <c r="L557" s="117">
        <v>88.81</v>
      </c>
      <c r="M557" s="117">
        <v>173</v>
      </c>
      <c r="N557" s="87">
        <v>6790000</v>
      </c>
      <c r="O557" s="87">
        <v>355330000</v>
      </c>
      <c r="P557" s="87">
        <v>135930000</v>
      </c>
      <c r="Q557" s="87">
        <v>219400000</v>
      </c>
      <c r="R557" s="87">
        <f t="shared" si="16"/>
        <v>6789853.3416137202</v>
      </c>
      <c r="S557" s="87">
        <v>355330000</v>
      </c>
      <c r="T557" s="87">
        <f t="shared" si="17"/>
        <v>13226490.576502349</v>
      </c>
      <c r="U557" s="85"/>
      <c r="V557" s="115" t="s">
        <v>1257</v>
      </c>
      <c r="W557" s="115" t="s">
        <v>1257</v>
      </c>
      <c r="X557" s="115" t="s">
        <v>1258</v>
      </c>
    </row>
    <row r="558" spans="1:24">
      <c r="A558" s="85"/>
      <c r="B558" s="85">
        <v>4</v>
      </c>
      <c r="C558" s="82">
        <v>1</v>
      </c>
      <c r="D558" s="82">
        <v>20</v>
      </c>
      <c r="E558" s="82">
        <v>3.7</v>
      </c>
      <c r="F558" s="83" t="s">
        <v>1758</v>
      </c>
      <c r="G558" s="82">
        <v>5</v>
      </c>
      <c r="H558" s="122">
        <v>37.51</v>
      </c>
      <c r="I558" s="122">
        <v>80.97</v>
      </c>
      <c r="J558" s="125">
        <v>59.74</v>
      </c>
      <c r="K558" s="122">
        <v>31.950000000000003</v>
      </c>
      <c r="L558" s="117">
        <v>148.43</v>
      </c>
      <c r="M558" s="117">
        <v>289.14</v>
      </c>
      <c r="N558" s="87">
        <v>6890000</v>
      </c>
      <c r="O558" s="87">
        <v>602530000</v>
      </c>
      <c r="P558" s="87">
        <v>230530000</v>
      </c>
      <c r="Q558" s="87">
        <v>372000000</v>
      </c>
      <c r="R558" s="87">
        <f t="shared" si="16"/>
        <v>6888824.4820633661</v>
      </c>
      <c r="S558" s="87">
        <v>602530000</v>
      </c>
      <c r="T558" s="87">
        <f t="shared" si="17"/>
        <v>13419353.976580217</v>
      </c>
      <c r="U558" s="85"/>
      <c r="V558" s="115" t="s">
        <v>1257</v>
      </c>
      <c r="W558" s="115" t="s">
        <v>1257</v>
      </c>
      <c r="X558" s="115" t="s">
        <v>1258</v>
      </c>
    </row>
    <row r="559" spans="1:24">
      <c r="A559" s="85"/>
      <c r="B559" s="85">
        <v>4</v>
      </c>
      <c r="C559" s="82">
        <v>1</v>
      </c>
      <c r="D559" s="82">
        <v>20</v>
      </c>
      <c r="E559" s="82">
        <v>3.7</v>
      </c>
      <c r="F559" s="83" t="s">
        <v>1759</v>
      </c>
      <c r="G559" s="82">
        <v>5</v>
      </c>
      <c r="H559" s="122">
        <v>25.4</v>
      </c>
      <c r="I559" s="122">
        <v>54.82</v>
      </c>
      <c r="J559" s="125">
        <v>40.450000000000003</v>
      </c>
      <c r="K559" s="122">
        <v>11.25</v>
      </c>
      <c r="L559" s="117">
        <v>100.5</v>
      </c>
      <c r="M559" s="117">
        <v>195.76999999999998</v>
      </c>
      <c r="N559" s="87">
        <v>6790000</v>
      </c>
      <c r="O559" s="87">
        <v>402020000</v>
      </c>
      <c r="P559" s="87">
        <v>153820000</v>
      </c>
      <c r="Q559" s="87">
        <v>248200000</v>
      </c>
      <c r="R559" s="87">
        <f t="shared" si="16"/>
        <v>6788536.218711704</v>
      </c>
      <c r="S559" s="87">
        <v>402020000</v>
      </c>
      <c r="T559" s="87">
        <f t="shared" si="17"/>
        <v>13223798.363554131</v>
      </c>
      <c r="U559" s="85"/>
      <c r="V559" s="115" t="s">
        <v>1257</v>
      </c>
      <c r="W559" s="115" t="s">
        <v>1257</v>
      </c>
      <c r="X559" s="115" t="s">
        <v>1258</v>
      </c>
    </row>
    <row r="560" spans="1:24">
      <c r="A560" s="85"/>
      <c r="B560" s="85">
        <v>4</v>
      </c>
      <c r="C560" s="82">
        <v>1</v>
      </c>
      <c r="D560" s="82">
        <v>20</v>
      </c>
      <c r="E560" s="82">
        <v>3.7</v>
      </c>
      <c r="F560" s="83" t="s">
        <v>1760</v>
      </c>
      <c r="G560" s="82">
        <v>5</v>
      </c>
      <c r="H560" s="122">
        <v>25.4</v>
      </c>
      <c r="I560" s="122">
        <v>54.82</v>
      </c>
      <c r="J560" s="125">
        <v>40.450000000000003</v>
      </c>
      <c r="K560" s="122">
        <v>11.25</v>
      </c>
      <c r="L560" s="117">
        <v>100.5</v>
      </c>
      <c r="M560" s="117">
        <v>195.76999999999998</v>
      </c>
      <c r="N560" s="87">
        <v>6790000</v>
      </c>
      <c r="O560" s="87">
        <v>402020000</v>
      </c>
      <c r="P560" s="87">
        <v>153820000</v>
      </c>
      <c r="Q560" s="87">
        <v>248200000</v>
      </c>
      <c r="R560" s="87">
        <f t="shared" si="16"/>
        <v>6788536.218711704</v>
      </c>
      <c r="S560" s="87">
        <v>402020000</v>
      </c>
      <c r="T560" s="87">
        <f t="shared" si="17"/>
        <v>13223798.363554131</v>
      </c>
      <c r="U560" s="85"/>
      <c r="V560" s="115" t="s">
        <v>1257</v>
      </c>
      <c r="W560" s="115" t="s">
        <v>1257</v>
      </c>
      <c r="X560" s="115" t="s">
        <v>1258</v>
      </c>
    </row>
    <row r="561" spans="1:24">
      <c r="A561" s="85"/>
      <c r="B561" s="85">
        <v>4</v>
      </c>
      <c r="C561" s="82">
        <v>1</v>
      </c>
      <c r="D561" s="82">
        <v>20</v>
      </c>
      <c r="E561" s="82">
        <v>3.7</v>
      </c>
      <c r="F561" s="83" t="s">
        <v>1761</v>
      </c>
      <c r="G561" s="82">
        <v>5</v>
      </c>
      <c r="H561" s="122">
        <v>30.23</v>
      </c>
      <c r="I561" s="122">
        <v>65.25</v>
      </c>
      <c r="J561" s="125">
        <v>48.14</v>
      </c>
      <c r="K561" s="122">
        <v>28.05</v>
      </c>
      <c r="L561" s="117">
        <v>119.61</v>
      </c>
      <c r="M561" s="117">
        <v>233</v>
      </c>
      <c r="N561" s="87">
        <v>6890000</v>
      </c>
      <c r="O561" s="87">
        <v>485570000</v>
      </c>
      <c r="P561" s="87">
        <v>185770000</v>
      </c>
      <c r="Q561" s="87">
        <v>299800000</v>
      </c>
      <c r="R561" s="87">
        <f t="shared" si="16"/>
        <v>6889227.8225091333</v>
      </c>
      <c r="S561" s="87">
        <v>485570000</v>
      </c>
      <c r="T561" s="87">
        <f t="shared" si="17"/>
        <v>13420199.67096922</v>
      </c>
      <c r="U561" s="85"/>
      <c r="V561" s="115" t="s">
        <v>1257</v>
      </c>
      <c r="W561" s="115" t="s">
        <v>1257</v>
      </c>
      <c r="X561" s="115" t="s">
        <v>1258</v>
      </c>
    </row>
    <row r="562" spans="1:24">
      <c r="A562" s="85"/>
      <c r="B562" s="85">
        <v>4</v>
      </c>
      <c r="C562" s="82">
        <v>1</v>
      </c>
      <c r="D562" s="82">
        <v>20</v>
      </c>
      <c r="E562" s="82">
        <v>3.7</v>
      </c>
      <c r="F562" s="83" t="s">
        <v>1762</v>
      </c>
      <c r="G562" s="82">
        <v>5</v>
      </c>
      <c r="H562" s="122">
        <v>22.45</v>
      </c>
      <c r="I562" s="122">
        <v>48.44</v>
      </c>
      <c r="J562" s="125">
        <v>35.75</v>
      </c>
      <c r="K562" s="122">
        <v>12.45</v>
      </c>
      <c r="L562" s="117">
        <v>88.81</v>
      </c>
      <c r="M562" s="117">
        <v>173</v>
      </c>
      <c r="N562" s="87">
        <v>6790000</v>
      </c>
      <c r="O562" s="87">
        <v>355330000</v>
      </c>
      <c r="P562" s="87">
        <v>135930000</v>
      </c>
      <c r="Q562" s="87">
        <v>219400000</v>
      </c>
      <c r="R562" s="87">
        <f t="shared" si="16"/>
        <v>6789853.3416137202</v>
      </c>
      <c r="S562" s="87">
        <v>355330000</v>
      </c>
      <c r="T562" s="87">
        <f t="shared" si="17"/>
        <v>13226490.576502349</v>
      </c>
      <c r="U562" s="85"/>
      <c r="V562" s="115" t="s">
        <v>1257</v>
      </c>
      <c r="W562" s="115" t="s">
        <v>1257</v>
      </c>
      <c r="X562" s="115" t="s">
        <v>1258</v>
      </c>
    </row>
    <row r="563" spans="1:24">
      <c r="A563" s="85"/>
      <c r="B563" s="85">
        <v>4</v>
      </c>
      <c r="C563" s="82">
        <v>1</v>
      </c>
      <c r="D563" s="82">
        <v>20</v>
      </c>
      <c r="E563" s="82">
        <v>3.7</v>
      </c>
      <c r="F563" s="83" t="s">
        <v>1763</v>
      </c>
      <c r="G563" s="82">
        <v>5</v>
      </c>
      <c r="H563" s="122">
        <v>22.45</v>
      </c>
      <c r="I563" s="122">
        <v>48.44</v>
      </c>
      <c r="J563" s="125">
        <v>35.75</v>
      </c>
      <c r="K563" s="122">
        <v>12.45</v>
      </c>
      <c r="L563" s="117">
        <v>88.81</v>
      </c>
      <c r="M563" s="117">
        <v>173</v>
      </c>
      <c r="N563" s="87">
        <v>6790000</v>
      </c>
      <c r="O563" s="87">
        <v>355330000</v>
      </c>
      <c r="P563" s="87">
        <v>135930000</v>
      </c>
      <c r="Q563" s="87">
        <v>219400000</v>
      </c>
      <c r="R563" s="87">
        <f t="shared" si="16"/>
        <v>6789853.3416137202</v>
      </c>
      <c r="S563" s="87">
        <v>355330000</v>
      </c>
      <c r="T563" s="87">
        <f t="shared" si="17"/>
        <v>13226490.576502349</v>
      </c>
      <c r="U563" s="85"/>
      <c r="V563" s="115" t="s">
        <v>1257</v>
      </c>
      <c r="W563" s="115" t="s">
        <v>1257</v>
      </c>
      <c r="X563" s="115" t="s">
        <v>1258</v>
      </c>
    </row>
    <row r="564" spans="1:24">
      <c r="A564" s="85"/>
      <c r="B564" s="85">
        <v>4</v>
      </c>
      <c r="C564" s="82">
        <v>1</v>
      </c>
      <c r="D564" s="82">
        <v>20</v>
      </c>
      <c r="E564" s="82">
        <v>3.7</v>
      </c>
      <c r="F564" s="83" t="s">
        <v>1764</v>
      </c>
      <c r="G564" s="82">
        <v>5</v>
      </c>
      <c r="H564" s="122">
        <v>40.909999999999997</v>
      </c>
      <c r="I564" s="122">
        <v>88.3</v>
      </c>
      <c r="J564" s="125">
        <v>65.16</v>
      </c>
      <c r="K564" s="122">
        <v>40.200000000000003</v>
      </c>
      <c r="L564" s="117">
        <v>161.88</v>
      </c>
      <c r="M564" s="117">
        <v>315.33999999999997</v>
      </c>
      <c r="N564" s="87">
        <v>6890000</v>
      </c>
      <c r="O564" s="87">
        <v>657220000</v>
      </c>
      <c r="P564" s="87">
        <v>251420000</v>
      </c>
      <c r="Q564" s="87">
        <v>405800000</v>
      </c>
      <c r="R564" s="87">
        <f t="shared" si="16"/>
        <v>6889795.4562489819</v>
      </c>
      <c r="S564" s="87">
        <v>657220000</v>
      </c>
      <c r="T564" s="87">
        <f t="shared" si="17"/>
        <v>13421226.211845526</v>
      </c>
      <c r="U564" s="85"/>
      <c r="V564" s="115" t="s">
        <v>1257</v>
      </c>
      <c r="W564" s="115" t="s">
        <v>1257</v>
      </c>
      <c r="X564" s="115" t="s">
        <v>1258</v>
      </c>
    </row>
    <row r="565" spans="1:24">
      <c r="A565" s="85"/>
      <c r="B565" s="85">
        <v>4</v>
      </c>
      <c r="C565" s="82">
        <v>1</v>
      </c>
      <c r="D565" s="82">
        <v>20</v>
      </c>
      <c r="E565" s="82">
        <v>3.7</v>
      </c>
      <c r="F565" s="83" t="s">
        <v>1765</v>
      </c>
      <c r="G565" s="82">
        <v>5</v>
      </c>
      <c r="H565" s="122">
        <v>25.4</v>
      </c>
      <c r="I565" s="122">
        <v>54.82</v>
      </c>
      <c r="J565" s="125">
        <v>40.450000000000003</v>
      </c>
      <c r="K565" s="122">
        <v>11.25</v>
      </c>
      <c r="L565" s="117">
        <v>100.5</v>
      </c>
      <c r="M565" s="117">
        <v>195.76999999999998</v>
      </c>
      <c r="N565" s="87">
        <v>6790000</v>
      </c>
      <c r="O565" s="87">
        <v>402020000</v>
      </c>
      <c r="P565" s="87">
        <v>153820000</v>
      </c>
      <c r="Q565" s="87">
        <v>248200000</v>
      </c>
      <c r="R565" s="87">
        <f t="shared" si="16"/>
        <v>6788536.218711704</v>
      </c>
      <c r="S565" s="87">
        <v>402020000</v>
      </c>
      <c r="T565" s="87">
        <f t="shared" si="17"/>
        <v>13223798.363554131</v>
      </c>
      <c r="U565" s="85"/>
      <c r="V565" s="115" t="s">
        <v>1257</v>
      </c>
      <c r="W565" s="115" t="s">
        <v>1257</v>
      </c>
      <c r="X565" s="115" t="s">
        <v>1258</v>
      </c>
    </row>
    <row r="566" spans="1:24">
      <c r="A566" s="85"/>
      <c r="B566" s="85">
        <v>4</v>
      </c>
      <c r="C566" s="82">
        <v>1</v>
      </c>
      <c r="D566" s="82">
        <v>20</v>
      </c>
      <c r="E566" s="82">
        <v>3.7</v>
      </c>
      <c r="F566" s="83" t="s">
        <v>1766</v>
      </c>
      <c r="G566" s="82">
        <v>5</v>
      </c>
      <c r="H566" s="122">
        <v>26.76</v>
      </c>
      <c r="I566" s="122">
        <v>57.75</v>
      </c>
      <c r="J566" s="125">
        <v>42.61</v>
      </c>
      <c r="K566" s="122">
        <v>11.85</v>
      </c>
      <c r="L566" s="117">
        <v>105.86</v>
      </c>
      <c r="M566" s="117">
        <v>206.22</v>
      </c>
      <c r="N566" s="87">
        <v>6790000</v>
      </c>
      <c r="O566" s="87">
        <v>423530000</v>
      </c>
      <c r="P566" s="87">
        <v>162030000</v>
      </c>
      <c r="Q566" s="87">
        <v>261500000</v>
      </c>
      <c r="R566" s="87">
        <f t="shared" si="16"/>
        <v>6789347.1707580211</v>
      </c>
      <c r="S566" s="87">
        <v>423530000</v>
      </c>
      <c r="T566" s="87">
        <f t="shared" si="17"/>
        <v>13225951.006553175</v>
      </c>
      <c r="U566" s="85"/>
      <c r="V566" s="115" t="s">
        <v>1257</v>
      </c>
      <c r="W566" s="115" t="s">
        <v>1257</v>
      </c>
      <c r="X566" s="115" t="s">
        <v>1258</v>
      </c>
    </row>
    <row r="567" spans="1:24">
      <c r="A567" s="85"/>
      <c r="B567" s="85">
        <v>4</v>
      </c>
      <c r="C567" s="82">
        <v>1</v>
      </c>
      <c r="D567" s="82">
        <v>20</v>
      </c>
      <c r="E567" s="82">
        <v>3.7</v>
      </c>
      <c r="F567" s="83" t="s">
        <v>1767</v>
      </c>
      <c r="G567" s="82">
        <v>5</v>
      </c>
      <c r="H567" s="122">
        <v>26.78</v>
      </c>
      <c r="I567" s="122">
        <v>57.81</v>
      </c>
      <c r="J567" s="125">
        <v>42.65</v>
      </c>
      <c r="K567" s="122">
        <v>16.350000000000001</v>
      </c>
      <c r="L567" s="117">
        <v>105.97</v>
      </c>
      <c r="M567" s="117">
        <v>206.43</v>
      </c>
      <c r="N567" s="87">
        <v>6790000</v>
      </c>
      <c r="O567" s="87">
        <v>423900000</v>
      </c>
      <c r="P567" s="87">
        <v>162200000</v>
      </c>
      <c r="Q567" s="87">
        <v>261700000</v>
      </c>
      <c r="R567" s="87">
        <f t="shared" si="16"/>
        <v>6788365.6157030798</v>
      </c>
      <c r="S567" s="87">
        <v>423900000</v>
      </c>
      <c r="T567" s="87">
        <f t="shared" si="17"/>
        <v>13223764.405488221</v>
      </c>
      <c r="U567" s="85"/>
      <c r="V567" s="115" t="s">
        <v>1257</v>
      </c>
      <c r="W567" s="115" t="s">
        <v>1257</v>
      </c>
      <c r="X567" s="115" t="s">
        <v>1258</v>
      </c>
    </row>
    <row r="568" spans="1:24">
      <c r="A568" s="85"/>
      <c r="B568" s="85">
        <v>4</v>
      </c>
      <c r="C568" s="82">
        <v>1</v>
      </c>
      <c r="D568" s="82">
        <v>20</v>
      </c>
      <c r="E568" s="82">
        <v>3.7</v>
      </c>
      <c r="F568" s="83" t="s">
        <v>1768</v>
      </c>
      <c r="G568" s="82">
        <v>5</v>
      </c>
      <c r="H568" s="122">
        <v>22.45</v>
      </c>
      <c r="I568" s="122">
        <v>48.44</v>
      </c>
      <c r="J568" s="125">
        <v>35.75</v>
      </c>
      <c r="K568" s="122">
        <v>12.45</v>
      </c>
      <c r="L568" s="117">
        <v>88.81</v>
      </c>
      <c r="M568" s="117">
        <v>173</v>
      </c>
      <c r="N568" s="87">
        <v>6790000</v>
      </c>
      <c r="O568" s="87">
        <v>355330000</v>
      </c>
      <c r="P568" s="87">
        <v>135930000</v>
      </c>
      <c r="Q568" s="87">
        <v>219400000</v>
      </c>
      <c r="R568" s="87">
        <f t="shared" si="16"/>
        <v>6789853.3416137202</v>
      </c>
      <c r="S568" s="87">
        <v>355330000</v>
      </c>
      <c r="T568" s="87">
        <f t="shared" si="17"/>
        <v>13226490.576502349</v>
      </c>
      <c r="U568" s="85"/>
      <c r="V568" s="115" t="s">
        <v>1257</v>
      </c>
      <c r="W568" s="115" t="s">
        <v>1257</v>
      </c>
      <c r="X568" s="115" t="s">
        <v>1258</v>
      </c>
    </row>
    <row r="569" spans="1:24">
      <c r="A569" s="85"/>
      <c r="B569" s="85">
        <v>4</v>
      </c>
      <c r="C569" s="82">
        <v>1</v>
      </c>
      <c r="D569" s="82">
        <v>20</v>
      </c>
      <c r="E569" s="82">
        <v>3.7</v>
      </c>
      <c r="F569" s="83" t="s">
        <v>1769</v>
      </c>
      <c r="G569" s="82">
        <v>5</v>
      </c>
      <c r="H569" s="122">
        <v>49.38</v>
      </c>
      <c r="I569" s="122">
        <v>106.58</v>
      </c>
      <c r="J569" s="125">
        <v>78.64</v>
      </c>
      <c r="K569" s="122">
        <v>43.95</v>
      </c>
      <c r="L569" s="117">
        <v>195.38</v>
      </c>
      <c r="M569" s="117">
        <v>380.59999999999997</v>
      </c>
      <c r="N569" s="87">
        <v>6890000</v>
      </c>
      <c r="O569" s="87">
        <v>793160000</v>
      </c>
      <c r="P569" s="87">
        <v>303460000</v>
      </c>
      <c r="Q569" s="87">
        <v>489700000</v>
      </c>
      <c r="R569" s="87">
        <f t="shared" si="16"/>
        <v>6889165.8668565955</v>
      </c>
      <c r="S569" s="87">
        <v>793160000</v>
      </c>
      <c r="T569" s="87">
        <f t="shared" si="17"/>
        <v>13420086.646154264</v>
      </c>
      <c r="U569" s="85"/>
      <c r="V569" s="115" t="s">
        <v>1257</v>
      </c>
      <c r="W569" s="115" t="s">
        <v>1257</v>
      </c>
      <c r="X569" s="115" t="s">
        <v>1258</v>
      </c>
    </row>
    <row r="570" spans="1:24">
      <c r="A570" s="85"/>
      <c r="B570" s="85">
        <v>4</v>
      </c>
      <c r="C570" s="82">
        <v>1</v>
      </c>
      <c r="D570" s="82">
        <v>20</v>
      </c>
      <c r="E570" s="82">
        <v>3.7</v>
      </c>
      <c r="F570" s="83" t="s">
        <v>1770</v>
      </c>
      <c r="G570" s="82">
        <v>5</v>
      </c>
      <c r="H570" s="122">
        <v>35.9</v>
      </c>
      <c r="I570" s="122">
        <v>77.490000000000009</v>
      </c>
      <c r="J570" s="125">
        <v>57.160000000000004</v>
      </c>
      <c r="K570" s="122">
        <v>15.9</v>
      </c>
      <c r="L570" s="117">
        <v>142.04</v>
      </c>
      <c r="M570" s="117">
        <v>276.69</v>
      </c>
      <c r="N570" s="87">
        <v>6790000</v>
      </c>
      <c r="O570" s="87">
        <v>568310000</v>
      </c>
      <c r="P570" s="87">
        <v>217410000</v>
      </c>
      <c r="Q570" s="87">
        <v>350900000</v>
      </c>
      <c r="R570" s="87">
        <f t="shared" si="16"/>
        <v>6789948.1145023415</v>
      </c>
      <c r="S570" s="87">
        <v>568310000</v>
      </c>
      <c r="T570" s="87">
        <f t="shared" si="17"/>
        <v>13226631.539014736</v>
      </c>
      <c r="U570" s="85"/>
      <c r="V570" s="115" t="s">
        <v>1257</v>
      </c>
      <c r="W570" s="115" t="s">
        <v>1257</v>
      </c>
      <c r="X570" s="115" t="s">
        <v>1258</v>
      </c>
    </row>
    <row r="571" spans="1:24">
      <c r="A571" s="85"/>
      <c r="B571" s="85">
        <v>4</v>
      </c>
      <c r="C571" s="82">
        <v>1</v>
      </c>
      <c r="D571" s="82">
        <v>20</v>
      </c>
      <c r="E571" s="82">
        <v>3.7</v>
      </c>
      <c r="F571" s="83" t="s">
        <v>1771</v>
      </c>
      <c r="G571" s="82">
        <v>5</v>
      </c>
      <c r="H571" s="122">
        <v>26.78</v>
      </c>
      <c r="I571" s="122">
        <v>57.81</v>
      </c>
      <c r="J571" s="125">
        <v>42.65</v>
      </c>
      <c r="K571" s="122">
        <v>16.350000000000001</v>
      </c>
      <c r="L571" s="117">
        <v>105.97</v>
      </c>
      <c r="M571" s="117">
        <v>206.43</v>
      </c>
      <c r="N571" s="87">
        <v>6790000</v>
      </c>
      <c r="O571" s="87">
        <v>423900000</v>
      </c>
      <c r="P571" s="87">
        <v>162200000</v>
      </c>
      <c r="Q571" s="87">
        <v>261700000</v>
      </c>
      <c r="R571" s="87">
        <f t="shared" si="16"/>
        <v>6788365.6157030798</v>
      </c>
      <c r="S571" s="87">
        <v>423900000</v>
      </c>
      <c r="T571" s="87">
        <f t="shared" si="17"/>
        <v>13223764.405488221</v>
      </c>
      <c r="U571" s="85"/>
      <c r="V571" s="115" t="s">
        <v>1257</v>
      </c>
      <c r="W571" s="115" t="s">
        <v>1257</v>
      </c>
      <c r="X571" s="115" t="s">
        <v>1258</v>
      </c>
    </row>
    <row r="572" spans="1:24">
      <c r="A572" s="85"/>
      <c r="B572" s="85">
        <v>4</v>
      </c>
      <c r="C572" s="82">
        <v>1</v>
      </c>
      <c r="D572" s="82">
        <v>20</v>
      </c>
      <c r="E572" s="82">
        <v>3.7</v>
      </c>
      <c r="F572" s="83" t="s">
        <v>1772</v>
      </c>
      <c r="G572" s="82">
        <v>5</v>
      </c>
      <c r="H572" s="122">
        <v>22.45</v>
      </c>
      <c r="I572" s="122">
        <v>48.44</v>
      </c>
      <c r="J572" s="125">
        <v>35.75</v>
      </c>
      <c r="K572" s="122">
        <v>12.45</v>
      </c>
      <c r="L572" s="117">
        <v>88.81</v>
      </c>
      <c r="M572" s="117">
        <v>173</v>
      </c>
      <c r="N572" s="87">
        <v>6790000</v>
      </c>
      <c r="O572" s="87">
        <v>355330000</v>
      </c>
      <c r="P572" s="87">
        <v>135930000</v>
      </c>
      <c r="Q572" s="87">
        <v>219400000</v>
      </c>
      <c r="R572" s="87">
        <f t="shared" si="16"/>
        <v>6789853.3416137202</v>
      </c>
      <c r="S572" s="87">
        <v>355330000</v>
      </c>
      <c r="T572" s="87">
        <f t="shared" si="17"/>
        <v>13226490.576502349</v>
      </c>
      <c r="U572" s="85"/>
      <c r="V572" s="115" t="s">
        <v>1257</v>
      </c>
      <c r="W572" s="115" t="s">
        <v>1257</v>
      </c>
      <c r="X572" s="115" t="s">
        <v>1258</v>
      </c>
    </row>
    <row r="573" spans="1:24">
      <c r="A573" s="85"/>
      <c r="B573" s="85">
        <v>4</v>
      </c>
      <c r="C573" s="82">
        <v>1</v>
      </c>
      <c r="D573" s="82">
        <v>20</v>
      </c>
      <c r="E573" s="82">
        <v>3.7</v>
      </c>
      <c r="F573" s="83" t="s">
        <v>1773</v>
      </c>
      <c r="G573" s="82">
        <v>5</v>
      </c>
      <c r="H573" s="122">
        <v>37.51</v>
      </c>
      <c r="I573" s="122">
        <v>80.97</v>
      </c>
      <c r="J573" s="125">
        <v>59.74</v>
      </c>
      <c r="K573" s="122">
        <v>31.950000000000003</v>
      </c>
      <c r="L573" s="117">
        <v>148.43</v>
      </c>
      <c r="M573" s="117">
        <v>289.14</v>
      </c>
      <c r="N573" s="87">
        <v>6890000</v>
      </c>
      <c r="O573" s="87">
        <v>602530000</v>
      </c>
      <c r="P573" s="87">
        <v>230530000</v>
      </c>
      <c r="Q573" s="87">
        <v>372000000</v>
      </c>
      <c r="R573" s="87">
        <f t="shared" si="16"/>
        <v>6888824.4820633661</v>
      </c>
      <c r="S573" s="87">
        <v>602530000</v>
      </c>
      <c r="T573" s="87">
        <f t="shared" si="17"/>
        <v>13419353.976580217</v>
      </c>
      <c r="U573" s="85"/>
      <c r="V573" s="115" t="s">
        <v>1257</v>
      </c>
      <c r="W573" s="115" t="s">
        <v>1257</v>
      </c>
      <c r="X573" s="115" t="s">
        <v>1258</v>
      </c>
    </row>
    <row r="574" spans="1:24">
      <c r="A574" s="85"/>
      <c r="B574" s="85">
        <v>4</v>
      </c>
      <c r="C574" s="82">
        <v>1</v>
      </c>
      <c r="D574" s="82">
        <v>20</v>
      </c>
      <c r="E574" s="82">
        <v>3.7</v>
      </c>
      <c r="F574" s="83" t="s">
        <v>1774</v>
      </c>
      <c r="G574" s="82">
        <v>5</v>
      </c>
      <c r="H574" s="122">
        <v>25.4</v>
      </c>
      <c r="I574" s="122">
        <v>54.82</v>
      </c>
      <c r="J574" s="125">
        <v>40.450000000000003</v>
      </c>
      <c r="K574" s="122">
        <v>11.25</v>
      </c>
      <c r="L574" s="117">
        <v>100.5</v>
      </c>
      <c r="M574" s="117">
        <v>195.76999999999998</v>
      </c>
      <c r="N574" s="87">
        <v>6790000</v>
      </c>
      <c r="O574" s="87">
        <v>402020000</v>
      </c>
      <c r="P574" s="87">
        <v>153820000</v>
      </c>
      <c r="Q574" s="87">
        <v>248200000</v>
      </c>
      <c r="R574" s="87">
        <f t="shared" si="16"/>
        <v>6788536.218711704</v>
      </c>
      <c r="S574" s="87">
        <v>402020000</v>
      </c>
      <c r="T574" s="87">
        <f t="shared" si="17"/>
        <v>13223798.363554131</v>
      </c>
      <c r="U574" s="85"/>
      <c r="V574" s="115" t="s">
        <v>1257</v>
      </c>
      <c r="W574" s="115" t="s">
        <v>1257</v>
      </c>
      <c r="X574" s="115" t="s">
        <v>1258</v>
      </c>
    </row>
    <row r="575" spans="1:24">
      <c r="A575" s="85"/>
      <c r="B575" s="85">
        <v>4</v>
      </c>
      <c r="C575" s="82">
        <v>1</v>
      </c>
      <c r="D575" s="82">
        <v>20</v>
      </c>
      <c r="E575" s="82">
        <v>3.7</v>
      </c>
      <c r="F575" s="83" t="s">
        <v>1775</v>
      </c>
      <c r="G575" s="82">
        <v>5</v>
      </c>
      <c r="H575" s="122">
        <v>25.4</v>
      </c>
      <c r="I575" s="122">
        <v>54.82</v>
      </c>
      <c r="J575" s="125">
        <v>40.450000000000003</v>
      </c>
      <c r="K575" s="122">
        <v>11.25</v>
      </c>
      <c r="L575" s="117">
        <v>100.5</v>
      </c>
      <c r="M575" s="117">
        <v>195.76999999999998</v>
      </c>
      <c r="N575" s="87">
        <v>6790000</v>
      </c>
      <c r="O575" s="87">
        <v>402020000</v>
      </c>
      <c r="P575" s="87">
        <v>153820000</v>
      </c>
      <c r="Q575" s="87">
        <v>248200000</v>
      </c>
      <c r="R575" s="87">
        <f t="shared" si="16"/>
        <v>6788536.218711704</v>
      </c>
      <c r="S575" s="87">
        <v>402020000</v>
      </c>
      <c r="T575" s="87">
        <f t="shared" si="17"/>
        <v>13223798.363554131</v>
      </c>
      <c r="U575" s="85"/>
      <c r="V575" s="115" t="s">
        <v>1257</v>
      </c>
      <c r="W575" s="115" t="s">
        <v>1257</v>
      </c>
      <c r="X575" s="115" t="s">
        <v>1258</v>
      </c>
    </row>
    <row r="576" spans="1:24">
      <c r="A576" s="85"/>
      <c r="B576" s="85">
        <v>4</v>
      </c>
      <c r="C576" s="82">
        <v>1</v>
      </c>
      <c r="D576" s="82">
        <v>20</v>
      </c>
      <c r="E576" s="82">
        <v>3.7</v>
      </c>
      <c r="F576" s="83" t="s">
        <v>1776</v>
      </c>
      <c r="G576" s="82">
        <v>5</v>
      </c>
      <c r="H576" s="122">
        <v>30.23</v>
      </c>
      <c r="I576" s="122">
        <v>65.25</v>
      </c>
      <c r="J576" s="125">
        <v>48.14</v>
      </c>
      <c r="K576" s="122">
        <v>28.05</v>
      </c>
      <c r="L576" s="117">
        <v>119.61</v>
      </c>
      <c r="M576" s="117">
        <v>233</v>
      </c>
      <c r="N576" s="87">
        <v>6890000</v>
      </c>
      <c r="O576" s="87">
        <v>485570000</v>
      </c>
      <c r="P576" s="87">
        <v>185770000</v>
      </c>
      <c r="Q576" s="87">
        <v>299800000</v>
      </c>
      <c r="R576" s="87">
        <f t="shared" si="16"/>
        <v>6889227.8225091333</v>
      </c>
      <c r="S576" s="87">
        <v>485570000</v>
      </c>
      <c r="T576" s="87">
        <f t="shared" si="17"/>
        <v>13420199.67096922</v>
      </c>
      <c r="U576" s="85"/>
      <c r="V576" s="115" t="s">
        <v>1257</v>
      </c>
      <c r="W576" s="115" t="s">
        <v>1257</v>
      </c>
      <c r="X576" s="115" t="s">
        <v>1258</v>
      </c>
    </row>
    <row r="577" spans="1:24">
      <c r="A577" s="85"/>
      <c r="B577" s="85">
        <v>4</v>
      </c>
      <c r="C577" s="82">
        <v>1</v>
      </c>
      <c r="D577" s="82">
        <v>20</v>
      </c>
      <c r="E577" s="82">
        <v>3.7</v>
      </c>
      <c r="F577" s="83" t="s">
        <v>1777</v>
      </c>
      <c r="G577" s="82">
        <v>5</v>
      </c>
      <c r="H577" s="122">
        <v>22.45</v>
      </c>
      <c r="I577" s="122">
        <v>48.44</v>
      </c>
      <c r="J577" s="125">
        <v>35.75</v>
      </c>
      <c r="K577" s="122">
        <v>12.45</v>
      </c>
      <c r="L577" s="117">
        <v>88.81</v>
      </c>
      <c r="M577" s="117">
        <v>173</v>
      </c>
      <c r="N577" s="87">
        <v>6790000</v>
      </c>
      <c r="O577" s="87">
        <v>355330000</v>
      </c>
      <c r="P577" s="87">
        <v>135930000</v>
      </c>
      <c r="Q577" s="87">
        <v>219400000</v>
      </c>
      <c r="R577" s="87">
        <f t="shared" si="16"/>
        <v>6789853.3416137202</v>
      </c>
      <c r="S577" s="87">
        <v>355330000</v>
      </c>
      <c r="T577" s="87">
        <f t="shared" si="17"/>
        <v>13226490.576502349</v>
      </c>
      <c r="U577" s="85"/>
      <c r="V577" s="115" t="s">
        <v>1257</v>
      </c>
      <c r="W577" s="115" t="s">
        <v>1257</v>
      </c>
      <c r="X577" s="115" t="s">
        <v>1258</v>
      </c>
    </row>
    <row r="578" spans="1:24">
      <c r="A578" s="85"/>
      <c r="B578" s="85">
        <v>4</v>
      </c>
      <c r="C578" s="82">
        <v>1</v>
      </c>
      <c r="D578" s="82">
        <v>21</v>
      </c>
      <c r="E578" s="82">
        <v>3.7</v>
      </c>
      <c r="F578" s="83" t="s">
        <v>1778</v>
      </c>
      <c r="G578" s="82">
        <v>5</v>
      </c>
      <c r="H578" s="122">
        <v>22.45</v>
      </c>
      <c r="I578" s="122">
        <v>48.44</v>
      </c>
      <c r="J578" s="125">
        <v>35.75</v>
      </c>
      <c r="K578" s="122">
        <v>12.45</v>
      </c>
      <c r="L578" s="117">
        <v>88.81</v>
      </c>
      <c r="M578" s="117">
        <v>173</v>
      </c>
      <c r="N578" s="87">
        <v>6840000</v>
      </c>
      <c r="O578" s="87">
        <v>357930000</v>
      </c>
      <c r="P578" s="87">
        <v>136930000</v>
      </c>
      <c r="Q578" s="87">
        <v>221000000</v>
      </c>
      <c r="R578" s="87">
        <f t="shared" si="16"/>
        <v>6839535.6613958823</v>
      </c>
      <c r="S578" s="87">
        <v>357930000</v>
      </c>
      <c r="T578" s="87">
        <f t="shared" si="17"/>
        <v>13323270.683723541</v>
      </c>
      <c r="U578" s="85"/>
      <c r="V578" s="115" t="s">
        <v>1257</v>
      </c>
      <c r="W578" s="115" t="s">
        <v>1257</v>
      </c>
      <c r="X578" s="115" t="s">
        <v>1258</v>
      </c>
    </row>
    <row r="579" spans="1:24">
      <c r="A579" s="85"/>
      <c r="B579" s="85">
        <v>4</v>
      </c>
      <c r="C579" s="82">
        <v>1</v>
      </c>
      <c r="D579" s="82">
        <v>21</v>
      </c>
      <c r="E579" s="82">
        <v>3.7</v>
      </c>
      <c r="F579" s="83" t="s">
        <v>1779</v>
      </c>
      <c r="G579" s="82">
        <v>5</v>
      </c>
      <c r="H579" s="122">
        <v>37.51</v>
      </c>
      <c r="I579" s="122">
        <v>80.97</v>
      </c>
      <c r="J579" s="125">
        <v>59.74</v>
      </c>
      <c r="K579" s="122">
        <v>31.950000000000003</v>
      </c>
      <c r="L579" s="117">
        <v>148.43</v>
      </c>
      <c r="M579" s="117">
        <v>289.14</v>
      </c>
      <c r="N579" s="87">
        <v>6940000</v>
      </c>
      <c r="O579" s="87">
        <v>606910000</v>
      </c>
      <c r="P579" s="87">
        <v>232210000</v>
      </c>
      <c r="Q579" s="87">
        <v>374700000</v>
      </c>
      <c r="R579" s="87">
        <f t="shared" ref="R579:R642" si="18">S579/(M579*0.3025)</f>
        <v>6938901.7416710826</v>
      </c>
      <c r="S579" s="87">
        <v>606910000</v>
      </c>
      <c r="T579" s="87">
        <f t="shared" ref="T579:T642" si="19">S579/(L579*0.3025)</f>
        <v>13516903.924993444</v>
      </c>
      <c r="U579" s="85"/>
      <c r="V579" s="115" t="s">
        <v>1257</v>
      </c>
      <c r="W579" s="115" t="s">
        <v>1257</v>
      </c>
      <c r="X579" s="115" t="s">
        <v>1258</v>
      </c>
    </row>
    <row r="580" spans="1:24">
      <c r="A580" s="85"/>
      <c r="B580" s="85">
        <v>4</v>
      </c>
      <c r="C580" s="82">
        <v>1</v>
      </c>
      <c r="D580" s="82">
        <v>21</v>
      </c>
      <c r="E580" s="82">
        <v>3.7</v>
      </c>
      <c r="F580" s="83" t="s">
        <v>1780</v>
      </c>
      <c r="G580" s="82">
        <v>5</v>
      </c>
      <c r="H580" s="122">
        <v>25.4</v>
      </c>
      <c r="I580" s="122">
        <v>54.82</v>
      </c>
      <c r="J580" s="125">
        <v>40.450000000000003</v>
      </c>
      <c r="K580" s="122">
        <v>11.25</v>
      </c>
      <c r="L580" s="117">
        <v>100.5</v>
      </c>
      <c r="M580" s="117">
        <v>195.76999999999998</v>
      </c>
      <c r="N580" s="87">
        <v>6840000</v>
      </c>
      <c r="O580" s="87">
        <v>405060000</v>
      </c>
      <c r="P580" s="87">
        <v>154960000</v>
      </c>
      <c r="Q580" s="87">
        <v>250100000</v>
      </c>
      <c r="R580" s="87">
        <f t="shared" si="18"/>
        <v>6839869.8590900023</v>
      </c>
      <c r="S580" s="87">
        <v>405060000</v>
      </c>
      <c r="T580" s="87">
        <f t="shared" si="19"/>
        <v>13323794.251881091</v>
      </c>
      <c r="U580" s="85"/>
      <c r="V580" s="115" t="s">
        <v>1257</v>
      </c>
      <c r="W580" s="115" t="s">
        <v>1257</v>
      </c>
      <c r="X580" s="115" t="s">
        <v>1258</v>
      </c>
    </row>
    <row r="581" spans="1:24">
      <c r="A581" s="85"/>
      <c r="B581" s="85">
        <v>4</v>
      </c>
      <c r="C581" s="82">
        <v>1</v>
      </c>
      <c r="D581" s="82">
        <v>21</v>
      </c>
      <c r="E581" s="82">
        <v>3.7</v>
      </c>
      <c r="F581" s="83" t="s">
        <v>1781</v>
      </c>
      <c r="G581" s="82">
        <v>5</v>
      </c>
      <c r="H581" s="122">
        <v>25.4</v>
      </c>
      <c r="I581" s="122">
        <v>54.82</v>
      </c>
      <c r="J581" s="125">
        <v>40.450000000000003</v>
      </c>
      <c r="K581" s="122">
        <v>11.25</v>
      </c>
      <c r="L581" s="117">
        <v>100.5</v>
      </c>
      <c r="M581" s="117">
        <v>195.76999999999998</v>
      </c>
      <c r="N581" s="87">
        <v>6840000</v>
      </c>
      <c r="O581" s="87">
        <v>405060000</v>
      </c>
      <c r="P581" s="87">
        <v>154960000</v>
      </c>
      <c r="Q581" s="87">
        <v>250100000</v>
      </c>
      <c r="R581" s="87">
        <f t="shared" si="18"/>
        <v>6839869.8590900023</v>
      </c>
      <c r="S581" s="87">
        <v>405060000</v>
      </c>
      <c r="T581" s="87">
        <f t="shared" si="19"/>
        <v>13323794.251881091</v>
      </c>
      <c r="U581" s="85"/>
      <c r="V581" s="115" t="s">
        <v>1257</v>
      </c>
      <c r="W581" s="115" t="s">
        <v>1257</v>
      </c>
      <c r="X581" s="115" t="s">
        <v>1258</v>
      </c>
    </row>
    <row r="582" spans="1:24">
      <c r="A582" s="85"/>
      <c r="B582" s="85">
        <v>4</v>
      </c>
      <c r="C582" s="82">
        <v>1</v>
      </c>
      <c r="D582" s="82">
        <v>21</v>
      </c>
      <c r="E582" s="82">
        <v>3.7</v>
      </c>
      <c r="F582" s="83" t="s">
        <v>1782</v>
      </c>
      <c r="G582" s="82">
        <v>1</v>
      </c>
      <c r="H582" s="122">
        <v>30.23</v>
      </c>
      <c r="I582" s="122">
        <v>65.25</v>
      </c>
      <c r="J582" s="125">
        <v>48.14</v>
      </c>
      <c r="K582" s="122">
        <v>28.05</v>
      </c>
      <c r="L582" s="117">
        <v>119.61</v>
      </c>
      <c r="M582" s="117">
        <v>233</v>
      </c>
      <c r="N582" s="87">
        <v>6940000</v>
      </c>
      <c r="O582" s="87">
        <v>489120000</v>
      </c>
      <c r="P582" s="87">
        <v>187120000</v>
      </c>
      <c r="Q582" s="87">
        <v>302000000</v>
      </c>
      <c r="R582" s="87">
        <f t="shared" si="18"/>
        <v>6939594.9349129219</v>
      </c>
      <c r="S582" s="87">
        <v>489120000</v>
      </c>
      <c r="T582" s="87">
        <f t="shared" si="19"/>
        <v>13518314.68802534</v>
      </c>
      <c r="U582" s="85"/>
      <c r="V582" s="115" t="s">
        <v>1257</v>
      </c>
      <c r="W582" s="115" t="s">
        <v>1257</v>
      </c>
      <c r="X582" s="115" t="s">
        <v>1258</v>
      </c>
    </row>
    <row r="583" spans="1:24">
      <c r="A583" s="85"/>
      <c r="B583" s="85">
        <v>4</v>
      </c>
      <c r="C583" s="82">
        <v>1</v>
      </c>
      <c r="D583" s="82">
        <v>21</v>
      </c>
      <c r="E583" s="82">
        <v>3.7</v>
      </c>
      <c r="F583" s="83" t="s">
        <v>1783</v>
      </c>
      <c r="G583" s="82">
        <v>5</v>
      </c>
      <c r="H583" s="122">
        <v>22.45</v>
      </c>
      <c r="I583" s="122">
        <v>48.44</v>
      </c>
      <c r="J583" s="125">
        <v>35.75</v>
      </c>
      <c r="K583" s="122">
        <v>12.45</v>
      </c>
      <c r="L583" s="117">
        <v>88.81</v>
      </c>
      <c r="M583" s="117">
        <v>173</v>
      </c>
      <c r="N583" s="87">
        <v>6840000</v>
      </c>
      <c r="O583" s="87">
        <v>357930000</v>
      </c>
      <c r="P583" s="87">
        <v>136930000</v>
      </c>
      <c r="Q583" s="87">
        <v>221000000</v>
      </c>
      <c r="R583" s="87">
        <f t="shared" si="18"/>
        <v>6839535.6613958823</v>
      </c>
      <c r="S583" s="87">
        <v>357930000</v>
      </c>
      <c r="T583" s="87">
        <f t="shared" si="19"/>
        <v>13323270.683723541</v>
      </c>
      <c r="U583" s="85"/>
      <c r="V583" s="115" t="s">
        <v>1257</v>
      </c>
      <c r="W583" s="115" t="s">
        <v>1257</v>
      </c>
      <c r="X583" s="115" t="s">
        <v>1258</v>
      </c>
    </row>
    <row r="584" spans="1:24">
      <c r="A584" s="85"/>
      <c r="B584" s="85">
        <v>4</v>
      </c>
      <c r="C584" s="82">
        <v>1</v>
      </c>
      <c r="D584" s="82">
        <v>21</v>
      </c>
      <c r="E584" s="82">
        <v>3.7</v>
      </c>
      <c r="F584" s="83" t="s">
        <v>1784</v>
      </c>
      <c r="G584" s="82">
        <v>5</v>
      </c>
      <c r="H584" s="122">
        <v>22.45</v>
      </c>
      <c r="I584" s="122">
        <v>48.44</v>
      </c>
      <c r="J584" s="125">
        <v>35.75</v>
      </c>
      <c r="K584" s="122">
        <v>12.45</v>
      </c>
      <c r="L584" s="117">
        <v>88.81</v>
      </c>
      <c r="M584" s="117">
        <v>173</v>
      </c>
      <c r="N584" s="87">
        <v>6840000</v>
      </c>
      <c r="O584" s="87">
        <v>357930000</v>
      </c>
      <c r="P584" s="87">
        <v>136930000</v>
      </c>
      <c r="Q584" s="87">
        <v>221000000</v>
      </c>
      <c r="R584" s="87">
        <f t="shared" si="18"/>
        <v>6839535.6613958823</v>
      </c>
      <c r="S584" s="87">
        <v>357930000</v>
      </c>
      <c r="T584" s="87">
        <f t="shared" si="19"/>
        <v>13323270.683723541</v>
      </c>
      <c r="U584" s="85"/>
      <c r="V584" s="115" t="s">
        <v>1257</v>
      </c>
      <c r="W584" s="115" t="s">
        <v>1257</v>
      </c>
      <c r="X584" s="115" t="s">
        <v>1258</v>
      </c>
    </row>
    <row r="585" spans="1:24">
      <c r="A585" s="85"/>
      <c r="B585" s="85">
        <v>4</v>
      </c>
      <c r="C585" s="82">
        <v>1</v>
      </c>
      <c r="D585" s="82">
        <v>21</v>
      </c>
      <c r="E585" s="82">
        <v>3.7</v>
      </c>
      <c r="F585" s="83" t="s">
        <v>1785</v>
      </c>
      <c r="G585" s="82">
        <v>1</v>
      </c>
      <c r="H585" s="122">
        <v>40.909999999999997</v>
      </c>
      <c r="I585" s="122">
        <v>88.3</v>
      </c>
      <c r="J585" s="125">
        <v>65.16</v>
      </c>
      <c r="K585" s="122">
        <v>40.200000000000003</v>
      </c>
      <c r="L585" s="117">
        <v>161.88</v>
      </c>
      <c r="M585" s="117">
        <v>315.33999999999997</v>
      </c>
      <c r="N585" s="87">
        <v>6940000</v>
      </c>
      <c r="O585" s="87">
        <v>661950000</v>
      </c>
      <c r="P585" s="87">
        <v>253250000</v>
      </c>
      <c r="Q585" s="87">
        <v>408700000</v>
      </c>
      <c r="R585" s="87">
        <f t="shared" si="18"/>
        <v>6939381.1847844161</v>
      </c>
      <c r="S585" s="87">
        <v>661950000</v>
      </c>
      <c r="T585" s="87">
        <f t="shared" si="19"/>
        <v>13517818.524894474</v>
      </c>
      <c r="U585" s="85"/>
      <c r="V585" s="115" t="s">
        <v>1257</v>
      </c>
      <c r="W585" s="115" t="s">
        <v>1257</v>
      </c>
      <c r="X585" s="115" t="s">
        <v>1258</v>
      </c>
    </row>
    <row r="586" spans="1:24">
      <c r="A586" s="85"/>
      <c r="B586" s="85">
        <v>4</v>
      </c>
      <c r="C586" s="82">
        <v>1</v>
      </c>
      <c r="D586" s="82">
        <v>21</v>
      </c>
      <c r="E586" s="82">
        <v>3.7</v>
      </c>
      <c r="F586" s="83" t="s">
        <v>1786</v>
      </c>
      <c r="G586" s="82">
        <v>5</v>
      </c>
      <c r="H586" s="122">
        <v>25.4</v>
      </c>
      <c r="I586" s="122">
        <v>54.82</v>
      </c>
      <c r="J586" s="125">
        <v>40.450000000000003</v>
      </c>
      <c r="K586" s="122">
        <v>11.25</v>
      </c>
      <c r="L586" s="117">
        <v>100.5</v>
      </c>
      <c r="M586" s="117">
        <v>195.76999999999998</v>
      </c>
      <c r="N586" s="87">
        <v>6840000</v>
      </c>
      <c r="O586" s="87">
        <v>405060000</v>
      </c>
      <c r="P586" s="87">
        <v>154960000</v>
      </c>
      <c r="Q586" s="87">
        <v>250100000</v>
      </c>
      <c r="R586" s="87">
        <f t="shared" si="18"/>
        <v>6839869.8590900023</v>
      </c>
      <c r="S586" s="87">
        <v>405060000</v>
      </c>
      <c r="T586" s="87">
        <f t="shared" si="19"/>
        <v>13323794.251881091</v>
      </c>
      <c r="U586" s="85"/>
      <c r="V586" s="115" t="s">
        <v>1257</v>
      </c>
      <c r="W586" s="115" t="s">
        <v>1257</v>
      </c>
      <c r="X586" s="115" t="s">
        <v>1258</v>
      </c>
    </row>
    <row r="587" spans="1:24">
      <c r="A587" s="85"/>
      <c r="B587" s="85">
        <v>4</v>
      </c>
      <c r="C587" s="82">
        <v>1</v>
      </c>
      <c r="D587" s="82">
        <v>21</v>
      </c>
      <c r="E587" s="82">
        <v>3.7</v>
      </c>
      <c r="F587" s="83" t="s">
        <v>1787</v>
      </c>
      <c r="G587" s="82">
        <v>5</v>
      </c>
      <c r="H587" s="122">
        <v>25.4</v>
      </c>
      <c r="I587" s="122">
        <v>54.82</v>
      </c>
      <c r="J587" s="125">
        <v>40.450000000000003</v>
      </c>
      <c r="K587" s="122">
        <v>11.25</v>
      </c>
      <c r="L587" s="117">
        <v>100.5</v>
      </c>
      <c r="M587" s="117">
        <v>195.76999999999998</v>
      </c>
      <c r="N587" s="87">
        <v>6840000</v>
      </c>
      <c r="O587" s="87">
        <v>405060000</v>
      </c>
      <c r="P587" s="87">
        <v>154960000</v>
      </c>
      <c r="Q587" s="87">
        <v>250100000</v>
      </c>
      <c r="R587" s="87">
        <f t="shared" si="18"/>
        <v>6839869.8590900023</v>
      </c>
      <c r="S587" s="87">
        <v>405060000</v>
      </c>
      <c r="T587" s="87">
        <f t="shared" si="19"/>
        <v>13323794.251881091</v>
      </c>
      <c r="U587" s="85"/>
      <c r="V587" s="115" t="s">
        <v>1257</v>
      </c>
      <c r="W587" s="115" t="s">
        <v>1257</v>
      </c>
      <c r="X587" s="115" t="s">
        <v>1258</v>
      </c>
    </row>
    <row r="588" spans="1:24">
      <c r="A588" s="85"/>
      <c r="B588" s="85">
        <v>4</v>
      </c>
      <c r="C588" s="82">
        <v>1</v>
      </c>
      <c r="D588" s="82">
        <v>21</v>
      </c>
      <c r="E588" s="82">
        <v>3.7</v>
      </c>
      <c r="F588" s="83" t="s">
        <v>1788</v>
      </c>
      <c r="G588" s="82">
        <v>5</v>
      </c>
      <c r="H588" s="122">
        <v>40.909999999999997</v>
      </c>
      <c r="I588" s="122">
        <v>88.3</v>
      </c>
      <c r="J588" s="125">
        <v>65.16</v>
      </c>
      <c r="K588" s="122">
        <v>40.200000000000003</v>
      </c>
      <c r="L588" s="117">
        <v>161.88</v>
      </c>
      <c r="M588" s="117">
        <v>315.33999999999997</v>
      </c>
      <c r="N588" s="87">
        <v>6940000</v>
      </c>
      <c r="O588" s="87">
        <v>661950000</v>
      </c>
      <c r="P588" s="87">
        <v>253250000</v>
      </c>
      <c r="Q588" s="87">
        <v>408700000</v>
      </c>
      <c r="R588" s="87">
        <f t="shared" si="18"/>
        <v>6939381.1847844161</v>
      </c>
      <c r="S588" s="87">
        <v>661950000</v>
      </c>
      <c r="T588" s="87">
        <f t="shared" si="19"/>
        <v>13517818.524894474</v>
      </c>
      <c r="U588" s="85"/>
      <c r="V588" s="115" t="s">
        <v>1257</v>
      </c>
      <c r="W588" s="115" t="s">
        <v>1257</v>
      </c>
      <c r="X588" s="115" t="s">
        <v>1258</v>
      </c>
    </row>
    <row r="589" spans="1:24">
      <c r="A589" s="85"/>
      <c r="B589" s="85">
        <v>4</v>
      </c>
      <c r="C589" s="82">
        <v>1</v>
      </c>
      <c r="D589" s="82">
        <v>21</v>
      </c>
      <c r="E589" s="82">
        <v>3.7</v>
      </c>
      <c r="F589" s="83" t="s">
        <v>1789</v>
      </c>
      <c r="G589" s="82">
        <v>5</v>
      </c>
      <c r="H589" s="122">
        <v>22.45</v>
      </c>
      <c r="I589" s="122">
        <v>48.44</v>
      </c>
      <c r="J589" s="125">
        <v>35.75</v>
      </c>
      <c r="K589" s="122">
        <v>12.45</v>
      </c>
      <c r="L589" s="117">
        <v>88.81</v>
      </c>
      <c r="M589" s="117">
        <v>173</v>
      </c>
      <c r="N589" s="87">
        <v>6840000</v>
      </c>
      <c r="O589" s="87">
        <v>357930000</v>
      </c>
      <c r="P589" s="87">
        <v>136930000</v>
      </c>
      <c r="Q589" s="87">
        <v>221000000</v>
      </c>
      <c r="R589" s="87">
        <f t="shared" si="18"/>
        <v>6839535.6613958823</v>
      </c>
      <c r="S589" s="87">
        <v>357930000</v>
      </c>
      <c r="T589" s="87">
        <f t="shared" si="19"/>
        <v>13323270.683723541</v>
      </c>
      <c r="U589" s="85"/>
      <c r="V589" s="115" t="s">
        <v>1257</v>
      </c>
      <c r="W589" s="115" t="s">
        <v>1257</v>
      </c>
      <c r="X589" s="115" t="s">
        <v>1258</v>
      </c>
    </row>
    <row r="590" spans="1:24">
      <c r="A590" s="85"/>
      <c r="B590" s="85">
        <v>4</v>
      </c>
      <c r="C590" s="82">
        <v>1</v>
      </c>
      <c r="D590" s="82">
        <v>21</v>
      </c>
      <c r="E590" s="82">
        <v>3.7</v>
      </c>
      <c r="F590" s="83" t="s">
        <v>1790</v>
      </c>
      <c r="G590" s="82">
        <v>5</v>
      </c>
      <c r="H590" s="122">
        <v>22.45</v>
      </c>
      <c r="I590" s="122">
        <v>48.44</v>
      </c>
      <c r="J590" s="125">
        <v>35.75</v>
      </c>
      <c r="K590" s="122">
        <v>12.45</v>
      </c>
      <c r="L590" s="117">
        <v>88.81</v>
      </c>
      <c r="M590" s="117">
        <v>173</v>
      </c>
      <c r="N590" s="87">
        <v>6840000</v>
      </c>
      <c r="O590" s="87">
        <v>357930000</v>
      </c>
      <c r="P590" s="87">
        <v>136930000</v>
      </c>
      <c r="Q590" s="87">
        <v>221000000</v>
      </c>
      <c r="R590" s="87">
        <f t="shared" si="18"/>
        <v>6839535.6613958823</v>
      </c>
      <c r="S590" s="87">
        <v>357930000</v>
      </c>
      <c r="T590" s="87">
        <f t="shared" si="19"/>
        <v>13323270.683723541</v>
      </c>
      <c r="U590" s="85"/>
      <c r="V590" s="115" t="s">
        <v>1257</v>
      </c>
      <c r="W590" s="115" t="s">
        <v>1257</v>
      </c>
      <c r="X590" s="115" t="s">
        <v>1258</v>
      </c>
    </row>
    <row r="591" spans="1:24">
      <c r="A591" s="85"/>
      <c r="B591" s="85">
        <v>4</v>
      </c>
      <c r="C591" s="82">
        <v>1</v>
      </c>
      <c r="D591" s="82">
        <v>21</v>
      </c>
      <c r="E591" s="82">
        <v>3.7</v>
      </c>
      <c r="F591" s="83" t="s">
        <v>1791</v>
      </c>
      <c r="G591" s="82">
        <v>5</v>
      </c>
      <c r="H591" s="122">
        <v>49.38</v>
      </c>
      <c r="I591" s="122">
        <v>106.58</v>
      </c>
      <c r="J591" s="125">
        <v>78.64</v>
      </c>
      <c r="K591" s="122">
        <v>43.95</v>
      </c>
      <c r="L591" s="117">
        <v>195.38</v>
      </c>
      <c r="M591" s="117">
        <v>380.59999999999997</v>
      </c>
      <c r="N591" s="87">
        <v>6940000</v>
      </c>
      <c r="O591" s="87">
        <v>798960000</v>
      </c>
      <c r="P591" s="87">
        <v>305660000</v>
      </c>
      <c r="Q591" s="87">
        <v>493300000</v>
      </c>
      <c r="R591" s="87">
        <f t="shared" si="18"/>
        <v>6939543.0442580879</v>
      </c>
      <c r="S591" s="87">
        <v>798960000</v>
      </c>
      <c r="T591" s="87">
        <f t="shared" si="19"/>
        <v>13518221.325850282</v>
      </c>
      <c r="U591" s="85"/>
      <c r="V591" s="115" t="s">
        <v>1257</v>
      </c>
      <c r="W591" s="115" t="s">
        <v>1257</v>
      </c>
      <c r="X591" s="115" t="s">
        <v>1258</v>
      </c>
    </row>
    <row r="592" spans="1:24">
      <c r="A592" s="85"/>
      <c r="B592" s="85">
        <v>4</v>
      </c>
      <c r="C592" s="82">
        <v>1</v>
      </c>
      <c r="D592" s="82">
        <v>21</v>
      </c>
      <c r="E592" s="82">
        <v>3.7</v>
      </c>
      <c r="F592" s="83" t="s">
        <v>1792</v>
      </c>
      <c r="G592" s="82">
        <v>5</v>
      </c>
      <c r="H592" s="122">
        <v>33.869999999999997</v>
      </c>
      <c r="I592" s="122">
        <v>73.099999999999994</v>
      </c>
      <c r="J592" s="125">
        <v>53.93</v>
      </c>
      <c r="K592" s="122">
        <v>15</v>
      </c>
      <c r="L592" s="117">
        <v>134</v>
      </c>
      <c r="M592" s="117">
        <v>261.02999999999997</v>
      </c>
      <c r="N592" s="87">
        <v>6840000</v>
      </c>
      <c r="O592" s="87">
        <v>540010000</v>
      </c>
      <c r="P592" s="87">
        <v>206610000</v>
      </c>
      <c r="Q592" s="87">
        <v>333400000</v>
      </c>
      <c r="R592" s="87">
        <f t="shared" si="18"/>
        <v>6838896.0073301475</v>
      </c>
      <c r="S592" s="87">
        <v>540010000</v>
      </c>
      <c r="T592" s="87">
        <f t="shared" si="19"/>
        <v>13322067.349204393</v>
      </c>
      <c r="U592" s="85"/>
      <c r="V592" s="115" t="s">
        <v>1257</v>
      </c>
      <c r="W592" s="115" t="s">
        <v>1257</v>
      </c>
      <c r="X592" s="115" t="s">
        <v>1258</v>
      </c>
    </row>
    <row r="593" spans="1:24">
      <c r="A593" s="85"/>
      <c r="B593" s="85">
        <v>4</v>
      </c>
      <c r="C593" s="82">
        <v>1</v>
      </c>
      <c r="D593" s="82">
        <v>21</v>
      </c>
      <c r="E593" s="82">
        <v>3.7</v>
      </c>
      <c r="F593" s="83" t="s">
        <v>1793</v>
      </c>
      <c r="G593" s="82">
        <v>5</v>
      </c>
      <c r="H593" s="122">
        <v>49.38</v>
      </c>
      <c r="I593" s="122">
        <v>106.58</v>
      </c>
      <c r="J593" s="125">
        <v>78.64</v>
      </c>
      <c r="K593" s="122">
        <v>43.95</v>
      </c>
      <c r="L593" s="117">
        <v>195.38</v>
      </c>
      <c r="M593" s="117">
        <v>380.59999999999997</v>
      </c>
      <c r="N593" s="87">
        <v>6940000</v>
      </c>
      <c r="O593" s="87">
        <v>798960000</v>
      </c>
      <c r="P593" s="87">
        <v>305660000</v>
      </c>
      <c r="Q593" s="87">
        <v>493300000</v>
      </c>
      <c r="R593" s="87">
        <f t="shared" si="18"/>
        <v>6939543.0442580879</v>
      </c>
      <c r="S593" s="87">
        <v>798960000</v>
      </c>
      <c r="T593" s="87">
        <f t="shared" si="19"/>
        <v>13518221.325850282</v>
      </c>
      <c r="U593" s="85"/>
      <c r="V593" s="115" t="s">
        <v>1257</v>
      </c>
      <c r="W593" s="115" t="s">
        <v>1257</v>
      </c>
      <c r="X593" s="115" t="s">
        <v>1258</v>
      </c>
    </row>
    <row r="594" spans="1:24">
      <c r="A594" s="85"/>
      <c r="B594" s="85">
        <v>4</v>
      </c>
      <c r="C594" s="82">
        <v>1</v>
      </c>
      <c r="D594" s="82">
        <v>21</v>
      </c>
      <c r="E594" s="82">
        <v>3.7</v>
      </c>
      <c r="F594" s="83" t="s">
        <v>1794</v>
      </c>
      <c r="G594" s="82">
        <v>5</v>
      </c>
      <c r="H594" s="122">
        <v>22.45</v>
      </c>
      <c r="I594" s="122">
        <v>48.44</v>
      </c>
      <c r="J594" s="125">
        <v>35.75</v>
      </c>
      <c r="K594" s="122">
        <v>12.45</v>
      </c>
      <c r="L594" s="117">
        <v>88.81</v>
      </c>
      <c r="M594" s="117">
        <v>173</v>
      </c>
      <c r="N594" s="87">
        <v>6840000</v>
      </c>
      <c r="O594" s="87">
        <v>357930000</v>
      </c>
      <c r="P594" s="87">
        <v>136930000</v>
      </c>
      <c r="Q594" s="87">
        <v>221000000</v>
      </c>
      <c r="R594" s="87">
        <f t="shared" si="18"/>
        <v>6839535.6613958823</v>
      </c>
      <c r="S594" s="87">
        <v>357930000</v>
      </c>
      <c r="T594" s="87">
        <f t="shared" si="19"/>
        <v>13323270.683723541</v>
      </c>
      <c r="U594" s="85"/>
      <c r="V594" s="115" t="s">
        <v>1257</v>
      </c>
      <c r="W594" s="115" t="s">
        <v>1257</v>
      </c>
      <c r="X594" s="115" t="s">
        <v>1258</v>
      </c>
    </row>
    <row r="595" spans="1:24">
      <c r="A595" s="85"/>
      <c r="B595" s="85">
        <v>4</v>
      </c>
      <c r="C595" s="82">
        <v>1</v>
      </c>
      <c r="D595" s="82">
        <v>21</v>
      </c>
      <c r="E595" s="82">
        <v>3.7</v>
      </c>
      <c r="F595" s="83" t="s">
        <v>1795</v>
      </c>
      <c r="G595" s="82">
        <v>5</v>
      </c>
      <c r="H595" s="122">
        <v>22.45</v>
      </c>
      <c r="I595" s="122">
        <v>48.44</v>
      </c>
      <c r="J595" s="125">
        <v>35.75</v>
      </c>
      <c r="K595" s="122">
        <v>12.45</v>
      </c>
      <c r="L595" s="117">
        <v>88.81</v>
      </c>
      <c r="M595" s="117">
        <v>173</v>
      </c>
      <c r="N595" s="87">
        <v>6840000</v>
      </c>
      <c r="O595" s="87">
        <v>357930000</v>
      </c>
      <c r="P595" s="87">
        <v>136930000</v>
      </c>
      <c r="Q595" s="87">
        <v>221000000</v>
      </c>
      <c r="R595" s="87">
        <f t="shared" si="18"/>
        <v>6839535.6613958823</v>
      </c>
      <c r="S595" s="87">
        <v>357930000</v>
      </c>
      <c r="T595" s="87">
        <f t="shared" si="19"/>
        <v>13323270.683723541</v>
      </c>
      <c r="U595" s="85"/>
      <c r="V595" s="115" t="s">
        <v>1257</v>
      </c>
      <c r="W595" s="115" t="s">
        <v>1257</v>
      </c>
      <c r="X595" s="115" t="s">
        <v>1258</v>
      </c>
    </row>
    <row r="596" spans="1:24">
      <c r="A596" s="85"/>
      <c r="B596" s="85">
        <v>4</v>
      </c>
      <c r="C596" s="82">
        <v>1</v>
      </c>
      <c r="D596" s="82">
        <v>21</v>
      </c>
      <c r="E596" s="82">
        <v>3.7</v>
      </c>
      <c r="F596" s="83" t="s">
        <v>1796</v>
      </c>
      <c r="G596" s="82">
        <v>5</v>
      </c>
      <c r="H596" s="122">
        <v>37.51</v>
      </c>
      <c r="I596" s="122">
        <v>80.97</v>
      </c>
      <c r="J596" s="125">
        <v>59.74</v>
      </c>
      <c r="K596" s="122">
        <v>31.950000000000003</v>
      </c>
      <c r="L596" s="117">
        <v>148.43</v>
      </c>
      <c r="M596" s="117">
        <v>289.14</v>
      </c>
      <c r="N596" s="87">
        <v>6940000</v>
      </c>
      <c r="O596" s="87">
        <v>606910000</v>
      </c>
      <c r="P596" s="87">
        <v>232210000</v>
      </c>
      <c r="Q596" s="87">
        <v>374700000</v>
      </c>
      <c r="R596" s="87">
        <f t="shared" si="18"/>
        <v>6938901.7416710826</v>
      </c>
      <c r="S596" s="87">
        <v>606910000</v>
      </c>
      <c r="T596" s="87">
        <f t="shared" si="19"/>
        <v>13516903.924993444</v>
      </c>
      <c r="U596" s="85"/>
      <c r="V596" s="115" t="s">
        <v>1257</v>
      </c>
      <c r="W596" s="115" t="s">
        <v>1257</v>
      </c>
      <c r="X596" s="115" t="s">
        <v>1258</v>
      </c>
    </row>
    <row r="597" spans="1:24">
      <c r="A597" s="85"/>
      <c r="B597" s="85">
        <v>4</v>
      </c>
      <c r="C597" s="82">
        <v>1</v>
      </c>
      <c r="D597" s="82">
        <v>21</v>
      </c>
      <c r="E597" s="82">
        <v>3.7</v>
      </c>
      <c r="F597" s="83" t="s">
        <v>1797</v>
      </c>
      <c r="G597" s="82">
        <v>5</v>
      </c>
      <c r="H597" s="122">
        <v>25.4</v>
      </c>
      <c r="I597" s="122">
        <v>54.82</v>
      </c>
      <c r="J597" s="125">
        <v>40.450000000000003</v>
      </c>
      <c r="K597" s="122">
        <v>11.25</v>
      </c>
      <c r="L597" s="117">
        <v>100.5</v>
      </c>
      <c r="M597" s="117">
        <v>195.76999999999998</v>
      </c>
      <c r="N597" s="87">
        <v>6840000</v>
      </c>
      <c r="O597" s="87">
        <v>405060000</v>
      </c>
      <c r="P597" s="87">
        <v>154960000</v>
      </c>
      <c r="Q597" s="87">
        <v>250100000</v>
      </c>
      <c r="R597" s="87">
        <f t="shared" si="18"/>
        <v>6839869.8590900023</v>
      </c>
      <c r="S597" s="87">
        <v>405060000</v>
      </c>
      <c r="T597" s="87">
        <f t="shared" si="19"/>
        <v>13323794.251881091</v>
      </c>
      <c r="U597" s="85"/>
      <c r="V597" s="115" t="s">
        <v>1257</v>
      </c>
      <c r="W597" s="115" t="s">
        <v>1257</v>
      </c>
      <c r="X597" s="115" t="s">
        <v>1258</v>
      </c>
    </row>
    <row r="598" spans="1:24">
      <c r="A598" s="85"/>
      <c r="B598" s="85">
        <v>4</v>
      </c>
      <c r="C598" s="82">
        <v>1</v>
      </c>
      <c r="D598" s="82">
        <v>21</v>
      </c>
      <c r="E598" s="82">
        <v>3.7</v>
      </c>
      <c r="F598" s="83" t="s">
        <v>1798</v>
      </c>
      <c r="G598" s="82">
        <v>5</v>
      </c>
      <c r="H598" s="122">
        <v>25.4</v>
      </c>
      <c r="I598" s="122">
        <v>54.82</v>
      </c>
      <c r="J598" s="125">
        <v>40.450000000000003</v>
      </c>
      <c r="K598" s="122">
        <v>11.25</v>
      </c>
      <c r="L598" s="117">
        <v>100.5</v>
      </c>
      <c r="M598" s="117">
        <v>195.76999999999998</v>
      </c>
      <c r="N598" s="87">
        <v>6840000</v>
      </c>
      <c r="O598" s="87">
        <v>405060000</v>
      </c>
      <c r="P598" s="87">
        <v>154960000</v>
      </c>
      <c r="Q598" s="87">
        <v>250100000</v>
      </c>
      <c r="R598" s="87">
        <f t="shared" si="18"/>
        <v>6839869.8590900023</v>
      </c>
      <c r="S598" s="87">
        <v>405060000</v>
      </c>
      <c r="T598" s="87">
        <f t="shared" si="19"/>
        <v>13323794.251881091</v>
      </c>
      <c r="U598" s="85"/>
      <c r="V598" s="115" t="s">
        <v>1257</v>
      </c>
      <c r="W598" s="115" t="s">
        <v>1257</v>
      </c>
      <c r="X598" s="115" t="s">
        <v>1258</v>
      </c>
    </row>
    <row r="599" spans="1:24">
      <c r="A599" s="85"/>
      <c r="B599" s="85">
        <v>4</v>
      </c>
      <c r="C599" s="82">
        <v>1</v>
      </c>
      <c r="D599" s="82">
        <v>21</v>
      </c>
      <c r="E599" s="82">
        <v>3.7</v>
      </c>
      <c r="F599" s="83" t="s">
        <v>1799</v>
      </c>
      <c r="G599" s="82">
        <v>5</v>
      </c>
      <c r="H599" s="122">
        <v>30.23</v>
      </c>
      <c r="I599" s="122">
        <v>65.25</v>
      </c>
      <c r="J599" s="125">
        <v>48.14</v>
      </c>
      <c r="K599" s="122">
        <v>28.05</v>
      </c>
      <c r="L599" s="117">
        <v>119.61</v>
      </c>
      <c r="M599" s="117">
        <v>233</v>
      </c>
      <c r="N599" s="87">
        <v>6940000</v>
      </c>
      <c r="O599" s="87">
        <v>489120000</v>
      </c>
      <c r="P599" s="87">
        <v>187120000</v>
      </c>
      <c r="Q599" s="87">
        <v>302000000</v>
      </c>
      <c r="R599" s="87">
        <f t="shared" si="18"/>
        <v>6939594.9349129219</v>
      </c>
      <c r="S599" s="87">
        <v>489120000</v>
      </c>
      <c r="T599" s="87">
        <f t="shared" si="19"/>
        <v>13518314.68802534</v>
      </c>
      <c r="U599" s="85"/>
      <c r="V599" s="115" t="s">
        <v>1257</v>
      </c>
      <c r="W599" s="115" t="s">
        <v>1257</v>
      </c>
      <c r="X599" s="115" t="s">
        <v>1258</v>
      </c>
    </row>
    <row r="600" spans="1:24">
      <c r="A600" s="85"/>
      <c r="B600" s="85">
        <v>4</v>
      </c>
      <c r="C600" s="82">
        <v>1</v>
      </c>
      <c r="D600" s="82">
        <v>21</v>
      </c>
      <c r="E600" s="82">
        <v>3.7</v>
      </c>
      <c r="F600" s="83" t="s">
        <v>1800</v>
      </c>
      <c r="G600" s="82">
        <v>5</v>
      </c>
      <c r="H600" s="122">
        <v>22.45</v>
      </c>
      <c r="I600" s="122">
        <v>48.44</v>
      </c>
      <c r="J600" s="125">
        <v>35.75</v>
      </c>
      <c r="K600" s="122">
        <v>12.45</v>
      </c>
      <c r="L600" s="117">
        <v>88.81</v>
      </c>
      <c r="M600" s="117">
        <v>173</v>
      </c>
      <c r="N600" s="87">
        <v>6840000</v>
      </c>
      <c r="O600" s="87">
        <v>357930000</v>
      </c>
      <c r="P600" s="87">
        <v>136930000</v>
      </c>
      <c r="Q600" s="87">
        <v>221000000</v>
      </c>
      <c r="R600" s="87">
        <f t="shared" si="18"/>
        <v>6839535.6613958823</v>
      </c>
      <c r="S600" s="87">
        <v>357930000</v>
      </c>
      <c r="T600" s="87">
        <f t="shared" si="19"/>
        <v>13323270.683723541</v>
      </c>
      <c r="U600" s="85"/>
      <c r="V600" s="115" t="s">
        <v>1257</v>
      </c>
      <c r="W600" s="115" t="s">
        <v>1257</v>
      </c>
      <c r="X600" s="115" t="s">
        <v>1258</v>
      </c>
    </row>
    <row r="601" spans="1:24">
      <c r="A601" s="85"/>
      <c r="B601" s="85">
        <v>4</v>
      </c>
      <c r="C601" s="82">
        <v>1</v>
      </c>
      <c r="D601" s="82">
        <v>22</v>
      </c>
      <c r="E601" s="82">
        <v>3.7</v>
      </c>
      <c r="F601" s="83" t="s">
        <v>1801</v>
      </c>
      <c r="G601" s="82">
        <v>5</v>
      </c>
      <c r="H601" s="122">
        <v>22.45</v>
      </c>
      <c r="I601" s="122">
        <v>48.44</v>
      </c>
      <c r="J601" s="125">
        <v>35.75</v>
      </c>
      <c r="K601" s="122">
        <v>12.45</v>
      </c>
      <c r="L601" s="117">
        <v>88.81</v>
      </c>
      <c r="M601" s="117">
        <v>173</v>
      </c>
      <c r="N601" s="87">
        <v>6890000</v>
      </c>
      <c r="O601" s="87">
        <v>360530000</v>
      </c>
      <c r="P601" s="87">
        <v>137930000</v>
      </c>
      <c r="Q601" s="87">
        <v>222600000</v>
      </c>
      <c r="R601" s="87">
        <f t="shared" si="18"/>
        <v>6889217.9811780443</v>
      </c>
      <c r="S601" s="87">
        <v>360530000</v>
      </c>
      <c r="T601" s="87">
        <f t="shared" si="19"/>
        <v>13420050.790944733</v>
      </c>
      <c r="U601" s="85"/>
      <c r="V601" s="115" t="s">
        <v>1257</v>
      </c>
      <c r="W601" s="115" t="s">
        <v>1257</v>
      </c>
      <c r="X601" s="115" t="s">
        <v>1258</v>
      </c>
    </row>
    <row r="602" spans="1:24">
      <c r="A602" s="85"/>
      <c r="B602" s="85">
        <v>4</v>
      </c>
      <c r="C602" s="82">
        <v>1</v>
      </c>
      <c r="D602" s="82">
        <v>22</v>
      </c>
      <c r="E602" s="82">
        <v>3.7</v>
      </c>
      <c r="F602" s="83" t="s">
        <v>1802</v>
      </c>
      <c r="G602" s="82">
        <v>5</v>
      </c>
      <c r="H602" s="122">
        <v>37.51</v>
      </c>
      <c r="I602" s="122">
        <v>80.97</v>
      </c>
      <c r="J602" s="125">
        <v>59.74</v>
      </c>
      <c r="K602" s="122">
        <v>28.240000000000002</v>
      </c>
      <c r="L602" s="117">
        <v>148.43</v>
      </c>
      <c r="M602" s="117">
        <v>289.14</v>
      </c>
      <c r="N602" s="87">
        <v>6990000</v>
      </c>
      <c r="O602" s="87">
        <v>611280000</v>
      </c>
      <c r="P602" s="87">
        <v>233880000</v>
      </c>
      <c r="Q602" s="87">
        <v>377400000</v>
      </c>
      <c r="R602" s="87">
        <f t="shared" si="18"/>
        <v>6988864.6696358593</v>
      </c>
      <c r="S602" s="87">
        <v>611280000</v>
      </c>
      <c r="T602" s="87">
        <f t="shared" si="19"/>
        <v>13614231.156629471</v>
      </c>
      <c r="U602" s="85"/>
      <c r="V602" s="115" t="s">
        <v>1257</v>
      </c>
      <c r="W602" s="115" t="s">
        <v>1257</v>
      </c>
      <c r="X602" s="115" t="s">
        <v>1258</v>
      </c>
    </row>
    <row r="603" spans="1:24">
      <c r="A603" s="85"/>
      <c r="B603" s="85">
        <v>4</v>
      </c>
      <c r="C603" s="82">
        <v>1</v>
      </c>
      <c r="D603" s="82">
        <v>22</v>
      </c>
      <c r="E603" s="82">
        <v>3.7</v>
      </c>
      <c r="F603" s="83" t="s">
        <v>1803</v>
      </c>
      <c r="G603" s="82">
        <v>5</v>
      </c>
      <c r="H603" s="122">
        <v>55.33</v>
      </c>
      <c r="I603" s="122">
        <v>119.42</v>
      </c>
      <c r="J603" s="125">
        <v>88.11</v>
      </c>
      <c r="K603" s="122">
        <v>19.2</v>
      </c>
      <c r="L603" s="117">
        <v>218.92</v>
      </c>
      <c r="M603" s="117">
        <v>426.45</v>
      </c>
      <c r="N603" s="87">
        <v>6890000</v>
      </c>
      <c r="O603" s="87">
        <v>888720000</v>
      </c>
      <c r="P603" s="87">
        <v>340020000</v>
      </c>
      <c r="Q603" s="87">
        <v>548700000</v>
      </c>
      <c r="R603" s="87">
        <f t="shared" si="18"/>
        <v>6889242.2449804218</v>
      </c>
      <c r="S603" s="87">
        <v>888720000</v>
      </c>
      <c r="T603" s="87">
        <f t="shared" si="19"/>
        <v>13420050.042809706</v>
      </c>
      <c r="U603" s="85"/>
      <c r="V603" s="115" t="s">
        <v>1257</v>
      </c>
      <c r="W603" s="115" t="s">
        <v>1257</v>
      </c>
      <c r="X603" s="115" t="s">
        <v>1258</v>
      </c>
    </row>
    <row r="604" spans="1:24">
      <c r="A604" s="85"/>
      <c r="B604" s="85">
        <v>4</v>
      </c>
      <c r="C604" s="82">
        <v>1</v>
      </c>
      <c r="D604" s="82">
        <v>22</v>
      </c>
      <c r="E604" s="82">
        <v>3.7</v>
      </c>
      <c r="F604" s="83" t="s">
        <v>1804</v>
      </c>
      <c r="G604" s="82">
        <v>5</v>
      </c>
      <c r="H604" s="122">
        <v>30.23</v>
      </c>
      <c r="I604" s="122">
        <v>65.25</v>
      </c>
      <c r="J604" s="125">
        <v>48.14</v>
      </c>
      <c r="K604" s="122">
        <v>28.009999999999998</v>
      </c>
      <c r="L604" s="117">
        <v>119.61</v>
      </c>
      <c r="M604" s="117">
        <v>233</v>
      </c>
      <c r="N604" s="87">
        <v>6990000</v>
      </c>
      <c r="O604" s="87">
        <v>492570000</v>
      </c>
      <c r="P604" s="87">
        <v>188470000</v>
      </c>
      <c r="Q604" s="87">
        <v>304100000</v>
      </c>
      <c r="R604" s="87">
        <f t="shared" si="18"/>
        <v>6988543.255418011</v>
      </c>
      <c r="S604" s="87">
        <v>492570000</v>
      </c>
      <c r="T604" s="87">
        <f t="shared" si="19"/>
        <v>13613665.901784105</v>
      </c>
      <c r="U604" s="85"/>
      <c r="V604" s="115" t="s">
        <v>1257</v>
      </c>
      <c r="W604" s="115" t="s">
        <v>1257</v>
      </c>
      <c r="X604" s="115" t="s">
        <v>1258</v>
      </c>
    </row>
    <row r="605" spans="1:24">
      <c r="A605" s="85"/>
      <c r="B605" s="85">
        <v>4</v>
      </c>
      <c r="C605" s="82">
        <v>1</v>
      </c>
      <c r="D605" s="82">
        <v>22</v>
      </c>
      <c r="E605" s="82">
        <v>3.7</v>
      </c>
      <c r="F605" s="83" t="s">
        <v>1805</v>
      </c>
      <c r="G605" s="82">
        <v>5</v>
      </c>
      <c r="H605" s="122">
        <v>22.45</v>
      </c>
      <c r="I605" s="122">
        <v>48.44</v>
      </c>
      <c r="J605" s="125">
        <v>35.75</v>
      </c>
      <c r="K605" s="122">
        <v>12.45</v>
      </c>
      <c r="L605" s="117">
        <v>88.81</v>
      </c>
      <c r="M605" s="117">
        <v>173</v>
      </c>
      <c r="N605" s="87">
        <v>6890000</v>
      </c>
      <c r="O605" s="87">
        <v>360530000</v>
      </c>
      <c r="P605" s="87">
        <v>137930000</v>
      </c>
      <c r="Q605" s="87">
        <v>222600000</v>
      </c>
      <c r="R605" s="87">
        <f t="shared" si="18"/>
        <v>6889217.9811780443</v>
      </c>
      <c r="S605" s="87">
        <v>360530000</v>
      </c>
      <c r="T605" s="87">
        <f t="shared" si="19"/>
        <v>13420050.790944733</v>
      </c>
      <c r="U605" s="85"/>
      <c r="V605" s="115" t="s">
        <v>1257</v>
      </c>
      <c r="W605" s="115" t="s">
        <v>1257</v>
      </c>
      <c r="X605" s="115" t="s">
        <v>1258</v>
      </c>
    </row>
    <row r="606" spans="1:24">
      <c r="A606" s="85"/>
      <c r="B606" s="85">
        <v>4</v>
      </c>
      <c r="C606" s="82">
        <v>1</v>
      </c>
      <c r="D606" s="82">
        <v>22</v>
      </c>
      <c r="E606" s="82">
        <v>3.7</v>
      </c>
      <c r="F606" s="83" t="s">
        <v>1806</v>
      </c>
      <c r="G606" s="82">
        <v>5</v>
      </c>
      <c r="H606" s="122">
        <v>22.45</v>
      </c>
      <c r="I606" s="122">
        <v>48.44</v>
      </c>
      <c r="J606" s="125">
        <v>35.75</v>
      </c>
      <c r="K606" s="122">
        <v>12.45</v>
      </c>
      <c r="L606" s="117">
        <v>88.81</v>
      </c>
      <c r="M606" s="117">
        <v>173</v>
      </c>
      <c r="N606" s="87">
        <v>6890000</v>
      </c>
      <c r="O606" s="87">
        <v>360530000</v>
      </c>
      <c r="P606" s="87">
        <v>137930000</v>
      </c>
      <c r="Q606" s="87">
        <v>222600000</v>
      </c>
      <c r="R606" s="87">
        <f t="shared" si="18"/>
        <v>6889217.9811780443</v>
      </c>
      <c r="S606" s="87">
        <v>360530000</v>
      </c>
      <c r="T606" s="87">
        <f t="shared" si="19"/>
        <v>13420050.790944733</v>
      </c>
      <c r="U606" s="85"/>
      <c r="V606" s="115" t="s">
        <v>1257</v>
      </c>
      <c r="W606" s="115" t="s">
        <v>1257</v>
      </c>
      <c r="X606" s="115" t="s">
        <v>1258</v>
      </c>
    </row>
    <row r="607" spans="1:24">
      <c r="A607" s="85"/>
      <c r="B607" s="85">
        <v>4</v>
      </c>
      <c r="C607" s="82">
        <v>1</v>
      </c>
      <c r="D607" s="82">
        <v>22</v>
      </c>
      <c r="E607" s="82">
        <v>3.7</v>
      </c>
      <c r="F607" s="83" t="s">
        <v>1807</v>
      </c>
      <c r="G607" s="82">
        <v>5</v>
      </c>
      <c r="H607" s="122">
        <v>40.909999999999997</v>
      </c>
      <c r="I607" s="122">
        <v>88.3</v>
      </c>
      <c r="J607" s="125">
        <v>65.16</v>
      </c>
      <c r="K607" s="122">
        <v>40.200000000000003</v>
      </c>
      <c r="L607" s="117">
        <v>161.88</v>
      </c>
      <c r="M607" s="117">
        <v>315.33999999999997</v>
      </c>
      <c r="N607" s="87">
        <v>6990000</v>
      </c>
      <c r="O607" s="87">
        <v>666670000</v>
      </c>
      <c r="P607" s="87">
        <v>255070000</v>
      </c>
      <c r="Q607" s="87">
        <v>411600000</v>
      </c>
      <c r="R607" s="87">
        <f t="shared" si="18"/>
        <v>6988862.0809127977</v>
      </c>
      <c r="S607" s="87">
        <v>666670000</v>
      </c>
      <c r="T607" s="87">
        <f t="shared" si="19"/>
        <v>13614206.625865094</v>
      </c>
      <c r="U607" s="85"/>
      <c r="V607" s="115" t="s">
        <v>1257</v>
      </c>
      <c r="W607" s="115" t="s">
        <v>1257</v>
      </c>
      <c r="X607" s="115" t="s">
        <v>1258</v>
      </c>
    </row>
    <row r="608" spans="1:24">
      <c r="A608" s="85"/>
      <c r="B608" s="85">
        <v>4</v>
      </c>
      <c r="C608" s="82">
        <v>1</v>
      </c>
      <c r="D608" s="82">
        <v>22</v>
      </c>
      <c r="E608" s="82">
        <v>3.7</v>
      </c>
      <c r="F608" s="83" t="s">
        <v>1808</v>
      </c>
      <c r="G608" s="82">
        <v>5</v>
      </c>
      <c r="H608" s="122">
        <v>25.4</v>
      </c>
      <c r="I608" s="122">
        <v>54.82</v>
      </c>
      <c r="J608" s="125">
        <v>40.450000000000003</v>
      </c>
      <c r="K608" s="122">
        <v>11.25</v>
      </c>
      <c r="L608" s="117">
        <v>100.5</v>
      </c>
      <c r="M608" s="117">
        <v>195.76999999999998</v>
      </c>
      <c r="N608" s="87">
        <v>6890000</v>
      </c>
      <c r="O608" s="87">
        <v>407990000</v>
      </c>
      <c r="P608" s="87">
        <v>156090000</v>
      </c>
      <c r="Q608" s="87">
        <v>251900000</v>
      </c>
      <c r="R608" s="87">
        <f t="shared" si="18"/>
        <v>6889346.0322177708</v>
      </c>
      <c r="S608" s="87">
        <v>407990000</v>
      </c>
      <c r="T608" s="87">
        <f t="shared" si="19"/>
        <v>13420171.867933063</v>
      </c>
      <c r="U608" s="85"/>
      <c r="V608" s="115" t="s">
        <v>1257</v>
      </c>
      <c r="W608" s="115" t="s">
        <v>1257</v>
      </c>
      <c r="X608" s="115" t="s">
        <v>1258</v>
      </c>
    </row>
    <row r="609" spans="1:24">
      <c r="A609" s="85"/>
      <c r="B609" s="85">
        <v>4</v>
      </c>
      <c r="C609" s="82">
        <v>1</v>
      </c>
      <c r="D609" s="82">
        <v>22</v>
      </c>
      <c r="E609" s="82">
        <v>3.7</v>
      </c>
      <c r="F609" s="83" t="s">
        <v>1809</v>
      </c>
      <c r="G609" s="82">
        <v>5</v>
      </c>
      <c r="H609" s="122">
        <v>25.4</v>
      </c>
      <c r="I609" s="122">
        <v>54.82</v>
      </c>
      <c r="J609" s="125">
        <v>40.450000000000003</v>
      </c>
      <c r="K609" s="122">
        <v>11.25</v>
      </c>
      <c r="L609" s="117">
        <v>100.5</v>
      </c>
      <c r="M609" s="117">
        <v>195.76999999999998</v>
      </c>
      <c r="N609" s="87">
        <v>6890000</v>
      </c>
      <c r="O609" s="87">
        <v>407990000</v>
      </c>
      <c r="P609" s="87">
        <v>156090000</v>
      </c>
      <c r="Q609" s="87">
        <v>251900000</v>
      </c>
      <c r="R609" s="87">
        <f t="shared" si="18"/>
        <v>6889346.0322177708</v>
      </c>
      <c r="S609" s="87">
        <v>407990000</v>
      </c>
      <c r="T609" s="87">
        <f t="shared" si="19"/>
        <v>13420171.867933063</v>
      </c>
      <c r="U609" s="85"/>
      <c r="V609" s="115" t="s">
        <v>1257</v>
      </c>
      <c r="W609" s="115" t="s">
        <v>1257</v>
      </c>
      <c r="X609" s="115" t="s">
        <v>1258</v>
      </c>
    </row>
    <row r="610" spans="1:24">
      <c r="A610" s="85"/>
      <c r="B610" s="85">
        <v>4</v>
      </c>
      <c r="C610" s="82">
        <v>1</v>
      </c>
      <c r="D610" s="82">
        <v>22</v>
      </c>
      <c r="E610" s="82">
        <v>3.7</v>
      </c>
      <c r="F610" s="83" t="s">
        <v>1810</v>
      </c>
      <c r="G610" s="82">
        <v>5</v>
      </c>
      <c r="H610" s="122">
        <v>40.909999999999997</v>
      </c>
      <c r="I610" s="122">
        <v>88.3</v>
      </c>
      <c r="J610" s="125">
        <v>65.16</v>
      </c>
      <c r="K610" s="122">
        <v>40.200000000000003</v>
      </c>
      <c r="L610" s="117">
        <v>161.88</v>
      </c>
      <c r="M610" s="117">
        <v>315.33999999999997</v>
      </c>
      <c r="N610" s="87">
        <v>6990000</v>
      </c>
      <c r="O610" s="87">
        <v>666670000</v>
      </c>
      <c r="P610" s="87">
        <v>255070000</v>
      </c>
      <c r="Q610" s="87">
        <v>411600000</v>
      </c>
      <c r="R610" s="87">
        <f t="shared" si="18"/>
        <v>6988862.0809127977</v>
      </c>
      <c r="S610" s="87">
        <v>666670000</v>
      </c>
      <c r="T610" s="87">
        <f t="shared" si="19"/>
        <v>13614206.625865094</v>
      </c>
      <c r="U610" s="85"/>
      <c r="V610" s="115" t="s">
        <v>1257</v>
      </c>
      <c r="W610" s="115" t="s">
        <v>1257</v>
      </c>
      <c r="X610" s="115" t="s">
        <v>1258</v>
      </c>
    </row>
    <row r="611" spans="1:24">
      <c r="A611" s="85"/>
      <c r="B611" s="85">
        <v>4</v>
      </c>
      <c r="C611" s="82">
        <v>1</v>
      </c>
      <c r="D611" s="82">
        <v>22</v>
      </c>
      <c r="E611" s="82">
        <v>3.7</v>
      </c>
      <c r="F611" s="83" t="s">
        <v>1811</v>
      </c>
      <c r="G611" s="82">
        <v>5</v>
      </c>
      <c r="H611" s="122">
        <v>22.45</v>
      </c>
      <c r="I611" s="122">
        <v>48.44</v>
      </c>
      <c r="J611" s="125">
        <v>35.75</v>
      </c>
      <c r="K611" s="122">
        <v>12.45</v>
      </c>
      <c r="L611" s="117">
        <v>88.81</v>
      </c>
      <c r="M611" s="117">
        <v>173</v>
      </c>
      <c r="N611" s="87">
        <v>6890000</v>
      </c>
      <c r="O611" s="87">
        <v>360530000</v>
      </c>
      <c r="P611" s="87">
        <v>137930000</v>
      </c>
      <c r="Q611" s="87">
        <v>222600000</v>
      </c>
      <c r="R611" s="87">
        <f t="shared" si="18"/>
        <v>6889217.9811780443</v>
      </c>
      <c r="S611" s="87">
        <v>360530000</v>
      </c>
      <c r="T611" s="87">
        <f t="shared" si="19"/>
        <v>13420050.790944733</v>
      </c>
      <c r="U611" s="85"/>
      <c r="V611" s="115" t="s">
        <v>1257</v>
      </c>
      <c r="W611" s="115" t="s">
        <v>1257</v>
      </c>
      <c r="X611" s="115" t="s">
        <v>1258</v>
      </c>
    </row>
    <row r="612" spans="1:24">
      <c r="A612" s="85"/>
      <c r="B612" s="85">
        <v>4</v>
      </c>
      <c r="C612" s="82">
        <v>1</v>
      </c>
      <c r="D612" s="82">
        <v>22</v>
      </c>
      <c r="E612" s="82">
        <v>3.7</v>
      </c>
      <c r="F612" s="83" t="s">
        <v>1812</v>
      </c>
      <c r="G612" s="82">
        <v>5</v>
      </c>
      <c r="H612" s="122">
        <v>22.45</v>
      </c>
      <c r="I612" s="122">
        <v>48.44</v>
      </c>
      <c r="J612" s="125">
        <v>35.75</v>
      </c>
      <c r="K612" s="122">
        <v>12.45</v>
      </c>
      <c r="L612" s="117">
        <v>88.81</v>
      </c>
      <c r="M612" s="117">
        <v>173</v>
      </c>
      <c r="N612" s="87">
        <v>6890000</v>
      </c>
      <c r="O612" s="87">
        <v>360530000</v>
      </c>
      <c r="P612" s="87">
        <v>137930000</v>
      </c>
      <c r="Q612" s="87">
        <v>222600000</v>
      </c>
      <c r="R612" s="87">
        <f t="shared" si="18"/>
        <v>6889217.9811780443</v>
      </c>
      <c r="S612" s="87">
        <v>360530000</v>
      </c>
      <c r="T612" s="87">
        <f t="shared" si="19"/>
        <v>13420050.790944733</v>
      </c>
      <c r="U612" s="85"/>
      <c r="V612" s="115" t="s">
        <v>1257</v>
      </c>
      <c r="W612" s="115" t="s">
        <v>1257</v>
      </c>
      <c r="X612" s="115" t="s">
        <v>1258</v>
      </c>
    </row>
    <row r="613" spans="1:24">
      <c r="A613" s="85"/>
      <c r="B613" s="85">
        <v>4</v>
      </c>
      <c r="C613" s="82">
        <v>1</v>
      </c>
      <c r="D613" s="82">
        <v>22</v>
      </c>
      <c r="E613" s="82">
        <v>3.7</v>
      </c>
      <c r="F613" s="83" t="s">
        <v>1813</v>
      </c>
      <c r="G613" s="82">
        <v>5</v>
      </c>
      <c r="H613" s="122">
        <v>49.38</v>
      </c>
      <c r="I613" s="122">
        <v>106.58</v>
      </c>
      <c r="J613" s="125">
        <v>78.64</v>
      </c>
      <c r="K613" s="122">
        <v>43.95</v>
      </c>
      <c r="L613" s="117">
        <v>195.38</v>
      </c>
      <c r="M613" s="117">
        <v>380.59999999999997</v>
      </c>
      <c r="N613" s="87">
        <v>6990000</v>
      </c>
      <c r="O613" s="87">
        <v>804760000</v>
      </c>
      <c r="P613" s="87">
        <v>307860000</v>
      </c>
      <c r="Q613" s="87">
        <v>496900000</v>
      </c>
      <c r="R613" s="87">
        <f t="shared" si="18"/>
        <v>6989920.2216595812</v>
      </c>
      <c r="S613" s="87">
        <v>804760000</v>
      </c>
      <c r="T613" s="87">
        <f t="shared" si="19"/>
        <v>13616356.005546302</v>
      </c>
      <c r="U613" s="85"/>
      <c r="V613" s="115" t="s">
        <v>1257</v>
      </c>
      <c r="W613" s="115" t="s">
        <v>1257</v>
      </c>
      <c r="X613" s="115" t="s">
        <v>1258</v>
      </c>
    </row>
    <row r="614" spans="1:24">
      <c r="A614" s="85"/>
      <c r="B614" s="85">
        <v>4</v>
      </c>
      <c r="C614" s="82">
        <v>1</v>
      </c>
      <c r="D614" s="82">
        <v>22</v>
      </c>
      <c r="E614" s="82">
        <v>3.7</v>
      </c>
      <c r="F614" s="83" t="s">
        <v>1814</v>
      </c>
      <c r="G614" s="82">
        <v>5</v>
      </c>
      <c r="H614" s="122">
        <v>33.869999999999997</v>
      </c>
      <c r="I614" s="122">
        <v>73.099999999999994</v>
      </c>
      <c r="J614" s="125">
        <v>53.93</v>
      </c>
      <c r="K614" s="122">
        <v>15</v>
      </c>
      <c r="L614" s="117">
        <v>134</v>
      </c>
      <c r="M614" s="117">
        <v>261.02999999999997</v>
      </c>
      <c r="N614" s="87">
        <v>6890000</v>
      </c>
      <c r="O614" s="87">
        <v>544020000</v>
      </c>
      <c r="P614" s="87">
        <v>208120000</v>
      </c>
      <c r="Q614" s="87">
        <v>335900000</v>
      </c>
      <c r="R614" s="87">
        <f t="shared" si="18"/>
        <v>6889680.2020476414</v>
      </c>
      <c r="S614" s="87">
        <v>544020000</v>
      </c>
      <c r="T614" s="87">
        <f t="shared" si="19"/>
        <v>13420994.202541014</v>
      </c>
      <c r="U614" s="85"/>
      <c r="V614" s="115" t="s">
        <v>1257</v>
      </c>
      <c r="W614" s="115" t="s">
        <v>1257</v>
      </c>
      <c r="X614" s="115" t="s">
        <v>1258</v>
      </c>
    </row>
    <row r="615" spans="1:24">
      <c r="A615" s="85"/>
      <c r="B615" s="85">
        <v>4</v>
      </c>
      <c r="C615" s="82">
        <v>1</v>
      </c>
      <c r="D615" s="82">
        <v>22</v>
      </c>
      <c r="E615" s="82">
        <v>3.7</v>
      </c>
      <c r="F615" s="83" t="s">
        <v>1815</v>
      </c>
      <c r="G615" s="82">
        <v>5</v>
      </c>
      <c r="H615" s="122">
        <v>49.38</v>
      </c>
      <c r="I615" s="122">
        <v>106.58</v>
      </c>
      <c r="J615" s="125">
        <v>78.64</v>
      </c>
      <c r="K615" s="122">
        <v>43.95</v>
      </c>
      <c r="L615" s="117">
        <v>195.38</v>
      </c>
      <c r="M615" s="117">
        <v>380.59999999999997</v>
      </c>
      <c r="N615" s="87">
        <v>6990000</v>
      </c>
      <c r="O615" s="87">
        <v>804760000</v>
      </c>
      <c r="P615" s="87">
        <v>307860000</v>
      </c>
      <c r="Q615" s="87">
        <v>496900000</v>
      </c>
      <c r="R615" s="87">
        <f t="shared" si="18"/>
        <v>6989920.2216595812</v>
      </c>
      <c r="S615" s="87">
        <v>804760000</v>
      </c>
      <c r="T615" s="87">
        <f t="shared" si="19"/>
        <v>13616356.005546302</v>
      </c>
      <c r="U615" s="85"/>
      <c r="V615" s="115" t="s">
        <v>1257</v>
      </c>
      <c r="W615" s="115" t="s">
        <v>1257</v>
      </c>
      <c r="X615" s="115" t="s">
        <v>1258</v>
      </c>
    </row>
    <row r="616" spans="1:24">
      <c r="A616" s="85"/>
      <c r="B616" s="85">
        <v>4</v>
      </c>
      <c r="C616" s="82">
        <v>1</v>
      </c>
      <c r="D616" s="82">
        <v>22</v>
      </c>
      <c r="E616" s="82">
        <v>3.7</v>
      </c>
      <c r="F616" s="83" t="s">
        <v>1816</v>
      </c>
      <c r="G616" s="82">
        <v>5</v>
      </c>
      <c r="H616" s="122">
        <v>22.45</v>
      </c>
      <c r="I616" s="122">
        <v>48.44</v>
      </c>
      <c r="J616" s="125">
        <v>35.75</v>
      </c>
      <c r="K616" s="122">
        <v>12.45</v>
      </c>
      <c r="L616" s="117">
        <v>88.81</v>
      </c>
      <c r="M616" s="117">
        <v>173</v>
      </c>
      <c r="N616" s="87">
        <v>6890000</v>
      </c>
      <c r="O616" s="87">
        <v>360530000</v>
      </c>
      <c r="P616" s="87">
        <v>137930000</v>
      </c>
      <c r="Q616" s="87">
        <v>222600000</v>
      </c>
      <c r="R616" s="87">
        <f t="shared" si="18"/>
        <v>6889217.9811780443</v>
      </c>
      <c r="S616" s="87">
        <v>360530000</v>
      </c>
      <c r="T616" s="87">
        <f t="shared" si="19"/>
        <v>13420050.790944733</v>
      </c>
      <c r="U616" s="85"/>
      <c r="V616" s="115" t="s">
        <v>1257</v>
      </c>
      <c r="W616" s="115" t="s">
        <v>1257</v>
      </c>
      <c r="X616" s="115" t="s">
        <v>1258</v>
      </c>
    </row>
    <row r="617" spans="1:24">
      <c r="A617" s="85"/>
      <c r="B617" s="85">
        <v>4</v>
      </c>
      <c r="C617" s="82">
        <v>1</v>
      </c>
      <c r="D617" s="82">
        <v>22</v>
      </c>
      <c r="E617" s="82">
        <v>3.7</v>
      </c>
      <c r="F617" s="83" t="s">
        <v>1817</v>
      </c>
      <c r="G617" s="82">
        <v>5</v>
      </c>
      <c r="H617" s="122">
        <v>22.45</v>
      </c>
      <c r="I617" s="122">
        <v>48.44</v>
      </c>
      <c r="J617" s="125">
        <v>35.75</v>
      </c>
      <c r="K617" s="122">
        <v>12.45</v>
      </c>
      <c r="L617" s="117">
        <v>88.81</v>
      </c>
      <c r="M617" s="117">
        <v>173</v>
      </c>
      <c r="N617" s="87">
        <v>6890000</v>
      </c>
      <c r="O617" s="87">
        <v>360530000</v>
      </c>
      <c r="P617" s="87">
        <v>137930000</v>
      </c>
      <c r="Q617" s="87">
        <v>222600000</v>
      </c>
      <c r="R617" s="87">
        <f t="shared" si="18"/>
        <v>6889217.9811780443</v>
      </c>
      <c r="S617" s="87">
        <v>360530000</v>
      </c>
      <c r="T617" s="87">
        <f t="shared" si="19"/>
        <v>13420050.790944733</v>
      </c>
      <c r="U617" s="85"/>
      <c r="V617" s="115" t="s">
        <v>1257</v>
      </c>
      <c r="W617" s="115" t="s">
        <v>1257</v>
      </c>
      <c r="X617" s="115" t="s">
        <v>1258</v>
      </c>
    </row>
    <row r="618" spans="1:24">
      <c r="A618" s="85"/>
      <c r="B618" s="85">
        <v>4</v>
      </c>
      <c r="C618" s="82">
        <v>1</v>
      </c>
      <c r="D618" s="82">
        <v>22</v>
      </c>
      <c r="E618" s="82">
        <v>3.7</v>
      </c>
      <c r="F618" s="83" t="s">
        <v>1818</v>
      </c>
      <c r="G618" s="82">
        <v>5</v>
      </c>
      <c r="H618" s="122">
        <v>37.51</v>
      </c>
      <c r="I618" s="122">
        <v>80.97</v>
      </c>
      <c r="J618" s="125">
        <v>59.74</v>
      </c>
      <c r="K618" s="122">
        <v>31.950000000000003</v>
      </c>
      <c r="L618" s="117">
        <v>148.43</v>
      </c>
      <c r="M618" s="117">
        <v>289.14</v>
      </c>
      <c r="N618" s="87">
        <v>6990000</v>
      </c>
      <c r="O618" s="87">
        <v>611280000</v>
      </c>
      <c r="P618" s="87">
        <v>233880000</v>
      </c>
      <c r="Q618" s="87">
        <v>377400000</v>
      </c>
      <c r="R618" s="87">
        <f t="shared" si="18"/>
        <v>6988864.6696358593</v>
      </c>
      <c r="S618" s="87">
        <v>611280000</v>
      </c>
      <c r="T618" s="87">
        <f t="shared" si="19"/>
        <v>13614231.156629471</v>
      </c>
      <c r="U618" s="85"/>
      <c r="V618" s="115" t="s">
        <v>1257</v>
      </c>
      <c r="W618" s="115" t="s">
        <v>1257</v>
      </c>
      <c r="X618" s="115" t="s">
        <v>1258</v>
      </c>
    </row>
    <row r="619" spans="1:24">
      <c r="A619" s="85"/>
      <c r="B619" s="85">
        <v>4</v>
      </c>
      <c r="C619" s="82">
        <v>1</v>
      </c>
      <c r="D619" s="82">
        <v>22</v>
      </c>
      <c r="E619" s="82">
        <v>3.7</v>
      </c>
      <c r="F619" s="83" t="s">
        <v>1819</v>
      </c>
      <c r="G619" s="82">
        <v>5</v>
      </c>
      <c r="H619" s="122">
        <v>25.4</v>
      </c>
      <c r="I619" s="122">
        <v>54.82</v>
      </c>
      <c r="J619" s="125">
        <v>40.450000000000003</v>
      </c>
      <c r="K619" s="122">
        <v>11.25</v>
      </c>
      <c r="L619" s="117">
        <v>100.5</v>
      </c>
      <c r="M619" s="117">
        <v>195.76999999999998</v>
      </c>
      <c r="N619" s="87">
        <v>6890000</v>
      </c>
      <c r="O619" s="87">
        <v>407990000</v>
      </c>
      <c r="P619" s="87">
        <v>156090000</v>
      </c>
      <c r="Q619" s="87">
        <v>251900000</v>
      </c>
      <c r="R619" s="87">
        <f t="shared" si="18"/>
        <v>6889346.0322177708</v>
      </c>
      <c r="S619" s="87">
        <v>407990000</v>
      </c>
      <c r="T619" s="87">
        <f t="shared" si="19"/>
        <v>13420171.867933063</v>
      </c>
      <c r="U619" s="85"/>
      <c r="V619" s="115" t="s">
        <v>1257</v>
      </c>
      <c r="W619" s="115" t="s">
        <v>1257</v>
      </c>
      <c r="X619" s="115" t="s">
        <v>1258</v>
      </c>
    </row>
    <row r="620" spans="1:24">
      <c r="A620" s="85"/>
      <c r="B620" s="85">
        <v>4</v>
      </c>
      <c r="C620" s="82">
        <v>1</v>
      </c>
      <c r="D620" s="82">
        <v>22</v>
      </c>
      <c r="E620" s="82">
        <v>3.7</v>
      </c>
      <c r="F620" s="83" t="s">
        <v>1820</v>
      </c>
      <c r="G620" s="82">
        <v>5</v>
      </c>
      <c r="H620" s="122">
        <v>25.4</v>
      </c>
      <c r="I620" s="122">
        <v>54.82</v>
      </c>
      <c r="J620" s="125">
        <v>40.450000000000003</v>
      </c>
      <c r="K620" s="122">
        <v>11.25</v>
      </c>
      <c r="L620" s="117">
        <v>100.5</v>
      </c>
      <c r="M620" s="117">
        <v>195.76999999999998</v>
      </c>
      <c r="N620" s="87">
        <v>6890000</v>
      </c>
      <c r="O620" s="87">
        <v>407990000</v>
      </c>
      <c r="P620" s="87">
        <v>156090000</v>
      </c>
      <c r="Q620" s="87">
        <v>251900000</v>
      </c>
      <c r="R620" s="87">
        <f t="shared" si="18"/>
        <v>6889346.0322177708</v>
      </c>
      <c r="S620" s="87">
        <v>407990000</v>
      </c>
      <c r="T620" s="87">
        <f t="shared" si="19"/>
        <v>13420171.867933063</v>
      </c>
      <c r="U620" s="85"/>
      <c r="V620" s="115" t="s">
        <v>1257</v>
      </c>
      <c r="W620" s="115" t="s">
        <v>1257</v>
      </c>
      <c r="X620" s="115" t="s">
        <v>1258</v>
      </c>
    </row>
    <row r="621" spans="1:24">
      <c r="A621" s="85"/>
      <c r="B621" s="85">
        <v>4</v>
      </c>
      <c r="C621" s="82">
        <v>1</v>
      </c>
      <c r="D621" s="82">
        <v>22</v>
      </c>
      <c r="E621" s="82">
        <v>3.7</v>
      </c>
      <c r="F621" s="83" t="s">
        <v>1821</v>
      </c>
      <c r="G621" s="82">
        <v>5</v>
      </c>
      <c r="H621" s="122">
        <v>30.23</v>
      </c>
      <c r="I621" s="122">
        <v>65.25</v>
      </c>
      <c r="J621" s="125">
        <v>48.14</v>
      </c>
      <c r="K621" s="122">
        <v>28.05</v>
      </c>
      <c r="L621" s="117">
        <v>119.61</v>
      </c>
      <c r="M621" s="117">
        <v>233</v>
      </c>
      <c r="N621" s="87">
        <v>6990000</v>
      </c>
      <c r="O621" s="87">
        <v>492570000</v>
      </c>
      <c r="P621" s="87">
        <v>188470000</v>
      </c>
      <c r="Q621" s="87">
        <v>304100000</v>
      </c>
      <c r="R621" s="87">
        <f t="shared" si="18"/>
        <v>6988543.255418011</v>
      </c>
      <c r="S621" s="87">
        <v>492570000</v>
      </c>
      <c r="T621" s="87">
        <f t="shared" si="19"/>
        <v>13613665.901784105</v>
      </c>
      <c r="U621" s="85"/>
      <c r="V621" s="115" t="s">
        <v>1257</v>
      </c>
      <c r="W621" s="115" t="s">
        <v>1257</v>
      </c>
      <c r="X621" s="115" t="s">
        <v>1258</v>
      </c>
    </row>
    <row r="622" spans="1:24">
      <c r="A622" s="85"/>
      <c r="B622" s="85">
        <v>4</v>
      </c>
      <c r="C622" s="82">
        <v>1</v>
      </c>
      <c r="D622" s="82">
        <v>22</v>
      </c>
      <c r="E622" s="82">
        <v>3.7</v>
      </c>
      <c r="F622" s="83" t="s">
        <v>1822</v>
      </c>
      <c r="G622" s="82">
        <v>5</v>
      </c>
      <c r="H622" s="122">
        <v>22.45</v>
      </c>
      <c r="I622" s="122">
        <v>48.44</v>
      </c>
      <c r="J622" s="125">
        <v>35.75</v>
      </c>
      <c r="K622" s="122">
        <v>12.45</v>
      </c>
      <c r="L622" s="117">
        <v>88.81</v>
      </c>
      <c r="M622" s="117">
        <v>173</v>
      </c>
      <c r="N622" s="87">
        <v>6890000</v>
      </c>
      <c r="O622" s="87">
        <v>360530000</v>
      </c>
      <c r="P622" s="87">
        <v>137930000</v>
      </c>
      <c r="Q622" s="87">
        <v>222600000</v>
      </c>
      <c r="R622" s="87">
        <f t="shared" si="18"/>
        <v>6889217.9811780443</v>
      </c>
      <c r="S622" s="87">
        <v>360530000</v>
      </c>
      <c r="T622" s="87">
        <f t="shared" si="19"/>
        <v>13420050.790944733</v>
      </c>
      <c r="U622" s="85"/>
      <c r="V622" s="115" t="s">
        <v>1257</v>
      </c>
      <c r="W622" s="115" t="s">
        <v>1257</v>
      </c>
      <c r="X622" s="115" t="s">
        <v>1258</v>
      </c>
    </row>
    <row r="623" spans="1:24">
      <c r="A623" s="85"/>
      <c r="B623" s="85">
        <v>4</v>
      </c>
      <c r="C623" s="82">
        <v>1</v>
      </c>
      <c r="D623" s="82">
        <v>23</v>
      </c>
      <c r="E623" s="82">
        <v>3.7</v>
      </c>
      <c r="F623" s="83" t="s">
        <v>1823</v>
      </c>
      <c r="G623" s="82">
        <v>5</v>
      </c>
      <c r="H623" s="122">
        <v>25.38</v>
      </c>
      <c r="I623" s="122">
        <v>54.78</v>
      </c>
      <c r="J623" s="125">
        <v>40.42</v>
      </c>
      <c r="K623" s="122">
        <v>12.45</v>
      </c>
      <c r="L623" s="117">
        <v>100.43</v>
      </c>
      <c r="M623" s="117">
        <v>195.63000000000002</v>
      </c>
      <c r="N623" s="87">
        <v>6940000</v>
      </c>
      <c r="O623" s="87">
        <v>410610000</v>
      </c>
      <c r="P623" s="87">
        <v>157110000</v>
      </c>
      <c r="Q623" s="87">
        <v>253500000</v>
      </c>
      <c r="R623" s="87">
        <f t="shared" si="18"/>
        <v>6938549.4543376062</v>
      </c>
      <c r="S623" s="87">
        <v>410610000</v>
      </c>
      <c r="T623" s="87">
        <f t="shared" si="19"/>
        <v>13515766.501563936</v>
      </c>
      <c r="U623" s="85"/>
      <c r="V623" s="115" t="s">
        <v>1257</v>
      </c>
      <c r="W623" s="115" t="s">
        <v>1257</v>
      </c>
      <c r="X623" s="115" t="s">
        <v>1258</v>
      </c>
    </row>
    <row r="624" spans="1:24">
      <c r="A624" s="85"/>
      <c r="B624" s="85">
        <v>4</v>
      </c>
      <c r="C624" s="82">
        <v>1</v>
      </c>
      <c r="D624" s="82">
        <v>23</v>
      </c>
      <c r="E624" s="82">
        <v>3.7</v>
      </c>
      <c r="F624" s="83" t="s">
        <v>1824</v>
      </c>
      <c r="G624" s="82">
        <v>5</v>
      </c>
      <c r="H624" s="122">
        <v>46.58</v>
      </c>
      <c r="I624" s="122">
        <v>100.52</v>
      </c>
      <c r="J624" s="125">
        <v>74.17</v>
      </c>
      <c r="K624" s="122">
        <v>38.590000000000003</v>
      </c>
      <c r="L624" s="117">
        <v>184.28</v>
      </c>
      <c r="M624" s="117">
        <v>358.96999999999997</v>
      </c>
      <c r="N624" s="87">
        <v>7040000</v>
      </c>
      <c r="O624" s="87">
        <v>764440000</v>
      </c>
      <c r="P624" s="87">
        <v>292440000</v>
      </c>
      <c r="Q624" s="87">
        <v>472000000</v>
      </c>
      <c r="R624" s="87">
        <f t="shared" si="18"/>
        <v>7039792.6850859113</v>
      </c>
      <c r="S624" s="87">
        <v>764440000</v>
      </c>
      <c r="T624" s="87">
        <f t="shared" si="19"/>
        <v>13713231.930569183</v>
      </c>
      <c r="U624" s="85"/>
      <c r="V624" s="115" t="s">
        <v>1257</v>
      </c>
      <c r="W624" s="115" t="s">
        <v>1257</v>
      </c>
      <c r="X624" s="115" t="s">
        <v>1258</v>
      </c>
    </row>
    <row r="625" spans="1:24">
      <c r="A625" s="85"/>
      <c r="B625" s="85">
        <v>4</v>
      </c>
      <c r="C625" s="82">
        <v>1</v>
      </c>
      <c r="D625" s="82">
        <v>23</v>
      </c>
      <c r="E625" s="82">
        <v>3.7</v>
      </c>
      <c r="F625" s="83" t="s">
        <v>1825</v>
      </c>
      <c r="G625" s="82">
        <v>5</v>
      </c>
      <c r="H625" s="122">
        <v>55.33</v>
      </c>
      <c r="I625" s="122">
        <v>119.42</v>
      </c>
      <c r="J625" s="125">
        <v>88.11</v>
      </c>
      <c r="K625" s="122">
        <v>19.2</v>
      </c>
      <c r="L625" s="117">
        <v>218.92</v>
      </c>
      <c r="M625" s="117">
        <v>426.45</v>
      </c>
      <c r="N625" s="87">
        <v>6940000</v>
      </c>
      <c r="O625" s="87">
        <v>895180000</v>
      </c>
      <c r="P625" s="87">
        <v>342480000</v>
      </c>
      <c r="Q625" s="87">
        <v>552700000</v>
      </c>
      <c r="R625" s="87">
        <f t="shared" si="18"/>
        <v>6939319.3276415225</v>
      </c>
      <c r="S625" s="87">
        <v>895180000</v>
      </c>
      <c r="T625" s="87">
        <f t="shared" si="19"/>
        <v>13517598.790757937</v>
      </c>
      <c r="U625" s="85"/>
      <c r="V625" s="115" t="s">
        <v>1257</v>
      </c>
      <c r="W625" s="115" t="s">
        <v>1257</v>
      </c>
      <c r="X625" s="115" t="s">
        <v>1258</v>
      </c>
    </row>
    <row r="626" spans="1:24">
      <c r="A626" s="85"/>
      <c r="B626" s="85">
        <v>4</v>
      </c>
      <c r="C626" s="82">
        <v>1</v>
      </c>
      <c r="D626" s="82">
        <v>23</v>
      </c>
      <c r="E626" s="82">
        <v>3.7</v>
      </c>
      <c r="F626" s="83" t="s">
        <v>1826</v>
      </c>
      <c r="G626" s="82">
        <v>5</v>
      </c>
      <c r="H626" s="122">
        <v>36.06</v>
      </c>
      <c r="I626" s="122">
        <v>77.83</v>
      </c>
      <c r="J626" s="125">
        <v>57.43</v>
      </c>
      <c r="K626" s="122">
        <v>38.36</v>
      </c>
      <c r="L626" s="117">
        <v>142.68</v>
      </c>
      <c r="M626" s="117">
        <v>277.94</v>
      </c>
      <c r="N626" s="87">
        <v>7040000</v>
      </c>
      <c r="O626" s="87">
        <v>591830000</v>
      </c>
      <c r="P626" s="87">
        <v>226430000</v>
      </c>
      <c r="Q626" s="87">
        <v>365400000</v>
      </c>
      <c r="R626" s="87">
        <f t="shared" si="18"/>
        <v>7039155.2490370423</v>
      </c>
      <c r="S626" s="87">
        <v>591830000</v>
      </c>
      <c r="T626" s="87">
        <f t="shared" si="19"/>
        <v>13712242.850556178</v>
      </c>
      <c r="U626" s="85"/>
      <c r="V626" s="115" t="s">
        <v>1257</v>
      </c>
      <c r="W626" s="115" t="s">
        <v>1257</v>
      </c>
      <c r="X626" s="115" t="s">
        <v>1258</v>
      </c>
    </row>
    <row r="627" spans="1:24">
      <c r="A627" s="85"/>
      <c r="B627" s="85">
        <v>4</v>
      </c>
      <c r="C627" s="82">
        <v>1</v>
      </c>
      <c r="D627" s="82">
        <v>23</v>
      </c>
      <c r="E627" s="82">
        <v>3.7</v>
      </c>
      <c r="F627" s="83" t="s">
        <v>1827</v>
      </c>
      <c r="G627" s="82">
        <v>5</v>
      </c>
      <c r="H627" s="122">
        <v>19.93</v>
      </c>
      <c r="I627" s="122">
        <v>43.01</v>
      </c>
      <c r="J627" s="125">
        <v>31.74</v>
      </c>
      <c r="K627" s="122">
        <v>12.45</v>
      </c>
      <c r="L627" s="117">
        <v>78.849999999999994</v>
      </c>
      <c r="M627" s="117">
        <v>153.6</v>
      </c>
      <c r="N627" s="87">
        <v>6940000</v>
      </c>
      <c r="O627" s="87">
        <v>322450000</v>
      </c>
      <c r="P627" s="87">
        <v>123350000</v>
      </c>
      <c r="Q627" s="87">
        <v>199100000</v>
      </c>
      <c r="R627" s="87">
        <f t="shared" si="18"/>
        <v>6939781.3360881545</v>
      </c>
      <c r="S627" s="87">
        <v>322450000</v>
      </c>
      <c r="T627" s="87">
        <f t="shared" si="19"/>
        <v>13518711.645188848</v>
      </c>
      <c r="U627" s="85"/>
      <c r="V627" s="115" t="s">
        <v>1257</v>
      </c>
      <c r="W627" s="115" t="s">
        <v>1257</v>
      </c>
      <c r="X627" s="115" t="s">
        <v>1258</v>
      </c>
    </row>
    <row r="628" spans="1:24">
      <c r="A628" s="85"/>
      <c r="B628" s="85">
        <v>4</v>
      </c>
      <c r="C628" s="82">
        <v>1</v>
      </c>
      <c r="D628" s="82">
        <v>23</v>
      </c>
      <c r="E628" s="82">
        <v>3.7</v>
      </c>
      <c r="F628" s="83" t="s">
        <v>1828</v>
      </c>
      <c r="G628" s="82">
        <v>5</v>
      </c>
      <c r="H628" s="122">
        <v>19.93</v>
      </c>
      <c r="I628" s="122">
        <v>43.01</v>
      </c>
      <c r="J628" s="125">
        <v>31.74</v>
      </c>
      <c r="K628" s="122">
        <v>12.45</v>
      </c>
      <c r="L628" s="117">
        <v>78.849999999999994</v>
      </c>
      <c r="M628" s="117">
        <v>153.6</v>
      </c>
      <c r="N628" s="87">
        <v>6940000</v>
      </c>
      <c r="O628" s="87">
        <v>322450000</v>
      </c>
      <c r="P628" s="87">
        <v>123350000</v>
      </c>
      <c r="Q628" s="87">
        <v>199100000</v>
      </c>
      <c r="R628" s="87">
        <f t="shared" si="18"/>
        <v>6939781.3360881545</v>
      </c>
      <c r="S628" s="87">
        <v>322450000</v>
      </c>
      <c r="T628" s="87">
        <f t="shared" si="19"/>
        <v>13518711.645188848</v>
      </c>
      <c r="U628" s="85"/>
      <c r="V628" s="115" t="s">
        <v>1257</v>
      </c>
      <c r="W628" s="115" t="s">
        <v>1257</v>
      </c>
      <c r="X628" s="115" t="s">
        <v>1258</v>
      </c>
    </row>
    <row r="629" spans="1:24">
      <c r="A629" s="85"/>
      <c r="B629" s="85">
        <v>4</v>
      </c>
      <c r="C629" s="82">
        <v>1</v>
      </c>
      <c r="D629" s="82">
        <v>23</v>
      </c>
      <c r="E629" s="82">
        <v>3.7</v>
      </c>
      <c r="F629" s="83" t="s">
        <v>1829</v>
      </c>
      <c r="G629" s="82">
        <v>5</v>
      </c>
      <c r="H629" s="122">
        <v>29.6</v>
      </c>
      <c r="I629" s="122">
        <v>63.89</v>
      </c>
      <c r="J629" s="125">
        <v>47.14</v>
      </c>
      <c r="K629" s="122">
        <v>32.700000000000003</v>
      </c>
      <c r="L629" s="117">
        <v>117.12</v>
      </c>
      <c r="M629" s="117">
        <v>228.14999999999998</v>
      </c>
      <c r="N629" s="87">
        <v>7040000</v>
      </c>
      <c r="O629" s="87">
        <v>485770000</v>
      </c>
      <c r="P629" s="87">
        <v>185870000</v>
      </c>
      <c r="Q629" s="87">
        <v>299900000</v>
      </c>
      <c r="R629" s="87">
        <f t="shared" si="18"/>
        <v>7038576.5490660602</v>
      </c>
      <c r="S629" s="87">
        <v>485770000</v>
      </c>
      <c r="T629" s="87">
        <f t="shared" si="19"/>
        <v>13711161.540893283</v>
      </c>
      <c r="U629" s="85"/>
      <c r="V629" s="115" t="s">
        <v>1257</v>
      </c>
      <c r="W629" s="115" t="s">
        <v>1257</v>
      </c>
      <c r="X629" s="115" t="s">
        <v>1258</v>
      </c>
    </row>
    <row r="630" spans="1:24">
      <c r="A630" s="85"/>
      <c r="B630" s="85">
        <v>4</v>
      </c>
      <c r="C630" s="82">
        <v>1</v>
      </c>
      <c r="D630" s="82">
        <v>23</v>
      </c>
      <c r="E630" s="82">
        <v>3.7</v>
      </c>
      <c r="F630" s="83" t="s">
        <v>1830</v>
      </c>
      <c r="G630" s="82">
        <v>5</v>
      </c>
      <c r="H630" s="122">
        <v>23.13</v>
      </c>
      <c r="I630" s="122">
        <v>49.91</v>
      </c>
      <c r="J630" s="125">
        <v>36.83</v>
      </c>
      <c r="K630" s="122">
        <v>11.25</v>
      </c>
      <c r="L630" s="117">
        <v>91.5</v>
      </c>
      <c r="M630" s="117">
        <v>178.23999999999998</v>
      </c>
      <c r="N630" s="87">
        <v>6940000</v>
      </c>
      <c r="O630" s="87">
        <v>374140000</v>
      </c>
      <c r="P630" s="87">
        <v>143140000</v>
      </c>
      <c r="Q630" s="87">
        <v>231000000</v>
      </c>
      <c r="R630" s="87">
        <f t="shared" si="18"/>
        <v>6939107.0819175933</v>
      </c>
      <c r="S630" s="87">
        <v>374140000</v>
      </c>
      <c r="T630" s="87">
        <f t="shared" si="19"/>
        <v>13517228.921103735</v>
      </c>
      <c r="U630" s="85"/>
      <c r="V630" s="115" t="s">
        <v>1257</v>
      </c>
      <c r="W630" s="115" t="s">
        <v>1257</v>
      </c>
      <c r="X630" s="115" t="s">
        <v>1258</v>
      </c>
    </row>
    <row r="631" spans="1:24">
      <c r="A631" s="85"/>
      <c r="B631" s="85">
        <v>4</v>
      </c>
      <c r="C631" s="82">
        <v>1</v>
      </c>
      <c r="D631" s="82">
        <v>23</v>
      </c>
      <c r="E631" s="82">
        <v>3.7</v>
      </c>
      <c r="F631" s="83" t="s">
        <v>1831</v>
      </c>
      <c r="G631" s="82">
        <v>5</v>
      </c>
      <c r="H631" s="122">
        <v>23.13</v>
      </c>
      <c r="I631" s="122">
        <v>49.91</v>
      </c>
      <c r="J631" s="125">
        <v>36.83</v>
      </c>
      <c r="K631" s="122">
        <v>11.25</v>
      </c>
      <c r="L631" s="117">
        <v>91.5</v>
      </c>
      <c r="M631" s="117">
        <v>178.23999999999998</v>
      </c>
      <c r="N631" s="87">
        <v>6940000</v>
      </c>
      <c r="O631" s="87">
        <v>374140000</v>
      </c>
      <c r="P631" s="87">
        <v>143140000</v>
      </c>
      <c r="Q631" s="87">
        <v>231000000</v>
      </c>
      <c r="R631" s="87">
        <f t="shared" si="18"/>
        <v>6939107.0819175933</v>
      </c>
      <c r="S631" s="87">
        <v>374140000</v>
      </c>
      <c r="T631" s="87">
        <f t="shared" si="19"/>
        <v>13517228.921103735</v>
      </c>
      <c r="U631" s="85"/>
      <c r="V631" s="115" t="s">
        <v>1257</v>
      </c>
      <c r="W631" s="115" t="s">
        <v>1257</v>
      </c>
      <c r="X631" s="115" t="s">
        <v>1258</v>
      </c>
    </row>
    <row r="632" spans="1:24">
      <c r="A632" s="85"/>
      <c r="B632" s="85">
        <v>4</v>
      </c>
      <c r="C632" s="82">
        <v>1</v>
      </c>
      <c r="D632" s="82">
        <v>23</v>
      </c>
      <c r="E632" s="82">
        <v>3.7</v>
      </c>
      <c r="F632" s="83" t="s">
        <v>1832</v>
      </c>
      <c r="G632" s="82">
        <v>5</v>
      </c>
      <c r="H632" s="122">
        <v>42.88</v>
      </c>
      <c r="I632" s="122">
        <v>92.54</v>
      </c>
      <c r="J632" s="125">
        <v>68.28</v>
      </c>
      <c r="K632" s="122">
        <v>40.5</v>
      </c>
      <c r="L632" s="117">
        <v>169.64</v>
      </c>
      <c r="M632" s="117">
        <v>330.46</v>
      </c>
      <c r="N632" s="87">
        <v>7040000</v>
      </c>
      <c r="O632" s="87">
        <v>703720000</v>
      </c>
      <c r="P632" s="87">
        <v>269220000</v>
      </c>
      <c r="Q632" s="87">
        <v>434500000</v>
      </c>
      <c r="R632" s="87">
        <f t="shared" si="18"/>
        <v>7039723.7409611354</v>
      </c>
      <c r="S632" s="87">
        <v>703720000</v>
      </c>
      <c r="T632" s="87">
        <f t="shared" si="19"/>
        <v>13713434.964855086</v>
      </c>
      <c r="U632" s="85"/>
      <c r="V632" s="115" t="s">
        <v>1257</v>
      </c>
      <c r="W632" s="115" t="s">
        <v>1257</v>
      </c>
      <c r="X632" s="115" t="s">
        <v>1258</v>
      </c>
    </row>
    <row r="633" spans="1:24">
      <c r="A633" s="85"/>
      <c r="B633" s="85">
        <v>4</v>
      </c>
      <c r="C633" s="82">
        <v>1</v>
      </c>
      <c r="D633" s="82">
        <v>23</v>
      </c>
      <c r="E633" s="82">
        <v>3.7</v>
      </c>
      <c r="F633" s="83" t="s">
        <v>1833</v>
      </c>
      <c r="G633" s="82">
        <v>5</v>
      </c>
      <c r="H633" s="122">
        <v>25.38</v>
      </c>
      <c r="I633" s="122">
        <v>54.78</v>
      </c>
      <c r="J633" s="125">
        <v>40.42</v>
      </c>
      <c r="K633" s="122">
        <v>12.45</v>
      </c>
      <c r="L633" s="117">
        <v>100.43</v>
      </c>
      <c r="M633" s="117">
        <v>195.63000000000002</v>
      </c>
      <c r="N633" s="87">
        <v>6940000</v>
      </c>
      <c r="O633" s="87">
        <v>410610000</v>
      </c>
      <c r="P633" s="87">
        <v>157110000</v>
      </c>
      <c r="Q633" s="87">
        <v>253500000</v>
      </c>
      <c r="R633" s="87">
        <f t="shared" si="18"/>
        <v>6938549.4543376062</v>
      </c>
      <c r="S633" s="87">
        <v>410610000</v>
      </c>
      <c r="T633" s="87">
        <f t="shared" si="19"/>
        <v>13515766.501563936</v>
      </c>
      <c r="U633" s="85"/>
      <c r="V633" s="115" t="s">
        <v>1257</v>
      </c>
      <c r="W633" s="115" t="s">
        <v>1257</v>
      </c>
      <c r="X633" s="115" t="s">
        <v>1258</v>
      </c>
    </row>
    <row r="634" spans="1:24">
      <c r="A634" s="85"/>
      <c r="B634" s="85">
        <v>4</v>
      </c>
      <c r="C634" s="82">
        <v>1</v>
      </c>
      <c r="D634" s="82">
        <v>23</v>
      </c>
      <c r="E634" s="82">
        <v>3.7</v>
      </c>
      <c r="F634" s="83" t="s">
        <v>1834</v>
      </c>
      <c r="G634" s="82">
        <v>5</v>
      </c>
      <c r="H634" s="122">
        <v>22.45</v>
      </c>
      <c r="I634" s="122">
        <v>48.44</v>
      </c>
      <c r="J634" s="125">
        <v>35.75</v>
      </c>
      <c r="K634" s="122">
        <v>12.45</v>
      </c>
      <c r="L634" s="117">
        <v>88.81</v>
      </c>
      <c r="M634" s="117">
        <v>173</v>
      </c>
      <c r="N634" s="87">
        <v>6940000</v>
      </c>
      <c r="O634" s="87">
        <v>363130000</v>
      </c>
      <c r="P634" s="87">
        <v>138930000</v>
      </c>
      <c r="Q634" s="87">
        <v>224200000</v>
      </c>
      <c r="R634" s="87">
        <f t="shared" si="18"/>
        <v>6938900.3009602074</v>
      </c>
      <c r="S634" s="87">
        <v>363130000</v>
      </c>
      <c r="T634" s="87">
        <f t="shared" si="19"/>
        <v>13516830.898165924</v>
      </c>
      <c r="U634" s="85"/>
      <c r="V634" s="115" t="s">
        <v>1257</v>
      </c>
      <c r="W634" s="115" t="s">
        <v>1257</v>
      </c>
      <c r="X634" s="115" t="s">
        <v>1258</v>
      </c>
    </row>
    <row r="635" spans="1:24">
      <c r="A635" s="85"/>
      <c r="B635" s="85">
        <v>4</v>
      </c>
      <c r="C635" s="82">
        <v>1</v>
      </c>
      <c r="D635" s="82">
        <v>23</v>
      </c>
      <c r="E635" s="82">
        <v>3.7</v>
      </c>
      <c r="F635" s="83" t="s">
        <v>1835</v>
      </c>
      <c r="G635" s="82">
        <v>5</v>
      </c>
      <c r="H635" s="122">
        <v>49.38</v>
      </c>
      <c r="I635" s="122">
        <v>106.58</v>
      </c>
      <c r="J635" s="125">
        <v>78.64</v>
      </c>
      <c r="K635" s="122">
        <v>43.95</v>
      </c>
      <c r="L635" s="117">
        <v>195.38</v>
      </c>
      <c r="M635" s="117">
        <v>380.59999999999997</v>
      </c>
      <c r="N635" s="87">
        <v>7040000</v>
      </c>
      <c r="O635" s="87">
        <v>810470000</v>
      </c>
      <c r="P635" s="87">
        <v>310070000</v>
      </c>
      <c r="Q635" s="87">
        <v>500400000</v>
      </c>
      <c r="R635" s="87">
        <f t="shared" si="18"/>
        <v>7039515.684239327</v>
      </c>
      <c r="S635" s="87">
        <v>810470000</v>
      </c>
      <c r="T635" s="87">
        <f t="shared" si="19"/>
        <v>13712967.905729797</v>
      </c>
      <c r="U635" s="85"/>
      <c r="V635" s="115" t="s">
        <v>1257</v>
      </c>
      <c r="W635" s="115" t="s">
        <v>1257</v>
      </c>
      <c r="X635" s="115" t="s">
        <v>1258</v>
      </c>
    </row>
    <row r="636" spans="1:24">
      <c r="A636" s="85"/>
      <c r="B636" s="85">
        <v>4</v>
      </c>
      <c r="C636" s="82">
        <v>1</v>
      </c>
      <c r="D636" s="82">
        <v>23</v>
      </c>
      <c r="E636" s="82">
        <v>3.7</v>
      </c>
      <c r="F636" s="83" t="s">
        <v>1836</v>
      </c>
      <c r="G636" s="82">
        <v>5</v>
      </c>
      <c r="H636" s="122">
        <v>33.869999999999997</v>
      </c>
      <c r="I636" s="122">
        <v>73.099999999999994</v>
      </c>
      <c r="J636" s="125">
        <v>53.93</v>
      </c>
      <c r="K636" s="122">
        <v>15</v>
      </c>
      <c r="L636" s="117">
        <v>134</v>
      </c>
      <c r="M636" s="117">
        <v>261.02999999999997</v>
      </c>
      <c r="N636" s="87">
        <v>6940000</v>
      </c>
      <c r="O636" s="87">
        <v>547930000</v>
      </c>
      <c r="P636" s="87">
        <v>209630000</v>
      </c>
      <c r="Q636" s="87">
        <v>338300000</v>
      </c>
      <c r="R636" s="87">
        <f t="shared" si="18"/>
        <v>6939197.9579941258</v>
      </c>
      <c r="S636" s="87">
        <v>547930000</v>
      </c>
      <c r="T636" s="87">
        <f t="shared" si="19"/>
        <v>13517454.052053781</v>
      </c>
      <c r="U636" s="85"/>
      <c r="V636" s="115" t="s">
        <v>1257</v>
      </c>
      <c r="W636" s="115" t="s">
        <v>1257</v>
      </c>
      <c r="X636" s="115" t="s">
        <v>1258</v>
      </c>
    </row>
    <row r="637" spans="1:24">
      <c r="A637" s="85"/>
      <c r="B637" s="85">
        <v>4</v>
      </c>
      <c r="C637" s="82">
        <v>1</v>
      </c>
      <c r="D637" s="82">
        <v>23</v>
      </c>
      <c r="E637" s="82">
        <v>3.7</v>
      </c>
      <c r="F637" s="83" t="s">
        <v>1837</v>
      </c>
      <c r="G637" s="82">
        <v>5</v>
      </c>
      <c r="H637" s="122">
        <v>49.38</v>
      </c>
      <c r="I637" s="122">
        <v>106.58</v>
      </c>
      <c r="J637" s="125">
        <v>78.64</v>
      </c>
      <c r="K637" s="122">
        <v>43.95</v>
      </c>
      <c r="L637" s="117">
        <v>195.38</v>
      </c>
      <c r="M637" s="117">
        <v>380.59999999999997</v>
      </c>
      <c r="N637" s="87">
        <v>7040000</v>
      </c>
      <c r="O637" s="87">
        <v>810470000</v>
      </c>
      <c r="P637" s="87">
        <v>310070000</v>
      </c>
      <c r="Q637" s="87">
        <v>500400000</v>
      </c>
      <c r="R637" s="87">
        <f t="shared" si="18"/>
        <v>7039515.684239327</v>
      </c>
      <c r="S637" s="87">
        <v>810470000</v>
      </c>
      <c r="T637" s="87">
        <f t="shared" si="19"/>
        <v>13712967.905729797</v>
      </c>
      <c r="U637" s="85"/>
      <c r="V637" s="115" t="s">
        <v>1257</v>
      </c>
      <c r="W637" s="115" t="s">
        <v>1257</v>
      </c>
      <c r="X637" s="115" t="s">
        <v>1258</v>
      </c>
    </row>
    <row r="638" spans="1:24">
      <c r="A638" s="85"/>
      <c r="B638" s="85">
        <v>4</v>
      </c>
      <c r="C638" s="82">
        <v>1</v>
      </c>
      <c r="D638" s="82">
        <v>23</v>
      </c>
      <c r="E638" s="82">
        <v>3.7</v>
      </c>
      <c r="F638" s="83" t="s">
        <v>1838</v>
      </c>
      <c r="G638" s="82">
        <v>5</v>
      </c>
      <c r="H638" s="122">
        <v>22.45</v>
      </c>
      <c r="I638" s="122">
        <v>48.44</v>
      </c>
      <c r="J638" s="125">
        <v>35.75</v>
      </c>
      <c r="K638" s="122">
        <v>12.45</v>
      </c>
      <c r="L638" s="117">
        <v>88.81</v>
      </c>
      <c r="M638" s="117">
        <v>173</v>
      </c>
      <c r="N638" s="87">
        <v>6940000</v>
      </c>
      <c r="O638" s="87">
        <v>363130000</v>
      </c>
      <c r="P638" s="87">
        <v>138930000</v>
      </c>
      <c r="Q638" s="87">
        <v>224200000</v>
      </c>
      <c r="R638" s="87">
        <f t="shared" si="18"/>
        <v>6938900.3009602074</v>
      </c>
      <c r="S638" s="87">
        <v>363130000</v>
      </c>
      <c r="T638" s="87">
        <f t="shared" si="19"/>
        <v>13516830.898165924</v>
      </c>
      <c r="U638" s="85"/>
      <c r="V638" s="115" t="s">
        <v>1257</v>
      </c>
      <c r="W638" s="115" t="s">
        <v>1257</v>
      </c>
      <c r="X638" s="115" t="s">
        <v>1258</v>
      </c>
    </row>
    <row r="639" spans="1:24">
      <c r="A639" s="85"/>
      <c r="B639" s="85">
        <v>4</v>
      </c>
      <c r="C639" s="82">
        <v>1</v>
      </c>
      <c r="D639" s="82">
        <v>23</v>
      </c>
      <c r="E639" s="82">
        <v>3.7</v>
      </c>
      <c r="F639" s="83" t="s">
        <v>1839</v>
      </c>
      <c r="G639" s="82">
        <v>5</v>
      </c>
      <c r="H639" s="122">
        <v>22.45</v>
      </c>
      <c r="I639" s="122">
        <v>48.44</v>
      </c>
      <c r="J639" s="125">
        <v>35.75</v>
      </c>
      <c r="K639" s="122">
        <v>12.45</v>
      </c>
      <c r="L639" s="117">
        <v>88.81</v>
      </c>
      <c r="M639" s="117">
        <v>173</v>
      </c>
      <c r="N639" s="87">
        <v>6940000</v>
      </c>
      <c r="O639" s="87">
        <v>363130000</v>
      </c>
      <c r="P639" s="87">
        <v>138930000</v>
      </c>
      <c r="Q639" s="87">
        <v>224200000</v>
      </c>
      <c r="R639" s="87">
        <f t="shared" si="18"/>
        <v>6938900.3009602074</v>
      </c>
      <c r="S639" s="87">
        <v>363130000</v>
      </c>
      <c r="T639" s="87">
        <f t="shared" si="19"/>
        <v>13516830.898165924</v>
      </c>
      <c r="U639" s="85"/>
      <c r="V639" s="115" t="s">
        <v>1257</v>
      </c>
      <c r="W639" s="115" t="s">
        <v>1257</v>
      </c>
      <c r="X639" s="115" t="s">
        <v>1258</v>
      </c>
    </row>
    <row r="640" spans="1:24">
      <c r="A640" s="85"/>
      <c r="B640" s="85">
        <v>4</v>
      </c>
      <c r="C640" s="82">
        <v>1</v>
      </c>
      <c r="D640" s="82">
        <v>23</v>
      </c>
      <c r="E640" s="82">
        <v>3.7</v>
      </c>
      <c r="F640" s="83" t="s">
        <v>1840</v>
      </c>
      <c r="G640" s="82">
        <v>5</v>
      </c>
      <c r="H640" s="122">
        <v>44.13</v>
      </c>
      <c r="I640" s="122">
        <v>95.26</v>
      </c>
      <c r="J640" s="125">
        <v>70.27</v>
      </c>
      <c r="K640" s="122">
        <v>31.950000000000003</v>
      </c>
      <c r="L640" s="117">
        <v>174.62</v>
      </c>
      <c r="M640" s="117">
        <v>340.15</v>
      </c>
      <c r="N640" s="87">
        <v>7040000</v>
      </c>
      <c r="O640" s="87">
        <v>724310000</v>
      </c>
      <c r="P640" s="87">
        <v>277110000</v>
      </c>
      <c r="Q640" s="87">
        <v>447200000</v>
      </c>
      <c r="R640" s="87">
        <f t="shared" si="18"/>
        <v>7039286.2652961817</v>
      </c>
      <c r="S640" s="87">
        <v>724310000</v>
      </c>
      <c r="T640" s="87">
        <f t="shared" si="19"/>
        <v>13712136.199407261</v>
      </c>
      <c r="U640" s="85"/>
      <c r="V640" s="115" t="s">
        <v>1257</v>
      </c>
      <c r="W640" s="115" t="s">
        <v>1257</v>
      </c>
      <c r="X640" s="115" t="s">
        <v>1258</v>
      </c>
    </row>
    <row r="641" spans="1:24">
      <c r="A641" s="85"/>
      <c r="B641" s="85">
        <v>4</v>
      </c>
      <c r="C641" s="82">
        <v>1</v>
      </c>
      <c r="D641" s="82">
        <v>23</v>
      </c>
      <c r="E641" s="82">
        <v>3.7</v>
      </c>
      <c r="F641" s="83" t="s">
        <v>1841</v>
      </c>
      <c r="G641" s="82">
        <v>5</v>
      </c>
      <c r="H641" s="122">
        <v>25.4</v>
      </c>
      <c r="I641" s="122">
        <v>54.82</v>
      </c>
      <c r="J641" s="125">
        <v>40.450000000000003</v>
      </c>
      <c r="K641" s="122">
        <v>11.25</v>
      </c>
      <c r="L641" s="117">
        <v>100.5</v>
      </c>
      <c r="M641" s="117">
        <v>195.76999999999998</v>
      </c>
      <c r="N641" s="87">
        <v>6940000</v>
      </c>
      <c r="O641" s="87">
        <v>410920000</v>
      </c>
      <c r="P641" s="87">
        <v>157220000</v>
      </c>
      <c r="Q641" s="87">
        <v>253700000</v>
      </c>
      <c r="R641" s="87">
        <f t="shared" si="18"/>
        <v>6938822.2053455384</v>
      </c>
      <c r="S641" s="87">
        <v>410920000</v>
      </c>
      <c r="T641" s="87">
        <f t="shared" si="19"/>
        <v>13516549.483985035</v>
      </c>
      <c r="U641" s="85"/>
      <c r="V641" s="115" t="s">
        <v>1257</v>
      </c>
      <c r="W641" s="115" t="s">
        <v>1257</v>
      </c>
      <c r="X641" s="115" t="s">
        <v>1258</v>
      </c>
    </row>
    <row r="642" spans="1:24">
      <c r="A642" s="85"/>
      <c r="B642" s="85">
        <v>4</v>
      </c>
      <c r="C642" s="82">
        <v>1</v>
      </c>
      <c r="D642" s="82">
        <v>23</v>
      </c>
      <c r="E642" s="82">
        <v>3.7</v>
      </c>
      <c r="F642" s="83" t="s">
        <v>1842</v>
      </c>
      <c r="G642" s="82">
        <v>5</v>
      </c>
      <c r="H642" s="122">
        <v>25.4</v>
      </c>
      <c r="I642" s="122">
        <v>54.82</v>
      </c>
      <c r="J642" s="125">
        <v>40.450000000000003</v>
      </c>
      <c r="K642" s="122">
        <v>11.25</v>
      </c>
      <c r="L642" s="117">
        <v>100.5</v>
      </c>
      <c r="M642" s="117">
        <v>195.76999999999998</v>
      </c>
      <c r="N642" s="87">
        <v>6940000</v>
      </c>
      <c r="O642" s="87">
        <v>410920000</v>
      </c>
      <c r="P642" s="87">
        <v>157220000</v>
      </c>
      <c r="Q642" s="87">
        <v>253700000</v>
      </c>
      <c r="R642" s="87">
        <f t="shared" si="18"/>
        <v>6938822.2053455384</v>
      </c>
      <c r="S642" s="87">
        <v>410920000</v>
      </c>
      <c r="T642" s="87">
        <f t="shared" si="19"/>
        <v>13516549.483985035</v>
      </c>
      <c r="U642" s="85"/>
      <c r="V642" s="115" t="s">
        <v>1257</v>
      </c>
      <c r="W642" s="115" t="s">
        <v>1257</v>
      </c>
      <c r="X642" s="115" t="s">
        <v>1258</v>
      </c>
    </row>
    <row r="643" spans="1:24">
      <c r="A643" s="85"/>
      <c r="B643" s="85">
        <v>4</v>
      </c>
      <c r="C643" s="82">
        <v>1</v>
      </c>
      <c r="D643" s="82">
        <v>23</v>
      </c>
      <c r="E643" s="82">
        <v>3.7</v>
      </c>
      <c r="F643" s="83" t="s">
        <v>1843</v>
      </c>
      <c r="G643" s="82">
        <v>5</v>
      </c>
      <c r="H643" s="122">
        <v>32.51</v>
      </c>
      <c r="I643" s="122">
        <v>70.17</v>
      </c>
      <c r="J643" s="125">
        <v>51.78</v>
      </c>
      <c r="K643" s="122">
        <v>28.05</v>
      </c>
      <c r="L643" s="117">
        <v>128.63999999999999</v>
      </c>
      <c r="M643" s="117">
        <v>250.58999999999997</v>
      </c>
      <c r="N643" s="87">
        <v>7040000</v>
      </c>
      <c r="O643" s="87">
        <v>533650000</v>
      </c>
      <c r="P643" s="87">
        <v>204150000</v>
      </c>
      <c r="Q643" s="87">
        <v>329500000</v>
      </c>
      <c r="R643" s="87">
        <f t="shared" ref="R643:R706" si="20">S643/(M643*0.3025)</f>
        <v>7039914.7268644357</v>
      </c>
      <c r="S643" s="87">
        <v>533650000</v>
      </c>
      <c r="T643" s="87">
        <f t="shared" ref="T643:T706" si="21">S643/(L643*0.3025)</f>
        <v>13713714.48542412</v>
      </c>
      <c r="U643" s="85"/>
      <c r="V643" s="115" t="s">
        <v>1257</v>
      </c>
      <c r="W643" s="115" t="s">
        <v>1257</v>
      </c>
      <c r="X643" s="115" t="s">
        <v>1258</v>
      </c>
    </row>
    <row r="644" spans="1:24">
      <c r="A644" s="85"/>
      <c r="B644" s="85">
        <v>4</v>
      </c>
      <c r="C644" s="82">
        <v>1</v>
      </c>
      <c r="D644" s="82">
        <v>23</v>
      </c>
      <c r="E644" s="82">
        <v>3.7</v>
      </c>
      <c r="F644" s="83" t="s">
        <v>1844</v>
      </c>
      <c r="G644" s="82">
        <v>5</v>
      </c>
      <c r="H644" s="122">
        <v>22.45</v>
      </c>
      <c r="I644" s="122">
        <v>48.44</v>
      </c>
      <c r="J644" s="125">
        <v>35.75</v>
      </c>
      <c r="K644" s="122">
        <v>12.45</v>
      </c>
      <c r="L644" s="117">
        <v>88.81</v>
      </c>
      <c r="M644" s="117">
        <v>173</v>
      </c>
      <c r="N644" s="87">
        <v>6940000</v>
      </c>
      <c r="O644" s="87">
        <v>363130000</v>
      </c>
      <c r="P644" s="87">
        <v>138930000</v>
      </c>
      <c r="Q644" s="87">
        <v>224200000</v>
      </c>
      <c r="R644" s="87">
        <f t="shared" si="20"/>
        <v>6938900.3009602074</v>
      </c>
      <c r="S644" s="87">
        <v>363130000</v>
      </c>
      <c r="T644" s="87">
        <f t="shared" si="21"/>
        <v>13516830.898165924</v>
      </c>
      <c r="U644" s="85"/>
      <c r="V644" s="115" t="s">
        <v>1257</v>
      </c>
      <c r="W644" s="115" t="s">
        <v>1257</v>
      </c>
      <c r="X644" s="115" t="s">
        <v>1258</v>
      </c>
    </row>
    <row r="645" spans="1:24">
      <c r="A645" s="85"/>
      <c r="B645" s="85">
        <v>4</v>
      </c>
      <c r="C645" s="82">
        <v>4</v>
      </c>
      <c r="D645" s="82">
        <v>24</v>
      </c>
      <c r="E645" s="82">
        <v>3.7</v>
      </c>
      <c r="F645" s="83" t="s">
        <v>1845</v>
      </c>
      <c r="G645" s="82">
        <v>5</v>
      </c>
      <c r="H645" s="122">
        <v>25.38</v>
      </c>
      <c r="I645" s="122">
        <v>54.78</v>
      </c>
      <c r="J645" s="125">
        <v>40.42</v>
      </c>
      <c r="K645" s="122">
        <v>12.45</v>
      </c>
      <c r="L645" s="117">
        <v>100.43</v>
      </c>
      <c r="M645" s="117">
        <v>195.63000000000002</v>
      </c>
      <c r="N645" s="87">
        <v>7200000</v>
      </c>
      <c r="O645" s="87">
        <v>425990000</v>
      </c>
      <c r="P645" s="87">
        <v>162990000</v>
      </c>
      <c r="Q645" s="87">
        <v>263000000</v>
      </c>
      <c r="R645" s="87">
        <f t="shared" si="20"/>
        <v>7198443.004440411</v>
      </c>
      <c r="S645" s="87">
        <v>425990000</v>
      </c>
      <c r="T645" s="87">
        <f t="shared" si="21"/>
        <v>14022019.366311636</v>
      </c>
      <c r="U645" s="85"/>
      <c r="V645" s="115" t="s">
        <v>1257</v>
      </c>
      <c r="W645" s="115" t="s">
        <v>1257</v>
      </c>
      <c r="X645" s="115" t="s">
        <v>1258</v>
      </c>
    </row>
    <row r="646" spans="1:24">
      <c r="A646" s="85"/>
      <c r="B646" s="85">
        <v>4</v>
      </c>
      <c r="C646" s="82">
        <v>4</v>
      </c>
      <c r="D646" s="82">
        <v>24</v>
      </c>
      <c r="E646" s="82">
        <v>3.7</v>
      </c>
      <c r="F646" s="83" t="s">
        <v>1846</v>
      </c>
      <c r="G646" s="82">
        <v>5</v>
      </c>
      <c r="H646" s="122">
        <v>45.79</v>
      </c>
      <c r="I646" s="122">
        <v>98.82</v>
      </c>
      <c r="J646" s="125">
        <v>72.92</v>
      </c>
      <c r="K646" s="122">
        <v>38.590000000000003</v>
      </c>
      <c r="L646" s="117">
        <v>181.16</v>
      </c>
      <c r="M646" s="117">
        <v>352.9</v>
      </c>
      <c r="N646" s="87">
        <v>7300000</v>
      </c>
      <c r="O646" s="87">
        <v>779220000</v>
      </c>
      <c r="P646" s="87">
        <v>298120000</v>
      </c>
      <c r="Q646" s="87">
        <v>481100000</v>
      </c>
      <c r="R646" s="87">
        <f t="shared" si="20"/>
        <v>7299330.9274511784</v>
      </c>
      <c r="S646" s="87">
        <v>779220000</v>
      </c>
      <c r="T646" s="87">
        <f t="shared" si="21"/>
        <v>14219109.540171785</v>
      </c>
      <c r="U646" s="85"/>
      <c r="V646" s="115" t="s">
        <v>1257</v>
      </c>
      <c r="W646" s="115" t="s">
        <v>1257</v>
      </c>
      <c r="X646" s="115" t="s">
        <v>1258</v>
      </c>
    </row>
    <row r="647" spans="1:24">
      <c r="A647" s="85"/>
      <c r="B647" s="85">
        <v>4</v>
      </c>
      <c r="C647" s="82">
        <v>4</v>
      </c>
      <c r="D647" s="82">
        <v>24</v>
      </c>
      <c r="E647" s="82">
        <v>3.7</v>
      </c>
      <c r="F647" s="83" t="s">
        <v>1847</v>
      </c>
      <c r="G647" s="82">
        <v>5</v>
      </c>
      <c r="H647" s="122">
        <v>55.33</v>
      </c>
      <c r="I647" s="122">
        <v>119.42</v>
      </c>
      <c r="J647" s="125">
        <v>88.11</v>
      </c>
      <c r="K647" s="122">
        <v>19.2</v>
      </c>
      <c r="L647" s="117">
        <v>218.92</v>
      </c>
      <c r="M647" s="117">
        <v>426.45</v>
      </c>
      <c r="N647" s="87">
        <v>7200000</v>
      </c>
      <c r="O647" s="87">
        <v>928710000</v>
      </c>
      <c r="P647" s="87">
        <v>355310000</v>
      </c>
      <c r="Q647" s="87">
        <v>573400000</v>
      </c>
      <c r="R647" s="87">
        <f t="shared" si="20"/>
        <v>7199239.541515626</v>
      </c>
      <c r="S647" s="87">
        <v>928710000</v>
      </c>
      <c r="T647" s="87">
        <f t="shared" si="21"/>
        <v>14023916.053715235</v>
      </c>
      <c r="U647" s="85"/>
      <c r="V647" s="115" t="s">
        <v>1257</v>
      </c>
      <c r="W647" s="115" t="s">
        <v>1257</v>
      </c>
      <c r="X647" s="115" t="s">
        <v>1258</v>
      </c>
    </row>
    <row r="648" spans="1:24">
      <c r="A648" s="85"/>
      <c r="B648" s="85">
        <v>4</v>
      </c>
      <c r="C648" s="82">
        <v>4</v>
      </c>
      <c r="D648" s="82">
        <v>24</v>
      </c>
      <c r="E648" s="82">
        <v>3.7</v>
      </c>
      <c r="F648" s="83" t="s">
        <v>1848</v>
      </c>
      <c r="G648" s="82">
        <v>1</v>
      </c>
      <c r="H648" s="122">
        <v>36.06</v>
      </c>
      <c r="I648" s="122">
        <v>77.83</v>
      </c>
      <c r="J648" s="125">
        <v>57.43</v>
      </c>
      <c r="K648" s="122">
        <v>38.36</v>
      </c>
      <c r="L648" s="117">
        <v>142.68</v>
      </c>
      <c r="M648" s="117">
        <v>277.94</v>
      </c>
      <c r="N648" s="87">
        <v>7300000</v>
      </c>
      <c r="O648" s="87">
        <v>613690000</v>
      </c>
      <c r="P648" s="87">
        <v>234790000</v>
      </c>
      <c r="Q648" s="87">
        <v>378900000</v>
      </c>
      <c r="R648" s="87">
        <f t="shared" si="20"/>
        <v>7299155.47502077</v>
      </c>
      <c r="S648" s="87">
        <v>613690000</v>
      </c>
      <c r="T648" s="87">
        <f t="shared" si="21"/>
        <v>14218722.124525322</v>
      </c>
      <c r="U648" s="85"/>
      <c r="V648" s="115" t="s">
        <v>1257</v>
      </c>
      <c r="W648" s="115" t="s">
        <v>1257</v>
      </c>
      <c r="X648" s="115" t="s">
        <v>1258</v>
      </c>
    </row>
    <row r="649" spans="1:24">
      <c r="A649" s="85"/>
      <c r="B649" s="85">
        <v>4</v>
      </c>
      <c r="C649" s="82">
        <v>4</v>
      </c>
      <c r="D649" s="82">
        <v>24</v>
      </c>
      <c r="E649" s="82">
        <v>3.7</v>
      </c>
      <c r="F649" s="83" t="s">
        <v>1849</v>
      </c>
      <c r="G649" s="82">
        <v>1</v>
      </c>
      <c r="H649" s="122">
        <v>19.93</v>
      </c>
      <c r="I649" s="122">
        <v>43.01</v>
      </c>
      <c r="J649" s="125">
        <v>31.74</v>
      </c>
      <c r="K649" s="122">
        <v>12.45</v>
      </c>
      <c r="L649" s="117">
        <v>78.849999999999994</v>
      </c>
      <c r="M649" s="117">
        <v>153.6</v>
      </c>
      <c r="N649" s="87">
        <v>7200000</v>
      </c>
      <c r="O649" s="87">
        <v>334480000</v>
      </c>
      <c r="P649" s="87">
        <v>127980000</v>
      </c>
      <c r="Q649" s="87">
        <v>206500000</v>
      </c>
      <c r="R649" s="87">
        <f t="shared" si="20"/>
        <v>7198691.460055097</v>
      </c>
      <c r="S649" s="87">
        <v>334480000</v>
      </c>
      <c r="T649" s="87">
        <f t="shared" si="21"/>
        <v>14023069.223392047</v>
      </c>
      <c r="U649" s="85"/>
      <c r="V649" s="115" t="s">
        <v>1257</v>
      </c>
      <c r="W649" s="115" t="s">
        <v>1257</v>
      </c>
      <c r="X649" s="115" t="s">
        <v>1258</v>
      </c>
    </row>
    <row r="650" spans="1:24">
      <c r="A650" s="85"/>
      <c r="B650" s="85">
        <v>4</v>
      </c>
      <c r="C650" s="82">
        <v>4</v>
      </c>
      <c r="D650" s="82">
        <v>24</v>
      </c>
      <c r="E650" s="82">
        <v>3.7</v>
      </c>
      <c r="F650" s="83" t="s">
        <v>1850</v>
      </c>
      <c r="G650" s="82">
        <v>1</v>
      </c>
      <c r="H650" s="122">
        <v>19.93</v>
      </c>
      <c r="I650" s="122">
        <v>43.01</v>
      </c>
      <c r="J650" s="125">
        <v>31.74</v>
      </c>
      <c r="K650" s="122">
        <v>12.45</v>
      </c>
      <c r="L650" s="117">
        <v>78.849999999999994</v>
      </c>
      <c r="M650" s="117">
        <v>153.6</v>
      </c>
      <c r="N650" s="87">
        <v>7200000</v>
      </c>
      <c r="O650" s="87">
        <v>334480000</v>
      </c>
      <c r="P650" s="87">
        <v>127980000</v>
      </c>
      <c r="Q650" s="87">
        <v>206500000</v>
      </c>
      <c r="R650" s="87">
        <f t="shared" si="20"/>
        <v>7198691.460055097</v>
      </c>
      <c r="S650" s="87">
        <v>334480000</v>
      </c>
      <c r="T650" s="87">
        <f t="shared" si="21"/>
        <v>14023069.223392047</v>
      </c>
      <c r="U650" s="85"/>
      <c r="V650" s="115" t="s">
        <v>1257</v>
      </c>
      <c r="W650" s="115" t="s">
        <v>1257</v>
      </c>
      <c r="X650" s="115" t="s">
        <v>1258</v>
      </c>
    </row>
    <row r="651" spans="1:24">
      <c r="A651" s="85"/>
      <c r="B651" s="85">
        <v>4</v>
      </c>
      <c r="C651" s="82">
        <v>4</v>
      </c>
      <c r="D651" s="82">
        <v>24</v>
      </c>
      <c r="E651" s="82">
        <v>3.7</v>
      </c>
      <c r="F651" s="83" t="s">
        <v>1851</v>
      </c>
      <c r="G651" s="82">
        <v>1</v>
      </c>
      <c r="H651" s="122">
        <v>29.6</v>
      </c>
      <c r="I651" s="122">
        <v>63.89</v>
      </c>
      <c r="J651" s="125">
        <v>47.14</v>
      </c>
      <c r="K651" s="122">
        <v>32.700000000000003</v>
      </c>
      <c r="L651" s="117">
        <v>117.12</v>
      </c>
      <c r="M651" s="117">
        <v>228.14999999999998</v>
      </c>
      <c r="N651" s="87">
        <v>7300000</v>
      </c>
      <c r="O651" s="87">
        <v>503730000</v>
      </c>
      <c r="P651" s="87">
        <v>192730000</v>
      </c>
      <c r="Q651" s="87">
        <v>311000000</v>
      </c>
      <c r="R651" s="87">
        <f t="shared" si="20"/>
        <v>7298808.4176895376</v>
      </c>
      <c r="S651" s="87">
        <v>503730000</v>
      </c>
      <c r="T651" s="87">
        <f t="shared" si="21"/>
        <v>14218093.754233843</v>
      </c>
      <c r="U651" s="85"/>
      <c r="V651" s="115" t="s">
        <v>1257</v>
      </c>
      <c r="W651" s="115" t="s">
        <v>1257</v>
      </c>
      <c r="X651" s="115" t="s">
        <v>1258</v>
      </c>
    </row>
    <row r="652" spans="1:24">
      <c r="A652" s="85"/>
      <c r="B652" s="85">
        <v>4</v>
      </c>
      <c r="C652" s="82">
        <v>4</v>
      </c>
      <c r="D652" s="82">
        <v>24</v>
      </c>
      <c r="E652" s="82">
        <v>3.7</v>
      </c>
      <c r="F652" s="83" t="s">
        <v>1852</v>
      </c>
      <c r="G652" s="82">
        <v>5</v>
      </c>
      <c r="H652" s="122">
        <v>23.13</v>
      </c>
      <c r="I652" s="122">
        <v>49.91</v>
      </c>
      <c r="J652" s="125">
        <v>36.83</v>
      </c>
      <c r="K652" s="122">
        <v>11.25</v>
      </c>
      <c r="L652" s="117">
        <v>91.5</v>
      </c>
      <c r="M652" s="117">
        <v>178.23999999999998</v>
      </c>
      <c r="N652" s="87">
        <v>7200000</v>
      </c>
      <c r="O652" s="87">
        <v>388110000</v>
      </c>
      <c r="P652" s="87">
        <v>148510000</v>
      </c>
      <c r="Q652" s="87">
        <v>239600000</v>
      </c>
      <c r="R652" s="87">
        <f t="shared" si="20"/>
        <v>7198206.1516091228</v>
      </c>
      <c r="S652" s="87">
        <v>388110000</v>
      </c>
      <c r="T652" s="87">
        <f t="shared" si="21"/>
        <v>14021948.245495191</v>
      </c>
      <c r="U652" s="85"/>
      <c r="V652" s="115" t="s">
        <v>1257</v>
      </c>
      <c r="W652" s="115" t="s">
        <v>1257</v>
      </c>
      <c r="X652" s="115" t="s">
        <v>1258</v>
      </c>
    </row>
    <row r="653" spans="1:24">
      <c r="A653" s="85"/>
      <c r="B653" s="85">
        <v>4</v>
      </c>
      <c r="C653" s="82">
        <v>4</v>
      </c>
      <c r="D653" s="82">
        <v>24</v>
      </c>
      <c r="E653" s="82">
        <v>3.7</v>
      </c>
      <c r="F653" s="83" t="s">
        <v>1853</v>
      </c>
      <c r="G653" s="82">
        <v>5</v>
      </c>
      <c r="H653" s="122">
        <v>23.13</v>
      </c>
      <c r="I653" s="122">
        <v>49.91</v>
      </c>
      <c r="J653" s="125">
        <v>36.83</v>
      </c>
      <c r="K653" s="122">
        <v>11.25</v>
      </c>
      <c r="L653" s="117">
        <v>91.5</v>
      </c>
      <c r="M653" s="117">
        <v>178.23999999999998</v>
      </c>
      <c r="N653" s="87">
        <v>7200000</v>
      </c>
      <c r="O653" s="87">
        <v>388110000</v>
      </c>
      <c r="P653" s="87">
        <v>148510000</v>
      </c>
      <c r="Q653" s="87">
        <v>239600000</v>
      </c>
      <c r="R653" s="87">
        <f t="shared" si="20"/>
        <v>7198206.1516091228</v>
      </c>
      <c r="S653" s="87">
        <v>388110000</v>
      </c>
      <c r="T653" s="87">
        <f t="shared" si="21"/>
        <v>14021948.245495191</v>
      </c>
      <c r="U653" s="85"/>
      <c r="V653" s="115" t="s">
        <v>1257</v>
      </c>
      <c r="W653" s="115" t="s">
        <v>1257</v>
      </c>
      <c r="X653" s="115" t="s">
        <v>1258</v>
      </c>
    </row>
    <row r="654" spans="1:24">
      <c r="A654" s="85"/>
      <c r="B654" s="85">
        <v>4</v>
      </c>
      <c r="C654" s="82">
        <v>4</v>
      </c>
      <c r="D654" s="82">
        <v>24</v>
      </c>
      <c r="E654" s="82">
        <v>3.7</v>
      </c>
      <c r="F654" s="83" t="s">
        <v>1854</v>
      </c>
      <c r="G654" s="82">
        <v>1</v>
      </c>
      <c r="H654" s="122">
        <v>42.09</v>
      </c>
      <c r="I654" s="122">
        <v>90.83</v>
      </c>
      <c r="J654" s="125">
        <v>67.02</v>
      </c>
      <c r="K654" s="122">
        <v>40.5</v>
      </c>
      <c r="L654" s="117">
        <v>166.52</v>
      </c>
      <c r="M654" s="117">
        <v>324.37</v>
      </c>
      <c r="N654" s="87">
        <v>7300000</v>
      </c>
      <c r="O654" s="87">
        <v>716220000</v>
      </c>
      <c r="P654" s="87">
        <v>274020000</v>
      </c>
      <c r="Q654" s="87">
        <v>442200000</v>
      </c>
      <c r="R654" s="87">
        <f t="shared" si="20"/>
        <v>7299286.0667990353</v>
      </c>
      <c r="S654" s="87">
        <v>716220000</v>
      </c>
      <c r="T654" s="87">
        <f t="shared" si="21"/>
        <v>14218528.834299803</v>
      </c>
      <c r="U654" s="85"/>
      <c r="V654" s="115" t="s">
        <v>1257</v>
      </c>
      <c r="W654" s="115" t="s">
        <v>1257</v>
      </c>
      <c r="X654" s="115" t="s">
        <v>1258</v>
      </c>
    </row>
    <row r="655" spans="1:24">
      <c r="A655" s="85"/>
      <c r="B655" s="85">
        <v>4</v>
      </c>
      <c r="C655" s="82">
        <v>4</v>
      </c>
      <c r="D655" s="82">
        <v>24</v>
      </c>
      <c r="E655" s="82">
        <v>3.7</v>
      </c>
      <c r="F655" s="83" t="s">
        <v>1855</v>
      </c>
      <c r="G655" s="82">
        <v>5</v>
      </c>
      <c r="H655" s="122">
        <v>25.38</v>
      </c>
      <c r="I655" s="122">
        <v>54.78</v>
      </c>
      <c r="J655" s="125">
        <v>40.42</v>
      </c>
      <c r="K655" s="122">
        <v>12.45</v>
      </c>
      <c r="L655" s="117">
        <v>100.43</v>
      </c>
      <c r="M655" s="117">
        <v>195.63000000000002</v>
      </c>
      <c r="N655" s="87">
        <v>7200000</v>
      </c>
      <c r="O655" s="87">
        <v>425990000</v>
      </c>
      <c r="P655" s="87">
        <v>162990000</v>
      </c>
      <c r="Q655" s="87">
        <v>263000000</v>
      </c>
      <c r="R655" s="87">
        <f t="shared" si="20"/>
        <v>7198443.004440411</v>
      </c>
      <c r="S655" s="87">
        <v>425990000</v>
      </c>
      <c r="T655" s="87">
        <f t="shared" si="21"/>
        <v>14022019.366311636</v>
      </c>
      <c r="U655" s="85"/>
      <c r="V655" s="115" t="s">
        <v>1257</v>
      </c>
      <c r="W655" s="115" t="s">
        <v>1257</v>
      </c>
      <c r="X655" s="115" t="s">
        <v>1258</v>
      </c>
    </row>
    <row r="656" spans="1:24">
      <c r="A656" s="85"/>
      <c r="B656" s="85">
        <v>4</v>
      </c>
      <c r="C656" s="82">
        <v>4</v>
      </c>
      <c r="D656" s="82">
        <v>24</v>
      </c>
      <c r="E656" s="82">
        <v>3.7</v>
      </c>
      <c r="F656" s="83" t="s">
        <v>1856</v>
      </c>
      <c r="G656" s="82">
        <v>5</v>
      </c>
      <c r="H656" s="122">
        <v>22.45</v>
      </c>
      <c r="I656" s="122">
        <v>48.44</v>
      </c>
      <c r="J656" s="125">
        <v>35.75</v>
      </c>
      <c r="K656" s="122">
        <v>12.45</v>
      </c>
      <c r="L656" s="117">
        <v>88.81</v>
      </c>
      <c r="M656" s="117">
        <v>173</v>
      </c>
      <c r="N656" s="87">
        <v>7200000</v>
      </c>
      <c r="O656" s="87">
        <v>376740000</v>
      </c>
      <c r="P656" s="87">
        <v>144140000</v>
      </c>
      <c r="Q656" s="87">
        <v>232600000</v>
      </c>
      <c r="R656" s="87">
        <f t="shared" si="20"/>
        <v>7198968.1364352945</v>
      </c>
      <c r="S656" s="87">
        <v>376740000</v>
      </c>
      <c r="T656" s="87">
        <f t="shared" si="21"/>
        <v>14023437.536350701</v>
      </c>
      <c r="U656" s="85"/>
      <c r="V656" s="115" t="s">
        <v>1257</v>
      </c>
      <c r="W656" s="115" t="s">
        <v>1257</v>
      </c>
      <c r="X656" s="115" t="s">
        <v>1258</v>
      </c>
    </row>
    <row r="657" spans="1:24">
      <c r="A657" s="85"/>
      <c r="B657" s="85">
        <v>4</v>
      </c>
      <c r="C657" s="82">
        <v>4</v>
      </c>
      <c r="D657" s="82">
        <v>24</v>
      </c>
      <c r="E657" s="82">
        <v>3.7</v>
      </c>
      <c r="F657" s="83" t="s">
        <v>1857</v>
      </c>
      <c r="G657" s="82">
        <v>5</v>
      </c>
      <c r="H657" s="122">
        <v>49.38</v>
      </c>
      <c r="I657" s="122">
        <v>106.58</v>
      </c>
      <c r="J657" s="125">
        <v>78.64</v>
      </c>
      <c r="K657" s="122">
        <v>43.95</v>
      </c>
      <c r="L657" s="117">
        <v>195.38</v>
      </c>
      <c r="M657" s="117">
        <v>380.59999999999997</v>
      </c>
      <c r="N657" s="87">
        <v>7300000</v>
      </c>
      <c r="O657" s="87">
        <v>840420000</v>
      </c>
      <c r="P657" s="87">
        <v>321520000</v>
      </c>
      <c r="Q657" s="87">
        <v>518900000</v>
      </c>
      <c r="R657" s="87">
        <f t="shared" si="20"/>
        <v>7299653.0054763472</v>
      </c>
      <c r="S657" s="87">
        <v>840420000</v>
      </c>
      <c r="T657" s="87">
        <f t="shared" si="21"/>
        <v>14219715.087953208</v>
      </c>
      <c r="U657" s="85"/>
      <c r="V657" s="115" t="s">
        <v>1257</v>
      </c>
      <c r="W657" s="115" t="s">
        <v>1257</v>
      </c>
      <c r="X657" s="115" t="s">
        <v>1258</v>
      </c>
    </row>
    <row r="658" spans="1:24">
      <c r="A658" s="85"/>
      <c r="B658" s="85">
        <v>4</v>
      </c>
      <c r="C658" s="82">
        <v>4</v>
      </c>
      <c r="D658" s="82">
        <v>24</v>
      </c>
      <c r="E658" s="82">
        <v>3.7</v>
      </c>
      <c r="F658" s="83" t="s">
        <v>1858</v>
      </c>
      <c r="G658" s="82">
        <v>5</v>
      </c>
      <c r="H658" s="122">
        <v>33.869999999999997</v>
      </c>
      <c r="I658" s="122">
        <v>73.099999999999994</v>
      </c>
      <c r="J658" s="125">
        <v>53.93</v>
      </c>
      <c r="K658" s="122">
        <v>15</v>
      </c>
      <c r="L658" s="117">
        <v>134</v>
      </c>
      <c r="M658" s="117">
        <v>261.02999999999997</v>
      </c>
      <c r="N658" s="87">
        <v>7200000</v>
      </c>
      <c r="O658" s="87">
        <v>568490000</v>
      </c>
      <c r="P658" s="87">
        <v>217490000</v>
      </c>
      <c r="Q658" s="87">
        <v>351000000</v>
      </c>
      <c r="R658" s="87">
        <f t="shared" si="20"/>
        <v>7199577.7693137452</v>
      </c>
      <c r="S658" s="87">
        <v>568490000</v>
      </c>
      <c r="T658" s="87">
        <f t="shared" si="21"/>
        <v>14024670.038238561</v>
      </c>
      <c r="U658" s="85"/>
      <c r="V658" s="115" t="s">
        <v>1257</v>
      </c>
      <c r="W658" s="115" t="s">
        <v>1257</v>
      </c>
      <c r="X658" s="115" t="s">
        <v>1258</v>
      </c>
    </row>
    <row r="659" spans="1:24">
      <c r="A659" s="85"/>
      <c r="B659" s="85">
        <v>4</v>
      </c>
      <c r="C659" s="82">
        <v>4</v>
      </c>
      <c r="D659" s="82">
        <v>24</v>
      </c>
      <c r="E659" s="82">
        <v>3.7</v>
      </c>
      <c r="F659" s="83" t="s">
        <v>1859</v>
      </c>
      <c r="G659" s="82">
        <v>5</v>
      </c>
      <c r="H659" s="122">
        <v>48.59</v>
      </c>
      <c r="I659" s="122">
        <v>104.88</v>
      </c>
      <c r="J659" s="125">
        <v>77.38</v>
      </c>
      <c r="K659" s="122">
        <v>43.95</v>
      </c>
      <c r="L659" s="117">
        <v>192.26</v>
      </c>
      <c r="M659" s="117">
        <v>374.52</v>
      </c>
      <c r="N659" s="87">
        <v>7300000</v>
      </c>
      <c r="O659" s="87">
        <v>826980000</v>
      </c>
      <c r="P659" s="87">
        <v>316380000</v>
      </c>
      <c r="Q659" s="87">
        <v>510600000</v>
      </c>
      <c r="R659" s="87">
        <f t="shared" si="20"/>
        <v>7299525.2104511959</v>
      </c>
      <c r="S659" s="87">
        <v>826980000</v>
      </c>
      <c r="T659" s="87">
        <f t="shared" si="21"/>
        <v>14219380.951930625</v>
      </c>
      <c r="U659" s="85"/>
      <c r="V659" s="115" t="s">
        <v>1257</v>
      </c>
      <c r="W659" s="115" t="s">
        <v>1257</v>
      </c>
      <c r="X659" s="115" t="s">
        <v>1258</v>
      </c>
    </row>
    <row r="660" spans="1:24">
      <c r="A660" s="85"/>
      <c r="B660" s="85">
        <v>4</v>
      </c>
      <c r="C660" s="82">
        <v>4</v>
      </c>
      <c r="D660" s="82">
        <v>24</v>
      </c>
      <c r="E660" s="82">
        <v>3.7</v>
      </c>
      <c r="F660" s="83" t="s">
        <v>1860</v>
      </c>
      <c r="G660" s="82">
        <v>5</v>
      </c>
      <c r="H660" s="122">
        <v>22.45</v>
      </c>
      <c r="I660" s="122">
        <v>48.44</v>
      </c>
      <c r="J660" s="125">
        <v>35.75</v>
      </c>
      <c r="K660" s="122">
        <v>12.45</v>
      </c>
      <c r="L660" s="117">
        <v>88.81</v>
      </c>
      <c r="M660" s="117">
        <v>173</v>
      </c>
      <c r="N660" s="87">
        <v>7200000</v>
      </c>
      <c r="O660" s="87">
        <v>376740000</v>
      </c>
      <c r="P660" s="87">
        <v>144140000</v>
      </c>
      <c r="Q660" s="87">
        <v>232600000</v>
      </c>
      <c r="R660" s="87">
        <f t="shared" si="20"/>
        <v>7198968.1364352945</v>
      </c>
      <c r="S660" s="87">
        <v>376740000</v>
      </c>
      <c r="T660" s="87">
        <f t="shared" si="21"/>
        <v>14023437.536350701</v>
      </c>
      <c r="U660" s="85"/>
      <c r="V660" s="115" t="s">
        <v>1257</v>
      </c>
      <c r="W660" s="115" t="s">
        <v>1257</v>
      </c>
      <c r="X660" s="115" t="s">
        <v>1258</v>
      </c>
    </row>
    <row r="661" spans="1:24">
      <c r="A661" s="85"/>
      <c r="B661" s="85">
        <v>4</v>
      </c>
      <c r="C661" s="82">
        <v>4</v>
      </c>
      <c r="D661" s="82">
        <v>24</v>
      </c>
      <c r="E661" s="82">
        <v>3.7</v>
      </c>
      <c r="F661" s="83" t="s">
        <v>1861</v>
      </c>
      <c r="G661" s="82">
        <v>5</v>
      </c>
      <c r="H661" s="122">
        <v>22.45</v>
      </c>
      <c r="I661" s="122">
        <v>48.44</v>
      </c>
      <c r="J661" s="125">
        <v>35.75</v>
      </c>
      <c r="K661" s="122">
        <v>12.45</v>
      </c>
      <c r="L661" s="117">
        <v>88.81</v>
      </c>
      <c r="M661" s="117">
        <v>173</v>
      </c>
      <c r="N661" s="87">
        <v>7200000</v>
      </c>
      <c r="O661" s="87">
        <v>376740000</v>
      </c>
      <c r="P661" s="87">
        <v>144140000</v>
      </c>
      <c r="Q661" s="87">
        <v>232600000</v>
      </c>
      <c r="R661" s="87">
        <f t="shared" si="20"/>
        <v>7198968.1364352945</v>
      </c>
      <c r="S661" s="87">
        <v>376740000</v>
      </c>
      <c r="T661" s="87">
        <f t="shared" si="21"/>
        <v>14023437.536350701</v>
      </c>
      <c r="U661" s="85"/>
      <c r="V661" s="115" t="s">
        <v>1257</v>
      </c>
      <c r="W661" s="115" t="s">
        <v>1257</v>
      </c>
      <c r="X661" s="115" t="s">
        <v>1258</v>
      </c>
    </row>
    <row r="662" spans="1:24">
      <c r="A662" s="85"/>
      <c r="B662" s="85">
        <v>4</v>
      </c>
      <c r="C662" s="82">
        <v>4</v>
      </c>
      <c r="D662" s="82">
        <v>24</v>
      </c>
      <c r="E662" s="82">
        <v>3.7</v>
      </c>
      <c r="F662" s="83" t="s">
        <v>1862</v>
      </c>
      <c r="G662" s="82">
        <v>5</v>
      </c>
      <c r="H662" s="122">
        <v>43.35</v>
      </c>
      <c r="I662" s="122">
        <v>93.55</v>
      </c>
      <c r="J662" s="125">
        <v>69.03</v>
      </c>
      <c r="K662" s="122">
        <v>31.950000000000003</v>
      </c>
      <c r="L662" s="117">
        <v>171.5</v>
      </c>
      <c r="M662" s="117">
        <v>334.08</v>
      </c>
      <c r="N662" s="87">
        <v>7300000</v>
      </c>
      <c r="O662" s="87">
        <v>737720000</v>
      </c>
      <c r="P662" s="87">
        <v>282220000</v>
      </c>
      <c r="Q662" s="87">
        <v>455500000</v>
      </c>
      <c r="R662" s="87">
        <f t="shared" si="20"/>
        <v>7299879.6744878255</v>
      </c>
      <c r="S662" s="87">
        <v>737720000</v>
      </c>
      <c r="T662" s="87">
        <f t="shared" si="21"/>
        <v>14220080.476110162</v>
      </c>
      <c r="U662" s="85"/>
      <c r="V662" s="115" t="s">
        <v>1257</v>
      </c>
      <c r="W662" s="115" t="s">
        <v>1257</v>
      </c>
      <c r="X662" s="115" t="s">
        <v>1258</v>
      </c>
    </row>
    <row r="663" spans="1:24">
      <c r="A663" s="85"/>
      <c r="B663" s="85">
        <v>4</v>
      </c>
      <c r="C663" s="82">
        <v>4</v>
      </c>
      <c r="D663" s="82">
        <v>24</v>
      </c>
      <c r="E663" s="82">
        <v>3.7</v>
      </c>
      <c r="F663" s="83" t="s">
        <v>1863</v>
      </c>
      <c r="G663" s="82">
        <v>5</v>
      </c>
      <c r="H663" s="122">
        <v>25.4</v>
      </c>
      <c r="I663" s="122">
        <v>54.82</v>
      </c>
      <c r="J663" s="125">
        <v>40.450000000000003</v>
      </c>
      <c r="K663" s="122">
        <v>11.25</v>
      </c>
      <c r="L663" s="117">
        <v>100.5</v>
      </c>
      <c r="M663" s="117">
        <v>195.76999999999998</v>
      </c>
      <c r="N663" s="87">
        <v>7200000</v>
      </c>
      <c r="O663" s="87">
        <v>426310000</v>
      </c>
      <c r="P663" s="87">
        <v>163110000</v>
      </c>
      <c r="Q663" s="87">
        <v>263200000</v>
      </c>
      <c r="R663" s="87">
        <f t="shared" si="20"/>
        <v>7198698.759760675</v>
      </c>
      <c r="S663" s="87">
        <v>426310000</v>
      </c>
      <c r="T663" s="87">
        <f t="shared" si="21"/>
        <v>14022778.668640271</v>
      </c>
      <c r="U663" s="85"/>
      <c r="V663" s="115" t="s">
        <v>1257</v>
      </c>
      <c r="W663" s="115" t="s">
        <v>1257</v>
      </c>
      <c r="X663" s="115" t="s">
        <v>1258</v>
      </c>
    </row>
    <row r="664" spans="1:24">
      <c r="A664" s="85"/>
      <c r="B664" s="85">
        <v>4</v>
      </c>
      <c r="C664" s="82">
        <v>4</v>
      </c>
      <c r="D664" s="82">
        <v>24</v>
      </c>
      <c r="E664" s="82">
        <v>3.7</v>
      </c>
      <c r="F664" s="83" t="s">
        <v>1864</v>
      </c>
      <c r="G664" s="82">
        <v>5</v>
      </c>
      <c r="H664" s="122">
        <v>25.4</v>
      </c>
      <c r="I664" s="122">
        <v>54.82</v>
      </c>
      <c r="J664" s="125">
        <v>40.450000000000003</v>
      </c>
      <c r="K664" s="122">
        <v>11.25</v>
      </c>
      <c r="L664" s="117">
        <v>100.5</v>
      </c>
      <c r="M664" s="117">
        <v>195.76999999999998</v>
      </c>
      <c r="N664" s="87">
        <v>7200000</v>
      </c>
      <c r="O664" s="87">
        <v>426310000</v>
      </c>
      <c r="P664" s="87">
        <v>163110000</v>
      </c>
      <c r="Q664" s="87">
        <v>263200000</v>
      </c>
      <c r="R664" s="87">
        <f t="shared" si="20"/>
        <v>7198698.759760675</v>
      </c>
      <c r="S664" s="87">
        <v>426310000</v>
      </c>
      <c r="T664" s="87">
        <f t="shared" si="21"/>
        <v>14022778.668640271</v>
      </c>
      <c r="U664" s="85"/>
      <c r="V664" s="115" t="s">
        <v>1257</v>
      </c>
      <c r="W664" s="115" t="s">
        <v>1257</v>
      </c>
      <c r="X664" s="115" t="s">
        <v>1258</v>
      </c>
    </row>
    <row r="665" spans="1:24">
      <c r="A665" s="85"/>
      <c r="B665" s="85">
        <v>4</v>
      </c>
      <c r="C665" s="82">
        <v>4</v>
      </c>
      <c r="D665" s="82">
        <v>24</v>
      </c>
      <c r="E665" s="82">
        <v>3.7</v>
      </c>
      <c r="F665" s="83" t="s">
        <v>1865</v>
      </c>
      <c r="G665" s="82">
        <v>5</v>
      </c>
      <c r="H665" s="122">
        <v>32.51</v>
      </c>
      <c r="I665" s="122">
        <v>70.17</v>
      </c>
      <c r="J665" s="125">
        <v>51.78</v>
      </c>
      <c r="K665" s="122">
        <v>28.05</v>
      </c>
      <c r="L665" s="117">
        <v>128.63999999999999</v>
      </c>
      <c r="M665" s="117">
        <v>250.58999999999997</v>
      </c>
      <c r="N665" s="87">
        <v>7300000</v>
      </c>
      <c r="O665" s="87">
        <v>553290000</v>
      </c>
      <c r="P665" s="87">
        <v>211690000</v>
      </c>
      <c r="Q665" s="87">
        <v>341600000</v>
      </c>
      <c r="R665" s="87">
        <f t="shared" si="20"/>
        <v>7299005.7513854094</v>
      </c>
      <c r="S665" s="87">
        <v>553290000</v>
      </c>
      <c r="T665" s="87">
        <f t="shared" si="21"/>
        <v>14218422.351054646</v>
      </c>
      <c r="U665" s="85"/>
      <c r="V665" s="115" t="s">
        <v>1257</v>
      </c>
      <c r="W665" s="115" t="s">
        <v>1257</v>
      </c>
      <c r="X665" s="115" t="s">
        <v>1258</v>
      </c>
    </row>
    <row r="666" spans="1:24">
      <c r="A666" s="85"/>
      <c r="B666" s="85">
        <v>4</v>
      </c>
      <c r="C666" s="82">
        <v>4</v>
      </c>
      <c r="D666" s="82">
        <v>24</v>
      </c>
      <c r="E666" s="82">
        <v>3.7</v>
      </c>
      <c r="F666" s="83" t="s">
        <v>1866</v>
      </c>
      <c r="G666" s="82">
        <v>5</v>
      </c>
      <c r="H666" s="122">
        <v>22.45</v>
      </c>
      <c r="I666" s="122">
        <v>48.44</v>
      </c>
      <c r="J666" s="125">
        <v>35.75</v>
      </c>
      <c r="K666" s="122">
        <v>12.45</v>
      </c>
      <c r="L666" s="117">
        <v>88.81</v>
      </c>
      <c r="M666" s="117">
        <v>173</v>
      </c>
      <c r="N666" s="87">
        <v>7200000</v>
      </c>
      <c r="O666" s="87">
        <v>376740000</v>
      </c>
      <c r="P666" s="87">
        <v>144140000</v>
      </c>
      <c r="Q666" s="87">
        <v>232600000</v>
      </c>
      <c r="R666" s="87">
        <f t="shared" si="20"/>
        <v>7198968.1364352945</v>
      </c>
      <c r="S666" s="87">
        <v>376740000</v>
      </c>
      <c r="T666" s="87">
        <f t="shared" si="21"/>
        <v>14023437.536350701</v>
      </c>
      <c r="U666" s="85"/>
      <c r="V666" s="115" t="s">
        <v>1257</v>
      </c>
      <c r="W666" s="115" t="s">
        <v>1257</v>
      </c>
      <c r="X666" s="115" t="s">
        <v>1258</v>
      </c>
    </row>
    <row r="667" spans="1:24">
      <c r="A667" s="85"/>
      <c r="B667" s="85">
        <v>4</v>
      </c>
      <c r="C667" s="82">
        <v>4</v>
      </c>
      <c r="D667" s="82">
        <v>25</v>
      </c>
      <c r="E667" s="82">
        <v>3.7</v>
      </c>
      <c r="F667" s="83" t="s">
        <v>1867</v>
      </c>
      <c r="G667" s="82">
        <v>5</v>
      </c>
      <c r="H667" s="122">
        <v>25.38</v>
      </c>
      <c r="I667" s="122">
        <v>54.78</v>
      </c>
      <c r="J667" s="125">
        <v>40.42</v>
      </c>
      <c r="K667" s="122">
        <v>12.45</v>
      </c>
      <c r="L667" s="117">
        <v>100.43</v>
      </c>
      <c r="M667" s="117">
        <v>195.63000000000002</v>
      </c>
      <c r="N667" s="87">
        <v>7300000</v>
      </c>
      <c r="O667" s="87">
        <v>431960000</v>
      </c>
      <c r="P667" s="87">
        <v>165260000</v>
      </c>
      <c r="Q667" s="87">
        <v>266700000</v>
      </c>
      <c r="R667" s="87">
        <f t="shared" si="20"/>
        <v>7299324.9611448152</v>
      </c>
      <c r="S667" s="87">
        <v>431960000</v>
      </c>
      <c r="T667" s="87">
        <f t="shared" si="21"/>
        <v>14218529.743590165</v>
      </c>
      <c r="U667" s="85"/>
      <c r="V667" s="115" t="s">
        <v>1257</v>
      </c>
      <c r="W667" s="115" t="s">
        <v>1257</v>
      </c>
      <c r="X667" s="115" t="s">
        <v>1258</v>
      </c>
    </row>
    <row r="668" spans="1:24">
      <c r="A668" s="85"/>
      <c r="B668" s="85">
        <v>4</v>
      </c>
      <c r="C668" s="82">
        <v>4</v>
      </c>
      <c r="D668" s="82">
        <v>25</v>
      </c>
      <c r="E668" s="82">
        <v>3.7</v>
      </c>
      <c r="F668" s="83" t="s">
        <v>1868</v>
      </c>
      <c r="G668" s="82">
        <v>5</v>
      </c>
      <c r="H668" s="122">
        <v>45.79</v>
      </c>
      <c r="I668" s="122">
        <v>98.82</v>
      </c>
      <c r="J668" s="125">
        <v>72.92</v>
      </c>
      <c r="K668" s="122">
        <v>38.590000000000003</v>
      </c>
      <c r="L668" s="117">
        <v>181.16</v>
      </c>
      <c r="M668" s="117">
        <v>352.9</v>
      </c>
      <c r="N668" s="87">
        <v>7400000</v>
      </c>
      <c r="O668" s="87">
        <v>789900000</v>
      </c>
      <c r="P668" s="87">
        <v>302200000</v>
      </c>
      <c r="Q668" s="87">
        <v>487700000</v>
      </c>
      <c r="R668" s="87">
        <f t="shared" si="20"/>
        <v>7399375.6571875541</v>
      </c>
      <c r="S668" s="87">
        <v>789900000</v>
      </c>
      <c r="T668" s="87">
        <f t="shared" si="21"/>
        <v>14413996.85041669</v>
      </c>
      <c r="U668" s="85"/>
      <c r="V668" s="115" t="s">
        <v>1257</v>
      </c>
      <c r="W668" s="115" t="s">
        <v>1257</v>
      </c>
      <c r="X668" s="115" t="s">
        <v>1258</v>
      </c>
    </row>
    <row r="669" spans="1:24">
      <c r="A669" s="85"/>
      <c r="B669" s="85">
        <v>4</v>
      </c>
      <c r="C669" s="82">
        <v>4</v>
      </c>
      <c r="D669" s="82">
        <v>25</v>
      </c>
      <c r="E669" s="82">
        <v>3.7</v>
      </c>
      <c r="F669" s="83" t="s">
        <v>1869</v>
      </c>
      <c r="G669" s="82">
        <v>5</v>
      </c>
      <c r="H669" s="122">
        <v>55.33</v>
      </c>
      <c r="I669" s="122">
        <v>119.42</v>
      </c>
      <c r="J669" s="125">
        <v>88.11</v>
      </c>
      <c r="K669" s="122">
        <v>19.2</v>
      </c>
      <c r="L669" s="117">
        <v>218.92</v>
      </c>
      <c r="M669" s="117">
        <v>426.45</v>
      </c>
      <c r="N669" s="87">
        <v>7300000</v>
      </c>
      <c r="O669" s="87">
        <v>941650000</v>
      </c>
      <c r="P669" s="87">
        <v>360250000</v>
      </c>
      <c r="Q669" s="87">
        <v>581400000</v>
      </c>
      <c r="R669" s="87">
        <f t="shared" si="20"/>
        <v>7299548.7442454472</v>
      </c>
      <c r="S669" s="87">
        <v>941650000</v>
      </c>
      <c r="T669" s="87">
        <f t="shared" si="21"/>
        <v>14219315.558119273</v>
      </c>
      <c r="U669" s="85"/>
      <c r="V669" s="115" t="s">
        <v>1257</v>
      </c>
      <c r="W669" s="115" t="s">
        <v>1257</v>
      </c>
      <c r="X669" s="115" t="s">
        <v>1258</v>
      </c>
    </row>
    <row r="670" spans="1:24">
      <c r="A670" s="85"/>
      <c r="B670" s="85">
        <v>4</v>
      </c>
      <c r="C670" s="82">
        <v>4</v>
      </c>
      <c r="D670" s="82">
        <v>25</v>
      </c>
      <c r="E670" s="82">
        <v>3.7</v>
      </c>
      <c r="F670" s="83" t="s">
        <v>1870</v>
      </c>
      <c r="G670" s="82">
        <v>5</v>
      </c>
      <c r="H670" s="122">
        <v>36.06</v>
      </c>
      <c r="I670" s="122">
        <v>77.83</v>
      </c>
      <c r="J670" s="125">
        <v>57.43</v>
      </c>
      <c r="K670" s="122">
        <v>38.36</v>
      </c>
      <c r="L670" s="117">
        <v>142.68</v>
      </c>
      <c r="M670" s="117">
        <v>277.94</v>
      </c>
      <c r="N670" s="87">
        <v>7400000</v>
      </c>
      <c r="O670" s="87">
        <v>622110000</v>
      </c>
      <c r="P670" s="87">
        <v>238010000</v>
      </c>
      <c r="Q670" s="87">
        <v>384100000</v>
      </c>
      <c r="R670" s="87">
        <f t="shared" si="20"/>
        <v>7399301.948158144</v>
      </c>
      <c r="S670" s="87">
        <v>622110000</v>
      </c>
      <c r="T670" s="87">
        <f t="shared" si="21"/>
        <v>14413807.004983701</v>
      </c>
      <c r="U670" s="85"/>
      <c r="V670" s="115" t="s">
        <v>1257</v>
      </c>
      <c r="W670" s="115" t="s">
        <v>1257</v>
      </c>
      <c r="X670" s="115" t="s">
        <v>1258</v>
      </c>
    </row>
    <row r="671" spans="1:24">
      <c r="A671" s="85"/>
      <c r="B671" s="85">
        <v>4</v>
      </c>
      <c r="C671" s="82">
        <v>4</v>
      </c>
      <c r="D671" s="82">
        <v>25</v>
      </c>
      <c r="E671" s="82">
        <v>3.7</v>
      </c>
      <c r="F671" s="83" t="s">
        <v>1871</v>
      </c>
      <c r="G671" s="82">
        <v>5</v>
      </c>
      <c r="H671" s="122">
        <v>19.93</v>
      </c>
      <c r="I671" s="122">
        <v>43.01</v>
      </c>
      <c r="J671" s="125">
        <v>31.74</v>
      </c>
      <c r="K671" s="122">
        <v>12.45</v>
      </c>
      <c r="L671" s="117">
        <v>78.849999999999994</v>
      </c>
      <c r="M671" s="117">
        <v>153.6</v>
      </c>
      <c r="N671" s="87">
        <v>7300000</v>
      </c>
      <c r="O671" s="87">
        <v>339150000</v>
      </c>
      <c r="P671" s="87">
        <v>129750000</v>
      </c>
      <c r="Q671" s="87">
        <v>209400000</v>
      </c>
      <c r="R671" s="87">
        <f t="shared" si="20"/>
        <v>7299199.3801652892</v>
      </c>
      <c r="S671" s="87">
        <v>339150000</v>
      </c>
      <c r="T671" s="87">
        <f t="shared" si="21"/>
        <v>14218858.906701187</v>
      </c>
      <c r="U671" s="85"/>
      <c r="V671" s="115" t="s">
        <v>1257</v>
      </c>
      <c r="W671" s="115" t="s">
        <v>1257</v>
      </c>
      <c r="X671" s="115" t="s">
        <v>1258</v>
      </c>
    </row>
    <row r="672" spans="1:24">
      <c r="A672" s="85"/>
      <c r="B672" s="85">
        <v>4</v>
      </c>
      <c r="C672" s="82">
        <v>4</v>
      </c>
      <c r="D672" s="82">
        <v>25</v>
      </c>
      <c r="E672" s="82">
        <v>3.7</v>
      </c>
      <c r="F672" s="83" t="s">
        <v>1872</v>
      </c>
      <c r="G672" s="82">
        <v>5</v>
      </c>
      <c r="H672" s="122">
        <v>19.93</v>
      </c>
      <c r="I672" s="122">
        <v>43.01</v>
      </c>
      <c r="J672" s="125">
        <v>31.74</v>
      </c>
      <c r="K672" s="122">
        <v>12.45</v>
      </c>
      <c r="L672" s="117">
        <v>78.849999999999994</v>
      </c>
      <c r="M672" s="117">
        <v>153.6</v>
      </c>
      <c r="N672" s="87">
        <v>7300000</v>
      </c>
      <c r="O672" s="87">
        <v>339150000</v>
      </c>
      <c r="P672" s="87">
        <v>129750000</v>
      </c>
      <c r="Q672" s="87">
        <v>209400000</v>
      </c>
      <c r="R672" s="87">
        <f t="shared" si="20"/>
        <v>7299199.3801652892</v>
      </c>
      <c r="S672" s="87">
        <v>339150000</v>
      </c>
      <c r="T672" s="87">
        <f t="shared" si="21"/>
        <v>14218858.906701187</v>
      </c>
      <c r="U672" s="85"/>
      <c r="V672" s="115" t="s">
        <v>1257</v>
      </c>
      <c r="W672" s="115" t="s">
        <v>1257</v>
      </c>
      <c r="X672" s="115" t="s">
        <v>1258</v>
      </c>
    </row>
    <row r="673" spans="1:24">
      <c r="A673" s="85"/>
      <c r="B673" s="85">
        <v>4</v>
      </c>
      <c r="C673" s="82">
        <v>4</v>
      </c>
      <c r="D673" s="82">
        <v>25</v>
      </c>
      <c r="E673" s="82">
        <v>3.7</v>
      </c>
      <c r="F673" s="83" t="s">
        <v>1873</v>
      </c>
      <c r="G673" s="82">
        <v>5</v>
      </c>
      <c r="H673" s="122">
        <v>29.6</v>
      </c>
      <c r="I673" s="122">
        <v>63.89</v>
      </c>
      <c r="J673" s="125">
        <v>47.14</v>
      </c>
      <c r="K673" s="122">
        <v>32.700000000000003</v>
      </c>
      <c r="L673" s="117">
        <v>117.12</v>
      </c>
      <c r="M673" s="117">
        <v>228.14999999999998</v>
      </c>
      <c r="N673" s="87">
        <v>7400000</v>
      </c>
      <c r="O673" s="87">
        <v>510670000</v>
      </c>
      <c r="P673" s="87">
        <v>195370000</v>
      </c>
      <c r="Q673" s="87">
        <v>315300000</v>
      </c>
      <c r="R673" s="87">
        <f t="shared" si="20"/>
        <v>7399365.721044044</v>
      </c>
      <c r="S673" s="87">
        <v>510670000</v>
      </c>
      <c r="T673" s="87">
        <f t="shared" si="21"/>
        <v>14413979.587228468</v>
      </c>
      <c r="U673" s="85"/>
      <c r="V673" s="115" t="s">
        <v>1257</v>
      </c>
      <c r="W673" s="115" t="s">
        <v>1257</v>
      </c>
      <c r="X673" s="115" t="s">
        <v>1258</v>
      </c>
    </row>
    <row r="674" spans="1:24">
      <c r="A674" s="85"/>
      <c r="B674" s="85">
        <v>4</v>
      </c>
      <c r="C674" s="82">
        <v>4</v>
      </c>
      <c r="D674" s="82">
        <v>25</v>
      </c>
      <c r="E674" s="82">
        <v>3.7</v>
      </c>
      <c r="F674" s="83" t="s">
        <v>1874</v>
      </c>
      <c r="G674" s="82">
        <v>5</v>
      </c>
      <c r="H674" s="122">
        <v>23.13</v>
      </c>
      <c r="I674" s="122">
        <v>49.91</v>
      </c>
      <c r="J674" s="125">
        <v>36.83</v>
      </c>
      <c r="K674" s="122">
        <v>11.25</v>
      </c>
      <c r="L674" s="117">
        <v>91.5</v>
      </c>
      <c r="M674" s="117">
        <v>178.23999999999998</v>
      </c>
      <c r="N674" s="87">
        <v>7300000</v>
      </c>
      <c r="O674" s="87">
        <v>393570000</v>
      </c>
      <c r="P674" s="87">
        <v>150570000</v>
      </c>
      <c r="Q674" s="87">
        <v>243000000</v>
      </c>
      <c r="R674" s="87">
        <f t="shared" si="20"/>
        <v>7299471.7865780387</v>
      </c>
      <c r="S674" s="87">
        <v>393570000</v>
      </c>
      <c r="T674" s="87">
        <f t="shared" si="21"/>
        <v>14219211.488958135</v>
      </c>
      <c r="U674" s="85"/>
      <c r="V674" s="115" t="s">
        <v>1257</v>
      </c>
      <c r="W674" s="115" t="s">
        <v>1257</v>
      </c>
      <c r="X674" s="115" t="s">
        <v>1258</v>
      </c>
    </row>
    <row r="675" spans="1:24">
      <c r="A675" s="85"/>
      <c r="B675" s="85">
        <v>4</v>
      </c>
      <c r="C675" s="82">
        <v>4</v>
      </c>
      <c r="D675" s="82">
        <v>25</v>
      </c>
      <c r="E675" s="82">
        <v>3.7</v>
      </c>
      <c r="F675" s="83" t="s">
        <v>1875</v>
      </c>
      <c r="G675" s="82">
        <v>5</v>
      </c>
      <c r="H675" s="122">
        <v>23.13</v>
      </c>
      <c r="I675" s="122">
        <v>49.91</v>
      </c>
      <c r="J675" s="125">
        <v>36.83</v>
      </c>
      <c r="K675" s="122">
        <v>11.25</v>
      </c>
      <c r="L675" s="117">
        <v>91.5</v>
      </c>
      <c r="M675" s="117">
        <v>178.23999999999998</v>
      </c>
      <c r="N675" s="87">
        <v>7300000</v>
      </c>
      <c r="O675" s="87">
        <v>393570000</v>
      </c>
      <c r="P675" s="87">
        <v>150570000</v>
      </c>
      <c r="Q675" s="87">
        <v>243000000</v>
      </c>
      <c r="R675" s="87">
        <f t="shared" si="20"/>
        <v>7299471.7865780387</v>
      </c>
      <c r="S675" s="87">
        <v>393570000</v>
      </c>
      <c r="T675" s="87">
        <f t="shared" si="21"/>
        <v>14219211.488958135</v>
      </c>
      <c r="U675" s="85"/>
      <c r="V675" s="115" t="s">
        <v>1257</v>
      </c>
      <c r="W675" s="115" t="s">
        <v>1257</v>
      </c>
      <c r="X675" s="115" t="s">
        <v>1258</v>
      </c>
    </row>
    <row r="676" spans="1:24">
      <c r="A676" s="85"/>
      <c r="B676" s="85">
        <v>4</v>
      </c>
      <c r="C676" s="82">
        <v>4</v>
      </c>
      <c r="D676" s="82">
        <v>25</v>
      </c>
      <c r="E676" s="82">
        <v>3.7</v>
      </c>
      <c r="F676" s="83" t="s">
        <v>1876</v>
      </c>
      <c r="G676" s="82">
        <v>5</v>
      </c>
      <c r="H676" s="122">
        <v>42.09</v>
      </c>
      <c r="I676" s="122">
        <v>90.83</v>
      </c>
      <c r="J676" s="125">
        <v>67.02</v>
      </c>
      <c r="K676" s="122">
        <v>40.5</v>
      </c>
      <c r="L676" s="117">
        <v>166.52</v>
      </c>
      <c r="M676" s="117">
        <v>324.37</v>
      </c>
      <c r="N676" s="87">
        <v>7400000</v>
      </c>
      <c r="O676" s="87">
        <v>726070000</v>
      </c>
      <c r="P676" s="87">
        <v>277770000</v>
      </c>
      <c r="Q676" s="87">
        <v>448300000</v>
      </c>
      <c r="R676" s="87">
        <f t="shared" si="20"/>
        <v>7399671.3782368209</v>
      </c>
      <c r="S676" s="87">
        <v>726070000</v>
      </c>
      <c r="T676" s="87">
        <f t="shared" si="21"/>
        <v>14414072.813828234</v>
      </c>
      <c r="U676" s="85"/>
      <c r="V676" s="115" t="s">
        <v>1257</v>
      </c>
      <c r="W676" s="115" t="s">
        <v>1257</v>
      </c>
      <c r="X676" s="115" t="s">
        <v>1258</v>
      </c>
    </row>
    <row r="677" spans="1:24">
      <c r="A677" s="85"/>
      <c r="B677" s="85">
        <v>4</v>
      </c>
      <c r="C677" s="82">
        <v>4</v>
      </c>
      <c r="D677" s="82">
        <v>25</v>
      </c>
      <c r="E677" s="82">
        <v>3.7</v>
      </c>
      <c r="F677" s="83" t="s">
        <v>1877</v>
      </c>
      <c r="G677" s="82">
        <v>5</v>
      </c>
      <c r="H677" s="122">
        <v>25.38</v>
      </c>
      <c r="I677" s="122">
        <v>54.78</v>
      </c>
      <c r="J677" s="125">
        <v>40.42</v>
      </c>
      <c r="K677" s="122">
        <v>12.45</v>
      </c>
      <c r="L677" s="117">
        <v>100.43</v>
      </c>
      <c r="M677" s="117">
        <v>195.63000000000002</v>
      </c>
      <c r="N677" s="87">
        <v>7300000</v>
      </c>
      <c r="O677" s="87">
        <v>431960000</v>
      </c>
      <c r="P677" s="87">
        <v>165260000</v>
      </c>
      <c r="Q677" s="87">
        <v>266700000</v>
      </c>
      <c r="R677" s="87">
        <f t="shared" si="20"/>
        <v>7299324.9611448152</v>
      </c>
      <c r="S677" s="87">
        <v>431960000</v>
      </c>
      <c r="T677" s="87">
        <f t="shared" si="21"/>
        <v>14218529.743590165</v>
      </c>
      <c r="U677" s="85"/>
      <c r="V677" s="115" t="s">
        <v>1257</v>
      </c>
      <c r="W677" s="115" t="s">
        <v>1257</v>
      </c>
      <c r="X677" s="115" t="s">
        <v>1258</v>
      </c>
    </row>
    <row r="678" spans="1:24">
      <c r="A678" s="85"/>
      <c r="B678" s="85">
        <v>4</v>
      </c>
      <c r="C678" s="82">
        <v>4</v>
      </c>
      <c r="D678" s="82">
        <v>25</v>
      </c>
      <c r="E678" s="82">
        <v>3.7</v>
      </c>
      <c r="F678" s="83" t="s">
        <v>1878</v>
      </c>
      <c r="G678" s="82">
        <v>5</v>
      </c>
      <c r="H678" s="122">
        <v>22.45</v>
      </c>
      <c r="I678" s="122">
        <v>48.44</v>
      </c>
      <c r="J678" s="125">
        <v>35.75</v>
      </c>
      <c r="K678" s="122">
        <v>12.45</v>
      </c>
      <c r="L678" s="117">
        <v>88.81</v>
      </c>
      <c r="M678" s="117">
        <v>173</v>
      </c>
      <c r="N678" s="87">
        <v>7300000</v>
      </c>
      <c r="O678" s="87">
        <v>381940000</v>
      </c>
      <c r="P678" s="87">
        <v>146140000</v>
      </c>
      <c r="Q678" s="87">
        <v>235800000</v>
      </c>
      <c r="R678" s="87">
        <f t="shared" si="20"/>
        <v>7298332.7759996187</v>
      </c>
      <c r="S678" s="87">
        <v>381940000</v>
      </c>
      <c r="T678" s="87">
        <f t="shared" si="21"/>
        <v>14216997.750793086</v>
      </c>
      <c r="U678" s="85"/>
      <c r="V678" s="115" t="s">
        <v>1257</v>
      </c>
      <c r="W678" s="115" t="s">
        <v>1257</v>
      </c>
      <c r="X678" s="115" t="s">
        <v>1258</v>
      </c>
    </row>
    <row r="679" spans="1:24">
      <c r="A679" s="85"/>
      <c r="B679" s="85">
        <v>4</v>
      </c>
      <c r="C679" s="82">
        <v>4</v>
      </c>
      <c r="D679" s="82">
        <v>25</v>
      </c>
      <c r="E679" s="82">
        <v>3.7</v>
      </c>
      <c r="F679" s="83" t="s">
        <v>1879</v>
      </c>
      <c r="G679" s="82">
        <v>5</v>
      </c>
      <c r="H679" s="122">
        <v>49.38</v>
      </c>
      <c r="I679" s="122">
        <v>106.58</v>
      </c>
      <c r="J679" s="125">
        <v>78.64</v>
      </c>
      <c r="K679" s="122">
        <v>43.95</v>
      </c>
      <c r="L679" s="117">
        <v>195.38</v>
      </c>
      <c r="M679" s="117">
        <v>380.59999999999997</v>
      </c>
      <c r="N679" s="87">
        <v>7400000</v>
      </c>
      <c r="O679" s="87">
        <v>851920000</v>
      </c>
      <c r="P679" s="87">
        <v>325920000</v>
      </c>
      <c r="Q679" s="87">
        <v>526000000</v>
      </c>
      <c r="R679" s="87">
        <f t="shared" si="20"/>
        <v>7399538.78825517</v>
      </c>
      <c r="S679" s="87">
        <v>851920000</v>
      </c>
      <c r="T679" s="87">
        <f t="shared" si="21"/>
        <v>14414292.470109107</v>
      </c>
      <c r="U679" s="85"/>
      <c r="V679" s="115" t="s">
        <v>1257</v>
      </c>
      <c r="W679" s="115" t="s">
        <v>1257</v>
      </c>
      <c r="X679" s="115" t="s">
        <v>1258</v>
      </c>
    </row>
    <row r="680" spans="1:24">
      <c r="A680" s="85"/>
      <c r="B680" s="85">
        <v>4</v>
      </c>
      <c r="C680" s="82">
        <v>4</v>
      </c>
      <c r="D680" s="82">
        <v>25</v>
      </c>
      <c r="E680" s="82">
        <v>3.7</v>
      </c>
      <c r="F680" s="83" t="s">
        <v>1880</v>
      </c>
      <c r="G680" s="82">
        <v>5</v>
      </c>
      <c r="H680" s="122">
        <v>33.869999999999997</v>
      </c>
      <c r="I680" s="122">
        <v>73.099999999999994</v>
      </c>
      <c r="J680" s="125">
        <v>53.93</v>
      </c>
      <c r="K680" s="122">
        <v>15</v>
      </c>
      <c r="L680" s="117">
        <v>134</v>
      </c>
      <c r="M680" s="117">
        <v>261.02999999999997</v>
      </c>
      <c r="N680" s="87">
        <v>7300000</v>
      </c>
      <c r="O680" s="87">
        <v>576410000</v>
      </c>
      <c r="P680" s="87">
        <v>220510000</v>
      </c>
      <c r="Q680" s="87">
        <v>355900000</v>
      </c>
      <c r="R680" s="87">
        <f t="shared" si="20"/>
        <v>7299879.7199777234</v>
      </c>
      <c r="S680" s="87">
        <v>576410000</v>
      </c>
      <c r="T680" s="87">
        <f t="shared" si="21"/>
        <v>14220056.741087951</v>
      </c>
      <c r="U680" s="85"/>
      <c r="V680" s="115" t="s">
        <v>1257</v>
      </c>
      <c r="W680" s="115" t="s">
        <v>1257</v>
      </c>
      <c r="X680" s="115" t="s">
        <v>1258</v>
      </c>
    </row>
    <row r="681" spans="1:24">
      <c r="A681" s="85"/>
      <c r="B681" s="85">
        <v>4</v>
      </c>
      <c r="C681" s="82">
        <v>4</v>
      </c>
      <c r="D681" s="82">
        <v>25</v>
      </c>
      <c r="E681" s="82">
        <v>3.7</v>
      </c>
      <c r="F681" s="83" t="s">
        <v>1881</v>
      </c>
      <c r="G681" s="82">
        <v>5</v>
      </c>
      <c r="H681" s="122">
        <v>48.59</v>
      </c>
      <c r="I681" s="122">
        <v>104.88</v>
      </c>
      <c r="J681" s="125">
        <v>77.38</v>
      </c>
      <c r="K681" s="122">
        <v>43.95</v>
      </c>
      <c r="L681" s="117">
        <v>192.26</v>
      </c>
      <c r="M681" s="117">
        <v>374.52</v>
      </c>
      <c r="N681" s="87">
        <v>7400000</v>
      </c>
      <c r="O681" s="87">
        <v>838310000</v>
      </c>
      <c r="P681" s="87">
        <v>320710000</v>
      </c>
      <c r="Q681" s="87">
        <v>517600000</v>
      </c>
      <c r="R681" s="87">
        <f t="shared" si="20"/>
        <v>7399532.0070296042</v>
      </c>
      <c r="S681" s="87">
        <v>838310000</v>
      </c>
      <c r="T681" s="87">
        <f t="shared" si="21"/>
        <v>14414192.901657794</v>
      </c>
      <c r="U681" s="85"/>
      <c r="V681" s="115" t="s">
        <v>1257</v>
      </c>
      <c r="W681" s="115" t="s">
        <v>1257</v>
      </c>
      <c r="X681" s="115" t="s">
        <v>1258</v>
      </c>
    </row>
    <row r="682" spans="1:24">
      <c r="A682" s="85"/>
      <c r="B682" s="85">
        <v>4</v>
      </c>
      <c r="C682" s="82">
        <v>4</v>
      </c>
      <c r="D682" s="82">
        <v>25</v>
      </c>
      <c r="E682" s="82">
        <v>3.7</v>
      </c>
      <c r="F682" s="83" t="s">
        <v>1882</v>
      </c>
      <c r="G682" s="82">
        <v>5</v>
      </c>
      <c r="H682" s="122">
        <v>22.45</v>
      </c>
      <c r="I682" s="122">
        <v>48.44</v>
      </c>
      <c r="J682" s="125">
        <v>35.75</v>
      </c>
      <c r="K682" s="122">
        <v>12.45</v>
      </c>
      <c r="L682" s="117">
        <v>88.81</v>
      </c>
      <c r="M682" s="117">
        <v>173</v>
      </c>
      <c r="N682" s="87">
        <v>7300000</v>
      </c>
      <c r="O682" s="87">
        <v>381940000</v>
      </c>
      <c r="P682" s="87">
        <v>146140000</v>
      </c>
      <c r="Q682" s="87">
        <v>235800000</v>
      </c>
      <c r="R682" s="87">
        <f t="shared" si="20"/>
        <v>7298332.7759996187</v>
      </c>
      <c r="S682" s="87">
        <v>381940000</v>
      </c>
      <c r="T682" s="87">
        <f t="shared" si="21"/>
        <v>14216997.750793086</v>
      </c>
      <c r="U682" s="85"/>
      <c r="V682" s="115" t="s">
        <v>1257</v>
      </c>
      <c r="W682" s="115" t="s">
        <v>1257</v>
      </c>
      <c r="X682" s="115" t="s">
        <v>1258</v>
      </c>
    </row>
    <row r="683" spans="1:24">
      <c r="A683" s="85"/>
      <c r="B683" s="85">
        <v>4</v>
      </c>
      <c r="C683" s="82">
        <v>4</v>
      </c>
      <c r="D683" s="82">
        <v>25</v>
      </c>
      <c r="E683" s="82">
        <v>3.7</v>
      </c>
      <c r="F683" s="83" t="s">
        <v>1883</v>
      </c>
      <c r="G683" s="82">
        <v>5</v>
      </c>
      <c r="H683" s="122">
        <v>22.45</v>
      </c>
      <c r="I683" s="122">
        <v>48.44</v>
      </c>
      <c r="J683" s="125">
        <v>35.75</v>
      </c>
      <c r="K683" s="122">
        <v>12.45</v>
      </c>
      <c r="L683" s="117">
        <v>88.81</v>
      </c>
      <c r="M683" s="117">
        <v>173</v>
      </c>
      <c r="N683" s="87">
        <v>7300000</v>
      </c>
      <c r="O683" s="87">
        <v>381940000</v>
      </c>
      <c r="P683" s="87">
        <v>146140000</v>
      </c>
      <c r="Q683" s="87">
        <v>235800000</v>
      </c>
      <c r="R683" s="87">
        <f t="shared" si="20"/>
        <v>7298332.7759996187</v>
      </c>
      <c r="S683" s="87">
        <v>381940000</v>
      </c>
      <c r="T683" s="87">
        <f t="shared" si="21"/>
        <v>14216997.750793086</v>
      </c>
      <c r="U683" s="85"/>
      <c r="V683" s="115" t="s">
        <v>1257</v>
      </c>
      <c r="W683" s="115" t="s">
        <v>1257</v>
      </c>
      <c r="X683" s="115" t="s">
        <v>1258</v>
      </c>
    </row>
    <row r="684" spans="1:24">
      <c r="A684" s="85"/>
      <c r="B684" s="85">
        <v>4</v>
      </c>
      <c r="C684" s="82">
        <v>4</v>
      </c>
      <c r="D684" s="82">
        <v>25</v>
      </c>
      <c r="E684" s="82">
        <v>3.7</v>
      </c>
      <c r="F684" s="83" t="s">
        <v>1884</v>
      </c>
      <c r="G684" s="82">
        <v>5</v>
      </c>
      <c r="H684" s="122">
        <v>43.35</v>
      </c>
      <c r="I684" s="122">
        <v>93.55</v>
      </c>
      <c r="J684" s="125">
        <v>69.03</v>
      </c>
      <c r="K684" s="122">
        <v>31.950000000000003</v>
      </c>
      <c r="L684" s="117">
        <v>171.5</v>
      </c>
      <c r="M684" s="117">
        <v>334.08</v>
      </c>
      <c r="N684" s="87">
        <v>7400000</v>
      </c>
      <c r="O684" s="87">
        <v>747780000</v>
      </c>
      <c r="P684" s="87">
        <v>286080000</v>
      </c>
      <c r="Q684" s="87">
        <v>461700000</v>
      </c>
      <c r="R684" s="87">
        <f t="shared" si="20"/>
        <v>7399425.2873563226</v>
      </c>
      <c r="S684" s="87">
        <v>747780000</v>
      </c>
      <c r="T684" s="87">
        <f t="shared" si="21"/>
        <v>14413994.169096211</v>
      </c>
      <c r="U684" s="85"/>
      <c r="V684" s="115" t="s">
        <v>1257</v>
      </c>
      <c r="W684" s="115" t="s">
        <v>1257</v>
      </c>
      <c r="X684" s="115" t="s">
        <v>1258</v>
      </c>
    </row>
    <row r="685" spans="1:24">
      <c r="A685" s="85"/>
      <c r="B685" s="85">
        <v>4</v>
      </c>
      <c r="C685" s="82">
        <v>4</v>
      </c>
      <c r="D685" s="82">
        <v>25</v>
      </c>
      <c r="E685" s="82">
        <v>3.7</v>
      </c>
      <c r="F685" s="83" t="s">
        <v>1885</v>
      </c>
      <c r="G685" s="82">
        <v>5</v>
      </c>
      <c r="H685" s="122">
        <v>25.4</v>
      </c>
      <c r="I685" s="122">
        <v>54.82</v>
      </c>
      <c r="J685" s="125">
        <v>40.450000000000003</v>
      </c>
      <c r="K685" s="122">
        <v>11.25</v>
      </c>
      <c r="L685" s="117">
        <v>100.5</v>
      </c>
      <c r="M685" s="117">
        <v>195.76999999999998</v>
      </c>
      <c r="N685" s="87">
        <v>7300000</v>
      </c>
      <c r="O685" s="87">
        <v>432280000</v>
      </c>
      <c r="P685" s="87">
        <v>165380000</v>
      </c>
      <c r="Q685" s="87">
        <v>266900000</v>
      </c>
      <c r="R685" s="87">
        <f t="shared" si="20"/>
        <v>7299508.5732667409</v>
      </c>
      <c r="S685" s="87">
        <v>432280000</v>
      </c>
      <c r="T685" s="87">
        <f t="shared" si="21"/>
        <v>14219152.173019202</v>
      </c>
      <c r="U685" s="85"/>
      <c r="V685" s="115" t="s">
        <v>1257</v>
      </c>
      <c r="W685" s="115" t="s">
        <v>1257</v>
      </c>
      <c r="X685" s="115" t="s">
        <v>1258</v>
      </c>
    </row>
    <row r="686" spans="1:24">
      <c r="A686" s="85"/>
      <c r="B686" s="85">
        <v>4</v>
      </c>
      <c r="C686" s="82">
        <v>4</v>
      </c>
      <c r="D686" s="82">
        <v>25</v>
      </c>
      <c r="E686" s="82">
        <v>3.7</v>
      </c>
      <c r="F686" s="83" t="s">
        <v>1886</v>
      </c>
      <c r="G686" s="82">
        <v>5</v>
      </c>
      <c r="H686" s="122">
        <v>25.4</v>
      </c>
      <c r="I686" s="122">
        <v>54.82</v>
      </c>
      <c r="J686" s="125">
        <v>40.450000000000003</v>
      </c>
      <c r="K686" s="122">
        <v>11.25</v>
      </c>
      <c r="L686" s="117">
        <v>100.5</v>
      </c>
      <c r="M686" s="117">
        <v>195.76999999999998</v>
      </c>
      <c r="N686" s="87">
        <v>7300000</v>
      </c>
      <c r="O686" s="87">
        <v>432280000</v>
      </c>
      <c r="P686" s="87">
        <v>165380000</v>
      </c>
      <c r="Q686" s="87">
        <v>266900000</v>
      </c>
      <c r="R686" s="87">
        <f t="shared" si="20"/>
        <v>7299508.5732667409</v>
      </c>
      <c r="S686" s="87">
        <v>432280000</v>
      </c>
      <c r="T686" s="87">
        <f t="shared" si="21"/>
        <v>14219152.173019202</v>
      </c>
      <c r="U686" s="85"/>
      <c r="V686" s="115" t="s">
        <v>1257</v>
      </c>
      <c r="W686" s="115" t="s">
        <v>1257</v>
      </c>
      <c r="X686" s="115" t="s">
        <v>1258</v>
      </c>
    </row>
    <row r="687" spans="1:24">
      <c r="A687" s="85"/>
      <c r="B687" s="85">
        <v>4</v>
      </c>
      <c r="C687" s="82">
        <v>4</v>
      </c>
      <c r="D687" s="82">
        <v>25</v>
      </c>
      <c r="E687" s="82">
        <v>3.7</v>
      </c>
      <c r="F687" s="83" t="s">
        <v>1887</v>
      </c>
      <c r="G687" s="82">
        <v>5</v>
      </c>
      <c r="H687" s="122">
        <v>32.51</v>
      </c>
      <c r="I687" s="122">
        <v>70.17</v>
      </c>
      <c r="J687" s="125">
        <v>51.78</v>
      </c>
      <c r="K687" s="122">
        <v>28.05</v>
      </c>
      <c r="L687" s="117">
        <v>128.63999999999999</v>
      </c>
      <c r="M687" s="117">
        <v>250.58999999999997</v>
      </c>
      <c r="N687" s="87">
        <v>7400000</v>
      </c>
      <c r="O687" s="87">
        <v>560890000</v>
      </c>
      <c r="P687" s="87">
        <v>214590000</v>
      </c>
      <c r="Q687" s="87">
        <v>346300000</v>
      </c>
      <c r="R687" s="87">
        <f t="shared" si="20"/>
        <v>7399265.0073100217</v>
      </c>
      <c r="S687" s="87">
        <v>560890000</v>
      </c>
      <c r="T687" s="87">
        <f t="shared" si="21"/>
        <v>14413726.820443241</v>
      </c>
      <c r="U687" s="85"/>
      <c r="V687" s="115" t="s">
        <v>1257</v>
      </c>
      <c r="W687" s="115" t="s">
        <v>1257</v>
      </c>
      <c r="X687" s="115" t="s">
        <v>1258</v>
      </c>
    </row>
    <row r="688" spans="1:24">
      <c r="A688" s="85"/>
      <c r="B688" s="85">
        <v>4</v>
      </c>
      <c r="C688" s="82">
        <v>4</v>
      </c>
      <c r="D688" s="82">
        <v>25</v>
      </c>
      <c r="E688" s="82">
        <v>3.7</v>
      </c>
      <c r="F688" s="83" t="s">
        <v>1888</v>
      </c>
      <c r="G688" s="82">
        <v>5</v>
      </c>
      <c r="H688" s="122">
        <v>22.45</v>
      </c>
      <c r="I688" s="122">
        <v>48.44</v>
      </c>
      <c r="J688" s="125">
        <v>35.75</v>
      </c>
      <c r="K688" s="122">
        <v>12.45</v>
      </c>
      <c r="L688" s="117">
        <v>88.81</v>
      </c>
      <c r="M688" s="117">
        <v>173</v>
      </c>
      <c r="N688" s="87">
        <v>7300000</v>
      </c>
      <c r="O688" s="87">
        <v>381940000</v>
      </c>
      <c r="P688" s="87">
        <v>146140000</v>
      </c>
      <c r="Q688" s="87">
        <v>235800000</v>
      </c>
      <c r="R688" s="87">
        <f t="shared" si="20"/>
        <v>7298332.7759996187</v>
      </c>
      <c r="S688" s="87">
        <v>381940000</v>
      </c>
      <c r="T688" s="87">
        <f t="shared" si="21"/>
        <v>14216997.750793086</v>
      </c>
      <c r="U688" s="85"/>
      <c r="V688" s="115" t="s">
        <v>1257</v>
      </c>
      <c r="W688" s="115" t="s">
        <v>1257</v>
      </c>
      <c r="X688" s="115" t="s">
        <v>1258</v>
      </c>
    </row>
    <row r="689" spans="1:24">
      <c r="A689" s="85"/>
      <c r="B689" s="85">
        <v>4</v>
      </c>
      <c r="C689" s="82">
        <v>4</v>
      </c>
      <c r="D689" s="82">
        <v>26</v>
      </c>
      <c r="E689" s="82">
        <v>3.7</v>
      </c>
      <c r="F689" s="83" t="s">
        <v>1889</v>
      </c>
      <c r="G689" s="82">
        <v>1</v>
      </c>
      <c r="H689" s="122">
        <v>25.38</v>
      </c>
      <c r="I689" s="122">
        <v>54.78</v>
      </c>
      <c r="J689" s="125">
        <v>40.42</v>
      </c>
      <c r="K689" s="122">
        <v>12.45</v>
      </c>
      <c r="L689" s="117">
        <v>100.43</v>
      </c>
      <c r="M689" s="117">
        <v>195.63000000000002</v>
      </c>
      <c r="N689" s="87">
        <v>7400000</v>
      </c>
      <c r="O689" s="87">
        <v>437820000</v>
      </c>
      <c r="P689" s="87">
        <v>167520000</v>
      </c>
      <c r="Q689" s="87">
        <v>270300000</v>
      </c>
      <c r="R689" s="87">
        <f t="shared" si="20"/>
        <v>7398348.1213270277</v>
      </c>
      <c r="S689" s="87">
        <v>437820000</v>
      </c>
      <c r="T689" s="87">
        <f t="shared" si="21"/>
        <v>14411419.326647481</v>
      </c>
      <c r="U689" s="85"/>
      <c r="V689" s="115" t="s">
        <v>1257</v>
      </c>
      <c r="W689" s="115" t="s">
        <v>1257</v>
      </c>
      <c r="X689" s="115" t="s">
        <v>1258</v>
      </c>
    </row>
    <row r="690" spans="1:24">
      <c r="A690" s="85"/>
      <c r="B690" s="85">
        <v>4</v>
      </c>
      <c r="C690" s="82">
        <v>4</v>
      </c>
      <c r="D690" s="82">
        <v>26</v>
      </c>
      <c r="E690" s="82">
        <v>3.7</v>
      </c>
      <c r="F690" s="83" t="s">
        <v>1890</v>
      </c>
      <c r="G690" s="82">
        <v>1</v>
      </c>
      <c r="H690" s="122">
        <v>45.79</v>
      </c>
      <c r="I690" s="122">
        <v>98.82</v>
      </c>
      <c r="J690" s="125">
        <v>72.92</v>
      </c>
      <c r="K690" s="122">
        <v>42.3</v>
      </c>
      <c r="L690" s="117">
        <v>181.16</v>
      </c>
      <c r="M690" s="117">
        <v>352.9</v>
      </c>
      <c r="N690" s="87">
        <v>7500000</v>
      </c>
      <c r="O690" s="87">
        <v>800580000</v>
      </c>
      <c r="P690" s="87">
        <v>306280000</v>
      </c>
      <c r="Q690" s="87">
        <v>494300000</v>
      </c>
      <c r="R690" s="87">
        <f t="shared" si="20"/>
        <v>7499420.3869239297</v>
      </c>
      <c r="S690" s="87">
        <v>800580000</v>
      </c>
      <c r="T690" s="87">
        <f t="shared" si="21"/>
        <v>14608884.160661595</v>
      </c>
      <c r="U690" s="85"/>
      <c r="V690" s="115" t="s">
        <v>1257</v>
      </c>
      <c r="W690" s="115" t="s">
        <v>1257</v>
      </c>
      <c r="X690" s="115" t="s">
        <v>1258</v>
      </c>
    </row>
    <row r="691" spans="1:24">
      <c r="A691" s="85"/>
      <c r="B691" s="85">
        <v>4</v>
      </c>
      <c r="C691" s="82">
        <v>4</v>
      </c>
      <c r="D691" s="82">
        <v>26</v>
      </c>
      <c r="E691" s="82">
        <v>3.7</v>
      </c>
      <c r="F691" s="83" t="s">
        <v>1891</v>
      </c>
      <c r="G691" s="82">
        <v>1</v>
      </c>
      <c r="H691" s="122">
        <v>25.4</v>
      </c>
      <c r="I691" s="122">
        <v>54.82</v>
      </c>
      <c r="J691" s="125">
        <v>40.450000000000003</v>
      </c>
      <c r="K691" s="122">
        <v>11.25</v>
      </c>
      <c r="L691" s="117">
        <v>100.5</v>
      </c>
      <c r="M691" s="117">
        <v>195.76999999999998</v>
      </c>
      <c r="N691" s="87">
        <v>7400000</v>
      </c>
      <c r="O691" s="87">
        <v>438140000</v>
      </c>
      <c r="P691" s="87">
        <v>167640000</v>
      </c>
      <c r="Q691" s="87">
        <v>270500000</v>
      </c>
      <c r="R691" s="87">
        <f t="shared" si="20"/>
        <v>7398460.9195222771</v>
      </c>
      <c r="S691" s="87">
        <v>438140000</v>
      </c>
      <c r="T691" s="87">
        <f t="shared" si="21"/>
        <v>14411907.405123146</v>
      </c>
      <c r="U691" s="85"/>
      <c r="V691" s="115" t="s">
        <v>1257</v>
      </c>
      <c r="W691" s="115" t="s">
        <v>1257</v>
      </c>
      <c r="X691" s="115" t="s">
        <v>1258</v>
      </c>
    </row>
    <row r="692" spans="1:24">
      <c r="A692" s="85"/>
      <c r="B692" s="85">
        <v>4</v>
      </c>
      <c r="C692" s="82">
        <v>4</v>
      </c>
      <c r="D692" s="82">
        <v>26</v>
      </c>
      <c r="E692" s="82">
        <v>3.7</v>
      </c>
      <c r="F692" s="83" t="s">
        <v>1892</v>
      </c>
      <c r="G692" s="82">
        <v>1</v>
      </c>
      <c r="H692" s="122">
        <v>25.4</v>
      </c>
      <c r="I692" s="122">
        <v>54.82</v>
      </c>
      <c r="J692" s="125">
        <v>40.450000000000003</v>
      </c>
      <c r="K692" s="122">
        <v>11.25</v>
      </c>
      <c r="L692" s="117">
        <v>100.5</v>
      </c>
      <c r="M692" s="117">
        <v>195.76999999999998</v>
      </c>
      <c r="N692" s="87">
        <v>7400000</v>
      </c>
      <c r="O692" s="87">
        <v>438140000</v>
      </c>
      <c r="P692" s="87">
        <v>167640000</v>
      </c>
      <c r="Q692" s="87">
        <v>270500000</v>
      </c>
      <c r="R692" s="87">
        <f t="shared" si="20"/>
        <v>7398460.9195222771</v>
      </c>
      <c r="S692" s="87">
        <v>438140000</v>
      </c>
      <c r="T692" s="87">
        <f t="shared" si="21"/>
        <v>14411907.405123146</v>
      </c>
      <c r="U692" s="85"/>
      <c r="V692" s="115" t="s">
        <v>1257</v>
      </c>
      <c r="W692" s="115" t="s">
        <v>1257</v>
      </c>
      <c r="X692" s="115" t="s">
        <v>1258</v>
      </c>
    </row>
    <row r="693" spans="1:24">
      <c r="A693" s="85"/>
      <c r="B693" s="85">
        <v>4</v>
      </c>
      <c r="C693" s="82">
        <v>4</v>
      </c>
      <c r="D693" s="82">
        <v>26</v>
      </c>
      <c r="E693" s="82">
        <v>3.7</v>
      </c>
      <c r="F693" s="83" t="s">
        <v>1893</v>
      </c>
      <c r="G693" s="82">
        <v>1</v>
      </c>
      <c r="H693" s="122">
        <v>36.06</v>
      </c>
      <c r="I693" s="122">
        <v>77.83</v>
      </c>
      <c r="J693" s="125">
        <v>57.43</v>
      </c>
      <c r="K693" s="122">
        <v>38.4</v>
      </c>
      <c r="L693" s="117">
        <v>142.68</v>
      </c>
      <c r="M693" s="117">
        <v>277.94</v>
      </c>
      <c r="N693" s="87">
        <v>7500000</v>
      </c>
      <c r="O693" s="87">
        <v>630520000</v>
      </c>
      <c r="P693" s="87">
        <v>241220000</v>
      </c>
      <c r="Q693" s="87">
        <v>389300000</v>
      </c>
      <c r="R693" s="87">
        <f t="shared" si="20"/>
        <v>7499329.4824913163</v>
      </c>
      <c r="S693" s="87">
        <v>630520000</v>
      </c>
      <c r="T693" s="87">
        <f t="shared" si="21"/>
        <v>14608660.193185005</v>
      </c>
      <c r="U693" s="85"/>
      <c r="V693" s="115" t="s">
        <v>1257</v>
      </c>
      <c r="W693" s="115" t="s">
        <v>1257</v>
      </c>
      <c r="X693" s="115" t="s">
        <v>1258</v>
      </c>
    </row>
    <row r="694" spans="1:24">
      <c r="A694" s="85"/>
      <c r="B694" s="85">
        <v>4</v>
      </c>
      <c r="C694" s="82">
        <v>4</v>
      </c>
      <c r="D694" s="82">
        <v>26</v>
      </c>
      <c r="E694" s="82">
        <v>3.7</v>
      </c>
      <c r="F694" s="83" t="s">
        <v>1894</v>
      </c>
      <c r="G694" s="82">
        <v>1</v>
      </c>
      <c r="H694" s="122">
        <v>19.93</v>
      </c>
      <c r="I694" s="122">
        <v>43.01</v>
      </c>
      <c r="J694" s="125">
        <v>31.74</v>
      </c>
      <c r="K694" s="122">
        <v>12.45</v>
      </c>
      <c r="L694" s="117">
        <v>78.849999999999994</v>
      </c>
      <c r="M694" s="117">
        <v>153.6</v>
      </c>
      <c r="N694" s="87">
        <v>7400000</v>
      </c>
      <c r="O694" s="87">
        <v>343730000</v>
      </c>
      <c r="P694" s="87">
        <v>131530000</v>
      </c>
      <c r="Q694" s="87">
        <v>212200000</v>
      </c>
      <c r="R694" s="87">
        <f t="shared" si="20"/>
        <v>7397770.3168044081</v>
      </c>
      <c r="S694" s="87">
        <v>343730000</v>
      </c>
      <c r="T694" s="87">
        <f t="shared" si="21"/>
        <v>14410875.341295589</v>
      </c>
      <c r="U694" s="85"/>
      <c r="V694" s="115" t="s">
        <v>1257</v>
      </c>
      <c r="W694" s="115" t="s">
        <v>1257</v>
      </c>
      <c r="X694" s="115" t="s">
        <v>1258</v>
      </c>
    </row>
    <row r="695" spans="1:24">
      <c r="A695" s="85"/>
      <c r="B695" s="85">
        <v>4</v>
      </c>
      <c r="C695" s="82">
        <v>4</v>
      </c>
      <c r="D695" s="82">
        <v>26</v>
      </c>
      <c r="E695" s="82">
        <v>3.7</v>
      </c>
      <c r="F695" s="83" t="s">
        <v>1895</v>
      </c>
      <c r="G695" s="82">
        <v>1</v>
      </c>
      <c r="H695" s="122">
        <v>19.93</v>
      </c>
      <c r="I695" s="122">
        <v>43.01</v>
      </c>
      <c r="J695" s="125">
        <v>31.74</v>
      </c>
      <c r="K695" s="122">
        <v>12.45</v>
      </c>
      <c r="L695" s="117">
        <v>78.849999999999994</v>
      </c>
      <c r="M695" s="117">
        <v>153.6</v>
      </c>
      <c r="N695" s="87">
        <v>7400000</v>
      </c>
      <c r="O695" s="87">
        <v>343730000</v>
      </c>
      <c r="P695" s="87">
        <v>131530000</v>
      </c>
      <c r="Q695" s="87">
        <v>212200000</v>
      </c>
      <c r="R695" s="87">
        <f t="shared" si="20"/>
        <v>7397770.3168044081</v>
      </c>
      <c r="S695" s="87">
        <v>343730000</v>
      </c>
      <c r="T695" s="87">
        <f t="shared" si="21"/>
        <v>14410875.341295589</v>
      </c>
      <c r="U695" s="85"/>
      <c r="V695" s="115" t="s">
        <v>1257</v>
      </c>
      <c r="W695" s="115" t="s">
        <v>1257</v>
      </c>
      <c r="X695" s="115" t="s">
        <v>1258</v>
      </c>
    </row>
    <row r="696" spans="1:24">
      <c r="A696" s="85"/>
      <c r="B696" s="85">
        <v>4</v>
      </c>
      <c r="C696" s="82">
        <v>4</v>
      </c>
      <c r="D696" s="82">
        <v>26</v>
      </c>
      <c r="E696" s="82">
        <v>3.7</v>
      </c>
      <c r="F696" s="83" t="s">
        <v>1896</v>
      </c>
      <c r="G696" s="82">
        <v>1</v>
      </c>
      <c r="H696" s="122">
        <v>29.6</v>
      </c>
      <c r="I696" s="122">
        <v>63.89</v>
      </c>
      <c r="J696" s="125">
        <v>47.14</v>
      </c>
      <c r="K696" s="122">
        <v>32.700000000000003</v>
      </c>
      <c r="L696" s="117">
        <v>117.12</v>
      </c>
      <c r="M696" s="117">
        <v>228.14999999999998</v>
      </c>
      <c r="N696" s="87">
        <v>7500000</v>
      </c>
      <c r="O696" s="87">
        <v>517510000</v>
      </c>
      <c r="P696" s="87">
        <v>198010000</v>
      </c>
      <c r="Q696" s="87">
        <v>319500000</v>
      </c>
      <c r="R696" s="87">
        <f t="shared" si="20"/>
        <v>7498474.0719006462</v>
      </c>
      <c r="S696" s="87">
        <v>517510000</v>
      </c>
      <c r="T696" s="87">
        <f t="shared" si="21"/>
        <v>14607042.857788013</v>
      </c>
      <c r="U696" s="85"/>
      <c r="V696" s="115" t="s">
        <v>1257</v>
      </c>
      <c r="W696" s="115" t="s">
        <v>1257</v>
      </c>
      <c r="X696" s="115" t="s">
        <v>1258</v>
      </c>
    </row>
    <row r="697" spans="1:24">
      <c r="A697" s="85"/>
      <c r="B697" s="85">
        <v>4</v>
      </c>
      <c r="C697" s="82">
        <v>4</v>
      </c>
      <c r="D697" s="82">
        <v>26</v>
      </c>
      <c r="E697" s="82">
        <v>3.7</v>
      </c>
      <c r="F697" s="83" t="s">
        <v>1897</v>
      </c>
      <c r="G697" s="82">
        <v>1</v>
      </c>
      <c r="H697" s="122">
        <v>23.13</v>
      </c>
      <c r="I697" s="122">
        <v>49.91</v>
      </c>
      <c r="J697" s="125">
        <v>36.83</v>
      </c>
      <c r="K697" s="122">
        <v>11.25</v>
      </c>
      <c r="L697" s="117">
        <v>91.5</v>
      </c>
      <c r="M697" s="117">
        <v>178.23999999999998</v>
      </c>
      <c r="N697" s="87">
        <v>7400000</v>
      </c>
      <c r="O697" s="87">
        <v>398930000</v>
      </c>
      <c r="P697" s="87">
        <v>152630000</v>
      </c>
      <c r="Q697" s="87">
        <v>246300000</v>
      </c>
      <c r="R697" s="87">
        <f t="shared" si="20"/>
        <v>7398882.7395878164</v>
      </c>
      <c r="S697" s="87">
        <v>398930000</v>
      </c>
      <c r="T697" s="87">
        <f t="shared" si="21"/>
        <v>14412861.852504177</v>
      </c>
      <c r="U697" s="85"/>
      <c r="V697" s="115" t="s">
        <v>1257</v>
      </c>
      <c r="W697" s="115" t="s">
        <v>1257</v>
      </c>
      <c r="X697" s="115" t="s">
        <v>1258</v>
      </c>
    </row>
    <row r="698" spans="1:24">
      <c r="A698" s="85"/>
      <c r="B698" s="85">
        <v>4</v>
      </c>
      <c r="C698" s="82">
        <v>4</v>
      </c>
      <c r="D698" s="82">
        <v>26</v>
      </c>
      <c r="E698" s="82">
        <v>3.7</v>
      </c>
      <c r="F698" s="83" t="s">
        <v>1898</v>
      </c>
      <c r="G698" s="82">
        <v>1</v>
      </c>
      <c r="H698" s="122">
        <v>23.13</v>
      </c>
      <c r="I698" s="122">
        <v>49.91</v>
      </c>
      <c r="J698" s="125">
        <v>36.83</v>
      </c>
      <c r="K698" s="122">
        <v>11.25</v>
      </c>
      <c r="L698" s="117">
        <v>91.5</v>
      </c>
      <c r="M698" s="117">
        <v>178.23999999999998</v>
      </c>
      <c r="N698" s="87">
        <v>7400000</v>
      </c>
      <c r="O698" s="87">
        <v>398930000</v>
      </c>
      <c r="P698" s="87">
        <v>152630000</v>
      </c>
      <c r="Q698" s="87">
        <v>246300000</v>
      </c>
      <c r="R698" s="87">
        <f t="shared" si="20"/>
        <v>7398882.7395878164</v>
      </c>
      <c r="S698" s="87">
        <v>398930000</v>
      </c>
      <c r="T698" s="87">
        <f t="shared" si="21"/>
        <v>14412861.852504177</v>
      </c>
      <c r="U698" s="85"/>
      <c r="V698" s="115" t="s">
        <v>1257</v>
      </c>
      <c r="W698" s="115" t="s">
        <v>1257</v>
      </c>
      <c r="X698" s="115" t="s">
        <v>1258</v>
      </c>
    </row>
    <row r="699" spans="1:24">
      <c r="A699" s="85"/>
      <c r="B699" s="85">
        <v>4</v>
      </c>
      <c r="C699" s="82">
        <v>4</v>
      </c>
      <c r="D699" s="82">
        <v>26</v>
      </c>
      <c r="E699" s="82">
        <v>3.7</v>
      </c>
      <c r="F699" s="83" t="s">
        <v>1899</v>
      </c>
      <c r="G699" s="82">
        <v>1</v>
      </c>
      <c r="H699" s="122">
        <v>42.09</v>
      </c>
      <c r="I699" s="122">
        <v>90.83</v>
      </c>
      <c r="J699" s="125">
        <v>67.02</v>
      </c>
      <c r="K699" s="122">
        <v>40.5</v>
      </c>
      <c r="L699" s="117">
        <v>166.52</v>
      </c>
      <c r="M699" s="117">
        <v>324.37</v>
      </c>
      <c r="N699" s="87">
        <v>7500000</v>
      </c>
      <c r="O699" s="87">
        <v>735820000</v>
      </c>
      <c r="P699" s="87">
        <v>281520000</v>
      </c>
      <c r="Q699" s="87">
        <v>454300000</v>
      </c>
      <c r="R699" s="87">
        <f t="shared" si="20"/>
        <v>7499037.5494569633</v>
      </c>
      <c r="S699" s="87">
        <v>735820000</v>
      </c>
      <c r="T699" s="87">
        <f t="shared" si="21"/>
        <v>14607631.575290387</v>
      </c>
      <c r="U699" s="85"/>
      <c r="V699" s="115" t="s">
        <v>1257</v>
      </c>
      <c r="W699" s="115" t="s">
        <v>1257</v>
      </c>
      <c r="X699" s="115" t="s">
        <v>1258</v>
      </c>
    </row>
    <row r="700" spans="1:24">
      <c r="A700" s="85"/>
      <c r="B700" s="85">
        <v>4</v>
      </c>
      <c r="C700" s="82">
        <v>4</v>
      </c>
      <c r="D700" s="82">
        <v>26</v>
      </c>
      <c r="E700" s="82">
        <v>3.7</v>
      </c>
      <c r="F700" s="83" t="s">
        <v>1900</v>
      </c>
      <c r="G700" s="82">
        <v>1</v>
      </c>
      <c r="H700" s="122">
        <v>25.38</v>
      </c>
      <c r="I700" s="122">
        <v>54.78</v>
      </c>
      <c r="J700" s="125">
        <v>40.42</v>
      </c>
      <c r="K700" s="122">
        <v>12.45</v>
      </c>
      <c r="L700" s="117">
        <v>100.43</v>
      </c>
      <c r="M700" s="117">
        <v>195.63000000000002</v>
      </c>
      <c r="N700" s="87">
        <v>7400000</v>
      </c>
      <c r="O700" s="87">
        <v>437820000</v>
      </c>
      <c r="P700" s="87">
        <v>167520000</v>
      </c>
      <c r="Q700" s="87">
        <v>270300000</v>
      </c>
      <c r="R700" s="87">
        <f t="shared" si="20"/>
        <v>7398348.1213270277</v>
      </c>
      <c r="S700" s="87">
        <v>437820000</v>
      </c>
      <c r="T700" s="87">
        <f t="shared" si="21"/>
        <v>14411419.326647481</v>
      </c>
      <c r="U700" s="85"/>
      <c r="V700" s="115" t="s">
        <v>1257</v>
      </c>
      <c r="W700" s="115" t="s">
        <v>1257</v>
      </c>
      <c r="X700" s="115" t="s">
        <v>1258</v>
      </c>
    </row>
    <row r="701" spans="1:24">
      <c r="A701" s="85"/>
      <c r="B701" s="85">
        <v>4</v>
      </c>
      <c r="C701" s="82">
        <v>4</v>
      </c>
      <c r="D701" s="82">
        <v>26</v>
      </c>
      <c r="E701" s="82">
        <v>3.7</v>
      </c>
      <c r="F701" s="83" t="s">
        <v>1901</v>
      </c>
      <c r="G701" s="82">
        <v>5</v>
      </c>
      <c r="H701" s="122">
        <v>22.45</v>
      </c>
      <c r="I701" s="122">
        <v>48.44</v>
      </c>
      <c r="J701" s="125">
        <v>35.75</v>
      </c>
      <c r="K701" s="122">
        <v>12.45</v>
      </c>
      <c r="L701" s="117">
        <v>88.81</v>
      </c>
      <c r="M701" s="117">
        <v>173</v>
      </c>
      <c r="N701" s="87">
        <v>7400000</v>
      </c>
      <c r="O701" s="87">
        <v>387240000</v>
      </c>
      <c r="P701" s="87">
        <v>148140000</v>
      </c>
      <c r="Q701" s="87">
        <v>239100000</v>
      </c>
      <c r="R701" s="87">
        <f t="shared" si="20"/>
        <v>7399608.274017103</v>
      </c>
      <c r="S701" s="87">
        <v>387240000</v>
      </c>
      <c r="T701" s="87">
        <f t="shared" si="21"/>
        <v>14414280.277051669</v>
      </c>
      <c r="U701" s="85"/>
      <c r="V701" s="115" t="s">
        <v>1257</v>
      </c>
      <c r="W701" s="115" t="s">
        <v>1257</v>
      </c>
      <c r="X701" s="115" t="s">
        <v>1258</v>
      </c>
    </row>
    <row r="702" spans="1:24">
      <c r="A702" s="85"/>
      <c r="B702" s="85">
        <v>4</v>
      </c>
      <c r="C702" s="82">
        <v>4</v>
      </c>
      <c r="D702" s="82">
        <v>26</v>
      </c>
      <c r="E702" s="82">
        <v>3.7</v>
      </c>
      <c r="F702" s="83" t="s">
        <v>1902</v>
      </c>
      <c r="G702" s="82">
        <v>5</v>
      </c>
      <c r="H702" s="122">
        <v>49.38</v>
      </c>
      <c r="I702" s="122">
        <v>106.58</v>
      </c>
      <c r="J702" s="125">
        <v>78.64</v>
      </c>
      <c r="K702" s="122">
        <v>43.95</v>
      </c>
      <c r="L702" s="117">
        <v>195.38</v>
      </c>
      <c r="M702" s="117">
        <v>380.59999999999997</v>
      </c>
      <c r="N702" s="87">
        <v>7500000</v>
      </c>
      <c r="O702" s="87">
        <v>863430000</v>
      </c>
      <c r="P702" s="87">
        <v>330330000</v>
      </c>
      <c r="Q702" s="87">
        <v>533100000</v>
      </c>
      <c r="R702" s="87">
        <f t="shared" si="20"/>
        <v>7499511.4282364091</v>
      </c>
      <c r="S702" s="87">
        <v>863430000</v>
      </c>
      <c r="T702" s="87">
        <f t="shared" si="21"/>
        <v>14609039.049988622</v>
      </c>
      <c r="U702" s="85"/>
      <c r="V702" s="115" t="s">
        <v>1257</v>
      </c>
      <c r="W702" s="115" t="s">
        <v>1257</v>
      </c>
      <c r="X702" s="115" t="s">
        <v>1258</v>
      </c>
    </row>
    <row r="703" spans="1:24">
      <c r="A703" s="85"/>
      <c r="B703" s="85">
        <v>4</v>
      </c>
      <c r="C703" s="82">
        <v>4</v>
      </c>
      <c r="D703" s="82">
        <v>26</v>
      </c>
      <c r="E703" s="82">
        <v>3.7</v>
      </c>
      <c r="F703" s="83" t="s">
        <v>1903</v>
      </c>
      <c r="G703" s="82">
        <v>5</v>
      </c>
      <c r="H703" s="122">
        <v>33.869999999999997</v>
      </c>
      <c r="I703" s="122">
        <v>73.099999999999994</v>
      </c>
      <c r="J703" s="125">
        <v>53.93</v>
      </c>
      <c r="K703" s="122">
        <v>15</v>
      </c>
      <c r="L703" s="117">
        <v>134</v>
      </c>
      <c r="M703" s="117">
        <v>261.02999999999997</v>
      </c>
      <c r="N703" s="87">
        <v>7400000</v>
      </c>
      <c r="O703" s="87">
        <v>584230000</v>
      </c>
      <c r="P703" s="87">
        <v>223530000</v>
      </c>
      <c r="Q703" s="87">
        <v>360700000</v>
      </c>
      <c r="R703" s="87">
        <f t="shared" si="20"/>
        <v>7398915.2318706922</v>
      </c>
      <c r="S703" s="87">
        <v>584230000</v>
      </c>
      <c r="T703" s="87">
        <f t="shared" si="21"/>
        <v>14412976.440113483</v>
      </c>
      <c r="U703" s="85"/>
      <c r="V703" s="115" t="s">
        <v>1257</v>
      </c>
      <c r="W703" s="115" t="s">
        <v>1257</v>
      </c>
      <c r="X703" s="115" t="s">
        <v>1258</v>
      </c>
    </row>
    <row r="704" spans="1:24">
      <c r="A704" s="85"/>
      <c r="B704" s="85">
        <v>4</v>
      </c>
      <c r="C704" s="82">
        <v>4</v>
      </c>
      <c r="D704" s="82">
        <v>26</v>
      </c>
      <c r="E704" s="82">
        <v>3.7</v>
      </c>
      <c r="F704" s="83" t="s">
        <v>1904</v>
      </c>
      <c r="G704" s="82">
        <v>5</v>
      </c>
      <c r="H704" s="122">
        <v>48.59</v>
      </c>
      <c r="I704" s="122">
        <v>104.88</v>
      </c>
      <c r="J704" s="125">
        <v>77.38</v>
      </c>
      <c r="K704" s="122">
        <v>43.95</v>
      </c>
      <c r="L704" s="117">
        <v>192.26</v>
      </c>
      <c r="M704" s="117">
        <v>374.52</v>
      </c>
      <c r="N704" s="87">
        <v>7500000</v>
      </c>
      <c r="O704" s="87">
        <v>849650000</v>
      </c>
      <c r="P704" s="87">
        <v>325050000</v>
      </c>
      <c r="Q704" s="87">
        <v>524600000</v>
      </c>
      <c r="R704" s="87">
        <f t="shared" si="20"/>
        <v>7499627.0708600674</v>
      </c>
      <c r="S704" s="87">
        <v>849650000</v>
      </c>
      <c r="T704" s="87">
        <f t="shared" si="21"/>
        <v>14609176.794853389</v>
      </c>
      <c r="U704" s="85"/>
      <c r="V704" s="115" t="s">
        <v>1257</v>
      </c>
      <c r="W704" s="115" t="s">
        <v>1257</v>
      </c>
      <c r="X704" s="115" t="s">
        <v>1258</v>
      </c>
    </row>
    <row r="705" spans="1:24">
      <c r="A705" s="85"/>
      <c r="B705" s="85">
        <v>4</v>
      </c>
      <c r="C705" s="82">
        <v>4</v>
      </c>
      <c r="D705" s="82">
        <v>26</v>
      </c>
      <c r="E705" s="82">
        <v>3.7</v>
      </c>
      <c r="F705" s="83" t="s">
        <v>1905</v>
      </c>
      <c r="G705" s="82">
        <v>5</v>
      </c>
      <c r="H705" s="122">
        <v>22.45</v>
      </c>
      <c r="I705" s="122">
        <v>48.44</v>
      </c>
      <c r="J705" s="125">
        <v>35.75</v>
      </c>
      <c r="K705" s="122">
        <v>12.45</v>
      </c>
      <c r="L705" s="117">
        <v>88.81</v>
      </c>
      <c r="M705" s="117">
        <v>173</v>
      </c>
      <c r="N705" s="87">
        <v>7400000</v>
      </c>
      <c r="O705" s="87">
        <v>387240000</v>
      </c>
      <c r="P705" s="87">
        <v>148140000</v>
      </c>
      <c r="Q705" s="87">
        <v>239100000</v>
      </c>
      <c r="R705" s="87">
        <f t="shared" si="20"/>
        <v>7399608.274017103</v>
      </c>
      <c r="S705" s="87">
        <v>387240000</v>
      </c>
      <c r="T705" s="87">
        <f t="shared" si="21"/>
        <v>14414280.277051669</v>
      </c>
      <c r="U705" s="85"/>
      <c r="V705" s="115" t="s">
        <v>1257</v>
      </c>
      <c r="W705" s="115" t="s">
        <v>1257</v>
      </c>
      <c r="X705" s="115" t="s">
        <v>1258</v>
      </c>
    </row>
    <row r="706" spans="1:24">
      <c r="A706" s="85"/>
      <c r="B706" s="85">
        <v>4</v>
      </c>
      <c r="C706" s="82">
        <v>4</v>
      </c>
      <c r="D706" s="82">
        <v>26</v>
      </c>
      <c r="E706" s="82">
        <v>3.7</v>
      </c>
      <c r="F706" s="83" t="s">
        <v>1906</v>
      </c>
      <c r="G706" s="82">
        <v>5</v>
      </c>
      <c r="H706" s="122">
        <v>22.45</v>
      </c>
      <c r="I706" s="122">
        <v>48.44</v>
      </c>
      <c r="J706" s="125">
        <v>35.75</v>
      </c>
      <c r="K706" s="122">
        <v>12.45</v>
      </c>
      <c r="L706" s="117">
        <v>88.81</v>
      </c>
      <c r="M706" s="117">
        <v>173</v>
      </c>
      <c r="N706" s="87">
        <v>7400000</v>
      </c>
      <c r="O706" s="87">
        <v>387240000</v>
      </c>
      <c r="P706" s="87">
        <v>148140000</v>
      </c>
      <c r="Q706" s="87">
        <v>239100000</v>
      </c>
      <c r="R706" s="87">
        <f t="shared" si="20"/>
        <v>7399608.274017103</v>
      </c>
      <c r="S706" s="87">
        <v>387240000</v>
      </c>
      <c r="T706" s="87">
        <f t="shared" si="21"/>
        <v>14414280.277051669</v>
      </c>
      <c r="U706" s="85"/>
      <c r="V706" s="115" t="s">
        <v>1257</v>
      </c>
      <c r="W706" s="115" t="s">
        <v>1257</v>
      </c>
      <c r="X706" s="115" t="s">
        <v>1258</v>
      </c>
    </row>
    <row r="707" spans="1:24">
      <c r="A707" s="85"/>
      <c r="B707" s="85">
        <v>4</v>
      </c>
      <c r="C707" s="82">
        <v>4</v>
      </c>
      <c r="D707" s="82">
        <v>26</v>
      </c>
      <c r="E707" s="82">
        <v>3.7</v>
      </c>
      <c r="F707" s="83" t="s">
        <v>1907</v>
      </c>
      <c r="G707" s="82">
        <v>5</v>
      </c>
      <c r="H707" s="122">
        <v>43.35</v>
      </c>
      <c r="I707" s="122">
        <v>93.55</v>
      </c>
      <c r="J707" s="125">
        <v>69.03</v>
      </c>
      <c r="K707" s="122">
        <v>31.950000000000003</v>
      </c>
      <c r="L707" s="117">
        <v>171.5</v>
      </c>
      <c r="M707" s="117">
        <v>334.08</v>
      </c>
      <c r="N707" s="87">
        <v>7500000</v>
      </c>
      <c r="O707" s="87">
        <v>757850000</v>
      </c>
      <c r="P707" s="87">
        <v>289950000</v>
      </c>
      <c r="Q707" s="87">
        <v>467900000</v>
      </c>
      <c r="R707" s="87">
        <f t="shared" ref="R707:R711" si="22">S707/(M707*0.3025)</f>
        <v>7499069.8521262789</v>
      </c>
      <c r="S707" s="87">
        <v>757850000</v>
      </c>
      <c r="T707" s="87">
        <f t="shared" ref="T707:T711" si="23">S707/(L707*0.3025)</f>
        <v>14608100.619232345</v>
      </c>
      <c r="U707" s="85"/>
      <c r="V707" s="115" t="s">
        <v>1257</v>
      </c>
      <c r="W707" s="115" t="s">
        <v>1257</v>
      </c>
      <c r="X707" s="115" t="s">
        <v>1258</v>
      </c>
    </row>
    <row r="708" spans="1:24">
      <c r="A708" s="85"/>
      <c r="B708" s="85">
        <v>4</v>
      </c>
      <c r="C708" s="82">
        <v>4</v>
      </c>
      <c r="D708" s="82">
        <v>26</v>
      </c>
      <c r="E708" s="82">
        <v>3.7</v>
      </c>
      <c r="F708" s="83" t="s">
        <v>1908</v>
      </c>
      <c r="G708" s="82">
        <v>5</v>
      </c>
      <c r="H708" s="122">
        <v>25.4</v>
      </c>
      <c r="I708" s="122">
        <v>54.82</v>
      </c>
      <c r="J708" s="125">
        <v>40.450000000000003</v>
      </c>
      <c r="K708" s="122">
        <v>11.25</v>
      </c>
      <c r="L708" s="117">
        <v>100.5</v>
      </c>
      <c r="M708" s="117">
        <v>195.76999999999998</v>
      </c>
      <c r="N708" s="87">
        <v>7400000</v>
      </c>
      <c r="O708" s="87">
        <v>438140000</v>
      </c>
      <c r="P708" s="87">
        <v>167640000</v>
      </c>
      <c r="Q708" s="87">
        <v>270500000</v>
      </c>
      <c r="R708" s="87">
        <f t="shared" si="22"/>
        <v>7398460.9195222771</v>
      </c>
      <c r="S708" s="87">
        <v>438140000</v>
      </c>
      <c r="T708" s="87">
        <f t="shared" si="23"/>
        <v>14411907.405123146</v>
      </c>
      <c r="U708" s="85"/>
      <c r="V708" s="115" t="s">
        <v>1257</v>
      </c>
      <c r="W708" s="115" t="s">
        <v>1257</v>
      </c>
      <c r="X708" s="115" t="s">
        <v>1258</v>
      </c>
    </row>
    <row r="709" spans="1:24">
      <c r="A709" s="85"/>
      <c r="B709" s="85">
        <v>4</v>
      </c>
      <c r="C709" s="82">
        <v>4</v>
      </c>
      <c r="D709" s="82">
        <v>26</v>
      </c>
      <c r="E709" s="82">
        <v>3.7</v>
      </c>
      <c r="F709" s="83" t="s">
        <v>1909</v>
      </c>
      <c r="G709" s="82">
        <v>5</v>
      </c>
      <c r="H709" s="122">
        <v>25.4</v>
      </c>
      <c r="I709" s="122">
        <v>54.82</v>
      </c>
      <c r="J709" s="125">
        <v>40.450000000000003</v>
      </c>
      <c r="K709" s="122">
        <v>11.25</v>
      </c>
      <c r="L709" s="117">
        <v>100.5</v>
      </c>
      <c r="M709" s="117">
        <v>195.76999999999998</v>
      </c>
      <c r="N709" s="87">
        <v>7400000</v>
      </c>
      <c r="O709" s="87">
        <v>438140000</v>
      </c>
      <c r="P709" s="87">
        <v>167640000</v>
      </c>
      <c r="Q709" s="87">
        <v>270500000</v>
      </c>
      <c r="R709" s="87">
        <f t="shared" si="22"/>
        <v>7398460.9195222771</v>
      </c>
      <c r="S709" s="87">
        <v>438140000</v>
      </c>
      <c r="T709" s="87">
        <f t="shared" si="23"/>
        <v>14411907.405123146</v>
      </c>
      <c r="U709" s="85"/>
      <c r="V709" s="115" t="s">
        <v>1257</v>
      </c>
      <c r="W709" s="115" t="s">
        <v>1257</v>
      </c>
      <c r="X709" s="115" t="s">
        <v>1258</v>
      </c>
    </row>
    <row r="710" spans="1:24">
      <c r="A710" s="85"/>
      <c r="B710" s="85">
        <v>4</v>
      </c>
      <c r="C710" s="82">
        <v>4</v>
      </c>
      <c r="D710" s="82">
        <v>26</v>
      </c>
      <c r="E710" s="82">
        <v>3.7</v>
      </c>
      <c r="F710" s="83" t="s">
        <v>1910</v>
      </c>
      <c r="G710" s="82">
        <v>5</v>
      </c>
      <c r="H710" s="122">
        <v>32.51</v>
      </c>
      <c r="I710" s="122">
        <v>70.17</v>
      </c>
      <c r="J710" s="125">
        <v>51.78</v>
      </c>
      <c r="K710" s="122">
        <v>28.05</v>
      </c>
      <c r="L710" s="117">
        <v>128.63999999999999</v>
      </c>
      <c r="M710" s="117">
        <v>250.58999999999997</v>
      </c>
      <c r="N710" s="87">
        <v>7500000</v>
      </c>
      <c r="O710" s="87">
        <v>568490000</v>
      </c>
      <c r="P710" s="87">
        <v>217490000</v>
      </c>
      <c r="Q710" s="87">
        <v>351000000</v>
      </c>
      <c r="R710" s="87">
        <f t="shared" si="22"/>
        <v>7499524.2632346349</v>
      </c>
      <c r="S710" s="87">
        <v>568490000</v>
      </c>
      <c r="T710" s="87">
        <f t="shared" si="23"/>
        <v>14609031.289831834</v>
      </c>
      <c r="U710" s="85"/>
      <c r="V710" s="115" t="s">
        <v>1257</v>
      </c>
      <c r="W710" s="115" t="s">
        <v>1257</v>
      </c>
      <c r="X710" s="115" t="s">
        <v>1258</v>
      </c>
    </row>
    <row r="711" spans="1:24">
      <c r="A711" s="85"/>
      <c r="B711" s="85">
        <v>4</v>
      </c>
      <c r="C711" s="82">
        <v>4</v>
      </c>
      <c r="D711" s="82">
        <v>26</v>
      </c>
      <c r="E711" s="82">
        <v>3.7</v>
      </c>
      <c r="F711" s="83" t="s">
        <v>1911</v>
      </c>
      <c r="G711" s="82">
        <v>5</v>
      </c>
      <c r="H711" s="122">
        <v>22.45</v>
      </c>
      <c r="I711" s="122">
        <v>48.44</v>
      </c>
      <c r="J711" s="125">
        <v>35.75</v>
      </c>
      <c r="K711" s="122">
        <v>12.45</v>
      </c>
      <c r="L711" s="117">
        <v>88.81</v>
      </c>
      <c r="M711" s="117">
        <v>173</v>
      </c>
      <c r="N711" s="87">
        <v>7400000</v>
      </c>
      <c r="O711" s="87">
        <v>387240000</v>
      </c>
      <c r="P711" s="87">
        <v>148140000</v>
      </c>
      <c r="Q711" s="87">
        <v>239100000</v>
      </c>
      <c r="R711" s="87">
        <f t="shared" si="22"/>
        <v>7399608.274017103</v>
      </c>
      <c r="S711" s="87">
        <v>387240000</v>
      </c>
      <c r="T711" s="87">
        <f t="shared" si="23"/>
        <v>14414280.277051669</v>
      </c>
      <c r="U711" s="85"/>
      <c r="V711" s="115" t="s">
        <v>1257</v>
      </c>
      <c r="W711" s="115" t="s">
        <v>1257</v>
      </c>
      <c r="X711" s="115" t="s">
        <v>1258</v>
      </c>
    </row>
    <row r="712" spans="1:24">
      <c r="C712" s="80"/>
      <c r="D712" s="80"/>
      <c r="E712" s="80"/>
      <c r="F712" s="81"/>
      <c r="G712" s="81"/>
      <c r="H712" s="80"/>
      <c r="I712" s="80"/>
      <c r="J712" s="80"/>
      <c r="K712" s="80"/>
      <c r="L712" s="120"/>
      <c r="M712" s="120"/>
      <c r="N712" s="121"/>
      <c r="O712" s="121"/>
      <c r="P712" s="121"/>
      <c r="Q712" s="121"/>
      <c r="R712" s="121"/>
      <c r="S712" s="121"/>
      <c r="T712" s="121"/>
    </row>
    <row r="713" spans="1:24">
      <c r="C713" s="80"/>
      <c r="D713" s="80"/>
      <c r="E713" s="80"/>
      <c r="F713" s="81"/>
      <c r="G713" s="81"/>
      <c r="H713" s="80"/>
      <c r="I713" s="80"/>
      <c r="J713" s="80"/>
      <c r="K713" s="80"/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X197"/>
  <sheetViews>
    <sheetView workbookViewId="0">
      <selection sqref="A1:XFD1"/>
    </sheetView>
  </sheetViews>
  <sheetFormatPr defaultRowHeight="11.25"/>
  <cols>
    <col min="1" max="1" width="6.5" style="95" customWidth="1"/>
    <col min="2" max="2" width="7" style="95" customWidth="1"/>
    <col min="3" max="3" width="6" style="95" customWidth="1"/>
    <col min="4" max="4" width="4" style="95" bestFit="1" customWidth="1"/>
    <col min="5" max="5" width="6" style="95" customWidth="1"/>
    <col min="6" max="6" width="6.33203125" style="124" customWidth="1"/>
    <col min="7" max="7" width="6" style="95" customWidth="1"/>
    <col min="8" max="10" width="8.33203125" style="95" bestFit="1" customWidth="1"/>
    <col min="11" max="11" width="8" style="95" customWidth="1"/>
    <col min="12" max="13" width="9.33203125" style="95" customWidth="1"/>
    <col min="14" max="14" width="11" style="123" bestFit="1" customWidth="1"/>
    <col min="15" max="15" width="15.33203125" style="123" customWidth="1"/>
    <col min="16" max="18" width="13.33203125" style="123" customWidth="1"/>
    <col min="19" max="20" width="15.33203125" style="123" customWidth="1"/>
    <col min="21" max="21" width="8" style="95" customWidth="1"/>
    <col min="22" max="23" width="8.1640625" style="95" customWidth="1"/>
    <col min="24" max="24" width="11.33203125" style="95" bestFit="1" customWidth="1"/>
    <col min="25" max="16384" width="9.33203125" style="95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85"/>
      <c r="B2" s="85">
        <v>5</v>
      </c>
      <c r="C2" s="82">
        <v>2</v>
      </c>
      <c r="D2" s="82">
        <v>-1</v>
      </c>
      <c r="E2" s="82">
        <v>4.8</v>
      </c>
      <c r="F2" s="83" t="s">
        <v>1916</v>
      </c>
      <c r="G2" s="82">
        <v>1</v>
      </c>
      <c r="H2" s="128">
        <v>48.1</v>
      </c>
      <c r="I2" s="128">
        <v>93.84</v>
      </c>
      <c r="J2" s="128">
        <v>63.2</v>
      </c>
      <c r="K2" s="82"/>
      <c r="L2" s="117">
        <v>188.19</v>
      </c>
      <c r="M2" s="117">
        <v>345.23</v>
      </c>
      <c r="N2" s="87">
        <f>O2/(M2*0.3025)</f>
        <v>0</v>
      </c>
      <c r="O2" s="87">
        <v>0</v>
      </c>
      <c r="P2" s="87">
        <v>0</v>
      </c>
      <c r="Q2" s="87">
        <v>0</v>
      </c>
      <c r="R2" s="87">
        <f>S2/(M2*0.3025)</f>
        <v>0</v>
      </c>
      <c r="S2" s="87">
        <v>0</v>
      </c>
      <c r="T2" s="87">
        <f>S2/(L2*0.3025)</f>
        <v>0</v>
      </c>
      <c r="U2" s="85"/>
      <c r="V2" s="115" t="s">
        <v>1257</v>
      </c>
      <c r="W2" s="115" t="s">
        <v>1257</v>
      </c>
      <c r="X2" s="115" t="s">
        <v>1258</v>
      </c>
    </row>
    <row r="3" spans="1:24">
      <c r="A3" s="85"/>
      <c r="B3" s="85">
        <v>5</v>
      </c>
      <c r="C3" s="82">
        <v>2</v>
      </c>
      <c r="D3" s="82">
        <v>-1</v>
      </c>
      <c r="E3" s="82">
        <v>4.8</v>
      </c>
      <c r="F3" s="83" t="s">
        <v>1324</v>
      </c>
      <c r="G3" s="82">
        <v>1</v>
      </c>
      <c r="H3" s="128">
        <v>18.41</v>
      </c>
      <c r="I3" s="128">
        <v>35.909999999999997</v>
      </c>
      <c r="J3" s="128">
        <v>24.18</v>
      </c>
      <c r="K3" s="82"/>
      <c r="L3" s="117">
        <v>72.010000000000005</v>
      </c>
      <c r="M3" s="117">
        <v>132.1</v>
      </c>
      <c r="N3" s="87">
        <v>0</v>
      </c>
      <c r="O3" s="87">
        <v>0</v>
      </c>
      <c r="P3" s="87">
        <v>0</v>
      </c>
      <c r="Q3" s="87">
        <v>0</v>
      </c>
      <c r="R3" s="87">
        <f t="shared" ref="R3:R66" si="0">S3/(M3*0.3025)</f>
        <v>0</v>
      </c>
      <c r="S3" s="87">
        <v>0</v>
      </c>
      <c r="T3" s="87">
        <f t="shared" ref="T3:T66" si="1">S3/(L3*0.3025)</f>
        <v>0</v>
      </c>
      <c r="U3" s="85"/>
      <c r="V3" s="115" t="s">
        <v>1257</v>
      </c>
      <c r="W3" s="115" t="s">
        <v>1257</v>
      </c>
      <c r="X3" s="115" t="s">
        <v>1258</v>
      </c>
    </row>
    <row r="4" spans="1:24">
      <c r="A4" s="85"/>
      <c r="B4" s="85">
        <v>5</v>
      </c>
      <c r="C4" s="82">
        <v>2</v>
      </c>
      <c r="D4" s="82">
        <v>-1</v>
      </c>
      <c r="E4" s="82">
        <v>4.8</v>
      </c>
      <c r="F4" s="83" t="s">
        <v>1325</v>
      </c>
      <c r="G4" s="82">
        <v>1</v>
      </c>
      <c r="H4" s="128">
        <v>113.84</v>
      </c>
      <c r="I4" s="128">
        <v>221.22</v>
      </c>
      <c r="J4" s="128">
        <v>149.24</v>
      </c>
      <c r="K4" s="82"/>
      <c r="L4" s="117">
        <v>444.38</v>
      </c>
      <c r="M4" s="117">
        <v>814.84</v>
      </c>
      <c r="N4" s="87">
        <v>0</v>
      </c>
      <c r="O4" s="87">
        <v>0</v>
      </c>
      <c r="P4" s="87">
        <v>0</v>
      </c>
      <c r="Q4" s="87">
        <v>0</v>
      </c>
      <c r="R4" s="87">
        <f t="shared" si="0"/>
        <v>0</v>
      </c>
      <c r="S4" s="87">
        <v>0</v>
      </c>
      <c r="T4" s="87">
        <f t="shared" si="1"/>
        <v>0</v>
      </c>
      <c r="U4" s="85"/>
      <c r="V4" s="115" t="s">
        <v>1257</v>
      </c>
      <c r="W4" s="115" t="s">
        <v>1257</v>
      </c>
      <c r="X4" s="115" t="s">
        <v>1258</v>
      </c>
    </row>
    <row r="5" spans="1:24">
      <c r="A5" s="85"/>
      <c r="B5" s="85">
        <v>5</v>
      </c>
      <c r="C5" s="82">
        <v>2</v>
      </c>
      <c r="D5" s="82">
        <v>-1</v>
      </c>
      <c r="E5" s="82">
        <v>4.8</v>
      </c>
      <c r="F5" s="83" t="s">
        <v>1326</v>
      </c>
      <c r="G5" s="82">
        <v>1</v>
      </c>
      <c r="H5" s="128">
        <v>17.18</v>
      </c>
      <c r="I5" s="128">
        <v>33.51</v>
      </c>
      <c r="J5" s="128">
        <v>22.57</v>
      </c>
      <c r="K5" s="82"/>
      <c r="L5" s="117">
        <v>67.2</v>
      </c>
      <c r="M5" s="117">
        <v>123.28</v>
      </c>
      <c r="N5" s="87">
        <v>0</v>
      </c>
      <c r="O5" s="87">
        <v>0</v>
      </c>
      <c r="P5" s="87">
        <v>0</v>
      </c>
      <c r="Q5" s="87">
        <v>0</v>
      </c>
      <c r="R5" s="87">
        <f t="shared" si="0"/>
        <v>0</v>
      </c>
      <c r="S5" s="87">
        <v>0</v>
      </c>
      <c r="T5" s="87">
        <f t="shared" si="1"/>
        <v>0</v>
      </c>
      <c r="U5" s="85"/>
      <c r="V5" s="115" t="s">
        <v>1257</v>
      </c>
      <c r="W5" s="115" t="s">
        <v>1257</v>
      </c>
      <c r="X5" s="115" t="s">
        <v>1258</v>
      </c>
    </row>
    <row r="6" spans="1:24">
      <c r="A6" s="85"/>
      <c r="B6" s="85">
        <v>5</v>
      </c>
      <c r="C6" s="82">
        <v>5</v>
      </c>
      <c r="D6" s="82">
        <v>-1</v>
      </c>
      <c r="E6" s="82">
        <v>4.8</v>
      </c>
      <c r="F6" s="83" t="s">
        <v>1917</v>
      </c>
      <c r="G6" s="82">
        <v>1</v>
      </c>
      <c r="H6" s="128">
        <v>3.47</v>
      </c>
      <c r="I6" s="128">
        <v>6.77</v>
      </c>
      <c r="J6" s="128">
        <v>4.5599999999999996</v>
      </c>
      <c r="K6" s="82"/>
      <c r="L6" s="117">
        <v>13.57</v>
      </c>
      <c r="M6" s="117">
        <v>24.9</v>
      </c>
      <c r="N6" s="87">
        <v>3000000</v>
      </c>
      <c r="O6" s="87">
        <v>22597000</v>
      </c>
      <c r="P6" s="87">
        <v>9777000</v>
      </c>
      <c r="Q6" s="87">
        <v>12820000</v>
      </c>
      <c r="R6" s="87">
        <f t="shared" si="0"/>
        <v>3000033.1906136945</v>
      </c>
      <c r="S6" s="87">
        <v>22597000</v>
      </c>
      <c r="T6" s="87">
        <f t="shared" si="1"/>
        <v>5504850.8803449515</v>
      </c>
      <c r="U6" s="85"/>
      <c r="V6" s="115" t="s">
        <v>1257</v>
      </c>
      <c r="W6" s="115" t="s">
        <v>1257</v>
      </c>
      <c r="X6" s="115" t="s">
        <v>1258</v>
      </c>
    </row>
    <row r="7" spans="1:24">
      <c r="A7" s="85"/>
      <c r="B7" s="85">
        <v>5</v>
      </c>
      <c r="C7" s="82">
        <v>5</v>
      </c>
      <c r="D7" s="82">
        <v>-1</v>
      </c>
      <c r="E7" s="82">
        <v>4.8</v>
      </c>
      <c r="F7" s="83" t="s">
        <v>1918</v>
      </c>
      <c r="G7" s="82">
        <v>1</v>
      </c>
      <c r="H7" s="128">
        <v>8.2799999999999994</v>
      </c>
      <c r="I7" s="128">
        <v>16.16</v>
      </c>
      <c r="J7" s="128">
        <v>10.88</v>
      </c>
      <c r="K7" s="82"/>
      <c r="L7" s="117">
        <v>32.4</v>
      </c>
      <c r="M7" s="117">
        <v>59.44</v>
      </c>
      <c r="N7" s="87">
        <v>3000000</v>
      </c>
      <c r="O7" s="87">
        <v>53942000</v>
      </c>
      <c r="P7" s="87">
        <v>23332000</v>
      </c>
      <c r="Q7" s="87">
        <v>30610000</v>
      </c>
      <c r="R7" s="87">
        <f t="shared" si="0"/>
        <v>3000011.1230993406</v>
      </c>
      <c r="S7" s="87">
        <v>53942000</v>
      </c>
      <c r="T7" s="87">
        <f t="shared" si="1"/>
        <v>5503724.1097847158</v>
      </c>
      <c r="U7" s="85"/>
      <c r="V7" s="115" t="s">
        <v>1257</v>
      </c>
      <c r="W7" s="115" t="s">
        <v>1257</v>
      </c>
      <c r="X7" s="115" t="s">
        <v>1258</v>
      </c>
    </row>
    <row r="8" spans="1:24">
      <c r="A8" s="85"/>
      <c r="B8" s="85">
        <v>5</v>
      </c>
      <c r="C8" s="82">
        <v>5</v>
      </c>
      <c r="D8" s="82">
        <v>-1</v>
      </c>
      <c r="E8" s="82">
        <v>4.8</v>
      </c>
      <c r="F8" s="83" t="s">
        <v>1919</v>
      </c>
      <c r="G8" s="82">
        <v>1</v>
      </c>
      <c r="H8" s="128">
        <v>8.2799999999999994</v>
      </c>
      <c r="I8" s="128">
        <v>16.16</v>
      </c>
      <c r="J8" s="128">
        <v>10.88</v>
      </c>
      <c r="K8" s="82"/>
      <c r="L8" s="117">
        <v>32.4</v>
      </c>
      <c r="M8" s="117">
        <v>59.44</v>
      </c>
      <c r="N8" s="87">
        <v>3000000</v>
      </c>
      <c r="O8" s="87">
        <v>53942000</v>
      </c>
      <c r="P8" s="87">
        <v>23332000</v>
      </c>
      <c r="Q8" s="87">
        <v>30610000</v>
      </c>
      <c r="R8" s="87">
        <f t="shared" si="0"/>
        <v>3000011.1230993406</v>
      </c>
      <c r="S8" s="87">
        <v>53942000</v>
      </c>
      <c r="T8" s="87">
        <f t="shared" si="1"/>
        <v>5503724.1097847158</v>
      </c>
      <c r="U8" s="85"/>
      <c r="V8" s="115" t="s">
        <v>1257</v>
      </c>
      <c r="W8" s="115" t="s">
        <v>1257</v>
      </c>
      <c r="X8" s="115" t="s">
        <v>1258</v>
      </c>
    </row>
    <row r="9" spans="1:24">
      <c r="A9" s="85"/>
      <c r="B9" s="85">
        <v>5</v>
      </c>
      <c r="C9" s="82">
        <v>5</v>
      </c>
      <c r="D9" s="82">
        <v>-1</v>
      </c>
      <c r="E9" s="82">
        <v>4.8</v>
      </c>
      <c r="F9" s="83" t="s">
        <v>1920</v>
      </c>
      <c r="G9" s="82">
        <v>1</v>
      </c>
      <c r="H9" s="128">
        <v>8.59</v>
      </c>
      <c r="I9" s="128">
        <v>16.760000000000002</v>
      </c>
      <c r="J9" s="128">
        <v>11.29</v>
      </c>
      <c r="K9" s="82"/>
      <c r="L9" s="117">
        <v>33.619999999999997</v>
      </c>
      <c r="M9" s="117">
        <v>61.67</v>
      </c>
      <c r="N9" s="87">
        <v>3000000</v>
      </c>
      <c r="O9" s="87">
        <v>55966000</v>
      </c>
      <c r="P9" s="87">
        <v>24206000</v>
      </c>
      <c r="Q9" s="87">
        <v>31760000</v>
      </c>
      <c r="R9" s="87">
        <f t="shared" si="0"/>
        <v>3000025.4621036788</v>
      </c>
      <c r="S9" s="87">
        <v>55966000</v>
      </c>
      <c r="T9" s="87">
        <f t="shared" si="1"/>
        <v>5503021.1257565105</v>
      </c>
      <c r="U9" s="85"/>
      <c r="V9" s="115" t="s">
        <v>1257</v>
      </c>
      <c r="W9" s="115" t="s">
        <v>1257</v>
      </c>
      <c r="X9" s="115" t="s">
        <v>1258</v>
      </c>
    </row>
    <row r="10" spans="1:24">
      <c r="A10" s="85"/>
      <c r="B10" s="85">
        <v>5</v>
      </c>
      <c r="C10" s="82">
        <v>2</v>
      </c>
      <c r="D10" s="82">
        <v>1</v>
      </c>
      <c r="E10" s="82">
        <v>4.4000000000000004</v>
      </c>
      <c r="F10" s="83" t="s">
        <v>1921</v>
      </c>
      <c r="G10" s="82">
        <v>1</v>
      </c>
      <c r="H10" s="128">
        <v>45</v>
      </c>
      <c r="I10" s="128">
        <v>87.79</v>
      </c>
      <c r="J10" s="128">
        <v>59.13</v>
      </c>
      <c r="K10" s="82"/>
      <c r="L10" s="117">
        <v>176.07</v>
      </c>
      <c r="M10" s="117">
        <v>322.99</v>
      </c>
      <c r="N10" s="87">
        <v>0</v>
      </c>
      <c r="O10" s="87">
        <v>0</v>
      </c>
      <c r="P10" s="87">
        <v>0</v>
      </c>
      <c r="Q10" s="87">
        <v>0</v>
      </c>
      <c r="R10" s="87">
        <f t="shared" si="0"/>
        <v>0</v>
      </c>
      <c r="S10" s="87">
        <v>0</v>
      </c>
      <c r="T10" s="87">
        <f t="shared" si="1"/>
        <v>0</v>
      </c>
      <c r="U10" s="85"/>
      <c r="V10" s="115" t="s">
        <v>1257</v>
      </c>
      <c r="W10" s="115" t="s">
        <v>1257</v>
      </c>
      <c r="X10" s="115" t="s">
        <v>1258</v>
      </c>
    </row>
    <row r="11" spans="1:24">
      <c r="A11" s="85"/>
      <c r="B11" s="85">
        <v>5</v>
      </c>
      <c r="C11" s="82">
        <v>2</v>
      </c>
      <c r="D11" s="82">
        <v>1</v>
      </c>
      <c r="E11" s="82">
        <v>4.4000000000000004</v>
      </c>
      <c r="F11" s="83" t="s">
        <v>1097</v>
      </c>
      <c r="G11" s="82">
        <v>1</v>
      </c>
      <c r="H11" s="128">
        <v>38.46</v>
      </c>
      <c r="I11" s="128">
        <v>75.03</v>
      </c>
      <c r="J11" s="128">
        <v>50.54</v>
      </c>
      <c r="K11" s="82"/>
      <c r="L11" s="117">
        <v>150.47</v>
      </c>
      <c r="M11" s="117">
        <v>276.03999999999996</v>
      </c>
      <c r="N11" s="87">
        <v>0</v>
      </c>
      <c r="O11" s="87">
        <v>0</v>
      </c>
      <c r="P11" s="87">
        <v>0</v>
      </c>
      <c r="Q11" s="87">
        <v>0</v>
      </c>
      <c r="R11" s="87">
        <f t="shared" si="0"/>
        <v>0</v>
      </c>
      <c r="S11" s="87">
        <v>0</v>
      </c>
      <c r="T11" s="87">
        <f t="shared" si="1"/>
        <v>0</v>
      </c>
      <c r="U11" s="85"/>
      <c r="V11" s="115" t="s">
        <v>1257</v>
      </c>
      <c r="W11" s="115" t="s">
        <v>1257</v>
      </c>
      <c r="X11" s="115" t="s">
        <v>1258</v>
      </c>
    </row>
    <row r="12" spans="1:24">
      <c r="A12" s="85"/>
      <c r="B12" s="85">
        <v>5</v>
      </c>
      <c r="C12" s="82">
        <v>2</v>
      </c>
      <c r="D12" s="82">
        <v>1</v>
      </c>
      <c r="E12" s="82">
        <v>4.4000000000000004</v>
      </c>
      <c r="F12" s="83" t="s">
        <v>1098</v>
      </c>
      <c r="G12" s="82">
        <v>1</v>
      </c>
      <c r="H12" s="128">
        <v>35.43</v>
      </c>
      <c r="I12" s="128">
        <v>69.11</v>
      </c>
      <c r="J12" s="128">
        <v>46.55</v>
      </c>
      <c r="K12" s="82"/>
      <c r="L12" s="117">
        <v>138.61000000000001</v>
      </c>
      <c r="M12" s="117">
        <v>254.27</v>
      </c>
      <c r="N12" s="87">
        <v>0</v>
      </c>
      <c r="O12" s="87">
        <v>0</v>
      </c>
      <c r="P12" s="87">
        <v>0</v>
      </c>
      <c r="Q12" s="87">
        <v>0</v>
      </c>
      <c r="R12" s="87">
        <f t="shared" si="0"/>
        <v>0</v>
      </c>
      <c r="S12" s="87">
        <v>0</v>
      </c>
      <c r="T12" s="87">
        <f t="shared" si="1"/>
        <v>0</v>
      </c>
      <c r="U12" s="85"/>
      <c r="V12" s="115" t="s">
        <v>1257</v>
      </c>
      <c r="W12" s="115" t="s">
        <v>1257</v>
      </c>
      <c r="X12" s="115" t="s">
        <v>1258</v>
      </c>
    </row>
    <row r="13" spans="1:24">
      <c r="A13" s="85"/>
      <c r="B13" s="85">
        <v>5</v>
      </c>
      <c r="C13" s="82">
        <v>2</v>
      </c>
      <c r="D13" s="82">
        <v>1</v>
      </c>
      <c r="E13" s="82">
        <v>4.4000000000000004</v>
      </c>
      <c r="F13" s="83" t="s">
        <v>1099</v>
      </c>
      <c r="G13" s="82">
        <v>1</v>
      </c>
      <c r="H13" s="128">
        <v>35.43</v>
      </c>
      <c r="I13" s="128">
        <v>69.11</v>
      </c>
      <c r="J13" s="128">
        <v>46.55</v>
      </c>
      <c r="K13" s="82"/>
      <c r="L13" s="117">
        <v>138.61000000000001</v>
      </c>
      <c r="M13" s="117">
        <v>254.27</v>
      </c>
      <c r="N13" s="87">
        <v>0</v>
      </c>
      <c r="O13" s="87">
        <v>0</v>
      </c>
      <c r="P13" s="87">
        <v>0</v>
      </c>
      <c r="Q13" s="87">
        <v>0</v>
      </c>
      <c r="R13" s="87">
        <f t="shared" si="0"/>
        <v>0</v>
      </c>
      <c r="S13" s="87">
        <v>0</v>
      </c>
      <c r="T13" s="87">
        <f t="shared" si="1"/>
        <v>0</v>
      </c>
      <c r="U13" s="85"/>
      <c r="V13" s="115" t="s">
        <v>1257</v>
      </c>
      <c r="W13" s="115" t="s">
        <v>1257</v>
      </c>
      <c r="X13" s="115" t="s">
        <v>1258</v>
      </c>
    </row>
    <row r="14" spans="1:24">
      <c r="A14" s="85"/>
      <c r="B14" s="85">
        <v>5</v>
      </c>
      <c r="C14" s="82">
        <v>2</v>
      </c>
      <c r="D14" s="82">
        <v>1</v>
      </c>
      <c r="E14" s="82">
        <v>4.4000000000000004</v>
      </c>
      <c r="F14" s="83" t="s">
        <v>1100</v>
      </c>
      <c r="G14" s="82">
        <v>1</v>
      </c>
      <c r="H14" s="128">
        <v>26.92</v>
      </c>
      <c r="I14" s="128">
        <v>52.51</v>
      </c>
      <c r="J14" s="128">
        <v>35.369999999999997</v>
      </c>
      <c r="K14" s="82"/>
      <c r="L14" s="117">
        <v>105.31</v>
      </c>
      <c r="M14" s="117">
        <v>193.19</v>
      </c>
      <c r="N14" s="87">
        <v>0</v>
      </c>
      <c r="O14" s="87">
        <v>0</v>
      </c>
      <c r="P14" s="87">
        <v>0</v>
      </c>
      <c r="Q14" s="87">
        <v>0</v>
      </c>
      <c r="R14" s="87">
        <f t="shared" si="0"/>
        <v>0</v>
      </c>
      <c r="S14" s="87">
        <v>0</v>
      </c>
      <c r="T14" s="87">
        <f t="shared" si="1"/>
        <v>0</v>
      </c>
      <c r="U14" s="85"/>
      <c r="V14" s="115" t="s">
        <v>1257</v>
      </c>
      <c r="W14" s="115" t="s">
        <v>1257</v>
      </c>
      <c r="X14" s="115" t="s">
        <v>1258</v>
      </c>
    </row>
    <row r="15" spans="1:24">
      <c r="A15" s="85"/>
      <c r="B15" s="85">
        <v>5</v>
      </c>
      <c r="C15" s="82">
        <v>2</v>
      </c>
      <c r="D15" s="82">
        <v>2</v>
      </c>
      <c r="E15" s="82">
        <v>3.9</v>
      </c>
      <c r="F15" s="83" t="s">
        <v>1297</v>
      </c>
      <c r="G15" s="82">
        <v>1</v>
      </c>
      <c r="H15" s="128">
        <v>35.43</v>
      </c>
      <c r="I15" s="128">
        <v>69.11</v>
      </c>
      <c r="J15" s="128">
        <v>46.55</v>
      </c>
      <c r="K15" s="82"/>
      <c r="L15" s="117">
        <v>138.61000000000001</v>
      </c>
      <c r="M15" s="117">
        <v>254.27</v>
      </c>
      <c r="N15" s="87">
        <v>0</v>
      </c>
      <c r="O15" s="87">
        <v>0</v>
      </c>
      <c r="P15" s="87">
        <v>0</v>
      </c>
      <c r="Q15" s="87">
        <v>0</v>
      </c>
      <c r="R15" s="87">
        <f t="shared" si="0"/>
        <v>0</v>
      </c>
      <c r="S15" s="87">
        <v>0</v>
      </c>
      <c r="T15" s="87">
        <f t="shared" si="1"/>
        <v>0</v>
      </c>
      <c r="U15" s="85"/>
      <c r="V15" s="115" t="s">
        <v>1257</v>
      </c>
      <c r="W15" s="115" t="s">
        <v>1257</v>
      </c>
      <c r="X15" s="115" t="s">
        <v>1258</v>
      </c>
    </row>
    <row r="16" spans="1:24">
      <c r="A16" s="85"/>
      <c r="B16" s="85">
        <v>5</v>
      </c>
      <c r="C16" s="82">
        <v>2</v>
      </c>
      <c r="D16" s="82">
        <v>2</v>
      </c>
      <c r="E16" s="82">
        <v>3.9</v>
      </c>
      <c r="F16" s="83" t="s">
        <v>1108</v>
      </c>
      <c r="G16" s="82">
        <v>1</v>
      </c>
      <c r="H16" s="128">
        <v>35.32</v>
      </c>
      <c r="I16" s="128">
        <v>68.900000000000006</v>
      </c>
      <c r="J16" s="128">
        <v>46.41</v>
      </c>
      <c r="K16" s="82"/>
      <c r="L16" s="117">
        <v>138.19</v>
      </c>
      <c r="M16" s="117">
        <v>253.5</v>
      </c>
      <c r="N16" s="87">
        <v>0</v>
      </c>
      <c r="O16" s="87">
        <v>0</v>
      </c>
      <c r="P16" s="87">
        <v>0</v>
      </c>
      <c r="Q16" s="87">
        <v>0</v>
      </c>
      <c r="R16" s="87">
        <f t="shared" si="0"/>
        <v>0</v>
      </c>
      <c r="S16" s="87">
        <v>0</v>
      </c>
      <c r="T16" s="87">
        <f t="shared" si="1"/>
        <v>0</v>
      </c>
      <c r="U16" s="85"/>
      <c r="V16" s="115" t="s">
        <v>1257</v>
      </c>
      <c r="W16" s="115" t="s">
        <v>1257</v>
      </c>
      <c r="X16" s="115" t="s">
        <v>1258</v>
      </c>
    </row>
    <row r="17" spans="1:24">
      <c r="A17" s="85"/>
      <c r="B17" s="85">
        <v>5</v>
      </c>
      <c r="C17" s="82">
        <v>2</v>
      </c>
      <c r="D17" s="82">
        <v>2</v>
      </c>
      <c r="E17" s="82">
        <v>3.9</v>
      </c>
      <c r="F17" s="83" t="s">
        <v>1109</v>
      </c>
      <c r="G17" s="82">
        <v>1</v>
      </c>
      <c r="H17" s="128">
        <v>35.32</v>
      </c>
      <c r="I17" s="128">
        <v>68.91</v>
      </c>
      <c r="J17" s="128">
        <v>46.41</v>
      </c>
      <c r="K17" s="82"/>
      <c r="L17" s="117">
        <v>138.19999999999999</v>
      </c>
      <c r="M17" s="117">
        <v>253.51999999999998</v>
      </c>
      <c r="N17" s="87">
        <v>0</v>
      </c>
      <c r="O17" s="87">
        <v>0</v>
      </c>
      <c r="P17" s="87">
        <v>0</v>
      </c>
      <c r="Q17" s="87">
        <v>0</v>
      </c>
      <c r="R17" s="87">
        <f t="shared" si="0"/>
        <v>0</v>
      </c>
      <c r="S17" s="87">
        <v>0</v>
      </c>
      <c r="T17" s="87">
        <f t="shared" si="1"/>
        <v>0</v>
      </c>
      <c r="U17" s="85"/>
      <c r="V17" s="115" t="s">
        <v>1257</v>
      </c>
      <c r="W17" s="115" t="s">
        <v>1257</v>
      </c>
      <c r="X17" s="115" t="s">
        <v>1258</v>
      </c>
    </row>
    <row r="18" spans="1:24">
      <c r="A18" s="85"/>
      <c r="B18" s="85">
        <v>5</v>
      </c>
      <c r="C18" s="82">
        <v>2</v>
      </c>
      <c r="D18" s="82">
        <v>2</v>
      </c>
      <c r="E18" s="82">
        <v>3.9</v>
      </c>
      <c r="F18" s="83" t="s">
        <v>1110</v>
      </c>
      <c r="G18" s="82">
        <v>1</v>
      </c>
      <c r="H18" s="128">
        <v>35.43</v>
      </c>
      <c r="I18" s="128">
        <v>69.11</v>
      </c>
      <c r="J18" s="128">
        <v>46.55</v>
      </c>
      <c r="K18" s="82"/>
      <c r="L18" s="117">
        <v>138.61000000000001</v>
      </c>
      <c r="M18" s="117">
        <v>254.27</v>
      </c>
      <c r="N18" s="87">
        <v>0</v>
      </c>
      <c r="O18" s="87">
        <v>0</v>
      </c>
      <c r="P18" s="87">
        <v>0</v>
      </c>
      <c r="Q18" s="87">
        <v>0</v>
      </c>
      <c r="R18" s="87">
        <f t="shared" si="0"/>
        <v>0</v>
      </c>
      <c r="S18" s="87">
        <v>0</v>
      </c>
      <c r="T18" s="87">
        <f t="shared" si="1"/>
        <v>0</v>
      </c>
      <c r="U18" s="85"/>
      <c r="V18" s="115" t="s">
        <v>1257</v>
      </c>
      <c r="W18" s="115" t="s">
        <v>1257</v>
      </c>
      <c r="X18" s="115" t="s">
        <v>1258</v>
      </c>
    </row>
    <row r="19" spans="1:24">
      <c r="A19" s="85"/>
      <c r="B19" s="85">
        <v>5</v>
      </c>
      <c r="C19" s="82">
        <v>2</v>
      </c>
      <c r="D19" s="82">
        <v>2</v>
      </c>
      <c r="E19" s="82">
        <v>3.9</v>
      </c>
      <c r="F19" s="83" t="s">
        <v>1111</v>
      </c>
      <c r="G19" s="82">
        <v>1</v>
      </c>
      <c r="H19" s="128">
        <v>10.31</v>
      </c>
      <c r="I19" s="128">
        <v>20.100000000000001</v>
      </c>
      <c r="J19" s="128">
        <v>13.54</v>
      </c>
      <c r="K19" s="82"/>
      <c r="L19" s="117">
        <v>40.32</v>
      </c>
      <c r="M19" s="117">
        <v>73.960000000000008</v>
      </c>
      <c r="N19" s="87">
        <v>0</v>
      </c>
      <c r="O19" s="87">
        <v>0</v>
      </c>
      <c r="P19" s="87">
        <v>0</v>
      </c>
      <c r="Q19" s="87">
        <v>0</v>
      </c>
      <c r="R19" s="87">
        <f t="shared" si="0"/>
        <v>0</v>
      </c>
      <c r="S19" s="87">
        <v>0</v>
      </c>
      <c r="T19" s="87">
        <f t="shared" si="1"/>
        <v>0</v>
      </c>
      <c r="U19" s="85"/>
      <c r="V19" s="115" t="s">
        <v>1257</v>
      </c>
      <c r="W19" s="115" t="s">
        <v>1257</v>
      </c>
      <c r="X19" s="115" t="s">
        <v>1258</v>
      </c>
    </row>
    <row r="20" spans="1:24">
      <c r="A20" s="85"/>
      <c r="B20" s="85">
        <v>5</v>
      </c>
      <c r="C20" s="82">
        <v>1</v>
      </c>
      <c r="D20" s="82">
        <v>2</v>
      </c>
      <c r="E20" s="82">
        <v>3.9</v>
      </c>
      <c r="F20" s="83" t="s">
        <v>1112</v>
      </c>
      <c r="G20" s="82">
        <v>1</v>
      </c>
      <c r="H20" s="128">
        <v>36.93</v>
      </c>
      <c r="I20" s="128">
        <v>72.040000000000006</v>
      </c>
      <c r="J20" s="128">
        <v>48.52</v>
      </c>
      <c r="K20" s="82"/>
      <c r="L20" s="117">
        <v>144.47999999999999</v>
      </c>
      <c r="M20" s="117">
        <v>265.03999999999996</v>
      </c>
      <c r="N20" s="87">
        <v>6400000</v>
      </c>
      <c r="O20" s="87">
        <v>513117000</v>
      </c>
      <c r="P20" s="87">
        <v>221977000</v>
      </c>
      <c r="Q20" s="87">
        <v>291140000</v>
      </c>
      <c r="R20" s="87">
        <f t="shared" si="0"/>
        <v>6399994.5119776102</v>
      </c>
      <c r="S20" s="87">
        <v>513117000</v>
      </c>
      <c r="T20" s="87">
        <f t="shared" si="1"/>
        <v>11740410.75203866</v>
      </c>
      <c r="U20" s="85"/>
      <c r="V20" s="115" t="s">
        <v>1257</v>
      </c>
      <c r="W20" s="115" t="s">
        <v>1257</v>
      </c>
      <c r="X20" s="115" t="s">
        <v>1258</v>
      </c>
    </row>
    <row r="21" spans="1:24">
      <c r="A21" s="85"/>
      <c r="B21" s="85">
        <v>5</v>
      </c>
      <c r="C21" s="82">
        <v>1</v>
      </c>
      <c r="D21" s="82">
        <v>2</v>
      </c>
      <c r="E21" s="82">
        <v>3.9</v>
      </c>
      <c r="F21" s="83" t="s">
        <v>1113</v>
      </c>
      <c r="G21" s="82">
        <v>5</v>
      </c>
      <c r="H21" s="128">
        <v>32.1</v>
      </c>
      <c r="I21" s="128">
        <v>62.63</v>
      </c>
      <c r="J21" s="128">
        <v>42.18</v>
      </c>
      <c r="K21" s="82"/>
      <c r="L21" s="117">
        <v>125.6</v>
      </c>
      <c r="M21" s="117">
        <v>230.41</v>
      </c>
      <c r="N21" s="87">
        <v>6350000</v>
      </c>
      <c r="O21" s="87">
        <v>442589000</v>
      </c>
      <c r="P21" s="87">
        <v>191469000</v>
      </c>
      <c r="Q21" s="87">
        <v>251120000</v>
      </c>
      <c r="R21" s="87">
        <f t="shared" si="0"/>
        <v>6350002.7439408237</v>
      </c>
      <c r="S21" s="87">
        <v>442589000</v>
      </c>
      <c r="T21" s="87">
        <f t="shared" si="1"/>
        <v>11648918.25025004</v>
      </c>
      <c r="U21" s="85"/>
      <c r="V21" s="115" t="s">
        <v>1257</v>
      </c>
      <c r="W21" s="115" t="s">
        <v>1257</v>
      </c>
      <c r="X21" s="115" t="s">
        <v>1258</v>
      </c>
    </row>
    <row r="22" spans="1:24">
      <c r="A22" s="85"/>
      <c r="B22" s="85">
        <v>5</v>
      </c>
      <c r="C22" s="82">
        <v>1</v>
      </c>
      <c r="D22" s="82">
        <v>2</v>
      </c>
      <c r="E22" s="82">
        <v>3.9</v>
      </c>
      <c r="F22" s="83" t="s">
        <v>1114</v>
      </c>
      <c r="G22" s="82">
        <v>1</v>
      </c>
      <c r="H22" s="128">
        <v>32.1</v>
      </c>
      <c r="I22" s="128">
        <v>62.63</v>
      </c>
      <c r="J22" s="128">
        <v>42.18</v>
      </c>
      <c r="K22" s="82"/>
      <c r="L22" s="117">
        <v>125.6</v>
      </c>
      <c r="M22" s="117">
        <v>230.41</v>
      </c>
      <c r="N22" s="87">
        <v>6350000</v>
      </c>
      <c r="O22" s="87">
        <v>442589000</v>
      </c>
      <c r="P22" s="87">
        <v>191469000</v>
      </c>
      <c r="Q22" s="87">
        <v>251120000</v>
      </c>
      <c r="R22" s="87">
        <f t="shared" si="0"/>
        <v>6350002.7439408237</v>
      </c>
      <c r="S22" s="87">
        <v>442589000</v>
      </c>
      <c r="T22" s="87">
        <f t="shared" si="1"/>
        <v>11648918.25025004</v>
      </c>
      <c r="U22" s="85"/>
      <c r="V22" s="115" t="s">
        <v>1257</v>
      </c>
      <c r="W22" s="115" t="s">
        <v>1257</v>
      </c>
      <c r="X22" s="115" t="s">
        <v>1258</v>
      </c>
    </row>
    <row r="23" spans="1:24">
      <c r="A23" s="85"/>
      <c r="B23" s="85">
        <v>5</v>
      </c>
      <c r="C23" s="82">
        <v>1</v>
      </c>
      <c r="D23" s="82">
        <v>2</v>
      </c>
      <c r="E23" s="82">
        <v>3.9</v>
      </c>
      <c r="F23" s="83" t="s">
        <v>1115</v>
      </c>
      <c r="G23" s="82">
        <v>1</v>
      </c>
      <c r="H23" s="128">
        <v>32.1</v>
      </c>
      <c r="I23" s="128">
        <v>62.63</v>
      </c>
      <c r="J23" s="128">
        <v>42.18</v>
      </c>
      <c r="K23" s="82"/>
      <c r="L23" s="117">
        <v>125.6</v>
      </c>
      <c r="M23" s="117">
        <v>230.41</v>
      </c>
      <c r="N23" s="87">
        <v>6350000</v>
      </c>
      <c r="O23" s="87">
        <v>442589000</v>
      </c>
      <c r="P23" s="87">
        <v>191469000</v>
      </c>
      <c r="Q23" s="87">
        <v>251120000</v>
      </c>
      <c r="R23" s="87">
        <f t="shared" si="0"/>
        <v>6350002.7439408237</v>
      </c>
      <c r="S23" s="87">
        <v>442589000</v>
      </c>
      <c r="T23" s="87">
        <f t="shared" si="1"/>
        <v>11648918.25025004</v>
      </c>
      <c r="U23" s="85"/>
      <c r="V23" s="115" t="s">
        <v>1257</v>
      </c>
      <c r="W23" s="115" t="s">
        <v>1257</v>
      </c>
      <c r="X23" s="115" t="s">
        <v>1258</v>
      </c>
    </row>
    <row r="24" spans="1:24">
      <c r="A24" s="85"/>
      <c r="B24" s="85">
        <v>5</v>
      </c>
      <c r="C24" s="82">
        <v>1</v>
      </c>
      <c r="D24" s="82">
        <v>2</v>
      </c>
      <c r="E24" s="82">
        <v>3.9</v>
      </c>
      <c r="F24" s="83" t="s">
        <v>1116</v>
      </c>
      <c r="G24" s="82">
        <v>1</v>
      </c>
      <c r="H24" s="128">
        <v>32.1</v>
      </c>
      <c r="I24" s="128">
        <v>62.63</v>
      </c>
      <c r="J24" s="128">
        <v>42.18</v>
      </c>
      <c r="K24" s="82"/>
      <c r="L24" s="117">
        <v>125.6</v>
      </c>
      <c r="M24" s="117">
        <v>230.41</v>
      </c>
      <c r="N24" s="87">
        <v>6350000</v>
      </c>
      <c r="O24" s="87">
        <v>442589000</v>
      </c>
      <c r="P24" s="87">
        <v>191469000</v>
      </c>
      <c r="Q24" s="87">
        <v>251120000</v>
      </c>
      <c r="R24" s="87">
        <f t="shared" si="0"/>
        <v>6350002.7439408237</v>
      </c>
      <c r="S24" s="87">
        <v>442589000</v>
      </c>
      <c r="T24" s="87">
        <f t="shared" si="1"/>
        <v>11648918.25025004</v>
      </c>
      <c r="U24" s="85"/>
      <c r="V24" s="115" t="s">
        <v>1257</v>
      </c>
      <c r="W24" s="115" t="s">
        <v>1257</v>
      </c>
      <c r="X24" s="115" t="s">
        <v>1258</v>
      </c>
    </row>
    <row r="25" spans="1:24">
      <c r="A25" s="85"/>
      <c r="B25" s="85">
        <v>5</v>
      </c>
      <c r="C25" s="82">
        <v>1</v>
      </c>
      <c r="D25" s="82">
        <v>2</v>
      </c>
      <c r="E25" s="82">
        <v>3.9</v>
      </c>
      <c r="F25" s="83" t="s">
        <v>1117</v>
      </c>
      <c r="G25" s="82">
        <v>5</v>
      </c>
      <c r="H25" s="128">
        <v>32.1</v>
      </c>
      <c r="I25" s="128">
        <v>62.63</v>
      </c>
      <c r="J25" s="128">
        <v>42.18</v>
      </c>
      <c r="K25" s="82"/>
      <c r="L25" s="117">
        <v>125.6</v>
      </c>
      <c r="M25" s="117">
        <v>230.41</v>
      </c>
      <c r="N25" s="87">
        <v>6350000</v>
      </c>
      <c r="O25" s="87">
        <v>442589000</v>
      </c>
      <c r="P25" s="87">
        <v>191469000</v>
      </c>
      <c r="Q25" s="87">
        <v>251120000</v>
      </c>
      <c r="R25" s="87">
        <f t="shared" si="0"/>
        <v>6350002.7439408237</v>
      </c>
      <c r="S25" s="87">
        <v>442589000</v>
      </c>
      <c r="T25" s="87">
        <f t="shared" si="1"/>
        <v>11648918.25025004</v>
      </c>
      <c r="U25" s="85"/>
      <c r="V25" s="115" t="s">
        <v>1257</v>
      </c>
      <c r="W25" s="115" t="s">
        <v>1257</v>
      </c>
      <c r="X25" s="115" t="s">
        <v>1258</v>
      </c>
    </row>
    <row r="26" spans="1:24">
      <c r="A26" s="85"/>
      <c r="B26" s="85">
        <v>5</v>
      </c>
      <c r="C26" s="82">
        <v>1</v>
      </c>
      <c r="D26" s="82">
        <v>2</v>
      </c>
      <c r="E26" s="82">
        <v>3.9</v>
      </c>
      <c r="F26" s="83" t="s">
        <v>1118</v>
      </c>
      <c r="G26" s="82">
        <v>1</v>
      </c>
      <c r="H26" s="128">
        <v>33.11</v>
      </c>
      <c r="I26" s="128">
        <v>64.59</v>
      </c>
      <c r="J26" s="128">
        <v>43.51</v>
      </c>
      <c r="K26" s="82"/>
      <c r="L26" s="117">
        <v>129.54</v>
      </c>
      <c r="M26" s="117">
        <v>237.64</v>
      </c>
      <c r="N26" s="87">
        <v>6350000</v>
      </c>
      <c r="O26" s="87">
        <v>456477000</v>
      </c>
      <c r="P26" s="87">
        <v>197467000</v>
      </c>
      <c r="Q26" s="87">
        <v>259010000</v>
      </c>
      <c r="R26" s="87">
        <f t="shared" si="0"/>
        <v>6350003.6863872157</v>
      </c>
      <c r="S26" s="87">
        <v>456477000</v>
      </c>
      <c r="T26" s="87">
        <f t="shared" si="1"/>
        <v>11649026.370488329</v>
      </c>
      <c r="U26" s="85"/>
      <c r="V26" s="115" t="s">
        <v>1257</v>
      </c>
      <c r="W26" s="115" t="s">
        <v>1257</v>
      </c>
      <c r="X26" s="115" t="s">
        <v>1258</v>
      </c>
    </row>
    <row r="27" spans="1:24">
      <c r="A27" s="85"/>
      <c r="B27" s="85">
        <v>5</v>
      </c>
      <c r="C27" s="82">
        <v>1</v>
      </c>
      <c r="D27" s="82">
        <v>2</v>
      </c>
      <c r="E27" s="82">
        <v>3.9</v>
      </c>
      <c r="F27" s="83" t="s">
        <v>1119</v>
      </c>
      <c r="G27" s="82">
        <v>1</v>
      </c>
      <c r="H27" s="128">
        <v>12.35</v>
      </c>
      <c r="I27" s="128">
        <v>24.08</v>
      </c>
      <c r="J27" s="128">
        <v>16.22</v>
      </c>
      <c r="K27" s="82"/>
      <c r="L27" s="117">
        <v>48.3</v>
      </c>
      <c r="M27" s="117">
        <v>88.6</v>
      </c>
      <c r="N27" s="87">
        <v>6350000</v>
      </c>
      <c r="O27" s="87">
        <v>170190000</v>
      </c>
      <c r="P27" s="87">
        <v>73620000</v>
      </c>
      <c r="Q27" s="87">
        <v>96570000</v>
      </c>
      <c r="R27" s="87">
        <f t="shared" si="0"/>
        <v>6350017.7228886448</v>
      </c>
      <c r="S27" s="87">
        <v>170190000</v>
      </c>
      <c r="T27" s="87">
        <f t="shared" si="1"/>
        <v>11648272.675940661</v>
      </c>
      <c r="U27" s="85"/>
      <c r="V27" s="115" t="s">
        <v>1257</v>
      </c>
      <c r="W27" s="115" t="s">
        <v>1257</v>
      </c>
      <c r="X27" s="115" t="s">
        <v>1258</v>
      </c>
    </row>
    <row r="28" spans="1:24">
      <c r="A28" s="85"/>
      <c r="B28" s="85">
        <v>5</v>
      </c>
      <c r="C28" s="82">
        <v>1</v>
      </c>
      <c r="D28" s="82">
        <v>3</v>
      </c>
      <c r="E28" s="82">
        <v>3.7</v>
      </c>
      <c r="F28" s="83" t="s">
        <v>1298</v>
      </c>
      <c r="G28" s="82">
        <v>5</v>
      </c>
      <c r="H28" s="128">
        <v>69.37</v>
      </c>
      <c r="I28" s="128">
        <v>135.33000000000001</v>
      </c>
      <c r="J28" s="128">
        <v>91.15</v>
      </c>
      <c r="K28" s="82"/>
      <c r="L28" s="117">
        <v>271.39999999999998</v>
      </c>
      <c r="M28" s="117">
        <v>497.88</v>
      </c>
      <c r="N28" s="87">
        <v>6400000</v>
      </c>
      <c r="O28" s="87">
        <v>963896000</v>
      </c>
      <c r="P28" s="87">
        <v>416986000</v>
      </c>
      <c r="Q28" s="87">
        <v>546910000</v>
      </c>
      <c r="R28" s="87">
        <f t="shared" si="0"/>
        <v>6400002.1247112555</v>
      </c>
      <c r="S28" s="87">
        <v>963896000</v>
      </c>
      <c r="T28" s="87">
        <f t="shared" si="1"/>
        <v>11740726.079039205</v>
      </c>
      <c r="U28" s="85"/>
      <c r="V28" s="115" t="s">
        <v>1257</v>
      </c>
      <c r="W28" s="115" t="s">
        <v>1257</v>
      </c>
      <c r="X28" s="115" t="s">
        <v>1258</v>
      </c>
    </row>
    <row r="29" spans="1:24">
      <c r="A29" s="85"/>
      <c r="B29" s="85">
        <v>5</v>
      </c>
      <c r="C29" s="82">
        <v>1</v>
      </c>
      <c r="D29" s="82">
        <v>3</v>
      </c>
      <c r="E29" s="82">
        <v>3.7</v>
      </c>
      <c r="F29" s="83" t="s">
        <v>1125</v>
      </c>
      <c r="G29" s="82">
        <v>5</v>
      </c>
      <c r="H29" s="128">
        <v>33.99</v>
      </c>
      <c r="I29" s="128">
        <v>66.319999999999993</v>
      </c>
      <c r="J29" s="128">
        <v>44.67</v>
      </c>
      <c r="K29" s="82"/>
      <c r="L29" s="117">
        <v>133</v>
      </c>
      <c r="M29" s="117">
        <v>243.99</v>
      </c>
      <c r="N29" s="87">
        <v>6350000</v>
      </c>
      <c r="O29" s="87">
        <v>468674000</v>
      </c>
      <c r="P29" s="87">
        <v>202744000</v>
      </c>
      <c r="Q29" s="87">
        <v>265930000</v>
      </c>
      <c r="R29" s="87">
        <f t="shared" si="0"/>
        <v>6349996.0538959904</v>
      </c>
      <c r="S29" s="87">
        <v>468674000</v>
      </c>
      <c r="T29" s="87">
        <f t="shared" si="1"/>
        <v>11649139.377369042</v>
      </c>
      <c r="U29" s="85"/>
      <c r="V29" s="115" t="s">
        <v>1257</v>
      </c>
      <c r="W29" s="115" t="s">
        <v>1257</v>
      </c>
      <c r="X29" s="115" t="s">
        <v>1258</v>
      </c>
    </row>
    <row r="30" spans="1:24">
      <c r="A30" s="85"/>
      <c r="B30" s="85">
        <v>5</v>
      </c>
      <c r="C30" s="82">
        <v>1</v>
      </c>
      <c r="D30" s="82">
        <v>3</v>
      </c>
      <c r="E30" s="82">
        <v>3.7</v>
      </c>
      <c r="F30" s="83" t="s">
        <v>1126</v>
      </c>
      <c r="G30" s="82">
        <v>1</v>
      </c>
      <c r="H30" s="128">
        <v>33.99</v>
      </c>
      <c r="I30" s="128">
        <v>66.319999999999993</v>
      </c>
      <c r="J30" s="128">
        <v>44.67</v>
      </c>
      <c r="K30" s="82"/>
      <c r="L30" s="117">
        <v>133</v>
      </c>
      <c r="M30" s="117">
        <v>243.99</v>
      </c>
      <c r="N30" s="87">
        <v>6350000</v>
      </c>
      <c r="O30" s="87">
        <v>468674000</v>
      </c>
      <c r="P30" s="87">
        <v>202744000</v>
      </c>
      <c r="Q30" s="87">
        <v>265930000</v>
      </c>
      <c r="R30" s="87">
        <f t="shared" si="0"/>
        <v>6349996.0538959904</v>
      </c>
      <c r="S30" s="87">
        <v>468674000</v>
      </c>
      <c r="T30" s="87">
        <f t="shared" si="1"/>
        <v>11649139.377369042</v>
      </c>
      <c r="U30" s="85"/>
      <c r="V30" s="115" t="s">
        <v>1257</v>
      </c>
      <c r="W30" s="115" t="s">
        <v>1257</v>
      </c>
      <c r="X30" s="115" t="s">
        <v>1258</v>
      </c>
    </row>
    <row r="31" spans="1:24">
      <c r="A31" s="85"/>
      <c r="B31" s="85">
        <v>5</v>
      </c>
      <c r="C31" s="82">
        <v>1</v>
      </c>
      <c r="D31" s="82">
        <v>3</v>
      </c>
      <c r="E31" s="82">
        <v>3.7</v>
      </c>
      <c r="F31" s="83" t="s">
        <v>1127</v>
      </c>
      <c r="G31" s="82">
        <v>5</v>
      </c>
      <c r="H31" s="128">
        <v>33.99</v>
      </c>
      <c r="I31" s="128">
        <v>66.319999999999993</v>
      </c>
      <c r="J31" s="128">
        <v>44.67</v>
      </c>
      <c r="K31" s="82"/>
      <c r="L31" s="117">
        <v>133</v>
      </c>
      <c r="M31" s="117">
        <v>243.99</v>
      </c>
      <c r="N31" s="87">
        <v>6350000</v>
      </c>
      <c r="O31" s="87">
        <v>468674000</v>
      </c>
      <c r="P31" s="87">
        <v>202744000</v>
      </c>
      <c r="Q31" s="87">
        <v>265930000</v>
      </c>
      <c r="R31" s="87">
        <f t="shared" si="0"/>
        <v>6349996.0538959904</v>
      </c>
      <c r="S31" s="87">
        <v>468674000</v>
      </c>
      <c r="T31" s="87">
        <f t="shared" si="1"/>
        <v>11649139.377369042</v>
      </c>
      <c r="U31" s="85"/>
      <c r="V31" s="115" t="s">
        <v>1257</v>
      </c>
      <c r="W31" s="115" t="s">
        <v>1257</v>
      </c>
      <c r="X31" s="115" t="s">
        <v>1258</v>
      </c>
    </row>
    <row r="32" spans="1:24">
      <c r="A32" s="85"/>
      <c r="B32" s="85">
        <v>5</v>
      </c>
      <c r="C32" s="82">
        <v>1</v>
      </c>
      <c r="D32" s="82">
        <v>3</v>
      </c>
      <c r="E32" s="82">
        <v>3.7</v>
      </c>
      <c r="F32" s="83" t="s">
        <v>1128</v>
      </c>
      <c r="G32" s="82">
        <v>5</v>
      </c>
      <c r="H32" s="128">
        <v>69.37</v>
      </c>
      <c r="I32" s="128">
        <v>135.33000000000001</v>
      </c>
      <c r="J32" s="128">
        <v>91.15</v>
      </c>
      <c r="K32" s="82"/>
      <c r="L32" s="117">
        <v>271.39999999999998</v>
      </c>
      <c r="M32" s="117">
        <v>497.88</v>
      </c>
      <c r="N32" s="87">
        <v>6400000</v>
      </c>
      <c r="O32" s="87">
        <v>963896000</v>
      </c>
      <c r="P32" s="87">
        <v>416986000</v>
      </c>
      <c r="Q32" s="87">
        <v>546910000</v>
      </c>
      <c r="R32" s="87">
        <f t="shared" si="0"/>
        <v>6400002.1247112555</v>
      </c>
      <c r="S32" s="87">
        <v>963896000</v>
      </c>
      <c r="T32" s="87">
        <f t="shared" si="1"/>
        <v>11740726.079039205</v>
      </c>
      <c r="U32" s="85"/>
      <c r="V32" s="115" t="s">
        <v>1257</v>
      </c>
      <c r="W32" s="115" t="s">
        <v>1257</v>
      </c>
      <c r="X32" s="115" t="s">
        <v>1258</v>
      </c>
    </row>
    <row r="33" spans="1:24">
      <c r="A33" s="85"/>
      <c r="B33" s="85">
        <v>5</v>
      </c>
      <c r="C33" s="82">
        <v>1</v>
      </c>
      <c r="D33" s="82">
        <v>3</v>
      </c>
      <c r="E33" s="82">
        <v>3.7</v>
      </c>
      <c r="F33" s="83" t="s">
        <v>1129</v>
      </c>
      <c r="G33" s="82">
        <v>1</v>
      </c>
      <c r="H33" s="128">
        <v>17.2</v>
      </c>
      <c r="I33" s="128">
        <v>33.549999999999997</v>
      </c>
      <c r="J33" s="128">
        <v>22.6</v>
      </c>
      <c r="K33" s="82"/>
      <c r="L33" s="117">
        <v>67.28</v>
      </c>
      <c r="M33" s="117">
        <v>123.43</v>
      </c>
      <c r="N33" s="87">
        <v>6400000</v>
      </c>
      <c r="O33" s="87">
        <v>238960000</v>
      </c>
      <c r="P33" s="87">
        <v>103370000</v>
      </c>
      <c r="Q33" s="87">
        <v>135590000</v>
      </c>
      <c r="R33" s="87">
        <f t="shared" si="0"/>
        <v>6399987.1443177545</v>
      </c>
      <c r="S33" s="87">
        <v>238960000</v>
      </c>
      <c r="T33" s="87">
        <f t="shared" si="1"/>
        <v>11741236.819606725</v>
      </c>
      <c r="U33" s="85"/>
      <c r="V33" s="115" t="s">
        <v>1257</v>
      </c>
      <c r="W33" s="115" t="s">
        <v>1257</v>
      </c>
      <c r="X33" s="115" t="s">
        <v>1258</v>
      </c>
    </row>
    <row r="34" spans="1:24">
      <c r="A34" s="85"/>
      <c r="B34" s="85">
        <v>5</v>
      </c>
      <c r="C34" s="82">
        <v>1</v>
      </c>
      <c r="D34" s="82">
        <v>3</v>
      </c>
      <c r="E34" s="82">
        <v>3.7</v>
      </c>
      <c r="F34" s="83" t="s">
        <v>1130</v>
      </c>
      <c r="G34" s="82">
        <v>1</v>
      </c>
      <c r="H34" s="128">
        <v>34.85</v>
      </c>
      <c r="I34" s="128">
        <v>67.98</v>
      </c>
      <c r="J34" s="128">
        <v>45.79</v>
      </c>
      <c r="K34" s="82"/>
      <c r="L34" s="117">
        <v>136.34</v>
      </c>
      <c r="M34" s="117">
        <v>250.11</v>
      </c>
      <c r="N34" s="87">
        <v>6400000</v>
      </c>
      <c r="O34" s="87">
        <v>484213000</v>
      </c>
      <c r="P34" s="87">
        <v>209473000</v>
      </c>
      <c r="Q34" s="87">
        <v>274740000</v>
      </c>
      <c r="R34" s="87">
        <f t="shared" si="0"/>
        <v>6400000.5286929943</v>
      </c>
      <c r="S34" s="87">
        <v>484213000</v>
      </c>
      <c r="T34" s="87">
        <f t="shared" si="1"/>
        <v>11740531.995242812</v>
      </c>
      <c r="U34" s="85"/>
      <c r="V34" s="115" t="s">
        <v>1257</v>
      </c>
      <c r="W34" s="115" t="s">
        <v>1257</v>
      </c>
      <c r="X34" s="115" t="s">
        <v>1258</v>
      </c>
    </row>
    <row r="35" spans="1:24">
      <c r="A35" s="85"/>
      <c r="B35" s="85">
        <v>5</v>
      </c>
      <c r="C35" s="82">
        <v>1</v>
      </c>
      <c r="D35" s="82">
        <v>3</v>
      </c>
      <c r="E35" s="82">
        <v>3.7</v>
      </c>
      <c r="F35" s="83" t="s">
        <v>1131</v>
      </c>
      <c r="G35" s="82">
        <v>5</v>
      </c>
      <c r="H35" s="128">
        <v>32.1</v>
      </c>
      <c r="I35" s="128">
        <v>62.63</v>
      </c>
      <c r="J35" s="128">
        <v>42.18</v>
      </c>
      <c r="K35" s="82"/>
      <c r="L35" s="117">
        <v>125.6</v>
      </c>
      <c r="M35" s="117">
        <v>230.41</v>
      </c>
      <c r="N35" s="87">
        <v>6300000</v>
      </c>
      <c r="O35" s="87">
        <v>439104000</v>
      </c>
      <c r="P35" s="87">
        <v>189954000</v>
      </c>
      <c r="Q35" s="87">
        <v>249150000</v>
      </c>
      <c r="R35" s="87">
        <f t="shared" si="0"/>
        <v>6300002.0445049275</v>
      </c>
      <c r="S35" s="87">
        <v>439104000</v>
      </c>
      <c r="T35" s="87">
        <f t="shared" si="1"/>
        <v>11557193.241038058</v>
      </c>
      <c r="U35" s="85"/>
      <c r="V35" s="115" t="s">
        <v>1257</v>
      </c>
      <c r="W35" s="115" t="s">
        <v>1257</v>
      </c>
      <c r="X35" s="115" t="s">
        <v>1258</v>
      </c>
    </row>
    <row r="36" spans="1:24">
      <c r="A36" s="85"/>
      <c r="B36" s="85">
        <v>5</v>
      </c>
      <c r="C36" s="82">
        <v>1</v>
      </c>
      <c r="D36" s="82">
        <v>3</v>
      </c>
      <c r="E36" s="82">
        <v>3.7</v>
      </c>
      <c r="F36" s="83" t="s">
        <v>1132</v>
      </c>
      <c r="G36" s="82">
        <v>5</v>
      </c>
      <c r="H36" s="128">
        <v>32.1</v>
      </c>
      <c r="I36" s="128">
        <v>62.63</v>
      </c>
      <c r="J36" s="128">
        <v>42.18</v>
      </c>
      <c r="K36" s="82"/>
      <c r="L36" s="117">
        <v>125.6</v>
      </c>
      <c r="M36" s="117">
        <v>230.41</v>
      </c>
      <c r="N36" s="87">
        <v>6300000</v>
      </c>
      <c r="O36" s="87">
        <v>439104000</v>
      </c>
      <c r="P36" s="87">
        <v>189954000</v>
      </c>
      <c r="Q36" s="87">
        <v>249150000</v>
      </c>
      <c r="R36" s="87">
        <f t="shared" si="0"/>
        <v>6300002.0445049275</v>
      </c>
      <c r="S36" s="87">
        <v>439104000</v>
      </c>
      <c r="T36" s="87">
        <f t="shared" si="1"/>
        <v>11557193.241038058</v>
      </c>
      <c r="U36" s="85"/>
      <c r="V36" s="115" t="s">
        <v>1257</v>
      </c>
      <c r="W36" s="115" t="s">
        <v>1257</v>
      </c>
      <c r="X36" s="115" t="s">
        <v>1258</v>
      </c>
    </row>
    <row r="37" spans="1:24">
      <c r="A37" s="85"/>
      <c r="B37" s="85">
        <v>5</v>
      </c>
      <c r="C37" s="82">
        <v>1</v>
      </c>
      <c r="D37" s="82">
        <v>3</v>
      </c>
      <c r="E37" s="82">
        <v>3.7</v>
      </c>
      <c r="F37" s="83" t="s">
        <v>1133</v>
      </c>
      <c r="G37" s="82">
        <v>5</v>
      </c>
      <c r="H37" s="128">
        <v>32.1</v>
      </c>
      <c r="I37" s="128">
        <v>62.63</v>
      </c>
      <c r="J37" s="128">
        <v>42.18</v>
      </c>
      <c r="K37" s="82"/>
      <c r="L37" s="117">
        <v>125.6</v>
      </c>
      <c r="M37" s="117">
        <v>230.41</v>
      </c>
      <c r="N37" s="87">
        <v>6300000</v>
      </c>
      <c r="O37" s="87">
        <v>439104000</v>
      </c>
      <c r="P37" s="87">
        <v>189954000</v>
      </c>
      <c r="Q37" s="87">
        <v>249150000</v>
      </c>
      <c r="R37" s="87">
        <f t="shared" si="0"/>
        <v>6300002.0445049275</v>
      </c>
      <c r="S37" s="87">
        <v>439104000</v>
      </c>
      <c r="T37" s="87">
        <f t="shared" si="1"/>
        <v>11557193.241038058</v>
      </c>
      <c r="U37" s="85"/>
      <c r="V37" s="115" t="s">
        <v>1257</v>
      </c>
      <c r="W37" s="115" t="s">
        <v>1257</v>
      </c>
      <c r="X37" s="115" t="s">
        <v>1258</v>
      </c>
    </row>
    <row r="38" spans="1:24">
      <c r="A38" s="85"/>
      <c r="B38" s="85">
        <v>5</v>
      </c>
      <c r="C38" s="82">
        <v>1</v>
      </c>
      <c r="D38" s="82">
        <v>3</v>
      </c>
      <c r="E38" s="82">
        <v>3.7</v>
      </c>
      <c r="F38" s="83" t="s">
        <v>1134</v>
      </c>
      <c r="G38" s="82">
        <v>5</v>
      </c>
      <c r="H38" s="128">
        <v>32.1</v>
      </c>
      <c r="I38" s="128">
        <v>62.63</v>
      </c>
      <c r="J38" s="128">
        <v>42.18</v>
      </c>
      <c r="K38" s="82"/>
      <c r="L38" s="117">
        <v>125.6</v>
      </c>
      <c r="M38" s="117">
        <v>230.41</v>
      </c>
      <c r="N38" s="87">
        <v>6300000</v>
      </c>
      <c r="O38" s="87">
        <v>439104000</v>
      </c>
      <c r="P38" s="87">
        <v>189954000</v>
      </c>
      <c r="Q38" s="87">
        <v>249150000</v>
      </c>
      <c r="R38" s="87">
        <f t="shared" si="0"/>
        <v>6300002.0445049275</v>
      </c>
      <c r="S38" s="87">
        <v>439104000</v>
      </c>
      <c r="T38" s="87">
        <f t="shared" si="1"/>
        <v>11557193.241038058</v>
      </c>
      <c r="U38" s="85"/>
      <c r="V38" s="115" t="s">
        <v>1257</v>
      </c>
      <c r="W38" s="115" t="s">
        <v>1257</v>
      </c>
      <c r="X38" s="115" t="s">
        <v>1258</v>
      </c>
    </row>
    <row r="39" spans="1:24">
      <c r="A39" s="85"/>
      <c r="B39" s="85">
        <v>5</v>
      </c>
      <c r="C39" s="82">
        <v>1</v>
      </c>
      <c r="D39" s="82">
        <v>3</v>
      </c>
      <c r="E39" s="82">
        <v>3.7</v>
      </c>
      <c r="F39" s="83" t="s">
        <v>1135</v>
      </c>
      <c r="G39" s="82">
        <v>5</v>
      </c>
      <c r="H39" s="128">
        <v>32.1</v>
      </c>
      <c r="I39" s="128">
        <v>62.63</v>
      </c>
      <c r="J39" s="128">
        <v>42.18</v>
      </c>
      <c r="K39" s="82"/>
      <c r="L39" s="117">
        <v>125.6</v>
      </c>
      <c r="M39" s="117">
        <v>230.41</v>
      </c>
      <c r="N39" s="87">
        <v>6300000</v>
      </c>
      <c r="O39" s="87">
        <v>439104000</v>
      </c>
      <c r="P39" s="87">
        <v>189954000</v>
      </c>
      <c r="Q39" s="87">
        <v>249150000</v>
      </c>
      <c r="R39" s="87">
        <f t="shared" si="0"/>
        <v>6300002.0445049275</v>
      </c>
      <c r="S39" s="87">
        <v>439104000</v>
      </c>
      <c r="T39" s="87">
        <f t="shared" si="1"/>
        <v>11557193.241038058</v>
      </c>
      <c r="U39" s="85"/>
      <c r="V39" s="115" t="s">
        <v>1257</v>
      </c>
      <c r="W39" s="115" t="s">
        <v>1257</v>
      </c>
      <c r="X39" s="115" t="s">
        <v>1258</v>
      </c>
    </row>
    <row r="40" spans="1:24">
      <c r="A40" s="85"/>
      <c r="B40" s="85">
        <v>5</v>
      </c>
      <c r="C40" s="82">
        <v>1</v>
      </c>
      <c r="D40" s="82">
        <v>3</v>
      </c>
      <c r="E40" s="82">
        <v>3.7</v>
      </c>
      <c r="F40" s="83" t="s">
        <v>1136</v>
      </c>
      <c r="G40" s="82">
        <v>5</v>
      </c>
      <c r="H40" s="128">
        <v>33.11</v>
      </c>
      <c r="I40" s="128">
        <v>64.59</v>
      </c>
      <c r="J40" s="128">
        <v>43.51</v>
      </c>
      <c r="K40" s="82"/>
      <c r="L40" s="117">
        <v>129.54</v>
      </c>
      <c r="M40" s="117">
        <v>237.64</v>
      </c>
      <c r="N40" s="87">
        <v>6300000</v>
      </c>
      <c r="O40" s="87">
        <v>452882000</v>
      </c>
      <c r="P40" s="87">
        <v>195912000</v>
      </c>
      <c r="Q40" s="87">
        <v>256970000</v>
      </c>
      <c r="R40" s="87">
        <f t="shared" si="0"/>
        <v>6299994.0183150843</v>
      </c>
      <c r="S40" s="87">
        <v>452882000</v>
      </c>
      <c r="T40" s="87">
        <f t="shared" si="1"/>
        <v>11557284.070653057</v>
      </c>
      <c r="U40" s="85"/>
      <c r="V40" s="115" t="s">
        <v>1257</v>
      </c>
      <c r="W40" s="115" t="s">
        <v>1257</v>
      </c>
      <c r="X40" s="115" t="s">
        <v>1258</v>
      </c>
    </row>
    <row r="41" spans="1:24">
      <c r="A41" s="85"/>
      <c r="B41" s="85">
        <v>5</v>
      </c>
      <c r="C41" s="82">
        <v>1</v>
      </c>
      <c r="D41" s="82">
        <v>3</v>
      </c>
      <c r="E41" s="82">
        <v>3.7</v>
      </c>
      <c r="F41" s="83" t="s">
        <v>1137</v>
      </c>
      <c r="G41" s="82">
        <v>1</v>
      </c>
      <c r="H41" s="128">
        <v>17.2</v>
      </c>
      <c r="I41" s="128">
        <v>33.549999999999997</v>
      </c>
      <c r="J41" s="128">
        <v>22.6</v>
      </c>
      <c r="K41" s="82"/>
      <c r="L41" s="117">
        <v>67.28</v>
      </c>
      <c r="M41" s="117">
        <v>123.43</v>
      </c>
      <c r="N41" s="87">
        <v>6350000</v>
      </c>
      <c r="O41" s="87">
        <v>237094000</v>
      </c>
      <c r="P41" s="87">
        <v>102564000</v>
      </c>
      <c r="Q41" s="87">
        <v>134530000</v>
      </c>
      <c r="R41" s="87">
        <f t="shared" si="0"/>
        <v>6350010.6795901982</v>
      </c>
      <c r="S41" s="87">
        <v>237094000</v>
      </c>
      <c r="T41" s="87">
        <f t="shared" si="1"/>
        <v>11649551.399848664</v>
      </c>
      <c r="U41" s="85"/>
      <c r="V41" s="115" t="s">
        <v>1257</v>
      </c>
      <c r="W41" s="115" t="s">
        <v>1257</v>
      </c>
      <c r="X41" s="115" t="s">
        <v>1258</v>
      </c>
    </row>
    <row r="42" spans="1:24">
      <c r="A42" s="85"/>
      <c r="B42" s="85">
        <v>5</v>
      </c>
      <c r="C42" s="82">
        <v>1</v>
      </c>
      <c r="D42" s="82">
        <v>4</v>
      </c>
      <c r="E42" s="82">
        <v>3.7</v>
      </c>
      <c r="F42" s="83" t="s">
        <v>1299</v>
      </c>
      <c r="G42" s="82">
        <v>5</v>
      </c>
      <c r="H42" s="128">
        <v>69.37</v>
      </c>
      <c r="I42" s="128">
        <v>135.33000000000001</v>
      </c>
      <c r="J42" s="128">
        <v>91.15</v>
      </c>
      <c r="K42" s="82"/>
      <c r="L42" s="117">
        <v>271.39999999999998</v>
      </c>
      <c r="M42" s="117">
        <v>497.88</v>
      </c>
      <c r="N42" s="87">
        <v>6300000</v>
      </c>
      <c r="O42" s="87">
        <v>948835000</v>
      </c>
      <c r="P42" s="87">
        <v>410465000</v>
      </c>
      <c r="Q42" s="87">
        <v>538370000</v>
      </c>
      <c r="R42" s="87">
        <f t="shared" si="0"/>
        <v>6300001.2615473075</v>
      </c>
      <c r="S42" s="87">
        <v>948835000</v>
      </c>
      <c r="T42" s="87">
        <f t="shared" si="1"/>
        <v>11557275.711492904</v>
      </c>
      <c r="U42" s="85"/>
      <c r="V42" s="115" t="s">
        <v>1257</v>
      </c>
      <c r="W42" s="115" t="s">
        <v>1257</v>
      </c>
      <c r="X42" s="115" t="s">
        <v>1258</v>
      </c>
    </row>
    <row r="43" spans="1:24">
      <c r="A43" s="85"/>
      <c r="B43" s="85">
        <v>5</v>
      </c>
      <c r="C43" s="82">
        <v>1</v>
      </c>
      <c r="D43" s="82">
        <v>4</v>
      </c>
      <c r="E43" s="82">
        <v>3.7</v>
      </c>
      <c r="F43" s="83" t="s">
        <v>1142</v>
      </c>
      <c r="G43" s="82">
        <v>5</v>
      </c>
      <c r="H43" s="128">
        <v>33.99</v>
      </c>
      <c r="I43" s="128">
        <v>66.319999999999993</v>
      </c>
      <c r="J43" s="128">
        <v>44.67</v>
      </c>
      <c r="K43" s="82"/>
      <c r="L43" s="117">
        <v>133</v>
      </c>
      <c r="M43" s="117">
        <v>243.99</v>
      </c>
      <c r="N43" s="87">
        <v>6250000</v>
      </c>
      <c r="O43" s="87">
        <v>461294000</v>
      </c>
      <c r="P43" s="87">
        <v>199554000</v>
      </c>
      <c r="Q43" s="87">
        <v>261740000</v>
      </c>
      <c r="R43" s="87">
        <f t="shared" si="0"/>
        <v>6250005.5042223316</v>
      </c>
      <c r="S43" s="87">
        <v>461294000</v>
      </c>
      <c r="T43" s="87">
        <f t="shared" si="1"/>
        <v>11465705.586279748</v>
      </c>
      <c r="U43" s="85"/>
      <c r="V43" s="115" t="s">
        <v>1257</v>
      </c>
      <c r="W43" s="115" t="s">
        <v>1257</v>
      </c>
      <c r="X43" s="115" t="s">
        <v>1258</v>
      </c>
    </row>
    <row r="44" spans="1:24">
      <c r="A44" s="85"/>
      <c r="B44" s="85">
        <v>5</v>
      </c>
      <c r="C44" s="82">
        <v>1</v>
      </c>
      <c r="D44" s="82">
        <v>4</v>
      </c>
      <c r="E44" s="82">
        <v>3.7</v>
      </c>
      <c r="F44" s="83" t="s">
        <v>1143</v>
      </c>
      <c r="G44" s="82">
        <v>1</v>
      </c>
      <c r="H44" s="128">
        <v>33.99</v>
      </c>
      <c r="I44" s="128">
        <v>66.319999999999993</v>
      </c>
      <c r="J44" s="128">
        <v>44.67</v>
      </c>
      <c r="K44" s="82"/>
      <c r="L44" s="117">
        <v>133</v>
      </c>
      <c r="M44" s="117">
        <v>243.99</v>
      </c>
      <c r="N44" s="87">
        <v>6250000</v>
      </c>
      <c r="O44" s="87">
        <v>461294000</v>
      </c>
      <c r="P44" s="87">
        <v>199554000</v>
      </c>
      <c r="Q44" s="87">
        <v>261740000</v>
      </c>
      <c r="R44" s="87">
        <f t="shared" si="0"/>
        <v>6250005.5042223316</v>
      </c>
      <c r="S44" s="87">
        <v>461294000</v>
      </c>
      <c r="T44" s="87">
        <f t="shared" si="1"/>
        <v>11465705.586279748</v>
      </c>
      <c r="U44" s="85"/>
      <c r="V44" s="115" t="s">
        <v>1257</v>
      </c>
      <c r="W44" s="115" t="s">
        <v>1257</v>
      </c>
      <c r="X44" s="115" t="s">
        <v>1258</v>
      </c>
    </row>
    <row r="45" spans="1:24">
      <c r="A45" s="85"/>
      <c r="B45" s="85">
        <v>5</v>
      </c>
      <c r="C45" s="82">
        <v>1</v>
      </c>
      <c r="D45" s="82">
        <v>4</v>
      </c>
      <c r="E45" s="82">
        <v>3.7</v>
      </c>
      <c r="F45" s="83" t="s">
        <v>1144</v>
      </c>
      <c r="G45" s="82">
        <v>1</v>
      </c>
      <c r="H45" s="128">
        <v>33.99</v>
      </c>
      <c r="I45" s="128">
        <v>66.319999999999993</v>
      </c>
      <c r="J45" s="128">
        <v>44.67</v>
      </c>
      <c r="K45" s="82"/>
      <c r="L45" s="117">
        <v>133</v>
      </c>
      <c r="M45" s="117">
        <v>243.99</v>
      </c>
      <c r="N45" s="87">
        <v>6250000</v>
      </c>
      <c r="O45" s="87">
        <v>461294000</v>
      </c>
      <c r="P45" s="87">
        <v>199554000</v>
      </c>
      <c r="Q45" s="87">
        <v>261740000</v>
      </c>
      <c r="R45" s="87">
        <f t="shared" si="0"/>
        <v>6250005.5042223316</v>
      </c>
      <c r="S45" s="87">
        <v>461294000</v>
      </c>
      <c r="T45" s="87">
        <f t="shared" si="1"/>
        <v>11465705.586279748</v>
      </c>
      <c r="U45" s="85"/>
      <c r="V45" s="115" t="s">
        <v>1257</v>
      </c>
      <c r="W45" s="115" t="s">
        <v>1257</v>
      </c>
      <c r="X45" s="115" t="s">
        <v>1258</v>
      </c>
    </row>
    <row r="46" spans="1:24">
      <c r="A46" s="85"/>
      <c r="B46" s="85">
        <v>5</v>
      </c>
      <c r="C46" s="82">
        <v>1</v>
      </c>
      <c r="D46" s="82">
        <v>4</v>
      </c>
      <c r="E46" s="82">
        <v>3.7</v>
      </c>
      <c r="F46" s="83" t="s">
        <v>1145</v>
      </c>
      <c r="G46" s="82">
        <v>1</v>
      </c>
      <c r="H46" s="128">
        <v>69.37</v>
      </c>
      <c r="I46" s="128">
        <v>135.33000000000001</v>
      </c>
      <c r="J46" s="128">
        <v>91.15</v>
      </c>
      <c r="K46" s="82"/>
      <c r="L46" s="117">
        <v>271.39999999999998</v>
      </c>
      <c r="M46" s="117">
        <v>497.88</v>
      </c>
      <c r="N46" s="87">
        <v>6300000</v>
      </c>
      <c r="O46" s="87">
        <v>948835000</v>
      </c>
      <c r="P46" s="87">
        <v>410465000</v>
      </c>
      <c r="Q46" s="87">
        <v>538370000</v>
      </c>
      <c r="R46" s="87">
        <f t="shared" si="0"/>
        <v>6300001.2615473075</v>
      </c>
      <c r="S46" s="87">
        <v>948835000</v>
      </c>
      <c r="T46" s="87">
        <f t="shared" si="1"/>
        <v>11557275.711492904</v>
      </c>
      <c r="U46" s="85"/>
      <c r="V46" s="115" t="s">
        <v>1257</v>
      </c>
      <c r="W46" s="115" t="s">
        <v>1257</v>
      </c>
      <c r="X46" s="115" t="s">
        <v>1258</v>
      </c>
    </row>
    <row r="47" spans="1:24">
      <c r="A47" s="85"/>
      <c r="B47" s="85">
        <v>5</v>
      </c>
      <c r="C47" s="82">
        <v>1</v>
      </c>
      <c r="D47" s="82">
        <v>4</v>
      </c>
      <c r="E47" s="82">
        <v>3.7</v>
      </c>
      <c r="F47" s="83" t="s">
        <v>1146</v>
      </c>
      <c r="G47" s="82">
        <v>1</v>
      </c>
      <c r="H47" s="128">
        <v>17.2</v>
      </c>
      <c r="I47" s="128">
        <v>33.549999999999997</v>
      </c>
      <c r="J47" s="128">
        <v>22.6</v>
      </c>
      <c r="K47" s="82"/>
      <c r="L47" s="117">
        <v>67.28</v>
      </c>
      <c r="M47" s="117">
        <v>123.43</v>
      </c>
      <c r="N47" s="87">
        <v>6300000</v>
      </c>
      <c r="O47" s="87">
        <v>235227000</v>
      </c>
      <c r="P47" s="87">
        <v>101757000</v>
      </c>
      <c r="Q47" s="87">
        <v>133470000</v>
      </c>
      <c r="R47" s="87">
        <f t="shared" si="0"/>
        <v>6300007.4321912974</v>
      </c>
      <c r="S47" s="87">
        <v>235227000</v>
      </c>
      <c r="T47" s="87">
        <f t="shared" si="1"/>
        <v>11557816.845353328</v>
      </c>
      <c r="U47" s="85"/>
      <c r="V47" s="115" t="s">
        <v>1257</v>
      </c>
      <c r="W47" s="115" t="s">
        <v>1257</v>
      </c>
      <c r="X47" s="115" t="s">
        <v>1258</v>
      </c>
    </row>
    <row r="48" spans="1:24">
      <c r="A48" s="85"/>
      <c r="B48" s="85">
        <v>5</v>
      </c>
      <c r="C48" s="82">
        <v>1</v>
      </c>
      <c r="D48" s="82">
        <v>4</v>
      </c>
      <c r="E48" s="82">
        <v>3.7</v>
      </c>
      <c r="F48" s="83" t="s">
        <v>1147</v>
      </c>
      <c r="G48" s="82">
        <v>1</v>
      </c>
      <c r="H48" s="128">
        <v>34.85</v>
      </c>
      <c r="I48" s="128">
        <v>67.98</v>
      </c>
      <c r="J48" s="128">
        <v>45.79</v>
      </c>
      <c r="K48" s="82"/>
      <c r="L48" s="117">
        <v>136.34</v>
      </c>
      <c r="M48" s="117">
        <v>250.11</v>
      </c>
      <c r="N48" s="87">
        <v>6300000</v>
      </c>
      <c r="O48" s="87">
        <v>476647000</v>
      </c>
      <c r="P48" s="87">
        <v>206197000</v>
      </c>
      <c r="Q48" s="87">
        <v>270450000</v>
      </c>
      <c r="R48" s="87">
        <f t="shared" si="0"/>
        <v>6299998.2487044539</v>
      </c>
      <c r="S48" s="87">
        <v>476647000</v>
      </c>
      <c r="T48" s="87">
        <f t="shared" si="1"/>
        <v>11557082.01542813</v>
      </c>
      <c r="U48" s="85"/>
      <c r="V48" s="115" t="s">
        <v>1257</v>
      </c>
      <c r="W48" s="115" t="s">
        <v>1257</v>
      </c>
      <c r="X48" s="115" t="s">
        <v>1258</v>
      </c>
    </row>
    <row r="49" spans="1:24">
      <c r="A49" s="85"/>
      <c r="B49" s="85">
        <v>5</v>
      </c>
      <c r="C49" s="82">
        <v>1</v>
      </c>
      <c r="D49" s="82">
        <v>4</v>
      </c>
      <c r="E49" s="82">
        <v>3.7</v>
      </c>
      <c r="F49" s="83" t="s">
        <v>1148</v>
      </c>
      <c r="G49" s="82">
        <v>5</v>
      </c>
      <c r="H49" s="128">
        <v>32.1</v>
      </c>
      <c r="I49" s="128">
        <v>62.63</v>
      </c>
      <c r="J49" s="128">
        <v>42.18</v>
      </c>
      <c r="K49" s="82"/>
      <c r="L49" s="117">
        <v>125.6</v>
      </c>
      <c r="M49" s="117">
        <v>230.41</v>
      </c>
      <c r="N49" s="87">
        <v>6200000</v>
      </c>
      <c r="O49" s="87">
        <v>432134000</v>
      </c>
      <c r="P49" s="87">
        <v>186944000</v>
      </c>
      <c r="Q49" s="87">
        <v>245190000</v>
      </c>
      <c r="R49" s="87">
        <f t="shared" si="0"/>
        <v>6200000.6456331359</v>
      </c>
      <c r="S49" s="87">
        <v>432134000</v>
      </c>
      <c r="T49" s="87">
        <f t="shared" si="1"/>
        <v>11373743.222614096</v>
      </c>
      <c r="U49" s="85"/>
      <c r="V49" s="115" t="s">
        <v>1257</v>
      </c>
      <c r="W49" s="115" t="s">
        <v>1257</v>
      </c>
      <c r="X49" s="115" t="s">
        <v>1258</v>
      </c>
    </row>
    <row r="50" spans="1:24">
      <c r="A50" s="85"/>
      <c r="B50" s="85">
        <v>5</v>
      </c>
      <c r="C50" s="82">
        <v>1</v>
      </c>
      <c r="D50" s="82">
        <v>4</v>
      </c>
      <c r="E50" s="82">
        <v>3.7</v>
      </c>
      <c r="F50" s="83" t="s">
        <v>1149</v>
      </c>
      <c r="G50" s="82">
        <v>5</v>
      </c>
      <c r="H50" s="128">
        <v>32.1</v>
      </c>
      <c r="I50" s="128">
        <v>62.63</v>
      </c>
      <c r="J50" s="128">
        <v>42.18</v>
      </c>
      <c r="K50" s="82"/>
      <c r="L50" s="117">
        <v>125.6</v>
      </c>
      <c r="M50" s="117">
        <v>230.41</v>
      </c>
      <c r="N50" s="87">
        <v>6200000</v>
      </c>
      <c r="O50" s="87">
        <v>432134000</v>
      </c>
      <c r="P50" s="87">
        <v>186944000</v>
      </c>
      <c r="Q50" s="87">
        <v>245190000</v>
      </c>
      <c r="R50" s="87">
        <f t="shared" si="0"/>
        <v>6200000.6456331359</v>
      </c>
      <c r="S50" s="87">
        <v>432134000</v>
      </c>
      <c r="T50" s="87">
        <f t="shared" si="1"/>
        <v>11373743.222614096</v>
      </c>
      <c r="U50" s="85"/>
      <c r="V50" s="115" t="s">
        <v>1257</v>
      </c>
      <c r="W50" s="115" t="s">
        <v>1257</v>
      </c>
      <c r="X50" s="115" t="s">
        <v>1258</v>
      </c>
    </row>
    <row r="51" spans="1:24">
      <c r="A51" s="85"/>
      <c r="B51" s="85">
        <v>5</v>
      </c>
      <c r="C51" s="82">
        <v>1</v>
      </c>
      <c r="D51" s="82">
        <v>4</v>
      </c>
      <c r="E51" s="82">
        <v>3.7</v>
      </c>
      <c r="F51" s="83" t="s">
        <v>1150</v>
      </c>
      <c r="G51" s="82">
        <v>5</v>
      </c>
      <c r="H51" s="128">
        <v>32.1</v>
      </c>
      <c r="I51" s="128">
        <v>62.63</v>
      </c>
      <c r="J51" s="128">
        <v>42.18</v>
      </c>
      <c r="K51" s="82"/>
      <c r="L51" s="117">
        <v>125.6</v>
      </c>
      <c r="M51" s="117">
        <v>230.41</v>
      </c>
      <c r="N51" s="87">
        <v>6200000</v>
      </c>
      <c r="O51" s="87">
        <v>432134000</v>
      </c>
      <c r="P51" s="87">
        <v>186944000</v>
      </c>
      <c r="Q51" s="87">
        <v>245190000</v>
      </c>
      <c r="R51" s="87">
        <f t="shared" si="0"/>
        <v>6200000.6456331359</v>
      </c>
      <c r="S51" s="87">
        <v>432134000</v>
      </c>
      <c r="T51" s="87">
        <f t="shared" si="1"/>
        <v>11373743.222614096</v>
      </c>
      <c r="U51" s="85"/>
      <c r="V51" s="115" t="s">
        <v>1257</v>
      </c>
      <c r="W51" s="115" t="s">
        <v>1257</v>
      </c>
      <c r="X51" s="115" t="s">
        <v>1258</v>
      </c>
    </row>
    <row r="52" spans="1:24">
      <c r="A52" s="85"/>
      <c r="B52" s="85">
        <v>5</v>
      </c>
      <c r="C52" s="82">
        <v>1</v>
      </c>
      <c r="D52" s="82">
        <v>4</v>
      </c>
      <c r="E52" s="82">
        <v>3.7</v>
      </c>
      <c r="F52" s="83" t="s">
        <v>1151</v>
      </c>
      <c r="G52" s="82">
        <v>5</v>
      </c>
      <c r="H52" s="128">
        <v>32.1</v>
      </c>
      <c r="I52" s="128">
        <v>62.63</v>
      </c>
      <c r="J52" s="128">
        <v>42.18</v>
      </c>
      <c r="K52" s="82"/>
      <c r="L52" s="117">
        <v>125.6</v>
      </c>
      <c r="M52" s="117">
        <v>230.41</v>
      </c>
      <c r="N52" s="87">
        <v>6200000</v>
      </c>
      <c r="O52" s="87">
        <v>432134000</v>
      </c>
      <c r="P52" s="87">
        <v>186944000</v>
      </c>
      <c r="Q52" s="87">
        <v>245190000</v>
      </c>
      <c r="R52" s="87">
        <f t="shared" si="0"/>
        <v>6200000.6456331359</v>
      </c>
      <c r="S52" s="87">
        <v>432134000</v>
      </c>
      <c r="T52" s="87">
        <f t="shared" si="1"/>
        <v>11373743.222614096</v>
      </c>
      <c r="U52" s="85"/>
      <c r="V52" s="115" t="s">
        <v>1257</v>
      </c>
      <c r="W52" s="115" t="s">
        <v>1257</v>
      </c>
      <c r="X52" s="115" t="s">
        <v>1258</v>
      </c>
    </row>
    <row r="53" spans="1:24">
      <c r="A53" s="85"/>
      <c r="B53" s="85">
        <v>5</v>
      </c>
      <c r="C53" s="82">
        <v>1</v>
      </c>
      <c r="D53" s="82">
        <v>4</v>
      </c>
      <c r="E53" s="82">
        <v>3.7</v>
      </c>
      <c r="F53" s="83" t="s">
        <v>1152</v>
      </c>
      <c r="G53" s="82">
        <v>5</v>
      </c>
      <c r="H53" s="128">
        <v>32.1</v>
      </c>
      <c r="I53" s="128">
        <v>62.63</v>
      </c>
      <c r="J53" s="128">
        <v>42.18</v>
      </c>
      <c r="K53" s="82"/>
      <c r="L53" s="117">
        <v>125.6</v>
      </c>
      <c r="M53" s="117">
        <v>230.41</v>
      </c>
      <c r="N53" s="87">
        <v>6200000</v>
      </c>
      <c r="O53" s="87">
        <v>432134000</v>
      </c>
      <c r="P53" s="87">
        <v>186944000</v>
      </c>
      <c r="Q53" s="87">
        <v>245190000</v>
      </c>
      <c r="R53" s="87">
        <f t="shared" si="0"/>
        <v>6200000.6456331359</v>
      </c>
      <c r="S53" s="87">
        <v>432134000</v>
      </c>
      <c r="T53" s="87">
        <f t="shared" si="1"/>
        <v>11373743.222614096</v>
      </c>
      <c r="U53" s="85"/>
      <c r="V53" s="115" t="s">
        <v>1257</v>
      </c>
      <c r="W53" s="115" t="s">
        <v>1257</v>
      </c>
      <c r="X53" s="115" t="s">
        <v>1258</v>
      </c>
    </row>
    <row r="54" spans="1:24">
      <c r="A54" s="85"/>
      <c r="B54" s="85">
        <v>5</v>
      </c>
      <c r="C54" s="82">
        <v>1</v>
      </c>
      <c r="D54" s="82">
        <v>4</v>
      </c>
      <c r="E54" s="82">
        <v>3.7</v>
      </c>
      <c r="F54" s="83" t="s">
        <v>1153</v>
      </c>
      <c r="G54" s="82">
        <v>5</v>
      </c>
      <c r="H54" s="128">
        <v>33.11</v>
      </c>
      <c r="I54" s="128">
        <v>64.59</v>
      </c>
      <c r="J54" s="128">
        <v>43.51</v>
      </c>
      <c r="K54" s="82"/>
      <c r="L54" s="117">
        <v>129.54</v>
      </c>
      <c r="M54" s="117">
        <v>237.64</v>
      </c>
      <c r="N54" s="87">
        <v>6200000</v>
      </c>
      <c r="O54" s="87">
        <v>445694000</v>
      </c>
      <c r="P54" s="87">
        <v>192804000</v>
      </c>
      <c r="Q54" s="87">
        <v>252890000</v>
      </c>
      <c r="R54" s="87">
        <f t="shared" si="0"/>
        <v>6200002.5039611273</v>
      </c>
      <c r="S54" s="87">
        <v>445694000</v>
      </c>
      <c r="T54" s="87">
        <f t="shared" si="1"/>
        <v>11373850.50981413</v>
      </c>
      <c r="U54" s="85"/>
      <c r="V54" s="115" t="s">
        <v>1257</v>
      </c>
      <c r="W54" s="115" t="s">
        <v>1257</v>
      </c>
      <c r="X54" s="115" t="s">
        <v>1258</v>
      </c>
    </row>
    <row r="55" spans="1:24">
      <c r="A55" s="85"/>
      <c r="B55" s="85">
        <v>5</v>
      </c>
      <c r="C55" s="82">
        <v>1</v>
      </c>
      <c r="D55" s="82">
        <v>4</v>
      </c>
      <c r="E55" s="82">
        <v>3.7</v>
      </c>
      <c r="F55" s="83" t="s">
        <v>1154</v>
      </c>
      <c r="G55" s="82">
        <v>1</v>
      </c>
      <c r="H55" s="128">
        <v>17.2</v>
      </c>
      <c r="I55" s="128">
        <v>33.549999999999997</v>
      </c>
      <c r="J55" s="128">
        <v>22.6</v>
      </c>
      <c r="K55" s="82"/>
      <c r="L55" s="117">
        <v>67.28</v>
      </c>
      <c r="M55" s="117">
        <v>123.43</v>
      </c>
      <c r="N55" s="87">
        <v>6250000</v>
      </c>
      <c r="O55" s="87">
        <v>233360000</v>
      </c>
      <c r="P55" s="87">
        <v>100950000</v>
      </c>
      <c r="Q55" s="87">
        <v>132410000</v>
      </c>
      <c r="R55" s="87">
        <f t="shared" si="0"/>
        <v>6250004.1847923975</v>
      </c>
      <c r="S55" s="87">
        <v>233360000</v>
      </c>
      <c r="T55" s="87">
        <f t="shared" si="1"/>
        <v>11466082.290857991</v>
      </c>
      <c r="U55" s="85"/>
      <c r="V55" s="115" t="s">
        <v>1257</v>
      </c>
      <c r="W55" s="115" t="s">
        <v>1257</v>
      </c>
      <c r="X55" s="115" t="s">
        <v>1258</v>
      </c>
    </row>
    <row r="56" spans="1:24">
      <c r="A56" s="85"/>
      <c r="B56" s="85">
        <v>5</v>
      </c>
      <c r="C56" s="82">
        <v>1</v>
      </c>
      <c r="D56" s="82">
        <v>5</v>
      </c>
      <c r="E56" s="82">
        <v>3.7</v>
      </c>
      <c r="F56" s="83" t="s">
        <v>1300</v>
      </c>
      <c r="G56" s="82">
        <v>5</v>
      </c>
      <c r="H56" s="128">
        <v>69.37</v>
      </c>
      <c r="I56" s="128">
        <v>135.33000000000001</v>
      </c>
      <c r="J56" s="128">
        <v>91.15</v>
      </c>
      <c r="K56" s="82"/>
      <c r="L56" s="117">
        <v>271.39999999999998</v>
      </c>
      <c r="M56" s="117">
        <v>497.88</v>
      </c>
      <c r="N56" s="87">
        <v>6500000</v>
      </c>
      <c r="O56" s="87">
        <v>978957000</v>
      </c>
      <c r="P56" s="87">
        <v>423497000</v>
      </c>
      <c r="Q56" s="87">
        <v>555460000</v>
      </c>
      <c r="R56" s="87">
        <f t="shared" si="0"/>
        <v>6500002.9878752027</v>
      </c>
      <c r="S56" s="87">
        <v>978957000</v>
      </c>
      <c r="T56" s="87">
        <f t="shared" si="1"/>
        <v>11924176.446585506</v>
      </c>
      <c r="U56" s="85"/>
      <c r="V56" s="115" t="s">
        <v>1257</v>
      </c>
      <c r="W56" s="115" t="s">
        <v>1257</v>
      </c>
      <c r="X56" s="115" t="s">
        <v>1258</v>
      </c>
    </row>
    <row r="57" spans="1:24">
      <c r="A57" s="85"/>
      <c r="B57" s="85">
        <v>5</v>
      </c>
      <c r="C57" s="82">
        <v>1</v>
      </c>
      <c r="D57" s="82">
        <v>5</v>
      </c>
      <c r="E57" s="82">
        <v>3.7</v>
      </c>
      <c r="F57" s="83" t="s">
        <v>1159</v>
      </c>
      <c r="G57" s="82">
        <v>5</v>
      </c>
      <c r="H57" s="128">
        <v>33.99</v>
      </c>
      <c r="I57" s="128">
        <v>66.319999999999993</v>
      </c>
      <c r="J57" s="128">
        <v>44.67</v>
      </c>
      <c r="K57" s="82"/>
      <c r="L57" s="117">
        <v>133</v>
      </c>
      <c r="M57" s="117">
        <v>243.99</v>
      </c>
      <c r="N57" s="87">
        <v>6450000</v>
      </c>
      <c r="O57" s="87">
        <v>476055000</v>
      </c>
      <c r="P57" s="87">
        <v>205945000</v>
      </c>
      <c r="Q57" s="87">
        <v>270110000</v>
      </c>
      <c r="R57" s="87">
        <f t="shared" si="0"/>
        <v>6450000.1524246186</v>
      </c>
      <c r="S57" s="87">
        <v>476055000</v>
      </c>
      <c r="T57" s="87">
        <f t="shared" si="1"/>
        <v>11832598.023985583</v>
      </c>
      <c r="U57" s="85"/>
      <c r="V57" s="115" t="s">
        <v>1257</v>
      </c>
      <c r="W57" s="115" t="s">
        <v>1257</v>
      </c>
      <c r="X57" s="115" t="s">
        <v>1258</v>
      </c>
    </row>
    <row r="58" spans="1:24">
      <c r="A58" s="85"/>
      <c r="B58" s="85">
        <v>5</v>
      </c>
      <c r="C58" s="82">
        <v>1</v>
      </c>
      <c r="D58" s="82">
        <v>5</v>
      </c>
      <c r="E58" s="82">
        <v>3.7</v>
      </c>
      <c r="F58" s="83" t="s">
        <v>1160</v>
      </c>
      <c r="G58" s="82">
        <v>1</v>
      </c>
      <c r="H58" s="128">
        <v>33.99</v>
      </c>
      <c r="I58" s="128">
        <v>66.319999999999993</v>
      </c>
      <c r="J58" s="128">
        <v>44.67</v>
      </c>
      <c r="K58" s="82"/>
      <c r="L58" s="117">
        <v>133</v>
      </c>
      <c r="M58" s="117">
        <v>243.99</v>
      </c>
      <c r="N58" s="87">
        <v>6450000</v>
      </c>
      <c r="O58" s="87">
        <v>476055000</v>
      </c>
      <c r="P58" s="87">
        <v>205945000</v>
      </c>
      <c r="Q58" s="87">
        <v>270110000</v>
      </c>
      <c r="R58" s="87">
        <f t="shared" si="0"/>
        <v>6450000.1524246186</v>
      </c>
      <c r="S58" s="87">
        <v>476055000</v>
      </c>
      <c r="T58" s="87">
        <f t="shared" si="1"/>
        <v>11832598.023985583</v>
      </c>
      <c r="U58" s="85"/>
      <c r="V58" s="115" t="s">
        <v>1257</v>
      </c>
      <c r="W58" s="115" t="s">
        <v>1257</v>
      </c>
      <c r="X58" s="115" t="s">
        <v>1258</v>
      </c>
    </row>
    <row r="59" spans="1:24">
      <c r="A59" s="85"/>
      <c r="B59" s="85">
        <v>5</v>
      </c>
      <c r="C59" s="82">
        <v>1</v>
      </c>
      <c r="D59" s="82">
        <v>5</v>
      </c>
      <c r="E59" s="82">
        <v>3.7</v>
      </c>
      <c r="F59" s="83" t="s">
        <v>1161</v>
      </c>
      <c r="G59" s="82">
        <v>1</v>
      </c>
      <c r="H59" s="128">
        <v>33.99</v>
      </c>
      <c r="I59" s="128">
        <v>66.319999999999993</v>
      </c>
      <c r="J59" s="128">
        <v>44.67</v>
      </c>
      <c r="K59" s="82"/>
      <c r="L59" s="117">
        <v>133</v>
      </c>
      <c r="M59" s="117">
        <v>243.99</v>
      </c>
      <c r="N59" s="87">
        <v>6450000</v>
      </c>
      <c r="O59" s="87">
        <v>476055000</v>
      </c>
      <c r="P59" s="87">
        <v>205945000</v>
      </c>
      <c r="Q59" s="87">
        <v>270110000</v>
      </c>
      <c r="R59" s="87">
        <f t="shared" si="0"/>
        <v>6450000.1524246186</v>
      </c>
      <c r="S59" s="87">
        <v>476055000</v>
      </c>
      <c r="T59" s="87">
        <f t="shared" si="1"/>
        <v>11832598.023985583</v>
      </c>
      <c r="U59" s="85"/>
      <c r="V59" s="115" t="s">
        <v>1257</v>
      </c>
      <c r="W59" s="115" t="s">
        <v>1257</v>
      </c>
      <c r="X59" s="115" t="s">
        <v>1258</v>
      </c>
    </row>
    <row r="60" spans="1:24">
      <c r="A60" s="85"/>
      <c r="B60" s="85">
        <v>5</v>
      </c>
      <c r="C60" s="82">
        <v>1</v>
      </c>
      <c r="D60" s="82">
        <v>5</v>
      </c>
      <c r="E60" s="82">
        <v>3.7</v>
      </c>
      <c r="F60" s="83" t="s">
        <v>1162</v>
      </c>
      <c r="G60" s="82">
        <v>1</v>
      </c>
      <c r="H60" s="128">
        <v>69.37</v>
      </c>
      <c r="I60" s="128">
        <v>135.33000000000001</v>
      </c>
      <c r="J60" s="128">
        <v>91.15</v>
      </c>
      <c r="K60" s="82"/>
      <c r="L60" s="117">
        <v>271.39999999999998</v>
      </c>
      <c r="M60" s="117">
        <v>497.88</v>
      </c>
      <c r="N60" s="87">
        <v>6500000</v>
      </c>
      <c r="O60" s="87">
        <v>978957000</v>
      </c>
      <c r="P60" s="87">
        <v>423497000</v>
      </c>
      <c r="Q60" s="87">
        <v>555460000</v>
      </c>
      <c r="R60" s="87">
        <f t="shared" si="0"/>
        <v>6500002.9878752027</v>
      </c>
      <c r="S60" s="87">
        <v>978957000</v>
      </c>
      <c r="T60" s="87">
        <f t="shared" si="1"/>
        <v>11924176.446585506</v>
      </c>
      <c r="U60" s="85"/>
      <c r="V60" s="115" t="s">
        <v>1257</v>
      </c>
      <c r="W60" s="115" t="s">
        <v>1257</v>
      </c>
      <c r="X60" s="115" t="s">
        <v>1258</v>
      </c>
    </row>
    <row r="61" spans="1:24">
      <c r="A61" s="85"/>
      <c r="B61" s="85">
        <v>5</v>
      </c>
      <c r="C61" s="82">
        <v>1</v>
      </c>
      <c r="D61" s="82">
        <v>5</v>
      </c>
      <c r="E61" s="82">
        <v>3.7</v>
      </c>
      <c r="F61" s="83" t="s">
        <v>1163</v>
      </c>
      <c r="G61" s="82">
        <v>1</v>
      </c>
      <c r="H61" s="128">
        <v>17.2</v>
      </c>
      <c r="I61" s="128">
        <v>33.549999999999997</v>
      </c>
      <c r="J61" s="128">
        <v>22.6</v>
      </c>
      <c r="K61" s="82"/>
      <c r="L61" s="117">
        <v>67.28</v>
      </c>
      <c r="M61" s="117">
        <v>123.43</v>
      </c>
      <c r="N61" s="87">
        <v>6500000</v>
      </c>
      <c r="O61" s="87">
        <v>242694000</v>
      </c>
      <c r="P61" s="87">
        <v>104994000</v>
      </c>
      <c r="Q61" s="87">
        <v>137700000</v>
      </c>
      <c r="R61" s="87">
        <f t="shared" si="0"/>
        <v>6499993.6391155552</v>
      </c>
      <c r="S61" s="87">
        <v>242694000</v>
      </c>
      <c r="T61" s="87">
        <f t="shared" si="1"/>
        <v>11924705.9285974</v>
      </c>
      <c r="U61" s="85"/>
      <c r="V61" s="115" t="s">
        <v>1257</v>
      </c>
      <c r="W61" s="115" t="s">
        <v>1257</v>
      </c>
      <c r="X61" s="115" t="s">
        <v>1258</v>
      </c>
    </row>
    <row r="62" spans="1:24">
      <c r="A62" s="85"/>
      <c r="B62" s="85">
        <v>5</v>
      </c>
      <c r="C62" s="82">
        <v>1</v>
      </c>
      <c r="D62" s="82">
        <v>5</v>
      </c>
      <c r="E62" s="82">
        <v>3.7</v>
      </c>
      <c r="F62" s="83" t="s">
        <v>1164</v>
      </c>
      <c r="G62" s="82">
        <v>1</v>
      </c>
      <c r="H62" s="128">
        <v>34.85</v>
      </c>
      <c r="I62" s="128">
        <v>67.98</v>
      </c>
      <c r="J62" s="128">
        <v>45.79</v>
      </c>
      <c r="K62" s="82"/>
      <c r="L62" s="117">
        <v>136.34</v>
      </c>
      <c r="M62" s="117">
        <v>250.11</v>
      </c>
      <c r="N62" s="87">
        <v>6450000</v>
      </c>
      <c r="O62" s="87">
        <v>487996000</v>
      </c>
      <c r="P62" s="87">
        <v>211106000</v>
      </c>
      <c r="Q62" s="87">
        <v>276890000</v>
      </c>
      <c r="R62" s="87">
        <f t="shared" si="0"/>
        <v>6450001.6686872654</v>
      </c>
      <c r="S62" s="87">
        <v>487996000</v>
      </c>
      <c r="T62" s="87">
        <f t="shared" si="1"/>
        <v>11832256.985150155</v>
      </c>
      <c r="U62" s="85"/>
      <c r="V62" s="115" t="s">
        <v>1257</v>
      </c>
      <c r="W62" s="115" t="s">
        <v>1257</v>
      </c>
      <c r="X62" s="115" t="s">
        <v>1258</v>
      </c>
    </row>
    <row r="63" spans="1:24">
      <c r="A63" s="85"/>
      <c r="B63" s="85">
        <v>5</v>
      </c>
      <c r="C63" s="82">
        <v>1</v>
      </c>
      <c r="D63" s="82">
        <v>5</v>
      </c>
      <c r="E63" s="82">
        <v>3.7</v>
      </c>
      <c r="F63" s="83" t="s">
        <v>1165</v>
      </c>
      <c r="G63" s="82">
        <v>5</v>
      </c>
      <c r="H63" s="128">
        <v>32.1</v>
      </c>
      <c r="I63" s="128">
        <v>62.63</v>
      </c>
      <c r="J63" s="128">
        <v>42.18</v>
      </c>
      <c r="K63" s="82"/>
      <c r="L63" s="117">
        <v>125.6</v>
      </c>
      <c r="M63" s="117">
        <v>230.41</v>
      </c>
      <c r="N63" s="87">
        <v>6400000</v>
      </c>
      <c r="O63" s="87">
        <v>446074000</v>
      </c>
      <c r="P63" s="87">
        <v>192974000</v>
      </c>
      <c r="Q63" s="87">
        <v>253100000</v>
      </c>
      <c r="R63" s="87">
        <f t="shared" si="0"/>
        <v>6400003.443376719</v>
      </c>
      <c r="S63" s="87">
        <v>446074000</v>
      </c>
      <c r="T63" s="87">
        <f t="shared" si="1"/>
        <v>11740643.259462021</v>
      </c>
      <c r="U63" s="85"/>
      <c r="V63" s="115" t="s">
        <v>1257</v>
      </c>
      <c r="W63" s="115" t="s">
        <v>1257</v>
      </c>
      <c r="X63" s="115" t="s">
        <v>1258</v>
      </c>
    </row>
    <row r="64" spans="1:24">
      <c r="A64" s="85"/>
      <c r="B64" s="85">
        <v>5</v>
      </c>
      <c r="C64" s="82">
        <v>1</v>
      </c>
      <c r="D64" s="82">
        <v>5</v>
      </c>
      <c r="E64" s="82">
        <v>3.7</v>
      </c>
      <c r="F64" s="83" t="s">
        <v>1166</v>
      </c>
      <c r="G64" s="82">
        <v>5</v>
      </c>
      <c r="H64" s="128">
        <v>32.1</v>
      </c>
      <c r="I64" s="128">
        <v>62.63</v>
      </c>
      <c r="J64" s="128">
        <v>42.18</v>
      </c>
      <c r="K64" s="82"/>
      <c r="L64" s="117">
        <v>125.6</v>
      </c>
      <c r="M64" s="117">
        <v>230.41</v>
      </c>
      <c r="N64" s="87">
        <v>6400000</v>
      </c>
      <c r="O64" s="87">
        <v>446074000</v>
      </c>
      <c r="P64" s="87">
        <v>192974000</v>
      </c>
      <c r="Q64" s="87">
        <v>253100000</v>
      </c>
      <c r="R64" s="87">
        <f t="shared" si="0"/>
        <v>6400003.443376719</v>
      </c>
      <c r="S64" s="87">
        <v>446074000</v>
      </c>
      <c r="T64" s="87">
        <f t="shared" si="1"/>
        <v>11740643.259462021</v>
      </c>
      <c r="U64" s="85"/>
      <c r="V64" s="115" t="s">
        <v>1257</v>
      </c>
      <c r="W64" s="115" t="s">
        <v>1257</v>
      </c>
      <c r="X64" s="115" t="s">
        <v>1258</v>
      </c>
    </row>
    <row r="65" spans="1:24">
      <c r="A65" s="85"/>
      <c r="B65" s="85">
        <v>5</v>
      </c>
      <c r="C65" s="82">
        <v>1</v>
      </c>
      <c r="D65" s="82">
        <v>5</v>
      </c>
      <c r="E65" s="82">
        <v>3.7</v>
      </c>
      <c r="F65" s="83" t="s">
        <v>1167</v>
      </c>
      <c r="G65" s="82">
        <v>5</v>
      </c>
      <c r="H65" s="128">
        <v>32.1</v>
      </c>
      <c r="I65" s="128">
        <v>62.63</v>
      </c>
      <c r="J65" s="128">
        <v>42.18</v>
      </c>
      <c r="K65" s="82"/>
      <c r="L65" s="117">
        <v>125.6</v>
      </c>
      <c r="M65" s="117">
        <v>230.41</v>
      </c>
      <c r="N65" s="87">
        <v>6400000</v>
      </c>
      <c r="O65" s="87">
        <v>446074000</v>
      </c>
      <c r="P65" s="87">
        <v>192974000</v>
      </c>
      <c r="Q65" s="87">
        <v>253100000</v>
      </c>
      <c r="R65" s="87">
        <f t="shared" si="0"/>
        <v>6400003.443376719</v>
      </c>
      <c r="S65" s="87">
        <v>446074000</v>
      </c>
      <c r="T65" s="87">
        <f t="shared" si="1"/>
        <v>11740643.259462021</v>
      </c>
      <c r="U65" s="85"/>
      <c r="V65" s="115" t="s">
        <v>1257</v>
      </c>
      <c r="W65" s="115" t="s">
        <v>1257</v>
      </c>
      <c r="X65" s="115" t="s">
        <v>1258</v>
      </c>
    </row>
    <row r="66" spans="1:24">
      <c r="A66" s="85"/>
      <c r="B66" s="85">
        <v>5</v>
      </c>
      <c r="C66" s="82">
        <v>1</v>
      </c>
      <c r="D66" s="82">
        <v>5</v>
      </c>
      <c r="E66" s="82">
        <v>3.7</v>
      </c>
      <c r="F66" s="83" t="s">
        <v>1168</v>
      </c>
      <c r="G66" s="82">
        <v>5</v>
      </c>
      <c r="H66" s="128">
        <v>32.1</v>
      </c>
      <c r="I66" s="128">
        <v>62.63</v>
      </c>
      <c r="J66" s="128">
        <v>42.18</v>
      </c>
      <c r="K66" s="82"/>
      <c r="L66" s="117">
        <v>125.6</v>
      </c>
      <c r="M66" s="117">
        <v>230.41</v>
      </c>
      <c r="N66" s="87">
        <v>6400000</v>
      </c>
      <c r="O66" s="87">
        <v>446074000</v>
      </c>
      <c r="P66" s="87">
        <v>192974000</v>
      </c>
      <c r="Q66" s="87">
        <v>253100000</v>
      </c>
      <c r="R66" s="87">
        <f t="shared" si="0"/>
        <v>6400003.443376719</v>
      </c>
      <c r="S66" s="87">
        <v>446074000</v>
      </c>
      <c r="T66" s="87">
        <f t="shared" si="1"/>
        <v>11740643.259462021</v>
      </c>
      <c r="U66" s="85"/>
      <c r="V66" s="115" t="s">
        <v>1257</v>
      </c>
      <c r="W66" s="115" t="s">
        <v>1257</v>
      </c>
      <c r="X66" s="115" t="s">
        <v>1258</v>
      </c>
    </row>
    <row r="67" spans="1:24">
      <c r="A67" s="85"/>
      <c r="B67" s="85">
        <v>5</v>
      </c>
      <c r="C67" s="82">
        <v>1</v>
      </c>
      <c r="D67" s="82">
        <v>5</v>
      </c>
      <c r="E67" s="82">
        <v>3.7</v>
      </c>
      <c r="F67" s="83" t="s">
        <v>1169</v>
      </c>
      <c r="G67" s="82">
        <v>5</v>
      </c>
      <c r="H67" s="128">
        <v>32.1</v>
      </c>
      <c r="I67" s="128">
        <v>62.63</v>
      </c>
      <c r="J67" s="128">
        <v>42.18</v>
      </c>
      <c r="K67" s="82"/>
      <c r="L67" s="117">
        <v>125.6</v>
      </c>
      <c r="M67" s="117">
        <v>230.41</v>
      </c>
      <c r="N67" s="87">
        <v>6400000</v>
      </c>
      <c r="O67" s="87">
        <v>446074000</v>
      </c>
      <c r="P67" s="87">
        <v>192974000</v>
      </c>
      <c r="Q67" s="87">
        <v>253100000</v>
      </c>
      <c r="R67" s="87">
        <f t="shared" ref="R67:R130" si="2">S67/(M67*0.3025)</f>
        <v>6400003.443376719</v>
      </c>
      <c r="S67" s="87">
        <v>446074000</v>
      </c>
      <c r="T67" s="87">
        <f t="shared" ref="T67:T130" si="3">S67/(L67*0.3025)</f>
        <v>11740643.259462021</v>
      </c>
      <c r="U67" s="85"/>
      <c r="V67" s="115" t="s">
        <v>1257</v>
      </c>
      <c r="W67" s="115" t="s">
        <v>1257</v>
      </c>
      <c r="X67" s="115" t="s">
        <v>1258</v>
      </c>
    </row>
    <row r="68" spans="1:24">
      <c r="A68" s="85"/>
      <c r="B68" s="85">
        <v>5</v>
      </c>
      <c r="C68" s="82">
        <v>1</v>
      </c>
      <c r="D68" s="82">
        <v>5</v>
      </c>
      <c r="E68" s="82">
        <v>3.7</v>
      </c>
      <c r="F68" s="83" t="s">
        <v>1170</v>
      </c>
      <c r="G68" s="82">
        <v>5</v>
      </c>
      <c r="H68" s="128">
        <v>33.11</v>
      </c>
      <c r="I68" s="128">
        <v>64.59</v>
      </c>
      <c r="J68" s="128">
        <v>43.51</v>
      </c>
      <c r="K68" s="82"/>
      <c r="L68" s="117">
        <v>129.54</v>
      </c>
      <c r="M68" s="117">
        <v>237.64</v>
      </c>
      <c r="N68" s="87">
        <v>6400000</v>
      </c>
      <c r="O68" s="87">
        <v>460071000</v>
      </c>
      <c r="P68" s="87">
        <v>199031000</v>
      </c>
      <c r="Q68" s="87">
        <v>261040000</v>
      </c>
      <c r="R68" s="87">
        <f t="shared" si="2"/>
        <v>6399999.4435641943</v>
      </c>
      <c r="S68" s="87">
        <v>460071000</v>
      </c>
      <c r="T68" s="87">
        <f t="shared" si="3"/>
        <v>11740743.15090779</v>
      </c>
      <c r="U68" s="85"/>
      <c r="V68" s="115" t="s">
        <v>1257</v>
      </c>
      <c r="W68" s="115" t="s">
        <v>1257</v>
      </c>
      <c r="X68" s="115" t="s">
        <v>1258</v>
      </c>
    </row>
    <row r="69" spans="1:24">
      <c r="A69" s="85"/>
      <c r="B69" s="85">
        <v>5</v>
      </c>
      <c r="C69" s="82">
        <v>1</v>
      </c>
      <c r="D69" s="82">
        <v>5</v>
      </c>
      <c r="E69" s="82">
        <v>3.7</v>
      </c>
      <c r="F69" s="83" t="s">
        <v>1171</v>
      </c>
      <c r="G69" s="82">
        <v>1</v>
      </c>
      <c r="H69" s="128">
        <v>17.2</v>
      </c>
      <c r="I69" s="128">
        <v>33.549999999999997</v>
      </c>
      <c r="J69" s="128">
        <v>22.6</v>
      </c>
      <c r="K69" s="82"/>
      <c r="L69" s="117">
        <v>67.28</v>
      </c>
      <c r="M69" s="117">
        <v>123.43</v>
      </c>
      <c r="N69" s="87">
        <v>6450000</v>
      </c>
      <c r="O69" s="87">
        <v>240827000</v>
      </c>
      <c r="P69" s="87">
        <v>104177000</v>
      </c>
      <c r="Q69" s="87">
        <v>136650000</v>
      </c>
      <c r="R69" s="87">
        <f t="shared" si="2"/>
        <v>6449990.3917166553</v>
      </c>
      <c r="S69" s="87">
        <v>240827000</v>
      </c>
      <c r="T69" s="87">
        <f t="shared" si="3"/>
        <v>11832971.374102063</v>
      </c>
      <c r="U69" s="85"/>
      <c r="V69" s="115" t="s">
        <v>1257</v>
      </c>
      <c r="W69" s="115" t="s">
        <v>1257</v>
      </c>
      <c r="X69" s="115" t="s">
        <v>1258</v>
      </c>
    </row>
    <row r="70" spans="1:24">
      <c r="A70" s="85"/>
      <c r="B70" s="85">
        <v>5</v>
      </c>
      <c r="C70" s="82">
        <v>1</v>
      </c>
      <c r="D70" s="82">
        <v>6</v>
      </c>
      <c r="E70" s="82">
        <v>3.7</v>
      </c>
      <c r="F70" s="83" t="s">
        <v>1301</v>
      </c>
      <c r="G70" s="82">
        <v>5</v>
      </c>
      <c r="H70" s="128">
        <v>69.37</v>
      </c>
      <c r="I70" s="128">
        <v>135.33000000000001</v>
      </c>
      <c r="J70" s="128">
        <v>91.15</v>
      </c>
      <c r="K70" s="82"/>
      <c r="L70" s="117">
        <v>271.39999999999998</v>
      </c>
      <c r="M70" s="117">
        <v>497.88</v>
      </c>
      <c r="N70" s="87">
        <v>6700000</v>
      </c>
      <c r="O70" s="87">
        <v>1009078000</v>
      </c>
      <c r="P70" s="87">
        <v>436528000</v>
      </c>
      <c r="Q70" s="87">
        <v>572550000</v>
      </c>
      <c r="R70" s="87">
        <f t="shared" si="2"/>
        <v>6699998.0744804256</v>
      </c>
      <c r="S70" s="87">
        <v>1009078000</v>
      </c>
      <c r="T70" s="87">
        <f t="shared" si="3"/>
        <v>12291065.0011876</v>
      </c>
      <c r="U70" s="85"/>
      <c r="V70" s="115" t="s">
        <v>1257</v>
      </c>
      <c r="W70" s="115" t="s">
        <v>1257</v>
      </c>
      <c r="X70" s="115" t="s">
        <v>1258</v>
      </c>
    </row>
    <row r="71" spans="1:24">
      <c r="A71" s="85"/>
      <c r="B71" s="85">
        <v>5</v>
      </c>
      <c r="C71" s="82">
        <v>1</v>
      </c>
      <c r="D71" s="82">
        <v>6</v>
      </c>
      <c r="E71" s="82">
        <v>3.7</v>
      </c>
      <c r="F71" s="83" t="s">
        <v>1176</v>
      </c>
      <c r="G71" s="82">
        <v>5</v>
      </c>
      <c r="H71" s="128">
        <v>33.99</v>
      </c>
      <c r="I71" s="128">
        <v>66.319999999999993</v>
      </c>
      <c r="J71" s="128">
        <v>44.67</v>
      </c>
      <c r="K71" s="82"/>
      <c r="L71" s="117">
        <v>133</v>
      </c>
      <c r="M71" s="117">
        <v>243.99</v>
      </c>
      <c r="N71" s="87">
        <v>6650000</v>
      </c>
      <c r="O71" s="87">
        <v>490816000</v>
      </c>
      <c r="P71" s="87">
        <v>212326000</v>
      </c>
      <c r="Q71" s="87">
        <v>278490000</v>
      </c>
      <c r="R71" s="87">
        <f t="shared" si="2"/>
        <v>6649994.8006269056</v>
      </c>
      <c r="S71" s="87">
        <v>490816000</v>
      </c>
      <c r="T71" s="87">
        <f t="shared" si="3"/>
        <v>12199490.461691419</v>
      </c>
      <c r="U71" s="85"/>
      <c r="V71" s="115" t="s">
        <v>1257</v>
      </c>
      <c r="W71" s="115" t="s">
        <v>1257</v>
      </c>
      <c r="X71" s="115" t="s">
        <v>1258</v>
      </c>
    </row>
    <row r="72" spans="1:24">
      <c r="A72" s="85"/>
      <c r="B72" s="85">
        <v>5</v>
      </c>
      <c r="C72" s="82">
        <v>1</v>
      </c>
      <c r="D72" s="82">
        <v>6</v>
      </c>
      <c r="E72" s="82">
        <v>3.7</v>
      </c>
      <c r="F72" s="83" t="s">
        <v>1177</v>
      </c>
      <c r="G72" s="82">
        <v>5</v>
      </c>
      <c r="H72" s="128">
        <v>33.99</v>
      </c>
      <c r="I72" s="128">
        <v>66.319999999999993</v>
      </c>
      <c r="J72" s="128">
        <v>44.67</v>
      </c>
      <c r="K72" s="82"/>
      <c r="L72" s="117">
        <v>133</v>
      </c>
      <c r="M72" s="117">
        <v>243.99</v>
      </c>
      <c r="N72" s="87">
        <v>6650000</v>
      </c>
      <c r="O72" s="87">
        <v>490816000</v>
      </c>
      <c r="P72" s="87">
        <v>212326000</v>
      </c>
      <c r="Q72" s="87">
        <v>278490000</v>
      </c>
      <c r="R72" s="87">
        <f t="shared" si="2"/>
        <v>6649994.8006269056</v>
      </c>
      <c r="S72" s="87">
        <v>490816000</v>
      </c>
      <c r="T72" s="87">
        <f t="shared" si="3"/>
        <v>12199490.461691419</v>
      </c>
      <c r="U72" s="85"/>
      <c r="V72" s="115" t="s">
        <v>1257</v>
      </c>
      <c r="W72" s="115" t="s">
        <v>1257</v>
      </c>
      <c r="X72" s="115" t="s">
        <v>1258</v>
      </c>
    </row>
    <row r="73" spans="1:24">
      <c r="A73" s="85"/>
      <c r="B73" s="85">
        <v>5</v>
      </c>
      <c r="C73" s="82">
        <v>1</v>
      </c>
      <c r="D73" s="82">
        <v>6</v>
      </c>
      <c r="E73" s="82">
        <v>3.7</v>
      </c>
      <c r="F73" s="83" t="s">
        <v>1178</v>
      </c>
      <c r="G73" s="82">
        <v>1</v>
      </c>
      <c r="H73" s="128">
        <v>33.99</v>
      </c>
      <c r="I73" s="128">
        <v>66.319999999999993</v>
      </c>
      <c r="J73" s="128">
        <v>44.67</v>
      </c>
      <c r="K73" s="82"/>
      <c r="L73" s="117">
        <v>133</v>
      </c>
      <c r="M73" s="117">
        <v>243.99</v>
      </c>
      <c r="N73" s="87">
        <v>6650000</v>
      </c>
      <c r="O73" s="87">
        <v>490816000</v>
      </c>
      <c r="P73" s="87">
        <v>212326000</v>
      </c>
      <c r="Q73" s="87">
        <v>278490000</v>
      </c>
      <c r="R73" s="87">
        <f t="shared" si="2"/>
        <v>6649994.8006269056</v>
      </c>
      <c r="S73" s="87">
        <v>490816000</v>
      </c>
      <c r="T73" s="87">
        <f t="shared" si="3"/>
        <v>12199490.461691419</v>
      </c>
      <c r="U73" s="85"/>
      <c r="V73" s="115" t="s">
        <v>1257</v>
      </c>
      <c r="W73" s="115" t="s">
        <v>1257</v>
      </c>
      <c r="X73" s="115" t="s">
        <v>1258</v>
      </c>
    </row>
    <row r="74" spans="1:24">
      <c r="A74" s="85"/>
      <c r="B74" s="85">
        <v>5</v>
      </c>
      <c r="C74" s="82">
        <v>1</v>
      </c>
      <c r="D74" s="82">
        <v>6</v>
      </c>
      <c r="E74" s="82">
        <v>3.7</v>
      </c>
      <c r="F74" s="83" t="s">
        <v>1179</v>
      </c>
      <c r="G74" s="82">
        <v>1</v>
      </c>
      <c r="H74" s="128">
        <v>69.37</v>
      </c>
      <c r="I74" s="128">
        <v>135.33000000000001</v>
      </c>
      <c r="J74" s="128">
        <v>91.15</v>
      </c>
      <c r="K74" s="82"/>
      <c r="L74" s="117">
        <v>271.39999999999998</v>
      </c>
      <c r="M74" s="117">
        <v>497.88</v>
      </c>
      <c r="N74" s="87">
        <v>6700000</v>
      </c>
      <c r="O74" s="87">
        <v>1009078000</v>
      </c>
      <c r="P74" s="87">
        <v>436528000</v>
      </c>
      <c r="Q74" s="87">
        <v>572550000</v>
      </c>
      <c r="R74" s="87">
        <f t="shared" si="2"/>
        <v>6699998.0744804256</v>
      </c>
      <c r="S74" s="87">
        <v>1009078000</v>
      </c>
      <c r="T74" s="87">
        <f t="shared" si="3"/>
        <v>12291065.0011876</v>
      </c>
      <c r="U74" s="85"/>
      <c r="V74" s="115" t="s">
        <v>1257</v>
      </c>
      <c r="W74" s="115" t="s">
        <v>1257</v>
      </c>
      <c r="X74" s="115" t="s">
        <v>1258</v>
      </c>
    </row>
    <row r="75" spans="1:24">
      <c r="A75" s="85"/>
      <c r="B75" s="85">
        <v>5</v>
      </c>
      <c r="C75" s="82">
        <v>1</v>
      </c>
      <c r="D75" s="82">
        <v>6</v>
      </c>
      <c r="E75" s="82">
        <v>3.7</v>
      </c>
      <c r="F75" s="83" t="s">
        <v>1180</v>
      </c>
      <c r="G75" s="82">
        <v>1</v>
      </c>
      <c r="H75" s="128">
        <v>17.2</v>
      </c>
      <c r="I75" s="128">
        <v>33.549999999999997</v>
      </c>
      <c r="J75" s="128">
        <v>22.6</v>
      </c>
      <c r="K75" s="82"/>
      <c r="L75" s="117">
        <v>67.28</v>
      </c>
      <c r="M75" s="117">
        <v>123.43</v>
      </c>
      <c r="N75" s="87">
        <v>6700000</v>
      </c>
      <c r="O75" s="87">
        <v>250162000</v>
      </c>
      <c r="P75" s="87">
        <v>108222000</v>
      </c>
      <c r="Q75" s="87">
        <v>141940000</v>
      </c>
      <c r="R75" s="87">
        <f t="shared" si="2"/>
        <v>6700006.6287111575</v>
      </c>
      <c r="S75" s="87">
        <v>250162000</v>
      </c>
      <c r="T75" s="87">
        <f t="shared" si="3"/>
        <v>12291644.146578748</v>
      </c>
      <c r="U75" s="85"/>
      <c r="V75" s="115" t="s">
        <v>1257</v>
      </c>
      <c r="W75" s="115" t="s">
        <v>1257</v>
      </c>
      <c r="X75" s="115" t="s">
        <v>1258</v>
      </c>
    </row>
    <row r="76" spans="1:24">
      <c r="A76" s="85"/>
      <c r="B76" s="85">
        <v>5</v>
      </c>
      <c r="C76" s="82">
        <v>1</v>
      </c>
      <c r="D76" s="82">
        <v>6</v>
      </c>
      <c r="E76" s="82">
        <v>3.7</v>
      </c>
      <c r="F76" s="83" t="s">
        <v>1181</v>
      </c>
      <c r="G76" s="82">
        <v>1</v>
      </c>
      <c r="H76" s="128">
        <v>34.85</v>
      </c>
      <c r="I76" s="128">
        <v>67.98</v>
      </c>
      <c r="J76" s="128">
        <v>45.79</v>
      </c>
      <c r="K76" s="82"/>
      <c r="L76" s="117">
        <v>136.34</v>
      </c>
      <c r="M76" s="117">
        <v>250.11</v>
      </c>
      <c r="N76" s="87">
        <v>6650000</v>
      </c>
      <c r="O76" s="87">
        <v>503128000</v>
      </c>
      <c r="P76" s="87">
        <v>217658000</v>
      </c>
      <c r="Q76" s="87">
        <v>285470000</v>
      </c>
      <c r="R76" s="87">
        <f t="shared" si="2"/>
        <v>6650006.228664346</v>
      </c>
      <c r="S76" s="87">
        <v>503128000</v>
      </c>
      <c r="T76" s="87">
        <f t="shared" si="3"/>
        <v>12199156.944779521</v>
      </c>
      <c r="U76" s="85"/>
      <c r="V76" s="115" t="s">
        <v>1257</v>
      </c>
      <c r="W76" s="115" t="s">
        <v>1257</v>
      </c>
      <c r="X76" s="115" t="s">
        <v>1258</v>
      </c>
    </row>
    <row r="77" spans="1:24">
      <c r="A77" s="85"/>
      <c r="B77" s="85">
        <v>5</v>
      </c>
      <c r="C77" s="82">
        <v>1</v>
      </c>
      <c r="D77" s="82">
        <v>6</v>
      </c>
      <c r="E77" s="82">
        <v>3.7</v>
      </c>
      <c r="F77" s="83" t="s">
        <v>1182</v>
      </c>
      <c r="G77" s="82">
        <v>1</v>
      </c>
      <c r="H77" s="128">
        <v>32.1</v>
      </c>
      <c r="I77" s="128">
        <v>62.63</v>
      </c>
      <c r="J77" s="128">
        <v>42.18</v>
      </c>
      <c r="K77" s="82"/>
      <c r="L77" s="117">
        <v>125.6</v>
      </c>
      <c r="M77" s="117">
        <v>230.41</v>
      </c>
      <c r="N77" s="87">
        <v>6600000</v>
      </c>
      <c r="O77" s="87">
        <v>460014000</v>
      </c>
      <c r="P77" s="87">
        <v>199004000</v>
      </c>
      <c r="Q77" s="87">
        <v>261010000</v>
      </c>
      <c r="R77" s="87">
        <f t="shared" si="2"/>
        <v>6600006.241120303</v>
      </c>
      <c r="S77" s="87">
        <v>460014000</v>
      </c>
      <c r="T77" s="87">
        <f t="shared" si="3"/>
        <v>12107543.296309944</v>
      </c>
      <c r="U77" s="85"/>
      <c r="V77" s="115" t="s">
        <v>1257</v>
      </c>
      <c r="W77" s="115" t="s">
        <v>1257</v>
      </c>
      <c r="X77" s="115" t="s">
        <v>1258</v>
      </c>
    </row>
    <row r="78" spans="1:24">
      <c r="A78" s="85"/>
      <c r="B78" s="85">
        <v>5</v>
      </c>
      <c r="C78" s="82">
        <v>1</v>
      </c>
      <c r="D78" s="82">
        <v>6</v>
      </c>
      <c r="E78" s="82">
        <v>3.7</v>
      </c>
      <c r="F78" s="83" t="s">
        <v>1183</v>
      </c>
      <c r="G78" s="82">
        <v>5</v>
      </c>
      <c r="H78" s="128">
        <v>32.1</v>
      </c>
      <c r="I78" s="128">
        <v>62.63</v>
      </c>
      <c r="J78" s="128">
        <v>42.18</v>
      </c>
      <c r="K78" s="82"/>
      <c r="L78" s="117">
        <v>125.6</v>
      </c>
      <c r="M78" s="117">
        <v>230.41</v>
      </c>
      <c r="N78" s="87">
        <v>6600000</v>
      </c>
      <c r="O78" s="87">
        <v>460014000</v>
      </c>
      <c r="P78" s="87">
        <v>199004000</v>
      </c>
      <c r="Q78" s="87">
        <v>261010000</v>
      </c>
      <c r="R78" s="87">
        <f t="shared" si="2"/>
        <v>6600006.241120303</v>
      </c>
      <c r="S78" s="87">
        <v>460014000</v>
      </c>
      <c r="T78" s="87">
        <f t="shared" si="3"/>
        <v>12107543.296309944</v>
      </c>
      <c r="U78" s="85"/>
      <c r="V78" s="115" t="s">
        <v>1257</v>
      </c>
      <c r="W78" s="115" t="s">
        <v>1257</v>
      </c>
      <c r="X78" s="115" t="s">
        <v>1258</v>
      </c>
    </row>
    <row r="79" spans="1:24">
      <c r="A79" s="85"/>
      <c r="B79" s="85">
        <v>5</v>
      </c>
      <c r="C79" s="82">
        <v>1</v>
      </c>
      <c r="D79" s="82">
        <v>6</v>
      </c>
      <c r="E79" s="82">
        <v>3.7</v>
      </c>
      <c r="F79" s="83" t="s">
        <v>1184</v>
      </c>
      <c r="G79" s="82">
        <v>5</v>
      </c>
      <c r="H79" s="128">
        <v>32.1</v>
      </c>
      <c r="I79" s="128">
        <v>62.63</v>
      </c>
      <c r="J79" s="128">
        <v>42.18</v>
      </c>
      <c r="K79" s="82"/>
      <c r="L79" s="117">
        <v>125.6</v>
      </c>
      <c r="M79" s="117">
        <v>230.41</v>
      </c>
      <c r="N79" s="87">
        <v>6600000</v>
      </c>
      <c r="O79" s="87">
        <v>460014000</v>
      </c>
      <c r="P79" s="87">
        <v>199004000</v>
      </c>
      <c r="Q79" s="87">
        <v>261010000</v>
      </c>
      <c r="R79" s="87">
        <f t="shared" si="2"/>
        <v>6600006.241120303</v>
      </c>
      <c r="S79" s="87">
        <v>460014000</v>
      </c>
      <c r="T79" s="87">
        <f t="shared" si="3"/>
        <v>12107543.296309944</v>
      </c>
      <c r="U79" s="85"/>
      <c r="V79" s="115" t="s">
        <v>1257</v>
      </c>
      <c r="W79" s="115" t="s">
        <v>1257</v>
      </c>
      <c r="X79" s="115" t="s">
        <v>1258</v>
      </c>
    </row>
    <row r="80" spans="1:24">
      <c r="A80" s="85"/>
      <c r="B80" s="85">
        <v>5</v>
      </c>
      <c r="C80" s="82">
        <v>1</v>
      </c>
      <c r="D80" s="82">
        <v>6</v>
      </c>
      <c r="E80" s="82">
        <v>3.7</v>
      </c>
      <c r="F80" s="83" t="s">
        <v>1185</v>
      </c>
      <c r="G80" s="82">
        <v>5</v>
      </c>
      <c r="H80" s="128">
        <v>32.1</v>
      </c>
      <c r="I80" s="128">
        <v>62.63</v>
      </c>
      <c r="J80" s="128">
        <v>42.18</v>
      </c>
      <c r="K80" s="82"/>
      <c r="L80" s="117">
        <v>125.6</v>
      </c>
      <c r="M80" s="117">
        <v>230.41</v>
      </c>
      <c r="N80" s="87">
        <v>6600000</v>
      </c>
      <c r="O80" s="87">
        <v>460014000</v>
      </c>
      <c r="P80" s="87">
        <v>199004000</v>
      </c>
      <c r="Q80" s="87">
        <v>261010000</v>
      </c>
      <c r="R80" s="87">
        <f t="shared" si="2"/>
        <v>6600006.241120303</v>
      </c>
      <c r="S80" s="87">
        <v>460014000</v>
      </c>
      <c r="T80" s="87">
        <f t="shared" si="3"/>
        <v>12107543.296309944</v>
      </c>
      <c r="U80" s="85"/>
      <c r="V80" s="115" t="s">
        <v>1257</v>
      </c>
      <c r="W80" s="115" t="s">
        <v>1257</v>
      </c>
      <c r="X80" s="115" t="s">
        <v>1258</v>
      </c>
    </row>
    <row r="81" spans="1:24">
      <c r="A81" s="85"/>
      <c r="B81" s="85">
        <v>5</v>
      </c>
      <c r="C81" s="82">
        <v>1</v>
      </c>
      <c r="D81" s="82">
        <v>6</v>
      </c>
      <c r="E81" s="82">
        <v>3.7</v>
      </c>
      <c r="F81" s="83" t="s">
        <v>1186</v>
      </c>
      <c r="G81" s="82">
        <v>5</v>
      </c>
      <c r="H81" s="128">
        <v>32.1</v>
      </c>
      <c r="I81" s="128">
        <v>62.63</v>
      </c>
      <c r="J81" s="128">
        <v>42.18</v>
      </c>
      <c r="K81" s="82"/>
      <c r="L81" s="117">
        <v>125.6</v>
      </c>
      <c r="M81" s="117">
        <v>230.41</v>
      </c>
      <c r="N81" s="87">
        <v>6600000</v>
      </c>
      <c r="O81" s="87">
        <v>460014000</v>
      </c>
      <c r="P81" s="87">
        <v>199004000</v>
      </c>
      <c r="Q81" s="87">
        <v>261010000</v>
      </c>
      <c r="R81" s="87">
        <f t="shared" si="2"/>
        <v>6600006.241120303</v>
      </c>
      <c r="S81" s="87">
        <v>460014000</v>
      </c>
      <c r="T81" s="87">
        <f t="shared" si="3"/>
        <v>12107543.296309944</v>
      </c>
      <c r="U81" s="85"/>
      <c r="V81" s="115" t="s">
        <v>1257</v>
      </c>
      <c r="W81" s="115" t="s">
        <v>1257</v>
      </c>
      <c r="X81" s="115" t="s">
        <v>1258</v>
      </c>
    </row>
    <row r="82" spans="1:24">
      <c r="A82" s="85"/>
      <c r="B82" s="85">
        <v>5</v>
      </c>
      <c r="C82" s="82">
        <v>1</v>
      </c>
      <c r="D82" s="82">
        <v>6</v>
      </c>
      <c r="E82" s="82">
        <v>3.7</v>
      </c>
      <c r="F82" s="83" t="s">
        <v>1187</v>
      </c>
      <c r="G82" s="82">
        <v>5</v>
      </c>
      <c r="H82" s="128">
        <v>33.11</v>
      </c>
      <c r="I82" s="128">
        <v>64.59</v>
      </c>
      <c r="J82" s="128">
        <v>43.51</v>
      </c>
      <c r="K82" s="82"/>
      <c r="L82" s="117">
        <v>129.54</v>
      </c>
      <c r="M82" s="117">
        <v>237.64</v>
      </c>
      <c r="N82" s="87">
        <v>6600000</v>
      </c>
      <c r="O82" s="87">
        <v>474448000</v>
      </c>
      <c r="P82" s="87">
        <v>205248000</v>
      </c>
      <c r="Q82" s="87">
        <v>269200000</v>
      </c>
      <c r="R82" s="87">
        <f t="shared" si="2"/>
        <v>6599996.3831672603</v>
      </c>
      <c r="S82" s="87">
        <v>474448000</v>
      </c>
      <c r="T82" s="87">
        <f t="shared" si="3"/>
        <v>12107635.79200145</v>
      </c>
      <c r="U82" s="85"/>
      <c r="V82" s="115" t="s">
        <v>1257</v>
      </c>
      <c r="W82" s="115" t="s">
        <v>1257</v>
      </c>
      <c r="X82" s="115" t="s">
        <v>1258</v>
      </c>
    </row>
    <row r="83" spans="1:24">
      <c r="A83" s="85"/>
      <c r="B83" s="85">
        <v>5</v>
      </c>
      <c r="C83" s="82">
        <v>1</v>
      </c>
      <c r="D83" s="82">
        <v>6</v>
      </c>
      <c r="E83" s="82">
        <v>3.7</v>
      </c>
      <c r="F83" s="83" t="s">
        <v>1188</v>
      </c>
      <c r="G83" s="82">
        <v>1</v>
      </c>
      <c r="H83" s="128">
        <v>17.2</v>
      </c>
      <c r="I83" s="128">
        <v>33.549999999999997</v>
      </c>
      <c r="J83" s="128">
        <v>22.6</v>
      </c>
      <c r="K83" s="82"/>
      <c r="L83" s="117">
        <v>67.28</v>
      </c>
      <c r="M83" s="117">
        <v>123.43</v>
      </c>
      <c r="N83" s="87">
        <v>6650000</v>
      </c>
      <c r="O83" s="87">
        <v>248295000</v>
      </c>
      <c r="P83" s="87">
        <v>107415000</v>
      </c>
      <c r="Q83" s="87">
        <v>140880000</v>
      </c>
      <c r="R83" s="87">
        <f t="shared" si="2"/>
        <v>6650003.3813122567</v>
      </c>
      <c r="S83" s="87">
        <v>248295000</v>
      </c>
      <c r="T83" s="87">
        <f t="shared" si="3"/>
        <v>12199909.592083411</v>
      </c>
      <c r="U83" s="85"/>
      <c r="V83" s="115" t="s">
        <v>1257</v>
      </c>
      <c r="W83" s="115" t="s">
        <v>1257</v>
      </c>
      <c r="X83" s="115" t="s">
        <v>1258</v>
      </c>
    </row>
    <row r="84" spans="1:24">
      <c r="A84" s="85"/>
      <c r="B84" s="85">
        <v>5</v>
      </c>
      <c r="C84" s="82">
        <v>1</v>
      </c>
      <c r="D84" s="82">
        <v>7</v>
      </c>
      <c r="E84" s="82">
        <v>3.7</v>
      </c>
      <c r="F84" s="83" t="s">
        <v>1302</v>
      </c>
      <c r="G84" s="82">
        <v>4</v>
      </c>
      <c r="H84" s="128">
        <v>69.37</v>
      </c>
      <c r="I84" s="128">
        <v>135.33000000000001</v>
      </c>
      <c r="J84" s="128">
        <v>91.15</v>
      </c>
      <c r="K84" s="82"/>
      <c r="L84" s="117">
        <v>271.39999999999998</v>
      </c>
      <c r="M84" s="117">
        <v>497.88</v>
      </c>
      <c r="N84" s="87">
        <v>6700000</v>
      </c>
      <c r="O84" s="87">
        <v>1009078000</v>
      </c>
      <c r="P84" s="87">
        <v>436528000</v>
      </c>
      <c r="Q84" s="87">
        <v>572550000</v>
      </c>
      <c r="R84" s="87">
        <f t="shared" si="2"/>
        <v>6699998.0744804256</v>
      </c>
      <c r="S84" s="87">
        <v>1009078000</v>
      </c>
      <c r="T84" s="87">
        <f t="shared" si="3"/>
        <v>12291065.0011876</v>
      </c>
      <c r="U84" s="85"/>
      <c r="V84" s="115" t="s">
        <v>1257</v>
      </c>
      <c r="W84" s="115" t="s">
        <v>1257</v>
      </c>
      <c r="X84" s="115" t="s">
        <v>1258</v>
      </c>
    </row>
    <row r="85" spans="1:24">
      <c r="A85" s="85"/>
      <c r="B85" s="85">
        <v>5</v>
      </c>
      <c r="C85" s="82">
        <v>1</v>
      </c>
      <c r="D85" s="82">
        <v>7</v>
      </c>
      <c r="E85" s="82">
        <v>3.7</v>
      </c>
      <c r="F85" s="83" t="s">
        <v>1193</v>
      </c>
      <c r="G85" s="82">
        <v>4</v>
      </c>
      <c r="H85" s="128">
        <v>33.99</v>
      </c>
      <c r="I85" s="128">
        <v>66.319999999999993</v>
      </c>
      <c r="J85" s="128">
        <v>44.67</v>
      </c>
      <c r="K85" s="82"/>
      <c r="L85" s="117">
        <v>133</v>
      </c>
      <c r="M85" s="117">
        <v>243.99</v>
      </c>
      <c r="N85" s="87">
        <v>6650000</v>
      </c>
      <c r="O85" s="87">
        <v>490816000</v>
      </c>
      <c r="P85" s="87">
        <v>212326000</v>
      </c>
      <c r="Q85" s="87">
        <v>278490000</v>
      </c>
      <c r="R85" s="87">
        <f t="shared" si="2"/>
        <v>6649994.8006269056</v>
      </c>
      <c r="S85" s="87">
        <v>490816000</v>
      </c>
      <c r="T85" s="87">
        <f t="shared" si="3"/>
        <v>12199490.461691419</v>
      </c>
      <c r="U85" s="85"/>
      <c r="V85" s="115" t="s">
        <v>1257</v>
      </c>
      <c r="W85" s="115" t="s">
        <v>1257</v>
      </c>
      <c r="X85" s="115" t="s">
        <v>1258</v>
      </c>
    </row>
    <row r="86" spans="1:24">
      <c r="A86" s="85"/>
      <c r="B86" s="85">
        <v>5</v>
      </c>
      <c r="C86" s="82">
        <v>1</v>
      </c>
      <c r="D86" s="82">
        <v>7</v>
      </c>
      <c r="E86" s="82">
        <v>3.7</v>
      </c>
      <c r="F86" s="83" t="s">
        <v>1194</v>
      </c>
      <c r="G86" s="82">
        <v>4</v>
      </c>
      <c r="H86" s="128">
        <v>33.99</v>
      </c>
      <c r="I86" s="128">
        <v>66.319999999999993</v>
      </c>
      <c r="J86" s="128">
        <v>44.67</v>
      </c>
      <c r="K86" s="82"/>
      <c r="L86" s="117">
        <v>133</v>
      </c>
      <c r="M86" s="117">
        <v>243.99</v>
      </c>
      <c r="N86" s="87">
        <v>6650000</v>
      </c>
      <c r="O86" s="87">
        <v>490816000</v>
      </c>
      <c r="P86" s="87">
        <v>212326000</v>
      </c>
      <c r="Q86" s="87">
        <v>278490000</v>
      </c>
      <c r="R86" s="87">
        <f t="shared" si="2"/>
        <v>6649994.8006269056</v>
      </c>
      <c r="S86" s="87">
        <v>490816000</v>
      </c>
      <c r="T86" s="87">
        <f t="shared" si="3"/>
        <v>12199490.461691419</v>
      </c>
      <c r="U86" s="85"/>
      <c r="V86" s="115" t="s">
        <v>1257</v>
      </c>
      <c r="W86" s="115" t="s">
        <v>1257</v>
      </c>
      <c r="X86" s="115" t="s">
        <v>1258</v>
      </c>
    </row>
    <row r="87" spans="1:24">
      <c r="A87" s="85"/>
      <c r="B87" s="85">
        <v>5</v>
      </c>
      <c r="C87" s="82">
        <v>1</v>
      </c>
      <c r="D87" s="82">
        <v>7</v>
      </c>
      <c r="E87" s="82">
        <v>3.7</v>
      </c>
      <c r="F87" s="83" t="s">
        <v>1195</v>
      </c>
      <c r="G87" s="82">
        <v>4</v>
      </c>
      <c r="H87" s="128">
        <v>33.99</v>
      </c>
      <c r="I87" s="128">
        <v>66.319999999999993</v>
      </c>
      <c r="J87" s="128">
        <v>44.67</v>
      </c>
      <c r="K87" s="82"/>
      <c r="L87" s="117">
        <v>133</v>
      </c>
      <c r="M87" s="117">
        <v>243.99</v>
      </c>
      <c r="N87" s="87">
        <v>6650000</v>
      </c>
      <c r="O87" s="87">
        <v>490816000</v>
      </c>
      <c r="P87" s="87">
        <v>212326000</v>
      </c>
      <c r="Q87" s="87">
        <v>278490000</v>
      </c>
      <c r="R87" s="87">
        <f t="shared" si="2"/>
        <v>6649994.8006269056</v>
      </c>
      <c r="S87" s="87">
        <v>490816000</v>
      </c>
      <c r="T87" s="87">
        <f t="shared" si="3"/>
        <v>12199490.461691419</v>
      </c>
      <c r="U87" s="85"/>
      <c r="V87" s="115" t="s">
        <v>1257</v>
      </c>
      <c r="W87" s="115" t="s">
        <v>1257</v>
      </c>
      <c r="X87" s="115" t="s">
        <v>1258</v>
      </c>
    </row>
    <row r="88" spans="1:24">
      <c r="A88" s="85"/>
      <c r="B88" s="85">
        <v>5</v>
      </c>
      <c r="C88" s="82">
        <v>1</v>
      </c>
      <c r="D88" s="82">
        <v>7</v>
      </c>
      <c r="E88" s="82">
        <v>3.7</v>
      </c>
      <c r="F88" s="83" t="s">
        <v>1196</v>
      </c>
      <c r="G88" s="82">
        <v>4</v>
      </c>
      <c r="H88" s="128">
        <v>69.37</v>
      </c>
      <c r="I88" s="128">
        <v>135.33000000000001</v>
      </c>
      <c r="J88" s="128">
        <v>91.15</v>
      </c>
      <c r="K88" s="82"/>
      <c r="L88" s="117">
        <v>271.39999999999998</v>
      </c>
      <c r="M88" s="117">
        <v>497.88</v>
      </c>
      <c r="N88" s="87">
        <v>6700000</v>
      </c>
      <c r="O88" s="87">
        <v>1009078000</v>
      </c>
      <c r="P88" s="87">
        <v>436528000</v>
      </c>
      <c r="Q88" s="87">
        <v>572550000</v>
      </c>
      <c r="R88" s="87">
        <f t="shared" si="2"/>
        <v>6699998.0744804256</v>
      </c>
      <c r="S88" s="87">
        <v>1009078000</v>
      </c>
      <c r="T88" s="87">
        <f t="shared" si="3"/>
        <v>12291065.0011876</v>
      </c>
      <c r="U88" s="85"/>
      <c r="V88" s="115" t="s">
        <v>1257</v>
      </c>
      <c r="W88" s="115" t="s">
        <v>1257</v>
      </c>
      <c r="X88" s="115" t="s">
        <v>1258</v>
      </c>
    </row>
    <row r="89" spans="1:24">
      <c r="A89" s="85"/>
      <c r="B89" s="85">
        <v>5</v>
      </c>
      <c r="C89" s="82">
        <v>1</v>
      </c>
      <c r="D89" s="82">
        <v>7</v>
      </c>
      <c r="E89" s="82">
        <v>3.7</v>
      </c>
      <c r="F89" s="83" t="s">
        <v>1197</v>
      </c>
      <c r="G89" s="82">
        <v>4</v>
      </c>
      <c r="H89" s="128">
        <v>17.2</v>
      </c>
      <c r="I89" s="128">
        <v>33.549999999999997</v>
      </c>
      <c r="J89" s="128">
        <v>22.6</v>
      </c>
      <c r="K89" s="82"/>
      <c r="L89" s="117">
        <v>67.28</v>
      </c>
      <c r="M89" s="117">
        <v>123.43</v>
      </c>
      <c r="N89" s="87">
        <v>6700000</v>
      </c>
      <c r="O89" s="87">
        <v>250162000</v>
      </c>
      <c r="P89" s="87">
        <v>108222000</v>
      </c>
      <c r="Q89" s="87">
        <v>141940000</v>
      </c>
      <c r="R89" s="87">
        <f t="shared" si="2"/>
        <v>6700006.6287111575</v>
      </c>
      <c r="S89" s="87">
        <v>250162000</v>
      </c>
      <c r="T89" s="87">
        <f t="shared" si="3"/>
        <v>12291644.146578748</v>
      </c>
      <c r="U89" s="85"/>
      <c r="V89" s="115" t="s">
        <v>1257</v>
      </c>
      <c r="W89" s="115" t="s">
        <v>1257</v>
      </c>
      <c r="X89" s="115" t="s">
        <v>1258</v>
      </c>
    </row>
    <row r="90" spans="1:24">
      <c r="A90" s="85"/>
      <c r="B90" s="85">
        <v>5</v>
      </c>
      <c r="C90" s="82">
        <v>1</v>
      </c>
      <c r="D90" s="82">
        <v>7</v>
      </c>
      <c r="E90" s="82">
        <v>3.7</v>
      </c>
      <c r="F90" s="83" t="s">
        <v>1198</v>
      </c>
      <c r="G90" s="82">
        <v>4</v>
      </c>
      <c r="H90" s="128">
        <v>34.85</v>
      </c>
      <c r="I90" s="128">
        <v>67.98</v>
      </c>
      <c r="J90" s="128">
        <v>45.79</v>
      </c>
      <c r="K90" s="82"/>
      <c r="L90" s="117">
        <v>136.34</v>
      </c>
      <c r="M90" s="117">
        <v>250.11</v>
      </c>
      <c r="N90" s="87">
        <v>6650000</v>
      </c>
      <c r="O90" s="87">
        <v>503128000</v>
      </c>
      <c r="P90" s="87">
        <v>217658000</v>
      </c>
      <c r="Q90" s="87">
        <v>285470000</v>
      </c>
      <c r="R90" s="87">
        <f t="shared" si="2"/>
        <v>6650006.228664346</v>
      </c>
      <c r="S90" s="87">
        <v>503128000</v>
      </c>
      <c r="T90" s="87">
        <f t="shared" si="3"/>
        <v>12199156.944779521</v>
      </c>
      <c r="U90" s="85"/>
      <c r="V90" s="115" t="s">
        <v>1257</v>
      </c>
      <c r="W90" s="115" t="s">
        <v>1257</v>
      </c>
      <c r="X90" s="115" t="s">
        <v>1258</v>
      </c>
    </row>
    <row r="91" spans="1:24">
      <c r="A91" s="85"/>
      <c r="B91" s="85">
        <v>5</v>
      </c>
      <c r="C91" s="82">
        <v>1</v>
      </c>
      <c r="D91" s="82">
        <v>7</v>
      </c>
      <c r="E91" s="82">
        <v>3.7</v>
      </c>
      <c r="F91" s="83" t="s">
        <v>1199</v>
      </c>
      <c r="G91" s="82">
        <v>4</v>
      </c>
      <c r="H91" s="128">
        <v>32.1</v>
      </c>
      <c r="I91" s="128">
        <v>62.63</v>
      </c>
      <c r="J91" s="128">
        <v>42.18</v>
      </c>
      <c r="K91" s="82"/>
      <c r="L91" s="117">
        <v>125.6</v>
      </c>
      <c r="M91" s="117">
        <v>230.41</v>
      </c>
      <c r="N91" s="87">
        <v>6600000</v>
      </c>
      <c r="O91" s="87">
        <v>460014000</v>
      </c>
      <c r="P91" s="87">
        <v>199004000</v>
      </c>
      <c r="Q91" s="87">
        <v>261010000</v>
      </c>
      <c r="R91" s="87">
        <f t="shared" si="2"/>
        <v>6600006.241120303</v>
      </c>
      <c r="S91" s="87">
        <v>460014000</v>
      </c>
      <c r="T91" s="87">
        <f t="shared" si="3"/>
        <v>12107543.296309944</v>
      </c>
      <c r="U91" s="85"/>
      <c r="V91" s="115" t="s">
        <v>1257</v>
      </c>
      <c r="W91" s="115" t="s">
        <v>1257</v>
      </c>
      <c r="X91" s="115" t="s">
        <v>1258</v>
      </c>
    </row>
    <row r="92" spans="1:24">
      <c r="A92" s="85"/>
      <c r="B92" s="85">
        <v>5</v>
      </c>
      <c r="C92" s="82">
        <v>1</v>
      </c>
      <c r="D92" s="82">
        <v>7</v>
      </c>
      <c r="E92" s="82">
        <v>3.7</v>
      </c>
      <c r="F92" s="83" t="s">
        <v>1200</v>
      </c>
      <c r="G92" s="82">
        <v>4</v>
      </c>
      <c r="H92" s="128">
        <v>32.1</v>
      </c>
      <c r="I92" s="128">
        <v>62.63</v>
      </c>
      <c r="J92" s="128">
        <v>42.18</v>
      </c>
      <c r="K92" s="82"/>
      <c r="L92" s="117">
        <v>125.6</v>
      </c>
      <c r="M92" s="117">
        <v>230.41</v>
      </c>
      <c r="N92" s="87">
        <v>6600000</v>
      </c>
      <c r="O92" s="87">
        <v>460014000</v>
      </c>
      <c r="P92" s="87">
        <v>199004000</v>
      </c>
      <c r="Q92" s="87">
        <v>261010000</v>
      </c>
      <c r="R92" s="87">
        <f t="shared" si="2"/>
        <v>6600006.241120303</v>
      </c>
      <c r="S92" s="87">
        <v>460014000</v>
      </c>
      <c r="T92" s="87">
        <f t="shared" si="3"/>
        <v>12107543.296309944</v>
      </c>
      <c r="U92" s="85"/>
      <c r="V92" s="115" t="s">
        <v>1257</v>
      </c>
      <c r="W92" s="115" t="s">
        <v>1257</v>
      </c>
      <c r="X92" s="115" t="s">
        <v>1258</v>
      </c>
    </row>
    <row r="93" spans="1:24">
      <c r="A93" s="85"/>
      <c r="B93" s="85">
        <v>5</v>
      </c>
      <c r="C93" s="82">
        <v>1</v>
      </c>
      <c r="D93" s="82">
        <v>7</v>
      </c>
      <c r="E93" s="82">
        <v>3.7</v>
      </c>
      <c r="F93" s="83" t="s">
        <v>1201</v>
      </c>
      <c r="G93" s="82">
        <v>4</v>
      </c>
      <c r="H93" s="128">
        <v>32.1</v>
      </c>
      <c r="I93" s="128">
        <v>62.63</v>
      </c>
      <c r="J93" s="128">
        <v>42.18</v>
      </c>
      <c r="K93" s="82"/>
      <c r="L93" s="117">
        <v>125.6</v>
      </c>
      <c r="M93" s="117">
        <v>230.41</v>
      </c>
      <c r="N93" s="87">
        <v>6600000</v>
      </c>
      <c r="O93" s="87">
        <v>460014000</v>
      </c>
      <c r="P93" s="87">
        <v>199004000</v>
      </c>
      <c r="Q93" s="87">
        <v>261010000</v>
      </c>
      <c r="R93" s="87">
        <f t="shared" si="2"/>
        <v>6600006.241120303</v>
      </c>
      <c r="S93" s="87">
        <v>460014000</v>
      </c>
      <c r="T93" s="87">
        <f t="shared" si="3"/>
        <v>12107543.296309944</v>
      </c>
      <c r="U93" s="85"/>
      <c r="V93" s="115" t="s">
        <v>1257</v>
      </c>
      <c r="W93" s="115" t="s">
        <v>1257</v>
      </c>
      <c r="X93" s="115" t="s">
        <v>1258</v>
      </c>
    </row>
    <row r="94" spans="1:24">
      <c r="A94" s="85"/>
      <c r="B94" s="85">
        <v>5</v>
      </c>
      <c r="C94" s="82">
        <v>1</v>
      </c>
      <c r="D94" s="82">
        <v>7</v>
      </c>
      <c r="E94" s="82">
        <v>3.7</v>
      </c>
      <c r="F94" s="83" t="s">
        <v>1202</v>
      </c>
      <c r="G94" s="82">
        <v>4</v>
      </c>
      <c r="H94" s="128">
        <v>32.1</v>
      </c>
      <c r="I94" s="128">
        <v>62.63</v>
      </c>
      <c r="J94" s="128">
        <v>42.18</v>
      </c>
      <c r="K94" s="82"/>
      <c r="L94" s="117">
        <v>125.6</v>
      </c>
      <c r="M94" s="117">
        <v>230.41</v>
      </c>
      <c r="N94" s="87">
        <v>6600000</v>
      </c>
      <c r="O94" s="87">
        <v>460014000</v>
      </c>
      <c r="P94" s="87">
        <v>199004000</v>
      </c>
      <c r="Q94" s="87">
        <v>261010000</v>
      </c>
      <c r="R94" s="87">
        <f t="shared" si="2"/>
        <v>6600006.241120303</v>
      </c>
      <c r="S94" s="87">
        <v>460014000</v>
      </c>
      <c r="T94" s="87">
        <f t="shared" si="3"/>
        <v>12107543.296309944</v>
      </c>
      <c r="U94" s="85"/>
      <c r="V94" s="115" t="s">
        <v>1257</v>
      </c>
      <c r="W94" s="115" t="s">
        <v>1257</v>
      </c>
      <c r="X94" s="115" t="s">
        <v>1258</v>
      </c>
    </row>
    <row r="95" spans="1:24">
      <c r="A95" s="85"/>
      <c r="B95" s="85">
        <v>5</v>
      </c>
      <c r="C95" s="82">
        <v>1</v>
      </c>
      <c r="D95" s="82">
        <v>7</v>
      </c>
      <c r="E95" s="82">
        <v>3.7</v>
      </c>
      <c r="F95" s="83" t="s">
        <v>1203</v>
      </c>
      <c r="G95" s="82">
        <v>4</v>
      </c>
      <c r="H95" s="128">
        <v>32.1</v>
      </c>
      <c r="I95" s="128">
        <v>62.63</v>
      </c>
      <c r="J95" s="128">
        <v>42.18</v>
      </c>
      <c r="K95" s="82"/>
      <c r="L95" s="117">
        <v>125.6</v>
      </c>
      <c r="M95" s="117">
        <v>230.41</v>
      </c>
      <c r="N95" s="87">
        <v>6600000</v>
      </c>
      <c r="O95" s="87">
        <v>460014000</v>
      </c>
      <c r="P95" s="87">
        <v>199004000</v>
      </c>
      <c r="Q95" s="87">
        <v>261010000</v>
      </c>
      <c r="R95" s="87">
        <f t="shared" si="2"/>
        <v>6600006.241120303</v>
      </c>
      <c r="S95" s="87">
        <v>460014000</v>
      </c>
      <c r="T95" s="87">
        <f t="shared" si="3"/>
        <v>12107543.296309944</v>
      </c>
      <c r="U95" s="85"/>
      <c r="V95" s="115" t="s">
        <v>1257</v>
      </c>
      <c r="W95" s="115" t="s">
        <v>1257</v>
      </c>
      <c r="X95" s="115" t="s">
        <v>1258</v>
      </c>
    </row>
    <row r="96" spans="1:24">
      <c r="A96" s="85"/>
      <c r="B96" s="85">
        <v>5</v>
      </c>
      <c r="C96" s="82">
        <v>1</v>
      </c>
      <c r="D96" s="82">
        <v>7</v>
      </c>
      <c r="E96" s="82">
        <v>3.7</v>
      </c>
      <c r="F96" s="83" t="s">
        <v>1204</v>
      </c>
      <c r="G96" s="82">
        <v>4</v>
      </c>
      <c r="H96" s="128">
        <v>33.11</v>
      </c>
      <c r="I96" s="128">
        <v>64.59</v>
      </c>
      <c r="J96" s="128">
        <v>43.51</v>
      </c>
      <c r="K96" s="82"/>
      <c r="L96" s="117">
        <v>129.54</v>
      </c>
      <c r="M96" s="117">
        <v>237.64</v>
      </c>
      <c r="N96" s="87">
        <v>6600000</v>
      </c>
      <c r="O96" s="87">
        <v>474448000</v>
      </c>
      <c r="P96" s="87">
        <v>205248000</v>
      </c>
      <c r="Q96" s="87">
        <v>269200000</v>
      </c>
      <c r="R96" s="87">
        <f t="shared" si="2"/>
        <v>6599996.3831672603</v>
      </c>
      <c r="S96" s="87">
        <v>474448000</v>
      </c>
      <c r="T96" s="87">
        <f t="shared" si="3"/>
        <v>12107635.79200145</v>
      </c>
      <c r="U96" s="85"/>
      <c r="V96" s="115" t="s">
        <v>1257</v>
      </c>
      <c r="W96" s="115" t="s">
        <v>1257</v>
      </c>
      <c r="X96" s="115" t="s">
        <v>1258</v>
      </c>
    </row>
    <row r="97" spans="1:24">
      <c r="A97" s="85"/>
      <c r="B97" s="85">
        <v>5</v>
      </c>
      <c r="C97" s="82">
        <v>1</v>
      </c>
      <c r="D97" s="82">
        <v>7</v>
      </c>
      <c r="E97" s="82">
        <v>3.7</v>
      </c>
      <c r="F97" s="83" t="s">
        <v>1205</v>
      </c>
      <c r="G97" s="82">
        <v>4</v>
      </c>
      <c r="H97" s="128">
        <v>17.2</v>
      </c>
      <c r="I97" s="128">
        <v>33.549999999999997</v>
      </c>
      <c r="J97" s="128">
        <v>22.6</v>
      </c>
      <c r="K97" s="82"/>
      <c r="L97" s="117">
        <v>67.28</v>
      </c>
      <c r="M97" s="117">
        <v>123.43</v>
      </c>
      <c r="N97" s="87">
        <v>6650000</v>
      </c>
      <c r="O97" s="87">
        <v>248295000</v>
      </c>
      <c r="P97" s="87">
        <v>107415000</v>
      </c>
      <c r="Q97" s="87">
        <v>140880000</v>
      </c>
      <c r="R97" s="87">
        <f t="shared" si="2"/>
        <v>6650003.3813122567</v>
      </c>
      <c r="S97" s="87">
        <v>248295000</v>
      </c>
      <c r="T97" s="87">
        <f t="shared" si="3"/>
        <v>12199909.592083411</v>
      </c>
      <c r="U97" s="85"/>
      <c r="V97" s="115" t="s">
        <v>1257</v>
      </c>
      <c r="W97" s="115" t="s">
        <v>1257</v>
      </c>
      <c r="X97" s="115" t="s">
        <v>1258</v>
      </c>
    </row>
    <row r="98" spans="1:24">
      <c r="A98" s="85"/>
      <c r="B98" s="85">
        <v>5</v>
      </c>
      <c r="C98" s="82">
        <v>1</v>
      </c>
      <c r="D98" s="82">
        <v>8</v>
      </c>
      <c r="E98" s="82">
        <v>3.7</v>
      </c>
      <c r="F98" s="83" t="s">
        <v>1303</v>
      </c>
      <c r="G98" s="82">
        <v>4</v>
      </c>
      <c r="H98" s="128">
        <v>69.37</v>
      </c>
      <c r="I98" s="128">
        <v>135.33000000000001</v>
      </c>
      <c r="J98" s="128">
        <v>91.15</v>
      </c>
      <c r="K98" s="82"/>
      <c r="L98" s="117">
        <v>271.39999999999998</v>
      </c>
      <c r="M98" s="117">
        <v>497.88</v>
      </c>
      <c r="N98" s="87">
        <v>6750000</v>
      </c>
      <c r="O98" s="87">
        <v>1016609000</v>
      </c>
      <c r="P98" s="87">
        <v>439789000</v>
      </c>
      <c r="Q98" s="87">
        <v>576820000</v>
      </c>
      <c r="R98" s="87">
        <f t="shared" si="2"/>
        <v>6750001.8259237353</v>
      </c>
      <c r="S98" s="87">
        <v>1016609000</v>
      </c>
      <c r="T98" s="87">
        <f t="shared" si="3"/>
        <v>12382796.275206005</v>
      </c>
      <c r="U98" s="85"/>
      <c r="V98" s="115" t="s">
        <v>1257</v>
      </c>
      <c r="W98" s="115" t="s">
        <v>1257</v>
      </c>
      <c r="X98" s="115" t="s">
        <v>1258</v>
      </c>
    </row>
    <row r="99" spans="1:24">
      <c r="A99" s="85"/>
      <c r="B99" s="85">
        <v>5</v>
      </c>
      <c r="C99" s="82">
        <v>1</v>
      </c>
      <c r="D99" s="82">
        <v>8</v>
      </c>
      <c r="E99" s="82">
        <v>3.7</v>
      </c>
      <c r="F99" s="83" t="s">
        <v>1210</v>
      </c>
      <c r="G99" s="82">
        <v>4</v>
      </c>
      <c r="H99" s="128">
        <v>33.99</v>
      </c>
      <c r="I99" s="128">
        <v>66.319999999999993</v>
      </c>
      <c r="J99" s="128">
        <v>44.67</v>
      </c>
      <c r="K99" s="82"/>
      <c r="L99" s="117">
        <v>133</v>
      </c>
      <c r="M99" s="117">
        <v>243.99</v>
      </c>
      <c r="N99" s="87">
        <v>6700000</v>
      </c>
      <c r="O99" s="87">
        <v>494507000</v>
      </c>
      <c r="P99" s="87">
        <v>213927000</v>
      </c>
      <c r="Q99" s="87">
        <v>280580000</v>
      </c>
      <c r="R99" s="87">
        <f t="shared" si="2"/>
        <v>6700003.6243187049</v>
      </c>
      <c r="S99" s="87">
        <v>494507000</v>
      </c>
      <c r="T99" s="87">
        <f t="shared" si="3"/>
        <v>12291232.212763313</v>
      </c>
      <c r="U99" s="85"/>
      <c r="V99" s="115" t="s">
        <v>1257</v>
      </c>
      <c r="W99" s="115" t="s">
        <v>1257</v>
      </c>
      <c r="X99" s="115" t="s">
        <v>1258</v>
      </c>
    </row>
    <row r="100" spans="1:24">
      <c r="A100" s="85"/>
      <c r="B100" s="85">
        <v>5</v>
      </c>
      <c r="C100" s="82">
        <v>1</v>
      </c>
      <c r="D100" s="82">
        <v>8</v>
      </c>
      <c r="E100" s="82">
        <v>3.7</v>
      </c>
      <c r="F100" s="83" t="s">
        <v>1211</v>
      </c>
      <c r="G100" s="82">
        <v>4</v>
      </c>
      <c r="H100" s="128">
        <v>33.99</v>
      </c>
      <c r="I100" s="128">
        <v>66.319999999999993</v>
      </c>
      <c r="J100" s="128">
        <v>44.67</v>
      </c>
      <c r="K100" s="82"/>
      <c r="L100" s="117">
        <v>133</v>
      </c>
      <c r="M100" s="117">
        <v>243.99</v>
      </c>
      <c r="N100" s="87">
        <v>6700000</v>
      </c>
      <c r="O100" s="87">
        <v>494507000</v>
      </c>
      <c r="P100" s="87">
        <v>213927000</v>
      </c>
      <c r="Q100" s="87">
        <v>280580000</v>
      </c>
      <c r="R100" s="87">
        <f t="shared" si="2"/>
        <v>6700003.6243187049</v>
      </c>
      <c r="S100" s="87">
        <v>494507000</v>
      </c>
      <c r="T100" s="87">
        <f t="shared" si="3"/>
        <v>12291232.212763313</v>
      </c>
      <c r="U100" s="85"/>
      <c r="V100" s="115" t="s">
        <v>1257</v>
      </c>
      <c r="W100" s="115" t="s">
        <v>1257</v>
      </c>
      <c r="X100" s="115" t="s">
        <v>1258</v>
      </c>
    </row>
    <row r="101" spans="1:24">
      <c r="A101" s="85"/>
      <c r="B101" s="85">
        <v>5</v>
      </c>
      <c r="C101" s="82">
        <v>1</v>
      </c>
      <c r="D101" s="82">
        <v>8</v>
      </c>
      <c r="E101" s="82">
        <v>3.7</v>
      </c>
      <c r="F101" s="83" t="s">
        <v>1212</v>
      </c>
      <c r="G101" s="82">
        <v>4</v>
      </c>
      <c r="H101" s="128">
        <v>33.99</v>
      </c>
      <c r="I101" s="128">
        <v>66.319999999999993</v>
      </c>
      <c r="J101" s="128">
        <v>44.67</v>
      </c>
      <c r="K101" s="82"/>
      <c r="L101" s="117">
        <v>133</v>
      </c>
      <c r="M101" s="117">
        <v>243.99</v>
      </c>
      <c r="N101" s="87">
        <v>6700000</v>
      </c>
      <c r="O101" s="87">
        <v>494507000</v>
      </c>
      <c r="P101" s="87">
        <v>213927000</v>
      </c>
      <c r="Q101" s="87">
        <v>280580000</v>
      </c>
      <c r="R101" s="87">
        <f t="shared" si="2"/>
        <v>6700003.6243187049</v>
      </c>
      <c r="S101" s="87">
        <v>494507000</v>
      </c>
      <c r="T101" s="87">
        <f t="shared" si="3"/>
        <v>12291232.212763313</v>
      </c>
      <c r="U101" s="85"/>
      <c r="V101" s="115" t="s">
        <v>1257</v>
      </c>
      <c r="W101" s="115" t="s">
        <v>1257</v>
      </c>
      <c r="X101" s="115" t="s">
        <v>1258</v>
      </c>
    </row>
    <row r="102" spans="1:24">
      <c r="A102" s="85"/>
      <c r="B102" s="85">
        <v>5</v>
      </c>
      <c r="C102" s="82">
        <v>1</v>
      </c>
      <c r="D102" s="82">
        <v>8</v>
      </c>
      <c r="E102" s="82">
        <v>3.7</v>
      </c>
      <c r="F102" s="83" t="s">
        <v>1213</v>
      </c>
      <c r="G102" s="82">
        <v>4</v>
      </c>
      <c r="H102" s="128">
        <v>69.37</v>
      </c>
      <c r="I102" s="128">
        <v>135.33000000000001</v>
      </c>
      <c r="J102" s="128">
        <v>91.15</v>
      </c>
      <c r="K102" s="82"/>
      <c r="L102" s="117">
        <v>271.39999999999998</v>
      </c>
      <c r="M102" s="117">
        <v>497.88</v>
      </c>
      <c r="N102" s="87">
        <v>6750000</v>
      </c>
      <c r="O102" s="87">
        <v>1016609000</v>
      </c>
      <c r="P102" s="87">
        <v>439789000</v>
      </c>
      <c r="Q102" s="87">
        <v>576820000</v>
      </c>
      <c r="R102" s="87">
        <f t="shared" si="2"/>
        <v>6750001.8259237353</v>
      </c>
      <c r="S102" s="87">
        <v>1016609000</v>
      </c>
      <c r="T102" s="87">
        <f t="shared" si="3"/>
        <v>12382796.275206005</v>
      </c>
      <c r="U102" s="85"/>
      <c r="V102" s="115" t="s">
        <v>1257</v>
      </c>
      <c r="W102" s="115" t="s">
        <v>1257</v>
      </c>
      <c r="X102" s="115" t="s">
        <v>1258</v>
      </c>
    </row>
    <row r="103" spans="1:24">
      <c r="A103" s="85"/>
      <c r="B103" s="85">
        <v>5</v>
      </c>
      <c r="C103" s="82">
        <v>1</v>
      </c>
      <c r="D103" s="82">
        <v>8</v>
      </c>
      <c r="E103" s="82">
        <v>3.7</v>
      </c>
      <c r="F103" s="83" t="s">
        <v>1214</v>
      </c>
      <c r="G103" s="82">
        <v>4</v>
      </c>
      <c r="H103" s="128">
        <v>17.2</v>
      </c>
      <c r="I103" s="128">
        <v>33.549999999999997</v>
      </c>
      <c r="J103" s="128">
        <v>22.6</v>
      </c>
      <c r="K103" s="82"/>
      <c r="L103" s="117">
        <v>67.28</v>
      </c>
      <c r="M103" s="117">
        <v>123.43</v>
      </c>
      <c r="N103" s="87">
        <v>6750000</v>
      </c>
      <c r="O103" s="87">
        <v>252029000</v>
      </c>
      <c r="P103" s="87">
        <v>109029000</v>
      </c>
      <c r="Q103" s="87">
        <v>143000000</v>
      </c>
      <c r="R103" s="87">
        <f t="shared" si="2"/>
        <v>6750009.8761100583</v>
      </c>
      <c r="S103" s="87">
        <v>252029000</v>
      </c>
      <c r="T103" s="87">
        <f t="shared" si="3"/>
        <v>12383378.701074086</v>
      </c>
      <c r="U103" s="85"/>
      <c r="V103" s="115" t="s">
        <v>1257</v>
      </c>
      <c r="W103" s="115" t="s">
        <v>1257</v>
      </c>
      <c r="X103" s="115" t="s">
        <v>1258</v>
      </c>
    </row>
    <row r="104" spans="1:24">
      <c r="A104" s="85"/>
      <c r="B104" s="85">
        <v>5</v>
      </c>
      <c r="C104" s="82">
        <v>1</v>
      </c>
      <c r="D104" s="82">
        <v>8</v>
      </c>
      <c r="E104" s="82">
        <v>3.7</v>
      </c>
      <c r="F104" s="83" t="s">
        <v>1215</v>
      </c>
      <c r="G104" s="82">
        <v>4</v>
      </c>
      <c r="H104" s="128">
        <v>34.85</v>
      </c>
      <c r="I104" s="128">
        <v>67.98</v>
      </c>
      <c r="J104" s="128">
        <v>45.79</v>
      </c>
      <c r="K104" s="82"/>
      <c r="L104" s="117">
        <v>136.34</v>
      </c>
      <c r="M104" s="117">
        <v>250.11</v>
      </c>
      <c r="N104" s="87">
        <v>6700000</v>
      </c>
      <c r="O104" s="87">
        <v>506910000</v>
      </c>
      <c r="P104" s="87">
        <v>219290000</v>
      </c>
      <c r="Q104" s="87">
        <v>287620000</v>
      </c>
      <c r="R104" s="87">
        <f t="shared" si="2"/>
        <v>6699994.1513337437</v>
      </c>
      <c r="S104" s="87">
        <v>506910000</v>
      </c>
      <c r="T104" s="87">
        <f t="shared" si="3"/>
        <v>12290857.68805987</v>
      </c>
      <c r="U104" s="85"/>
      <c r="V104" s="115" t="s">
        <v>1257</v>
      </c>
      <c r="W104" s="115" t="s">
        <v>1257</v>
      </c>
      <c r="X104" s="115" t="s">
        <v>1258</v>
      </c>
    </row>
    <row r="105" spans="1:24">
      <c r="A105" s="85"/>
      <c r="B105" s="85">
        <v>5</v>
      </c>
      <c r="C105" s="82">
        <v>1</v>
      </c>
      <c r="D105" s="82">
        <v>8</v>
      </c>
      <c r="E105" s="82">
        <v>3.7</v>
      </c>
      <c r="F105" s="83" t="s">
        <v>1216</v>
      </c>
      <c r="G105" s="82">
        <v>4</v>
      </c>
      <c r="H105" s="128">
        <v>32.1</v>
      </c>
      <c r="I105" s="128">
        <v>62.63</v>
      </c>
      <c r="J105" s="128">
        <v>42.18</v>
      </c>
      <c r="K105" s="82"/>
      <c r="L105" s="117">
        <v>125.6</v>
      </c>
      <c r="M105" s="117">
        <v>230.41</v>
      </c>
      <c r="N105" s="87">
        <v>6650000</v>
      </c>
      <c r="O105" s="87">
        <v>463499000</v>
      </c>
      <c r="P105" s="87">
        <v>200509000</v>
      </c>
      <c r="Q105" s="87">
        <v>262990000</v>
      </c>
      <c r="R105" s="87">
        <f t="shared" si="2"/>
        <v>6650006.9405561993</v>
      </c>
      <c r="S105" s="87">
        <v>463499000</v>
      </c>
      <c r="T105" s="87">
        <f t="shared" si="3"/>
        <v>12199268.305521924</v>
      </c>
      <c r="U105" s="85"/>
      <c r="V105" s="115" t="s">
        <v>1257</v>
      </c>
      <c r="W105" s="115" t="s">
        <v>1257</v>
      </c>
      <c r="X105" s="115" t="s">
        <v>1258</v>
      </c>
    </row>
    <row r="106" spans="1:24">
      <c r="A106" s="85"/>
      <c r="B106" s="85">
        <v>5</v>
      </c>
      <c r="C106" s="82">
        <v>1</v>
      </c>
      <c r="D106" s="82">
        <v>8</v>
      </c>
      <c r="E106" s="82">
        <v>3.7</v>
      </c>
      <c r="F106" s="83" t="s">
        <v>1217</v>
      </c>
      <c r="G106" s="82">
        <v>4</v>
      </c>
      <c r="H106" s="128">
        <v>32.1</v>
      </c>
      <c r="I106" s="128">
        <v>62.63</v>
      </c>
      <c r="J106" s="128">
        <v>42.18</v>
      </c>
      <c r="K106" s="82"/>
      <c r="L106" s="117">
        <v>125.6</v>
      </c>
      <c r="M106" s="117">
        <v>230.41</v>
      </c>
      <c r="N106" s="87">
        <v>6650000</v>
      </c>
      <c r="O106" s="87">
        <v>463499000</v>
      </c>
      <c r="P106" s="87">
        <v>200509000</v>
      </c>
      <c r="Q106" s="87">
        <v>262990000</v>
      </c>
      <c r="R106" s="87">
        <f t="shared" si="2"/>
        <v>6650006.9405561993</v>
      </c>
      <c r="S106" s="87">
        <v>463499000</v>
      </c>
      <c r="T106" s="87">
        <f t="shared" si="3"/>
        <v>12199268.305521924</v>
      </c>
      <c r="U106" s="85"/>
      <c r="V106" s="115" t="s">
        <v>1257</v>
      </c>
      <c r="W106" s="115" t="s">
        <v>1257</v>
      </c>
      <c r="X106" s="115" t="s">
        <v>1258</v>
      </c>
    </row>
    <row r="107" spans="1:24">
      <c r="A107" s="85"/>
      <c r="B107" s="85">
        <v>5</v>
      </c>
      <c r="C107" s="82">
        <v>1</v>
      </c>
      <c r="D107" s="82">
        <v>8</v>
      </c>
      <c r="E107" s="82">
        <v>3.7</v>
      </c>
      <c r="F107" s="83" t="s">
        <v>1218</v>
      </c>
      <c r="G107" s="82">
        <v>4</v>
      </c>
      <c r="H107" s="128">
        <v>32.1</v>
      </c>
      <c r="I107" s="128">
        <v>62.63</v>
      </c>
      <c r="J107" s="128">
        <v>42.18</v>
      </c>
      <c r="K107" s="82"/>
      <c r="L107" s="117">
        <v>125.6</v>
      </c>
      <c r="M107" s="117">
        <v>230.41</v>
      </c>
      <c r="N107" s="87">
        <v>6650000</v>
      </c>
      <c r="O107" s="87">
        <v>463499000</v>
      </c>
      <c r="P107" s="87">
        <v>200509000</v>
      </c>
      <c r="Q107" s="87">
        <v>262990000</v>
      </c>
      <c r="R107" s="87">
        <f t="shared" si="2"/>
        <v>6650006.9405561993</v>
      </c>
      <c r="S107" s="87">
        <v>463499000</v>
      </c>
      <c r="T107" s="87">
        <f t="shared" si="3"/>
        <v>12199268.305521924</v>
      </c>
      <c r="U107" s="85"/>
      <c r="V107" s="115" t="s">
        <v>1257</v>
      </c>
      <c r="W107" s="115" t="s">
        <v>1257</v>
      </c>
      <c r="X107" s="115" t="s">
        <v>1258</v>
      </c>
    </row>
    <row r="108" spans="1:24">
      <c r="A108" s="85"/>
      <c r="B108" s="85">
        <v>5</v>
      </c>
      <c r="C108" s="82">
        <v>1</v>
      </c>
      <c r="D108" s="82">
        <v>8</v>
      </c>
      <c r="E108" s="82">
        <v>3.7</v>
      </c>
      <c r="F108" s="83" t="s">
        <v>1219</v>
      </c>
      <c r="G108" s="82">
        <v>4</v>
      </c>
      <c r="H108" s="128">
        <v>32.1</v>
      </c>
      <c r="I108" s="128">
        <v>62.63</v>
      </c>
      <c r="J108" s="128">
        <v>42.18</v>
      </c>
      <c r="K108" s="82"/>
      <c r="L108" s="117">
        <v>125.6</v>
      </c>
      <c r="M108" s="117">
        <v>230.41</v>
      </c>
      <c r="N108" s="87">
        <v>6650000</v>
      </c>
      <c r="O108" s="87">
        <v>463499000</v>
      </c>
      <c r="P108" s="87">
        <v>200509000</v>
      </c>
      <c r="Q108" s="87">
        <v>262990000</v>
      </c>
      <c r="R108" s="87">
        <f t="shared" si="2"/>
        <v>6650006.9405561993</v>
      </c>
      <c r="S108" s="87">
        <v>463499000</v>
      </c>
      <c r="T108" s="87">
        <f t="shared" si="3"/>
        <v>12199268.305521924</v>
      </c>
      <c r="U108" s="85"/>
      <c r="V108" s="115" t="s">
        <v>1257</v>
      </c>
      <c r="W108" s="115" t="s">
        <v>1257</v>
      </c>
      <c r="X108" s="115" t="s">
        <v>1258</v>
      </c>
    </row>
    <row r="109" spans="1:24">
      <c r="A109" s="85"/>
      <c r="B109" s="85">
        <v>5</v>
      </c>
      <c r="C109" s="82">
        <v>1</v>
      </c>
      <c r="D109" s="82">
        <v>8</v>
      </c>
      <c r="E109" s="82">
        <v>3.7</v>
      </c>
      <c r="F109" s="83" t="s">
        <v>1220</v>
      </c>
      <c r="G109" s="82">
        <v>4</v>
      </c>
      <c r="H109" s="128">
        <v>32.1</v>
      </c>
      <c r="I109" s="128">
        <v>62.63</v>
      </c>
      <c r="J109" s="128">
        <v>42.18</v>
      </c>
      <c r="K109" s="82"/>
      <c r="L109" s="117">
        <v>125.6</v>
      </c>
      <c r="M109" s="117">
        <v>230.41</v>
      </c>
      <c r="N109" s="87">
        <v>6650000</v>
      </c>
      <c r="O109" s="87">
        <v>463499000</v>
      </c>
      <c r="P109" s="87">
        <v>200509000</v>
      </c>
      <c r="Q109" s="87">
        <v>262990000</v>
      </c>
      <c r="R109" s="87">
        <f t="shared" si="2"/>
        <v>6650006.9405561993</v>
      </c>
      <c r="S109" s="87">
        <v>463499000</v>
      </c>
      <c r="T109" s="87">
        <f t="shared" si="3"/>
        <v>12199268.305521924</v>
      </c>
      <c r="U109" s="85"/>
      <c r="V109" s="115" t="s">
        <v>1257</v>
      </c>
      <c r="W109" s="115" t="s">
        <v>1257</v>
      </c>
      <c r="X109" s="115" t="s">
        <v>1258</v>
      </c>
    </row>
    <row r="110" spans="1:24">
      <c r="A110" s="85"/>
      <c r="B110" s="85">
        <v>5</v>
      </c>
      <c r="C110" s="82">
        <v>1</v>
      </c>
      <c r="D110" s="82">
        <v>8</v>
      </c>
      <c r="E110" s="82">
        <v>3.7</v>
      </c>
      <c r="F110" s="83" t="s">
        <v>1221</v>
      </c>
      <c r="G110" s="82">
        <v>4</v>
      </c>
      <c r="H110" s="128">
        <v>33.11</v>
      </c>
      <c r="I110" s="128">
        <v>64.59</v>
      </c>
      <c r="J110" s="128">
        <v>43.51</v>
      </c>
      <c r="K110" s="82"/>
      <c r="L110" s="117">
        <v>129.54</v>
      </c>
      <c r="M110" s="117">
        <v>237.64</v>
      </c>
      <c r="N110" s="87">
        <v>6650000</v>
      </c>
      <c r="O110" s="87">
        <v>478043000</v>
      </c>
      <c r="P110" s="87">
        <v>206803000</v>
      </c>
      <c r="Q110" s="87">
        <v>271240000</v>
      </c>
      <c r="R110" s="87">
        <f t="shared" si="2"/>
        <v>6650006.0512393909</v>
      </c>
      <c r="S110" s="87">
        <v>478043000</v>
      </c>
      <c r="T110" s="87">
        <f t="shared" si="3"/>
        <v>12199378.091836723</v>
      </c>
      <c r="U110" s="85"/>
      <c r="V110" s="115" t="s">
        <v>1257</v>
      </c>
      <c r="W110" s="115" t="s">
        <v>1257</v>
      </c>
      <c r="X110" s="115" t="s">
        <v>1258</v>
      </c>
    </row>
    <row r="111" spans="1:24">
      <c r="A111" s="85"/>
      <c r="B111" s="85">
        <v>5</v>
      </c>
      <c r="C111" s="82">
        <v>1</v>
      </c>
      <c r="D111" s="82">
        <v>8</v>
      </c>
      <c r="E111" s="82">
        <v>3.7</v>
      </c>
      <c r="F111" s="83" t="s">
        <v>1222</v>
      </c>
      <c r="G111" s="82">
        <v>4</v>
      </c>
      <c r="H111" s="128">
        <v>17.2</v>
      </c>
      <c r="I111" s="128">
        <v>33.549999999999997</v>
      </c>
      <c r="J111" s="128">
        <v>22.6</v>
      </c>
      <c r="K111" s="82"/>
      <c r="L111" s="117">
        <v>67.28</v>
      </c>
      <c r="M111" s="117">
        <v>123.43</v>
      </c>
      <c r="N111" s="87">
        <v>6700000</v>
      </c>
      <c r="O111" s="87">
        <v>250162000</v>
      </c>
      <c r="P111" s="87">
        <v>108222000</v>
      </c>
      <c r="Q111" s="87">
        <v>141940000</v>
      </c>
      <c r="R111" s="87">
        <f t="shared" si="2"/>
        <v>6700006.6287111575</v>
      </c>
      <c r="S111" s="87">
        <v>250162000</v>
      </c>
      <c r="T111" s="87">
        <f t="shared" si="3"/>
        <v>12291644.146578748</v>
      </c>
      <c r="U111" s="85"/>
      <c r="V111" s="115" t="s">
        <v>1257</v>
      </c>
      <c r="W111" s="115" t="s">
        <v>1257</v>
      </c>
      <c r="X111" s="115" t="s">
        <v>1258</v>
      </c>
    </row>
    <row r="112" spans="1:24">
      <c r="A112" s="85"/>
      <c r="B112" s="85">
        <v>5</v>
      </c>
      <c r="C112" s="82">
        <v>1</v>
      </c>
      <c r="D112" s="82">
        <v>9</v>
      </c>
      <c r="E112" s="82">
        <v>3.7</v>
      </c>
      <c r="F112" s="83" t="s">
        <v>1304</v>
      </c>
      <c r="G112" s="82">
        <v>5</v>
      </c>
      <c r="H112" s="128">
        <v>69.37</v>
      </c>
      <c r="I112" s="128">
        <v>135.33000000000001</v>
      </c>
      <c r="J112" s="128">
        <v>91.15</v>
      </c>
      <c r="K112" s="82"/>
      <c r="L112" s="117">
        <v>271.39999999999998</v>
      </c>
      <c r="M112" s="117">
        <v>497.88</v>
      </c>
      <c r="N112" s="87">
        <v>6750000</v>
      </c>
      <c r="O112" s="87">
        <v>1016609000</v>
      </c>
      <c r="P112" s="87">
        <v>439789000</v>
      </c>
      <c r="Q112" s="87">
        <v>576820000</v>
      </c>
      <c r="R112" s="87">
        <f t="shared" si="2"/>
        <v>6750001.8259237353</v>
      </c>
      <c r="S112" s="87">
        <v>1016609000</v>
      </c>
      <c r="T112" s="87">
        <f t="shared" si="3"/>
        <v>12382796.275206005</v>
      </c>
      <c r="U112" s="85"/>
      <c r="V112" s="115" t="s">
        <v>1257</v>
      </c>
      <c r="W112" s="115" t="s">
        <v>1257</v>
      </c>
      <c r="X112" s="115" t="s">
        <v>1258</v>
      </c>
    </row>
    <row r="113" spans="1:24">
      <c r="A113" s="85"/>
      <c r="B113" s="85">
        <v>5</v>
      </c>
      <c r="C113" s="82">
        <v>1</v>
      </c>
      <c r="D113" s="82">
        <v>9</v>
      </c>
      <c r="E113" s="82">
        <v>3.7</v>
      </c>
      <c r="F113" s="83" t="s">
        <v>1227</v>
      </c>
      <c r="G113" s="82">
        <v>5</v>
      </c>
      <c r="H113" s="128">
        <v>33.99</v>
      </c>
      <c r="I113" s="128">
        <v>66.319999999999993</v>
      </c>
      <c r="J113" s="128">
        <v>44.67</v>
      </c>
      <c r="K113" s="82"/>
      <c r="L113" s="117">
        <v>133</v>
      </c>
      <c r="M113" s="117">
        <v>243.99</v>
      </c>
      <c r="N113" s="87">
        <v>6700000</v>
      </c>
      <c r="O113" s="87">
        <v>494507000</v>
      </c>
      <c r="P113" s="87">
        <v>213927000</v>
      </c>
      <c r="Q113" s="87">
        <v>280580000</v>
      </c>
      <c r="R113" s="87">
        <f t="shared" si="2"/>
        <v>6700003.6243187049</v>
      </c>
      <c r="S113" s="87">
        <v>494507000</v>
      </c>
      <c r="T113" s="87">
        <f t="shared" si="3"/>
        <v>12291232.212763313</v>
      </c>
      <c r="U113" s="85"/>
      <c r="V113" s="115" t="s">
        <v>1257</v>
      </c>
      <c r="W113" s="115" t="s">
        <v>1257</v>
      </c>
      <c r="X113" s="115" t="s">
        <v>1258</v>
      </c>
    </row>
    <row r="114" spans="1:24">
      <c r="A114" s="85"/>
      <c r="B114" s="85">
        <v>5</v>
      </c>
      <c r="C114" s="82">
        <v>1</v>
      </c>
      <c r="D114" s="82">
        <v>9</v>
      </c>
      <c r="E114" s="82">
        <v>3.7</v>
      </c>
      <c r="F114" s="83" t="s">
        <v>1228</v>
      </c>
      <c r="G114" s="82">
        <v>1</v>
      </c>
      <c r="H114" s="128">
        <v>33.99</v>
      </c>
      <c r="I114" s="128">
        <v>66.319999999999993</v>
      </c>
      <c r="J114" s="128">
        <v>44.67</v>
      </c>
      <c r="K114" s="82"/>
      <c r="L114" s="117">
        <v>133</v>
      </c>
      <c r="M114" s="117">
        <v>243.99</v>
      </c>
      <c r="N114" s="87">
        <v>6700000</v>
      </c>
      <c r="O114" s="87">
        <v>494507000</v>
      </c>
      <c r="P114" s="87">
        <v>213927000</v>
      </c>
      <c r="Q114" s="87">
        <v>280580000</v>
      </c>
      <c r="R114" s="87">
        <f t="shared" si="2"/>
        <v>6700003.6243187049</v>
      </c>
      <c r="S114" s="87">
        <v>494507000</v>
      </c>
      <c r="T114" s="87">
        <f t="shared" si="3"/>
        <v>12291232.212763313</v>
      </c>
      <c r="U114" s="85"/>
      <c r="V114" s="115" t="s">
        <v>1257</v>
      </c>
      <c r="W114" s="115" t="s">
        <v>1257</v>
      </c>
      <c r="X114" s="115" t="s">
        <v>1258</v>
      </c>
    </row>
    <row r="115" spans="1:24">
      <c r="A115" s="85"/>
      <c r="B115" s="85">
        <v>5</v>
      </c>
      <c r="C115" s="82">
        <v>1</v>
      </c>
      <c r="D115" s="82">
        <v>9</v>
      </c>
      <c r="E115" s="82">
        <v>3.7</v>
      </c>
      <c r="F115" s="83" t="s">
        <v>1229</v>
      </c>
      <c r="G115" s="82">
        <v>1</v>
      </c>
      <c r="H115" s="128">
        <v>33.99</v>
      </c>
      <c r="I115" s="128">
        <v>66.319999999999993</v>
      </c>
      <c r="J115" s="128">
        <v>44.67</v>
      </c>
      <c r="K115" s="82"/>
      <c r="L115" s="117">
        <v>133</v>
      </c>
      <c r="M115" s="117">
        <v>243.99</v>
      </c>
      <c r="N115" s="87">
        <v>6700000</v>
      </c>
      <c r="O115" s="87">
        <v>494507000</v>
      </c>
      <c r="P115" s="87">
        <v>213927000</v>
      </c>
      <c r="Q115" s="87">
        <v>280580000</v>
      </c>
      <c r="R115" s="87">
        <f t="shared" si="2"/>
        <v>6700003.6243187049</v>
      </c>
      <c r="S115" s="87">
        <v>494507000</v>
      </c>
      <c r="T115" s="87">
        <f t="shared" si="3"/>
        <v>12291232.212763313</v>
      </c>
      <c r="U115" s="85"/>
      <c r="V115" s="115" t="s">
        <v>1257</v>
      </c>
      <c r="W115" s="115" t="s">
        <v>1257</v>
      </c>
      <c r="X115" s="115" t="s">
        <v>1258</v>
      </c>
    </row>
    <row r="116" spans="1:24">
      <c r="A116" s="85"/>
      <c r="B116" s="85">
        <v>5</v>
      </c>
      <c r="C116" s="82">
        <v>1</v>
      </c>
      <c r="D116" s="82">
        <v>9</v>
      </c>
      <c r="E116" s="82">
        <v>3.7</v>
      </c>
      <c r="F116" s="83" t="s">
        <v>1230</v>
      </c>
      <c r="G116" s="82">
        <v>5</v>
      </c>
      <c r="H116" s="128">
        <v>69.37</v>
      </c>
      <c r="I116" s="128">
        <v>135.33000000000001</v>
      </c>
      <c r="J116" s="128">
        <v>91.15</v>
      </c>
      <c r="K116" s="82"/>
      <c r="L116" s="117">
        <v>271.39999999999998</v>
      </c>
      <c r="M116" s="117">
        <v>497.88</v>
      </c>
      <c r="N116" s="87">
        <v>6750000</v>
      </c>
      <c r="O116" s="87">
        <v>1016609000</v>
      </c>
      <c r="P116" s="87">
        <v>439789000</v>
      </c>
      <c r="Q116" s="87">
        <v>576820000</v>
      </c>
      <c r="R116" s="87">
        <f t="shared" si="2"/>
        <v>6750001.8259237353</v>
      </c>
      <c r="S116" s="87">
        <v>1016609000</v>
      </c>
      <c r="T116" s="87">
        <f t="shared" si="3"/>
        <v>12382796.275206005</v>
      </c>
      <c r="U116" s="85"/>
      <c r="V116" s="115" t="s">
        <v>1257</v>
      </c>
      <c r="W116" s="115" t="s">
        <v>1257</v>
      </c>
      <c r="X116" s="115" t="s">
        <v>1258</v>
      </c>
    </row>
    <row r="117" spans="1:24">
      <c r="A117" s="85"/>
      <c r="B117" s="85">
        <v>5</v>
      </c>
      <c r="C117" s="82">
        <v>1</v>
      </c>
      <c r="D117" s="82">
        <v>9</v>
      </c>
      <c r="E117" s="82">
        <v>3.7</v>
      </c>
      <c r="F117" s="83" t="s">
        <v>1231</v>
      </c>
      <c r="G117" s="82">
        <v>1</v>
      </c>
      <c r="H117" s="128">
        <v>17.2</v>
      </c>
      <c r="I117" s="128">
        <v>33.549999999999997</v>
      </c>
      <c r="J117" s="128">
        <v>22.6</v>
      </c>
      <c r="K117" s="82"/>
      <c r="L117" s="117">
        <v>67.28</v>
      </c>
      <c r="M117" s="117">
        <v>123.43</v>
      </c>
      <c r="N117" s="87">
        <v>6750000</v>
      </c>
      <c r="O117" s="87">
        <v>252029000</v>
      </c>
      <c r="P117" s="87">
        <v>109029000</v>
      </c>
      <c r="Q117" s="87">
        <v>143000000</v>
      </c>
      <c r="R117" s="87">
        <f t="shared" si="2"/>
        <v>6750009.8761100583</v>
      </c>
      <c r="S117" s="87">
        <v>252029000</v>
      </c>
      <c r="T117" s="87">
        <f t="shared" si="3"/>
        <v>12383378.701074086</v>
      </c>
      <c r="U117" s="85"/>
      <c r="V117" s="115" t="s">
        <v>1257</v>
      </c>
      <c r="W117" s="115" t="s">
        <v>1257</v>
      </c>
      <c r="X117" s="115" t="s">
        <v>1258</v>
      </c>
    </row>
    <row r="118" spans="1:24">
      <c r="A118" s="85"/>
      <c r="B118" s="85">
        <v>5</v>
      </c>
      <c r="C118" s="82">
        <v>1</v>
      </c>
      <c r="D118" s="82">
        <v>9</v>
      </c>
      <c r="E118" s="82">
        <v>3.7</v>
      </c>
      <c r="F118" s="83" t="s">
        <v>1232</v>
      </c>
      <c r="G118" s="82">
        <v>1</v>
      </c>
      <c r="H118" s="128">
        <v>34.85</v>
      </c>
      <c r="I118" s="128">
        <v>67.98</v>
      </c>
      <c r="J118" s="128">
        <v>45.79</v>
      </c>
      <c r="K118" s="82"/>
      <c r="L118" s="117">
        <v>136.34</v>
      </c>
      <c r="M118" s="117">
        <v>250.11</v>
      </c>
      <c r="N118" s="87">
        <v>6700000</v>
      </c>
      <c r="O118" s="87">
        <v>506910000</v>
      </c>
      <c r="P118" s="87">
        <v>219290000</v>
      </c>
      <c r="Q118" s="87">
        <v>287620000</v>
      </c>
      <c r="R118" s="87">
        <f t="shared" si="2"/>
        <v>6699994.1513337437</v>
      </c>
      <c r="S118" s="87">
        <v>506910000</v>
      </c>
      <c r="T118" s="87">
        <f t="shared" si="3"/>
        <v>12290857.68805987</v>
      </c>
      <c r="U118" s="85"/>
      <c r="V118" s="115" t="s">
        <v>1257</v>
      </c>
      <c r="W118" s="115" t="s">
        <v>1257</v>
      </c>
      <c r="X118" s="115" t="s">
        <v>1258</v>
      </c>
    </row>
    <row r="119" spans="1:24">
      <c r="A119" s="85"/>
      <c r="B119" s="85">
        <v>5</v>
      </c>
      <c r="C119" s="82">
        <v>1</v>
      </c>
      <c r="D119" s="82">
        <v>9</v>
      </c>
      <c r="E119" s="82">
        <v>3.7</v>
      </c>
      <c r="F119" s="83" t="s">
        <v>1233</v>
      </c>
      <c r="G119" s="82">
        <v>5</v>
      </c>
      <c r="H119" s="128">
        <v>32.1</v>
      </c>
      <c r="I119" s="128">
        <v>62.63</v>
      </c>
      <c r="J119" s="128">
        <v>42.18</v>
      </c>
      <c r="K119" s="82"/>
      <c r="L119" s="117">
        <v>125.6</v>
      </c>
      <c r="M119" s="117">
        <v>230.41</v>
      </c>
      <c r="N119" s="87">
        <v>6650000</v>
      </c>
      <c r="O119" s="87">
        <v>463499000</v>
      </c>
      <c r="P119" s="87">
        <v>200509000</v>
      </c>
      <c r="Q119" s="87">
        <v>262990000</v>
      </c>
      <c r="R119" s="87">
        <f t="shared" si="2"/>
        <v>6650006.9405561993</v>
      </c>
      <c r="S119" s="87">
        <v>463499000</v>
      </c>
      <c r="T119" s="87">
        <f t="shared" si="3"/>
        <v>12199268.305521924</v>
      </c>
      <c r="U119" s="85"/>
      <c r="V119" s="115" t="s">
        <v>1257</v>
      </c>
      <c r="W119" s="115" t="s">
        <v>1257</v>
      </c>
      <c r="X119" s="115" t="s">
        <v>1258</v>
      </c>
    </row>
    <row r="120" spans="1:24">
      <c r="A120" s="85"/>
      <c r="B120" s="85">
        <v>5</v>
      </c>
      <c r="C120" s="82">
        <v>1</v>
      </c>
      <c r="D120" s="82">
        <v>9</v>
      </c>
      <c r="E120" s="82">
        <v>3.7</v>
      </c>
      <c r="F120" s="83" t="s">
        <v>1234</v>
      </c>
      <c r="G120" s="82">
        <v>5</v>
      </c>
      <c r="H120" s="128">
        <v>32.1</v>
      </c>
      <c r="I120" s="128">
        <v>62.63</v>
      </c>
      <c r="J120" s="128">
        <v>42.18</v>
      </c>
      <c r="K120" s="82"/>
      <c r="L120" s="117">
        <v>125.6</v>
      </c>
      <c r="M120" s="117">
        <v>230.41</v>
      </c>
      <c r="N120" s="87">
        <v>6650000</v>
      </c>
      <c r="O120" s="87">
        <v>463499000</v>
      </c>
      <c r="P120" s="87">
        <v>200509000</v>
      </c>
      <c r="Q120" s="87">
        <v>262990000</v>
      </c>
      <c r="R120" s="87">
        <f t="shared" si="2"/>
        <v>6650006.9405561993</v>
      </c>
      <c r="S120" s="87">
        <v>463499000</v>
      </c>
      <c r="T120" s="87">
        <f t="shared" si="3"/>
        <v>12199268.305521924</v>
      </c>
      <c r="U120" s="85"/>
      <c r="V120" s="115" t="s">
        <v>1257</v>
      </c>
      <c r="W120" s="115" t="s">
        <v>1257</v>
      </c>
      <c r="X120" s="115" t="s">
        <v>1258</v>
      </c>
    </row>
    <row r="121" spans="1:24">
      <c r="A121" s="85"/>
      <c r="B121" s="85">
        <v>5</v>
      </c>
      <c r="C121" s="82">
        <v>1</v>
      </c>
      <c r="D121" s="82">
        <v>9</v>
      </c>
      <c r="E121" s="82">
        <v>3.7</v>
      </c>
      <c r="F121" s="83" t="s">
        <v>1235</v>
      </c>
      <c r="G121" s="82">
        <v>5</v>
      </c>
      <c r="H121" s="128">
        <v>32.1</v>
      </c>
      <c r="I121" s="128">
        <v>62.63</v>
      </c>
      <c r="J121" s="128">
        <v>42.18</v>
      </c>
      <c r="K121" s="82"/>
      <c r="L121" s="117">
        <v>125.6</v>
      </c>
      <c r="M121" s="117">
        <v>230.41</v>
      </c>
      <c r="N121" s="87">
        <v>6650000</v>
      </c>
      <c r="O121" s="87">
        <v>463499000</v>
      </c>
      <c r="P121" s="87">
        <v>200509000</v>
      </c>
      <c r="Q121" s="87">
        <v>262990000</v>
      </c>
      <c r="R121" s="87">
        <f t="shared" si="2"/>
        <v>6650006.9405561993</v>
      </c>
      <c r="S121" s="87">
        <v>463499000</v>
      </c>
      <c r="T121" s="87">
        <f t="shared" si="3"/>
        <v>12199268.305521924</v>
      </c>
      <c r="U121" s="85"/>
      <c r="V121" s="115" t="s">
        <v>1257</v>
      </c>
      <c r="W121" s="115" t="s">
        <v>1257</v>
      </c>
      <c r="X121" s="115" t="s">
        <v>1258</v>
      </c>
    </row>
    <row r="122" spans="1:24">
      <c r="A122" s="85"/>
      <c r="B122" s="85">
        <v>5</v>
      </c>
      <c r="C122" s="82">
        <v>1</v>
      </c>
      <c r="D122" s="82">
        <v>9</v>
      </c>
      <c r="E122" s="82">
        <v>3.7</v>
      </c>
      <c r="F122" s="83" t="s">
        <v>1236</v>
      </c>
      <c r="G122" s="82">
        <v>5</v>
      </c>
      <c r="H122" s="128">
        <v>32.1</v>
      </c>
      <c r="I122" s="128">
        <v>62.63</v>
      </c>
      <c r="J122" s="128">
        <v>42.18</v>
      </c>
      <c r="K122" s="82"/>
      <c r="L122" s="117">
        <v>125.6</v>
      </c>
      <c r="M122" s="117">
        <v>230.41</v>
      </c>
      <c r="N122" s="87">
        <v>6650000</v>
      </c>
      <c r="O122" s="87">
        <v>463499000</v>
      </c>
      <c r="P122" s="87">
        <v>200509000</v>
      </c>
      <c r="Q122" s="87">
        <v>262990000</v>
      </c>
      <c r="R122" s="87">
        <f t="shared" si="2"/>
        <v>6650006.9405561993</v>
      </c>
      <c r="S122" s="87">
        <v>463499000</v>
      </c>
      <c r="T122" s="87">
        <f t="shared" si="3"/>
        <v>12199268.305521924</v>
      </c>
      <c r="U122" s="85"/>
      <c r="V122" s="115" t="s">
        <v>1257</v>
      </c>
      <c r="W122" s="115" t="s">
        <v>1257</v>
      </c>
      <c r="X122" s="115" t="s">
        <v>1258</v>
      </c>
    </row>
    <row r="123" spans="1:24">
      <c r="A123" s="85"/>
      <c r="B123" s="85">
        <v>5</v>
      </c>
      <c r="C123" s="82">
        <v>1</v>
      </c>
      <c r="D123" s="82">
        <v>9</v>
      </c>
      <c r="E123" s="82">
        <v>3.7</v>
      </c>
      <c r="F123" s="83" t="s">
        <v>1237</v>
      </c>
      <c r="G123" s="82">
        <v>5</v>
      </c>
      <c r="H123" s="128">
        <v>32.1</v>
      </c>
      <c r="I123" s="128">
        <v>62.63</v>
      </c>
      <c r="J123" s="128">
        <v>42.18</v>
      </c>
      <c r="K123" s="82"/>
      <c r="L123" s="117">
        <v>125.6</v>
      </c>
      <c r="M123" s="117">
        <v>230.41</v>
      </c>
      <c r="N123" s="87">
        <v>6650000</v>
      </c>
      <c r="O123" s="87">
        <v>463499000</v>
      </c>
      <c r="P123" s="87">
        <v>200509000</v>
      </c>
      <c r="Q123" s="87">
        <v>262990000</v>
      </c>
      <c r="R123" s="87">
        <f t="shared" si="2"/>
        <v>6650006.9405561993</v>
      </c>
      <c r="S123" s="87">
        <v>463499000</v>
      </c>
      <c r="T123" s="87">
        <f t="shared" si="3"/>
        <v>12199268.305521924</v>
      </c>
      <c r="U123" s="85"/>
      <c r="V123" s="115" t="s">
        <v>1257</v>
      </c>
      <c r="W123" s="115" t="s">
        <v>1257</v>
      </c>
      <c r="X123" s="115" t="s">
        <v>1258</v>
      </c>
    </row>
    <row r="124" spans="1:24">
      <c r="A124" s="85"/>
      <c r="B124" s="85">
        <v>5</v>
      </c>
      <c r="C124" s="82">
        <v>1</v>
      </c>
      <c r="D124" s="82">
        <v>9</v>
      </c>
      <c r="E124" s="82">
        <v>3.7</v>
      </c>
      <c r="F124" s="83" t="s">
        <v>1238</v>
      </c>
      <c r="G124" s="82">
        <v>5</v>
      </c>
      <c r="H124" s="128">
        <v>33.11</v>
      </c>
      <c r="I124" s="128">
        <v>64.59</v>
      </c>
      <c r="J124" s="128">
        <v>43.51</v>
      </c>
      <c r="K124" s="82"/>
      <c r="L124" s="117">
        <v>129.54</v>
      </c>
      <c r="M124" s="117">
        <v>237.64</v>
      </c>
      <c r="N124" s="87">
        <v>6650000</v>
      </c>
      <c r="O124" s="87">
        <v>478043000</v>
      </c>
      <c r="P124" s="87">
        <v>206803000</v>
      </c>
      <c r="Q124" s="87">
        <v>271240000</v>
      </c>
      <c r="R124" s="87">
        <f t="shared" si="2"/>
        <v>6650006.0512393909</v>
      </c>
      <c r="S124" s="87">
        <v>478043000</v>
      </c>
      <c r="T124" s="87">
        <f t="shared" si="3"/>
        <v>12199378.091836723</v>
      </c>
      <c r="U124" s="85"/>
      <c r="V124" s="115" t="s">
        <v>1257</v>
      </c>
      <c r="W124" s="115" t="s">
        <v>1257</v>
      </c>
      <c r="X124" s="115" t="s">
        <v>1258</v>
      </c>
    </row>
    <row r="125" spans="1:24">
      <c r="A125" s="85"/>
      <c r="B125" s="85">
        <v>5</v>
      </c>
      <c r="C125" s="82">
        <v>1</v>
      </c>
      <c r="D125" s="82">
        <v>9</v>
      </c>
      <c r="E125" s="82">
        <v>3.7</v>
      </c>
      <c r="F125" s="83" t="s">
        <v>1239</v>
      </c>
      <c r="G125" s="82">
        <v>1</v>
      </c>
      <c r="H125" s="128">
        <v>17.2</v>
      </c>
      <c r="I125" s="128">
        <v>33.549999999999997</v>
      </c>
      <c r="J125" s="128">
        <v>22.6</v>
      </c>
      <c r="K125" s="82"/>
      <c r="L125" s="117">
        <v>67.28</v>
      </c>
      <c r="M125" s="117">
        <v>123.43</v>
      </c>
      <c r="N125" s="87">
        <v>6700000</v>
      </c>
      <c r="O125" s="87">
        <v>250162000</v>
      </c>
      <c r="P125" s="87">
        <v>108222000</v>
      </c>
      <c r="Q125" s="87">
        <v>141940000</v>
      </c>
      <c r="R125" s="87">
        <f t="shared" si="2"/>
        <v>6700006.6287111575</v>
      </c>
      <c r="S125" s="87">
        <v>250162000</v>
      </c>
      <c r="T125" s="87">
        <f t="shared" si="3"/>
        <v>12291644.146578748</v>
      </c>
      <c r="U125" s="85"/>
      <c r="V125" s="115" t="s">
        <v>1257</v>
      </c>
      <c r="W125" s="115" t="s">
        <v>1257</v>
      </c>
      <c r="X125" s="115" t="s">
        <v>1258</v>
      </c>
    </row>
    <row r="126" spans="1:24">
      <c r="A126" s="85"/>
      <c r="B126" s="85">
        <v>5</v>
      </c>
      <c r="C126" s="82">
        <v>1</v>
      </c>
      <c r="D126" s="82">
        <v>10</v>
      </c>
      <c r="E126" s="82">
        <v>3.7</v>
      </c>
      <c r="F126" s="83">
        <v>1001</v>
      </c>
      <c r="G126" s="82">
        <v>5</v>
      </c>
      <c r="H126" s="128">
        <v>69.37</v>
      </c>
      <c r="I126" s="128">
        <v>135.33000000000001</v>
      </c>
      <c r="J126" s="128">
        <v>91.15</v>
      </c>
      <c r="K126" s="82"/>
      <c r="L126" s="117">
        <v>271.39999999999998</v>
      </c>
      <c r="M126" s="117">
        <v>497.88</v>
      </c>
      <c r="N126" s="87">
        <v>6800000</v>
      </c>
      <c r="O126" s="87">
        <v>1024139000</v>
      </c>
      <c r="P126" s="87">
        <v>443039000</v>
      </c>
      <c r="Q126" s="87">
        <v>581100000</v>
      </c>
      <c r="R126" s="87">
        <f t="shared" si="2"/>
        <v>6799998.9376443727</v>
      </c>
      <c r="S126" s="87">
        <v>1024139000</v>
      </c>
      <c r="T126" s="87">
        <f t="shared" si="3"/>
        <v>12474515.368733902</v>
      </c>
      <c r="U126" s="85"/>
      <c r="V126" s="115" t="s">
        <v>1257</v>
      </c>
      <c r="W126" s="115" t="s">
        <v>1257</v>
      </c>
      <c r="X126" s="115" t="s">
        <v>1258</v>
      </c>
    </row>
    <row r="127" spans="1:24">
      <c r="A127" s="85"/>
      <c r="B127" s="85">
        <v>5</v>
      </c>
      <c r="C127" s="82">
        <v>1</v>
      </c>
      <c r="D127" s="82">
        <v>10</v>
      </c>
      <c r="E127" s="82">
        <v>3.7</v>
      </c>
      <c r="F127" s="83">
        <v>1002</v>
      </c>
      <c r="G127" s="82">
        <v>5</v>
      </c>
      <c r="H127" s="128">
        <v>33.99</v>
      </c>
      <c r="I127" s="128">
        <v>66.319999999999993</v>
      </c>
      <c r="J127" s="128">
        <v>44.67</v>
      </c>
      <c r="K127" s="82"/>
      <c r="L127" s="117">
        <v>133</v>
      </c>
      <c r="M127" s="117">
        <v>243.99</v>
      </c>
      <c r="N127" s="87">
        <v>6750000</v>
      </c>
      <c r="O127" s="87">
        <v>498197000</v>
      </c>
      <c r="P127" s="87">
        <v>215517000</v>
      </c>
      <c r="Q127" s="87">
        <v>282680000</v>
      </c>
      <c r="R127" s="87">
        <f t="shared" si="2"/>
        <v>6749998.8991555339</v>
      </c>
      <c r="S127" s="87">
        <v>498197000</v>
      </c>
      <c r="T127" s="87">
        <f t="shared" si="3"/>
        <v>12382949.10830796</v>
      </c>
      <c r="U127" s="85"/>
      <c r="V127" s="115" t="s">
        <v>1257</v>
      </c>
      <c r="W127" s="115" t="s">
        <v>1257</v>
      </c>
      <c r="X127" s="115" t="s">
        <v>1258</v>
      </c>
    </row>
    <row r="128" spans="1:24">
      <c r="A128" s="85"/>
      <c r="B128" s="85">
        <v>5</v>
      </c>
      <c r="C128" s="82">
        <v>1</v>
      </c>
      <c r="D128" s="82">
        <v>10</v>
      </c>
      <c r="E128" s="82">
        <v>3.7</v>
      </c>
      <c r="F128" s="83">
        <v>1003</v>
      </c>
      <c r="G128" s="82">
        <v>5</v>
      </c>
      <c r="H128" s="128">
        <v>33.99</v>
      </c>
      <c r="I128" s="128">
        <v>66.319999999999993</v>
      </c>
      <c r="J128" s="128">
        <v>44.67</v>
      </c>
      <c r="K128" s="82"/>
      <c r="L128" s="117">
        <v>133</v>
      </c>
      <c r="M128" s="117">
        <v>243.99</v>
      </c>
      <c r="N128" s="87">
        <v>6750000</v>
      </c>
      <c r="O128" s="87">
        <v>498197000</v>
      </c>
      <c r="P128" s="87">
        <v>215517000</v>
      </c>
      <c r="Q128" s="87">
        <v>282680000</v>
      </c>
      <c r="R128" s="87">
        <f t="shared" si="2"/>
        <v>6749998.8991555339</v>
      </c>
      <c r="S128" s="87">
        <v>498197000</v>
      </c>
      <c r="T128" s="87">
        <f t="shared" si="3"/>
        <v>12382949.10830796</v>
      </c>
      <c r="U128" s="85"/>
      <c r="V128" s="115" t="s">
        <v>1257</v>
      </c>
      <c r="W128" s="115" t="s">
        <v>1257</v>
      </c>
      <c r="X128" s="115" t="s">
        <v>1258</v>
      </c>
    </row>
    <row r="129" spans="1:24">
      <c r="A129" s="85"/>
      <c r="B129" s="85">
        <v>5</v>
      </c>
      <c r="C129" s="82">
        <v>1</v>
      </c>
      <c r="D129" s="82">
        <v>10</v>
      </c>
      <c r="E129" s="82">
        <v>3.7</v>
      </c>
      <c r="F129" s="83">
        <v>1004</v>
      </c>
      <c r="G129" s="82">
        <v>5</v>
      </c>
      <c r="H129" s="128">
        <v>33.99</v>
      </c>
      <c r="I129" s="128">
        <v>66.319999999999993</v>
      </c>
      <c r="J129" s="128">
        <v>44.67</v>
      </c>
      <c r="K129" s="82"/>
      <c r="L129" s="117">
        <v>133</v>
      </c>
      <c r="M129" s="117">
        <v>243.99</v>
      </c>
      <c r="N129" s="87">
        <v>6750000</v>
      </c>
      <c r="O129" s="87">
        <v>498197000</v>
      </c>
      <c r="P129" s="87">
        <v>215517000</v>
      </c>
      <c r="Q129" s="87">
        <v>282680000</v>
      </c>
      <c r="R129" s="87">
        <f t="shared" si="2"/>
        <v>6749998.8991555339</v>
      </c>
      <c r="S129" s="87">
        <v>498197000</v>
      </c>
      <c r="T129" s="87">
        <f t="shared" si="3"/>
        <v>12382949.10830796</v>
      </c>
      <c r="U129" s="85"/>
      <c r="V129" s="115" t="s">
        <v>1257</v>
      </c>
      <c r="W129" s="115" t="s">
        <v>1257</v>
      </c>
      <c r="X129" s="115" t="s">
        <v>1258</v>
      </c>
    </row>
    <row r="130" spans="1:24">
      <c r="A130" s="85"/>
      <c r="B130" s="85">
        <v>5</v>
      </c>
      <c r="C130" s="82">
        <v>1</v>
      </c>
      <c r="D130" s="82">
        <v>10</v>
      </c>
      <c r="E130" s="82">
        <v>3.7</v>
      </c>
      <c r="F130" s="83">
        <v>1005</v>
      </c>
      <c r="G130" s="82">
        <v>5</v>
      </c>
      <c r="H130" s="128">
        <v>69.37</v>
      </c>
      <c r="I130" s="128">
        <v>135.33000000000001</v>
      </c>
      <c r="J130" s="128">
        <v>91.15</v>
      </c>
      <c r="K130" s="82"/>
      <c r="L130" s="117">
        <v>271.39999999999998</v>
      </c>
      <c r="M130" s="117">
        <v>497.88</v>
      </c>
      <c r="N130" s="87">
        <v>6800000</v>
      </c>
      <c r="O130" s="87">
        <v>1024139000</v>
      </c>
      <c r="P130" s="87">
        <v>443039000</v>
      </c>
      <c r="Q130" s="87">
        <v>581100000</v>
      </c>
      <c r="R130" s="87">
        <f t="shared" si="2"/>
        <v>6799998.9376443727</v>
      </c>
      <c r="S130" s="87">
        <v>1024139000</v>
      </c>
      <c r="T130" s="87">
        <f t="shared" si="3"/>
        <v>12474515.368733902</v>
      </c>
      <c r="U130" s="85"/>
      <c r="V130" s="115" t="s">
        <v>1257</v>
      </c>
      <c r="W130" s="115" t="s">
        <v>1257</v>
      </c>
      <c r="X130" s="115" t="s">
        <v>1258</v>
      </c>
    </row>
    <row r="131" spans="1:24">
      <c r="A131" s="85"/>
      <c r="B131" s="85">
        <v>5</v>
      </c>
      <c r="C131" s="82">
        <v>1</v>
      </c>
      <c r="D131" s="82">
        <v>10</v>
      </c>
      <c r="E131" s="82">
        <v>3.7</v>
      </c>
      <c r="F131" s="83">
        <v>1006</v>
      </c>
      <c r="G131" s="82">
        <v>1</v>
      </c>
      <c r="H131" s="128">
        <v>17.2</v>
      </c>
      <c r="I131" s="128">
        <v>33.549999999999997</v>
      </c>
      <c r="J131" s="128">
        <v>22.6</v>
      </c>
      <c r="K131" s="82"/>
      <c r="L131" s="117">
        <v>67.28</v>
      </c>
      <c r="M131" s="117">
        <v>123.43</v>
      </c>
      <c r="N131" s="87">
        <v>6800000</v>
      </c>
      <c r="O131" s="87">
        <v>253896000</v>
      </c>
      <c r="P131" s="87">
        <v>109836000</v>
      </c>
      <c r="Q131" s="87">
        <v>144060000</v>
      </c>
      <c r="R131" s="87">
        <f t="shared" ref="R131:R194" si="4">S131/(M131*0.3025)</f>
        <v>6800013.1235089581</v>
      </c>
      <c r="S131" s="87">
        <v>253896000</v>
      </c>
      <c r="T131" s="87">
        <f t="shared" ref="T131:T194" si="5">S131/(L131*0.3025)</f>
        <v>12475113.255569423</v>
      </c>
      <c r="U131" s="85"/>
      <c r="V131" s="115" t="s">
        <v>1257</v>
      </c>
      <c r="W131" s="115" t="s">
        <v>1257</v>
      </c>
      <c r="X131" s="115" t="s">
        <v>1258</v>
      </c>
    </row>
    <row r="132" spans="1:24">
      <c r="A132" s="85"/>
      <c r="B132" s="85">
        <v>5</v>
      </c>
      <c r="C132" s="82">
        <v>1</v>
      </c>
      <c r="D132" s="82">
        <v>10</v>
      </c>
      <c r="E132" s="82">
        <v>3.7</v>
      </c>
      <c r="F132" s="83">
        <v>1007</v>
      </c>
      <c r="G132" s="82">
        <v>1</v>
      </c>
      <c r="H132" s="128">
        <v>34.85</v>
      </c>
      <c r="I132" s="128">
        <v>67.98</v>
      </c>
      <c r="J132" s="128">
        <v>45.79</v>
      </c>
      <c r="K132" s="82"/>
      <c r="L132" s="117">
        <v>136.34</v>
      </c>
      <c r="M132" s="117">
        <v>250.11</v>
      </c>
      <c r="N132" s="87">
        <v>6750000</v>
      </c>
      <c r="O132" s="87">
        <v>510693000</v>
      </c>
      <c r="P132" s="87">
        <v>220923000</v>
      </c>
      <c r="Q132" s="87">
        <v>289770000</v>
      </c>
      <c r="R132" s="87">
        <f t="shared" si="4"/>
        <v>6749995.2913280139</v>
      </c>
      <c r="S132" s="87">
        <v>510693000</v>
      </c>
      <c r="T132" s="87">
        <f t="shared" si="5"/>
        <v>12382582.677967211</v>
      </c>
      <c r="U132" s="85"/>
      <c r="V132" s="115" t="s">
        <v>1257</v>
      </c>
      <c r="W132" s="115" t="s">
        <v>1257</v>
      </c>
      <c r="X132" s="115" t="s">
        <v>1258</v>
      </c>
    </row>
    <row r="133" spans="1:24">
      <c r="A133" s="85"/>
      <c r="B133" s="85">
        <v>5</v>
      </c>
      <c r="C133" s="82">
        <v>1</v>
      </c>
      <c r="D133" s="82">
        <v>10</v>
      </c>
      <c r="E133" s="82">
        <v>3.7</v>
      </c>
      <c r="F133" s="83">
        <v>1008</v>
      </c>
      <c r="G133" s="82">
        <v>5</v>
      </c>
      <c r="H133" s="128">
        <v>32.1</v>
      </c>
      <c r="I133" s="128">
        <v>62.63</v>
      </c>
      <c r="J133" s="128">
        <v>42.18</v>
      </c>
      <c r="K133" s="82"/>
      <c r="L133" s="117">
        <v>125.6</v>
      </c>
      <c r="M133" s="117">
        <v>230.41</v>
      </c>
      <c r="N133" s="87">
        <v>6700000</v>
      </c>
      <c r="O133" s="87">
        <v>466983000</v>
      </c>
      <c r="P133" s="87">
        <v>202013000</v>
      </c>
      <c r="Q133" s="87">
        <v>264970000</v>
      </c>
      <c r="R133" s="87">
        <f t="shared" si="4"/>
        <v>6699993.292589101</v>
      </c>
      <c r="S133" s="87">
        <v>466983000</v>
      </c>
      <c r="T133" s="87">
        <f t="shared" si="5"/>
        <v>12290966.99478865</v>
      </c>
      <c r="U133" s="85"/>
      <c r="V133" s="115" t="s">
        <v>1257</v>
      </c>
      <c r="W133" s="115" t="s">
        <v>1257</v>
      </c>
      <c r="X133" s="115" t="s">
        <v>1258</v>
      </c>
    </row>
    <row r="134" spans="1:24">
      <c r="A134" s="85"/>
      <c r="B134" s="85">
        <v>5</v>
      </c>
      <c r="C134" s="82">
        <v>1</v>
      </c>
      <c r="D134" s="82">
        <v>10</v>
      </c>
      <c r="E134" s="82">
        <v>3.7</v>
      </c>
      <c r="F134" s="83">
        <v>1009</v>
      </c>
      <c r="G134" s="82">
        <v>5</v>
      </c>
      <c r="H134" s="128">
        <v>32.1</v>
      </c>
      <c r="I134" s="128">
        <v>62.63</v>
      </c>
      <c r="J134" s="128">
        <v>42.18</v>
      </c>
      <c r="K134" s="82"/>
      <c r="L134" s="117">
        <v>125.6</v>
      </c>
      <c r="M134" s="117">
        <v>230.41</v>
      </c>
      <c r="N134" s="87">
        <v>6700000</v>
      </c>
      <c r="O134" s="87">
        <v>466983000</v>
      </c>
      <c r="P134" s="87">
        <v>202013000</v>
      </c>
      <c r="Q134" s="87">
        <v>264970000</v>
      </c>
      <c r="R134" s="87">
        <f t="shared" si="4"/>
        <v>6699993.292589101</v>
      </c>
      <c r="S134" s="87">
        <v>466983000</v>
      </c>
      <c r="T134" s="87">
        <f t="shared" si="5"/>
        <v>12290966.99478865</v>
      </c>
      <c r="U134" s="85"/>
      <c r="V134" s="115" t="s">
        <v>1257</v>
      </c>
      <c r="W134" s="115" t="s">
        <v>1257</v>
      </c>
      <c r="X134" s="115" t="s">
        <v>1258</v>
      </c>
    </row>
    <row r="135" spans="1:24">
      <c r="A135" s="85"/>
      <c r="B135" s="85">
        <v>5</v>
      </c>
      <c r="C135" s="82">
        <v>1</v>
      </c>
      <c r="D135" s="82">
        <v>10</v>
      </c>
      <c r="E135" s="82">
        <v>3.7</v>
      </c>
      <c r="F135" s="83">
        <v>1010</v>
      </c>
      <c r="G135" s="82">
        <v>5</v>
      </c>
      <c r="H135" s="128">
        <v>32.1</v>
      </c>
      <c r="I135" s="128">
        <v>62.63</v>
      </c>
      <c r="J135" s="128">
        <v>42.18</v>
      </c>
      <c r="K135" s="82"/>
      <c r="L135" s="117">
        <v>125.6</v>
      </c>
      <c r="M135" s="117">
        <v>230.41</v>
      </c>
      <c r="N135" s="87">
        <v>6700000</v>
      </c>
      <c r="O135" s="87">
        <v>466983000</v>
      </c>
      <c r="P135" s="87">
        <v>202013000</v>
      </c>
      <c r="Q135" s="87">
        <v>264970000</v>
      </c>
      <c r="R135" s="87">
        <f t="shared" si="4"/>
        <v>6699993.292589101</v>
      </c>
      <c r="S135" s="87">
        <v>466983000</v>
      </c>
      <c r="T135" s="87">
        <f t="shared" si="5"/>
        <v>12290966.99478865</v>
      </c>
      <c r="U135" s="85"/>
      <c r="V135" s="115" t="s">
        <v>1257</v>
      </c>
      <c r="W135" s="115" t="s">
        <v>1257</v>
      </c>
      <c r="X135" s="115" t="s">
        <v>1258</v>
      </c>
    </row>
    <row r="136" spans="1:24">
      <c r="A136" s="85"/>
      <c r="B136" s="85">
        <v>5</v>
      </c>
      <c r="C136" s="82">
        <v>1</v>
      </c>
      <c r="D136" s="82">
        <v>10</v>
      </c>
      <c r="E136" s="82">
        <v>3.7</v>
      </c>
      <c r="F136" s="83">
        <v>1011</v>
      </c>
      <c r="G136" s="82">
        <v>5</v>
      </c>
      <c r="H136" s="128">
        <v>32.1</v>
      </c>
      <c r="I136" s="128">
        <v>62.63</v>
      </c>
      <c r="J136" s="128">
        <v>42.18</v>
      </c>
      <c r="K136" s="82"/>
      <c r="L136" s="117">
        <v>125.6</v>
      </c>
      <c r="M136" s="117">
        <v>230.41</v>
      </c>
      <c r="N136" s="87">
        <v>6700000</v>
      </c>
      <c r="O136" s="87">
        <v>466983000</v>
      </c>
      <c r="P136" s="87">
        <v>202013000</v>
      </c>
      <c r="Q136" s="87">
        <v>264970000</v>
      </c>
      <c r="R136" s="87">
        <f t="shared" si="4"/>
        <v>6699993.292589101</v>
      </c>
      <c r="S136" s="87">
        <v>466983000</v>
      </c>
      <c r="T136" s="87">
        <f t="shared" si="5"/>
        <v>12290966.99478865</v>
      </c>
      <c r="U136" s="85"/>
      <c r="V136" s="115" t="s">
        <v>1257</v>
      </c>
      <c r="W136" s="115" t="s">
        <v>1257</v>
      </c>
      <c r="X136" s="115" t="s">
        <v>1258</v>
      </c>
    </row>
    <row r="137" spans="1:24">
      <c r="A137" s="85"/>
      <c r="B137" s="85">
        <v>5</v>
      </c>
      <c r="C137" s="82">
        <v>1</v>
      </c>
      <c r="D137" s="82">
        <v>10</v>
      </c>
      <c r="E137" s="82">
        <v>3.7</v>
      </c>
      <c r="F137" s="83">
        <v>1012</v>
      </c>
      <c r="G137" s="82">
        <v>5</v>
      </c>
      <c r="H137" s="128">
        <v>32.1</v>
      </c>
      <c r="I137" s="128">
        <v>62.63</v>
      </c>
      <c r="J137" s="128">
        <v>42.18</v>
      </c>
      <c r="K137" s="82"/>
      <c r="L137" s="117">
        <v>125.6</v>
      </c>
      <c r="M137" s="117">
        <v>230.41</v>
      </c>
      <c r="N137" s="87">
        <v>6700000</v>
      </c>
      <c r="O137" s="87">
        <v>466983000</v>
      </c>
      <c r="P137" s="87">
        <v>202013000</v>
      </c>
      <c r="Q137" s="87">
        <v>264970000</v>
      </c>
      <c r="R137" s="87">
        <f t="shared" si="4"/>
        <v>6699993.292589101</v>
      </c>
      <c r="S137" s="87">
        <v>466983000</v>
      </c>
      <c r="T137" s="87">
        <f t="shared" si="5"/>
        <v>12290966.99478865</v>
      </c>
      <c r="U137" s="85"/>
      <c r="V137" s="115" t="s">
        <v>1257</v>
      </c>
      <c r="W137" s="115" t="s">
        <v>1257</v>
      </c>
      <c r="X137" s="115" t="s">
        <v>1258</v>
      </c>
    </row>
    <row r="138" spans="1:24">
      <c r="A138" s="85"/>
      <c r="B138" s="85">
        <v>5</v>
      </c>
      <c r="C138" s="82">
        <v>1</v>
      </c>
      <c r="D138" s="82">
        <v>10</v>
      </c>
      <c r="E138" s="82">
        <v>3.7</v>
      </c>
      <c r="F138" s="83">
        <v>1013</v>
      </c>
      <c r="G138" s="82">
        <v>5</v>
      </c>
      <c r="H138" s="128">
        <v>33.11</v>
      </c>
      <c r="I138" s="128">
        <v>64.59</v>
      </c>
      <c r="J138" s="128">
        <v>43.51</v>
      </c>
      <c r="K138" s="82"/>
      <c r="L138" s="117">
        <v>129.54</v>
      </c>
      <c r="M138" s="117">
        <v>237.64</v>
      </c>
      <c r="N138" s="87">
        <v>6700000</v>
      </c>
      <c r="O138" s="87">
        <v>481637000</v>
      </c>
      <c r="P138" s="87">
        <v>208357000</v>
      </c>
      <c r="Q138" s="87">
        <v>273280000</v>
      </c>
      <c r="R138" s="87">
        <f t="shared" si="4"/>
        <v>6700001.8084163703</v>
      </c>
      <c r="S138" s="87">
        <v>481637000</v>
      </c>
      <c r="T138" s="87">
        <f t="shared" si="5"/>
        <v>12291094.872256186</v>
      </c>
      <c r="U138" s="85"/>
      <c r="V138" s="115" t="s">
        <v>1257</v>
      </c>
      <c r="W138" s="115" t="s">
        <v>1257</v>
      </c>
      <c r="X138" s="115" t="s">
        <v>1258</v>
      </c>
    </row>
    <row r="139" spans="1:24">
      <c r="A139" s="85"/>
      <c r="B139" s="85">
        <v>5</v>
      </c>
      <c r="C139" s="82">
        <v>1</v>
      </c>
      <c r="D139" s="82">
        <v>10</v>
      </c>
      <c r="E139" s="82">
        <v>3.7</v>
      </c>
      <c r="F139" s="83">
        <v>1014</v>
      </c>
      <c r="G139" s="82">
        <v>1</v>
      </c>
      <c r="H139" s="128">
        <v>17.2</v>
      </c>
      <c r="I139" s="128">
        <v>33.549999999999997</v>
      </c>
      <c r="J139" s="128">
        <v>22.6</v>
      </c>
      <c r="K139" s="82"/>
      <c r="L139" s="117">
        <v>67.28</v>
      </c>
      <c r="M139" s="117">
        <v>123.43</v>
      </c>
      <c r="N139" s="87">
        <v>6750000</v>
      </c>
      <c r="O139" s="87">
        <v>252029000</v>
      </c>
      <c r="P139" s="87">
        <v>109029000</v>
      </c>
      <c r="Q139" s="87">
        <v>143000000</v>
      </c>
      <c r="R139" s="87">
        <f t="shared" si="4"/>
        <v>6750009.8761100583</v>
      </c>
      <c r="S139" s="87">
        <v>252029000</v>
      </c>
      <c r="T139" s="87">
        <f t="shared" si="5"/>
        <v>12383378.701074086</v>
      </c>
      <c r="U139" s="85"/>
      <c r="V139" s="115" t="s">
        <v>1257</v>
      </c>
      <c r="W139" s="115" t="s">
        <v>1257</v>
      </c>
      <c r="X139" s="115" t="s">
        <v>1258</v>
      </c>
    </row>
    <row r="140" spans="1:24">
      <c r="A140" s="85"/>
      <c r="B140" s="85">
        <v>5</v>
      </c>
      <c r="C140" s="82">
        <v>1</v>
      </c>
      <c r="D140" s="82">
        <v>11</v>
      </c>
      <c r="E140" s="82">
        <v>3.8</v>
      </c>
      <c r="F140" s="83">
        <v>1101</v>
      </c>
      <c r="G140" s="82">
        <v>5</v>
      </c>
      <c r="H140" s="128">
        <v>69.37</v>
      </c>
      <c r="I140" s="128">
        <v>135.33000000000001</v>
      </c>
      <c r="J140" s="128">
        <v>91.15</v>
      </c>
      <c r="K140" s="82"/>
      <c r="L140" s="117">
        <v>271.39999999999998</v>
      </c>
      <c r="M140" s="117">
        <v>497.88</v>
      </c>
      <c r="N140" s="87">
        <v>6800000</v>
      </c>
      <c r="O140" s="87">
        <v>1024139000</v>
      </c>
      <c r="P140" s="87">
        <v>443039000</v>
      </c>
      <c r="Q140" s="87">
        <v>581100000</v>
      </c>
      <c r="R140" s="87">
        <f t="shared" si="4"/>
        <v>6799998.9376443727</v>
      </c>
      <c r="S140" s="87">
        <v>1024139000</v>
      </c>
      <c r="T140" s="87">
        <f t="shared" si="5"/>
        <v>12474515.368733902</v>
      </c>
      <c r="U140" s="85"/>
      <c r="V140" s="115" t="s">
        <v>1257</v>
      </c>
      <c r="W140" s="115" t="s">
        <v>1257</v>
      </c>
      <c r="X140" s="115" t="s">
        <v>1258</v>
      </c>
    </row>
    <row r="141" spans="1:24">
      <c r="A141" s="85"/>
      <c r="B141" s="85">
        <v>5</v>
      </c>
      <c r="C141" s="82">
        <v>1</v>
      </c>
      <c r="D141" s="82">
        <v>11</v>
      </c>
      <c r="E141" s="82">
        <v>3.8</v>
      </c>
      <c r="F141" s="83">
        <v>1102</v>
      </c>
      <c r="G141" s="82">
        <v>5</v>
      </c>
      <c r="H141" s="128">
        <v>33.99</v>
      </c>
      <c r="I141" s="128">
        <v>66.319999999999993</v>
      </c>
      <c r="J141" s="128">
        <v>44.67</v>
      </c>
      <c r="K141" s="82"/>
      <c r="L141" s="117">
        <v>133</v>
      </c>
      <c r="M141" s="117">
        <v>243.99</v>
      </c>
      <c r="N141" s="87">
        <v>6750000</v>
      </c>
      <c r="O141" s="87">
        <v>498197000</v>
      </c>
      <c r="P141" s="87">
        <v>215517000</v>
      </c>
      <c r="Q141" s="87">
        <v>282680000</v>
      </c>
      <c r="R141" s="87">
        <f t="shared" si="4"/>
        <v>6749998.8991555339</v>
      </c>
      <c r="S141" s="87">
        <v>498197000</v>
      </c>
      <c r="T141" s="87">
        <f t="shared" si="5"/>
        <v>12382949.10830796</v>
      </c>
      <c r="U141" s="85"/>
      <c r="V141" s="115" t="s">
        <v>1257</v>
      </c>
      <c r="W141" s="115" t="s">
        <v>1257</v>
      </c>
      <c r="X141" s="115" t="s">
        <v>1258</v>
      </c>
    </row>
    <row r="142" spans="1:24">
      <c r="A142" s="85"/>
      <c r="B142" s="85">
        <v>5</v>
      </c>
      <c r="C142" s="82">
        <v>1</v>
      </c>
      <c r="D142" s="82">
        <v>11</v>
      </c>
      <c r="E142" s="82">
        <v>3.8</v>
      </c>
      <c r="F142" s="83">
        <v>1103</v>
      </c>
      <c r="G142" s="82">
        <v>1</v>
      </c>
      <c r="H142" s="128">
        <v>33.99</v>
      </c>
      <c r="I142" s="128">
        <v>66.319999999999993</v>
      </c>
      <c r="J142" s="128">
        <v>44.67</v>
      </c>
      <c r="K142" s="82"/>
      <c r="L142" s="117">
        <v>133</v>
      </c>
      <c r="M142" s="117">
        <v>243.99</v>
      </c>
      <c r="N142" s="87">
        <v>6750000</v>
      </c>
      <c r="O142" s="87">
        <v>498197000</v>
      </c>
      <c r="P142" s="87">
        <v>215517000</v>
      </c>
      <c r="Q142" s="87">
        <v>282680000</v>
      </c>
      <c r="R142" s="87">
        <f t="shared" si="4"/>
        <v>6749998.8991555339</v>
      </c>
      <c r="S142" s="87">
        <v>498197000</v>
      </c>
      <c r="T142" s="87">
        <f t="shared" si="5"/>
        <v>12382949.10830796</v>
      </c>
      <c r="U142" s="85"/>
      <c r="V142" s="115" t="s">
        <v>1257</v>
      </c>
      <c r="W142" s="115" t="s">
        <v>1257</v>
      </c>
      <c r="X142" s="115" t="s">
        <v>1258</v>
      </c>
    </row>
    <row r="143" spans="1:24">
      <c r="A143" s="85"/>
      <c r="B143" s="85">
        <v>5</v>
      </c>
      <c r="C143" s="82">
        <v>1</v>
      </c>
      <c r="D143" s="82">
        <v>11</v>
      </c>
      <c r="E143" s="82">
        <v>3.8</v>
      </c>
      <c r="F143" s="83">
        <v>1104</v>
      </c>
      <c r="G143" s="82">
        <v>1</v>
      </c>
      <c r="H143" s="128">
        <v>33.99</v>
      </c>
      <c r="I143" s="128">
        <v>66.319999999999993</v>
      </c>
      <c r="J143" s="128">
        <v>44.67</v>
      </c>
      <c r="K143" s="82"/>
      <c r="L143" s="117">
        <v>133</v>
      </c>
      <c r="M143" s="117">
        <v>243.99</v>
      </c>
      <c r="N143" s="87">
        <v>6750000</v>
      </c>
      <c r="O143" s="87">
        <v>498197000</v>
      </c>
      <c r="P143" s="87">
        <v>215517000</v>
      </c>
      <c r="Q143" s="87">
        <v>282680000</v>
      </c>
      <c r="R143" s="87">
        <f t="shared" si="4"/>
        <v>6749998.8991555339</v>
      </c>
      <c r="S143" s="87">
        <v>498197000</v>
      </c>
      <c r="T143" s="87">
        <f t="shared" si="5"/>
        <v>12382949.10830796</v>
      </c>
      <c r="U143" s="85"/>
      <c r="V143" s="115" t="s">
        <v>1257</v>
      </c>
      <c r="W143" s="115" t="s">
        <v>1257</v>
      </c>
      <c r="X143" s="115" t="s">
        <v>1258</v>
      </c>
    </row>
    <row r="144" spans="1:24">
      <c r="A144" s="85"/>
      <c r="B144" s="85">
        <v>5</v>
      </c>
      <c r="C144" s="82">
        <v>1</v>
      </c>
      <c r="D144" s="82">
        <v>11</v>
      </c>
      <c r="E144" s="82">
        <v>3.8</v>
      </c>
      <c r="F144" s="83">
        <v>1105</v>
      </c>
      <c r="G144" s="82">
        <v>1</v>
      </c>
      <c r="H144" s="128">
        <v>69.37</v>
      </c>
      <c r="I144" s="128">
        <v>135.33000000000001</v>
      </c>
      <c r="J144" s="128">
        <v>91.15</v>
      </c>
      <c r="K144" s="82"/>
      <c r="L144" s="117">
        <v>271.39999999999998</v>
      </c>
      <c r="M144" s="117">
        <v>497.88</v>
      </c>
      <c r="N144" s="87">
        <v>6800000</v>
      </c>
      <c r="O144" s="87">
        <v>1024139000</v>
      </c>
      <c r="P144" s="87">
        <v>443039000</v>
      </c>
      <c r="Q144" s="87">
        <v>581100000</v>
      </c>
      <c r="R144" s="87">
        <f t="shared" si="4"/>
        <v>6799998.9376443727</v>
      </c>
      <c r="S144" s="87">
        <v>1024139000</v>
      </c>
      <c r="T144" s="87">
        <f t="shared" si="5"/>
        <v>12474515.368733902</v>
      </c>
      <c r="U144" s="85"/>
      <c r="V144" s="115" t="s">
        <v>1257</v>
      </c>
      <c r="W144" s="115" t="s">
        <v>1257</v>
      </c>
      <c r="X144" s="115" t="s">
        <v>1258</v>
      </c>
    </row>
    <row r="145" spans="1:24">
      <c r="A145" s="85"/>
      <c r="B145" s="85">
        <v>5</v>
      </c>
      <c r="C145" s="82">
        <v>1</v>
      </c>
      <c r="D145" s="82">
        <v>11</v>
      </c>
      <c r="E145" s="82">
        <v>3.8</v>
      </c>
      <c r="F145" s="83">
        <v>1106</v>
      </c>
      <c r="G145" s="82">
        <v>1</v>
      </c>
      <c r="H145" s="128">
        <v>17.2</v>
      </c>
      <c r="I145" s="128">
        <v>33.549999999999997</v>
      </c>
      <c r="J145" s="128">
        <v>22.6</v>
      </c>
      <c r="K145" s="82"/>
      <c r="L145" s="117">
        <v>67.28</v>
      </c>
      <c r="M145" s="117">
        <v>123.43</v>
      </c>
      <c r="N145" s="87">
        <v>6800000</v>
      </c>
      <c r="O145" s="87">
        <v>253896000</v>
      </c>
      <c r="P145" s="87">
        <v>109836000</v>
      </c>
      <c r="Q145" s="87">
        <v>144060000</v>
      </c>
      <c r="R145" s="87">
        <f t="shared" si="4"/>
        <v>6800013.1235089581</v>
      </c>
      <c r="S145" s="87">
        <v>253896000</v>
      </c>
      <c r="T145" s="87">
        <f t="shared" si="5"/>
        <v>12475113.255569423</v>
      </c>
      <c r="U145" s="85"/>
      <c r="V145" s="115" t="s">
        <v>1257</v>
      </c>
      <c r="W145" s="115" t="s">
        <v>1257</v>
      </c>
      <c r="X145" s="115" t="s">
        <v>1258</v>
      </c>
    </row>
    <row r="146" spans="1:24">
      <c r="A146" s="85"/>
      <c r="B146" s="85">
        <v>5</v>
      </c>
      <c r="C146" s="82">
        <v>1</v>
      </c>
      <c r="D146" s="82">
        <v>11</v>
      </c>
      <c r="E146" s="82">
        <v>3.8</v>
      </c>
      <c r="F146" s="83">
        <v>1107</v>
      </c>
      <c r="G146" s="82">
        <v>1</v>
      </c>
      <c r="H146" s="128">
        <v>34.85</v>
      </c>
      <c r="I146" s="128">
        <v>67.98</v>
      </c>
      <c r="J146" s="128">
        <v>45.79</v>
      </c>
      <c r="K146" s="82"/>
      <c r="L146" s="117">
        <v>136.34</v>
      </c>
      <c r="M146" s="117">
        <v>250.11</v>
      </c>
      <c r="N146" s="87">
        <v>6750000</v>
      </c>
      <c r="O146" s="87">
        <v>510693000</v>
      </c>
      <c r="P146" s="87">
        <v>220923000</v>
      </c>
      <c r="Q146" s="87">
        <v>289770000</v>
      </c>
      <c r="R146" s="87">
        <f t="shared" si="4"/>
        <v>6749995.2913280139</v>
      </c>
      <c r="S146" s="87">
        <v>510693000</v>
      </c>
      <c r="T146" s="87">
        <f t="shared" si="5"/>
        <v>12382582.677967211</v>
      </c>
      <c r="U146" s="85"/>
      <c r="V146" s="115" t="s">
        <v>1257</v>
      </c>
      <c r="W146" s="115" t="s">
        <v>1257</v>
      </c>
      <c r="X146" s="115" t="s">
        <v>1258</v>
      </c>
    </row>
    <row r="147" spans="1:24">
      <c r="A147" s="85"/>
      <c r="B147" s="85">
        <v>5</v>
      </c>
      <c r="C147" s="82">
        <v>1</v>
      </c>
      <c r="D147" s="82">
        <v>11</v>
      </c>
      <c r="E147" s="82">
        <v>3.8</v>
      </c>
      <c r="F147" s="83">
        <v>1108</v>
      </c>
      <c r="G147" s="82">
        <v>1</v>
      </c>
      <c r="H147" s="128">
        <v>32.1</v>
      </c>
      <c r="I147" s="128">
        <v>62.63</v>
      </c>
      <c r="J147" s="128">
        <v>42.18</v>
      </c>
      <c r="K147" s="82"/>
      <c r="L147" s="117">
        <v>125.6</v>
      </c>
      <c r="M147" s="117">
        <v>230.41</v>
      </c>
      <c r="N147" s="87">
        <v>6700000</v>
      </c>
      <c r="O147" s="87">
        <v>466983000</v>
      </c>
      <c r="P147" s="87">
        <v>202013000</v>
      </c>
      <c r="Q147" s="87">
        <v>264970000</v>
      </c>
      <c r="R147" s="87">
        <f t="shared" si="4"/>
        <v>6699993.292589101</v>
      </c>
      <c r="S147" s="87">
        <v>466983000</v>
      </c>
      <c r="T147" s="87">
        <f t="shared" si="5"/>
        <v>12290966.99478865</v>
      </c>
      <c r="U147" s="85"/>
      <c r="V147" s="115" t="s">
        <v>1257</v>
      </c>
      <c r="W147" s="115" t="s">
        <v>1257</v>
      </c>
      <c r="X147" s="115" t="s">
        <v>1258</v>
      </c>
    </row>
    <row r="148" spans="1:24">
      <c r="A148" s="85"/>
      <c r="B148" s="85">
        <v>5</v>
      </c>
      <c r="C148" s="82">
        <v>1</v>
      </c>
      <c r="D148" s="82">
        <v>11</v>
      </c>
      <c r="E148" s="82">
        <v>3.8</v>
      </c>
      <c r="F148" s="83">
        <v>1109</v>
      </c>
      <c r="G148" s="82">
        <v>1</v>
      </c>
      <c r="H148" s="128">
        <v>32.1</v>
      </c>
      <c r="I148" s="128">
        <v>62.63</v>
      </c>
      <c r="J148" s="128">
        <v>42.18</v>
      </c>
      <c r="K148" s="82"/>
      <c r="L148" s="117">
        <v>125.6</v>
      </c>
      <c r="M148" s="117">
        <v>230.41</v>
      </c>
      <c r="N148" s="87">
        <v>6700000</v>
      </c>
      <c r="O148" s="87">
        <v>466983000</v>
      </c>
      <c r="P148" s="87">
        <v>202013000</v>
      </c>
      <c r="Q148" s="87">
        <v>264970000</v>
      </c>
      <c r="R148" s="87">
        <f t="shared" si="4"/>
        <v>6699993.292589101</v>
      </c>
      <c r="S148" s="87">
        <v>466983000</v>
      </c>
      <c r="T148" s="87">
        <f t="shared" si="5"/>
        <v>12290966.99478865</v>
      </c>
      <c r="U148" s="85"/>
      <c r="V148" s="115" t="s">
        <v>1257</v>
      </c>
      <c r="W148" s="115" t="s">
        <v>1257</v>
      </c>
      <c r="X148" s="115" t="s">
        <v>1258</v>
      </c>
    </row>
    <row r="149" spans="1:24">
      <c r="A149" s="85"/>
      <c r="B149" s="85">
        <v>5</v>
      </c>
      <c r="C149" s="82">
        <v>1</v>
      </c>
      <c r="D149" s="82">
        <v>11</v>
      </c>
      <c r="E149" s="82">
        <v>3.8</v>
      </c>
      <c r="F149" s="83">
        <v>1110</v>
      </c>
      <c r="G149" s="82">
        <v>5</v>
      </c>
      <c r="H149" s="128">
        <v>32.1</v>
      </c>
      <c r="I149" s="128">
        <v>62.63</v>
      </c>
      <c r="J149" s="128">
        <v>42.18</v>
      </c>
      <c r="K149" s="82"/>
      <c r="L149" s="117">
        <v>125.6</v>
      </c>
      <c r="M149" s="117">
        <v>230.41</v>
      </c>
      <c r="N149" s="87">
        <v>6700000</v>
      </c>
      <c r="O149" s="87">
        <v>466983000</v>
      </c>
      <c r="P149" s="87">
        <v>202013000</v>
      </c>
      <c r="Q149" s="87">
        <v>264970000</v>
      </c>
      <c r="R149" s="87">
        <f t="shared" si="4"/>
        <v>6699993.292589101</v>
      </c>
      <c r="S149" s="87">
        <v>466983000</v>
      </c>
      <c r="T149" s="87">
        <f t="shared" si="5"/>
        <v>12290966.99478865</v>
      </c>
      <c r="U149" s="85"/>
      <c r="V149" s="115" t="s">
        <v>1257</v>
      </c>
      <c r="W149" s="115" t="s">
        <v>1257</v>
      </c>
      <c r="X149" s="115" t="s">
        <v>1258</v>
      </c>
    </row>
    <row r="150" spans="1:24">
      <c r="A150" s="85"/>
      <c r="B150" s="85">
        <v>5</v>
      </c>
      <c r="C150" s="82">
        <v>1</v>
      </c>
      <c r="D150" s="82">
        <v>11</v>
      </c>
      <c r="E150" s="82">
        <v>3.8</v>
      </c>
      <c r="F150" s="83">
        <v>1111</v>
      </c>
      <c r="G150" s="82">
        <v>5</v>
      </c>
      <c r="H150" s="128">
        <v>32.1</v>
      </c>
      <c r="I150" s="128">
        <v>62.63</v>
      </c>
      <c r="J150" s="128">
        <v>42.18</v>
      </c>
      <c r="K150" s="82"/>
      <c r="L150" s="117">
        <v>125.6</v>
      </c>
      <c r="M150" s="117">
        <v>230.41</v>
      </c>
      <c r="N150" s="87">
        <v>6700000</v>
      </c>
      <c r="O150" s="87">
        <v>466983000</v>
      </c>
      <c r="P150" s="87">
        <v>202013000</v>
      </c>
      <c r="Q150" s="87">
        <v>264970000</v>
      </c>
      <c r="R150" s="87">
        <f t="shared" si="4"/>
        <v>6699993.292589101</v>
      </c>
      <c r="S150" s="87">
        <v>466983000</v>
      </c>
      <c r="T150" s="87">
        <f t="shared" si="5"/>
        <v>12290966.99478865</v>
      </c>
      <c r="U150" s="85"/>
      <c r="V150" s="115" t="s">
        <v>1257</v>
      </c>
      <c r="W150" s="115" t="s">
        <v>1257</v>
      </c>
      <c r="X150" s="115" t="s">
        <v>1258</v>
      </c>
    </row>
    <row r="151" spans="1:24">
      <c r="A151" s="85"/>
      <c r="B151" s="85">
        <v>5</v>
      </c>
      <c r="C151" s="82">
        <v>1</v>
      </c>
      <c r="D151" s="82">
        <v>11</v>
      </c>
      <c r="E151" s="82">
        <v>3.8</v>
      </c>
      <c r="F151" s="83">
        <v>1112</v>
      </c>
      <c r="G151" s="82">
        <v>5</v>
      </c>
      <c r="H151" s="128">
        <v>32.1</v>
      </c>
      <c r="I151" s="128">
        <v>62.63</v>
      </c>
      <c r="J151" s="128">
        <v>42.18</v>
      </c>
      <c r="K151" s="82"/>
      <c r="L151" s="117">
        <v>125.6</v>
      </c>
      <c r="M151" s="117">
        <v>230.41</v>
      </c>
      <c r="N151" s="87">
        <v>6700000</v>
      </c>
      <c r="O151" s="87">
        <v>466983000</v>
      </c>
      <c r="P151" s="87">
        <v>202013000</v>
      </c>
      <c r="Q151" s="87">
        <v>264970000</v>
      </c>
      <c r="R151" s="87">
        <f t="shared" si="4"/>
        <v>6699993.292589101</v>
      </c>
      <c r="S151" s="87">
        <v>466983000</v>
      </c>
      <c r="T151" s="87">
        <f t="shared" si="5"/>
        <v>12290966.99478865</v>
      </c>
      <c r="U151" s="85"/>
      <c r="V151" s="115" t="s">
        <v>1257</v>
      </c>
      <c r="W151" s="115" t="s">
        <v>1257</v>
      </c>
      <c r="X151" s="115" t="s">
        <v>1258</v>
      </c>
    </row>
    <row r="152" spans="1:24">
      <c r="A152" s="85"/>
      <c r="B152" s="85">
        <v>5</v>
      </c>
      <c r="C152" s="82">
        <v>1</v>
      </c>
      <c r="D152" s="82">
        <v>11</v>
      </c>
      <c r="E152" s="82">
        <v>3.8</v>
      </c>
      <c r="F152" s="83">
        <v>1113</v>
      </c>
      <c r="G152" s="82">
        <v>5</v>
      </c>
      <c r="H152" s="128">
        <v>33.11</v>
      </c>
      <c r="I152" s="128">
        <v>64.59</v>
      </c>
      <c r="J152" s="128">
        <v>43.51</v>
      </c>
      <c r="K152" s="82"/>
      <c r="L152" s="117">
        <v>129.54</v>
      </c>
      <c r="M152" s="117">
        <v>237.64</v>
      </c>
      <c r="N152" s="87">
        <v>6700000</v>
      </c>
      <c r="O152" s="87">
        <v>481637000</v>
      </c>
      <c r="P152" s="87">
        <v>208357000</v>
      </c>
      <c r="Q152" s="87">
        <v>273280000</v>
      </c>
      <c r="R152" s="87">
        <f t="shared" si="4"/>
        <v>6700001.8084163703</v>
      </c>
      <c r="S152" s="87">
        <v>481637000</v>
      </c>
      <c r="T152" s="87">
        <f t="shared" si="5"/>
        <v>12291094.872256186</v>
      </c>
      <c r="U152" s="85"/>
      <c r="V152" s="115" t="s">
        <v>1257</v>
      </c>
      <c r="W152" s="115" t="s">
        <v>1257</v>
      </c>
      <c r="X152" s="115" t="s">
        <v>1258</v>
      </c>
    </row>
    <row r="153" spans="1:24">
      <c r="A153" s="85"/>
      <c r="B153" s="85">
        <v>5</v>
      </c>
      <c r="C153" s="82">
        <v>1</v>
      </c>
      <c r="D153" s="82">
        <v>11</v>
      </c>
      <c r="E153" s="82">
        <v>3.8</v>
      </c>
      <c r="F153" s="83">
        <v>1114</v>
      </c>
      <c r="G153" s="82">
        <v>1</v>
      </c>
      <c r="H153" s="128">
        <v>17.2</v>
      </c>
      <c r="I153" s="128">
        <v>33.549999999999997</v>
      </c>
      <c r="J153" s="128">
        <v>22.6</v>
      </c>
      <c r="K153" s="82"/>
      <c r="L153" s="117">
        <v>67.28</v>
      </c>
      <c r="M153" s="117">
        <v>123.43</v>
      </c>
      <c r="N153" s="87">
        <v>6750000</v>
      </c>
      <c r="O153" s="87">
        <v>252029000</v>
      </c>
      <c r="P153" s="87">
        <v>109029000</v>
      </c>
      <c r="Q153" s="87">
        <v>143000000</v>
      </c>
      <c r="R153" s="87">
        <f t="shared" si="4"/>
        <v>6750009.8761100583</v>
      </c>
      <c r="S153" s="87">
        <v>252029000</v>
      </c>
      <c r="T153" s="87">
        <f t="shared" si="5"/>
        <v>12383378.701074086</v>
      </c>
      <c r="U153" s="85"/>
      <c r="V153" s="115" t="s">
        <v>1257</v>
      </c>
      <c r="W153" s="115" t="s">
        <v>1257</v>
      </c>
      <c r="X153" s="115" t="s">
        <v>1258</v>
      </c>
    </row>
    <row r="154" spans="1:24">
      <c r="A154" s="85"/>
      <c r="B154" s="85">
        <v>5</v>
      </c>
      <c r="C154" s="82">
        <v>1</v>
      </c>
      <c r="D154" s="82">
        <v>12</v>
      </c>
      <c r="E154" s="82">
        <v>3.7</v>
      </c>
      <c r="F154" s="83">
        <v>1201</v>
      </c>
      <c r="G154" s="82">
        <v>5</v>
      </c>
      <c r="H154" s="128">
        <v>69.37</v>
      </c>
      <c r="I154" s="128">
        <v>135.33000000000001</v>
      </c>
      <c r="J154" s="128">
        <v>91.15</v>
      </c>
      <c r="K154" s="82"/>
      <c r="L154" s="117">
        <v>271.39999999999998</v>
      </c>
      <c r="M154" s="117">
        <v>497.88</v>
      </c>
      <c r="N154" s="87">
        <v>6900000</v>
      </c>
      <c r="O154" s="87">
        <v>1039200000</v>
      </c>
      <c r="P154" s="87">
        <v>449560000</v>
      </c>
      <c r="Q154" s="87">
        <v>589640000</v>
      </c>
      <c r="R154" s="87">
        <f t="shared" si="4"/>
        <v>6899999.8008083198</v>
      </c>
      <c r="S154" s="87">
        <v>1039200000</v>
      </c>
      <c r="T154" s="87">
        <f t="shared" si="5"/>
        <v>12657965.736280203</v>
      </c>
      <c r="U154" s="85"/>
      <c r="V154" s="115" t="s">
        <v>1257</v>
      </c>
      <c r="W154" s="115" t="s">
        <v>1257</v>
      </c>
      <c r="X154" s="115" t="s">
        <v>1258</v>
      </c>
    </row>
    <row r="155" spans="1:24">
      <c r="A155" s="85"/>
      <c r="B155" s="85">
        <v>5</v>
      </c>
      <c r="C155" s="82">
        <v>1</v>
      </c>
      <c r="D155" s="82">
        <v>12</v>
      </c>
      <c r="E155" s="82">
        <v>3.7</v>
      </c>
      <c r="F155" s="83">
        <v>1202</v>
      </c>
      <c r="G155" s="82">
        <v>1</v>
      </c>
      <c r="H155" s="128">
        <v>33.99</v>
      </c>
      <c r="I155" s="128">
        <v>66.319999999999993</v>
      </c>
      <c r="J155" s="128">
        <v>44.67</v>
      </c>
      <c r="K155" s="82"/>
      <c r="L155" s="117">
        <v>133</v>
      </c>
      <c r="M155" s="117">
        <v>243.99</v>
      </c>
      <c r="N155" s="87">
        <v>6900000</v>
      </c>
      <c r="O155" s="87">
        <v>509268000</v>
      </c>
      <c r="P155" s="87">
        <v>220308000</v>
      </c>
      <c r="Q155" s="87">
        <v>288960000</v>
      </c>
      <c r="R155" s="87">
        <f t="shared" si="4"/>
        <v>6899998.272520992</v>
      </c>
      <c r="S155" s="87">
        <v>509268000</v>
      </c>
      <c r="T155" s="87">
        <f t="shared" si="5"/>
        <v>12658124.650469147</v>
      </c>
      <c r="U155" s="85"/>
      <c r="V155" s="115" t="s">
        <v>1257</v>
      </c>
      <c r="W155" s="115" t="s">
        <v>1257</v>
      </c>
      <c r="X155" s="115" t="s">
        <v>1258</v>
      </c>
    </row>
    <row r="156" spans="1:24">
      <c r="A156" s="85"/>
      <c r="B156" s="85">
        <v>5</v>
      </c>
      <c r="C156" s="82">
        <v>1</v>
      </c>
      <c r="D156" s="82">
        <v>12</v>
      </c>
      <c r="E156" s="82">
        <v>3.7</v>
      </c>
      <c r="F156" s="83">
        <v>1203</v>
      </c>
      <c r="G156" s="82">
        <v>1</v>
      </c>
      <c r="H156" s="128">
        <v>33.99</v>
      </c>
      <c r="I156" s="128">
        <v>66.319999999999993</v>
      </c>
      <c r="J156" s="128">
        <v>44.67</v>
      </c>
      <c r="K156" s="82"/>
      <c r="L156" s="117">
        <v>133</v>
      </c>
      <c r="M156" s="117">
        <v>243.99</v>
      </c>
      <c r="N156" s="87">
        <v>6900000</v>
      </c>
      <c r="O156" s="87">
        <v>509268000</v>
      </c>
      <c r="P156" s="87">
        <v>220308000</v>
      </c>
      <c r="Q156" s="87">
        <v>288960000</v>
      </c>
      <c r="R156" s="87">
        <f t="shared" si="4"/>
        <v>6899998.272520992</v>
      </c>
      <c r="S156" s="87">
        <v>509268000</v>
      </c>
      <c r="T156" s="87">
        <f t="shared" si="5"/>
        <v>12658124.650469147</v>
      </c>
      <c r="U156" s="85"/>
      <c r="V156" s="115" t="s">
        <v>1257</v>
      </c>
      <c r="W156" s="115" t="s">
        <v>1257</v>
      </c>
      <c r="X156" s="115" t="s">
        <v>1258</v>
      </c>
    </row>
    <row r="157" spans="1:24">
      <c r="A157" s="85"/>
      <c r="B157" s="85">
        <v>5</v>
      </c>
      <c r="C157" s="82">
        <v>1</v>
      </c>
      <c r="D157" s="82">
        <v>12</v>
      </c>
      <c r="E157" s="82">
        <v>3.7</v>
      </c>
      <c r="F157" s="83">
        <v>1204</v>
      </c>
      <c r="G157" s="82">
        <v>1</v>
      </c>
      <c r="H157" s="128">
        <v>33.99</v>
      </c>
      <c r="I157" s="128">
        <v>66.319999999999993</v>
      </c>
      <c r="J157" s="128">
        <v>44.67</v>
      </c>
      <c r="K157" s="82"/>
      <c r="L157" s="117">
        <v>133</v>
      </c>
      <c r="M157" s="117">
        <v>243.99</v>
      </c>
      <c r="N157" s="87">
        <v>6900000</v>
      </c>
      <c r="O157" s="87">
        <v>509268000</v>
      </c>
      <c r="P157" s="87">
        <v>220308000</v>
      </c>
      <c r="Q157" s="87">
        <v>288960000</v>
      </c>
      <c r="R157" s="87">
        <f t="shared" si="4"/>
        <v>6899998.272520992</v>
      </c>
      <c r="S157" s="87">
        <v>509268000</v>
      </c>
      <c r="T157" s="87">
        <f t="shared" si="5"/>
        <v>12658124.650469147</v>
      </c>
      <c r="U157" s="85"/>
      <c r="V157" s="115" t="s">
        <v>1257</v>
      </c>
      <c r="W157" s="115" t="s">
        <v>1257</v>
      </c>
      <c r="X157" s="115" t="s">
        <v>1258</v>
      </c>
    </row>
    <row r="158" spans="1:24">
      <c r="A158" s="85"/>
      <c r="B158" s="85">
        <v>5</v>
      </c>
      <c r="C158" s="82">
        <v>1</v>
      </c>
      <c r="D158" s="82">
        <v>12</v>
      </c>
      <c r="E158" s="82">
        <v>3.7</v>
      </c>
      <c r="F158" s="83">
        <v>1205</v>
      </c>
      <c r="G158" s="82">
        <v>1</v>
      </c>
      <c r="H158" s="128">
        <v>69.37</v>
      </c>
      <c r="I158" s="128">
        <v>135.33000000000001</v>
      </c>
      <c r="J158" s="128">
        <v>91.15</v>
      </c>
      <c r="K158" s="82"/>
      <c r="L158" s="117">
        <v>271.39999999999998</v>
      </c>
      <c r="M158" s="117">
        <v>497.88</v>
      </c>
      <c r="N158" s="87">
        <v>6900000</v>
      </c>
      <c r="O158" s="87">
        <v>1039200000</v>
      </c>
      <c r="P158" s="87">
        <v>449560000</v>
      </c>
      <c r="Q158" s="87">
        <v>589640000</v>
      </c>
      <c r="R158" s="87">
        <f t="shared" si="4"/>
        <v>6899999.8008083198</v>
      </c>
      <c r="S158" s="87">
        <v>1039200000</v>
      </c>
      <c r="T158" s="87">
        <f t="shared" si="5"/>
        <v>12657965.736280203</v>
      </c>
      <c r="U158" s="85"/>
      <c r="V158" s="115" t="s">
        <v>1257</v>
      </c>
      <c r="W158" s="115" t="s">
        <v>1257</v>
      </c>
      <c r="X158" s="115" t="s">
        <v>1258</v>
      </c>
    </row>
    <row r="159" spans="1:24">
      <c r="A159" s="85"/>
      <c r="B159" s="85">
        <v>5</v>
      </c>
      <c r="C159" s="82">
        <v>1</v>
      </c>
      <c r="D159" s="82">
        <v>12</v>
      </c>
      <c r="E159" s="82">
        <v>3.7</v>
      </c>
      <c r="F159" s="83">
        <v>1206</v>
      </c>
      <c r="G159" s="82">
        <v>1</v>
      </c>
      <c r="H159" s="128">
        <v>18.3</v>
      </c>
      <c r="I159" s="128">
        <v>35.700000000000003</v>
      </c>
      <c r="J159" s="128">
        <v>24.04</v>
      </c>
      <c r="K159" s="82"/>
      <c r="L159" s="117">
        <v>71.59</v>
      </c>
      <c r="M159" s="117">
        <v>131.33000000000001</v>
      </c>
      <c r="N159" s="87">
        <v>6900000</v>
      </c>
      <c r="O159" s="87">
        <v>274119000</v>
      </c>
      <c r="P159" s="87">
        <v>118579000</v>
      </c>
      <c r="Q159" s="87">
        <v>155540000</v>
      </c>
      <c r="R159" s="87">
        <f t="shared" si="4"/>
        <v>6900011.5160031542</v>
      </c>
      <c r="S159" s="87">
        <v>274119000</v>
      </c>
      <c r="T159" s="87">
        <f t="shared" si="5"/>
        <v>12657892.336872386</v>
      </c>
      <c r="U159" s="85"/>
      <c r="V159" s="115" t="s">
        <v>1257</v>
      </c>
      <c r="W159" s="115" t="s">
        <v>1257</v>
      </c>
      <c r="X159" s="115" t="s">
        <v>1258</v>
      </c>
    </row>
    <row r="160" spans="1:24">
      <c r="A160" s="85"/>
      <c r="B160" s="85">
        <v>5</v>
      </c>
      <c r="C160" s="82">
        <v>1</v>
      </c>
      <c r="D160" s="82">
        <v>12</v>
      </c>
      <c r="E160" s="82">
        <v>3.7</v>
      </c>
      <c r="F160" s="83">
        <v>1207</v>
      </c>
      <c r="G160" s="82">
        <v>1</v>
      </c>
      <c r="H160" s="128">
        <v>15.13</v>
      </c>
      <c r="I160" s="128">
        <v>29.52</v>
      </c>
      <c r="J160" s="128">
        <v>19.88</v>
      </c>
      <c r="K160" s="82"/>
      <c r="L160" s="117">
        <v>59.2</v>
      </c>
      <c r="M160" s="117">
        <v>108.6</v>
      </c>
      <c r="N160" s="87">
        <v>6900000</v>
      </c>
      <c r="O160" s="87">
        <v>226675000</v>
      </c>
      <c r="P160" s="87">
        <v>98055000</v>
      </c>
      <c r="Q160" s="87">
        <v>128620000</v>
      </c>
      <c r="R160" s="87">
        <f t="shared" si="4"/>
        <v>6899989.3459963789</v>
      </c>
      <c r="S160" s="87">
        <v>226675000</v>
      </c>
      <c r="T160" s="87">
        <f t="shared" si="5"/>
        <v>12657750.725932544</v>
      </c>
      <c r="U160" s="85"/>
      <c r="V160" s="115" t="s">
        <v>1257</v>
      </c>
      <c r="W160" s="115" t="s">
        <v>1257</v>
      </c>
      <c r="X160" s="115" t="s">
        <v>1258</v>
      </c>
    </row>
    <row r="161" spans="1:24">
      <c r="A161" s="85"/>
      <c r="B161" s="85">
        <v>5</v>
      </c>
      <c r="C161" s="82">
        <v>1</v>
      </c>
      <c r="D161" s="82">
        <v>12</v>
      </c>
      <c r="E161" s="82">
        <v>3.7</v>
      </c>
      <c r="F161" s="83">
        <v>1208</v>
      </c>
      <c r="G161" s="82">
        <v>1</v>
      </c>
      <c r="H161" s="128">
        <v>15.13</v>
      </c>
      <c r="I161" s="128">
        <v>29.52</v>
      </c>
      <c r="J161" s="128">
        <v>19.88</v>
      </c>
      <c r="K161" s="82"/>
      <c r="L161" s="117">
        <v>59.2</v>
      </c>
      <c r="M161" s="117">
        <v>108.6</v>
      </c>
      <c r="N161" s="87">
        <v>6900000</v>
      </c>
      <c r="O161" s="87">
        <v>226675000</v>
      </c>
      <c r="P161" s="87">
        <v>98055000</v>
      </c>
      <c r="Q161" s="87">
        <v>128620000</v>
      </c>
      <c r="R161" s="87">
        <f t="shared" si="4"/>
        <v>6899989.3459963789</v>
      </c>
      <c r="S161" s="87">
        <v>226675000</v>
      </c>
      <c r="T161" s="87">
        <f t="shared" si="5"/>
        <v>12657750.725932544</v>
      </c>
      <c r="U161" s="85"/>
      <c r="V161" s="115" t="s">
        <v>1257</v>
      </c>
      <c r="W161" s="115" t="s">
        <v>1257</v>
      </c>
      <c r="X161" s="115" t="s">
        <v>1258</v>
      </c>
    </row>
    <row r="162" spans="1:24">
      <c r="A162" s="85"/>
      <c r="B162" s="85">
        <v>5</v>
      </c>
      <c r="C162" s="82">
        <v>1</v>
      </c>
      <c r="D162" s="82">
        <v>12</v>
      </c>
      <c r="E162" s="82">
        <v>3.7</v>
      </c>
      <c r="F162" s="83">
        <v>1209</v>
      </c>
      <c r="G162" s="82">
        <v>1</v>
      </c>
      <c r="H162" s="128">
        <v>15.13</v>
      </c>
      <c r="I162" s="128">
        <v>29.52</v>
      </c>
      <c r="J162" s="128">
        <v>19.88</v>
      </c>
      <c r="K162" s="82"/>
      <c r="L162" s="117">
        <v>59.2</v>
      </c>
      <c r="M162" s="117">
        <v>108.6</v>
      </c>
      <c r="N162" s="87">
        <v>6900000</v>
      </c>
      <c r="O162" s="87">
        <v>226675000</v>
      </c>
      <c r="P162" s="87">
        <v>98055000</v>
      </c>
      <c r="Q162" s="87">
        <v>128620000</v>
      </c>
      <c r="R162" s="87">
        <f t="shared" si="4"/>
        <v>6899989.3459963789</v>
      </c>
      <c r="S162" s="87">
        <v>226675000</v>
      </c>
      <c r="T162" s="87">
        <f t="shared" si="5"/>
        <v>12657750.725932544</v>
      </c>
      <c r="U162" s="85"/>
      <c r="V162" s="115" t="s">
        <v>1257</v>
      </c>
      <c r="W162" s="115" t="s">
        <v>1257</v>
      </c>
      <c r="X162" s="115" t="s">
        <v>1258</v>
      </c>
    </row>
    <row r="163" spans="1:24">
      <c r="A163" s="85"/>
      <c r="B163" s="85">
        <v>5</v>
      </c>
      <c r="C163" s="82">
        <v>1</v>
      </c>
      <c r="D163" s="82">
        <v>12</v>
      </c>
      <c r="E163" s="82">
        <v>3.7</v>
      </c>
      <c r="F163" s="83">
        <v>1210</v>
      </c>
      <c r="G163" s="82">
        <v>1</v>
      </c>
      <c r="H163" s="128">
        <v>15.13</v>
      </c>
      <c r="I163" s="128">
        <v>29.52</v>
      </c>
      <c r="J163" s="128">
        <v>19.88</v>
      </c>
      <c r="K163" s="82"/>
      <c r="L163" s="117">
        <v>59.2</v>
      </c>
      <c r="M163" s="117">
        <v>108.6</v>
      </c>
      <c r="N163" s="87">
        <v>6900000</v>
      </c>
      <c r="O163" s="87">
        <v>226675000</v>
      </c>
      <c r="P163" s="87">
        <v>98055000</v>
      </c>
      <c r="Q163" s="87">
        <v>128620000</v>
      </c>
      <c r="R163" s="87">
        <f t="shared" si="4"/>
        <v>6899989.3459963789</v>
      </c>
      <c r="S163" s="87">
        <v>226675000</v>
      </c>
      <c r="T163" s="87">
        <f t="shared" si="5"/>
        <v>12657750.725932544</v>
      </c>
      <c r="U163" s="85"/>
      <c r="V163" s="115" t="s">
        <v>1257</v>
      </c>
      <c r="W163" s="115" t="s">
        <v>1257</v>
      </c>
      <c r="X163" s="115" t="s">
        <v>1258</v>
      </c>
    </row>
    <row r="164" spans="1:24">
      <c r="A164" s="85"/>
      <c r="B164" s="85">
        <v>5</v>
      </c>
      <c r="C164" s="82">
        <v>1</v>
      </c>
      <c r="D164" s="82">
        <v>12</v>
      </c>
      <c r="E164" s="82">
        <v>3.7</v>
      </c>
      <c r="F164" s="83">
        <v>1211</v>
      </c>
      <c r="G164" s="82">
        <v>1</v>
      </c>
      <c r="H164" s="128">
        <v>15.13</v>
      </c>
      <c r="I164" s="128">
        <v>29.52</v>
      </c>
      <c r="J164" s="128">
        <v>19.88</v>
      </c>
      <c r="K164" s="82"/>
      <c r="L164" s="117">
        <v>59.2</v>
      </c>
      <c r="M164" s="117">
        <v>108.6</v>
      </c>
      <c r="N164" s="87">
        <v>6900000</v>
      </c>
      <c r="O164" s="87">
        <v>226675000</v>
      </c>
      <c r="P164" s="87">
        <v>98055000</v>
      </c>
      <c r="Q164" s="87">
        <v>128620000</v>
      </c>
      <c r="R164" s="87">
        <f t="shared" si="4"/>
        <v>6899989.3459963789</v>
      </c>
      <c r="S164" s="87">
        <v>226675000</v>
      </c>
      <c r="T164" s="87">
        <f t="shared" si="5"/>
        <v>12657750.725932544</v>
      </c>
      <c r="U164" s="85"/>
      <c r="V164" s="115" t="s">
        <v>1257</v>
      </c>
      <c r="W164" s="115" t="s">
        <v>1257</v>
      </c>
      <c r="X164" s="115" t="s">
        <v>1258</v>
      </c>
    </row>
    <row r="165" spans="1:24">
      <c r="A165" s="85"/>
      <c r="B165" s="85">
        <v>5</v>
      </c>
      <c r="C165" s="82">
        <v>1</v>
      </c>
      <c r="D165" s="82">
        <v>12</v>
      </c>
      <c r="E165" s="82">
        <v>3.7</v>
      </c>
      <c r="F165" s="83">
        <v>1212</v>
      </c>
      <c r="G165" s="82">
        <v>1</v>
      </c>
      <c r="H165" s="128">
        <v>18.3</v>
      </c>
      <c r="I165" s="128">
        <v>35.700000000000003</v>
      </c>
      <c r="J165" s="128">
        <v>24.04</v>
      </c>
      <c r="K165" s="82"/>
      <c r="L165" s="117">
        <v>71.59</v>
      </c>
      <c r="M165" s="117">
        <v>131.33000000000001</v>
      </c>
      <c r="N165" s="87">
        <v>6900000</v>
      </c>
      <c r="O165" s="87">
        <v>274119000</v>
      </c>
      <c r="P165" s="87">
        <v>118579000</v>
      </c>
      <c r="Q165" s="87">
        <v>155540000</v>
      </c>
      <c r="R165" s="87">
        <f t="shared" si="4"/>
        <v>6900011.5160031542</v>
      </c>
      <c r="S165" s="87">
        <v>274119000</v>
      </c>
      <c r="T165" s="87">
        <f t="shared" si="5"/>
        <v>12657892.336872386</v>
      </c>
      <c r="U165" s="85"/>
      <c r="V165" s="115" t="s">
        <v>1257</v>
      </c>
      <c r="W165" s="115" t="s">
        <v>1257</v>
      </c>
      <c r="X165" s="115" t="s">
        <v>1258</v>
      </c>
    </row>
    <row r="166" spans="1:24">
      <c r="A166" s="85"/>
      <c r="B166" s="85">
        <v>5</v>
      </c>
      <c r="C166" s="82">
        <v>1</v>
      </c>
      <c r="D166" s="82">
        <v>13</v>
      </c>
      <c r="E166" s="82">
        <v>3.8</v>
      </c>
      <c r="F166" s="83">
        <v>1301</v>
      </c>
      <c r="G166" s="82">
        <v>5</v>
      </c>
      <c r="H166" s="128">
        <v>69.37</v>
      </c>
      <c r="I166" s="128">
        <v>135.33000000000001</v>
      </c>
      <c r="J166" s="128">
        <v>91.15</v>
      </c>
      <c r="K166" s="82"/>
      <c r="L166" s="117">
        <v>271.39999999999998</v>
      </c>
      <c r="M166" s="117">
        <v>497.88</v>
      </c>
      <c r="N166" s="87">
        <v>6850000</v>
      </c>
      <c r="O166" s="87">
        <v>1031670000</v>
      </c>
      <c r="P166" s="87">
        <v>446300000</v>
      </c>
      <c r="Q166" s="87">
        <v>585370000</v>
      </c>
      <c r="R166" s="87">
        <f t="shared" si="4"/>
        <v>6850002.6890876824</v>
      </c>
      <c r="S166" s="87">
        <v>1031670000</v>
      </c>
      <c r="T166" s="87">
        <f t="shared" si="5"/>
        <v>12566246.642752305</v>
      </c>
      <c r="U166" s="85"/>
      <c r="V166" s="115" t="s">
        <v>1257</v>
      </c>
      <c r="W166" s="115" t="s">
        <v>1257</v>
      </c>
      <c r="X166" s="115" t="s">
        <v>1258</v>
      </c>
    </row>
    <row r="167" spans="1:24">
      <c r="A167" s="85"/>
      <c r="B167" s="85">
        <v>5</v>
      </c>
      <c r="C167" s="82">
        <v>1</v>
      </c>
      <c r="D167" s="82">
        <v>13</v>
      </c>
      <c r="E167" s="82">
        <v>3.8</v>
      </c>
      <c r="F167" s="83">
        <v>1302</v>
      </c>
      <c r="G167" s="82">
        <v>1</v>
      </c>
      <c r="H167" s="128">
        <v>33.99</v>
      </c>
      <c r="I167" s="128">
        <v>66.319999999999993</v>
      </c>
      <c r="J167" s="128">
        <v>44.67</v>
      </c>
      <c r="K167" s="82"/>
      <c r="L167" s="117">
        <v>133</v>
      </c>
      <c r="M167" s="117">
        <v>243.99</v>
      </c>
      <c r="N167" s="87">
        <v>6800000</v>
      </c>
      <c r="O167" s="87">
        <v>501887000</v>
      </c>
      <c r="P167" s="87">
        <v>217117000</v>
      </c>
      <c r="Q167" s="87">
        <v>284770000</v>
      </c>
      <c r="R167" s="87">
        <f t="shared" si="4"/>
        <v>6799994.1739923637</v>
      </c>
      <c r="S167" s="87">
        <v>501887000</v>
      </c>
      <c r="T167" s="87">
        <f t="shared" si="5"/>
        <v>12474666.003852606</v>
      </c>
      <c r="U167" s="85"/>
      <c r="V167" s="115" t="s">
        <v>1257</v>
      </c>
      <c r="W167" s="115" t="s">
        <v>1257</v>
      </c>
      <c r="X167" s="115" t="s">
        <v>1258</v>
      </c>
    </row>
    <row r="168" spans="1:24">
      <c r="A168" s="85"/>
      <c r="B168" s="85">
        <v>5</v>
      </c>
      <c r="C168" s="82">
        <v>1</v>
      </c>
      <c r="D168" s="82">
        <v>13</v>
      </c>
      <c r="E168" s="82">
        <v>3.8</v>
      </c>
      <c r="F168" s="83">
        <v>1303</v>
      </c>
      <c r="G168" s="82">
        <v>1</v>
      </c>
      <c r="H168" s="128">
        <v>33.99</v>
      </c>
      <c r="I168" s="128">
        <v>66.319999999999993</v>
      </c>
      <c r="J168" s="128">
        <v>44.67</v>
      </c>
      <c r="K168" s="82"/>
      <c r="L168" s="117">
        <v>133</v>
      </c>
      <c r="M168" s="117">
        <v>243.99</v>
      </c>
      <c r="N168" s="87">
        <v>6800000</v>
      </c>
      <c r="O168" s="87">
        <v>501887000</v>
      </c>
      <c r="P168" s="87">
        <v>217117000</v>
      </c>
      <c r="Q168" s="87">
        <v>284770000</v>
      </c>
      <c r="R168" s="87">
        <f t="shared" si="4"/>
        <v>6799994.1739923637</v>
      </c>
      <c r="S168" s="87">
        <v>501887000</v>
      </c>
      <c r="T168" s="87">
        <f t="shared" si="5"/>
        <v>12474666.003852606</v>
      </c>
      <c r="U168" s="85"/>
      <c r="V168" s="115" t="s">
        <v>1257</v>
      </c>
      <c r="W168" s="115" t="s">
        <v>1257</v>
      </c>
      <c r="X168" s="115" t="s">
        <v>1258</v>
      </c>
    </row>
    <row r="169" spans="1:24">
      <c r="A169" s="85"/>
      <c r="B169" s="85">
        <v>5</v>
      </c>
      <c r="C169" s="82">
        <v>1</v>
      </c>
      <c r="D169" s="82">
        <v>13</v>
      </c>
      <c r="E169" s="82">
        <v>3.8</v>
      </c>
      <c r="F169" s="83">
        <v>1304</v>
      </c>
      <c r="G169" s="82">
        <v>5</v>
      </c>
      <c r="H169" s="128">
        <v>33.99</v>
      </c>
      <c r="I169" s="128">
        <v>66.319999999999993</v>
      </c>
      <c r="J169" s="128">
        <v>44.67</v>
      </c>
      <c r="K169" s="82"/>
      <c r="L169" s="117">
        <v>133</v>
      </c>
      <c r="M169" s="117">
        <v>243.99</v>
      </c>
      <c r="N169" s="87">
        <v>6800000</v>
      </c>
      <c r="O169" s="87">
        <v>501887000</v>
      </c>
      <c r="P169" s="87">
        <v>217117000</v>
      </c>
      <c r="Q169" s="87">
        <v>284770000</v>
      </c>
      <c r="R169" s="87">
        <f t="shared" si="4"/>
        <v>6799994.1739923637</v>
      </c>
      <c r="S169" s="87">
        <v>501887000</v>
      </c>
      <c r="T169" s="87">
        <f t="shared" si="5"/>
        <v>12474666.003852606</v>
      </c>
      <c r="U169" s="85"/>
      <c r="V169" s="115" t="s">
        <v>1257</v>
      </c>
      <c r="W169" s="115" t="s">
        <v>1257</v>
      </c>
      <c r="X169" s="115" t="s">
        <v>1258</v>
      </c>
    </row>
    <row r="170" spans="1:24">
      <c r="A170" s="85"/>
      <c r="B170" s="85">
        <v>5</v>
      </c>
      <c r="C170" s="82">
        <v>1</v>
      </c>
      <c r="D170" s="82">
        <v>13</v>
      </c>
      <c r="E170" s="82">
        <v>3.8</v>
      </c>
      <c r="F170" s="83">
        <v>1305</v>
      </c>
      <c r="G170" s="82">
        <v>1</v>
      </c>
      <c r="H170" s="128">
        <v>69.37</v>
      </c>
      <c r="I170" s="128">
        <v>135.33000000000001</v>
      </c>
      <c r="J170" s="128">
        <v>91.15</v>
      </c>
      <c r="K170" s="82"/>
      <c r="L170" s="117">
        <v>271.39999999999998</v>
      </c>
      <c r="M170" s="117">
        <v>497.88</v>
      </c>
      <c r="N170" s="87">
        <v>6900000</v>
      </c>
      <c r="O170" s="87">
        <v>1039200000</v>
      </c>
      <c r="P170" s="87">
        <v>449560000</v>
      </c>
      <c r="Q170" s="87">
        <v>589640000</v>
      </c>
      <c r="R170" s="87">
        <f t="shared" si="4"/>
        <v>6899999.8008083198</v>
      </c>
      <c r="S170" s="87">
        <v>1039200000</v>
      </c>
      <c r="T170" s="87">
        <f t="shared" si="5"/>
        <v>12657965.736280203</v>
      </c>
      <c r="U170" s="85"/>
      <c r="V170" s="115" t="s">
        <v>1257</v>
      </c>
      <c r="W170" s="115" t="s">
        <v>1257</v>
      </c>
      <c r="X170" s="115" t="s">
        <v>1258</v>
      </c>
    </row>
    <row r="171" spans="1:24">
      <c r="A171" s="85"/>
      <c r="B171" s="85">
        <v>5</v>
      </c>
      <c r="C171" s="82">
        <v>1</v>
      </c>
      <c r="D171" s="82">
        <v>13</v>
      </c>
      <c r="E171" s="82">
        <v>3.8</v>
      </c>
      <c r="F171" s="83">
        <v>1306</v>
      </c>
      <c r="G171" s="82">
        <v>1</v>
      </c>
      <c r="H171" s="128">
        <v>20.72</v>
      </c>
      <c r="I171" s="128">
        <v>40.43</v>
      </c>
      <c r="J171" s="128">
        <v>27.23</v>
      </c>
      <c r="K171" s="82"/>
      <c r="L171" s="117">
        <v>81.08</v>
      </c>
      <c r="M171" s="117">
        <v>148.74</v>
      </c>
      <c r="N171" s="87">
        <v>6900000</v>
      </c>
      <c r="O171" s="87">
        <v>310458000</v>
      </c>
      <c r="P171" s="87">
        <v>134308000</v>
      </c>
      <c r="Q171" s="87">
        <v>176150000</v>
      </c>
      <c r="R171" s="87">
        <f t="shared" si="4"/>
        <v>6900009.6679879585</v>
      </c>
      <c r="S171" s="87">
        <v>310458000</v>
      </c>
      <c r="T171" s="87">
        <f t="shared" si="5"/>
        <v>12657960.508343969</v>
      </c>
      <c r="U171" s="85"/>
      <c r="V171" s="115" t="s">
        <v>1257</v>
      </c>
      <c r="W171" s="115" t="s">
        <v>1257</v>
      </c>
      <c r="X171" s="115" t="s">
        <v>1258</v>
      </c>
    </row>
    <row r="172" spans="1:24">
      <c r="A172" s="85"/>
      <c r="B172" s="85">
        <v>5</v>
      </c>
      <c r="C172" s="82">
        <v>1</v>
      </c>
      <c r="D172" s="82">
        <v>13</v>
      </c>
      <c r="E172" s="82">
        <v>3.8</v>
      </c>
      <c r="F172" s="83">
        <v>1307</v>
      </c>
      <c r="G172" s="82">
        <v>1</v>
      </c>
      <c r="H172" s="128">
        <v>15.09</v>
      </c>
      <c r="I172" s="128">
        <v>29.43</v>
      </c>
      <c r="J172" s="128">
        <v>19.82</v>
      </c>
      <c r="K172" s="82"/>
      <c r="L172" s="117">
        <v>59.02</v>
      </c>
      <c r="M172" s="117">
        <v>108.27000000000001</v>
      </c>
      <c r="N172" s="87">
        <v>6900000</v>
      </c>
      <c r="O172" s="87">
        <v>225987000</v>
      </c>
      <c r="P172" s="87">
        <v>97757000</v>
      </c>
      <c r="Q172" s="87">
        <v>128230000</v>
      </c>
      <c r="R172" s="87">
        <f t="shared" si="4"/>
        <v>6900013.5107593732</v>
      </c>
      <c r="S172" s="87">
        <v>225987000</v>
      </c>
      <c r="T172" s="87">
        <f t="shared" si="5"/>
        <v>12657818.753133129</v>
      </c>
      <c r="U172" s="85"/>
      <c r="V172" s="115" t="s">
        <v>1257</v>
      </c>
      <c r="W172" s="115" t="s">
        <v>1257</v>
      </c>
      <c r="X172" s="115" t="s">
        <v>1258</v>
      </c>
    </row>
    <row r="173" spans="1:24">
      <c r="A173" s="85"/>
      <c r="B173" s="85">
        <v>5</v>
      </c>
      <c r="C173" s="82">
        <v>1</v>
      </c>
      <c r="D173" s="82">
        <v>13</v>
      </c>
      <c r="E173" s="82">
        <v>3.8</v>
      </c>
      <c r="F173" s="83">
        <v>1308</v>
      </c>
      <c r="G173" s="82">
        <v>1</v>
      </c>
      <c r="H173" s="128">
        <v>15.13</v>
      </c>
      <c r="I173" s="128">
        <v>29.52</v>
      </c>
      <c r="J173" s="128">
        <v>19.88</v>
      </c>
      <c r="K173" s="82"/>
      <c r="L173" s="117">
        <v>59.2</v>
      </c>
      <c r="M173" s="117">
        <v>108.6</v>
      </c>
      <c r="N173" s="87">
        <v>6850000</v>
      </c>
      <c r="O173" s="87">
        <v>225033000</v>
      </c>
      <c r="P173" s="87">
        <v>97353000</v>
      </c>
      <c r="Q173" s="87">
        <v>127680000</v>
      </c>
      <c r="R173" s="87">
        <f t="shared" si="4"/>
        <v>6850006.8490023296</v>
      </c>
      <c r="S173" s="87">
        <v>225033000</v>
      </c>
      <c r="T173" s="87">
        <f t="shared" si="5"/>
        <v>12566059.861514406</v>
      </c>
      <c r="U173" s="85"/>
      <c r="V173" s="115" t="s">
        <v>1257</v>
      </c>
      <c r="W173" s="115" t="s">
        <v>1257</v>
      </c>
      <c r="X173" s="115" t="s">
        <v>1258</v>
      </c>
    </row>
    <row r="174" spans="1:24">
      <c r="A174" s="85"/>
      <c r="B174" s="85">
        <v>5</v>
      </c>
      <c r="C174" s="82">
        <v>1</v>
      </c>
      <c r="D174" s="82">
        <v>13</v>
      </c>
      <c r="E174" s="82">
        <v>3.8</v>
      </c>
      <c r="F174" s="83">
        <v>1309</v>
      </c>
      <c r="G174" s="82">
        <v>1</v>
      </c>
      <c r="H174" s="128">
        <v>15.13</v>
      </c>
      <c r="I174" s="128">
        <v>29.52</v>
      </c>
      <c r="J174" s="128">
        <v>19.88</v>
      </c>
      <c r="K174" s="82"/>
      <c r="L174" s="117">
        <v>59.2</v>
      </c>
      <c r="M174" s="117">
        <v>108.6</v>
      </c>
      <c r="N174" s="87">
        <v>6850000</v>
      </c>
      <c r="O174" s="87">
        <v>225033000</v>
      </c>
      <c r="P174" s="87">
        <v>97353000</v>
      </c>
      <c r="Q174" s="87">
        <v>127680000</v>
      </c>
      <c r="R174" s="87">
        <f t="shared" si="4"/>
        <v>6850006.8490023296</v>
      </c>
      <c r="S174" s="87">
        <v>225033000</v>
      </c>
      <c r="T174" s="87">
        <f t="shared" si="5"/>
        <v>12566059.861514406</v>
      </c>
      <c r="U174" s="85"/>
      <c r="V174" s="115" t="s">
        <v>1257</v>
      </c>
      <c r="W174" s="115" t="s">
        <v>1257</v>
      </c>
      <c r="X174" s="115" t="s">
        <v>1258</v>
      </c>
    </row>
    <row r="175" spans="1:24">
      <c r="A175" s="85"/>
      <c r="B175" s="85">
        <v>5</v>
      </c>
      <c r="C175" s="82">
        <v>1</v>
      </c>
      <c r="D175" s="82">
        <v>13</v>
      </c>
      <c r="E175" s="82">
        <v>3.8</v>
      </c>
      <c r="F175" s="83">
        <v>1310</v>
      </c>
      <c r="G175" s="82">
        <v>1</v>
      </c>
      <c r="H175" s="128">
        <v>15.13</v>
      </c>
      <c r="I175" s="128">
        <v>29.52</v>
      </c>
      <c r="J175" s="128">
        <v>19.88</v>
      </c>
      <c r="K175" s="82"/>
      <c r="L175" s="117">
        <v>59.2</v>
      </c>
      <c r="M175" s="117">
        <v>108.6</v>
      </c>
      <c r="N175" s="87">
        <v>6850000</v>
      </c>
      <c r="O175" s="87">
        <v>225033000</v>
      </c>
      <c r="P175" s="87">
        <v>97353000</v>
      </c>
      <c r="Q175" s="87">
        <v>127680000</v>
      </c>
      <c r="R175" s="87">
        <f t="shared" si="4"/>
        <v>6850006.8490023296</v>
      </c>
      <c r="S175" s="87">
        <v>225033000</v>
      </c>
      <c r="T175" s="87">
        <f t="shared" si="5"/>
        <v>12566059.861514406</v>
      </c>
      <c r="U175" s="85"/>
      <c r="V175" s="115" t="s">
        <v>1257</v>
      </c>
      <c r="W175" s="115" t="s">
        <v>1257</v>
      </c>
      <c r="X175" s="115" t="s">
        <v>1258</v>
      </c>
    </row>
    <row r="176" spans="1:24">
      <c r="A176" s="85"/>
      <c r="B176" s="85">
        <v>5</v>
      </c>
      <c r="C176" s="82">
        <v>1</v>
      </c>
      <c r="D176" s="82">
        <v>13</v>
      </c>
      <c r="E176" s="82">
        <v>3.8</v>
      </c>
      <c r="F176" s="83">
        <v>1311</v>
      </c>
      <c r="G176" s="82">
        <v>1</v>
      </c>
      <c r="H176" s="128">
        <v>15.09</v>
      </c>
      <c r="I176" s="128">
        <v>29.43</v>
      </c>
      <c r="J176" s="128">
        <v>19.82</v>
      </c>
      <c r="K176" s="82"/>
      <c r="L176" s="117">
        <v>59.02</v>
      </c>
      <c r="M176" s="117">
        <v>108.27000000000001</v>
      </c>
      <c r="N176" s="87">
        <v>6850000</v>
      </c>
      <c r="O176" s="87">
        <v>224349000</v>
      </c>
      <c r="P176" s="87">
        <v>97049000</v>
      </c>
      <c r="Q176" s="87">
        <v>127300000</v>
      </c>
      <c r="R176" s="87">
        <f t="shared" si="4"/>
        <v>6850000.8014857257</v>
      </c>
      <c r="S176" s="87">
        <v>224349000</v>
      </c>
      <c r="T176" s="87">
        <f t="shared" si="5"/>
        <v>12566072.293745501</v>
      </c>
      <c r="U176" s="85"/>
      <c r="V176" s="115" t="s">
        <v>1257</v>
      </c>
      <c r="W176" s="115" t="s">
        <v>1257</v>
      </c>
      <c r="X176" s="115" t="s">
        <v>1258</v>
      </c>
    </row>
    <row r="177" spans="1:24">
      <c r="A177" s="85"/>
      <c r="B177" s="85">
        <v>5</v>
      </c>
      <c r="C177" s="82">
        <v>1</v>
      </c>
      <c r="D177" s="82">
        <v>13</v>
      </c>
      <c r="E177" s="82">
        <v>3.8</v>
      </c>
      <c r="F177" s="83">
        <v>1312</v>
      </c>
      <c r="G177" s="82">
        <v>1</v>
      </c>
      <c r="H177" s="128">
        <v>20.72</v>
      </c>
      <c r="I177" s="128">
        <v>40.43</v>
      </c>
      <c r="J177" s="128">
        <v>27.23</v>
      </c>
      <c r="K177" s="82"/>
      <c r="L177" s="117">
        <v>81.08</v>
      </c>
      <c r="M177" s="117">
        <v>148.74</v>
      </c>
      <c r="N177" s="87">
        <v>6850000</v>
      </c>
      <c r="O177" s="87">
        <v>308208000</v>
      </c>
      <c r="P177" s="87">
        <v>133328000</v>
      </c>
      <c r="Q177" s="87">
        <v>174880000</v>
      </c>
      <c r="R177" s="87">
        <f t="shared" si="4"/>
        <v>6850002.8337206086</v>
      </c>
      <c r="S177" s="87">
        <v>308208000</v>
      </c>
      <c r="T177" s="87">
        <f t="shared" si="5"/>
        <v>12566223.747997081</v>
      </c>
      <c r="U177" s="85"/>
      <c r="V177" s="115" t="s">
        <v>1257</v>
      </c>
      <c r="W177" s="115" t="s">
        <v>1257</v>
      </c>
      <c r="X177" s="115" t="s">
        <v>1258</v>
      </c>
    </row>
    <row r="178" spans="1:24">
      <c r="A178" s="85"/>
      <c r="B178" s="85">
        <v>5</v>
      </c>
      <c r="C178" s="82">
        <v>1</v>
      </c>
      <c r="D178" s="82">
        <v>14</v>
      </c>
      <c r="E178" s="82">
        <v>3.7</v>
      </c>
      <c r="F178" s="83">
        <v>1401</v>
      </c>
      <c r="G178" s="82">
        <v>1</v>
      </c>
      <c r="H178" s="128">
        <v>16.97</v>
      </c>
      <c r="I178" s="128">
        <v>33.11</v>
      </c>
      <c r="J178" s="128">
        <v>22.3</v>
      </c>
      <c r="K178" s="82"/>
      <c r="L178" s="117">
        <v>66.400000000000006</v>
      </c>
      <c r="M178" s="117">
        <v>121.81</v>
      </c>
      <c r="N178" s="87">
        <v>6950000</v>
      </c>
      <c r="O178" s="87">
        <v>256090000</v>
      </c>
      <c r="P178" s="87">
        <v>110780000</v>
      </c>
      <c r="Q178" s="87">
        <v>145310000</v>
      </c>
      <c r="R178" s="87">
        <f t="shared" si="4"/>
        <v>6949991.8922641352</v>
      </c>
      <c r="S178" s="87">
        <v>256090000</v>
      </c>
      <c r="T178" s="87">
        <f t="shared" si="5"/>
        <v>12749676.391516479</v>
      </c>
      <c r="U178" s="85"/>
      <c r="V178" s="115" t="s">
        <v>1257</v>
      </c>
      <c r="W178" s="115" t="s">
        <v>1257</v>
      </c>
      <c r="X178" s="115" t="s">
        <v>1258</v>
      </c>
    </row>
    <row r="179" spans="1:24">
      <c r="A179" s="85"/>
      <c r="B179" s="85">
        <v>5</v>
      </c>
      <c r="C179" s="82">
        <v>1</v>
      </c>
      <c r="D179" s="82">
        <v>14</v>
      </c>
      <c r="E179" s="82">
        <v>3.7</v>
      </c>
      <c r="F179" s="83">
        <v>1402</v>
      </c>
      <c r="G179" s="82">
        <v>1</v>
      </c>
      <c r="H179" s="128">
        <v>16.97</v>
      </c>
      <c r="I179" s="128">
        <v>33.11</v>
      </c>
      <c r="J179" s="128">
        <v>22.3</v>
      </c>
      <c r="K179" s="82"/>
      <c r="L179" s="117">
        <v>66.400000000000006</v>
      </c>
      <c r="M179" s="117">
        <v>121.81</v>
      </c>
      <c r="N179" s="87">
        <v>6950000</v>
      </c>
      <c r="O179" s="87">
        <v>256090000</v>
      </c>
      <c r="P179" s="87">
        <v>110780000</v>
      </c>
      <c r="Q179" s="87">
        <v>145310000</v>
      </c>
      <c r="R179" s="87">
        <f t="shared" si="4"/>
        <v>6949991.8922641352</v>
      </c>
      <c r="S179" s="87">
        <v>256090000</v>
      </c>
      <c r="T179" s="87">
        <f t="shared" si="5"/>
        <v>12749676.391516479</v>
      </c>
      <c r="U179" s="85"/>
      <c r="V179" s="115" t="s">
        <v>1257</v>
      </c>
      <c r="W179" s="115" t="s">
        <v>1257</v>
      </c>
      <c r="X179" s="115" t="s">
        <v>1258</v>
      </c>
    </row>
    <row r="180" spans="1:24">
      <c r="A180" s="85"/>
      <c r="B180" s="85">
        <v>5</v>
      </c>
      <c r="C180" s="82">
        <v>1</v>
      </c>
      <c r="D180" s="82">
        <v>14</v>
      </c>
      <c r="E180" s="82">
        <v>3.7</v>
      </c>
      <c r="F180" s="83">
        <v>1403</v>
      </c>
      <c r="G180" s="82">
        <v>1</v>
      </c>
      <c r="H180" s="128">
        <v>16.97</v>
      </c>
      <c r="I180" s="128">
        <v>33.11</v>
      </c>
      <c r="J180" s="128">
        <v>22.3</v>
      </c>
      <c r="K180" s="82"/>
      <c r="L180" s="117">
        <v>66.400000000000006</v>
      </c>
      <c r="M180" s="117">
        <v>121.81</v>
      </c>
      <c r="N180" s="87">
        <v>6950000</v>
      </c>
      <c r="O180" s="87">
        <v>256090000</v>
      </c>
      <c r="P180" s="87">
        <v>110780000</v>
      </c>
      <c r="Q180" s="87">
        <v>145310000</v>
      </c>
      <c r="R180" s="87">
        <f t="shared" si="4"/>
        <v>6949991.8922641352</v>
      </c>
      <c r="S180" s="87">
        <v>256090000</v>
      </c>
      <c r="T180" s="87">
        <f t="shared" si="5"/>
        <v>12749676.391516479</v>
      </c>
      <c r="U180" s="85"/>
      <c r="V180" s="115" t="s">
        <v>1257</v>
      </c>
      <c r="W180" s="115" t="s">
        <v>1257</v>
      </c>
      <c r="X180" s="115" t="s">
        <v>1258</v>
      </c>
    </row>
    <row r="181" spans="1:24">
      <c r="A181" s="85"/>
      <c r="B181" s="85">
        <v>5</v>
      </c>
      <c r="C181" s="82">
        <v>1</v>
      </c>
      <c r="D181" s="82">
        <v>14</v>
      </c>
      <c r="E181" s="82">
        <v>3.7</v>
      </c>
      <c r="F181" s="83">
        <v>1404</v>
      </c>
      <c r="G181" s="82">
        <v>1</v>
      </c>
      <c r="H181" s="128">
        <v>16.97</v>
      </c>
      <c r="I181" s="128">
        <v>33.11</v>
      </c>
      <c r="J181" s="128">
        <v>22.3</v>
      </c>
      <c r="K181" s="82"/>
      <c r="L181" s="117">
        <v>66.400000000000006</v>
      </c>
      <c r="M181" s="117">
        <v>121.81</v>
      </c>
      <c r="N181" s="87">
        <v>6950000</v>
      </c>
      <c r="O181" s="87">
        <v>256090000</v>
      </c>
      <c r="P181" s="87">
        <v>110780000</v>
      </c>
      <c r="Q181" s="87">
        <v>145310000</v>
      </c>
      <c r="R181" s="87">
        <f t="shared" si="4"/>
        <v>6949991.8922641352</v>
      </c>
      <c r="S181" s="87">
        <v>256090000</v>
      </c>
      <c r="T181" s="87">
        <f t="shared" si="5"/>
        <v>12749676.391516479</v>
      </c>
      <c r="U181" s="85"/>
      <c r="V181" s="115" t="s">
        <v>1257</v>
      </c>
      <c r="W181" s="115" t="s">
        <v>1257</v>
      </c>
      <c r="X181" s="115" t="s">
        <v>1258</v>
      </c>
    </row>
    <row r="182" spans="1:24">
      <c r="A182" s="85"/>
      <c r="B182" s="85">
        <v>5</v>
      </c>
      <c r="C182" s="82">
        <v>1</v>
      </c>
      <c r="D182" s="82">
        <v>14</v>
      </c>
      <c r="E182" s="82">
        <v>3.7</v>
      </c>
      <c r="F182" s="83">
        <v>1405</v>
      </c>
      <c r="G182" s="82">
        <v>1</v>
      </c>
      <c r="H182" s="128">
        <v>16.97</v>
      </c>
      <c r="I182" s="128">
        <v>33.11</v>
      </c>
      <c r="J182" s="128">
        <v>22.3</v>
      </c>
      <c r="K182" s="82"/>
      <c r="L182" s="117">
        <v>66.400000000000006</v>
      </c>
      <c r="M182" s="117">
        <v>121.81</v>
      </c>
      <c r="N182" s="87">
        <v>6950000</v>
      </c>
      <c r="O182" s="87">
        <v>256090000</v>
      </c>
      <c r="P182" s="87">
        <v>110780000</v>
      </c>
      <c r="Q182" s="87">
        <v>145310000</v>
      </c>
      <c r="R182" s="87">
        <f t="shared" si="4"/>
        <v>6949991.8922641352</v>
      </c>
      <c r="S182" s="87">
        <v>256090000</v>
      </c>
      <c r="T182" s="87">
        <f t="shared" si="5"/>
        <v>12749676.391516479</v>
      </c>
      <c r="U182" s="85"/>
      <c r="V182" s="115" t="s">
        <v>1257</v>
      </c>
      <c r="W182" s="115" t="s">
        <v>1257</v>
      </c>
      <c r="X182" s="115" t="s">
        <v>1258</v>
      </c>
    </row>
    <row r="183" spans="1:24">
      <c r="A183" s="85"/>
      <c r="B183" s="85">
        <v>5</v>
      </c>
      <c r="C183" s="82">
        <v>1</v>
      </c>
      <c r="D183" s="82">
        <v>14</v>
      </c>
      <c r="E183" s="82">
        <v>3.7</v>
      </c>
      <c r="F183" s="83">
        <v>1406</v>
      </c>
      <c r="G183" s="82">
        <v>1</v>
      </c>
      <c r="H183" s="128">
        <v>15.13</v>
      </c>
      <c r="I183" s="128">
        <v>29.52</v>
      </c>
      <c r="J183" s="128">
        <v>19.88</v>
      </c>
      <c r="K183" s="82"/>
      <c r="L183" s="117">
        <v>59.2</v>
      </c>
      <c r="M183" s="117">
        <v>108.6</v>
      </c>
      <c r="N183" s="87">
        <v>6950000</v>
      </c>
      <c r="O183" s="87">
        <v>228318000</v>
      </c>
      <c r="P183" s="87">
        <v>98768000</v>
      </c>
      <c r="Q183" s="87">
        <v>129550000</v>
      </c>
      <c r="R183" s="87">
        <f t="shared" si="4"/>
        <v>6950002.2830007775</v>
      </c>
      <c r="S183" s="87">
        <v>228318000</v>
      </c>
      <c r="T183" s="87">
        <f t="shared" si="5"/>
        <v>12749497.431315612</v>
      </c>
      <c r="U183" s="85"/>
      <c r="V183" s="115" t="s">
        <v>1257</v>
      </c>
      <c r="W183" s="115" t="s">
        <v>1257</v>
      </c>
      <c r="X183" s="115" t="s">
        <v>1258</v>
      </c>
    </row>
    <row r="184" spans="1:24">
      <c r="A184" s="85"/>
      <c r="B184" s="85">
        <v>5</v>
      </c>
      <c r="C184" s="82">
        <v>1</v>
      </c>
      <c r="D184" s="82">
        <v>14</v>
      </c>
      <c r="E184" s="82">
        <v>3.7</v>
      </c>
      <c r="F184" s="83">
        <v>1407</v>
      </c>
      <c r="G184" s="82">
        <v>1</v>
      </c>
      <c r="H184" s="128">
        <v>15.13</v>
      </c>
      <c r="I184" s="128">
        <v>29.52</v>
      </c>
      <c r="J184" s="128">
        <v>19.88</v>
      </c>
      <c r="K184" s="82"/>
      <c r="L184" s="117">
        <v>59.2</v>
      </c>
      <c r="M184" s="117">
        <v>108.6</v>
      </c>
      <c r="N184" s="87">
        <v>6950000</v>
      </c>
      <c r="O184" s="87">
        <v>228318000</v>
      </c>
      <c r="P184" s="87">
        <v>98768000</v>
      </c>
      <c r="Q184" s="87">
        <v>129550000</v>
      </c>
      <c r="R184" s="87">
        <f t="shared" si="4"/>
        <v>6950002.2830007775</v>
      </c>
      <c r="S184" s="87">
        <v>228318000</v>
      </c>
      <c r="T184" s="87">
        <f t="shared" si="5"/>
        <v>12749497.431315612</v>
      </c>
      <c r="U184" s="85"/>
      <c r="V184" s="115" t="s">
        <v>1257</v>
      </c>
      <c r="W184" s="115" t="s">
        <v>1257</v>
      </c>
      <c r="X184" s="115" t="s">
        <v>1258</v>
      </c>
    </row>
    <row r="185" spans="1:24">
      <c r="A185" s="85"/>
      <c r="B185" s="85">
        <v>5</v>
      </c>
      <c r="C185" s="82">
        <v>1</v>
      </c>
      <c r="D185" s="82">
        <v>14</v>
      </c>
      <c r="E185" s="82">
        <v>3.7</v>
      </c>
      <c r="F185" s="83">
        <v>1408</v>
      </c>
      <c r="G185" s="82">
        <v>1</v>
      </c>
      <c r="H185" s="128">
        <v>15.13</v>
      </c>
      <c r="I185" s="128">
        <v>29.52</v>
      </c>
      <c r="J185" s="128">
        <v>19.88</v>
      </c>
      <c r="K185" s="82"/>
      <c r="L185" s="117">
        <v>59.2</v>
      </c>
      <c r="M185" s="117">
        <v>108.6</v>
      </c>
      <c r="N185" s="87">
        <v>6950000</v>
      </c>
      <c r="O185" s="87">
        <v>228318000</v>
      </c>
      <c r="P185" s="87">
        <v>98768000</v>
      </c>
      <c r="Q185" s="87">
        <v>129550000</v>
      </c>
      <c r="R185" s="87">
        <f t="shared" si="4"/>
        <v>6950002.2830007775</v>
      </c>
      <c r="S185" s="87">
        <v>228318000</v>
      </c>
      <c r="T185" s="87">
        <f t="shared" si="5"/>
        <v>12749497.431315612</v>
      </c>
      <c r="U185" s="85"/>
      <c r="V185" s="115" t="s">
        <v>1257</v>
      </c>
      <c r="W185" s="115" t="s">
        <v>1257</v>
      </c>
      <c r="X185" s="115" t="s">
        <v>1258</v>
      </c>
    </row>
    <row r="186" spans="1:24">
      <c r="A186" s="85"/>
      <c r="B186" s="85">
        <v>5</v>
      </c>
      <c r="C186" s="82">
        <v>1</v>
      </c>
      <c r="D186" s="82">
        <v>14</v>
      </c>
      <c r="E186" s="82">
        <v>3.7</v>
      </c>
      <c r="F186" s="83">
        <v>1409</v>
      </c>
      <c r="G186" s="82">
        <v>1</v>
      </c>
      <c r="H186" s="128">
        <v>15.13</v>
      </c>
      <c r="I186" s="128">
        <v>29.52</v>
      </c>
      <c r="J186" s="128">
        <v>19.88</v>
      </c>
      <c r="K186" s="82"/>
      <c r="L186" s="117">
        <v>59.2</v>
      </c>
      <c r="M186" s="117">
        <v>108.6</v>
      </c>
      <c r="N186" s="87">
        <v>6950000</v>
      </c>
      <c r="O186" s="87">
        <v>228318000</v>
      </c>
      <c r="P186" s="87">
        <v>98768000</v>
      </c>
      <c r="Q186" s="87">
        <v>129550000</v>
      </c>
      <c r="R186" s="87">
        <f t="shared" si="4"/>
        <v>6950002.2830007775</v>
      </c>
      <c r="S186" s="87">
        <v>228318000</v>
      </c>
      <c r="T186" s="87">
        <f t="shared" si="5"/>
        <v>12749497.431315612</v>
      </c>
      <c r="U186" s="85"/>
      <c r="V186" s="115" t="s">
        <v>1257</v>
      </c>
      <c r="W186" s="115" t="s">
        <v>1257</v>
      </c>
      <c r="X186" s="115" t="s">
        <v>1258</v>
      </c>
    </row>
    <row r="187" spans="1:24">
      <c r="A187" s="85"/>
      <c r="B187" s="85">
        <v>5</v>
      </c>
      <c r="C187" s="82">
        <v>1</v>
      </c>
      <c r="D187" s="82">
        <v>14</v>
      </c>
      <c r="E187" s="82">
        <v>3.7</v>
      </c>
      <c r="F187" s="83">
        <v>1410</v>
      </c>
      <c r="G187" s="82">
        <v>1</v>
      </c>
      <c r="H187" s="128">
        <v>15.13</v>
      </c>
      <c r="I187" s="128">
        <v>29.52</v>
      </c>
      <c r="J187" s="128">
        <v>19.88</v>
      </c>
      <c r="K187" s="82"/>
      <c r="L187" s="117">
        <v>59.2</v>
      </c>
      <c r="M187" s="117">
        <v>108.6</v>
      </c>
      <c r="N187" s="87">
        <v>6950000</v>
      </c>
      <c r="O187" s="87">
        <v>228318000</v>
      </c>
      <c r="P187" s="87">
        <v>98768000</v>
      </c>
      <c r="Q187" s="87">
        <v>129550000</v>
      </c>
      <c r="R187" s="87">
        <f t="shared" si="4"/>
        <v>6950002.2830007775</v>
      </c>
      <c r="S187" s="87">
        <v>228318000</v>
      </c>
      <c r="T187" s="87">
        <f t="shared" si="5"/>
        <v>12749497.431315612</v>
      </c>
      <c r="U187" s="85"/>
      <c r="V187" s="115" t="s">
        <v>1257</v>
      </c>
      <c r="W187" s="115" t="s">
        <v>1257</v>
      </c>
      <c r="X187" s="115" t="s">
        <v>1258</v>
      </c>
    </row>
    <row r="188" spans="1:24">
      <c r="A188" s="85"/>
      <c r="B188" s="85">
        <v>5</v>
      </c>
      <c r="C188" s="82">
        <v>1</v>
      </c>
      <c r="D188" s="82">
        <v>15</v>
      </c>
      <c r="E188" s="82">
        <v>3.9</v>
      </c>
      <c r="F188" s="83">
        <v>1501</v>
      </c>
      <c r="G188" s="82">
        <v>1</v>
      </c>
      <c r="H188" s="128">
        <v>16.97</v>
      </c>
      <c r="I188" s="128">
        <v>33.11</v>
      </c>
      <c r="J188" s="128">
        <v>22.3</v>
      </c>
      <c r="K188" s="82"/>
      <c r="L188" s="117">
        <v>66.400000000000006</v>
      </c>
      <c r="M188" s="117">
        <v>121.81</v>
      </c>
      <c r="N188" s="87">
        <v>6950000</v>
      </c>
      <c r="O188" s="87">
        <v>256090000</v>
      </c>
      <c r="P188" s="87">
        <v>110780000</v>
      </c>
      <c r="Q188" s="87">
        <v>145310000</v>
      </c>
      <c r="R188" s="87">
        <f t="shared" si="4"/>
        <v>6949991.8922641352</v>
      </c>
      <c r="S188" s="87">
        <v>256090000</v>
      </c>
      <c r="T188" s="87">
        <f t="shared" si="5"/>
        <v>12749676.391516479</v>
      </c>
      <c r="U188" s="85"/>
      <c r="V188" s="115" t="s">
        <v>1257</v>
      </c>
      <c r="W188" s="115" t="s">
        <v>1257</v>
      </c>
      <c r="X188" s="115" t="s">
        <v>1258</v>
      </c>
    </row>
    <row r="189" spans="1:24">
      <c r="A189" s="85"/>
      <c r="B189" s="85">
        <v>5</v>
      </c>
      <c r="C189" s="82">
        <v>1</v>
      </c>
      <c r="D189" s="82">
        <v>15</v>
      </c>
      <c r="E189" s="82">
        <v>3.9</v>
      </c>
      <c r="F189" s="83">
        <v>1502</v>
      </c>
      <c r="G189" s="82">
        <v>1</v>
      </c>
      <c r="H189" s="128">
        <v>16.97</v>
      </c>
      <c r="I189" s="128">
        <v>33.11</v>
      </c>
      <c r="J189" s="128">
        <v>22.3</v>
      </c>
      <c r="K189" s="82"/>
      <c r="L189" s="117">
        <v>66.400000000000006</v>
      </c>
      <c r="M189" s="117">
        <v>121.81</v>
      </c>
      <c r="N189" s="87">
        <v>6950000</v>
      </c>
      <c r="O189" s="87">
        <v>256090000</v>
      </c>
      <c r="P189" s="87">
        <v>110780000</v>
      </c>
      <c r="Q189" s="87">
        <v>145310000</v>
      </c>
      <c r="R189" s="87">
        <f t="shared" si="4"/>
        <v>6949991.8922641352</v>
      </c>
      <c r="S189" s="87">
        <v>256090000</v>
      </c>
      <c r="T189" s="87">
        <f t="shared" si="5"/>
        <v>12749676.391516479</v>
      </c>
      <c r="U189" s="85"/>
      <c r="V189" s="115" t="s">
        <v>1257</v>
      </c>
      <c r="W189" s="115" t="s">
        <v>1257</v>
      </c>
      <c r="X189" s="115" t="s">
        <v>1258</v>
      </c>
    </row>
    <row r="190" spans="1:24">
      <c r="A190" s="85"/>
      <c r="B190" s="85">
        <v>5</v>
      </c>
      <c r="C190" s="82">
        <v>1</v>
      </c>
      <c r="D190" s="82">
        <v>15</v>
      </c>
      <c r="E190" s="82">
        <v>3.9</v>
      </c>
      <c r="F190" s="83">
        <v>1503</v>
      </c>
      <c r="G190" s="82">
        <v>1</v>
      </c>
      <c r="H190" s="128">
        <v>16.97</v>
      </c>
      <c r="I190" s="128">
        <v>33.11</v>
      </c>
      <c r="J190" s="128">
        <v>22.3</v>
      </c>
      <c r="K190" s="82"/>
      <c r="L190" s="117">
        <v>66.400000000000006</v>
      </c>
      <c r="M190" s="117">
        <v>121.81</v>
      </c>
      <c r="N190" s="87">
        <v>6950000</v>
      </c>
      <c r="O190" s="87">
        <v>256090000</v>
      </c>
      <c r="P190" s="87">
        <v>110780000</v>
      </c>
      <c r="Q190" s="87">
        <v>145310000</v>
      </c>
      <c r="R190" s="87">
        <f t="shared" si="4"/>
        <v>6949991.8922641352</v>
      </c>
      <c r="S190" s="87">
        <v>256090000</v>
      </c>
      <c r="T190" s="87">
        <f t="shared" si="5"/>
        <v>12749676.391516479</v>
      </c>
      <c r="U190" s="85"/>
      <c r="V190" s="115" t="s">
        <v>1257</v>
      </c>
      <c r="W190" s="115" t="s">
        <v>1257</v>
      </c>
      <c r="X190" s="115" t="s">
        <v>1258</v>
      </c>
    </row>
    <row r="191" spans="1:24">
      <c r="A191" s="85"/>
      <c r="B191" s="85">
        <v>5</v>
      </c>
      <c r="C191" s="82">
        <v>1</v>
      </c>
      <c r="D191" s="82">
        <v>15</v>
      </c>
      <c r="E191" s="82">
        <v>3.9</v>
      </c>
      <c r="F191" s="83">
        <v>1504</v>
      </c>
      <c r="G191" s="82">
        <v>1</v>
      </c>
      <c r="H191" s="128">
        <v>16.97</v>
      </c>
      <c r="I191" s="128">
        <v>33.11</v>
      </c>
      <c r="J191" s="128">
        <v>22.3</v>
      </c>
      <c r="K191" s="82"/>
      <c r="L191" s="117">
        <v>66.400000000000006</v>
      </c>
      <c r="M191" s="117">
        <v>121.81</v>
      </c>
      <c r="N191" s="87">
        <v>6950000</v>
      </c>
      <c r="O191" s="87">
        <v>256090000</v>
      </c>
      <c r="P191" s="87">
        <v>110780000</v>
      </c>
      <c r="Q191" s="87">
        <v>145310000</v>
      </c>
      <c r="R191" s="87">
        <f t="shared" si="4"/>
        <v>6949991.8922641352</v>
      </c>
      <c r="S191" s="87">
        <v>256090000</v>
      </c>
      <c r="T191" s="87">
        <f t="shared" si="5"/>
        <v>12749676.391516479</v>
      </c>
      <c r="U191" s="85"/>
      <c r="V191" s="115" t="s">
        <v>1257</v>
      </c>
      <c r="W191" s="115" t="s">
        <v>1257</v>
      </c>
      <c r="X191" s="115" t="s">
        <v>1258</v>
      </c>
    </row>
    <row r="192" spans="1:24">
      <c r="A192" s="85"/>
      <c r="B192" s="85">
        <v>5</v>
      </c>
      <c r="C192" s="82">
        <v>1</v>
      </c>
      <c r="D192" s="82">
        <v>15</v>
      </c>
      <c r="E192" s="82">
        <v>3.9</v>
      </c>
      <c r="F192" s="83">
        <v>1505</v>
      </c>
      <c r="G192" s="82">
        <v>1</v>
      </c>
      <c r="H192" s="128">
        <v>16.97</v>
      </c>
      <c r="I192" s="128">
        <v>33.11</v>
      </c>
      <c r="J192" s="128">
        <v>22.3</v>
      </c>
      <c r="K192" s="82"/>
      <c r="L192" s="117">
        <v>66.400000000000006</v>
      </c>
      <c r="M192" s="117">
        <v>121.81</v>
      </c>
      <c r="N192" s="87">
        <v>6950000</v>
      </c>
      <c r="O192" s="87">
        <v>256090000</v>
      </c>
      <c r="P192" s="87">
        <v>110780000</v>
      </c>
      <c r="Q192" s="87">
        <v>145310000</v>
      </c>
      <c r="R192" s="87">
        <f t="shared" si="4"/>
        <v>6949991.8922641352</v>
      </c>
      <c r="S192" s="87">
        <v>256090000</v>
      </c>
      <c r="T192" s="87">
        <f t="shared" si="5"/>
        <v>12749676.391516479</v>
      </c>
      <c r="U192" s="85"/>
      <c r="V192" s="115" t="s">
        <v>1257</v>
      </c>
      <c r="W192" s="115" t="s">
        <v>1257</v>
      </c>
      <c r="X192" s="115" t="s">
        <v>1258</v>
      </c>
    </row>
    <row r="193" spans="1:24">
      <c r="A193" s="85"/>
      <c r="B193" s="85">
        <v>5</v>
      </c>
      <c r="C193" s="82">
        <v>1</v>
      </c>
      <c r="D193" s="82">
        <v>15</v>
      </c>
      <c r="E193" s="82">
        <v>3.9</v>
      </c>
      <c r="F193" s="83">
        <v>1506</v>
      </c>
      <c r="G193" s="82">
        <v>1</v>
      </c>
      <c r="H193" s="128">
        <v>15.13</v>
      </c>
      <c r="I193" s="128">
        <v>29.52</v>
      </c>
      <c r="J193" s="128">
        <v>19.88</v>
      </c>
      <c r="K193" s="82"/>
      <c r="L193" s="117">
        <v>59.2</v>
      </c>
      <c r="M193" s="117">
        <v>108.6</v>
      </c>
      <c r="N193" s="87">
        <v>6950000</v>
      </c>
      <c r="O193" s="87">
        <v>228318000</v>
      </c>
      <c r="P193" s="87">
        <v>98768000</v>
      </c>
      <c r="Q193" s="87">
        <v>129550000</v>
      </c>
      <c r="R193" s="87">
        <f t="shared" si="4"/>
        <v>6950002.2830007775</v>
      </c>
      <c r="S193" s="87">
        <v>228318000</v>
      </c>
      <c r="T193" s="87">
        <f t="shared" si="5"/>
        <v>12749497.431315612</v>
      </c>
      <c r="U193" s="85"/>
      <c r="V193" s="115" t="s">
        <v>1257</v>
      </c>
      <c r="W193" s="115" t="s">
        <v>1257</v>
      </c>
      <c r="X193" s="115" t="s">
        <v>1258</v>
      </c>
    </row>
    <row r="194" spans="1:24">
      <c r="A194" s="85"/>
      <c r="B194" s="85">
        <v>5</v>
      </c>
      <c r="C194" s="82">
        <v>1</v>
      </c>
      <c r="D194" s="82">
        <v>15</v>
      </c>
      <c r="E194" s="82">
        <v>3.9</v>
      </c>
      <c r="F194" s="83">
        <v>1507</v>
      </c>
      <c r="G194" s="82">
        <v>1</v>
      </c>
      <c r="H194" s="128">
        <v>15.13</v>
      </c>
      <c r="I194" s="128">
        <v>29.52</v>
      </c>
      <c r="J194" s="128">
        <v>19.88</v>
      </c>
      <c r="K194" s="82"/>
      <c r="L194" s="117">
        <v>59.2</v>
      </c>
      <c r="M194" s="117">
        <v>108.6</v>
      </c>
      <c r="N194" s="87">
        <v>6900000</v>
      </c>
      <c r="O194" s="87">
        <v>226675000</v>
      </c>
      <c r="P194" s="87">
        <v>98055000</v>
      </c>
      <c r="Q194" s="87">
        <v>128620000</v>
      </c>
      <c r="R194" s="87">
        <f t="shared" si="4"/>
        <v>6899989.3459963789</v>
      </c>
      <c r="S194" s="87">
        <v>226675000</v>
      </c>
      <c r="T194" s="87">
        <f t="shared" si="5"/>
        <v>12657750.725932544</v>
      </c>
      <c r="U194" s="85"/>
      <c r="V194" s="115" t="s">
        <v>1257</v>
      </c>
      <c r="W194" s="115" t="s">
        <v>1257</v>
      </c>
      <c r="X194" s="115" t="s">
        <v>1258</v>
      </c>
    </row>
    <row r="195" spans="1:24">
      <c r="A195" s="85"/>
      <c r="B195" s="85">
        <v>5</v>
      </c>
      <c r="C195" s="82">
        <v>1</v>
      </c>
      <c r="D195" s="82">
        <v>15</v>
      </c>
      <c r="E195" s="82">
        <v>3.9</v>
      </c>
      <c r="F195" s="83">
        <v>1508</v>
      </c>
      <c r="G195" s="82">
        <v>1</v>
      </c>
      <c r="H195" s="128">
        <v>15.13</v>
      </c>
      <c r="I195" s="128">
        <v>29.52</v>
      </c>
      <c r="J195" s="128">
        <v>19.88</v>
      </c>
      <c r="K195" s="82"/>
      <c r="L195" s="117">
        <v>59.2</v>
      </c>
      <c r="M195" s="117">
        <v>108.6</v>
      </c>
      <c r="N195" s="87">
        <v>6900000</v>
      </c>
      <c r="O195" s="87">
        <v>226675000</v>
      </c>
      <c r="P195" s="87">
        <v>98055000</v>
      </c>
      <c r="Q195" s="87">
        <v>128620000</v>
      </c>
      <c r="R195" s="87">
        <f t="shared" ref="R195:R197" si="6">S195/(M195*0.3025)</f>
        <v>6899989.3459963789</v>
      </c>
      <c r="S195" s="87">
        <v>226675000</v>
      </c>
      <c r="T195" s="87">
        <f t="shared" ref="T195:T197" si="7">S195/(L195*0.3025)</f>
        <v>12657750.725932544</v>
      </c>
      <c r="U195" s="85"/>
      <c r="V195" s="115" t="s">
        <v>1257</v>
      </c>
      <c r="W195" s="115" t="s">
        <v>1257</v>
      </c>
      <c r="X195" s="115" t="s">
        <v>1258</v>
      </c>
    </row>
    <row r="196" spans="1:24">
      <c r="A196" s="85"/>
      <c r="B196" s="85">
        <v>5</v>
      </c>
      <c r="C196" s="82">
        <v>1</v>
      </c>
      <c r="D196" s="82">
        <v>15</v>
      </c>
      <c r="E196" s="82">
        <v>3.9</v>
      </c>
      <c r="F196" s="83">
        <v>1509</v>
      </c>
      <c r="G196" s="82">
        <v>1</v>
      </c>
      <c r="H196" s="128">
        <v>15.13</v>
      </c>
      <c r="I196" s="128">
        <v>29.52</v>
      </c>
      <c r="J196" s="128">
        <v>19.88</v>
      </c>
      <c r="K196" s="82"/>
      <c r="L196" s="117">
        <v>59.2</v>
      </c>
      <c r="M196" s="117">
        <v>108.6</v>
      </c>
      <c r="N196" s="87">
        <v>6900000</v>
      </c>
      <c r="O196" s="87">
        <v>226675000</v>
      </c>
      <c r="P196" s="87">
        <v>98055000</v>
      </c>
      <c r="Q196" s="87">
        <v>128620000</v>
      </c>
      <c r="R196" s="87">
        <f t="shared" si="6"/>
        <v>6899989.3459963789</v>
      </c>
      <c r="S196" s="87">
        <v>226675000</v>
      </c>
      <c r="T196" s="87">
        <f t="shared" si="7"/>
        <v>12657750.725932544</v>
      </c>
      <c r="U196" s="85"/>
      <c r="V196" s="115" t="s">
        <v>1257</v>
      </c>
      <c r="W196" s="115" t="s">
        <v>1257</v>
      </c>
      <c r="X196" s="115" t="s">
        <v>1258</v>
      </c>
    </row>
    <row r="197" spans="1:24">
      <c r="A197" s="85"/>
      <c r="B197" s="85">
        <v>5</v>
      </c>
      <c r="C197" s="82">
        <v>1</v>
      </c>
      <c r="D197" s="82">
        <v>15</v>
      </c>
      <c r="E197" s="82">
        <v>3.9</v>
      </c>
      <c r="F197" s="83">
        <v>1510</v>
      </c>
      <c r="G197" s="82">
        <v>1</v>
      </c>
      <c r="H197" s="128">
        <v>15.13</v>
      </c>
      <c r="I197" s="128">
        <v>29.52</v>
      </c>
      <c r="J197" s="128">
        <v>19.88</v>
      </c>
      <c r="K197" s="82"/>
      <c r="L197" s="117">
        <v>59.2</v>
      </c>
      <c r="M197" s="117">
        <v>108.6</v>
      </c>
      <c r="N197" s="87">
        <v>6900000</v>
      </c>
      <c r="O197" s="87">
        <v>226675000</v>
      </c>
      <c r="P197" s="87">
        <v>98055000</v>
      </c>
      <c r="Q197" s="87">
        <v>128620000</v>
      </c>
      <c r="R197" s="87">
        <f t="shared" si="6"/>
        <v>6899989.3459963789</v>
      </c>
      <c r="S197" s="87">
        <v>226675000</v>
      </c>
      <c r="T197" s="87">
        <f t="shared" si="7"/>
        <v>12657750.725932544</v>
      </c>
      <c r="U197" s="85"/>
      <c r="V197" s="115" t="s">
        <v>1257</v>
      </c>
      <c r="W197" s="115" t="s">
        <v>1257</v>
      </c>
      <c r="X197" s="115" t="s">
        <v>1258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X169"/>
  <sheetViews>
    <sheetView workbookViewId="0">
      <selection sqref="A1:XFD1"/>
    </sheetView>
  </sheetViews>
  <sheetFormatPr defaultRowHeight="11.25"/>
  <cols>
    <col min="1" max="1" width="6.5" style="95" bestFit="1" customWidth="1"/>
    <col min="2" max="2" width="7" style="95" bestFit="1" customWidth="1"/>
    <col min="3" max="3" width="6" style="95" bestFit="1" customWidth="1"/>
    <col min="4" max="4" width="4" style="95" bestFit="1" customWidth="1"/>
    <col min="5" max="5" width="6" style="95" bestFit="1" customWidth="1"/>
    <col min="6" max="6" width="6.33203125" style="124" bestFit="1" customWidth="1"/>
    <col min="7" max="7" width="6" style="95" bestFit="1" customWidth="1"/>
    <col min="8" max="8" width="7" style="95" bestFit="1" customWidth="1"/>
    <col min="9" max="11" width="8" style="95" bestFit="1" customWidth="1"/>
    <col min="12" max="13" width="9.33203125" style="95" bestFit="1" customWidth="1"/>
    <col min="14" max="14" width="11" style="123" bestFit="1" customWidth="1"/>
    <col min="15" max="17" width="13.33203125" style="123" bestFit="1" customWidth="1"/>
    <col min="18" max="18" width="13.33203125" style="123" customWidth="1"/>
    <col min="19" max="19" width="13.33203125" style="123" bestFit="1" customWidth="1"/>
    <col min="20" max="20" width="13.33203125" style="123" customWidth="1"/>
    <col min="21" max="21" width="8" style="95" bestFit="1" customWidth="1"/>
    <col min="22" max="23" width="8.1640625" style="95" bestFit="1" customWidth="1"/>
    <col min="24" max="24" width="11.33203125" style="95" bestFit="1" customWidth="1"/>
    <col min="25" max="16384" width="9.33203125" style="95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85"/>
      <c r="B2" s="85">
        <v>6</v>
      </c>
      <c r="C2" s="82">
        <v>5</v>
      </c>
      <c r="D2" s="82">
        <v>-3</v>
      </c>
      <c r="E2" s="82">
        <v>3.6</v>
      </c>
      <c r="F2" s="83" t="s">
        <v>1922</v>
      </c>
      <c r="G2" s="82">
        <v>1</v>
      </c>
      <c r="H2" s="128">
        <v>7.99</v>
      </c>
      <c r="I2" s="128">
        <v>14.46</v>
      </c>
      <c r="J2" s="128">
        <v>26.83</v>
      </c>
      <c r="K2" s="82"/>
      <c r="L2" s="117">
        <v>29.88</v>
      </c>
      <c r="M2" s="117">
        <v>56.709999999999994</v>
      </c>
      <c r="N2" s="87">
        <f>O2/(M2*0.3025)</f>
        <v>2500003.6433004807</v>
      </c>
      <c r="O2" s="87">
        <v>42887000</v>
      </c>
      <c r="P2" s="87">
        <v>18717000</v>
      </c>
      <c r="Q2" s="87">
        <v>24170000</v>
      </c>
      <c r="R2" s="87">
        <f>S2/(M2*0.3025)</f>
        <v>2500003.6433004807</v>
      </c>
      <c r="S2" s="87">
        <v>42887000</v>
      </c>
      <c r="T2" s="87">
        <f>S2/(L2*0.3025)</f>
        <v>4744819.4983791923</v>
      </c>
      <c r="U2" s="85"/>
      <c r="V2" s="115" t="s">
        <v>1257</v>
      </c>
      <c r="W2" s="115" t="s">
        <v>1257</v>
      </c>
      <c r="X2" s="115" t="s">
        <v>1258</v>
      </c>
    </row>
    <row r="3" spans="1:24">
      <c r="A3" s="85"/>
      <c r="B3" s="85">
        <v>6</v>
      </c>
      <c r="C3" s="82">
        <v>5</v>
      </c>
      <c r="D3" s="82">
        <v>-3</v>
      </c>
      <c r="E3" s="82">
        <v>3.6</v>
      </c>
      <c r="F3" s="83" t="s">
        <v>1923</v>
      </c>
      <c r="G3" s="82">
        <v>1</v>
      </c>
      <c r="H3" s="82">
        <v>11.58</v>
      </c>
      <c r="I3" s="82">
        <v>20.83</v>
      </c>
      <c r="J3" s="82">
        <v>38.42</v>
      </c>
      <c r="K3" s="82"/>
      <c r="L3" s="117">
        <v>42.84</v>
      </c>
      <c r="M3" s="117">
        <v>81.260000000000005</v>
      </c>
      <c r="N3" s="87">
        <v>2500000</v>
      </c>
      <c r="O3" s="87">
        <v>61453000</v>
      </c>
      <c r="P3" s="87">
        <v>26823000</v>
      </c>
      <c r="Q3" s="87">
        <v>34630000</v>
      </c>
      <c r="R3" s="87">
        <f t="shared" ref="R3:R66" si="0">S3/(M3*0.3025)</f>
        <v>2500005.085197397</v>
      </c>
      <c r="S3" s="87">
        <v>61453000</v>
      </c>
      <c r="T3" s="87">
        <f t="shared" ref="T3:T66" si="1">S3/(L3*0.3025)</f>
        <v>4742073.1377950627</v>
      </c>
      <c r="U3" s="85"/>
      <c r="V3" s="115" t="s">
        <v>1257</v>
      </c>
      <c r="W3" s="115" t="s">
        <v>1257</v>
      </c>
      <c r="X3" s="115" t="s">
        <v>1258</v>
      </c>
    </row>
    <row r="4" spans="1:24">
      <c r="A4" s="85"/>
      <c r="B4" s="85">
        <v>6</v>
      </c>
      <c r="C4" s="82">
        <v>5</v>
      </c>
      <c r="D4" s="82">
        <v>-2</v>
      </c>
      <c r="E4" s="82">
        <v>3.6</v>
      </c>
      <c r="F4" s="83" t="s">
        <v>1924</v>
      </c>
      <c r="G4" s="82">
        <v>1</v>
      </c>
      <c r="H4" s="82">
        <v>7.99</v>
      </c>
      <c r="I4" s="82">
        <v>14.46</v>
      </c>
      <c r="J4" s="82">
        <v>26.83</v>
      </c>
      <c r="K4" s="82"/>
      <c r="L4" s="117">
        <v>29.88</v>
      </c>
      <c r="M4" s="117">
        <v>56.709999999999994</v>
      </c>
      <c r="N4" s="87">
        <v>2600000</v>
      </c>
      <c r="O4" s="87">
        <v>44602000</v>
      </c>
      <c r="P4" s="87">
        <v>19472000</v>
      </c>
      <c r="Q4" s="87">
        <v>25130000</v>
      </c>
      <c r="R4" s="87">
        <f t="shared" si="0"/>
        <v>2599975.8084848099</v>
      </c>
      <c r="S4" s="87">
        <v>44602000</v>
      </c>
      <c r="T4" s="87">
        <f t="shared" si="1"/>
        <v>4934559.173332449</v>
      </c>
      <c r="U4" s="85"/>
      <c r="V4" s="115" t="s">
        <v>1257</v>
      </c>
      <c r="W4" s="115" t="s">
        <v>1257</v>
      </c>
      <c r="X4" s="115" t="s">
        <v>1258</v>
      </c>
    </row>
    <row r="5" spans="1:24">
      <c r="A5" s="85"/>
      <c r="B5" s="85">
        <v>6</v>
      </c>
      <c r="C5" s="82">
        <v>5</v>
      </c>
      <c r="D5" s="82">
        <v>-2</v>
      </c>
      <c r="E5" s="82">
        <v>3.6</v>
      </c>
      <c r="F5" s="83" t="s">
        <v>1925</v>
      </c>
      <c r="G5" s="82">
        <v>1</v>
      </c>
      <c r="H5" s="82">
        <v>11.78</v>
      </c>
      <c r="I5" s="82">
        <v>21.32</v>
      </c>
      <c r="J5" s="82">
        <v>39.56</v>
      </c>
      <c r="K5" s="82"/>
      <c r="L5" s="117">
        <v>44.05</v>
      </c>
      <c r="M5" s="117">
        <v>83.61</v>
      </c>
      <c r="N5" s="87">
        <v>2600000</v>
      </c>
      <c r="O5" s="87">
        <v>65759000</v>
      </c>
      <c r="P5" s="87">
        <v>28699000</v>
      </c>
      <c r="Q5" s="87">
        <v>37060000</v>
      </c>
      <c r="R5" s="87">
        <f t="shared" si="0"/>
        <v>2599989.5223889747</v>
      </c>
      <c r="S5" s="87">
        <v>65759000</v>
      </c>
      <c r="T5" s="87">
        <f t="shared" si="1"/>
        <v>4934963.0866502197</v>
      </c>
      <c r="U5" s="85"/>
      <c r="V5" s="115" t="s">
        <v>1257</v>
      </c>
      <c r="W5" s="115" t="s">
        <v>1257</v>
      </c>
      <c r="X5" s="115" t="s">
        <v>1258</v>
      </c>
    </row>
    <row r="6" spans="1:24">
      <c r="A6" s="85"/>
      <c r="B6" s="85">
        <v>6</v>
      </c>
      <c r="C6" s="82">
        <v>1</v>
      </c>
      <c r="D6" s="82">
        <v>-1</v>
      </c>
      <c r="E6" s="82">
        <v>4.8</v>
      </c>
      <c r="F6" s="83" t="s">
        <v>1926</v>
      </c>
      <c r="G6" s="82">
        <v>1</v>
      </c>
      <c r="H6" s="82">
        <v>46.06</v>
      </c>
      <c r="I6" s="82">
        <v>83.35</v>
      </c>
      <c r="J6" s="82">
        <v>154.63999999999999</v>
      </c>
      <c r="K6" s="82"/>
      <c r="L6" s="117">
        <v>172.2</v>
      </c>
      <c r="M6" s="117">
        <v>326.83999999999997</v>
      </c>
      <c r="N6" s="87">
        <v>4000000</v>
      </c>
      <c r="O6" s="87">
        <v>395476000</v>
      </c>
      <c r="P6" s="87">
        <v>172626000</v>
      </c>
      <c r="Q6" s="87">
        <v>222850000</v>
      </c>
      <c r="R6" s="87">
        <f t="shared" si="0"/>
        <v>3999995.954246575</v>
      </c>
      <c r="S6" s="87">
        <v>395476000</v>
      </c>
      <c r="T6" s="87">
        <f t="shared" si="1"/>
        <v>7592094.5277929772</v>
      </c>
      <c r="U6" s="85"/>
      <c r="V6" s="115" t="s">
        <v>1257</v>
      </c>
      <c r="W6" s="115" t="s">
        <v>1257</v>
      </c>
      <c r="X6" s="115" t="s">
        <v>1258</v>
      </c>
    </row>
    <row r="7" spans="1:24">
      <c r="A7" s="85"/>
      <c r="B7" s="85">
        <v>6</v>
      </c>
      <c r="C7" s="82">
        <v>1</v>
      </c>
      <c r="D7" s="82">
        <v>-1</v>
      </c>
      <c r="E7" s="82">
        <v>4.8</v>
      </c>
      <c r="F7" s="83" t="s">
        <v>1927</v>
      </c>
      <c r="G7" s="82">
        <v>1</v>
      </c>
      <c r="H7" s="82">
        <v>12.28</v>
      </c>
      <c r="I7" s="82">
        <v>22.22</v>
      </c>
      <c r="J7" s="82">
        <v>41.22</v>
      </c>
      <c r="K7" s="82"/>
      <c r="L7" s="117">
        <v>45.9</v>
      </c>
      <c r="M7" s="117">
        <v>87.12</v>
      </c>
      <c r="N7" s="87">
        <v>4000000</v>
      </c>
      <c r="O7" s="87">
        <v>105415000</v>
      </c>
      <c r="P7" s="87">
        <v>46015000</v>
      </c>
      <c r="Q7" s="87">
        <v>59400000</v>
      </c>
      <c r="R7" s="87">
        <f t="shared" si="0"/>
        <v>3999992.410961607</v>
      </c>
      <c r="S7" s="87">
        <v>105415000</v>
      </c>
      <c r="T7" s="87">
        <f t="shared" si="1"/>
        <v>7592142.4584526196</v>
      </c>
      <c r="U7" s="85"/>
      <c r="V7" s="115" t="s">
        <v>1257</v>
      </c>
      <c r="W7" s="115" t="s">
        <v>1257</v>
      </c>
      <c r="X7" s="115" t="s">
        <v>1258</v>
      </c>
    </row>
    <row r="8" spans="1:24">
      <c r="A8" s="85"/>
      <c r="B8" s="85">
        <v>6</v>
      </c>
      <c r="C8" s="82">
        <v>1</v>
      </c>
      <c r="D8" s="82">
        <v>-1</v>
      </c>
      <c r="E8" s="82">
        <v>4.8</v>
      </c>
      <c r="F8" s="83" t="s">
        <v>1928</v>
      </c>
      <c r="G8" s="82">
        <v>1</v>
      </c>
      <c r="H8" s="82">
        <v>18.190000000000001</v>
      </c>
      <c r="I8" s="82">
        <v>32.909999999999997</v>
      </c>
      <c r="J8" s="82">
        <v>61.059999999999995</v>
      </c>
      <c r="K8" s="82"/>
      <c r="L8" s="117">
        <v>68</v>
      </c>
      <c r="M8" s="117">
        <v>129.06</v>
      </c>
      <c r="N8" s="87">
        <v>4000000</v>
      </c>
      <c r="O8" s="87">
        <v>156163000</v>
      </c>
      <c r="P8" s="87">
        <v>68163000</v>
      </c>
      <c r="Q8" s="87">
        <v>88000000</v>
      </c>
      <c r="R8" s="87">
        <f t="shared" si="0"/>
        <v>4000010.245731052</v>
      </c>
      <c r="S8" s="87">
        <v>156163000</v>
      </c>
      <c r="T8" s="87">
        <f t="shared" si="1"/>
        <v>7591784.1516771996</v>
      </c>
      <c r="U8" s="85"/>
      <c r="V8" s="115" t="s">
        <v>1257</v>
      </c>
      <c r="W8" s="115" t="s">
        <v>1257</v>
      </c>
      <c r="X8" s="115" t="s">
        <v>1258</v>
      </c>
    </row>
    <row r="9" spans="1:24">
      <c r="A9" s="85"/>
      <c r="B9" s="85">
        <v>6</v>
      </c>
      <c r="C9" s="82">
        <v>1</v>
      </c>
      <c r="D9" s="82">
        <v>-1</v>
      </c>
      <c r="E9" s="82">
        <v>4.8</v>
      </c>
      <c r="F9" s="83" t="s">
        <v>1929</v>
      </c>
      <c r="G9" s="82">
        <v>1</v>
      </c>
      <c r="H9" s="82">
        <v>19.21</v>
      </c>
      <c r="I9" s="82">
        <v>34.770000000000003</v>
      </c>
      <c r="J9" s="82">
        <v>64.510000000000005</v>
      </c>
      <c r="K9" s="82"/>
      <c r="L9" s="117">
        <v>71.83</v>
      </c>
      <c r="M9" s="117">
        <v>136.34</v>
      </c>
      <c r="N9" s="87">
        <v>4000000</v>
      </c>
      <c r="O9" s="87">
        <v>164971000</v>
      </c>
      <c r="P9" s="87">
        <v>72011000</v>
      </c>
      <c r="Q9" s="87">
        <v>92960000</v>
      </c>
      <c r="R9" s="87">
        <f t="shared" si="0"/>
        <v>3999990.301349204</v>
      </c>
      <c r="S9" s="87">
        <v>164971000</v>
      </c>
      <c r="T9" s="87">
        <f t="shared" si="1"/>
        <v>7592352.4667402264</v>
      </c>
      <c r="U9" s="85"/>
      <c r="V9" s="115" t="s">
        <v>1257</v>
      </c>
      <c r="W9" s="115" t="s">
        <v>1257</v>
      </c>
      <c r="X9" s="115" t="s">
        <v>1258</v>
      </c>
    </row>
    <row r="10" spans="1:24">
      <c r="A10" s="85"/>
      <c r="B10" s="85">
        <v>6</v>
      </c>
      <c r="C10" s="82">
        <v>5</v>
      </c>
      <c r="D10" s="82">
        <v>-1</v>
      </c>
      <c r="E10" s="82">
        <v>4.8</v>
      </c>
      <c r="F10" s="83" t="s">
        <v>1917</v>
      </c>
      <c r="G10" s="82">
        <v>1</v>
      </c>
      <c r="H10" s="82">
        <v>9.61</v>
      </c>
      <c r="I10" s="82">
        <v>17.399999999999999</v>
      </c>
      <c r="J10" s="82">
        <v>32.28</v>
      </c>
      <c r="K10" s="82"/>
      <c r="L10" s="117">
        <v>35.94</v>
      </c>
      <c r="M10" s="117">
        <v>68.22</v>
      </c>
      <c r="N10" s="87">
        <v>3000000</v>
      </c>
      <c r="O10" s="87">
        <v>61910000</v>
      </c>
      <c r="P10" s="87">
        <v>27020000</v>
      </c>
      <c r="Q10" s="87">
        <v>34890000</v>
      </c>
      <c r="R10" s="87">
        <f t="shared" si="0"/>
        <v>3000016.9601992583</v>
      </c>
      <c r="S10" s="87">
        <v>61910000</v>
      </c>
      <c r="T10" s="87">
        <f t="shared" si="1"/>
        <v>5694523.0112630334</v>
      </c>
      <c r="U10" s="85"/>
      <c r="V10" s="115" t="s">
        <v>1257</v>
      </c>
      <c r="W10" s="115" t="s">
        <v>1257</v>
      </c>
      <c r="X10" s="115" t="s">
        <v>1258</v>
      </c>
    </row>
    <row r="11" spans="1:24">
      <c r="A11" s="85"/>
      <c r="B11" s="85">
        <v>6</v>
      </c>
      <c r="C11" s="82">
        <v>5</v>
      </c>
      <c r="D11" s="82">
        <v>-1</v>
      </c>
      <c r="E11" s="82">
        <v>4.8</v>
      </c>
      <c r="F11" s="83" t="s">
        <v>1918</v>
      </c>
      <c r="G11" s="82">
        <v>1</v>
      </c>
      <c r="H11" s="82">
        <v>11.78</v>
      </c>
      <c r="I11" s="82">
        <v>21.32</v>
      </c>
      <c r="J11" s="82">
        <v>39.56</v>
      </c>
      <c r="K11" s="82"/>
      <c r="L11" s="117">
        <v>44.05</v>
      </c>
      <c r="M11" s="117">
        <v>83.61</v>
      </c>
      <c r="N11" s="87">
        <v>3000000</v>
      </c>
      <c r="O11" s="87">
        <v>75876000</v>
      </c>
      <c r="P11" s="87">
        <v>33116000</v>
      </c>
      <c r="Q11" s="87">
        <v>42760000</v>
      </c>
      <c r="R11" s="87">
        <f t="shared" si="0"/>
        <v>2999997.034638389</v>
      </c>
      <c r="S11" s="87">
        <v>75876000</v>
      </c>
      <c r="T11" s="87">
        <f t="shared" si="1"/>
        <v>5694205.4952580193</v>
      </c>
      <c r="U11" s="85"/>
      <c r="V11" s="115" t="s">
        <v>1257</v>
      </c>
      <c r="W11" s="115" t="s">
        <v>1257</v>
      </c>
      <c r="X11" s="115" t="s">
        <v>1258</v>
      </c>
    </row>
    <row r="12" spans="1:24">
      <c r="A12" s="85"/>
      <c r="B12" s="85">
        <v>6</v>
      </c>
      <c r="C12" s="82">
        <v>5</v>
      </c>
      <c r="D12" s="82">
        <v>-1</v>
      </c>
      <c r="E12" s="82">
        <v>4.8</v>
      </c>
      <c r="F12" s="83" t="s">
        <v>1919</v>
      </c>
      <c r="G12" s="82">
        <v>1</v>
      </c>
      <c r="H12" s="82">
        <v>6.64</v>
      </c>
      <c r="I12" s="82">
        <v>12.01</v>
      </c>
      <c r="J12" s="82">
        <v>22.29</v>
      </c>
      <c r="K12" s="82"/>
      <c r="L12" s="117">
        <v>24.82</v>
      </c>
      <c r="M12" s="117">
        <v>47.11</v>
      </c>
      <c r="N12" s="87">
        <v>2800000</v>
      </c>
      <c r="O12" s="87">
        <v>39902000</v>
      </c>
      <c r="P12" s="87">
        <v>17422000</v>
      </c>
      <c r="Q12" s="87">
        <v>22480000</v>
      </c>
      <c r="R12" s="87">
        <f t="shared" si="0"/>
        <v>2799988.0708242184</v>
      </c>
      <c r="S12" s="87">
        <v>39902000</v>
      </c>
      <c r="T12" s="87">
        <f t="shared" si="1"/>
        <v>5314562.3697231635</v>
      </c>
      <c r="U12" s="85"/>
      <c r="V12" s="115" t="s">
        <v>1257</v>
      </c>
      <c r="W12" s="115" t="s">
        <v>1257</v>
      </c>
      <c r="X12" s="115" t="s">
        <v>1258</v>
      </c>
    </row>
    <row r="13" spans="1:24">
      <c r="A13" s="85"/>
      <c r="B13" s="85">
        <v>6</v>
      </c>
      <c r="C13" s="82">
        <v>5</v>
      </c>
      <c r="D13" s="82">
        <v>-1</v>
      </c>
      <c r="E13" s="82">
        <v>4.8</v>
      </c>
      <c r="F13" s="83" t="s">
        <v>1920</v>
      </c>
      <c r="G13" s="82">
        <v>1</v>
      </c>
      <c r="H13" s="82">
        <v>7.37</v>
      </c>
      <c r="I13" s="82">
        <v>13.33</v>
      </c>
      <c r="J13" s="82">
        <v>24.740000000000002</v>
      </c>
      <c r="K13" s="82"/>
      <c r="L13" s="117">
        <v>27.55</v>
      </c>
      <c r="M13" s="117">
        <v>52.290000000000006</v>
      </c>
      <c r="N13" s="87">
        <v>2800000</v>
      </c>
      <c r="O13" s="87">
        <v>44290000</v>
      </c>
      <c r="P13" s="87">
        <v>19330000</v>
      </c>
      <c r="Q13" s="87">
        <v>24960000</v>
      </c>
      <c r="R13" s="87">
        <f t="shared" si="0"/>
        <v>2800023.3914801273</v>
      </c>
      <c r="S13" s="87">
        <v>44290000</v>
      </c>
      <c r="T13" s="87">
        <f t="shared" si="1"/>
        <v>5314454.5604535704</v>
      </c>
      <c r="U13" s="85"/>
      <c r="V13" s="115" t="s">
        <v>1257</v>
      </c>
      <c r="W13" s="115" t="s">
        <v>1257</v>
      </c>
      <c r="X13" s="115" t="s">
        <v>1258</v>
      </c>
    </row>
    <row r="14" spans="1:24">
      <c r="A14" s="85"/>
      <c r="B14" s="85">
        <v>6</v>
      </c>
      <c r="C14" s="82">
        <v>5</v>
      </c>
      <c r="D14" s="82">
        <v>-1</v>
      </c>
      <c r="E14" s="82">
        <v>4.8</v>
      </c>
      <c r="F14" s="83" t="s">
        <v>1930</v>
      </c>
      <c r="G14" s="82">
        <v>1</v>
      </c>
      <c r="H14" s="82">
        <v>7.73</v>
      </c>
      <c r="I14" s="82">
        <v>14</v>
      </c>
      <c r="J14" s="82">
        <v>25.97</v>
      </c>
      <c r="K14" s="82"/>
      <c r="L14" s="117">
        <v>28.92</v>
      </c>
      <c r="M14" s="117">
        <v>54.89</v>
      </c>
      <c r="N14" s="87">
        <v>2800000</v>
      </c>
      <c r="O14" s="87">
        <v>46492000</v>
      </c>
      <c r="P14" s="87">
        <v>20292000</v>
      </c>
      <c r="Q14" s="87">
        <v>26200000</v>
      </c>
      <c r="R14" s="87">
        <f t="shared" si="0"/>
        <v>2800010.2383580082</v>
      </c>
      <c r="S14" s="87">
        <v>46492000</v>
      </c>
      <c r="T14" s="87">
        <f t="shared" si="1"/>
        <v>5314403.9413371738</v>
      </c>
      <c r="U14" s="85"/>
      <c r="V14" s="115" t="s">
        <v>1257</v>
      </c>
      <c r="W14" s="115" t="s">
        <v>1257</v>
      </c>
      <c r="X14" s="115" t="s">
        <v>1258</v>
      </c>
    </row>
    <row r="15" spans="1:24">
      <c r="A15" s="85"/>
      <c r="B15" s="85">
        <v>6</v>
      </c>
      <c r="C15" s="82">
        <v>5</v>
      </c>
      <c r="D15" s="82">
        <v>-1</v>
      </c>
      <c r="E15" s="82">
        <v>4.8</v>
      </c>
      <c r="F15" s="83" t="s">
        <v>1931</v>
      </c>
      <c r="G15" s="82">
        <v>1</v>
      </c>
      <c r="H15" s="82">
        <v>7.52</v>
      </c>
      <c r="I15" s="82">
        <v>13.61</v>
      </c>
      <c r="J15" s="82">
        <v>25.25</v>
      </c>
      <c r="K15" s="82"/>
      <c r="L15" s="117">
        <v>28.12</v>
      </c>
      <c r="M15" s="117">
        <v>53.370000000000005</v>
      </c>
      <c r="N15" s="87">
        <v>2800000</v>
      </c>
      <c r="O15" s="87">
        <v>45204000</v>
      </c>
      <c r="P15" s="87">
        <v>19734000</v>
      </c>
      <c r="Q15" s="87">
        <v>25470000</v>
      </c>
      <c r="R15" s="87">
        <f t="shared" si="0"/>
        <v>2799975.843054181</v>
      </c>
      <c r="S15" s="87">
        <v>45204000</v>
      </c>
      <c r="T15" s="87">
        <f t="shared" si="1"/>
        <v>5314178.9026956493</v>
      </c>
      <c r="U15" s="85"/>
      <c r="V15" s="115" t="s">
        <v>1257</v>
      </c>
      <c r="W15" s="115" t="s">
        <v>1257</v>
      </c>
      <c r="X15" s="115" t="s">
        <v>1258</v>
      </c>
    </row>
    <row r="16" spans="1:24">
      <c r="A16" s="85"/>
      <c r="B16" s="85">
        <v>6</v>
      </c>
      <c r="C16" s="82">
        <v>5</v>
      </c>
      <c r="D16" s="82">
        <v>-1</v>
      </c>
      <c r="E16" s="82">
        <v>4.8</v>
      </c>
      <c r="F16" s="83" t="s">
        <v>1932</v>
      </c>
      <c r="G16" s="82">
        <v>1</v>
      </c>
      <c r="H16" s="82">
        <v>5.83</v>
      </c>
      <c r="I16" s="82">
        <v>10.54</v>
      </c>
      <c r="J16" s="82">
        <v>19.559999999999999</v>
      </c>
      <c r="K16" s="82"/>
      <c r="L16" s="117">
        <v>21.78</v>
      </c>
      <c r="M16" s="117">
        <v>41.34</v>
      </c>
      <c r="N16" s="87">
        <v>2800000</v>
      </c>
      <c r="O16" s="87">
        <v>35015000</v>
      </c>
      <c r="P16" s="87">
        <v>15285000</v>
      </c>
      <c r="Q16" s="87">
        <v>19730000</v>
      </c>
      <c r="R16" s="87">
        <f t="shared" si="0"/>
        <v>2800001.5993154929</v>
      </c>
      <c r="S16" s="87">
        <v>35015000</v>
      </c>
      <c r="T16" s="87">
        <f t="shared" si="1"/>
        <v>5314603.5865795445</v>
      </c>
      <c r="U16" s="85"/>
      <c r="V16" s="115" t="s">
        <v>1257</v>
      </c>
      <c r="W16" s="115" t="s">
        <v>1257</v>
      </c>
      <c r="X16" s="115" t="s">
        <v>1258</v>
      </c>
    </row>
    <row r="17" spans="1:24">
      <c r="A17" s="85"/>
      <c r="B17" s="85">
        <v>6</v>
      </c>
      <c r="C17" s="82">
        <v>2</v>
      </c>
      <c r="D17" s="82">
        <v>1</v>
      </c>
      <c r="E17" s="82">
        <v>4.4000000000000004</v>
      </c>
      <c r="F17" s="83" t="s">
        <v>1296</v>
      </c>
      <c r="G17" s="82">
        <v>1</v>
      </c>
      <c r="H17" s="82">
        <v>40.85</v>
      </c>
      <c r="I17" s="82">
        <v>73.930000000000007</v>
      </c>
      <c r="J17" s="82">
        <v>137.17000000000002</v>
      </c>
      <c r="K17" s="82"/>
      <c r="L17" s="117">
        <v>152.74</v>
      </c>
      <c r="M17" s="117">
        <v>289.91000000000003</v>
      </c>
      <c r="N17" s="87">
        <v>0</v>
      </c>
      <c r="O17" s="87">
        <v>0</v>
      </c>
      <c r="P17" s="87">
        <v>0</v>
      </c>
      <c r="Q17" s="87">
        <v>0</v>
      </c>
      <c r="R17" s="87">
        <f t="shared" si="0"/>
        <v>0</v>
      </c>
      <c r="S17" s="87">
        <v>0</v>
      </c>
      <c r="T17" s="87">
        <f t="shared" si="1"/>
        <v>0</v>
      </c>
      <c r="U17" s="85"/>
      <c r="V17" s="115" t="s">
        <v>1257</v>
      </c>
      <c r="W17" s="115" t="s">
        <v>1257</v>
      </c>
      <c r="X17" s="115" t="s">
        <v>1258</v>
      </c>
    </row>
    <row r="18" spans="1:24">
      <c r="A18" s="85"/>
      <c r="B18" s="85">
        <v>6</v>
      </c>
      <c r="C18" s="82">
        <v>2</v>
      </c>
      <c r="D18" s="82">
        <v>1</v>
      </c>
      <c r="E18" s="82">
        <v>4.4000000000000004</v>
      </c>
      <c r="F18" s="83" t="s">
        <v>1097</v>
      </c>
      <c r="G18" s="82">
        <v>1</v>
      </c>
      <c r="H18" s="82">
        <v>20.37</v>
      </c>
      <c r="I18" s="82">
        <v>36.869999999999997</v>
      </c>
      <c r="J18" s="82">
        <v>68.400000000000006</v>
      </c>
      <c r="K18" s="82"/>
      <c r="L18" s="117">
        <v>76.17</v>
      </c>
      <c r="M18" s="117">
        <v>144.57</v>
      </c>
      <c r="N18" s="87">
        <v>0</v>
      </c>
      <c r="O18" s="87">
        <v>0</v>
      </c>
      <c r="P18" s="87">
        <v>0</v>
      </c>
      <c r="Q18" s="87">
        <v>0</v>
      </c>
      <c r="R18" s="87">
        <f t="shared" si="0"/>
        <v>0</v>
      </c>
      <c r="S18" s="87">
        <v>0</v>
      </c>
      <c r="T18" s="87">
        <f t="shared" si="1"/>
        <v>0</v>
      </c>
      <c r="U18" s="85"/>
      <c r="V18" s="115" t="s">
        <v>1257</v>
      </c>
      <c r="W18" s="115" t="s">
        <v>1257</v>
      </c>
      <c r="X18" s="115" t="s">
        <v>1258</v>
      </c>
    </row>
    <row r="19" spans="1:24">
      <c r="A19" s="85"/>
      <c r="B19" s="85">
        <v>6</v>
      </c>
      <c r="C19" s="82">
        <v>2</v>
      </c>
      <c r="D19" s="82">
        <v>1</v>
      </c>
      <c r="E19" s="82">
        <v>4.4000000000000004</v>
      </c>
      <c r="F19" s="83" t="s">
        <v>1098</v>
      </c>
      <c r="G19" s="82">
        <v>1</v>
      </c>
      <c r="H19" s="82">
        <v>21.43</v>
      </c>
      <c r="I19" s="82">
        <v>38.78</v>
      </c>
      <c r="J19" s="82">
        <v>71.95</v>
      </c>
      <c r="K19" s="82"/>
      <c r="L19" s="117">
        <v>80.13</v>
      </c>
      <c r="M19" s="117">
        <v>152.07999999999998</v>
      </c>
      <c r="N19" s="87">
        <v>0</v>
      </c>
      <c r="O19" s="87">
        <v>0</v>
      </c>
      <c r="P19" s="87">
        <v>0</v>
      </c>
      <c r="Q19" s="87">
        <v>0</v>
      </c>
      <c r="R19" s="87">
        <f t="shared" si="0"/>
        <v>0</v>
      </c>
      <c r="S19" s="87">
        <v>0</v>
      </c>
      <c r="T19" s="87">
        <f t="shared" si="1"/>
        <v>0</v>
      </c>
      <c r="U19" s="85"/>
      <c r="V19" s="115" t="s">
        <v>1257</v>
      </c>
      <c r="W19" s="115" t="s">
        <v>1257</v>
      </c>
      <c r="X19" s="115" t="s">
        <v>1258</v>
      </c>
    </row>
    <row r="20" spans="1:24">
      <c r="A20" s="85"/>
      <c r="B20" s="85">
        <v>6</v>
      </c>
      <c r="C20" s="82">
        <v>2</v>
      </c>
      <c r="D20" s="82">
        <v>1</v>
      </c>
      <c r="E20" s="82">
        <v>4.4000000000000004</v>
      </c>
      <c r="F20" s="83" t="s">
        <v>1099</v>
      </c>
      <c r="G20" s="82">
        <v>1</v>
      </c>
      <c r="H20" s="82">
        <v>34.03</v>
      </c>
      <c r="I20" s="82">
        <v>61.59</v>
      </c>
      <c r="J20" s="82">
        <v>114.27000000000001</v>
      </c>
      <c r="K20" s="82"/>
      <c r="L20" s="117">
        <v>127.25</v>
      </c>
      <c r="M20" s="117">
        <v>241.52</v>
      </c>
      <c r="N20" s="87">
        <v>0</v>
      </c>
      <c r="O20" s="87">
        <v>0</v>
      </c>
      <c r="P20" s="87">
        <v>0</v>
      </c>
      <c r="Q20" s="87">
        <v>0</v>
      </c>
      <c r="R20" s="87">
        <f t="shared" si="0"/>
        <v>0</v>
      </c>
      <c r="S20" s="87">
        <v>0</v>
      </c>
      <c r="T20" s="87">
        <f t="shared" si="1"/>
        <v>0</v>
      </c>
      <c r="U20" s="85"/>
      <c r="V20" s="115" t="s">
        <v>1257</v>
      </c>
      <c r="W20" s="115" t="s">
        <v>1257</v>
      </c>
      <c r="X20" s="115" t="s">
        <v>1258</v>
      </c>
    </row>
    <row r="21" spans="1:24">
      <c r="A21" s="85"/>
      <c r="B21" s="85">
        <v>6</v>
      </c>
      <c r="C21" s="82">
        <v>2</v>
      </c>
      <c r="D21" s="82">
        <v>2</v>
      </c>
      <c r="E21" s="82">
        <v>3.9</v>
      </c>
      <c r="F21" s="83" t="s">
        <v>1297</v>
      </c>
      <c r="G21" s="82">
        <v>1</v>
      </c>
      <c r="H21" s="82">
        <v>30.38</v>
      </c>
      <c r="I21" s="82">
        <v>54.98</v>
      </c>
      <c r="J21" s="82">
        <v>102.00999999999999</v>
      </c>
      <c r="K21" s="82"/>
      <c r="L21" s="117">
        <v>113.6</v>
      </c>
      <c r="M21" s="117">
        <v>215.60999999999999</v>
      </c>
      <c r="N21" s="87">
        <v>0</v>
      </c>
      <c r="O21" s="87">
        <v>0</v>
      </c>
      <c r="P21" s="87">
        <v>0</v>
      </c>
      <c r="Q21" s="87">
        <v>0</v>
      </c>
      <c r="R21" s="87">
        <f t="shared" si="0"/>
        <v>0</v>
      </c>
      <c r="S21" s="87">
        <v>0</v>
      </c>
      <c r="T21" s="87">
        <f t="shared" si="1"/>
        <v>0</v>
      </c>
      <c r="U21" s="85"/>
      <c r="V21" s="115" t="s">
        <v>1257</v>
      </c>
      <c r="W21" s="115" t="s">
        <v>1257</v>
      </c>
      <c r="X21" s="115" t="s">
        <v>1258</v>
      </c>
    </row>
    <row r="22" spans="1:24">
      <c r="A22" s="85"/>
      <c r="B22" s="85">
        <v>6</v>
      </c>
      <c r="C22" s="82">
        <v>2</v>
      </c>
      <c r="D22" s="82">
        <v>2</v>
      </c>
      <c r="E22" s="82">
        <v>3.9</v>
      </c>
      <c r="F22" s="83" t="s">
        <v>1108</v>
      </c>
      <c r="G22" s="82">
        <v>1</v>
      </c>
      <c r="H22" s="82">
        <v>20.82</v>
      </c>
      <c r="I22" s="82">
        <v>37.67</v>
      </c>
      <c r="J22" s="82">
        <v>69.89</v>
      </c>
      <c r="K22" s="82"/>
      <c r="L22" s="117">
        <v>77.83</v>
      </c>
      <c r="M22" s="117">
        <v>147.72</v>
      </c>
      <c r="N22" s="87">
        <v>0</v>
      </c>
      <c r="O22" s="87">
        <v>0</v>
      </c>
      <c r="P22" s="87">
        <v>0</v>
      </c>
      <c r="Q22" s="87">
        <v>0</v>
      </c>
      <c r="R22" s="87">
        <f t="shared" si="0"/>
        <v>0</v>
      </c>
      <c r="S22" s="87">
        <v>0</v>
      </c>
      <c r="T22" s="87">
        <f t="shared" si="1"/>
        <v>0</v>
      </c>
      <c r="U22" s="85"/>
      <c r="V22" s="115" t="s">
        <v>1257</v>
      </c>
      <c r="W22" s="115" t="s">
        <v>1257</v>
      </c>
      <c r="X22" s="115" t="s">
        <v>1258</v>
      </c>
    </row>
    <row r="23" spans="1:24">
      <c r="A23" s="85"/>
      <c r="B23" s="85">
        <v>6</v>
      </c>
      <c r="C23" s="82">
        <v>1</v>
      </c>
      <c r="D23" s="82">
        <v>2</v>
      </c>
      <c r="E23" s="82">
        <v>3.9</v>
      </c>
      <c r="F23" s="83" t="s">
        <v>1109</v>
      </c>
      <c r="G23" s="82">
        <v>5</v>
      </c>
      <c r="H23" s="82">
        <v>29.25</v>
      </c>
      <c r="I23" s="82">
        <v>52.93</v>
      </c>
      <c r="J23" s="82">
        <v>98.2</v>
      </c>
      <c r="K23" s="82"/>
      <c r="L23" s="117">
        <v>109.35</v>
      </c>
      <c r="M23" s="117">
        <v>207.55</v>
      </c>
      <c r="N23" s="87">
        <v>6350000</v>
      </c>
      <c r="O23" s="87">
        <v>398678000</v>
      </c>
      <c r="P23" s="87">
        <v>174018000</v>
      </c>
      <c r="Q23" s="87">
        <v>224660000</v>
      </c>
      <c r="R23" s="87">
        <f t="shared" si="0"/>
        <v>6350006.2715147799</v>
      </c>
      <c r="S23" s="87">
        <v>398678000</v>
      </c>
      <c r="T23" s="87">
        <f t="shared" si="1"/>
        <v>12052526.764086811</v>
      </c>
      <c r="U23" s="85"/>
      <c r="V23" s="115" t="s">
        <v>1257</v>
      </c>
      <c r="W23" s="115" t="s">
        <v>1257</v>
      </c>
      <c r="X23" s="115" t="s">
        <v>1258</v>
      </c>
    </row>
    <row r="24" spans="1:24">
      <c r="A24" s="85"/>
      <c r="B24" s="85">
        <v>6</v>
      </c>
      <c r="C24" s="82">
        <v>1</v>
      </c>
      <c r="D24" s="82">
        <v>2</v>
      </c>
      <c r="E24" s="82">
        <v>3.9</v>
      </c>
      <c r="F24" s="83" t="s">
        <v>1110</v>
      </c>
      <c r="G24" s="82">
        <v>5</v>
      </c>
      <c r="H24" s="82">
        <v>29.25</v>
      </c>
      <c r="I24" s="82">
        <v>52.93</v>
      </c>
      <c r="J24" s="82">
        <v>98.2</v>
      </c>
      <c r="K24" s="82"/>
      <c r="L24" s="117">
        <v>109.35</v>
      </c>
      <c r="M24" s="117">
        <v>207.55</v>
      </c>
      <c r="N24" s="87">
        <v>6350000</v>
      </c>
      <c r="O24" s="87">
        <v>398678000</v>
      </c>
      <c r="P24" s="87">
        <v>174018000</v>
      </c>
      <c r="Q24" s="87">
        <v>224660000</v>
      </c>
      <c r="R24" s="87">
        <f t="shared" si="0"/>
        <v>6350006.2715147799</v>
      </c>
      <c r="S24" s="87">
        <v>398678000</v>
      </c>
      <c r="T24" s="87">
        <f t="shared" si="1"/>
        <v>12052526.764086811</v>
      </c>
      <c r="U24" s="85"/>
      <c r="V24" s="115" t="s">
        <v>1257</v>
      </c>
      <c r="W24" s="115" t="s">
        <v>1257</v>
      </c>
      <c r="X24" s="115" t="s">
        <v>1258</v>
      </c>
    </row>
    <row r="25" spans="1:24">
      <c r="A25" s="85"/>
      <c r="B25" s="85">
        <v>6</v>
      </c>
      <c r="C25" s="82">
        <v>1</v>
      </c>
      <c r="D25" s="82">
        <v>3</v>
      </c>
      <c r="E25" s="82">
        <v>3.7</v>
      </c>
      <c r="F25" s="83" t="s">
        <v>1298</v>
      </c>
      <c r="G25" s="82">
        <v>1</v>
      </c>
      <c r="H25" s="82">
        <v>25.72</v>
      </c>
      <c r="I25" s="82">
        <v>46.55</v>
      </c>
      <c r="J25" s="82">
        <v>86.37</v>
      </c>
      <c r="K25" s="82"/>
      <c r="L25" s="117">
        <v>96.18</v>
      </c>
      <c r="M25" s="117">
        <v>182.55</v>
      </c>
      <c r="N25" s="87">
        <v>6300000</v>
      </c>
      <c r="O25" s="87">
        <v>347895000</v>
      </c>
      <c r="P25" s="87">
        <v>151855000</v>
      </c>
      <c r="Q25" s="87">
        <v>196040000</v>
      </c>
      <c r="R25" s="87">
        <f t="shared" si="0"/>
        <v>6300006.1117637865</v>
      </c>
      <c r="S25" s="87">
        <v>347895000</v>
      </c>
      <c r="T25" s="87">
        <f t="shared" si="1"/>
        <v>11957435.180936569</v>
      </c>
      <c r="U25" s="85"/>
      <c r="V25" s="115" t="s">
        <v>1257</v>
      </c>
      <c r="W25" s="115" t="s">
        <v>1257</v>
      </c>
      <c r="X25" s="115" t="s">
        <v>1258</v>
      </c>
    </row>
    <row r="26" spans="1:24">
      <c r="A26" s="85"/>
      <c r="B26" s="85">
        <v>6</v>
      </c>
      <c r="C26" s="82">
        <v>1</v>
      </c>
      <c r="D26" s="82">
        <v>3</v>
      </c>
      <c r="E26" s="82">
        <v>3.7</v>
      </c>
      <c r="F26" s="83" t="s">
        <v>1125</v>
      </c>
      <c r="G26" s="82">
        <v>5</v>
      </c>
      <c r="H26" s="82">
        <v>28.19</v>
      </c>
      <c r="I26" s="82">
        <v>51.01</v>
      </c>
      <c r="J26" s="82">
        <v>94.65</v>
      </c>
      <c r="K26" s="82"/>
      <c r="L26" s="117">
        <v>105.4</v>
      </c>
      <c r="M26" s="117">
        <v>200.05</v>
      </c>
      <c r="N26" s="87">
        <v>6300000</v>
      </c>
      <c r="O26" s="87">
        <v>381245000</v>
      </c>
      <c r="P26" s="87">
        <v>166415000</v>
      </c>
      <c r="Q26" s="87">
        <v>214830000</v>
      </c>
      <c r="R26" s="87">
        <f t="shared" si="0"/>
        <v>6299995.2491216036</v>
      </c>
      <c r="S26" s="87">
        <v>381245000</v>
      </c>
      <c r="T26" s="87">
        <f t="shared" si="1"/>
        <v>11957438.800633555</v>
      </c>
      <c r="U26" s="85"/>
      <c r="V26" s="115" t="s">
        <v>1257</v>
      </c>
      <c r="W26" s="115" t="s">
        <v>1257</v>
      </c>
      <c r="X26" s="115" t="s">
        <v>1258</v>
      </c>
    </row>
    <row r="27" spans="1:24">
      <c r="A27" s="85"/>
      <c r="B27" s="85">
        <v>6</v>
      </c>
      <c r="C27" s="82">
        <v>1</v>
      </c>
      <c r="D27" s="82">
        <v>3</v>
      </c>
      <c r="E27" s="82">
        <v>3.7</v>
      </c>
      <c r="F27" s="83" t="s">
        <v>1126</v>
      </c>
      <c r="G27" s="82">
        <v>5</v>
      </c>
      <c r="H27" s="82">
        <v>28.19</v>
      </c>
      <c r="I27" s="82">
        <v>51.01</v>
      </c>
      <c r="J27" s="82">
        <v>94.65</v>
      </c>
      <c r="K27" s="82"/>
      <c r="L27" s="117">
        <v>105.4</v>
      </c>
      <c r="M27" s="117">
        <v>200.05</v>
      </c>
      <c r="N27" s="87">
        <v>6250000</v>
      </c>
      <c r="O27" s="87">
        <v>378220000</v>
      </c>
      <c r="P27" s="87">
        <v>165090000</v>
      </c>
      <c r="Q27" s="87">
        <v>213130000</v>
      </c>
      <c r="R27" s="87">
        <f t="shared" si="0"/>
        <v>6250007.7459973842</v>
      </c>
      <c r="S27" s="87">
        <v>378220000</v>
      </c>
      <c r="T27" s="87">
        <f t="shared" si="1"/>
        <v>11862562.140292</v>
      </c>
      <c r="U27" s="85"/>
      <c r="V27" s="115" t="s">
        <v>1257</v>
      </c>
      <c r="W27" s="115" t="s">
        <v>1257</v>
      </c>
      <c r="X27" s="115" t="s">
        <v>1258</v>
      </c>
    </row>
    <row r="28" spans="1:24">
      <c r="A28" s="85"/>
      <c r="B28" s="85">
        <v>6</v>
      </c>
      <c r="C28" s="82">
        <v>1</v>
      </c>
      <c r="D28" s="82">
        <v>3</v>
      </c>
      <c r="E28" s="82">
        <v>3.7</v>
      </c>
      <c r="F28" s="83" t="s">
        <v>1127</v>
      </c>
      <c r="G28" s="82">
        <v>5</v>
      </c>
      <c r="H28" s="82">
        <v>28.19</v>
      </c>
      <c r="I28" s="82">
        <v>51.01</v>
      </c>
      <c r="J28" s="82">
        <v>94.65</v>
      </c>
      <c r="K28" s="82"/>
      <c r="L28" s="117">
        <v>105.4</v>
      </c>
      <c r="M28" s="117">
        <v>200.05</v>
      </c>
      <c r="N28" s="87">
        <v>6250000</v>
      </c>
      <c r="O28" s="87">
        <v>378220000</v>
      </c>
      <c r="P28" s="87">
        <v>165090000</v>
      </c>
      <c r="Q28" s="87">
        <v>213130000</v>
      </c>
      <c r="R28" s="87">
        <f t="shared" si="0"/>
        <v>6250007.7459973842</v>
      </c>
      <c r="S28" s="87">
        <v>378220000</v>
      </c>
      <c r="T28" s="87">
        <f t="shared" si="1"/>
        <v>11862562.140292</v>
      </c>
      <c r="U28" s="85"/>
      <c r="V28" s="115" t="s">
        <v>1257</v>
      </c>
      <c r="W28" s="115" t="s">
        <v>1257</v>
      </c>
      <c r="X28" s="115" t="s">
        <v>1258</v>
      </c>
    </row>
    <row r="29" spans="1:24">
      <c r="A29" s="85"/>
      <c r="B29" s="85">
        <v>6</v>
      </c>
      <c r="C29" s="82">
        <v>1</v>
      </c>
      <c r="D29" s="82">
        <v>3</v>
      </c>
      <c r="E29" s="82">
        <v>3.7</v>
      </c>
      <c r="F29" s="83" t="s">
        <v>1128</v>
      </c>
      <c r="G29" s="82">
        <v>5</v>
      </c>
      <c r="H29" s="82">
        <v>28.19</v>
      </c>
      <c r="I29" s="82">
        <v>51.01</v>
      </c>
      <c r="J29" s="82">
        <v>94.65</v>
      </c>
      <c r="K29" s="82"/>
      <c r="L29" s="117">
        <v>105.4</v>
      </c>
      <c r="M29" s="117">
        <v>200.05</v>
      </c>
      <c r="N29" s="87">
        <v>6300000</v>
      </c>
      <c r="O29" s="87">
        <v>381245000</v>
      </c>
      <c r="P29" s="87">
        <v>166415000</v>
      </c>
      <c r="Q29" s="87">
        <v>214830000</v>
      </c>
      <c r="R29" s="87">
        <f t="shared" si="0"/>
        <v>6299995.2491216036</v>
      </c>
      <c r="S29" s="87">
        <v>381245000</v>
      </c>
      <c r="T29" s="87">
        <f t="shared" si="1"/>
        <v>11957438.800633555</v>
      </c>
      <c r="U29" s="85"/>
      <c r="V29" s="115" t="s">
        <v>1257</v>
      </c>
      <c r="W29" s="115" t="s">
        <v>1257</v>
      </c>
      <c r="X29" s="115" t="s">
        <v>1258</v>
      </c>
    </row>
    <row r="30" spans="1:24">
      <c r="A30" s="85"/>
      <c r="B30" s="85">
        <v>6</v>
      </c>
      <c r="C30" s="82">
        <v>1</v>
      </c>
      <c r="D30" s="82">
        <v>3</v>
      </c>
      <c r="E30" s="82">
        <v>3.7</v>
      </c>
      <c r="F30" s="83" t="s">
        <v>1129</v>
      </c>
      <c r="G30" s="82">
        <v>1</v>
      </c>
      <c r="H30" s="82">
        <v>27.29</v>
      </c>
      <c r="I30" s="82">
        <v>49.39</v>
      </c>
      <c r="J30" s="82">
        <v>91.64</v>
      </c>
      <c r="K30" s="82"/>
      <c r="L30" s="117">
        <v>102.04</v>
      </c>
      <c r="M30" s="117">
        <v>193.68</v>
      </c>
      <c r="N30" s="87">
        <v>6300000</v>
      </c>
      <c r="O30" s="87">
        <v>369106000</v>
      </c>
      <c r="P30" s="87">
        <v>161116000</v>
      </c>
      <c r="Q30" s="87">
        <v>207990000</v>
      </c>
      <c r="R30" s="87">
        <f t="shared" si="0"/>
        <v>6300005.8032163475</v>
      </c>
      <c r="S30" s="87">
        <v>369106000</v>
      </c>
      <c r="T30" s="87">
        <f t="shared" si="1"/>
        <v>11957909.878155058</v>
      </c>
      <c r="U30" s="85"/>
      <c r="V30" s="115" t="s">
        <v>1257</v>
      </c>
      <c r="W30" s="115" t="s">
        <v>1257</v>
      </c>
      <c r="X30" s="115" t="s">
        <v>1258</v>
      </c>
    </row>
    <row r="31" spans="1:24">
      <c r="A31" s="85"/>
      <c r="B31" s="85">
        <v>6</v>
      </c>
      <c r="C31" s="82">
        <v>1</v>
      </c>
      <c r="D31" s="82">
        <v>3</v>
      </c>
      <c r="E31" s="82">
        <v>3.7</v>
      </c>
      <c r="F31" s="83" t="s">
        <v>1130</v>
      </c>
      <c r="G31" s="82">
        <v>1</v>
      </c>
      <c r="H31" s="82">
        <v>30.22</v>
      </c>
      <c r="I31" s="82">
        <v>54.69</v>
      </c>
      <c r="J31" s="82">
        <v>101.47</v>
      </c>
      <c r="K31" s="82"/>
      <c r="L31" s="117">
        <v>113</v>
      </c>
      <c r="M31" s="117">
        <v>214.47</v>
      </c>
      <c r="N31" s="87">
        <v>6350000</v>
      </c>
      <c r="O31" s="87">
        <v>411970000</v>
      </c>
      <c r="P31" s="87">
        <v>179820000</v>
      </c>
      <c r="Q31" s="87">
        <v>232150000</v>
      </c>
      <c r="R31" s="87">
        <f t="shared" si="0"/>
        <v>6349999.0559083382</v>
      </c>
      <c r="S31" s="87">
        <v>411970000</v>
      </c>
      <c r="T31" s="87">
        <f t="shared" si="1"/>
        <v>12052073.429386383</v>
      </c>
      <c r="U31" s="85"/>
      <c r="V31" s="115" t="s">
        <v>1257</v>
      </c>
      <c r="W31" s="115" t="s">
        <v>1257</v>
      </c>
      <c r="X31" s="115" t="s">
        <v>1258</v>
      </c>
    </row>
    <row r="32" spans="1:24">
      <c r="A32" s="85"/>
      <c r="B32" s="85">
        <v>6</v>
      </c>
      <c r="C32" s="82">
        <v>1</v>
      </c>
      <c r="D32" s="82">
        <v>3</v>
      </c>
      <c r="E32" s="82">
        <v>3.7</v>
      </c>
      <c r="F32" s="83" t="s">
        <v>1131</v>
      </c>
      <c r="G32" s="82">
        <v>1</v>
      </c>
      <c r="H32" s="82">
        <v>20.9</v>
      </c>
      <c r="I32" s="82">
        <v>37.82</v>
      </c>
      <c r="J32" s="82">
        <v>70.17</v>
      </c>
      <c r="K32" s="82"/>
      <c r="L32" s="117">
        <v>78.13</v>
      </c>
      <c r="M32" s="117">
        <v>148.30000000000001</v>
      </c>
      <c r="N32" s="87">
        <v>6350000</v>
      </c>
      <c r="O32" s="87">
        <v>284866000</v>
      </c>
      <c r="P32" s="87">
        <v>124346000</v>
      </c>
      <c r="Q32" s="87">
        <v>160520000</v>
      </c>
      <c r="R32" s="87">
        <f t="shared" si="0"/>
        <v>6350005.2941602618</v>
      </c>
      <c r="S32" s="87">
        <v>284866000</v>
      </c>
      <c r="T32" s="87">
        <f t="shared" si="1"/>
        <v>12053062.65357695</v>
      </c>
      <c r="U32" s="85"/>
      <c r="V32" s="115" t="s">
        <v>1257</v>
      </c>
      <c r="W32" s="115" t="s">
        <v>1257</v>
      </c>
      <c r="X32" s="115" t="s">
        <v>1258</v>
      </c>
    </row>
    <row r="33" spans="1:24">
      <c r="A33" s="85"/>
      <c r="B33" s="85">
        <v>6</v>
      </c>
      <c r="C33" s="82">
        <v>1</v>
      </c>
      <c r="D33" s="82">
        <v>4</v>
      </c>
      <c r="E33" s="82">
        <v>3.7</v>
      </c>
      <c r="F33" s="83" t="s">
        <v>1299</v>
      </c>
      <c r="G33" s="82">
        <v>1</v>
      </c>
      <c r="H33" s="82">
        <v>25.72</v>
      </c>
      <c r="I33" s="82">
        <v>46.55</v>
      </c>
      <c r="J33" s="82">
        <v>86.37</v>
      </c>
      <c r="K33" s="82"/>
      <c r="L33" s="117">
        <v>96.18</v>
      </c>
      <c r="M33" s="117">
        <v>182.55</v>
      </c>
      <c r="N33" s="87">
        <v>6150000</v>
      </c>
      <c r="O33" s="87">
        <v>339611000</v>
      </c>
      <c r="P33" s="87">
        <v>148241000</v>
      </c>
      <c r="Q33" s="87">
        <v>191370000</v>
      </c>
      <c r="R33" s="87">
        <f t="shared" si="0"/>
        <v>6149991.7378008058</v>
      </c>
      <c r="S33" s="87">
        <v>339611000</v>
      </c>
      <c r="T33" s="87">
        <f t="shared" si="1"/>
        <v>11672707.337653745</v>
      </c>
      <c r="U33" s="85"/>
      <c r="V33" s="115" t="s">
        <v>1257</v>
      </c>
      <c r="W33" s="115" t="s">
        <v>1257</v>
      </c>
      <c r="X33" s="115" t="s">
        <v>1258</v>
      </c>
    </row>
    <row r="34" spans="1:24">
      <c r="A34" s="85"/>
      <c r="B34" s="85">
        <v>6</v>
      </c>
      <c r="C34" s="82">
        <v>1</v>
      </c>
      <c r="D34" s="82">
        <v>4</v>
      </c>
      <c r="E34" s="82">
        <v>3.7</v>
      </c>
      <c r="F34" s="83" t="s">
        <v>1142</v>
      </c>
      <c r="G34" s="82">
        <v>1</v>
      </c>
      <c r="H34" s="82">
        <v>28.19</v>
      </c>
      <c r="I34" s="82">
        <v>51.01</v>
      </c>
      <c r="J34" s="82">
        <v>94.65</v>
      </c>
      <c r="K34" s="82"/>
      <c r="L34" s="117">
        <v>105.4</v>
      </c>
      <c r="M34" s="117">
        <v>200.05</v>
      </c>
      <c r="N34" s="87">
        <v>6150000</v>
      </c>
      <c r="O34" s="87">
        <v>372168000</v>
      </c>
      <c r="P34" s="87">
        <v>162448000</v>
      </c>
      <c r="Q34" s="87">
        <v>209720000</v>
      </c>
      <c r="R34" s="87">
        <f t="shared" si="0"/>
        <v>6149999.6901601041</v>
      </c>
      <c r="S34" s="87">
        <v>372168000</v>
      </c>
      <c r="T34" s="87">
        <f t="shared" si="1"/>
        <v>11672746.091238415</v>
      </c>
      <c r="U34" s="85"/>
      <c r="V34" s="115" t="s">
        <v>1257</v>
      </c>
      <c r="W34" s="115" t="s">
        <v>1257</v>
      </c>
      <c r="X34" s="115" t="s">
        <v>1258</v>
      </c>
    </row>
    <row r="35" spans="1:24">
      <c r="A35" s="85"/>
      <c r="B35" s="85">
        <v>6</v>
      </c>
      <c r="C35" s="82">
        <v>1</v>
      </c>
      <c r="D35" s="82">
        <v>4</v>
      </c>
      <c r="E35" s="82">
        <v>3.7</v>
      </c>
      <c r="F35" s="83" t="s">
        <v>1143</v>
      </c>
      <c r="G35" s="82">
        <v>1</v>
      </c>
      <c r="H35" s="82">
        <v>28.19</v>
      </c>
      <c r="I35" s="82">
        <v>51.01</v>
      </c>
      <c r="J35" s="82">
        <v>94.65</v>
      </c>
      <c r="K35" s="82"/>
      <c r="L35" s="117">
        <v>105.4</v>
      </c>
      <c r="M35" s="117">
        <v>200.05</v>
      </c>
      <c r="N35" s="87">
        <v>6100000</v>
      </c>
      <c r="O35" s="87">
        <v>369142000</v>
      </c>
      <c r="P35" s="87">
        <v>161132000</v>
      </c>
      <c r="Q35" s="87">
        <v>208010000</v>
      </c>
      <c r="R35" s="87">
        <f t="shared" si="0"/>
        <v>6099995.6622414635</v>
      </c>
      <c r="S35" s="87">
        <v>369142000</v>
      </c>
      <c r="T35" s="87">
        <f t="shared" si="1"/>
        <v>11577838.066711621</v>
      </c>
      <c r="U35" s="85"/>
      <c r="V35" s="115" t="s">
        <v>1257</v>
      </c>
      <c r="W35" s="115" t="s">
        <v>1257</v>
      </c>
      <c r="X35" s="115" t="s">
        <v>1258</v>
      </c>
    </row>
    <row r="36" spans="1:24">
      <c r="A36" s="85"/>
      <c r="B36" s="85">
        <v>6</v>
      </c>
      <c r="C36" s="82">
        <v>1</v>
      </c>
      <c r="D36" s="82">
        <v>4</v>
      </c>
      <c r="E36" s="82">
        <v>3.7</v>
      </c>
      <c r="F36" s="83" t="s">
        <v>1144</v>
      </c>
      <c r="G36" s="82">
        <v>1</v>
      </c>
      <c r="H36" s="82">
        <v>28.19</v>
      </c>
      <c r="I36" s="82">
        <v>51.01</v>
      </c>
      <c r="J36" s="82">
        <v>94.65</v>
      </c>
      <c r="K36" s="82"/>
      <c r="L36" s="117">
        <v>105.4</v>
      </c>
      <c r="M36" s="117">
        <v>200.05</v>
      </c>
      <c r="N36" s="87">
        <v>6100000</v>
      </c>
      <c r="O36" s="87">
        <v>369142000</v>
      </c>
      <c r="P36" s="87">
        <v>161132000</v>
      </c>
      <c r="Q36" s="87">
        <v>208010000</v>
      </c>
      <c r="R36" s="87">
        <f t="shared" si="0"/>
        <v>6099995.6622414635</v>
      </c>
      <c r="S36" s="87">
        <v>369142000</v>
      </c>
      <c r="T36" s="87">
        <f t="shared" si="1"/>
        <v>11577838.066711621</v>
      </c>
      <c r="U36" s="85"/>
      <c r="V36" s="115" t="s">
        <v>1257</v>
      </c>
      <c r="W36" s="115" t="s">
        <v>1257</v>
      </c>
      <c r="X36" s="115" t="s">
        <v>1258</v>
      </c>
    </row>
    <row r="37" spans="1:24">
      <c r="A37" s="85"/>
      <c r="B37" s="85">
        <v>6</v>
      </c>
      <c r="C37" s="82">
        <v>1</v>
      </c>
      <c r="D37" s="82">
        <v>4</v>
      </c>
      <c r="E37" s="82">
        <v>3.7</v>
      </c>
      <c r="F37" s="83" t="s">
        <v>1145</v>
      </c>
      <c r="G37" s="82">
        <v>1</v>
      </c>
      <c r="H37" s="82">
        <v>28.19</v>
      </c>
      <c r="I37" s="82">
        <v>51.01</v>
      </c>
      <c r="J37" s="82">
        <v>94.65</v>
      </c>
      <c r="K37" s="82"/>
      <c r="L37" s="117">
        <v>105.4</v>
      </c>
      <c r="M37" s="117">
        <v>200.05</v>
      </c>
      <c r="N37" s="87">
        <v>6150000</v>
      </c>
      <c r="O37" s="87">
        <v>372168000</v>
      </c>
      <c r="P37" s="87">
        <v>162448000</v>
      </c>
      <c r="Q37" s="87">
        <v>209720000</v>
      </c>
      <c r="R37" s="87">
        <f t="shared" si="0"/>
        <v>6149999.6901601041</v>
      </c>
      <c r="S37" s="87">
        <v>372168000</v>
      </c>
      <c r="T37" s="87">
        <f t="shared" si="1"/>
        <v>11672746.091238415</v>
      </c>
      <c r="U37" s="85"/>
      <c r="V37" s="115" t="s">
        <v>1257</v>
      </c>
      <c r="W37" s="115" t="s">
        <v>1257</v>
      </c>
      <c r="X37" s="115" t="s">
        <v>1258</v>
      </c>
    </row>
    <row r="38" spans="1:24">
      <c r="A38" s="85"/>
      <c r="B38" s="85">
        <v>6</v>
      </c>
      <c r="C38" s="82">
        <v>1</v>
      </c>
      <c r="D38" s="82">
        <v>4</v>
      </c>
      <c r="E38" s="82">
        <v>3.7</v>
      </c>
      <c r="F38" s="83" t="s">
        <v>1146</v>
      </c>
      <c r="G38" s="82">
        <v>1</v>
      </c>
      <c r="H38" s="82">
        <v>27.29</v>
      </c>
      <c r="I38" s="82">
        <v>49.39</v>
      </c>
      <c r="J38" s="82">
        <v>91.64</v>
      </c>
      <c r="K38" s="82"/>
      <c r="L38" s="117">
        <v>102.04</v>
      </c>
      <c r="M38" s="117">
        <v>193.68</v>
      </c>
      <c r="N38" s="87">
        <v>6150000</v>
      </c>
      <c r="O38" s="87">
        <v>360317000</v>
      </c>
      <c r="P38" s="87">
        <v>157277000</v>
      </c>
      <c r="Q38" s="87">
        <v>203040000</v>
      </c>
      <c r="R38" s="87">
        <f t="shared" si="0"/>
        <v>6149992.6606381489</v>
      </c>
      <c r="S38" s="87">
        <v>360317000</v>
      </c>
      <c r="T38" s="87">
        <f t="shared" si="1"/>
        <v>11673173.054805925</v>
      </c>
      <c r="U38" s="85"/>
      <c r="V38" s="115" t="s">
        <v>1257</v>
      </c>
      <c r="W38" s="115" t="s">
        <v>1257</v>
      </c>
      <c r="X38" s="115" t="s">
        <v>1258</v>
      </c>
    </row>
    <row r="39" spans="1:24">
      <c r="A39" s="85"/>
      <c r="B39" s="85">
        <v>6</v>
      </c>
      <c r="C39" s="82">
        <v>1</v>
      </c>
      <c r="D39" s="82">
        <v>4</v>
      </c>
      <c r="E39" s="82">
        <v>3.7</v>
      </c>
      <c r="F39" s="83" t="s">
        <v>1147</v>
      </c>
      <c r="G39" s="82">
        <v>1</v>
      </c>
      <c r="H39" s="82">
        <v>30.22</v>
      </c>
      <c r="I39" s="82">
        <v>54.69</v>
      </c>
      <c r="J39" s="82">
        <v>101.47</v>
      </c>
      <c r="K39" s="82"/>
      <c r="L39" s="117">
        <v>113</v>
      </c>
      <c r="M39" s="117">
        <v>214.47</v>
      </c>
      <c r="N39" s="87">
        <v>6200000</v>
      </c>
      <c r="O39" s="87">
        <v>402238000</v>
      </c>
      <c r="P39" s="87">
        <v>175578000</v>
      </c>
      <c r="Q39" s="87">
        <v>226660000</v>
      </c>
      <c r="R39" s="87">
        <f t="shared" si="0"/>
        <v>6199992.5243354086</v>
      </c>
      <c r="S39" s="87">
        <v>402238000</v>
      </c>
      <c r="T39" s="87">
        <f t="shared" si="1"/>
        <v>11767366.342426682</v>
      </c>
      <c r="U39" s="85"/>
      <c r="V39" s="115" t="s">
        <v>1257</v>
      </c>
      <c r="W39" s="115" t="s">
        <v>1257</v>
      </c>
      <c r="X39" s="115" t="s">
        <v>1258</v>
      </c>
    </row>
    <row r="40" spans="1:24">
      <c r="A40" s="85"/>
      <c r="B40" s="85">
        <v>6</v>
      </c>
      <c r="C40" s="82">
        <v>1</v>
      </c>
      <c r="D40" s="82">
        <v>4</v>
      </c>
      <c r="E40" s="82">
        <v>3.7</v>
      </c>
      <c r="F40" s="83" t="s">
        <v>1148</v>
      </c>
      <c r="G40" s="82">
        <v>1</v>
      </c>
      <c r="H40" s="82">
        <v>20.9</v>
      </c>
      <c r="I40" s="82">
        <v>37.82</v>
      </c>
      <c r="J40" s="82">
        <v>70.17</v>
      </c>
      <c r="K40" s="82"/>
      <c r="L40" s="117">
        <v>78.13</v>
      </c>
      <c r="M40" s="117">
        <v>148.30000000000001</v>
      </c>
      <c r="N40" s="87">
        <v>6200000</v>
      </c>
      <c r="O40" s="87">
        <v>278137000</v>
      </c>
      <c r="P40" s="87">
        <v>121407000</v>
      </c>
      <c r="Q40" s="87">
        <v>156730000</v>
      </c>
      <c r="R40" s="87">
        <f t="shared" si="0"/>
        <v>6200007.801920387</v>
      </c>
      <c r="S40" s="87">
        <v>278137000</v>
      </c>
      <c r="T40" s="87">
        <f t="shared" si="1"/>
        <v>11768349.635540683</v>
      </c>
      <c r="U40" s="85"/>
      <c r="V40" s="115" t="s">
        <v>1257</v>
      </c>
      <c r="W40" s="115" t="s">
        <v>1257</v>
      </c>
      <c r="X40" s="115" t="s">
        <v>1258</v>
      </c>
    </row>
    <row r="41" spans="1:24">
      <c r="A41" s="85"/>
      <c r="B41" s="85">
        <v>6</v>
      </c>
      <c r="C41" s="82">
        <v>1</v>
      </c>
      <c r="D41" s="82">
        <v>5</v>
      </c>
      <c r="E41" s="82">
        <v>3.7</v>
      </c>
      <c r="F41" s="83" t="s">
        <v>1300</v>
      </c>
      <c r="G41" s="82">
        <v>1</v>
      </c>
      <c r="H41" s="82">
        <v>25.72</v>
      </c>
      <c r="I41" s="82">
        <v>46.55</v>
      </c>
      <c r="J41" s="82">
        <v>86.37</v>
      </c>
      <c r="K41" s="82"/>
      <c r="L41" s="117">
        <v>96.18</v>
      </c>
      <c r="M41" s="117">
        <v>182.55</v>
      </c>
      <c r="N41" s="87">
        <v>6350000</v>
      </c>
      <c r="O41" s="87">
        <v>350656000</v>
      </c>
      <c r="P41" s="87">
        <v>153066000</v>
      </c>
      <c r="Q41" s="87">
        <v>197590000</v>
      </c>
      <c r="R41" s="87">
        <f t="shared" si="0"/>
        <v>6350004.8667748673</v>
      </c>
      <c r="S41" s="87">
        <v>350656000</v>
      </c>
      <c r="T41" s="87">
        <f t="shared" si="1"/>
        <v>12052333.005092036</v>
      </c>
      <c r="U41" s="85"/>
      <c r="V41" s="115" t="s">
        <v>1257</v>
      </c>
      <c r="W41" s="115" t="s">
        <v>1257</v>
      </c>
      <c r="X41" s="115" t="s">
        <v>1258</v>
      </c>
    </row>
    <row r="42" spans="1:24">
      <c r="A42" s="85"/>
      <c r="B42" s="85">
        <v>6</v>
      </c>
      <c r="C42" s="82">
        <v>1</v>
      </c>
      <c r="D42" s="82">
        <v>5</v>
      </c>
      <c r="E42" s="82">
        <v>3.7</v>
      </c>
      <c r="F42" s="83" t="s">
        <v>1159</v>
      </c>
      <c r="G42" s="82">
        <v>5</v>
      </c>
      <c r="H42" s="82">
        <v>28.19</v>
      </c>
      <c r="I42" s="82">
        <v>51.01</v>
      </c>
      <c r="J42" s="82">
        <v>94.65</v>
      </c>
      <c r="K42" s="82"/>
      <c r="L42" s="117">
        <v>105.4</v>
      </c>
      <c r="M42" s="117">
        <v>200.05</v>
      </c>
      <c r="N42" s="87">
        <v>6350000</v>
      </c>
      <c r="O42" s="87">
        <v>384271000</v>
      </c>
      <c r="P42" s="87">
        <v>167731000</v>
      </c>
      <c r="Q42" s="87">
        <v>216540000</v>
      </c>
      <c r="R42" s="87">
        <f t="shared" si="0"/>
        <v>6349999.2770402431</v>
      </c>
      <c r="S42" s="87">
        <v>384271000</v>
      </c>
      <c r="T42" s="87">
        <f t="shared" si="1"/>
        <v>12052346.825160349</v>
      </c>
      <c r="U42" s="85"/>
      <c r="V42" s="115" t="s">
        <v>1257</v>
      </c>
      <c r="W42" s="115" t="s">
        <v>1257</v>
      </c>
      <c r="X42" s="115" t="s">
        <v>1258</v>
      </c>
    </row>
    <row r="43" spans="1:24">
      <c r="A43" s="85"/>
      <c r="B43" s="85">
        <v>6</v>
      </c>
      <c r="C43" s="82">
        <v>1</v>
      </c>
      <c r="D43" s="82">
        <v>5</v>
      </c>
      <c r="E43" s="82">
        <v>3.7</v>
      </c>
      <c r="F43" s="83" t="s">
        <v>1160</v>
      </c>
      <c r="G43" s="82">
        <v>5</v>
      </c>
      <c r="H43" s="82">
        <v>28.19</v>
      </c>
      <c r="I43" s="82">
        <v>51.01</v>
      </c>
      <c r="J43" s="82">
        <v>94.65</v>
      </c>
      <c r="K43" s="82"/>
      <c r="L43" s="117">
        <v>105.4</v>
      </c>
      <c r="M43" s="117">
        <v>200.05</v>
      </c>
      <c r="N43" s="87">
        <v>6300000</v>
      </c>
      <c r="O43" s="87">
        <v>381245000</v>
      </c>
      <c r="P43" s="87">
        <v>166415000</v>
      </c>
      <c r="Q43" s="87">
        <v>214830000</v>
      </c>
      <c r="R43" s="87">
        <f t="shared" si="0"/>
        <v>6299995.2491216036</v>
      </c>
      <c r="S43" s="87">
        <v>381245000</v>
      </c>
      <c r="T43" s="87">
        <f t="shared" si="1"/>
        <v>11957438.800633555</v>
      </c>
      <c r="U43" s="85"/>
      <c r="V43" s="115" t="s">
        <v>1257</v>
      </c>
      <c r="W43" s="115" t="s">
        <v>1257</v>
      </c>
      <c r="X43" s="115" t="s">
        <v>1258</v>
      </c>
    </row>
    <row r="44" spans="1:24">
      <c r="A44" s="85"/>
      <c r="B44" s="85">
        <v>6</v>
      </c>
      <c r="C44" s="82">
        <v>1</v>
      </c>
      <c r="D44" s="82">
        <v>5</v>
      </c>
      <c r="E44" s="82">
        <v>3.7</v>
      </c>
      <c r="F44" s="83" t="s">
        <v>1161</v>
      </c>
      <c r="G44" s="82">
        <v>5</v>
      </c>
      <c r="H44" s="82">
        <v>28.19</v>
      </c>
      <c r="I44" s="82">
        <v>51.01</v>
      </c>
      <c r="J44" s="82">
        <v>94.65</v>
      </c>
      <c r="K44" s="82"/>
      <c r="L44" s="117">
        <v>105.4</v>
      </c>
      <c r="M44" s="117">
        <v>200.05</v>
      </c>
      <c r="N44" s="87">
        <v>6300000</v>
      </c>
      <c r="O44" s="87">
        <v>381245000</v>
      </c>
      <c r="P44" s="87">
        <v>166415000</v>
      </c>
      <c r="Q44" s="87">
        <v>214830000</v>
      </c>
      <c r="R44" s="87">
        <f t="shared" si="0"/>
        <v>6299995.2491216036</v>
      </c>
      <c r="S44" s="87">
        <v>381245000</v>
      </c>
      <c r="T44" s="87">
        <f t="shared" si="1"/>
        <v>11957438.800633555</v>
      </c>
      <c r="U44" s="85"/>
      <c r="V44" s="115" t="s">
        <v>1257</v>
      </c>
      <c r="W44" s="115" t="s">
        <v>1257</v>
      </c>
      <c r="X44" s="115" t="s">
        <v>1258</v>
      </c>
    </row>
    <row r="45" spans="1:24">
      <c r="A45" s="85"/>
      <c r="B45" s="85">
        <v>6</v>
      </c>
      <c r="C45" s="82">
        <v>1</v>
      </c>
      <c r="D45" s="82">
        <v>5</v>
      </c>
      <c r="E45" s="82">
        <v>3.7</v>
      </c>
      <c r="F45" s="83" t="s">
        <v>1162</v>
      </c>
      <c r="G45" s="82">
        <v>5</v>
      </c>
      <c r="H45" s="82">
        <v>28.19</v>
      </c>
      <c r="I45" s="82">
        <v>51.01</v>
      </c>
      <c r="J45" s="82">
        <v>94.65</v>
      </c>
      <c r="K45" s="82"/>
      <c r="L45" s="117">
        <v>105.4</v>
      </c>
      <c r="M45" s="117">
        <v>200.05</v>
      </c>
      <c r="N45" s="87">
        <v>6400000</v>
      </c>
      <c r="O45" s="87">
        <v>387297000</v>
      </c>
      <c r="P45" s="87">
        <v>169057000</v>
      </c>
      <c r="Q45" s="87">
        <v>218240000</v>
      </c>
      <c r="R45" s="87">
        <f t="shared" si="0"/>
        <v>6400003.3049588837</v>
      </c>
      <c r="S45" s="87">
        <v>387297000</v>
      </c>
      <c r="T45" s="87">
        <f t="shared" si="1"/>
        <v>12147254.849687142</v>
      </c>
      <c r="U45" s="85"/>
      <c r="V45" s="115" t="s">
        <v>1257</v>
      </c>
      <c r="W45" s="115" t="s">
        <v>1257</v>
      </c>
      <c r="X45" s="115" t="s">
        <v>1258</v>
      </c>
    </row>
    <row r="46" spans="1:24">
      <c r="A46" s="85"/>
      <c r="B46" s="85">
        <v>6</v>
      </c>
      <c r="C46" s="82">
        <v>1</v>
      </c>
      <c r="D46" s="82">
        <v>5</v>
      </c>
      <c r="E46" s="82">
        <v>3.7</v>
      </c>
      <c r="F46" s="83" t="s">
        <v>1163</v>
      </c>
      <c r="G46" s="82">
        <v>1</v>
      </c>
      <c r="H46" s="82">
        <v>27.29</v>
      </c>
      <c r="I46" s="82">
        <v>49.39</v>
      </c>
      <c r="J46" s="82">
        <v>91.64</v>
      </c>
      <c r="K46" s="82"/>
      <c r="L46" s="117">
        <v>102.04</v>
      </c>
      <c r="M46" s="117">
        <v>193.68</v>
      </c>
      <c r="N46" s="87">
        <v>6400000</v>
      </c>
      <c r="O46" s="87">
        <v>374964000</v>
      </c>
      <c r="P46" s="87">
        <v>163674000</v>
      </c>
      <c r="Q46" s="87">
        <v>211290000</v>
      </c>
      <c r="R46" s="87">
        <f t="shared" si="0"/>
        <v>6399991.8072239803</v>
      </c>
      <c r="S46" s="87">
        <v>374964000</v>
      </c>
      <c r="T46" s="87">
        <f t="shared" si="1"/>
        <v>12147691.231116626</v>
      </c>
      <c r="U46" s="85"/>
      <c r="V46" s="115" t="s">
        <v>1257</v>
      </c>
      <c r="W46" s="115" t="s">
        <v>1257</v>
      </c>
      <c r="X46" s="115" t="s">
        <v>1258</v>
      </c>
    </row>
    <row r="47" spans="1:24">
      <c r="A47" s="85"/>
      <c r="B47" s="85">
        <v>6</v>
      </c>
      <c r="C47" s="82">
        <v>1</v>
      </c>
      <c r="D47" s="82">
        <v>5</v>
      </c>
      <c r="E47" s="82">
        <v>3.7</v>
      </c>
      <c r="F47" s="83" t="s">
        <v>1164</v>
      </c>
      <c r="G47" s="82">
        <v>1</v>
      </c>
      <c r="H47" s="82">
        <v>30.91</v>
      </c>
      <c r="I47" s="82">
        <v>55.94</v>
      </c>
      <c r="J47" s="82">
        <v>103.78999999999999</v>
      </c>
      <c r="K47" s="82"/>
      <c r="L47" s="117">
        <v>115.57</v>
      </c>
      <c r="M47" s="117">
        <v>219.35999999999999</v>
      </c>
      <c r="N47" s="87">
        <v>6300000</v>
      </c>
      <c r="O47" s="87">
        <v>418045000</v>
      </c>
      <c r="P47" s="87">
        <v>182475000</v>
      </c>
      <c r="Q47" s="87">
        <v>235570000</v>
      </c>
      <c r="R47" s="87">
        <f t="shared" si="0"/>
        <v>6299995.177556348</v>
      </c>
      <c r="S47" s="87">
        <v>418045000</v>
      </c>
      <c r="T47" s="87">
        <f t="shared" si="1"/>
        <v>11957834.577734364</v>
      </c>
      <c r="U47" s="85"/>
      <c r="V47" s="115" t="s">
        <v>1257</v>
      </c>
      <c r="W47" s="115" t="s">
        <v>1257</v>
      </c>
      <c r="X47" s="115" t="s">
        <v>1258</v>
      </c>
    </row>
    <row r="48" spans="1:24">
      <c r="A48" s="85"/>
      <c r="B48" s="85">
        <v>6</v>
      </c>
      <c r="C48" s="82">
        <v>1</v>
      </c>
      <c r="D48" s="82">
        <v>5</v>
      </c>
      <c r="E48" s="82">
        <v>3.7</v>
      </c>
      <c r="F48" s="83" t="s">
        <v>1165</v>
      </c>
      <c r="G48" s="82">
        <v>1</v>
      </c>
      <c r="H48" s="82">
        <v>17.059999999999999</v>
      </c>
      <c r="I48" s="82">
        <v>30.88</v>
      </c>
      <c r="J48" s="82">
        <v>57.29</v>
      </c>
      <c r="K48" s="82"/>
      <c r="L48" s="117">
        <v>63.8</v>
      </c>
      <c r="M48" s="117">
        <v>121.09</v>
      </c>
      <c r="N48" s="87">
        <v>6350000</v>
      </c>
      <c r="O48" s="87">
        <v>232599000</v>
      </c>
      <c r="P48" s="87">
        <v>101529000</v>
      </c>
      <c r="Q48" s="87">
        <v>131070000</v>
      </c>
      <c r="R48" s="87">
        <f t="shared" si="0"/>
        <v>6350006.7226821929</v>
      </c>
      <c r="S48" s="87">
        <v>232599000</v>
      </c>
      <c r="T48" s="87">
        <f t="shared" si="1"/>
        <v>12052073.887924559</v>
      </c>
      <c r="U48" s="85"/>
      <c r="V48" s="115" t="s">
        <v>1257</v>
      </c>
      <c r="W48" s="115" t="s">
        <v>1257</v>
      </c>
      <c r="X48" s="115" t="s">
        <v>1258</v>
      </c>
    </row>
    <row r="49" spans="1:24">
      <c r="A49" s="85"/>
      <c r="B49" s="85">
        <v>6</v>
      </c>
      <c r="C49" s="82">
        <v>1</v>
      </c>
      <c r="D49" s="82">
        <v>5</v>
      </c>
      <c r="E49" s="82">
        <v>3.7</v>
      </c>
      <c r="F49" s="83" t="s">
        <v>1166</v>
      </c>
      <c r="G49" s="82">
        <v>1</v>
      </c>
      <c r="H49" s="82">
        <v>17.059999999999999</v>
      </c>
      <c r="I49" s="82">
        <v>30.88</v>
      </c>
      <c r="J49" s="82">
        <v>57.29</v>
      </c>
      <c r="K49" s="82"/>
      <c r="L49" s="117">
        <v>63.8</v>
      </c>
      <c r="M49" s="117">
        <v>121.09</v>
      </c>
      <c r="N49" s="87">
        <v>6350000</v>
      </c>
      <c r="O49" s="87">
        <v>232599000</v>
      </c>
      <c r="P49" s="87">
        <v>101529000</v>
      </c>
      <c r="Q49" s="87">
        <v>131070000</v>
      </c>
      <c r="R49" s="87">
        <f t="shared" si="0"/>
        <v>6350006.7226821929</v>
      </c>
      <c r="S49" s="87">
        <v>232599000</v>
      </c>
      <c r="T49" s="87">
        <f t="shared" si="1"/>
        <v>12052073.887924559</v>
      </c>
      <c r="U49" s="85"/>
      <c r="V49" s="115" t="s">
        <v>1257</v>
      </c>
      <c r="W49" s="115" t="s">
        <v>1257</v>
      </c>
      <c r="X49" s="115" t="s">
        <v>1258</v>
      </c>
    </row>
    <row r="50" spans="1:24">
      <c r="A50" s="85"/>
      <c r="B50" s="85">
        <v>6</v>
      </c>
      <c r="C50" s="82">
        <v>1</v>
      </c>
      <c r="D50" s="82">
        <v>5</v>
      </c>
      <c r="E50" s="82">
        <v>3.7</v>
      </c>
      <c r="F50" s="83" t="s">
        <v>1167</v>
      </c>
      <c r="G50" s="82">
        <v>1</v>
      </c>
      <c r="H50" s="82">
        <v>17.059999999999999</v>
      </c>
      <c r="I50" s="82">
        <v>30.88</v>
      </c>
      <c r="J50" s="82">
        <v>57.29</v>
      </c>
      <c r="K50" s="82"/>
      <c r="L50" s="117">
        <v>63.8</v>
      </c>
      <c r="M50" s="117">
        <v>121.09</v>
      </c>
      <c r="N50" s="87">
        <v>6350000</v>
      </c>
      <c r="O50" s="87">
        <v>232599000</v>
      </c>
      <c r="P50" s="87">
        <v>101529000</v>
      </c>
      <c r="Q50" s="87">
        <v>131070000</v>
      </c>
      <c r="R50" s="87">
        <f t="shared" si="0"/>
        <v>6350006.7226821929</v>
      </c>
      <c r="S50" s="87">
        <v>232599000</v>
      </c>
      <c r="T50" s="87">
        <f t="shared" si="1"/>
        <v>12052073.887924559</v>
      </c>
      <c r="U50" s="85"/>
      <c r="V50" s="115" t="s">
        <v>1257</v>
      </c>
      <c r="W50" s="115" t="s">
        <v>1257</v>
      </c>
      <c r="X50" s="115" t="s">
        <v>1258</v>
      </c>
    </row>
    <row r="51" spans="1:24">
      <c r="A51" s="85"/>
      <c r="B51" s="85">
        <v>6</v>
      </c>
      <c r="C51" s="82">
        <v>1</v>
      </c>
      <c r="D51" s="82">
        <v>5</v>
      </c>
      <c r="E51" s="82">
        <v>3.7</v>
      </c>
      <c r="F51" s="83" t="s">
        <v>1168</v>
      </c>
      <c r="G51" s="82">
        <v>1</v>
      </c>
      <c r="H51" s="82">
        <v>32.700000000000003</v>
      </c>
      <c r="I51" s="82">
        <v>59.18</v>
      </c>
      <c r="J51" s="82">
        <v>109.8</v>
      </c>
      <c r="K51" s="82"/>
      <c r="L51" s="117">
        <v>122.26</v>
      </c>
      <c r="M51" s="117">
        <v>232.06</v>
      </c>
      <c r="N51" s="87">
        <v>6400000</v>
      </c>
      <c r="O51" s="87">
        <v>449268000</v>
      </c>
      <c r="P51" s="87">
        <v>196108000</v>
      </c>
      <c r="Q51" s="87">
        <v>253160000</v>
      </c>
      <c r="R51" s="87">
        <f t="shared" si="0"/>
        <v>6399997.7207376547</v>
      </c>
      <c r="S51" s="87">
        <v>449268000</v>
      </c>
      <c r="T51" s="87">
        <f t="shared" si="1"/>
        <v>12147746.369003601</v>
      </c>
      <c r="U51" s="85"/>
      <c r="V51" s="115" t="s">
        <v>1257</v>
      </c>
      <c r="W51" s="115" t="s">
        <v>1257</v>
      </c>
      <c r="X51" s="115" t="s">
        <v>1258</v>
      </c>
    </row>
    <row r="52" spans="1:24">
      <c r="A52" s="85"/>
      <c r="B52" s="85">
        <v>6</v>
      </c>
      <c r="C52" s="82">
        <v>1</v>
      </c>
      <c r="D52" s="82">
        <v>5</v>
      </c>
      <c r="E52" s="82">
        <v>3.7</v>
      </c>
      <c r="F52" s="83" t="s">
        <v>1169</v>
      </c>
      <c r="G52" s="82">
        <v>1</v>
      </c>
      <c r="H52" s="82">
        <v>20.77</v>
      </c>
      <c r="I52" s="82">
        <v>37.58</v>
      </c>
      <c r="J52" s="82">
        <v>69.72</v>
      </c>
      <c r="K52" s="82"/>
      <c r="L52" s="117">
        <v>77.64</v>
      </c>
      <c r="M52" s="117">
        <v>147.36000000000001</v>
      </c>
      <c r="N52" s="87">
        <v>6400000</v>
      </c>
      <c r="O52" s="87">
        <v>285289000</v>
      </c>
      <c r="P52" s="87">
        <v>124529000</v>
      </c>
      <c r="Q52" s="87">
        <v>160760000</v>
      </c>
      <c r="R52" s="87">
        <f t="shared" si="0"/>
        <v>6400000.8973358097</v>
      </c>
      <c r="S52" s="87">
        <v>285289000</v>
      </c>
      <c r="T52" s="87">
        <f t="shared" si="1"/>
        <v>12147142.352284968</v>
      </c>
      <c r="U52" s="85"/>
      <c r="V52" s="115" t="s">
        <v>1257</v>
      </c>
      <c r="W52" s="115" t="s">
        <v>1257</v>
      </c>
      <c r="X52" s="115" t="s">
        <v>1258</v>
      </c>
    </row>
    <row r="53" spans="1:24">
      <c r="A53" s="85"/>
      <c r="B53" s="85">
        <v>6</v>
      </c>
      <c r="C53" s="82">
        <v>1</v>
      </c>
      <c r="D53" s="82">
        <v>6</v>
      </c>
      <c r="E53" s="82">
        <v>3.7</v>
      </c>
      <c r="F53" s="83" t="s">
        <v>1301</v>
      </c>
      <c r="G53" s="82">
        <v>1</v>
      </c>
      <c r="H53" s="82">
        <v>25.72</v>
      </c>
      <c r="I53" s="82">
        <v>46.55</v>
      </c>
      <c r="J53" s="82">
        <v>86.37</v>
      </c>
      <c r="K53" s="82"/>
      <c r="L53" s="117">
        <v>96.18</v>
      </c>
      <c r="M53" s="117">
        <v>182.55</v>
      </c>
      <c r="N53" s="87">
        <v>6450000</v>
      </c>
      <c r="O53" s="87">
        <v>356178000</v>
      </c>
      <c r="P53" s="87">
        <v>155468000</v>
      </c>
      <c r="Q53" s="87">
        <v>200710000</v>
      </c>
      <c r="R53" s="87">
        <f t="shared" si="0"/>
        <v>6450002.3767970279</v>
      </c>
      <c r="S53" s="87">
        <v>356178000</v>
      </c>
      <c r="T53" s="87">
        <f t="shared" si="1"/>
        <v>12242128.653402967</v>
      </c>
      <c r="U53" s="85"/>
      <c r="V53" s="115" t="s">
        <v>1257</v>
      </c>
      <c r="W53" s="115" t="s">
        <v>1257</v>
      </c>
      <c r="X53" s="115" t="s">
        <v>1258</v>
      </c>
    </row>
    <row r="54" spans="1:24">
      <c r="A54" s="85"/>
      <c r="B54" s="85">
        <v>6</v>
      </c>
      <c r="C54" s="82">
        <v>1</v>
      </c>
      <c r="D54" s="82">
        <v>6</v>
      </c>
      <c r="E54" s="82">
        <v>3.7</v>
      </c>
      <c r="F54" s="83" t="s">
        <v>1176</v>
      </c>
      <c r="G54" s="82">
        <v>5</v>
      </c>
      <c r="H54" s="82">
        <v>28.19</v>
      </c>
      <c r="I54" s="82">
        <v>51.01</v>
      </c>
      <c r="J54" s="82">
        <v>94.65</v>
      </c>
      <c r="K54" s="82"/>
      <c r="L54" s="117">
        <v>105.4</v>
      </c>
      <c r="M54" s="117">
        <v>200.05</v>
      </c>
      <c r="N54" s="87">
        <v>6450000</v>
      </c>
      <c r="O54" s="87">
        <v>390323000</v>
      </c>
      <c r="P54" s="87">
        <v>170373000</v>
      </c>
      <c r="Q54" s="87">
        <v>219950000</v>
      </c>
      <c r="R54" s="87">
        <f t="shared" si="0"/>
        <v>6450007.3328775242</v>
      </c>
      <c r="S54" s="87">
        <v>390323000</v>
      </c>
      <c r="T54" s="87">
        <f t="shared" si="1"/>
        <v>12242162.874213934</v>
      </c>
      <c r="U54" s="85"/>
      <c r="V54" s="115" t="s">
        <v>1257</v>
      </c>
      <c r="W54" s="115" t="s">
        <v>1257</v>
      </c>
      <c r="X54" s="115" t="s">
        <v>1258</v>
      </c>
    </row>
    <row r="55" spans="1:24">
      <c r="A55" s="85"/>
      <c r="B55" s="85">
        <v>6</v>
      </c>
      <c r="C55" s="82">
        <v>1</v>
      </c>
      <c r="D55" s="82">
        <v>6</v>
      </c>
      <c r="E55" s="82">
        <v>3.7</v>
      </c>
      <c r="F55" s="83" t="s">
        <v>1177</v>
      </c>
      <c r="G55" s="82">
        <v>5</v>
      </c>
      <c r="H55" s="82">
        <v>28.19</v>
      </c>
      <c r="I55" s="82">
        <v>51.01</v>
      </c>
      <c r="J55" s="82">
        <v>94.65</v>
      </c>
      <c r="K55" s="82"/>
      <c r="L55" s="117">
        <v>105.4</v>
      </c>
      <c r="M55" s="117">
        <v>200.05</v>
      </c>
      <c r="N55" s="87">
        <v>6400000</v>
      </c>
      <c r="O55" s="87">
        <v>387297000</v>
      </c>
      <c r="P55" s="87">
        <v>169057000</v>
      </c>
      <c r="Q55" s="87">
        <v>218240000</v>
      </c>
      <c r="R55" s="87">
        <f t="shared" si="0"/>
        <v>6400003.3049588837</v>
      </c>
      <c r="S55" s="87">
        <v>387297000</v>
      </c>
      <c r="T55" s="87">
        <f t="shared" si="1"/>
        <v>12147254.849687142</v>
      </c>
      <c r="U55" s="85"/>
      <c r="V55" s="115" t="s">
        <v>1257</v>
      </c>
      <c r="W55" s="115" t="s">
        <v>1257</v>
      </c>
      <c r="X55" s="115" t="s">
        <v>1258</v>
      </c>
    </row>
    <row r="56" spans="1:24">
      <c r="A56" s="85"/>
      <c r="B56" s="85">
        <v>6</v>
      </c>
      <c r="C56" s="82">
        <v>1</v>
      </c>
      <c r="D56" s="82">
        <v>6</v>
      </c>
      <c r="E56" s="82">
        <v>3.7</v>
      </c>
      <c r="F56" s="83" t="s">
        <v>1178</v>
      </c>
      <c r="G56" s="82">
        <v>5</v>
      </c>
      <c r="H56" s="82">
        <v>28.19</v>
      </c>
      <c r="I56" s="82">
        <v>51.01</v>
      </c>
      <c r="J56" s="82">
        <v>94.65</v>
      </c>
      <c r="K56" s="82"/>
      <c r="L56" s="117">
        <v>105.4</v>
      </c>
      <c r="M56" s="117">
        <v>200.05</v>
      </c>
      <c r="N56" s="87">
        <v>6400000</v>
      </c>
      <c r="O56" s="87">
        <v>387297000</v>
      </c>
      <c r="P56" s="87">
        <v>169057000</v>
      </c>
      <c r="Q56" s="87">
        <v>218240000</v>
      </c>
      <c r="R56" s="87">
        <f t="shared" si="0"/>
        <v>6400003.3049588837</v>
      </c>
      <c r="S56" s="87">
        <v>387297000</v>
      </c>
      <c r="T56" s="87">
        <f t="shared" si="1"/>
        <v>12147254.849687142</v>
      </c>
      <c r="U56" s="85"/>
      <c r="V56" s="115" t="s">
        <v>1257</v>
      </c>
      <c r="W56" s="115" t="s">
        <v>1257</v>
      </c>
      <c r="X56" s="115" t="s">
        <v>1258</v>
      </c>
    </row>
    <row r="57" spans="1:24">
      <c r="A57" s="85"/>
      <c r="B57" s="85">
        <v>6</v>
      </c>
      <c r="C57" s="82">
        <v>1</v>
      </c>
      <c r="D57" s="82">
        <v>6</v>
      </c>
      <c r="E57" s="82">
        <v>3.7</v>
      </c>
      <c r="F57" s="83" t="s">
        <v>1179</v>
      </c>
      <c r="G57" s="82">
        <v>5</v>
      </c>
      <c r="H57" s="82">
        <v>28.19</v>
      </c>
      <c r="I57" s="82">
        <v>51.01</v>
      </c>
      <c r="J57" s="82">
        <v>94.65</v>
      </c>
      <c r="K57" s="82"/>
      <c r="L57" s="117">
        <v>105.4</v>
      </c>
      <c r="M57" s="117">
        <v>200.05</v>
      </c>
      <c r="N57" s="87">
        <v>6500000</v>
      </c>
      <c r="O57" s="87">
        <v>393348000</v>
      </c>
      <c r="P57" s="87">
        <v>171698000</v>
      </c>
      <c r="Q57" s="87">
        <v>221650000</v>
      </c>
      <c r="R57" s="87">
        <f t="shared" si="0"/>
        <v>6499994.8360017426</v>
      </c>
      <c r="S57" s="87">
        <v>393348000</v>
      </c>
      <c r="T57" s="87">
        <f t="shared" si="1"/>
        <v>12337039.534555491</v>
      </c>
      <c r="U57" s="85"/>
      <c r="V57" s="115" t="s">
        <v>1257</v>
      </c>
      <c r="W57" s="115" t="s">
        <v>1257</v>
      </c>
      <c r="X57" s="115" t="s">
        <v>1258</v>
      </c>
    </row>
    <row r="58" spans="1:24">
      <c r="A58" s="85"/>
      <c r="B58" s="85">
        <v>6</v>
      </c>
      <c r="C58" s="82">
        <v>1</v>
      </c>
      <c r="D58" s="82">
        <v>6</v>
      </c>
      <c r="E58" s="82">
        <v>3.7</v>
      </c>
      <c r="F58" s="83" t="s">
        <v>1180</v>
      </c>
      <c r="G58" s="82">
        <v>1</v>
      </c>
      <c r="H58" s="82">
        <v>27.29</v>
      </c>
      <c r="I58" s="82">
        <v>49.39</v>
      </c>
      <c r="J58" s="82">
        <v>91.64</v>
      </c>
      <c r="K58" s="82"/>
      <c r="L58" s="117">
        <v>102.04</v>
      </c>
      <c r="M58" s="117">
        <v>193.68</v>
      </c>
      <c r="N58" s="87">
        <v>6500000</v>
      </c>
      <c r="O58" s="87">
        <v>380823000</v>
      </c>
      <c r="P58" s="87">
        <v>166233000</v>
      </c>
      <c r="Q58" s="87">
        <v>214590000</v>
      </c>
      <c r="R58" s="87">
        <f t="shared" si="0"/>
        <v>6499994.8795149876</v>
      </c>
      <c r="S58" s="87">
        <v>380823000</v>
      </c>
      <c r="T58" s="87">
        <f t="shared" si="1"/>
        <v>12337504.981031584</v>
      </c>
      <c r="U58" s="85"/>
      <c r="V58" s="115" t="s">
        <v>1257</v>
      </c>
      <c r="W58" s="115" t="s">
        <v>1257</v>
      </c>
      <c r="X58" s="115" t="s">
        <v>1258</v>
      </c>
    </row>
    <row r="59" spans="1:24">
      <c r="A59" s="85"/>
      <c r="B59" s="85">
        <v>6</v>
      </c>
      <c r="C59" s="82">
        <v>1</v>
      </c>
      <c r="D59" s="82">
        <v>6</v>
      </c>
      <c r="E59" s="82">
        <v>3.7</v>
      </c>
      <c r="F59" s="83" t="s">
        <v>1181</v>
      </c>
      <c r="G59" s="82">
        <v>5</v>
      </c>
      <c r="H59" s="82">
        <v>30.91</v>
      </c>
      <c r="I59" s="82">
        <v>55.94</v>
      </c>
      <c r="J59" s="82">
        <v>103.78999999999999</v>
      </c>
      <c r="K59" s="82"/>
      <c r="L59" s="117">
        <v>115.57</v>
      </c>
      <c r="M59" s="117">
        <v>219.35999999999999</v>
      </c>
      <c r="N59" s="87">
        <v>6400000</v>
      </c>
      <c r="O59" s="87">
        <v>424681000</v>
      </c>
      <c r="P59" s="87">
        <v>185371000</v>
      </c>
      <c r="Q59" s="87">
        <v>239310000</v>
      </c>
      <c r="R59" s="87">
        <f t="shared" si="0"/>
        <v>6400000.6028054571</v>
      </c>
      <c r="S59" s="87">
        <v>424681000</v>
      </c>
      <c r="T59" s="87">
        <f t="shared" si="1"/>
        <v>12147651.918589642</v>
      </c>
      <c r="U59" s="85"/>
      <c r="V59" s="115" t="s">
        <v>1257</v>
      </c>
      <c r="W59" s="115" t="s">
        <v>1257</v>
      </c>
      <c r="X59" s="115" t="s">
        <v>1258</v>
      </c>
    </row>
    <row r="60" spans="1:24">
      <c r="A60" s="85"/>
      <c r="B60" s="85">
        <v>6</v>
      </c>
      <c r="C60" s="82">
        <v>1</v>
      </c>
      <c r="D60" s="82">
        <v>6</v>
      </c>
      <c r="E60" s="82">
        <v>3.7</v>
      </c>
      <c r="F60" s="83" t="s">
        <v>1182</v>
      </c>
      <c r="G60" s="82">
        <v>1</v>
      </c>
      <c r="H60" s="82">
        <v>17.059999999999999</v>
      </c>
      <c r="I60" s="82">
        <v>30.88</v>
      </c>
      <c r="J60" s="82">
        <v>57.29</v>
      </c>
      <c r="K60" s="82"/>
      <c r="L60" s="117">
        <v>63.8</v>
      </c>
      <c r="M60" s="117">
        <v>121.09</v>
      </c>
      <c r="N60" s="87">
        <v>6450000</v>
      </c>
      <c r="O60" s="87">
        <v>236262000</v>
      </c>
      <c r="P60" s="87">
        <v>103132000</v>
      </c>
      <c r="Q60" s="87">
        <v>133130000</v>
      </c>
      <c r="R60" s="87">
        <f t="shared" si="0"/>
        <v>6450007.4734385805</v>
      </c>
      <c r="S60" s="87">
        <v>236262000</v>
      </c>
      <c r="T60" s="87">
        <f t="shared" si="1"/>
        <v>12241871.551076453</v>
      </c>
      <c r="U60" s="85"/>
      <c r="V60" s="115" t="s">
        <v>1257</v>
      </c>
      <c r="W60" s="115" t="s">
        <v>1257</v>
      </c>
      <c r="X60" s="115" t="s">
        <v>1258</v>
      </c>
    </row>
    <row r="61" spans="1:24">
      <c r="A61" s="85"/>
      <c r="B61" s="85">
        <v>6</v>
      </c>
      <c r="C61" s="82">
        <v>1</v>
      </c>
      <c r="D61" s="82">
        <v>6</v>
      </c>
      <c r="E61" s="82">
        <v>3.7</v>
      </c>
      <c r="F61" s="83" t="s">
        <v>1183</v>
      </c>
      <c r="G61" s="82">
        <v>1</v>
      </c>
      <c r="H61" s="82">
        <v>17.059999999999999</v>
      </c>
      <c r="I61" s="82">
        <v>30.88</v>
      </c>
      <c r="J61" s="82">
        <v>57.29</v>
      </c>
      <c r="K61" s="82"/>
      <c r="L61" s="117">
        <v>63.8</v>
      </c>
      <c r="M61" s="117">
        <v>121.09</v>
      </c>
      <c r="N61" s="87">
        <v>6450000</v>
      </c>
      <c r="O61" s="87">
        <v>236262000</v>
      </c>
      <c r="P61" s="87">
        <v>103132000</v>
      </c>
      <c r="Q61" s="87">
        <v>133130000</v>
      </c>
      <c r="R61" s="87">
        <f t="shared" si="0"/>
        <v>6450007.4734385805</v>
      </c>
      <c r="S61" s="87">
        <v>236262000</v>
      </c>
      <c r="T61" s="87">
        <f t="shared" si="1"/>
        <v>12241871.551076453</v>
      </c>
      <c r="U61" s="85"/>
      <c r="V61" s="115" t="s">
        <v>1257</v>
      </c>
      <c r="W61" s="115" t="s">
        <v>1257</v>
      </c>
      <c r="X61" s="115" t="s">
        <v>1258</v>
      </c>
    </row>
    <row r="62" spans="1:24">
      <c r="A62" s="85"/>
      <c r="B62" s="85">
        <v>6</v>
      </c>
      <c r="C62" s="82">
        <v>1</v>
      </c>
      <c r="D62" s="82">
        <v>6</v>
      </c>
      <c r="E62" s="82">
        <v>3.7</v>
      </c>
      <c r="F62" s="83" t="s">
        <v>1184</v>
      </c>
      <c r="G62" s="82">
        <v>1</v>
      </c>
      <c r="H62" s="82">
        <v>17.059999999999999</v>
      </c>
      <c r="I62" s="82">
        <v>30.88</v>
      </c>
      <c r="J62" s="82">
        <v>57.29</v>
      </c>
      <c r="K62" s="82"/>
      <c r="L62" s="117">
        <v>63.8</v>
      </c>
      <c r="M62" s="117">
        <v>121.09</v>
      </c>
      <c r="N62" s="87">
        <v>6450000</v>
      </c>
      <c r="O62" s="87">
        <v>236262000</v>
      </c>
      <c r="P62" s="87">
        <v>103132000</v>
      </c>
      <c r="Q62" s="87">
        <v>133130000</v>
      </c>
      <c r="R62" s="87">
        <f t="shared" si="0"/>
        <v>6450007.4734385805</v>
      </c>
      <c r="S62" s="87">
        <v>236262000</v>
      </c>
      <c r="T62" s="87">
        <f t="shared" si="1"/>
        <v>12241871.551076453</v>
      </c>
      <c r="U62" s="85"/>
      <c r="V62" s="115" t="s">
        <v>1257</v>
      </c>
      <c r="W62" s="115" t="s">
        <v>1257</v>
      </c>
      <c r="X62" s="115" t="s">
        <v>1258</v>
      </c>
    </row>
    <row r="63" spans="1:24">
      <c r="A63" s="85"/>
      <c r="B63" s="85">
        <v>6</v>
      </c>
      <c r="C63" s="82">
        <v>1</v>
      </c>
      <c r="D63" s="82">
        <v>6</v>
      </c>
      <c r="E63" s="82">
        <v>3.7</v>
      </c>
      <c r="F63" s="83" t="s">
        <v>1185</v>
      </c>
      <c r="G63" s="82">
        <v>1</v>
      </c>
      <c r="H63" s="82">
        <v>32.700000000000003</v>
      </c>
      <c r="I63" s="82">
        <v>59.18</v>
      </c>
      <c r="J63" s="82">
        <v>109.8</v>
      </c>
      <c r="K63" s="82"/>
      <c r="L63" s="117">
        <v>122.26</v>
      </c>
      <c r="M63" s="117">
        <v>232.06</v>
      </c>
      <c r="N63" s="87">
        <v>6500000</v>
      </c>
      <c r="O63" s="87">
        <v>456288000</v>
      </c>
      <c r="P63" s="87">
        <v>199168000</v>
      </c>
      <c r="Q63" s="87">
        <v>257120000</v>
      </c>
      <c r="R63" s="87">
        <f t="shared" si="0"/>
        <v>6500000.3561347416</v>
      </c>
      <c r="S63" s="87">
        <v>456288000</v>
      </c>
      <c r="T63" s="87">
        <f t="shared" si="1"/>
        <v>12337559.975827157</v>
      </c>
      <c r="U63" s="85"/>
      <c r="V63" s="115" t="s">
        <v>1257</v>
      </c>
      <c r="W63" s="115" t="s">
        <v>1257</v>
      </c>
      <c r="X63" s="115" t="s">
        <v>1258</v>
      </c>
    </row>
    <row r="64" spans="1:24">
      <c r="A64" s="85"/>
      <c r="B64" s="85">
        <v>6</v>
      </c>
      <c r="C64" s="82">
        <v>1</v>
      </c>
      <c r="D64" s="82">
        <v>6</v>
      </c>
      <c r="E64" s="82">
        <v>3.7</v>
      </c>
      <c r="F64" s="83" t="s">
        <v>1186</v>
      </c>
      <c r="G64" s="82">
        <v>1</v>
      </c>
      <c r="H64" s="82">
        <v>20.77</v>
      </c>
      <c r="I64" s="82">
        <v>37.58</v>
      </c>
      <c r="J64" s="82">
        <v>69.72</v>
      </c>
      <c r="K64" s="82"/>
      <c r="L64" s="117">
        <v>77.64</v>
      </c>
      <c r="M64" s="117">
        <v>147.36000000000001</v>
      </c>
      <c r="N64" s="87">
        <v>6500000</v>
      </c>
      <c r="O64" s="87">
        <v>289747000</v>
      </c>
      <c r="P64" s="87">
        <v>126477000</v>
      </c>
      <c r="Q64" s="87">
        <v>163270000</v>
      </c>
      <c r="R64" s="87">
        <f t="shared" si="0"/>
        <v>6500008.9733581003</v>
      </c>
      <c r="S64" s="87">
        <v>289747000</v>
      </c>
      <c r="T64" s="87">
        <f t="shared" si="1"/>
        <v>12336956.753143348</v>
      </c>
      <c r="U64" s="85"/>
      <c r="V64" s="115" t="s">
        <v>1257</v>
      </c>
      <c r="W64" s="115" t="s">
        <v>1257</v>
      </c>
      <c r="X64" s="115" t="s">
        <v>1258</v>
      </c>
    </row>
    <row r="65" spans="1:24">
      <c r="A65" s="85"/>
      <c r="B65" s="85">
        <v>6</v>
      </c>
      <c r="C65" s="82">
        <v>1</v>
      </c>
      <c r="D65" s="82">
        <v>7</v>
      </c>
      <c r="E65" s="82">
        <v>3.7</v>
      </c>
      <c r="F65" s="83" t="s">
        <v>1933</v>
      </c>
      <c r="G65" s="82">
        <v>1</v>
      </c>
      <c r="H65" s="82">
        <v>25.72</v>
      </c>
      <c r="I65" s="82">
        <v>46.55</v>
      </c>
      <c r="J65" s="82">
        <v>86.37</v>
      </c>
      <c r="K65" s="82"/>
      <c r="L65" s="117">
        <v>96.18</v>
      </c>
      <c r="M65" s="117">
        <v>182.55</v>
      </c>
      <c r="N65" s="87">
        <v>6550000</v>
      </c>
      <c r="O65" s="87">
        <v>361700000</v>
      </c>
      <c r="P65" s="87">
        <v>157880000</v>
      </c>
      <c r="Q65" s="87">
        <v>203820000</v>
      </c>
      <c r="R65" s="87">
        <f t="shared" si="0"/>
        <v>6549999.8868191885</v>
      </c>
      <c r="S65" s="87">
        <v>361700000</v>
      </c>
      <c r="T65" s="87">
        <f t="shared" si="1"/>
        <v>12431924.301713901</v>
      </c>
      <c r="U65" s="85"/>
      <c r="V65" s="115" t="s">
        <v>1257</v>
      </c>
      <c r="W65" s="115" t="s">
        <v>1257</v>
      </c>
      <c r="X65" s="115" t="s">
        <v>1258</v>
      </c>
    </row>
    <row r="66" spans="1:24">
      <c r="A66" s="85"/>
      <c r="B66" s="85">
        <v>6</v>
      </c>
      <c r="C66" s="82">
        <v>1</v>
      </c>
      <c r="D66" s="82">
        <v>7</v>
      </c>
      <c r="E66" s="82">
        <v>3.7</v>
      </c>
      <c r="F66" s="83" t="s">
        <v>1193</v>
      </c>
      <c r="G66" s="82">
        <v>5</v>
      </c>
      <c r="H66" s="82">
        <v>28.19</v>
      </c>
      <c r="I66" s="82">
        <v>51.01</v>
      </c>
      <c r="J66" s="82">
        <v>94.65</v>
      </c>
      <c r="K66" s="82"/>
      <c r="L66" s="117">
        <v>105.4</v>
      </c>
      <c r="M66" s="117">
        <v>200.05</v>
      </c>
      <c r="N66" s="87">
        <v>6550000</v>
      </c>
      <c r="O66" s="87">
        <v>396374000</v>
      </c>
      <c r="P66" s="87">
        <v>173014000</v>
      </c>
      <c r="Q66" s="87">
        <v>223360000</v>
      </c>
      <c r="R66" s="87">
        <f t="shared" si="0"/>
        <v>6549998.8639203832</v>
      </c>
      <c r="S66" s="87">
        <v>396374000</v>
      </c>
      <c r="T66" s="87">
        <f t="shared" si="1"/>
        <v>12431947.559082283</v>
      </c>
      <c r="U66" s="85"/>
      <c r="V66" s="115" t="s">
        <v>1257</v>
      </c>
      <c r="W66" s="115" t="s">
        <v>1257</v>
      </c>
      <c r="X66" s="115" t="s">
        <v>1258</v>
      </c>
    </row>
    <row r="67" spans="1:24">
      <c r="A67" s="85"/>
      <c r="B67" s="85">
        <v>6</v>
      </c>
      <c r="C67" s="82">
        <v>1</v>
      </c>
      <c r="D67" s="82">
        <v>7</v>
      </c>
      <c r="E67" s="82">
        <v>3.7</v>
      </c>
      <c r="F67" s="83" t="s">
        <v>1194</v>
      </c>
      <c r="G67" s="82">
        <v>5</v>
      </c>
      <c r="H67" s="82">
        <v>28.19</v>
      </c>
      <c r="I67" s="82">
        <v>51.01</v>
      </c>
      <c r="J67" s="82">
        <v>94.65</v>
      </c>
      <c r="K67" s="82"/>
      <c r="L67" s="117">
        <v>105.4</v>
      </c>
      <c r="M67" s="117">
        <v>200.05</v>
      </c>
      <c r="N67" s="87">
        <v>6500000</v>
      </c>
      <c r="O67" s="87">
        <v>393348000</v>
      </c>
      <c r="P67" s="87">
        <v>171698000</v>
      </c>
      <c r="Q67" s="87">
        <v>221650000</v>
      </c>
      <c r="R67" s="87">
        <f t="shared" ref="R67:R130" si="2">S67/(M67*0.3025)</f>
        <v>6499994.8360017426</v>
      </c>
      <c r="S67" s="87">
        <v>393348000</v>
      </c>
      <c r="T67" s="87">
        <f t="shared" ref="T67:T130" si="3">S67/(L67*0.3025)</f>
        <v>12337039.534555491</v>
      </c>
      <c r="U67" s="85"/>
      <c r="V67" s="115" t="s">
        <v>1257</v>
      </c>
      <c r="W67" s="115" t="s">
        <v>1257</v>
      </c>
      <c r="X67" s="115" t="s">
        <v>1258</v>
      </c>
    </row>
    <row r="68" spans="1:24">
      <c r="A68" s="85"/>
      <c r="B68" s="85">
        <v>6</v>
      </c>
      <c r="C68" s="82">
        <v>1</v>
      </c>
      <c r="D68" s="82">
        <v>7</v>
      </c>
      <c r="E68" s="82">
        <v>3.7</v>
      </c>
      <c r="F68" s="83" t="s">
        <v>1195</v>
      </c>
      <c r="G68" s="82">
        <v>5</v>
      </c>
      <c r="H68" s="82">
        <v>28.19</v>
      </c>
      <c r="I68" s="82">
        <v>51.01</v>
      </c>
      <c r="J68" s="82">
        <v>94.65</v>
      </c>
      <c r="K68" s="82"/>
      <c r="L68" s="117">
        <v>105.4</v>
      </c>
      <c r="M68" s="117">
        <v>200.05</v>
      </c>
      <c r="N68" s="87">
        <v>6500000</v>
      </c>
      <c r="O68" s="87">
        <v>393348000</v>
      </c>
      <c r="P68" s="87">
        <v>171698000</v>
      </c>
      <c r="Q68" s="87">
        <v>221650000</v>
      </c>
      <c r="R68" s="87">
        <f t="shared" si="2"/>
        <v>6499994.8360017426</v>
      </c>
      <c r="S68" s="87">
        <v>393348000</v>
      </c>
      <c r="T68" s="87">
        <f t="shared" si="3"/>
        <v>12337039.534555491</v>
      </c>
      <c r="U68" s="85"/>
      <c r="V68" s="115" t="s">
        <v>1257</v>
      </c>
      <c r="W68" s="115" t="s">
        <v>1257</v>
      </c>
      <c r="X68" s="115" t="s">
        <v>1258</v>
      </c>
    </row>
    <row r="69" spans="1:24">
      <c r="A69" s="85"/>
      <c r="B69" s="85">
        <v>6</v>
      </c>
      <c r="C69" s="82">
        <v>1</v>
      </c>
      <c r="D69" s="82">
        <v>7</v>
      </c>
      <c r="E69" s="82">
        <v>3.7</v>
      </c>
      <c r="F69" s="83" t="s">
        <v>1196</v>
      </c>
      <c r="G69" s="82">
        <v>5</v>
      </c>
      <c r="H69" s="82">
        <v>28.19</v>
      </c>
      <c r="I69" s="82">
        <v>51.01</v>
      </c>
      <c r="J69" s="82">
        <v>94.65</v>
      </c>
      <c r="K69" s="82"/>
      <c r="L69" s="117">
        <v>105.4</v>
      </c>
      <c r="M69" s="117">
        <v>200.05</v>
      </c>
      <c r="N69" s="87">
        <v>6600000</v>
      </c>
      <c r="O69" s="87">
        <v>399400000</v>
      </c>
      <c r="P69" s="87">
        <v>174340000</v>
      </c>
      <c r="Q69" s="87">
        <v>225060000</v>
      </c>
      <c r="R69" s="87">
        <f t="shared" si="2"/>
        <v>6600002.8918390227</v>
      </c>
      <c r="S69" s="87">
        <v>399400000</v>
      </c>
      <c r="T69" s="87">
        <f t="shared" si="3"/>
        <v>12526855.583609076</v>
      </c>
      <c r="U69" s="85"/>
      <c r="V69" s="115" t="s">
        <v>1257</v>
      </c>
      <c r="W69" s="115" t="s">
        <v>1257</v>
      </c>
      <c r="X69" s="115" t="s">
        <v>1258</v>
      </c>
    </row>
    <row r="70" spans="1:24">
      <c r="A70" s="85"/>
      <c r="B70" s="85">
        <v>6</v>
      </c>
      <c r="C70" s="82">
        <v>1</v>
      </c>
      <c r="D70" s="82">
        <v>7</v>
      </c>
      <c r="E70" s="82">
        <v>3.7</v>
      </c>
      <c r="F70" s="83" t="s">
        <v>1197</v>
      </c>
      <c r="G70" s="82">
        <v>1</v>
      </c>
      <c r="H70" s="82">
        <v>27.29</v>
      </c>
      <c r="I70" s="82">
        <v>49.39</v>
      </c>
      <c r="J70" s="82">
        <v>91.64</v>
      </c>
      <c r="K70" s="82"/>
      <c r="L70" s="117">
        <v>102.04</v>
      </c>
      <c r="M70" s="117">
        <v>193.68</v>
      </c>
      <c r="N70" s="87">
        <v>6600000</v>
      </c>
      <c r="O70" s="87">
        <v>386682000</v>
      </c>
      <c r="P70" s="87">
        <v>168782000</v>
      </c>
      <c r="Q70" s="87">
        <v>217900000</v>
      </c>
      <c r="R70" s="87">
        <f t="shared" si="2"/>
        <v>6599997.9518059948</v>
      </c>
      <c r="S70" s="87">
        <v>386682000</v>
      </c>
      <c r="T70" s="87">
        <f t="shared" si="3"/>
        <v>12527318.730946541</v>
      </c>
      <c r="U70" s="85"/>
      <c r="V70" s="115" t="s">
        <v>1257</v>
      </c>
      <c r="W70" s="115" t="s">
        <v>1257</v>
      </c>
      <c r="X70" s="115" t="s">
        <v>1258</v>
      </c>
    </row>
    <row r="71" spans="1:24">
      <c r="A71" s="85"/>
      <c r="B71" s="85">
        <v>6</v>
      </c>
      <c r="C71" s="82">
        <v>1</v>
      </c>
      <c r="D71" s="82">
        <v>7</v>
      </c>
      <c r="E71" s="82">
        <v>3.7</v>
      </c>
      <c r="F71" s="83" t="s">
        <v>1198</v>
      </c>
      <c r="G71" s="82">
        <v>1</v>
      </c>
      <c r="H71" s="82">
        <v>30.91</v>
      </c>
      <c r="I71" s="82">
        <v>55.94</v>
      </c>
      <c r="J71" s="82">
        <v>103.78999999999999</v>
      </c>
      <c r="K71" s="82"/>
      <c r="L71" s="117">
        <v>115.57</v>
      </c>
      <c r="M71" s="117">
        <v>219.35999999999999</v>
      </c>
      <c r="N71" s="87">
        <v>6500000</v>
      </c>
      <c r="O71" s="87">
        <v>431317000</v>
      </c>
      <c r="P71" s="87">
        <v>188267000</v>
      </c>
      <c r="Q71" s="87">
        <v>243050000</v>
      </c>
      <c r="R71" s="87">
        <f t="shared" si="2"/>
        <v>6500006.0280545661</v>
      </c>
      <c r="S71" s="87">
        <v>431317000</v>
      </c>
      <c r="T71" s="87">
        <f t="shared" si="3"/>
        <v>12337469.259444922</v>
      </c>
      <c r="U71" s="85"/>
      <c r="V71" s="115" t="s">
        <v>1257</v>
      </c>
      <c r="W71" s="115" t="s">
        <v>1257</v>
      </c>
      <c r="X71" s="115" t="s">
        <v>1258</v>
      </c>
    </row>
    <row r="72" spans="1:24">
      <c r="A72" s="85"/>
      <c r="B72" s="85">
        <v>6</v>
      </c>
      <c r="C72" s="82">
        <v>1</v>
      </c>
      <c r="D72" s="82">
        <v>7</v>
      </c>
      <c r="E72" s="82">
        <v>3.7</v>
      </c>
      <c r="F72" s="83" t="s">
        <v>1199</v>
      </c>
      <c r="G72" s="82">
        <v>1</v>
      </c>
      <c r="H72" s="82">
        <v>17.059999999999999</v>
      </c>
      <c r="I72" s="82">
        <v>30.88</v>
      </c>
      <c r="J72" s="82">
        <v>57.29</v>
      </c>
      <c r="K72" s="82"/>
      <c r="L72" s="117">
        <v>63.8</v>
      </c>
      <c r="M72" s="117">
        <v>121.09</v>
      </c>
      <c r="N72" s="87">
        <v>6550000</v>
      </c>
      <c r="O72" s="87">
        <v>239925000</v>
      </c>
      <c r="P72" s="87">
        <v>104725000</v>
      </c>
      <c r="Q72" s="87">
        <v>135200000</v>
      </c>
      <c r="R72" s="87">
        <f t="shared" si="2"/>
        <v>6550008.2241949672</v>
      </c>
      <c r="S72" s="87">
        <v>239925000</v>
      </c>
      <c r="T72" s="87">
        <f t="shared" si="3"/>
        <v>12431669.214228349</v>
      </c>
      <c r="U72" s="85"/>
      <c r="V72" s="115" t="s">
        <v>1257</v>
      </c>
      <c r="W72" s="115" t="s">
        <v>1257</v>
      </c>
      <c r="X72" s="115" t="s">
        <v>1258</v>
      </c>
    </row>
    <row r="73" spans="1:24">
      <c r="A73" s="85"/>
      <c r="B73" s="85">
        <v>6</v>
      </c>
      <c r="C73" s="82">
        <v>1</v>
      </c>
      <c r="D73" s="82">
        <v>7</v>
      </c>
      <c r="E73" s="82">
        <v>3.7</v>
      </c>
      <c r="F73" s="83" t="s">
        <v>1200</v>
      </c>
      <c r="G73" s="82">
        <v>1</v>
      </c>
      <c r="H73" s="82">
        <v>17.059999999999999</v>
      </c>
      <c r="I73" s="82">
        <v>30.88</v>
      </c>
      <c r="J73" s="82">
        <v>57.29</v>
      </c>
      <c r="K73" s="82"/>
      <c r="L73" s="117">
        <v>63.8</v>
      </c>
      <c r="M73" s="117">
        <v>121.09</v>
      </c>
      <c r="N73" s="87">
        <v>6550000</v>
      </c>
      <c r="O73" s="87">
        <v>239925000</v>
      </c>
      <c r="P73" s="87">
        <v>104725000</v>
      </c>
      <c r="Q73" s="87">
        <v>135200000</v>
      </c>
      <c r="R73" s="87">
        <f t="shared" si="2"/>
        <v>6550008.2241949672</v>
      </c>
      <c r="S73" s="87">
        <v>239925000</v>
      </c>
      <c r="T73" s="87">
        <f t="shared" si="3"/>
        <v>12431669.214228349</v>
      </c>
      <c r="U73" s="85"/>
      <c r="V73" s="115" t="s">
        <v>1257</v>
      </c>
      <c r="W73" s="115" t="s">
        <v>1257</v>
      </c>
      <c r="X73" s="115" t="s">
        <v>1258</v>
      </c>
    </row>
    <row r="74" spans="1:24">
      <c r="A74" s="85"/>
      <c r="B74" s="85">
        <v>6</v>
      </c>
      <c r="C74" s="82">
        <v>1</v>
      </c>
      <c r="D74" s="82">
        <v>7</v>
      </c>
      <c r="E74" s="82">
        <v>3.7</v>
      </c>
      <c r="F74" s="83" t="s">
        <v>1201</v>
      </c>
      <c r="G74" s="82">
        <v>1</v>
      </c>
      <c r="H74" s="82">
        <v>17.059999999999999</v>
      </c>
      <c r="I74" s="82">
        <v>30.88</v>
      </c>
      <c r="J74" s="82">
        <v>57.29</v>
      </c>
      <c r="K74" s="82"/>
      <c r="L74" s="117">
        <v>63.8</v>
      </c>
      <c r="M74" s="117">
        <v>121.09</v>
      </c>
      <c r="N74" s="87">
        <v>6550000</v>
      </c>
      <c r="O74" s="87">
        <v>239925000</v>
      </c>
      <c r="P74" s="87">
        <v>104725000</v>
      </c>
      <c r="Q74" s="87">
        <v>135200000</v>
      </c>
      <c r="R74" s="87">
        <f t="shared" si="2"/>
        <v>6550008.2241949672</v>
      </c>
      <c r="S74" s="87">
        <v>239925000</v>
      </c>
      <c r="T74" s="87">
        <f t="shared" si="3"/>
        <v>12431669.214228349</v>
      </c>
      <c r="U74" s="85"/>
      <c r="V74" s="115" t="s">
        <v>1257</v>
      </c>
      <c r="W74" s="115" t="s">
        <v>1257</v>
      </c>
      <c r="X74" s="115" t="s">
        <v>1258</v>
      </c>
    </row>
    <row r="75" spans="1:24">
      <c r="A75" s="85"/>
      <c r="B75" s="85">
        <v>6</v>
      </c>
      <c r="C75" s="82">
        <v>1</v>
      </c>
      <c r="D75" s="82">
        <v>7</v>
      </c>
      <c r="E75" s="82">
        <v>3.7</v>
      </c>
      <c r="F75" s="83" t="s">
        <v>1202</v>
      </c>
      <c r="G75" s="82">
        <v>1</v>
      </c>
      <c r="H75" s="82">
        <v>32.700000000000003</v>
      </c>
      <c r="I75" s="82">
        <v>59.18</v>
      </c>
      <c r="J75" s="82">
        <v>109.8</v>
      </c>
      <c r="K75" s="82"/>
      <c r="L75" s="117">
        <v>122.26</v>
      </c>
      <c r="M75" s="117">
        <v>232.06</v>
      </c>
      <c r="N75" s="87">
        <v>6600000</v>
      </c>
      <c r="O75" s="87">
        <v>463308000</v>
      </c>
      <c r="P75" s="87">
        <v>202238000</v>
      </c>
      <c r="Q75" s="87">
        <v>261070000</v>
      </c>
      <c r="R75" s="87">
        <f t="shared" si="2"/>
        <v>6600002.9915318284</v>
      </c>
      <c r="S75" s="87">
        <v>463308000</v>
      </c>
      <c r="T75" s="87">
        <f t="shared" si="3"/>
        <v>12527373.582650714</v>
      </c>
      <c r="U75" s="85"/>
      <c r="V75" s="115" t="s">
        <v>1257</v>
      </c>
      <c r="W75" s="115" t="s">
        <v>1257</v>
      </c>
      <c r="X75" s="115" t="s">
        <v>1258</v>
      </c>
    </row>
    <row r="76" spans="1:24">
      <c r="A76" s="85"/>
      <c r="B76" s="85">
        <v>6</v>
      </c>
      <c r="C76" s="82">
        <v>1</v>
      </c>
      <c r="D76" s="82">
        <v>7</v>
      </c>
      <c r="E76" s="82">
        <v>3.7</v>
      </c>
      <c r="F76" s="83" t="s">
        <v>1203</v>
      </c>
      <c r="G76" s="82">
        <v>1</v>
      </c>
      <c r="H76" s="82">
        <v>20.77</v>
      </c>
      <c r="I76" s="82">
        <v>37.58</v>
      </c>
      <c r="J76" s="82">
        <v>69.72</v>
      </c>
      <c r="K76" s="82"/>
      <c r="L76" s="117">
        <v>77.64</v>
      </c>
      <c r="M76" s="117">
        <v>147.36000000000001</v>
      </c>
      <c r="N76" s="87">
        <v>6600000</v>
      </c>
      <c r="O76" s="87">
        <v>294204000</v>
      </c>
      <c r="P76" s="87">
        <v>128424000</v>
      </c>
      <c r="Q76" s="87">
        <v>165780000</v>
      </c>
      <c r="R76" s="87">
        <f t="shared" si="2"/>
        <v>6599994.6159851402</v>
      </c>
      <c r="S76" s="87">
        <v>294204000</v>
      </c>
      <c r="T76" s="87">
        <f t="shared" si="3"/>
        <v>12526728.575625582</v>
      </c>
      <c r="U76" s="85"/>
      <c r="V76" s="115" t="s">
        <v>1257</v>
      </c>
      <c r="W76" s="115" t="s">
        <v>1257</v>
      </c>
      <c r="X76" s="115" t="s">
        <v>1258</v>
      </c>
    </row>
    <row r="77" spans="1:24">
      <c r="A77" s="85"/>
      <c r="B77" s="85">
        <v>6</v>
      </c>
      <c r="C77" s="82">
        <v>1</v>
      </c>
      <c r="D77" s="82">
        <v>8</v>
      </c>
      <c r="E77" s="82">
        <v>3.7</v>
      </c>
      <c r="F77" s="83" t="s">
        <v>1303</v>
      </c>
      <c r="G77" s="82">
        <v>4</v>
      </c>
      <c r="H77" s="82">
        <v>25.72</v>
      </c>
      <c r="I77" s="82">
        <v>46.55</v>
      </c>
      <c r="J77" s="82">
        <v>86.37</v>
      </c>
      <c r="K77" s="82"/>
      <c r="L77" s="117">
        <v>96.18</v>
      </c>
      <c r="M77" s="117">
        <v>182.55</v>
      </c>
      <c r="N77" s="87">
        <v>6700000</v>
      </c>
      <c r="O77" s="87">
        <v>369983000</v>
      </c>
      <c r="P77" s="87">
        <v>161493000</v>
      </c>
      <c r="Q77" s="87">
        <v>208490000</v>
      </c>
      <c r="R77" s="87">
        <f t="shared" si="2"/>
        <v>6699996.1518524298</v>
      </c>
      <c r="S77" s="87">
        <v>369983000</v>
      </c>
      <c r="T77" s="87">
        <f t="shared" si="3"/>
        <v>12716617.774180299</v>
      </c>
      <c r="U77" s="85"/>
      <c r="V77" s="115" t="s">
        <v>1257</v>
      </c>
      <c r="W77" s="115" t="s">
        <v>1257</v>
      </c>
      <c r="X77" s="115" t="s">
        <v>1258</v>
      </c>
    </row>
    <row r="78" spans="1:24">
      <c r="A78" s="85"/>
      <c r="B78" s="85">
        <v>6</v>
      </c>
      <c r="C78" s="82">
        <v>1</v>
      </c>
      <c r="D78" s="82">
        <v>8</v>
      </c>
      <c r="E78" s="82">
        <v>3.7</v>
      </c>
      <c r="F78" s="83" t="s">
        <v>1210</v>
      </c>
      <c r="G78" s="82">
        <v>4</v>
      </c>
      <c r="H78" s="82">
        <v>28.19</v>
      </c>
      <c r="I78" s="82">
        <v>51.01</v>
      </c>
      <c r="J78" s="82">
        <v>94.65</v>
      </c>
      <c r="K78" s="82"/>
      <c r="L78" s="117">
        <v>105.4</v>
      </c>
      <c r="M78" s="117">
        <v>200.05</v>
      </c>
      <c r="N78" s="87">
        <v>6700000</v>
      </c>
      <c r="O78" s="87">
        <v>405451000</v>
      </c>
      <c r="P78" s="87">
        <v>176981000</v>
      </c>
      <c r="Q78" s="87">
        <v>228470000</v>
      </c>
      <c r="R78" s="87">
        <f t="shared" si="2"/>
        <v>6699994.4228818826</v>
      </c>
      <c r="S78" s="87">
        <v>405451000</v>
      </c>
      <c r="T78" s="87">
        <f t="shared" si="3"/>
        <v>12716640.268477425</v>
      </c>
      <c r="U78" s="85"/>
      <c r="V78" s="115" t="s">
        <v>1257</v>
      </c>
      <c r="W78" s="115" t="s">
        <v>1257</v>
      </c>
      <c r="X78" s="115" t="s">
        <v>1258</v>
      </c>
    </row>
    <row r="79" spans="1:24">
      <c r="A79" s="85"/>
      <c r="B79" s="85">
        <v>6</v>
      </c>
      <c r="C79" s="82">
        <v>1</v>
      </c>
      <c r="D79" s="82">
        <v>8</v>
      </c>
      <c r="E79" s="82">
        <v>3.7</v>
      </c>
      <c r="F79" s="83" t="s">
        <v>1211</v>
      </c>
      <c r="G79" s="82">
        <v>4</v>
      </c>
      <c r="H79" s="82">
        <v>28.19</v>
      </c>
      <c r="I79" s="82">
        <v>51.01</v>
      </c>
      <c r="J79" s="82">
        <v>94.65</v>
      </c>
      <c r="K79" s="82"/>
      <c r="L79" s="117">
        <v>105.4</v>
      </c>
      <c r="M79" s="117">
        <v>200.05</v>
      </c>
      <c r="N79" s="87">
        <v>6650000</v>
      </c>
      <c r="O79" s="87">
        <v>402426000</v>
      </c>
      <c r="P79" s="87">
        <v>175656000</v>
      </c>
      <c r="Q79" s="87">
        <v>226770000</v>
      </c>
      <c r="R79" s="87">
        <f t="shared" si="2"/>
        <v>6650006.9197576633</v>
      </c>
      <c r="S79" s="87">
        <v>402426000</v>
      </c>
      <c r="T79" s="87">
        <f t="shared" si="3"/>
        <v>12621763.60813587</v>
      </c>
      <c r="U79" s="85"/>
      <c r="V79" s="115" t="s">
        <v>1257</v>
      </c>
      <c r="W79" s="115" t="s">
        <v>1257</v>
      </c>
      <c r="X79" s="115" t="s">
        <v>1258</v>
      </c>
    </row>
    <row r="80" spans="1:24">
      <c r="A80" s="85"/>
      <c r="B80" s="85">
        <v>6</v>
      </c>
      <c r="C80" s="82">
        <v>1</v>
      </c>
      <c r="D80" s="82">
        <v>8</v>
      </c>
      <c r="E80" s="82">
        <v>3.7</v>
      </c>
      <c r="F80" s="83" t="s">
        <v>1212</v>
      </c>
      <c r="G80" s="82">
        <v>4</v>
      </c>
      <c r="H80" s="82">
        <v>28.19</v>
      </c>
      <c r="I80" s="82">
        <v>51.01</v>
      </c>
      <c r="J80" s="82">
        <v>94.65</v>
      </c>
      <c r="K80" s="82"/>
      <c r="L80" s="117">
        <v>105.4</v>
      </c>
      <c r="M80" s="117">
        <v>200.05</v>
      </c>
      <c r="N80" s="87">
        <v>6650000</v>
      </c>
      <c r="O80" s="87">
        <v>402426000</v>
      </c>
      <c r="P80" s="87">
        <v>175656000</v>
      </c>
      <c r="Q80" s="87">
        <v>226770000</v>
      </c>
      <c r="R80" s="87">
        <f t="shared" si="2"/>
        <v>6650006.9197576633</v>
      </c>
      <c r="S80" s="87">
        <v>402426000</v>
      </c>
      <c r="T80" s="87">
        <f t="shared" si="3"/>
        <v>12621763.60813587</v>
      </c>
      <c r="U80" s="85"/>
      <c r="V80" s="115" t="s">
        <v>1257</v>
      </c>
      <c r="W80" s="115" t="s">
        <v>1257</v>
      </c>
      <c r="X80" s="115" t="s">
        <v>1258</v>
      </c>
    </row>
    <row r="81" spans="1:24">
      <c r="A81" s="85"/>
      <c r="B81" s="85">
        <v>6</v>
      </c>
      <c r="C81" s="82">
        <v>1</v>
      </c>
      <c r="D81" s="82">
        <v>8</v>
      </c>
      <c r="E81" s="82">
        <v>3.7</v>
      </c>
      <c r="F81" s="83" t="s">
        <v>1213</v>
      </c>
      <c r="G81" s="82">
        <v>4</v>
      </c>
      <c r="H81" s="82">
        <v>28.19</v>
      </c>
      <c r="I81" s="82">
        <v>51.01</v>
      </c>
      <c r="J81" s="82">
        <v>94.65</v>
      </c>
      <c r="K81" s="82"/>
      <c r="L81" s="117">
        <v>105.4</v>
      </c>
      <c r="M81" s="117">
        <v>200.05</v>
      </c>
      <c r="N81" s="87">
        <v>6750000</v>
      </c>
      <c r="O81" s="87">
        <v>408477000</v>
      </c>
      <c r="P81" s="87">
        <v>178297000</v>
      </c>
      <c r="Q81" s="87">
        <v>230180000</v>
      </c>
      <c r="R81" s="87">
        <f t="shared" si="2"/>
        <v>6749998.4508005222</v>
      </c>
      <c r="S81" s="87">
        <v>408477000</v>
      </c>
      <c r="T81" s="87">
        <f t="shared" si="3"/>
        <v>12811548.293004218</v>
      </c>
      <c r="U81" s="85"/>
      <c r="V81" s="115" t="s">
        <v>1257</v>
      </c>
      <c r="W81" s="115" t="s">
        <v>1257</v>
      </c>
      <c r="X81" s="115" t="s">
        <v>1258</v>
      </c>
    </row>
    <row r="82" spans="1:24">
      <c r="A82" s="85"/>
      <c r="B82" s="85">
        <v>6</v>
      </c>
      <c r="C82" s="82">
        <v>1</v>
      </c>
      <c r="D82" s="82">
        <v>8</v>
      </c>
      <c r="E82" s="82">
        <v>3.7</v>
      </c>
      <c r="F82" s="83" t="s">
        <v>1214</v>
      </c>
      <c r="G82" s="82">
        <v>4</v>
      </c>
      <c r="H82" s="82">
        <v>27.29</v>
      </c>
      <c r="I82" s="82">
        <v>49.39</v>
      </c>
      <c r="J82" s="82">
        <v>91.64</v>
      </c>
      <c r="K82" s="82"/>
      <c r="L82" s="117">
        <v>102.04</v>
      </c>
      <c r="M82" s="117">
        <v>193.68</v>
      </c>
      <c r="N82" s="87">
        <v>6750000</v>
      </c>
      <c r="O82" s="87">
        <v>395470000</v>
      </c>
      <c r="P82" s="87">
        <v>172620000</v>
      </c>
      <c r="Q82" s="87">
        <v>222850000</v>
      </c>
      <c r="R82" s="87">
        <f t="shared" si="2"/>
        <v>6749994.026100819</v>
      </c>
      <c r="S82" s="87">
        <v>395470000</v>
      </c>
      <c r="T82" s="87">
        <f t="shared" si="3"/>
        <v>12812023.157342283</v>
      </c>
      <c r="U82" s="85"/>
      <c r="V82" s="115" t="s">
        <v>1257</v>
      </c>
      <c r="W82" s="115" t="s">
        <v>1257</v>
      </c>
      <c r="X82" s="115" t="s">
        <v>1258</v>
      </c>
    </row>
    <row r="83" spans="1:24">
      <c r="A83" s="85"/>
      <c r="B83" s="85">
        <v>6</v>
      </c>
      <c r="C83" s="82">
        <v>1</v>
      </c>
      <c r="D83" s="82">
        <v>8</v>
      </c>
      <c r="E83" s="82">
        <v>3.7</v>
      </c>
      <c r="F83" s="83" t="s">
        <v>1215</v>
      </c>
      <c r="G83" s="82">
        <v>4</v>
      </c>
      <c r="H83" s="82">
        <v>30.91</v>
      </c>
      <c r="I83" s="82">
        <v>55.94</v>
      </c>
      <c r="J83" s="82">
        <v>103.78999999999999</v>
      </c>
      <c r="K83" s="82"/>
      <c r="L83" s="117">
        <v>115.57</v>
      </c>
      <c r="M83" s="117">
        <v>219.35999999999999</v>
      </c>
      <c r="N83" s="87">
        <v>6650000</v>
      </c>
      <c r="O83" s="87">
        <v>441270000</v>
      </c>
      <c r="P83" s="87">
        <v>192610000</v>
      </c>
      <c r="Q83" s="87">
        <v>248660000</v>
      </c>
      <c r="R83" s="87">
        <f t="shared" si="2"/>
        <v>6649999.0957918158</v>
      </c>
      <c r="S83" s="87">
        <v>441270000</v>
      </c>
      <c r="T83" s="87">
        <f t="shared" si="3"/>
        <v>12622166.666547483</v>
      </c>
      <c r="U83" s="85"/>
      <c r="V83" s="115" t="s">
        <v>1257</v>
      </c>
      <c r="W83" s="115" t="s">
        <v>1257</v>
      </c>
      <c r="X83" s="115" t="s">
        <v>1258</v>
      </c>
    </row>
    <row r="84" spans="1:24">
      <c r="A84" s="85"/>
      <c r="B84" s="85">
        <v>6</v>
      </c>
      <c r="C84" s="82">
        <v>1</v>
      </c>
      <c r="D84" s="82">
        <v>8</v>
      </c>
      <c r="E84" s="82">
        <v>3.7</v>
      </c>
      <c r="F84" s="83" t="s">
        <v>1216</v>
      </c>
      <c r="G84" s="82">
        <v>4</v>
      </c>
      <c r="H84" s="82">
        <v>17.059999999999999</v>
      </c>
      <c r="I84" s="82">
        <v>30.88</v>
      </c>
      <c r="J84" s="82">
        <v>57.29</v>
      </c>
      <c r="K84" s="82"/>
      <c r="L84" s="117">
        <v>63.8</v>
      </c>
      <c r="M84" s="117">
        <v>121.09</v>
      </c>
      <c r="N84" s="87">
        <v>6700000</v>
      </c>
      <c r="O84" s="87">
        <v>245419000</v>
      </c>
      <c r="P84" s="87">
        <v>107129000</v>
      </c>
      <c r="Q84" s="87">
        <v>138290000</v>
      </c>
      <c r="R84" s="87">
        <f t="shared" si="2"/>
        <v>6699995.7002134193</v>
      </c>
      <c r="S84" s="87">
        <v>245419000</v>
      </c>
      <c r="T84" s="87">
        <f t="shared" si="3"/>
        <v>12716339.801549263</v>
      </c>
      <c r="U84" s="85"/>
      <c r="V84" s="115" t="s">
        <v>1257</v>
      </c>
      <c r="W84" s="115" t="s">
        <v>1257</v>
      </c>
      <c r="X84" s="115" t="s">
        <v>1258</v>
      </c>
    </row>
    <row r="85" spans="1:24">
      <c r="A85" s="85"/>
      <c r="B85" s="85">
        <v>6</v>
      </c>
      <c r="C85" s="82">
        <v>1</v>
      </c>
      <c r="D85" s="82">
        <v>8</v>
      </c>
      <c r="E85" s="82">
        <v>3.7</v>
      </c>
      <c r="F85" s="83" t="s">
        <v>1217</v>
      </c>
      <c r="G85" s="82">
        <v>4</v>
      </c>
      <c r="H85" s="82">
        <v>17.059999999999999</v>
      </c>
      <c r="I85" s="82">
        <v>30.88</v>
      </c>
      <c r="J85" s="82">
        <v>57.29</v>
      </c>
      <c r="K85" s="82"/>
      <c r="L85" s="117">
        <v>63.8</v>
      </c>
      <c r="M85" s="117">
        <v>121.09</v>
      </c>
      <c r="N85" s="87">
        <v>6700000</v>
      </c>
      <c r="O85" s="87">
        <v>245419000</v>
      </c>
      <c r="P85" s="87">
        <v>107129000</v>
      </c>
      <c r="Q85" s="87">
        <v>138290000</v>
      </c>
      <c r="R85" s="87">
        <f t="shared" si="2"/>
        <v>6699995.7002134193</v>
      </c>
      <c r="S85" s="87">
        <v>245419000</v>
      </c>
      <c r="T85" s="87">
        <f t="shared" si="3"/>
        <v>12716339.801549263</v>
      </c>
      <c r="U85" s="85"/>
      <c r="V85" s="115" t="s">
        <v>1257</v>
      </c>
      <c r="W85" s="115" t="s">
        <v>1257</v>
      </c>
      <c r="X85" s="115" t="s">
        <v>1258</v>
      </c>
    </row>
    <row r="86" spans="1:24">
      <c r="A86" s="85"/>
      <c r="B86" s="85">
        <v>6</v>
      </c>
      <c r="C86" s="82">
        <v>1</v>
      </c>
      <c r="D86" s="82">
        <v>8</v>
      </c>
      <c r="E86" s="82">
        <v>3.7</v>
      </c>
      <c r="F86" s="83" t="s">
        <v>1218</v>
      </c>
      <c r="G86" s="82">
        <v>4</v>
      </c>
      <c r="H86" s="82">
        <v>17.059999999999999</v>
      </c>
      <c r="I86" s="82">
        <v>30.88</v>
      </c>
      <c r="J86" s="82">
        <v>57.29</v>
      </c>
      <c r="K86" s="82"/>
      <c r="L86" s="117">
        <v>63.8</v>
      </c>
      <c r="M86" s="117">
        <v>121.09</v>
      </c>
      <c r="N86" s="87">
        <v>6700000</v>
      </c>
      <c r="O86" s="87">
        <v>245419000</v>
      </c>
      <c r="P86" s="87">
        <v>107129000</v>
      </c>
      <c r="Q86" s="87">
        <v>138290000</v>
      </c>
      <c r="R86" s="87">
        <f t="shared" si="2"/>
        <v>6699995.7002134193</v>
      </c>
      <c r="S86" s="87">
        <v>245419000</v>
      </c>
      <c r="T86" s="87">
        <f t="shared" si="3"/>
        <v>12716339.801549263</v>
      </c>
      <c r="U86" s="85"/>
      <c r="V86" s="115" t="s">
        <v>1257</v>
      </c>
      <c r="W86" s="115" t="s">
        <v>1257</v>
      </c>
      <c r="X86" s="115" t="s">
        <v>1258</v>
      </c>
    </row>
    <row r="87" spans="1:24">
      <c r="A87" s="85"/>
      <c r="B87" s="85">
        <v>6</v>
      </c>
      <c r="C87" s="82">
        <v>1</v>
      </c>
      <c r="D87" s="82">
        <v>8</v>
      </c>
      <c r="E87" s="82">
        <v>3.7</v>
      </c>
      <c r="F87" s="83" t="s">
        <v>1219</v>
      </c>
      <c r="G87" s="82">
        <v>4</v>
      </c>
      <c r="H87" s="82">
        <v>32.700000000000003</v>
      </c>
      <c r="I87" s="82">
        <v>59.18</v>
      </c>
      <c r="J87" s="82">
        <v>109.8</v>
      </c>
      <c r="K87" s="82"/>
      <c r="L87" s="117">
        <v>122.26</v>
      </c>
      <c r="M87" s="117">
        <v>232.06</v>
      </c>
      <c r="N87" s="87">
        <v>6750000</v>
      </c>
      <c r="O87" s="87">
        <v>473838000</v>
      </c>
      <c r="P87" s="87">
        <v>206828000</v>
      </c>
      <c r="Q87" s="87">
        <v>267010000</v>
      </c>
      <c r="R87" s="87">
        <f t="shared" si="2"/>
        <v>6750006.9446274582</v>
      </c>
      <c r="S87" s="87">
        <v>473838000</v>
      </c>
      <c r="T87" s="87">
        <f t="shared" si="3"/>
        <v>12812093.992886046</v>
      </c>
      <c r="U87" s="85"/>
      <c r="V87" s="115" t="s">
        <v>1257</v>
      </c>
      <c r="W87" s="115" t="s">
        <v>1257</v>
      </c>
      <c r="X87" s="115" t="s">
        <v>1258</v>
      </c>
    </row>
    <row r="88" spans="1:24">
      <c r="A88" s="85"/>
      <c r="B88" s="85">
        <v>6</v>
      </c>
      <c r="C88" s="82">
        <v>1</v>
      </c>
      <c r="D88" s="82">
        <v>8</v>
      </c>
      <c r="E88" s="82">
        <v>3.7</v>
      </c>
      <c r="F88" s="83" t="s">
        <v>1220</v>
      </c>
      <c r="G88" s="82">
        <v>4</v>
      </c>
      <c r="H88" s="82">
        <v>20.77</v>
      </c>
      <c r="I88" s="82">
        <v>37.58</v>
      </c>
      <c r="J88" s="82">
        <v>69.72</v>
      </c>
      <c r="K88" s="82"/>
      <c r="L88" s="117">
        <v>77.64</v>
      </c>
      <c r="M88" s="117">
        <v>147.36000000000001</v>
      </c>
      <c r="N88" s="87">
        <v>6750000</v>
      </c>
      <c r="O88" s="87">
        <v>300891000</v>
      </c>
      <c r="P88" s="87">
        <v>131341000</v>
      </c>
      <c r="Q88" s="87">
        <v>169550000</v>
      </c>
      <c r="R88" s="87">
        <f t="shared" si="2"/>
        <v>6750006.7300185747</v>
      </c>
      <c r="S88" s="87">
        <v>300891000</v>
      </c>
      <c r="T88" s="87">
        <f t="shared" si="3"/>
        <v>12811450.176913153</v>
      </c>
      <c r="U88" s="85"/>
      <c r="V88" s="115" t="s">
        <v>1257</v>
      </c>
      <c r="W88" s="115" t="s">
        <v>1257</v>
      </c>
      <c r="X88" s="115" t="s">
        <v>1258</v>
      </c>
    </row>
    <row r="89" spans="1:24">
      <c r="A89" s="85"/>
      <c r="B89" s="85">
        <v>6</v>
      </c>
      <c r="C89" s="82">
        <v>1</v>
      </c>
      <c r="D89" s="82">
        <v>9</v>
      </c>
      <c r="E89" s="82">
        <v>3.7</v>
      </c>
      <c r="F89" s="83" t="s">
        <v>1934</v>
      </c>
      <c r="G89" s="82">
        <v>1</v>
      </c>
      <c r="H89" s="82">
        <v>25.72</v>
      </c>
      <c r="I89" s="82">
        <v>46.55</v>
      </c>
      <c r="J89" s="82">
        <v>86.37</v>
      </c>
      <c r="K89" s="82"/>
      <c r="L89" s="117">
        <v>96.18</v>
      </c>
      <c r="M89" s="117">
        <v>182.55</v>
      </c>
      <c r="N89" s="87">
        <v>6700000</v>
      </c>
      <c r="O89" s="87">
        <v>369983000</v>
      </c>
      <c r="P89" s="87">
        <v>161493000</v>
      </c>
      <c r="Q89" s="87">
        <v>208490000</v>
      </c>
      <c r="R89" s="87">
        <f t="shared" si="2"/>
        <v>6699996.1518524298</v>
      </c>
      <c r="S89" s="87">
        <v>369983000</v>
      </c>
      <c r="T89" s="87">
        <f t="shared" si="3"/>
        <v>12716617.774180299</v>
      </c>
      <c r="U89" s="85"/>
      <c r="V89" s="115" t="s">
        <v>1257</v>
      </c>
      <c r="W89" s="115" t="s">
        <v>1257</v>
      </c>
      <c r="X89" s="115" t="s">
        <v>1258</v>
      </c>
    </row>
    <row r="90" spans="1:24">
      <c r="A90" s="85"/>
      <c r="B90" s="85">
        <v>6</v>
      </c>
      <c r="C90" s="82">
        <v>1</v>
      </c>
      <c r="D90" s="82">
        <v>9</v>
      </c>
      <c r="E90" s="82">
        <v>3.7</v>
      </c>
      <c r="F90" s="83" t="s">
        <v>1227</v>
      </c>
      <c r="G90" s="82">
        <v>5</v>
      </c>
      <c r="H90" s="82">
        <v>28.19</v>
      </c>
      <c r="I90" s="82">
        <v>51.01</v>
      </c>
      <c r="J90" s="82">
        <v>94.65</v>
      </c>
      <c r="K90" s="82"/>
      <c r="L90" s="117">
        <v>105.4</v>
      </c>
      <c r="M90" s="117">
        <v>200.05</v>
      </c>
      <c r="N90" s="87">
        <v>6700000</v>
      </c>
      <c r="O90" s="87">
        <v>405451000</v>
      </c>
      <c r="P90" s="87">
        <v>176981000</v>
      </c>
      <c r="Q90" s="87">
        <v>228470000</v>
      </c>
      <c r="R90" s="87">
        <f t="shared" si="2"/>
        <v>6699994.4228818826</v>
      </c>
      <c r="S90" s="87">
        <v>405451000</v>
      </c>
      <c r="T90" s="87">
        <f t="shared" si="3"/>
        <v>12716640.268477425</v>
      </c>
      <c r="U90" s="85"/>
      <c r="V90" s="115" t="s">
        <v>1257</v>
      </c>
      <c r="W90" s="115" t="s">
        <v>1257</v>
      </c>
      <c r="X90" s="115" t="s">
        <v>1258</v>
      </c>
    </row>
    <row r="91" spans="1:24">
      <c r="A91" s="85"/>
      <c r="B91" s="85">
        <v>6</v>
      </c>
      <c r="C91" s="82">
        <v>1</v>
      </c>
      <c r="D91" s="82">
        <v>9</v>
      </c>
      <c r="E91" s="82">
        <v>3.7</v>
      </c>
      <c r="F91" s="83" t="s">
        <v>1228</v>
      </c>
      <c r="G91" s="82">
        <v>5</v>
      </c>
      <c r="H91" s="82">
        <v>28.19</v>
      </c>
      <c r="I91" s="82">
        <v>51.01</v>
      </c>
      <c r="J91" s="82">
        <v>94.65</v>
      </c>
      <c r="K91" s="82"/>
      <c r="L91" s="117">
        <v>105.4</v>
      </c>
      <c r="M91" s="117">
        <v>200.05</v>
      </c>
      <c r="N91" s="87">
        <v>6650000</v>
      </c>
      <c r="O91" s="87">
        <v>402426000</v>
      </c>
      <c r="P91" s="87">
        <v>175656000</v>
      </c>
      <c r="Q91" s="87">
        <v>226770000</v>
      </c>
      <c r="R91" s="87">
        <f t="shared" si="2"/>
        <v>6650006.9197576633</v>
      </c>
      <c r="S91" s="87">
        <v>402426000</v>
      </c>
      <c r="T91" s="87">
        <f t="shared" si="3"/>
        <v>12621763.60813587</v>
      </c>
      <c r="U91" s="85"/>
      <c r="V91" s="115" t="s">
        <v>1257</v>
      </c>
      <c r="W91" s="115" t="s">
        <v>1257</v>
      </c>
      <c r="X91" s="115" t="s">
        <v>1258</v>
      </c>
    </row>
    <row r="92" spans="1:24">
      <c r="A92" s="85"/>
      <c r="B92" s="85">
        <v>6</v>
      </c>
      <c r="C92" s="82">
        <v>1</v>
      </c>
      <c r="D92" s="82">
        <v>9</v>
      </c>
      <c r="E92" s="82">
        <v>3.7</v>
      </c>
      <c r="F92" s="83" t="s">
        <v>1229</v>
      </c>
      <c r="G92" s="82">
        <v>5</v>
      </c>
      <c r="H92" s="82">
        <v>28.19</v>
      </c>
      <c r="I92" s="82">
        <v>51.01</v>
      </c>
      <c r="J92" s="82">
        <v>94.65</v>
      </c>
      <c r="K92" s="82"/>
      <c r="L92" s="117">
        <v>105.4</v>
      </c>
      <c r="M92" s="117">
        <v>200.05</v>
      </c>
      <c r="N92" s="87">
        <v>6650000</v>
      </c>
      <c r="O92" s="87">
        <v>402426000</v>
      </c>
      <c r="P92" s="87">
        <v>175656000</v>
      </c>
      <c r="Q92" s="87">
        <v>226770000</v>
      </c>
      <c r="R92" s="87">
        <f t="shared" si="2"/>
        <v>6650006.9197576633</v>
      </c>
      <c r="S92" s="87">
        <v>402426000</v>
      </c>
      <c r="T92" s="87">
        <f t="shared" si="3"/>
        <v>12621763.60813587</v>
      </c>
      <c r="U92" s="85"/>
      <c r="V92" s="115" t="s">
        <v>1257</v>
      </c>
      <c r="W92" s="115" t="s">
        <v>1257</v>
      </c>
      <c r="X92" s="115" t="s">
        <v>1258</v>
      </c>
    </row>
    <row r="93" spans="1:24">
      <c r="A93" s="85"/>
      <c r="B93" s="85">
        <v>6</v>
      </c>
      <c r="C93" s="82">
        <v>1</v>
      </c>
      <c r="D93" s="82">
        <v>9</v>
      </c>
      <c r="E93" s="82">
        <v>3.7</v>
      </c>
      <c r="F93" s="83" t="s">
        <v>1230</v>
      </c>
      <c r="G93" s="82">
        <v>5</v>
      </c>
      <c r="H93" s="82">
        <v>28.19</v>
      </c>
      <c r="I93" s="82">
        <v>51.01</v>
      </c>
      <c r="J93" s="82">
        <v>94.65</v>
      </c>
      <c r="K93" s="82"/>
      <c r="L93" s="117">
        <v>105.4</v>
      </c>
      <c r="M93" s="117">
        <v>200.05</v>
      </c>
      <c r="N93" s="87">
        <v>6750000</v>
      </c>
      <c r="O93" s="87">
        <v>408477000</v>
      </c>
      <c r="P93" s="87">
        <v>178297000</v>
      </c>
      <c r="Q93" s="87">
        <v>230180000</v>
      </c>
      <c r="R93" s="87">
        <f t="shared" si="2"/>
        <v>6749998.4508005222</v>
      </c>
      <c r="S93" s="87">
        <v>408477000</v>
      </c>
      <c r="T93" s="87">
        <f t="shared" si="3"/>
        <v>12811548.293004218</v>
      </c>
      <c r="U93" s="85"/>
      <c r="V93" s="115" t="s">
        <v>1257</v>
      </c>
      <c r="W93" s="115" t="s">
        <v>1257</v>
      </c>
      <c r="X93" s="115" t="s">
        <v>1258</v>
      </c>
    </row>
    <row r="94" spans="1:24">
      <c r="A94" s="85"/>
      <c r="B94" s="85">
        <v>6</v>
      </c>
      <c r="C94" s="82">
        <v>1</v>
      </c>
      <c r="D94" s="82">
        <v>9</v>
      </c>
      <c r="E94" s="82">
        <v>3.7</v>
      </c>
      <c r="F94" s="83" t="s">
        <v>1231</v>
      </c>
      <c r="G94" s="82">
        <v>1</v>
      </c>
      <c r="H94" s="82">
        <v>27.29</v>
      </c>
      <c r="I94" s="82">
        <v>49.39</v>
      </c>
      <c r="J94" s="82">
        <v>91.64</v>
      </c>
      <c r="K94" s="82"/>
      <c r="L94" s="117">
        <v>102.04</v>
      </c>
      <c r="M94" s="117">
        <v>193.68</v>
      </c>
      <c r="N94" s="87">
        <v>6750000</v>
      </c>
      <c r="O94" s="87">
        <v>395470000</v>
      </c>
      <c r="P94" s="87">
        <v>172620000</v>
      </c>
      <c r="Q94" s="87">
        <v>222850000</v>
      </c>
      <c r="R94" s="87">
        <f t="shared" si="2"/>
        <v>6749994.026100819</v>
      </c>
      <c r="S94" s="87">
        <v>395470000</v>
      </c>
      <c r="T94" s="87">
        <f t="shared" si="3"/>
        <v>12812023.157342283</v>
      </c>
      <c r="U94" s="85"/>
      <c r="V94" s="115" t="s">
        <v>1257</v>
      </c>
      <c r="W94" s="115" t="s">
        <v>1257</v>
      </c>
      <c r="X94" s="115" t="s">
        <v>1258</v>
      </c>
    </row>
    <row r="95" spans="1:24">
      <c r="A95" s="85"/>
      <c r="B95" s="85">
        <v>6</v>
      </c>
      <c r="C95" s="82">
        <v>1</v>
      </c>
      <c r="D95" s="82">
        <v>9</v>
      </c>
      <c r="E95" s="82">
        <v>3.7</v>
      </c>
      <c r="F95" s="83" t="s">
        <v>1232</v>
      </c>
      <c r="G95" s="82">
        <v>5</v>
      </c>
      <c r="H95" s="82">
        <v>30.91</v>
      </c>
      <c r="I95" s="82">
        <v>55.94</v>
      </c>
      <c r="J95" s="82">
        <v>103.78999999999999</v>
      </c>
      <c r="K95" s="82"/>
      <c r="L95" s="117">
        <v>115.57</v>
      </c>
      <c r="M95" s="117">
        <v>219.35999999999999</v>
      </c>
      <c r="N95" s="87">
        <v>6650000</v>
      </c>
      <c r="O95" s="87">
        <v>441270000</v>
      </c>
      <c r="P95" s="87">
        <v>192610000</v>
      </c>
      <c r="Q95" s="87">
        <v>248660000</v>
      </c>
      <c r="R95" s="87">
        <f t="shared" si="2"/>
        <v>6649999.0957918158</v>
      </c>
      <c r="S95" s="87">
        <v>441270000</v>
      </c>
      <c r="T95" s="87">
        <f t="shared" si="3"/>
        <v>12622166.666547483</v>
      </c>
      <c r="U95" s="85"/>
      <c r="V95" s="115" t="s">
        <v>1257</v>
      </c>
      <c r="W95" s="115" t="s">
        <v>1257</v>
      </c>
      <c r="X95" s="115" t="s">
        <v>1258</v>
      </c>
    </row>
    <row r="96" spans="1:24">
      <c r="A96" s="85"/>
      <c r="B96" s="85">
        <v>6</v>
      </c>
      <c r="C96" s="82">
        <v>1</v>
      </c>
      <c r="D96" s="82">
        <v>9</v>
      </c>
      <c r="E96" s="82">
        <v>3.7</v>
      </c>
      <c r="F96" s="83" t="s">
        <v>1233</v>
      </c>
      <c r="G96" s="82">
        <v>1</v>
      </c>
      <c r="H96" s="82">
        <v>17.059999999999999</v>
      </c>
      <c r="I96" s="82">
        <v>30.88</v>
      </c>
      <c r="J96" s="82">
        <v>57.29</v>
      </c>
      <c r="K96" s="82"/>
      <c r="L96" s="117">
        <v>63.8</v>
      </c>
      <c r="M96" s="117">
        <v>121.09</v>
      </c>
      <c r="N96" s="87">
        <v>6700000</v>
      </c>
      <c r="O96" s="87">
        <v>245419000</v>
      </c>
      <c r="P96" s="87">
        <v>107129000</v>
      </c>
      <c r="Q96" s="87">
        <v>138290000</v>
      </c>
      <c r="R96" s="87">
        <f t="shared" si="2"/>
        <v>6699995.7002134193</v>
      </c>
      <c r="S96" s="87">
        <v>245419000</v>
      </c>
      <c r="T96" s="87">
        <f t="shared" si="3"/>
        <v>12716339.801549263</v>
      </c>
      <c r="U96" s="85"/>
      <c r="V96" s="115" t="s">
        <v>1257</v>
      </c>
      <c r="W96" s="115" t="s">
        <v>1257</v>
      </c>
      <c r="X96" s="115" t="s">
        <v>1258</v>
      </c>
    </row>
    <row r="97" spans="1:24">
      <c r="A97" s="85"/>
      <c r="B97" s="85">
        <v>6</v>
      </c>
      <c r="C97" s="82">
        <v>1</v>
      </c>
      <c r="D97" s="82">
        <v>9</v>
      </c>
      <c r="E97" s="82">
        <v>3.7</v>
      </c>
      <c r="F97" s="83" t="s">
        <v>1234</v>
      </c>
      <c r="G97" s="82">
        <v>1</v>
      </c>
      <c r="H97" s="82">
        <v>17.059999999999999</v>
      </c>
      <c r="I97" s="82">
        <v>30.88</v>
      </c>
      <c r="J97" s="82">
        <v>57.29</v>
      </c>
      <c r="K97" s="82"/>
      <c r="L97" s="117">
        <v>63.8</v>
      </c>
      <c r="M97" s="117">
        <v>121.09</v>
      </c>
      <c r="N97" s="87">
        <v>6700000</v>
      </c>
      <c r="O97" s="87">
        <v>245419000</v>
      </c>
      <c r="P97" s="87">
        <v>107129000</v>
      </c>
      <c r="Q97" s="87">
        <v>138290000</v>
      </c>
      <c r="R97" s="87">
        <f t="shared" si="2"/>
        <v>6699995.7002134193</v>
      </c>
      <c r="S97" s="87">
        <v>245419000</v>
      </c>
      <c r="T97" s="87">
        <f t="shared" si="3"/>
        <v>12716339.801549263</v>
      </c>
      <c r="U97" s="85"/>
      <c r="V97" s="115" t="s">
        <v>1257</v>
      </c>
      <c r="W97" s="115" t="s">
        <v>1257</v>
      </c>
      <c r="X97" s="115" t="s">
        <v>1258</v>
      </c>
    </row>
    <row r="98" spans="1:24">
      <c r="A98" s="85"/>
      <c r="B98" s="85">
        <v>6</v>
      </c>
      <c r="C98" s="82">
        <v>1</v>
      </c>
      <c r="D98" s="82">
        <v>9</v>
      </c>
      <c r="E98" s="82">
        <v>3.7</v>
      </c>
      <c r="F98" s="83" t="s">
        <v>1235</v>
      </c>
      <c r="G98" s="82">
        <v>1</v>
      </c>
      <c r="H98" s="82">
        <v>17.059999999999999</v>
      </c>
      <c r="I98" s="82">
        <v>30.88</v>
      </c>
      <c r="J98" s="82">
        <v>57.29</v>
      </c>
      <c r="K98" s="82"/>
      <c r="L98" s="117">
        <v>63.8</v>
      </c>
      <c r="M98" s="117">
        <v>121.09</v>
      </c>
      <c r="N98" s="87">
        <v>6700000</v>
      </c>
      <c r="O98" s="87">
        <v>245419000</v>
      </c>
      <c r="P98" s="87">
        <v>107129000</v>
      </c>
      <c r="Q98" s="87">
        <v>138290000</v>
      </c>
      <c r="R98" s="87">
        <f t="shared" si="2"/>
        <v>6699995.7002134193</v>
      </c>
      <c r="S98" s="87">
        <v>245419000</v>
      </c>
      <c r="T98" s="87">
        <f t="shared" si="3"/>
        <v>12716339.801549263</v>
      </c>
      <c r="U98" s="85"/>
      <c r="V98" s="115" t="s">
        <v>1257</v>
      </c>
      <c r="W98" s="115" t="s">
        <v>1257</v>
      </c>
      <c r="X98" s="115" t="s">
        <v>1258</v>
      </c>
    </row>
    <row r="99" spans="1:24">
      <c r="A99" s="85"/>
      <c r="B99" s="85">
        <v>6</v>
      </c>
      <c r="C99" s="82">
        <v>1</v>
      </c>
      <c r="D99" s="82">
        <v>9</v>
      </c>
      <c r="E99" s="82">
        <v>3.7</v>
      </c>
      <c r="F99" s="83" t="s">
        <v>1236</v>
      </c>
      <c r="G99" s="82">
        <v>1</v>
      </c>
      <c r="H99" s="82">
        <v>32.700000000000003</v>
      </c>
      <c r="I99" s="82">
        <v>59.18</v>
      </c>
      <c r="J99" s="82">
        <v>109.8</v>
      </c>
      <c r="K99" s="82"/>
      <c r="L99" s="117">
        <v>122.26</v>
      </c>
      <c r="M99" s="117">
        <v>232.06</v>
      </c>
      <c r="N99" s="87">
        <v>6750000</v>
      </c>
      <c r="O99" s="87">
        <v>473838000</v>
      </c>
      <c r="P99" s="87">
        <v>206828000</v>
      </c>
      <c r="Q99" s="87">
        <v>267010000</v>
      </c>
      <c r="R99" s="87">
        <f t="shared" si="2"/>
        <v>6750006.9446274582</v>
      </c>
      <c r="S99" s="87">
        <v>473838000</v>
      </c>
      <c r="T99" s="87">
        <f t="shared" si="3"/>
        <v>12812093.992886046</v>
      </c>
      <c r="U99" s="85"/>
      <c r="V99" s="115" t="s">
        <v>1257</v>
      </c>
      <c r="W99" s="115" t="s">
        <v>1257</v>
      </c>
      <c r="X99" s="115" t="s">
        <v>1258</v>
      </c>
    </row>
    <row r="100" spans="1:24">
      <c r="A100" s="85"/>
      <c r="B100" s="85">
        <v>6</v>
      </c>
      <c r="C100" s="82">
        <v>1</v>
      </c>
      <c r="D100" s="82">
        <v>9</v>
      </c>
      <c r="E100" s="82">
        <v>3.7</v>
      </c>
      <c r="F100" s="83" t="s">
        <v>1237</v>
      </c>
      <c r="G100" s="82">
        <v>1</v>
      </c>
      <c r="H100" s="82">
        <v>20.77</v>
      </c>
      <c r="I100" s="82">
        <v>37.58</v>
      </c>
      <c r="J100" s="82">
        <v>69.72</v>
      </c>
      <c r="K100" s="82"/>
      <c r="L100" s="117">
        <v>77.64</v>
      </c>
      <c r="M100" s="117">
        <v>147.36000000000001</v>
      </c>
      <c r="N100" s="87">
        <v>6750000</v>
      </c>
      <c r="O100" s="87">
        <v>300891000</v>
      </c>
      <c r="P100" s="87">
        <v>131341000</v>
      </c>
      <c r="Q100" s="87">
        <v>169550000</v>
      </c>
      <c r="R100" s="87">
        <f t="shared" si="2"/>
        <v>6750006.7300185747</v>
      </c>
      <c r="S100" s="87">
        <v>300891000</v>
      </c>
      <c r="T100" s="87">
        <f t="shared" si="3"/>
        <v>12811450.176913153</v>
      </c>
      <c r="U100" s="85"/>
      <c r="V100" s="115" t="s">
        <v>1257</v>
      </c>
      <c r="W100" s="115" t="s">
        <v>1257</v>
      </c>
      <c r="X100" s="115" t="s">
        <v>1258</v>
      </c>
    </row>
    <row r="101" spans="1:24">
      <c r="A101" s="85"/>
      <c r="B101" s="85">
        <v>6</v>
      </c>
      <c r="C101" s="82">
        <v>1</v>
      </c>
      <c r="D101" s="82">
        <v>10</v>
      </c>
      <c r="E101" s="82">
        <v>3.7</v>
      </c>
      <c r="F101" s="83">
        <v>1001</v>
      </c>
      <c r="G101" s="82">
        <v>1</v>
      </c>
      <c r="H101" s="82">
        <v>25.72</v>
      </c>
      <c r="I101" s="82">
        <v>46.55</v>
      </c>
      <c r="J101" s="82">
        <v>86.37</v>
      </c>
      <c r="K101" s="82"/>
      <c r="L101" s="117">
        <v>96.18</v>
      </c>
      <c r="M101" s="117">
        <v>182.55</v>
      </c>
      <c r="N101" s="87">
        <v>6750000</v>
      </c>
      <c r="O101" s="87">
        <v>372744000</v>
      </c>
      <c r="P101" s="87">
        <v>162704000</v>
      </c>
      <c r="Q101" s="87">
        <v>210040000</v>
      </c>
      <c r="R101" s="87">
        <f t="shared" si="2"/>
        <v>6749994.9068635106</v>
      </c>
      <c r="S101" s="87">
        <v>372744000</v>
      </c>
      <c r="T101" s="87">
        <f t="shared" si="3"/>
        <v>12811515.598335763</v>
      </c>
      <c r="U101" s="85"/>
      <c r="V101" s="115" t="s">
        <v>1257</v>
      </c>
      <c r="W101" s="115" t="s">
        <v>1257</v>
      </c>
      <c r="X101" s="115" t="s">
        <v>1258</v>
      </c>
    </row>
    <row r="102" spans="1:24">
      <c r="A102" s="85"/>
      <c r="B102" s="85">
        <v>6</v>
      </c>
      <c r="C102" s="82">
        <v>1</v>
      </c>
      <c r="D102" s="82">
        <v>10</v>
      </c>
      <c r="E102" s="82">
        <v>3.7</v>
      </c>
      <c r="F102" s="83">
        <v>1002</v>
      </c>
      <c r="G102" s="82">
        <v>1</v>
      </c>
      <c r="H102" s="82">
        <v>28.19</v>
      </c>
      <c r="I102" s="82">
        <v>51.01</v>
      </c>
      <c r="J102" s="82">
        <v>94.65</v>
      </c>
      <c r="K102" s="82"/>
      <c r="L102" s="117">
        <v>105.4</v>
      </c>
      <c r="M102" s="117">
        <v>200.05</v>
      </c>
      <c r="N102" s="87">
        <v>6750000</v>
      </c>
      <c r="O102" s="87">
        <v>408477000</v>
      </c>
      <c r="P102" s="87">
        <v>178297000</v>
      </c>
      <c r="Q102" s="87">
        <v>230180000</v>
      </c>
      <c r="R102" s="87">
        <f t="shared" si="2"/>
        <v>6749998.4508005222</v>
      </c>
      <c r="S102" s="87">
        <v>408477000</v>
      </c>
      <c r="T102" s="87">
        <f t="shared" si="3"/>
        <v>12811548.293004218</v>
      </c>
      <c r="U102" s="85"/>
      <c r="V102" s="115" t="s">
        <v>1257</v>
      </c>
      <c r="W102" s="115" t="s">
        <v>1257</v>
      </c>
      <c r="X102" s="115" t="s">
        <v>1258</v>
      </c>
    </row>
    <row r="103" spans="1:24">
      <c r="A103" s="85"/>
      <c r="B103" s="85">
        <v>6</v>
      </c>
      <c r="C103" s="82">
        <v>1</v>
      </c>
      <c r="D103" s="82">
        <v>10</v>
      </c>
      <c r="E103" s="82">
        <v>3.7</v>
      </c>
      <c r="F103" s="83">
        <v>1003</v>
      </c>
      <c r="G103" s="82">
        <v>5</v>
      </c>
      <c r="H103" s="82">
        <v>28.19</v>
      </c>
      <c r="I103" s="82">
        <v>51.01</v>
      </c>
      <c r="J103" s="82">
        <v>94.65</v>
      </c>
      <c r="K103" s="82"/>
      <c r="L103" s="117">
        <v>105.4</v>
      </c>
      <c r="M103" s="117">
        <v>200.05</v>
      </c>
      <c r="N103" s="87">
        <v>6700000</v>
      </c>
      <c r="O103" s="87">
        <v>405451000</v>
      </c>
      <c r="P103" s="87">
        <v>176981000</v>
      </c>
      <c r="Q103" s="87">
        <v>228470000</v>
      </c>
      <c r="R103" s="87">
        <f t="shared" si="2"/>
        <v>6699994.4228818826</v>
      </c>
      <c r="S103" s="87">
        <v>405451000</v>
      </c>
      <c r="T103" s="87">
        <f t="shared" si="3"/>
        <v>12716640.268477425</v>
      </c>
      <c r="U103" s="85"/>
      <c r="V103" s="115" t="s">
        <v>1257</v>
      </c>
      <c r="W103" s="115" t="s">
        <v>1257</v>
      </c>
      <c r="X103" s="115" t="s">
        <v>1258</v>
      </c>
    </row>
    <row r="104" spans="1:24">
      <c r="A104" s="85"/>
      <c r="B104" s="85">
        <v>6</v>
      </c>
      <c r="C104" s="82">
        <v>1</v>
      </c>
      <c r="D104" s="82">
        <v>10</v>
      </c>
      <c r="E104" s="82">
        <v>3.7</v>
      </c>
      <c r="F104" s="83">
        <v>1004</v>
      </c>
      <c r="G104" s="82">
        <v>5</v>
      </c>
      <c r="H104" s="82">
        <v>28.19</v>
      </c>
      <c r="I104" s="82">
        <v>51.01</v>
      </c>
      <c r="J104" s="82">
        <v>94.65</v>
      </c>
      <c r="K104" s="82"/>
      <c r="L104" s="117">
        <v>105.4</v>
      </c>
      <c r="M104" s="117">
        <v>200.05</v>
      </c>
      <c r="N104" s="87">
        <v>6700000</v>
      </c>
      <c r="O104" s="87">
        <v>405451000</v>
      </c>
      <c r="P104" s="87">
        <v>176981000</v>
      </c>
      <c r="Q104" s="87">
        <v>228470000</v>
      </c>
      <c r="R104" s="87">
        <f t="shared" si="2"/>
        <v>6699994.4228818826</v>
      </c>
      <c r="S104" s="87">
        <v>405451000</v>
      </c>
      <c r="T104" s="87">
        <f t="shared" si="3"/>
        <v>12716640.268477425</v>
      </c>
      <c r="U104" s="85"/>
      <c r="V104" s="115" t="s">
        <v>1257</v>
      </c>
      <c r="W104" s="115" t="s">
        <v>1257</v>
      </c>
      <c r="X104" s="115" t="s">
        <v>1258</v>
      </c>
    </row>
    <row r="105" spans="1:24">
      <c r="A105" s="85"/>
      <c r="B105" s="85">
        <v>6</v>
      </c>
      <c r="C105" s="82">
        <v>1</v>
      </c>
      <c r="D105" s="82">
        <v>10</v>
      </c>
      <c r="E105" s="82">
        <v>3.7</v>
      </c>
      <c r="F105" s="83">
        <v>1005</v>
      </c>
      <c r="G105" s="82">
        <v>5</v>
      </c>
      <c r="H105" s="82">
        <v>28.19</v>
      </c>
      <c r="I105" s="82">
        <v>51.01</v>
      </c>
      <c r="J105" s="82">
        <v>94.65</v>
      </c>
      <c r="K105" s="82"/>
      <c r="L105" s="117">
        <v>105.4</v>
      </c>
      <c r="M105" s="117">
        <v>200.05</v>
      </c>
      <c r="N105" s="87">
        <v>6800000</v>
      </c>
      <c r="O105" s="87">
        <v>411503000</v>
      </c>
      <c r="P105" s="87">
        <v>179623000</v>
      </c>
      <c r="Q105" s="87">
        <v>231880000</v>
      </c>
      <c r="R105" s="87">
        <f t="shared" si="2"/>
        <v>6800002.4787191628</v>
      </c>
      <c r="S105" s="87">
        <v>411503000</v>
      </c>
      <c r="T105" s="87">
        <f t="shared" si="3"/>
        <v>12906456.31753101</v>
      </c>
      <c r="U105" s="85"/>
      <c r="V105" s="115" t="s">
        <v>1257</v>
      </c>
      <c r="W105" s="115" t="s">
        <v>1257</v>
      </c>
      <c r="X105" s="115" t="s">
        <v>1258</v>
      </c>
    </row>
    <row r="106" spans="1:24">
      <c r="A106" s="85"/>
      <c r="B106" s="85">
        <v>6</v>
      </c>
      <c r="C106" s="82">
        <v>1</v>
      </c>
      <c r="D106" s="82">
        <v>10</v>
      </c>
      <c r="E106" s="82">
        <v>3.7</v>
      </c>
      <c r="F106" s="83">
        <v>1006</v>
      </c>
      <c r="G106" s="82">
        <v>1</v>
      </c>
      <c r="H106" s="82">
        <v>27.29</v>
      </c>
      <c r="I106" s="82">
        <v>49.39</v>
      </c>
      <c r="J106" s="82">
        <v>91.64</v>
      </c>
      <c r="K106" s="82"/>
      <c r="L106" s="117">
        <v>102.04</v>
      </c>
      <c r="M106" s="117">
        <v>193.68</v>
      </c>
      <c r="N106" s="87">
        <v>6800000</v>
      </c>
      <c r="O106" s="87">
        <v>398400000</v>
      </c>
      <c r="P106" s="87">
        <v>173900000</v>
      </c>
      <c r="Q106" s="87">
        <v>224500000</v>
      </c>
      <c r="R106" s="87">
        <f t="shared" si="2"/>
        <v>6800004.0963880094</v>
      </c>
      <c r="S106" s="87">
        <v>398400000</v>
      </c>
      <c r="T106" s="87">
        <f t="shared" si="3"/>
        <v>12906946.230776457</v>
      </c>
      <c r="U106" s="85"/>
      <c r="V106" s="115" t="s">
        <v>1257</v>
      </c>
      <c r="W106" s="115" t="s">
        <v>1257</v>
      </c>
      <c r="X106" s="115" t="s">
        <v>1258</v>
      </c>
    </row>
    <row r="107" spans="1:24">
      <c r="A107" s="85"/>
      <c r="B107" s="85">
        <v>6</v>
      </c>
      <c r="C107" s="82">
        <v>1</v>
      </c>
      <c r="D107" s="82">
        <v>10</v>
      </c>
      <c r="E107" s="82">
        <v>3.7</v>
      </c>
      <c r="F107" s="83">
        <v>1007</v>
      </c>
      <c r="G107" s="82">
        <v>5</v>
      </c>
      <c r="H107" s="82">
        <v>30.91</v>
      </c>
      <c r="I107" s="82">
        <v>55.94</v>
      </c>
      <c r="J107" s="82">
        <v>103.78999999999999</v>
      </c>
      <c r="K107" s="82"/>
      <c r="L107" s="117">
        <v>115.57</v>
      </c>
      <c r="M107" s="117">
        <v>219.35999999999999</v>
      </c>
      <c r="N107" s="87">
        <v>6700000</v>
      </c>
      <c r="O107" s="87">
        <v>444588000</v>
      </c>
      <c r="P107" s="87">
        <v>194058000</v>
      </c>
      <c r="Q107" s="87">
        <v>250530000</v>
      </c>
      <c r="R107" s="87">
        <f t="shared" si="2"/>
        <v>6700001.8084163703</v>
      </c>
      <c r="S107" s="87">
        <v>444588000</v>
      </c>
      <c r="T107" s="87">
        <f t="shared" si="3"/>
        <v>12717075.336975124</v>
      </c>
      <c r="U107" s="85"/>
      <c r="V107" s="115" t="s">
        <v>1257</v>
      </c>
      <c r="W107" s="115" t="s">
        <v>1257</v>
      </c>
      <c r="X107" s="115" t="s">
        <v>1258</v>
      </c>
    </row>
    <row r="108" spans="1:24">
      <c r="A108" s="85"/>
      <c r="B108" s="85">
        <v>6</v>
      </c>
      <c r="C108" s="82">
        <v>1</v>
      </c>
      <c r="D108" s="82">
        <v>10</v>
      </c>
      <c r="E108" s="82">
        <v>3.7</v>
      </c>
      <c r="F108" s="83">
        <v>1008</v>
      </c>
      <c r="G108" s="82">
        <v>1</v>
      </c>
      <c r="H108" s="82">
        <v>17.059999999999999</v>
      </c>
      <c r="I108" s="82">
        <v>30.88</v>
      </c>
      <c r="J108" s="82">
        <v>57.29</v>
      </c>
      <c r="K108" s="82"/>
      <c r="L108" s="117">
        <v>63.8</v>
      </c>
      <c r="M108" s="117">
        <v>121.09</v>
      </c>
      <c r="N108" s="87">
        <v>6750000</v>
      </c>
      <c r="O108" s="87">
        <v>247251000</v>
      </c>
      <c r="P108" s="87">
        <v>107921000</v>
      </c>
      <c r="Q108" s="87">
        <v>139330000</v>
      </c>
      <c r="R108" s="87">
        <f t="shared" si="2"/>
        <v>6750009.7257077415</v>
      </c>
      <c r="S108" s="87">
        <v>247251000</v>
      </c>
      <c r="T108" s="87">
        <f t="shared" si="3"/>
        <v>12811264.54053214</v>
      </c>
      <c r="U108" s="85"/>
      <c r="V108" s="115" t="s">
        <v>1257</v>
      </c>
      <c r="W108" s="115" t="s">
        <v>1257</v>
      </c>
      <c r="X108" s="115" t="s">
        <v>1258</v>
      </c>
    </row>
    <row r="109" spans="1:24">
      <c r="A109" s="85"/>
      <c r="B109" s="85">
        <v>6</v>
      </c>
      <c r="C109" s="82">
        <v>1</v>
      </c>
      <c r="D109" s="82">
        <v>10</v>
      </c>
      <c r="E109" s="82">
        <v>3.7</v>
      </c>
      <c r="F109" s="83">
        <v>1009</v>
      </c>
      <c r="G109" s="82">
        <v>1</v>
      </c>
      <c r="H109" s="82">
        <v>17.059999999999999</v>
      </c>
      <c r="I109" s="82">
        <v>30.88</v>
      </c>
      <c r="J109" s="82">
        <v>57.29</v>
      </c>
      <c r="K109" s="82"/>
      <c r="L109" s="117">
        <v>63.8</v>
      </c>
      <c r="M109" s="117">
        <v>121.09</v>
      </c>
      <c r="N109" s="87">
        <v>6750000</v>
      </c>
      <c r="O109" s="87">
        <v>247251000</v>
      </c>
      <c r="P109" s="87">
        <v>107921000</v>
      </c>
      <c r="Q109" s="87">
        <v>139330000</v>
      </c>
      <c r="R109" s="87">
        <f t="shared" si="2"/>
        <v>6750009.7257077415</v>
      </c>
      <c r="S109" s="87">
        <v>247251000</v>
      </c>
      <c r="T109" s="87">
        <f t="shared" si="3"/>
        <v>12811264.54053214</v>
      </c>
      <c r="U109" s="85"/>
      <c r="V109" s="115" t="s">
        <v>1257</v>
      </c>
      <c r="W109" s="115" t="s">
        <v>1257</v>
      </c>
      <c r="X109" s="115" t="s">
        <v>1258</v>
      </c>
    </row>
    <row r="110" spans="1:24">
      <c r="A110" s="85"/>
      <c r="B110" s="85">
        <v>6</v>
      </c>
      <c r="C110" s="82">
        <v>1</v>
      </c>
      <c r="D110" s="82">
        <v>10</v>
      </c>
      <c r="E110" s="82">
        <v>3.7</v>
      </c>
      <c r="F110" s="83">
        <v>1010</v>
      </c>
      <c r="G110" s="82">
        <v>1</v>
      </c>
      <c r="H110" s="82">
        <v>17.059999999999999</v>
      </c>
      <c r="I110" s="82">
        <v>30.88</v>
      </c>
      <c r="J110" s="82">
        <v>57.29</v>
      </c>
      <c r="K110" s="82"/>
      <c r="L110" s="117">
        <v>63.8</v>
      </c>
      <c r="M110" s="117">
        <v>121.09</v>
      </c>
      <c r="N110" s="87">
        <v>6750000</v>
      </c>
      <c r="O110" s="87">
        <v>247251000</v>
      </c>
      <c r="P110" s="87">
        <v>107921000</v>
      </c>
      <c r="Q110" s="87">
        <v>139330000</v>
      </c>
      <c r="R110" s="87">
        <f t="shared" si="2"/>
        <v>6750009.7257077415</v>
      </c>
      <c r="S110" s="87">
        <v>247251000</v>
      </c>
      <c r="T110" s="87">
        <f t="shared" si="3"/>
        <v>12811264.54053214</v>
      </c>
      <c r="U110" s="85"/>
      <c r="V110" s="115" t="s">
        <v>1257</v>
      </c>
      <c r="W110" s="115" t="s">
        <v>1257</v>
      </c>
      <c r="X110" s="115" t="s">
        <v>1258</v>
      </c>
    </row>
    <row r="111" spans="1:24">
      <c r="A111" s="85"/>
      <c r="B111" s="85">
        <v>6</v>
      </c>
      <c r="C111" s="82">
        <v>1</v>
      </c>
      <c r="D111" s="82">
        <v>10</v>
      </c>
      <c r="E111" s="82">
        <v>3.7</v>
      </c>
      <c r="F111" s="83">
        <v>1011</v>
      </c>
      <c r="G111" s="82">
        <v>1</v>
      </c>
      <c r="H111" s="82">
        <v>32.700000000000003</v>
      </c>
      <c r="I111" s="82">
        <v>59.18</v>
      </c>
      <c r="J111" s="82">
        <v>109.8</v>
      </c>
      <c r="K111" s="82"/>
      <c r="L111" s="117">
        <v>122.26</v>
      </c>
      <c r="M111" s="117">
        <v>232.06</v>
      </c>
      <c r="N111" s="87">
        <v>6800000</v>
      </c>
      <c r="O111" s="87">
        <v>477347000</v>
      </c>
      <c r="P111" s="87">
        <v>208357000</v>
      </c>
      <c r="Q111" s="87">
        <v>268990000</v>
      </c>
      <c r="R111" s="87">
        <f t="shared" si="2"/>
        <v>6799994.0169363441</v>
      </c>
      <c r="S111" s="87">
        <v>477347000</v>
      </c>
      <c r="T111" s="87">
        <f t="shared" si="3"/>
        <v>12906973.757322494</v>
      </c>
      <c r="U111" s="85"/>
      <c r="V111" s="115" t="s">
        <v>1257</v>
      </c>
      <c r="W111" s="115" t="s">
        <v>1257</v>
      </c>
      <c r="X111" s="115" t="s">
        <v>1258</v>
      </c>
    </row>
    <row r="112" spans="1:24">
      <c r="A112" s="85"/>
      <c r="B112" s="85">
        <v>6</v>
      </c>
      <c r="C112" s="82">
        <v>1</v>
      </c>
      <c r="D112" s="82">
        <v>10</v>
      </c>
      <c r="E112" s="82">
        <v>3.7</v>
      </c>
      <c r="F112" s="83">
        <v>1012</v>
      </c>
      <c r="G112" s="82">
        <v>1</v>
      </c>
      <c r="H112" s="82">
        <v>20.77</v>
      </c>
      <c r="I112" s="82">
        <v>37.58</v>
      </c>
      <c r="J112" s="82">
        <v>69.72</v>
      </c>
      <c r="K112" s="82"/>
      <c r="L112" s="117">
        <v>77.64</v>
      </c>
      <c r="M112" s="117">
        <v>147.36000000000001</v>
      </c>
      <c r="N112" s="87">
        <v>6800000</v>
      </c>
      <c r="O112" s="87">
        <v>303120000</v>
      </c>
      <c r="P112" s="87">
        <v>132310000</v>
      </c>
      <c r="Q112" s="87">
        <v>170810000</v>
      </c>
      <c r="R112" s="87">
        <f t="shared" si="2"/>
        <v>6800010.7680297196</v>
      </c>
      <c r="S112" s="87">
        <v>303120000</v>
      </c>
      <c r="T112" s="87">
        <f t="shared" si="3"/>
        <v>12906357.377342343</v>
      </c>
      <c r="U112" s="85"/>
      <c r="V112" s="115" t="s">
        <v>1257</v>
      </c>
      <c r="W112" s="115" t="s">
        <v>1257</v>
      </c>
      <c r="X112" s="115" t="s">
        <v>1258</v>
      </c>
    </row>
    <row r="113" spans="1:24">
      <c r="A113" s="85"/>
      <c r="B113" s="85">
        <v>6</v>
      </c>
      <c r="C113" s="82">
        <v>1</v>
      </c>
      <c r="D113" s="82">
        <v>11</v>
      </c>
      <c r="E113" s="82">
        <v>3.8</v>
      </c>
      <c r="F113" s="83">
        <v>1101</v>
      </c>
      <c r="G113" s="82">
        <v>1</v>
      </c>
      <c r="H113" s="82">
        <v>25.72</v>
      </c>
      <c r="I113" s="82">
        <v>46.55</v>
      </c>
      <c r="J113" s="82">
        <v>86.37</v>
      </c>
      <c r="K113" s="82"/>
      <c r="L113" s="117">
        <v>96.18</v>
      </c>
      <c r="M113" s="117">
        <v>182.55</v>
      </c>
      <c r="N113" s="87">
        <v>6750000</v>
      </c>
      <c r="O113" s="87">
        <v>372744000</v>
      </c>
      <c r="P113" s="87">
        <v>162704000</v>
      </c>
      <c r="Q113" s="87">
        <v>210040000</v>
      </c>
      <c r="R113" s="87">
        <f t="shared" si="2"/>
        <v>6749994.9068635106</v>
      </c>
      <c r="S113" s="87">
        <v>372744000</v>
      </c>
      <c r="T113" s="87">
        <f t="shared" si="3"/>
        <v>12811515.598335763</v>
      </c>
      <c r="U113" s="85"/>
      <c r="V113" s="115" t="s">
        <v>1257</v>
      </c>
      <c r="W113" s="115" t="s">
        <v>1257</v>
      </c>
      <c r="X113" s="115" t="s">
        <v>1258</v>
      </c>
    </row>
    <row r="114" spans="1:24">
      <c r="A114" s="85"/>
      <c r="B114" s="85">
        <v>6</v>
      </c>
      <c r="C114" s="82">
        <v>1</v>
      </c>
      <c r="D114" s="82">
        <v>11</v>
      </c>
      <c r="E114" s="82">
        <v>3.8</v>
      </c>
      <c r="F114" s="83">
        <v>1102</v>
      </c>
      <c r="G114" s="82">
        <v>5</v>
      </c>
      <c r="H114" s="82">
        <v>28.19</v>
      </c>
      <c r="I114" s="82">
        <v>51.01</v>
      </c>
      <c r="J114" s="82">
        <v>94.65</v>
      </c>
      <c r="K114" s="82"/>
      <c r="L114" s="117">
        <v>105.4</v>
      </c>
      <c r="M114" s="117">
        <v>200.05</v>
      </c>
      <c r="N114" s="87">
        <v>6750000</v>
      </c>
      <c r="O114" s="87">
        <v>408477000</v>
      </c>
      <c r="P114" s="87">
        <v>178297000</v>
      </c>
      <c r="Q114" s="87">
        <v>230180000</v>
      </c>
      <c r="R114" s="87">
        <f t="shared" si="2"/>
        <v>6749998.4508005222</v>
      </c>
      <c r="S114" s="87">
        <v>408477000</v>
      </c>
      <c r="T114" s="87">
        <f t="shared" si="3"/>
        <v>12811548.293004218</v>
      </c>
      <c r="U114" s="85"/>
      <c r="V114" s="115" t="s">
        <v>1257</v>
      </c>
      <c r="W114" s="115" t="s">
        <v>1257</v>
      </c>
      <c r="X114" s="115" t="s">
        <v>1258</v>
      </c>
    </row>
    <row r="115" spans="1:24">
      <c r="A115" s="85"/>
      <c r="B115" s="85">
        <v>6</v>
      </c>
      <c r="C115" s="82">
        <v>1</v>
      </c>
      <c r="D115" s="82">
        <v>11</v>
      </c>
      <c r="E115" s="82">
        <v>3.8</v>
      </c>
      <c r="F115" s="83">
        <v>1103</v>
      </c>
      <c r="G115" s="82">
        <v>5</v>
      </c>
      <c r="H115" s="82">
        <v>28.19</v>
      </c>
      <c r="I115" s="82">
        <v>51.01</v>
      </c>
      <c r="J115" s="82">
        <v>94.65</v>
      </c>
      <c r="K115" s="82"/>
      <c r="L115" s="117">
        <v>105.4</v>
      </c>
      <c r="M115" s="117">
        <v>200.05</v>
      </c>
      <c r="N115" s="87">
        <v>6700000</v>
      </c>
      <c r="O115" s="87">
        <v>405451000</v>
      </c>
      <c r="P115" s="87">
        <v>176981000</v>
      </c>
      <c r="Q115" s="87">
        <v>228470000</v>
      </c>
      <c r="R115" s="87">
        <f t="shared" si="2"/>
        <v>6699994.4228818826</v>
      </c>
      <c r="S115" s="87">
        <v>405451000</v>
      </c>
      <c r="T115" s="87">
        <f t="shared" si="3"/>
        <v>12716640.268477425</v>
      </c>
      <c r="U115" s="85"/>
      <c r="V115" s="115" t="s">
        <v>1257</v>
      </c>
      <c r="W115" s="115" t="s">
        <v>1257</v>
      </c>
      <c r="X115" s="115" t="s">
        <v>1258</v>
      </c>
    </row>
    <row r="116" spans="1:24">
      <c r="A116" s="85"/>
      <c r="B116" s="85">
        <v>6</v>
      </c>
      <c r="C116" s="82">
        <v>1</v>
      </c>
      <c r="D116" s="82">
        <v>11</v>
      </c>
      <c r="E116" s="82">
        <v>3.8</v>
      </c>
      <c r="F116" s="83">
        <v>1104</v>
      </c>
      <c r="G116" s="82">
        <v>5</v>
      </c>
      <c r="H116" s="82">
        <v>28.19</v>
      </c>
      <c r="I116" s="82">
        <v>51.01</v>
      </c>
      <c r="J116" s="82">
        <v>94.65</v>
      </c>
      <c r="K116" s="82"/>
      <c r="L116" s="117">
        <v>105.4</v>
      </c>
      <c r="M116" s="117">
        <v>200.05</v>
      </c>
      <c r="N116" s="87">
        <v>6700000</v>
      </c>
      <c r="O116" s="87">
        <v>405451000</v>
      </c>
      <c r="P116" s="87">
        <v>176981000</v>
      </c>
      <c r="Q116" s="87">
        <v>228470000</v>
      </c>
      <c r="R116" s="87">
        <f t="shared" si="2"/>
        <v>6699994.4228818826</v>
      </c>
      <c r="S116" s="87">
        <v>405451000</v>
      </c>
      <c r="T116" s="87">
        <f t="shared" si="3"/>
        <v>12716640.268477425</v>
      </c>
      <c r="U116" s="85"/>
      <c r="V116" s="115" t="s">
        <v>1257</v>
      </c>
      <c r="W116" s="115" t="s">
        <v>1257</v>
      </c>
      <c r="X116" s="115" t="s">
        <v>1258</v>
      </c>
    </row>
    <row r="117" spans="1:24">
      <c r="A117" s="85"/>
      <c r="B117" s="85">
        <v>6</v>
      </c>
      <c r="C117" s="82">
        <v>1</v>
      </c>
      <c r="D117" s="82">
        <v>11</v>
      </c>
      <c r="E117" s="82">
        <v>3.8</v>
      </c>
      <c r="F117" s="83">
        <v>1105</v>
      </c>
      <c r="G117" s="82">
        <v>1</v>
      </c>
      <c r="H117" s="82">
        <v>28.19</v>
      </c>
      <c r="I117" s="82">
        <v>51.01</v>
      </c>
      <c r="J117" s="82">
        <v>94.65</v>
      </c>
      <c r="K117" s="82"/>
      <c r="L117" s="117">
        <v>105.4</v>
      </c>
      <c r="M117" s="117">
        <v>200.05</v>
      </c>
      <c r="N117" s="87">
        <v>6800000</v>
      </c>
      <c r="O117" s="87">
        <v>411503000</v>
      </c>
      <c r="P117" s="87">
        <v>179623000</v>
      </c>
      <c r="Q117" s="87">
        <v>231880000</v>
      </c>
      <c r="R117" s="87">
        <f t="shared" si="2"/>
        <v>6800002.4787191628</v>
      </c>
      <c r="S117" s="87">
        <v>411503000</v>
      </c>
      <c r="T117" s="87">
        <f t="shared" si="3"/>
        <v>12906456.31753101</v>
      </c>
      <c r="U117" s="85"/>
      <c r="V117" s="115" t="s">
        <v>1257</v>
      </c>
      <c r="W117" s="115" t="s">
        <v>1257</v>
      </c>
      <c r="X117" s="115" t="s">
        <v>1258</v>
      </c>
    </row>
    <row r="118" spans="1:24">
      <c r="A118" s="85"/>
      <c r="B118" s="85">
        <v>6</v>
      </c>
      <c r="C118" s="82">
        <v>1</v>
      </c>
      <c r="D118" s="82">
        <v>11</v>
      </c>
      <c r="E118" s="82">
        <v>3.8</v>
      </c>
      <c r="F118" s="83">
        <v>1106</v>
      </c>
      <c r="G118" s="82">
        <v>1</v>
      </c>
      <c r="H118" s="82">
        <v>27.29</v>
      </c>
      <c r="I118" s="82">
        <v>49.39</v>
      </c>
      <c r="J118" s="82">
        <v>91.64</v>
      </c>
      <c r="K118" s="82"/>
      <c r="L118" s="117">
        <v>102.04</v>
      </c>
      <c r="M118" s="117">
        <v>193.68</v>
      </c>
      <c r="N118" s="87">
        <v>6800000</v>
      </c>
      <c r="O118" s="87">
        <v>398400000</v>
      </c>
      <c r="P118" s="87">
        <v>173900000</v>
      </c>
      <c r="Q118" s="87">
        <v>224500000</v>
      </c>
      <c r="R118" s="87">
        <f t="shared" si="2"/>
        <v>6800004.0963880094</v>
      </c>
      <c r="S118" s="87">
        <v>398400000</v>
      </c>
      <c r="T118" s="87">
        <f t="shared" si="3"/>
        <v>12906946.230776457</v>
      </c>
      <c r="U118" s="85"/>
      <c r="V118" s="115" t="s">
        <v>1257</v>
      </c>
      <c r="W118" s="115" t="s">
        <v>1257</v>
      </c>
      <c r="X118" s="115" t="s">
        <v>1258</v>
      </c>
    </row>
    <row r="119" spans="1:24">
      <c r="A119" s="85"/>
      <c r="B119" s="85">
        <v>6</v>
      </c>
      <c r="C119" s="82">
        <v>1</v>
      </c>
      <c r="D119" s="82">
        <v>11</v>
      </c>
      <c r="E119" s="82">
        <v>3.8</v>
      </c>
      <c r="F119" s="83">
        <v>1107</v>
      </c>
      <c r="G119" s="82">
        <v>5</v>
      </c>
      <c r="H119" s="82">
        <v>30.91</v>
      </c>
      <c r="I119" s="82">
        <v>55.94</v>
      </c>
      <c r="J119" s="82">
        <v>103.78999999999999</v>
      </c>
      <c r="K119" s="82"/>
      <c r="L119" s="117">
        <v>115.57</v>
      </c>
      <c r="M119" s="117">
        <v>219.35999999999999</v>
      </c>
      <c r="N119" s="87">
        <v>6700000</v>
      </c>
      <c r="O119" s="87">
        <v>444588000</v>
      </c>
      <c r="P119" s="87">
        <v>194058000</v>
      </c>
      <c r="Q119" s="87">
        <v>250530000</v>
      </c>
      <c r="R119" s="87">
        <f t="shared" si="2"/>
        <v>6700001.8084163703</v>
      </c>
      <c r="S119" s="87">
        <v>444588000</v>
      </c>
      <c r="T119" s="87">
        <f t="shared" si="3"/>
        <v>12717075.336975124</v>
      </c>
      <c r="U119" s="85"/>
      <c r="V119" s="115" t="s">
        <v>1257</v>
      </c>
      <c r="W119" s="115" t="s">
        <v>1257</v>
      </c>
      <c r="X119" s="115" t="s">
        <v>1258</v>
      </c>
    </row>
    <row r="120" spans="1:24">
      <c r="A120" s="85"/>
      <c r="B120" s="85">
        <v>6</v>
      </c>
      <c r="C120" s="82">
        <v>1</v>
      </c>
      <c r="D120" s="82">
        <v>11</v>
      </c>
      <c r="E120" s="82">
        <v>3.8</v>
      </c>
      <c r="F120" s="83">
        <v>1108</v>
      </c>
      <c r="G120" s="82">
        <v>1</v>
      </c>
      <c r="H120" s="82">
        <v>17.059999999999999</v>
      </c>
      <c r="I120" s="82">
        <v>30.88</v>
      </c>
      <c r="J120" s="82">
        <v>57.29</v>
      </c>
      <c r="K120" s="82"/>
      <c r="L120" s="117">
        <v>63.8</v>
      </c>
      <c r="M120" s="117">
        <v>121.09</v>
      </c>
      <c r="N120" s="87">
        <v>6750000</v>
      </c>
      <c r="O120" s="87">
        <v>247251000</v>
      </c>
      <c r="P120" s="87">
        <v>107921000</v>
      </c>
      <c r="Q120" s="87">
        <v>139330000</v>
      </c>
      <c r="R120" s="87">
        <f t="shared" si="2"/>
        <v>6750009.7257077415</v>
      </c>
      <c r="S120" s="87">
        <v>247251000</v>
      </c>
      <c r="T120" s="87">
        <f t="shared" si="3"/>
        <v>12811264.54053214</v>
      </c>
      <c r="U120" s="85"/>
      <c r="V120" s="115" t="s">
        <v>1257</v>
      </c>
      <c r="W120" s="115" t="s">
        <v>1257</v>
      </c>
      <c r="X120" s="115" t="s">
        <v>1258</v>
      </c>
    </row>
    <row r="121" spans="1:24">
      <c r="A121" s="85"/>
      <c r="B121" s="85">
        <v>6</v>
      </c>
      <c r="C121" s="82">
        <v>1</v>
      </c>
      <c r="D121" s="82">
        <v>11</v>
      </c>
      <c r="E121" s="82">
        <v>3.8</v>
      </c>
      <c r="F121" s="83">
        <v>1109</v>
      </c>
      <c r="G121" s="82">
        <v>1</v>
      </c>
      <c r="H121" s="82">
        <v>17.059999999999999</v>
      </c>
      <c r="I121" s="82">
        <v>30.88</v>
      </c>
      <c r="J121" s="82">
        <v>57.29</v>
      </c>
      <c r="K121" s="82"/>
      <c r="L121" s="117">
        <v>63.8</v>
      </c>
      <c r="M121" s="117">
        <v>121.09</v>
      </c>
      <c r="N121" s="87">
        <v>6750000</v>
      </c>
      <c r="O121" s="87">
        <v>247251000</v>
      </c>
      <c r="P121" s="87">
        <v>107921000</v>
      </c>
      <c r="Q121" s="87">
        <v>139330000</v>
      </c>
      <c r="R121" s="87">
        <f t="shared" si="2"/>
        <v>6750009.7257077415</v>
      </c>
      <c r="S121" s="87">
        <v>247251000</v>
      </c>
      <c r="T121" s="87">
        <f t="shared" si="3"/>
        <v>12811264.54053214</v>
      </c>
      <c r="U121" s="85"/>
      <c r="V121" s="115" t="s">
        <v>1257</v>
      </c>
      <c r="W121" s="115" t="s">
        <v>1257</v>
      </c>
      <c r="X121" s="115" t="s">
        <v>1258</v>
      </c>
    </row>
    <row r="122" spans="1:24">
      <c r="A122" s="85"/>
      <c r="B122" s="85">
        <v>6</v>
      </c>
      <c r="C122" s="82">
        <v>1</v>
      </c>
      <c r="D122" s="82">
        <v>11</v>
      </c>
      <c r="E122" s="82">
        <v>3.8</v>
      </c>
      <c r="F122" s="83">
        <v>1110</v>
      </c>
      <c r="G122" s="82">
        <v>1</v>
      </c>
      <c r="H122" s="82">
        <v>17.059999999999999</v>
      </c>
      <c r="I122" s="82">
        <v>30.88</v>
      </c>
      <c r="J122" s="82">
        <v>57.29</v>
      </c>
      <c r="K122" s="82"/>
      <c r="L122" s="117">
        <v>63.8</v>
      </c>
      <c r="M122" s="117">
        <v>121.09</v>
      </c>
      <c r="N122" s="87">
        <v>6750000</v>
      </c>
      <c r="O122" s="87">
        <v>247251000</v>
      </c>
      <c r="P122" s="87">
        <v>107921000</v>
      </c>
      <c r="Q122" s="87">
        <v>139330000</v>
      </c>
      <c r="R122" s="87">
        <f t="shared" si="2"/>
        <v>6750009.7257077415</v>
      </c>
      <c r="S122" s="87">
        <v>247251000</v>
      </c>
      <c r="T122" s="87">
        <f t="shared" si="3"/>
        <v>12811264.54053214</v>
      </c>
      <c r="U122" s="85"/>
      <c r="V122" s="115" t="s">
        <v>1257</v>
      </c>
      <c r="W122" s="115" t="s">
        <v>1257</v>
      </c>
      <c r="X122" s="115" t="s">
        <v>1258</v>
      </c>
    </row>
    <row r="123" spans="1:24">
      <c r="A123" s="85"/>
      <c r="B123" s="85">
        <v>6</v>
      </c>
      <c r="C123" s="82">
        <v>1</v>
      </c>
      <c r="D123" s="82">
        <v>11</v>
      </c>
      <c r="E123" s="82">
        <v>3.8</v>
      </c>
      <c r="F123" s="83">
        <v>1111</v>
      </c>
      <c r="G123" s="82">
        <v>1</v>
      </c>
      <c r="H123" s="82">
        <v>32.700000000000003</v>
      </c>
      <c r="I123" s="82">
        <v>59.18</v>
      </c>
      <c r="J123" s="82">
        <v>109.8</v>
      </c>
      <c r="K123" s="82"/>
      <c r="L123" s="117">
        <v>122.26</v>
      </c>
      <c r="M123" s="117">
        <v>232.06</v>
      </c>
      <c r="N123" s="87">
        <v>6800000</v>
      </c>
      <c r="O123" s="87">
        <v>477347000</v>
      </c>
      <c r="P123" s="87">
        <v>208357000</v>
      </c>
      <c r="Q123" s="87">
        <v>268990000</v>
      </c>
      <c r="R123" s="87">
        <f t="shared" si="2"/>
        <v>6799994.0169363441</v>
      </c>
      <c r="S123" s="87">
        <v>477347000</v>
      </c>
      <c r="T123" s="87">
        <f t="shared" si="3"/>
        <v>12906973.757322494</v>
      </c>
      <c r="U123" s="85"/>
      <c r="V123" s="115" t="s">
        <v>1257</v>
      </c>
      <c r="W123" s="115" t="s">
        <v>1257</v>
      </c>
      <c r="X123" s="115" t="s">
        <v>1258</v>
      </c>
    </row>
    <row r="124" spans="1:24">
      <c r="A124" s="85"/>
      <c r="B124" s="85">
        <v>6</v>
      </c>
      <c r="C124" s="82">
        <v>1</v>
      </c>
      <c r="D124" s="82">
        <v>11</v>
      </c>
      <c r="E124" s="82">
        <v>3.8</v>
      </c>
      <c r="F124" s="83">
        <v>1112</v>
      </c>
      <c r="G124" s="82">
        <v>1</v>
      </c>
      <c r="H124" s="82">
        <v>20.77</v>
      </c>
      <c r="I124" s="82">
        <v>37.58</v>
      </c>
      <c r="J124" s="82">
        <v>69.72</v>
      </c>
      <c r="K124" s="82"/>
      <c r="L124" s="117">
        <v>77.64</v>
      </c>
      <c r="M124" s="117">
        <v>147.36000000000001</v>
      </c>
      <c r="N124" s="87">
        <v>6800000</v>
      </c>
      <c r="O124" s="87">
        <v>303120000</v>
      </c>
      <c r="P124" s="87">
        <v>132310000</v>
      </c>
      <c r="Q124" s="87">
        <v>170810000</v>
      </c>
      <c r="R124" s="87">
        <f t="shared" si="2"/>
        <v>6800010.7680297196</v>
      </c>
      <c r="S124" s="87">
        <v>303120000</v>
      </c>
      <c r="T124" s="87">
        <f t="shared" si="3"/>
        <v>12906357.377342343</v>
      </c>
      <c r="U124" s="85"/>
      <c r="V124" s="115" t="s">
        <v>1257</v>
      </c>
      <c r="W124" s="115" t="s">
        <v>1257</v>
      </c>
      <c r="X124" s="115" t="s">
        <v>1258</v>
      </c>
    </row>
    <row r="125" spans="1:24">
      <c r="A125" s="85"/>
      <c r="B125" s="85">
        <v>6</v>
      </c>
      <c r="C125" s="82">
        <v>1</v>
      </c>
      <c r="D125" s="82">
        <v>12</v>
      </c>
      <c r="E125" s="82">
        <v>3.7</v>
      </c>
      <c r="F125" s="83">
        <v>1201</v>
      </c>
      <c r="G125" s="82">
        <v>1</v>
      </c>
      <c r="H125" s="82">
        <v>25.72</v>
      </c>
      <c r="I125" s="82">
        <v>46.55</v>
      </c>
      <c r="J125" s="82">
        <v>86.37</v>
      </c>
      <c r="K125" s="82"/>
      <c r="L125" s="117">
        <v>96.18</v>
      </c>
      <c r="M125" s="117">
        <v>182.55</v>
      </c>
      <c r="N125" s="87">
        <v>6800000</v>
      </c>
      <c r="O125" s="87">
        <v>375505000</v>
      </c>
      <c r="P125" s="87">
        <v>163905000</v>
      </c>
      <c r="Q125" s="87">
        <v>211600000</v>
      </c>
      <c r="R125" s="87">
        <f t="shared" si="2"/>
        <v>6799993.6618745904</v>
      </c>
      <c r="S125" s="87">
        <v>375505000</v>
      </c>
      <c r="T125" s="87">
        <f t="shared" si="3"/>
        <v>12906413.42249123</v>
      </c>
      <c r="U125" s="85"/>
      <c r="V125" s="115" t="s">
        <v>1257</v>
      </c>
      <c r="W125" s="115" t="s">
        <v>1257</v>
      </c>
      <c r="X125" s="115" t="s">
        <v>1258</v>
      </c>
    </row>
    <row r="126" spans="1:24">
      <c r="A126" s="85"/>
      <c r="B126" s="85">
        <v>6</v>
      </c>
      <c r="C126" s="82">
        <v>1</v>
      </c>
      <c r="D126" s="82">
        <v>12</v>
      </c>
      <c r="E126" s="82">
        <v>3.7</v>
      </c>
      <c r="F126" s="83">
        <v>1202</v>
      </c>
      <c r="G126" s="82">
        <v>5</v>
      </c>
      <c r="H126" s="82">
        <v>28.19</v>
      </c>
      <c r="I126" s="82">
        <v>51.01</v>
      </c>
      <c r="J126" s="82">
        <v>94.65</v>
      </c>
      <c r="K126" s="82"/>
      <c r="L126" s="117">
        <v>105.4</v>
      </c>
      <c r="M126" s="117">
        <v>200.05</v>
      </c>
      <c r="N126" s="87">
        <v>6800000</v>
      </c>
      <c r="O126" s="87">
        <v>411503000</v>
      </c>
      <c r="P126" s="87">
        <v>179623000</v>
      </c>
      <c r="Q126" s="87">
        <v>231880000</v>
      </c>
      <c r="R126" s="87">
        <f t="shared" si="2"/>
        <v>6800002.4787191628</v>
      </c>
      <c r="S126" s="87">
        <v>411503000</v>
      </c>
      <c r="T126" s="87">
        <f t="shared" si="3"/>
        <v>12906456.31753101</v>
      </c>
      <c r="U126" s="85"/>
      <c r="V126" s="115" t="s">
        <v>1257</v>
      </c>
      <c r="W126" s="115" t="s">
        <v>1257</v>
      </c>
      <c r="X126" s="115" t="s">
        <v>1258</v>
      </c>
    </row>
    <row r="127" spans="1:24">
      <c r="A127" s="85"/>
      <c r="B127" s="85">
        <v>6</v>
      </c>
      <c r="C127" s="82">
        <v>1</v>
      </c>
      <c r="D127" s="82">
        <v>12</v>
      </c>
      <c r="E127" s="82">
        <v>3.7</v>
      </c>
      <c r="F127" s="83">
        <v>1203</v>
      </c>
      <c r="G127" s="82">
        <v>1</v>
      </c>
      <c r="H127" s="82">
        <v>28.19</v>
      </c>
      <c r="I127" s="82">
        <v>51.01</v>
      </c>
      <c r="J127" s="82">
        <v>94.65</v>
      </c>
      <c r="K127" s="82"/>
      <c r="L127" s="117">
        <v>105.4</v>
      </c>
      <c r="M127" s="117">
        <v>200.05</v>
      </c>
      <c r="N127" s="87">
        <v>6750000</v>
      </c>
      <c r="O127" s="87">
        <v>408477000</v>
      </c>
      <c r="P127" s="87">
        <v>178297000</v>
      </c>
      <c r="Q127" s="87">
        <v>230180000</v>
      </c>
      <c r="R127" s="87">
        <f t="shared" si="2"/>
        <v>6749998.4508005222</v>
      </c>
      <c r="S127" s="87">
        <v>408477000</v>
      </c>
      <c r="T127" s="87">
        <f t="shared" si="3"/>
        <v>12811548.293004218</v>
      </c>
      <c r="U127" s="85"/>
      <c r="V127" s="115" t="s">
        <v>1257</v>
      </c>
      <c r="W127" s="115" t="s">
        <v>1257</v>
      </c>
      <c r="X127" s="115" t="s">
        <v>1258</v>
      </c>
    </row>
    <row r="128" spans="1:24">
      <c r="A128" s="85"/>
      <c r="B128" s="85">
        <v>6</v>
      </c>
      <c r="C128" s="82">
        <v>1</v>
      </c>
      <c r="D128" s="82">
        <v>12</v>
      </c>
      <c r="E128" s="82">
        <v>3.7</v>
      </c>
      <c r="F128" s="83">
        <v>1204</v>
      </c>
      <c r="G128" s="82">
        <v>5</v>
      </c>
      <c r="H128" s="82">
        <v>28.19</v>
      </c>
      <c r="I128" s="82">
        <v>51.01</v>
      </c>
      <c r="J128" s="82">
        <v>94.65</v>
      </c>
      <c r="K128" s="82"/>
      <c r="L128" s="117">
        <v>105.4</v>
      </c>
      <c r="M128" s="117">
        <v>200.05</v>
      </c>
      <c r="N128" s="87">
        <v>6750000</v>
      </c>
      <c r="O128" s="87">
        <v>408477000</v>
      </c>
      <c r="P128" s="87">
        <v>178297000</v>
      </c>
      <c r="Q128" s="87">
        <v>230180000</v>
      </c>
      <c r="R128" s="87">
        <f t="shared" si="2"/>
        <v>6749998.4508005222</v>
      </c>
      <c r="S128" s="87">
        <v>408477000</v>
      </c>
      <c r="T128" s="87">
        <f t="shared" si="3"/>
        <v>12811548.293004218</v>
      </c>
      <c r="U128" s="85"/>
      <c r="V128" s="115" t="s">
        <v>1257</v>
      </c>
      <c r="W128" s="115" t="s">
        <v>1257</v>
      </c>
      <c r="X128" s="115" t="s">
        <v>1258</v>
      </c>
    </row>
    <row r="129" spans="1:24">
      <c r="A129" s="85"/>
      <c r="B129" s="85">
        <v>6</v>
      </c>
      <c r="C129" s="82">
        <v>1</v>
      </c>
      <c r="D129" s="82">
        <v>12</v>
      </c>
      <c r="E129" s="82">
        <v>3.7</v>
      </c>
      <c r="F129" s="83">
        <v>1205</v>
      </c>
      <c r="G129" s="82">
        <v>5</v>
      </c>
      <c r="H129" s="82">
        <v>28.19</v>
      </c>
      <c r="I129" s="82">
        <v>51.01</v>
      </c>
      <c r="J129" s="82">
        <v>94.65</v>
      </c>
      <c r="K129" s="82"/>
      <c r="L129" s="117">
        <v>105.4</v>
      </c>
      <c r="M129" s="117">
        <v>200.05</v>
      </c>
      <c r="N129" s="87">
        <v>6850000</v>
      </c>
      <c r="O129" s="87">
        <v>414529000</v>
      </c>
      <c r="P129" s="87">
        <v>180939000</v>
      </c>
      <c r="Q129" s="87">
        <v>233590000</v>
      </c>
      <c r="R129" s="87">
        <f t="shared" si="2"/>
        <v>6850006.5066378033</v>
      </c>
      <c r="S129" s="87">
        <v>414529000</v>
      </c>
      <c r="T129" s="87">
        <f t="shared" si="3"/>
        <v>13001364.342057804</v>
      </c>
      <c r="U129" s="85"/>
      <c r="V129" s="115" t="s">
        <v>1257</v>
      </c>
      <c r="W129" s="115" t="s">
        <v>1257</v>
      </c>
      <c r="X129" s="115" t="s">
        <v>1258</v>
      </c>
    </row>
    <row r="130" spans="1:24">
      <c r="A130" s="85"/>
      <c r="B130" s="85">
        <v>6</v>
      </c>
      <c r="C130" s="82">
        <v>1</v>
      </c>
      <c r="D130" s="82">
        <v>12</v>
      </c>
      <c r="E130" s="82">
        <v>3.7</v>
      </c>
      <c r="F130" s="83">
        <v>1206</v>
      </c>
      <c r="G130" s="82">
        <v>1</v>
      </c>
      <c r="H130" s="82">
        <v>27.29</v>
      </c>
      <c r="I130" s="82">
        <v>49.39</v>
      </c>
      <c r="J130" s="82">
        <v>91.64</v>
      </c>
      <c r="K130" s="82"/>
      <c r="L130" s="117">
        <v>102.04</v>
      </c>
      <c r="M130" s="117">
        <v>193.68</v>
      </c>
      <c r="N130" s="87">
        <v>6850000</v>
      </c>
      <c r="O130" s="87">
        <v>401329000</v>
      </c>
      <c r="P130" s="87">
        <v>175179000</v>
      </c>
      <c r="Q130" s="87">
        <v>226150000</v>
      </c>
      <c r="R130" s="87">
        <f t="shared" si="2"/>
        <v>6849997.0983918263</v>
      </c>
      <c r="S130" s="87">
        <v>401329000</v>
      </c>
      <c r="T130" s="87">
        <f t="shared" si="3"/>
        <v>13001836.907257242</v>
      </c>
      <c r="U130" s="85"/>
      <c r="V130" s="115" t="s">
        <v>1257</v>
      </c>
      <c r="W130" s="115" t="s">
        <v>1257</v>
      </c>
      <c r="X130" s="115" t="s">
        <v>1258</v>
      </c>
    </row>
    <row r="131" spans="1:24">
      <c r="A131" s="85"/>
      <c r="B131" s="85">
        <v>6</v>
      </c>
      <c r="C131" s="82">
        <v>1</v>
      </c>
      <c r="D131" s="82">
        <v>12</v>
      </c>
      <c r="E131" s="82">
        <v>3.7</v>
      </c>
      <c r="F131" s="83">
        <v>1207</v>
      </c>
      <c r="G131" s="82">
        <v>5</v>
      </c>
      <c r="H131" s="82">
        <v>30.91</v>
      </c>
      <c r="I131" s="82">
        <v>55.94</v>
      </c>
      <c r="J131" s="82">
        <v>103.78999999999999</v>
      </c>
      <c r="K131" s="82"/>
      <c r="L131" s="117">
        <v>115.57</v>
      </c>
      <c r="M131" s="117">
        <v>219.35999999999999</v>
      </c>
      <c r="N131" s="87">
        <v>6750000</v>
      </c>
      <c r="O131" s="87">
        <v>447906000</v>
      </c>
      <c r="P131" s="87">
        <v>195506000</v>
      </c>
      <c r="Q131" s="87">
        <v>252400000</v>
      </c>
      <c r="R131" s="87">
        <f t="shared" ref="R131:R169" si="4">S131/(M131*0.3025)</f>
        <v>6750004.5210409248</v>
      </c>
      <c r="S131" s="87">
        <v>447906000</v>
      </c>
      <c r="T131" s="87">
        <f t="shared" ref="T131:T169" si="5">S131/(L131*0.3025)</f>
        <v>12811984.007402763</v>
      </c>
      <c r="U131" s="85"/>
      <c r="V131" s="115" t="s">
        <v>1257</v>
      </c>
      <c r="W131" s="115" t="s">
        <v>1257</v>
      </c>
      <c r="X131" s="115" t="s">
        <v>1258</v>
      </c>
    </row>
    <row r="132" spans="1:24">
      <c r="A132" s="85"/>
      <c r="B132" s="85">
        <v>6</v>
      </c>
      <c r="C132" s="82">
        <v>1</v>
      </c>
      <c r="D132" s="82">
        <v>12</v>
      </c>
      <c r="E132" s="82">
        <v>3.7</v>
      </c>
      <c r="F132" s="83">
        <v>1208</v>
      </c>
      <c r="G132" s="82">
        <v>1</v>
      </c>
      <c r="H132" s="82">
        <v>17.059999999999999</v>
      </c>
      <c r="I132" s="82">
        <v>30.88</v>
      </c>
      <c r="J132" s="82">
        <v>57.29</v>
      </c>
      <c r="K132" s="82"/>
      <c r="L132" s="117">
        <v>63.8</v>
      </c>
      <c r="M132" s="117">
        <v>121.09</v>
      </c>
      <c r="N132" s="87">
        <v>6800000</v>
      </c>
      <c r="O132" s="87">
        <v>249082000</v>
      </c>
      <c r="P132" s="87">
        <v>108722000</v>
      </c>
      <c r="Q132" s="87">
        <v>140360000</v>
      </c>
      <c r="R132" s="87">
        <f t="shared" si="4"/>
        <v>6799996.4509698069</v>
      </c>
      <c r="S132" s="87">
        <v>249082000</v>
      </c>
      <c r="T132" s="87">
        <f t="shared" si="5"/>
        <v>12906137.464701159</v>
      </c>
      <c r="U132" s="85"/>
      <c r="V132" s="115" t="s">
        <v>1257</v>
      </c>
      <c r="W132" s="115" t="s">
        <v>1257</v>
      </c>
      <c r="X132" s="115" t="s">
        <v>1258</v>
      </c>
    </row>
    <row r="133" spans="1:24">
      <c r="A133" s="85"/>
      <c r="B133" s="85">
        <v>6</v>
      </c>
      <c r="C133" s="82">
        <v>1</v>
      </c>
      <c r="D133" s="82">
        <v>12</v>
      </c>
      <c r="E133" s="82">
        <v>3.7</v>
      </c>
      <c r="F133" s="83">
        <v>1209</v>
      </c>
      <c r="G133" s="82">
        <v>1</v>
      </c>
      <c r="H133" s="82">
        <v>17.059999999999999</v>
      </c>
      <c r="I133" s="82">
        <v>30.88</v>
      </c>
      <c r="J133" s="82">
        <v>57.29</v>
      </c>
      <c r="K133" s="82"/>
      <c r="L133" s="117">
        <v>63.8</v>
      </c>
      <c r="M133" s="117">
        <v>121.09</v>
      </c>
      <c r="N133" s="87">
        <v>6800000</v>
      </c>
      <c r="O133" s="87">
        <v>249082000</v>
      </c>
      <c r="P133" s="87">
        <v>108722000</v>
      </c>
      <c r="Q133" s="87">
        <v>140360000</v>
      </c>
      <c r="R133" s="87">
        <f t="shared" si="4"/>
        <v>6799996.4509698069</v>
      </c>
      <c r="S133" s="87">
        <v>249082000</v>
      </c>
      <c r="T133" s="87">
        <f t="shared" si="5"/>
        <v>12906137.464701159</v>
      </c>
      <c r="U133" s="85"/>
      <c r="V133" s="115" t="s">
        <v>1257</v>
      </c>
      <c r="W133" s="115" t="s">
        <v>1257</v>
      </c>
      <c r="X133" s="115" t="s">
        <v>1258</v>
      </c>
    </row>
    <row r="134" spans="1:24">
      <c r="A134" s="85"/>
      <c r="B134" s="85">
        <v>6</v>
      </c>
      <c r="C134" s="82">
        <v>1</v>
      </c>
      <c r="D134" s="82">
        <v>12</v>
      </c>
      <c r="E134" s="82">
        <v>3.7</v>
      </c>
      <c r="F134" s="83">
        <v>1210</v>
      </c>
      <c r="G134" s="82">
        <v>1</v>
      </c>
      <c r="H134" s="82">
        <v>17.059999999999999</v>
      </c>
      <c r="I134" s="82">
        <v>30.88</v>
      </c>
      <c r="J134" s="82">
        <v>57.29</v>
      </c>
      <c r="K134" s="82"/>
      <c r="L134" s="117">
        <v>63.8</v>
      </c>
      <c r="M134" s="117">
        <v>121.09</v>
      </c>
      <c r="N134" s="87">
        <v>6800000</v>
      </c>
      <c r="O134" s="87">
        <v>249082000</v>
      </c>
      <c r="P134" s="87">
        <v>108722000</v>
      </c>
      <c r="Q134" s="87">
        <v>140360000</v>
      </c>
      <c r="R134" s="87">
        <f t="shared" si="4"/>
        <v>6799996.4509698069</v>
      </c>
      <c r="S134" s="87">
        <v>249082000</v>
      </c>
      <c r="T134" s="87">
        <f t="shared" si="5"/>
        <v>12906137.464701159</v>
      </c>
      <c r="U134" s="85"/>
      <c r="V134" s="115" t="s">
        <v>1257</v>
      </c>
      <c r="W134" s="115" t="s">
        <v>1257</v>
      </c>
      <c r="X134" s="115" t="s">
        <v>1258</v>
      </c>
    </row>
    <row r="135" spans="1:24">
      <c r="A135" s="85"/>
      <c r="B135" s="85">
        <v>6</v>
      </c>
      <c r="C135" s="82">
        <v>1</v>
      </c>
      <c r="D135" s="82">
        <v>12</v>
      </c>
      <c r="E135" s="82">
        <v>3.7</v>
      </c>
      <c r="F135" s="83">
        <v>1211</v>
      </c>
      <c r="G135" s="82">
        <v>1</v>
      </c>
      <c r="H135" s="82">
        <v>32.700000000000003</v>
      </c>
      <c r="I135" s="82">
        <v>59.18</v>
      </c>
      <c r="J135" s="82">
        <v>109.8</v>
      </c>
      <c r="K135" s="82"/>
      <c r="L135" s="117">
        <v>122.26</v>
      </c>
      <c r="M135" s="117">
        <v>232.06</v>
      </c>
      <c r="N135" s="87">
        <v>6850000</v>
      </c>
      <c r="O135" s="87">
        <v>480857000</v>
      </c>
      <c r="P135" s="87">
        <v>209897000</v>
      </c>
      <c r="Q135" s="87">
        <v>270960000</v>
      </c>
      <c r="R135" s="87">
        <f t="shared" si="4"/>
        <v>6849995.3346348871</v>
      </c>
      <c r="S135" s="87">
        <v>480857000</v>
      </c>
      <c r="T135" s="87">
        <f t="shared" si="5"/>
        <v>13001880.560734272</v>
      </c>
      <c r="U135" s="85"/>
      <c r="V135" s="115" t="s">
        <v>1257</v>
      </c>
      <c r="W135" s="115" t="s">
        <v>1257</v>
      </c>
      <c r="X135" s="115" t="s">
        <v>1258</v>
      </c>
    </row>
    <row r="136" spans="1:24">
      <c r="A136" s="85"/>
      <c r="B136" s="85">
        <v>6</v>
      </c>
      <c r="C136" s="82">
        <v>1</v>
      </c>
      <c r="D136" s="82">
        <v>12</v>
      </c>
      <c r="E136" s="82">
        <v>3.7</v>
      </c>
      <c r="F136" s="83">
        <v>1212</v>
      </c>
      <c r="G136" s="82">
        <v>1</v>
      </c>
      <c r="H136" s="82">
        <v>20.77</v>
      </c>
      <c r="I136" s="82">
        <v>37.58</v>
      </c>
      <c r="J136" s="82">
        <v>69.72</v>
      </c>
      <c r="K136" s="82"/>
      <c r="L136" s="117">
        <v>77.64</v>
      </c>
      <c r="M136" s="117">
        <v>147.36000000000001</v>
      </c>
      <c r="N136" s="87">
        <v>6850000</v>
      </c>
      <c r="O136" s="87">
        <v>305348000</v>
      </c>
      <c r="P136" s="87">
        <v>133288000</v>
      </c>
      <c r="Q136" s="87">
        <v>172060000</v>
      </c>
      <c r="R136" s="87">
        <f t="shared" si="4"/>
        <v>6849992.3726456156</v>
      </c>
      <c r="S136" s="87">
        <v>305348000</v>
      </c>
      <c r="T136" s="87">
        <f t="shared" si="5"/>
        <v>13001221.999395387</v>
      </c>
      <c r="U136" s="85"/>
      <c r="V136" s="115" t="s">
        <v>1257</v>
      </c>
      <c r="W136" s="115" t="s">
        <v>1257</v>
      </c>
      <c r="X136" s="115" t="s">
        <v>1258</v>
      </c>
    </row>
    <row r="137" spans="1:24">
      <c r="A137" s="85"/>
      <c r="B137" s="85">
        <v>6</v>
      </c>
      <c r="C137" s="82">
        <v>1</v>
      </c>
      <c r="D137" s="82">
        <v>13</v>
      </c>
      <c r="E137" s="82">
        <v>3.8</v>
      </c>
      <c r="F137" s="83">
        <v>1301</v>
      </c>
      <c r="G137" s="82">
        <v>1</v>
      </c>
      <c r="H137" s="82">
        <v>25.72</v>
      </c>
      <c r="I137" s="82">
        <v>46.55</v>
      </c>
      <c r="J137" s="82">
        <v>86.37</v>
      </c>
      <c r="K137" s="82"/>
      <c r="L137" s="117">
        <v>96.18</v>
      </c>
      <c r="M137" s="117">
        <v>182.55</v>
      </c>
      <c r="N137" s="87">
        <v>6800000</v>
      </c>
      <c r="O137" s="87">
        <v>375505000</v>
      </c>
      <c r="P137" s="87">
        <v>163905000</v>
      </c>
      <c r="Q137" s="87">
        <v>211600000</v>
      </c>
      <c r="R137" s="87">
        <f t="shared" si="4"/>
        <v>6799993.6618745904</v>
      </c>
      <c r="S137" s="87">
        <v>375505000</v>
      </c>
      <c r="T137" s="87">
        <f t="shared" si="5"/>
        <v>12906413.42249123</v>
      </c>
      <c r="U137" s="85"/>
      <c r="V137" s="115" t="s">
        <v>1257</v>
      </c>
      <c r="W137" s="115" t="s">
        <v>1257</v>
      </c>
      <c r="X137" s="115" t="s">
        <v>1258</v>
      </c>
    </row>
    <row r="138" spans="1:24">
      <c r="A138" s="85"/>
      <c r="B138" s="85">
        <v>6</v>
      </c>
      <c r="C138" s="82">
        <v>1</v>
      </c>
      <c r="D138" s="82">
        <v>13</v>
      </c>
      <c r="E138" s="82">
        <v>3.8</v>
      </c>
      <c r="F138" s="83">
        <v>1302</v>
      </c>
      <c r="G138" s="82">
        <v>5</v>
      </c>
      <c r="H138" s="82">
        <v>28.19</v>
      </c>
      <c r="I138" s="82">
        <v>51.01</v>
      </c>
      <c r="J138" s="82">
        <v>94.65</v>
      </c>
      <c r="K138" s="82"/>
      <c r="L138" s="117">
        <v>105.4</v>
      </c>
      <c r="M138" s="117">
        <v>200.05</v>
      </c>
      <c r="N138" s="87">
        <v>6800000</v>
      </c>
      <c r="O138" s="87">
        <v>411503000</v>
      </c>
      <c r="P138" s="87">
        <v>179623000</v>
      </c>
      <c r="Q138" s="87">
        <v>231880000</v>
      </c>
      <c r="R138" s="87">
        <f t="shared" si="4"/>
        <v>6800002.4787191628</v>
      </c>
      <c r="S138" s="87">
        <v>411503000</v>
      </c>
      <c r="T138" s="87">
        <f t="shared" si="5"/>
        <v>12906456.31753101</v>
      </c>
      <c r="U138" s="85"/>
      <c r="V138" s="115" t="s">
        <v>1257</v>
      </c>
      <c r="W138" s="115" t="s">
        <v>1257</v>
      </c>
      <c r="X138" s="115" t="s">
        <v>1258</v>
      </c>
    </row>
    <row r="139" spans="1:24">
      <c r="A139" s="85"/>
      <c r="B139" s="85">
        <v>6</v>
      </c>
      <c r="C139" s="82">
        <v>1</v>
      </c>
      <c r="D139" s="82">
        <v>13</v>
      </c>
      <c r="E139" s="82">
        <v>3.8</v>
      </c>
      <c r="F139" s="83">
        <v>1303</v>
      </c>
      <c r="G139" s="82">
        <v>1</v>
      </c>
      <c r="H139" s="82">
        <v>28.19</v>
      </c>
      <c r="I139" s="82">
        <v>51.01</v>
      </c>
      <c r="J139" s="82">
        <v>94.65</v>
      </c>
      <c r="K139" s="82"/>
      <c r="L139" s="117">
        <v>105.4</v>
      </c>
      <c r="M139" s="117">
        <v>200.05</v>
      </c>
      <c r="N139" s="87">
        <v>6750000</v>
      </c>
      <c r="O139" s="87">
        <v>408477000</v>
      </c>
      <c r="P139" s="87">
        <v>178297000</v>
      </c>
      <c r="Q139" s="87">
        <v>230180000</v>
      </c>
      <c r="R139" s="87">
        <f t="shared" si="4"/>
        <v>6749998.4508005222</v>
      </c>
      <c r="S139" s="87">
        <v>408477000</v>
      </c>
      <c r="T139" s="87">
        <f t="shared" si="5"/>
        <v>12811548.293004218</v>
      </c>
      <c r="U139" s="85"/>
      <c r="V139" s="115" t="s">
        <v>1257</v>
      </c>
      <c r="W139" s="115" t="s">
        <v>1257</v>
      </c>
      <c r="X139" s="115" t="s">
        <v>1258</v>
      </c>
    </row>
    <row r="140" spans="1:24">
      <c r="A140" s="85"/>
      <c r="B140" s="85">
        <v>6</v>
      </c>
      <c r="C140" s="82">
        <v>1</v>
      </c>
      <c r="D140" s="82">
        <v>13</v>
      </c>
      <c r="E140" s="82">
        <v>3.8</v>
      </c>
      <c r="F140" s="83">
        <v>1304</v>
      </c>
      <c r="G140" s="82">
        <v>1</v>
      </c>
      <c r="H140" s="82">
        <v>28.19</v>
      </c>
      <c r="I140" s="82">
        <v>51.01</v>
      </c>
      <c r="J140" s="82">
        <v>94.65</v>
      </c>
      <c r="K140" s="82"/>
      <c r="L140" s="117">
        <v>105.4</v>
      </c>
      <c r="M140" s="117">
        <v>200.05</v>
      </c>
      <c r="N140" s="87">
        <v>6750000</v>
      </c>
      <c r="O140" s="87">
        <v>408477000</v>
      </c>
      <c r="P140" s="87">
        <v>178297000</v>
      </c>
      <c r="Q140" s="87">
        <v>230180000</v>
      </c>
      <c r="R140" s="87">
        <f t="shared" si="4"/>
        <v>6749998.4508005222</v>
      </c>
      <c r="S140" s="87">
        <v>408477000</v>
      </c>
      <c r="T140" s="87">
        <f t="shared" si="5"/>
        <v>12811548.293004218</v>
      </c>
      <c r="U140" s="85"/>
      <c r="V140" s="115" t="s">
        <v>1257</v>
      </c>
      <c r="W140" s="115" t="s">
        <v>1257</v>
      </c>
      <c r="X140" s="115" t="s">
        <v>1258</v>
      </c>
    </row>
    <row r="141" spans="1:24">
      <c r="A141" s="85"/>
      <c r="B141" s="85">
        <v>6</v>
      </c>
      <c r="C141" s="82">
        <v>1</v>
      </c>
      <c r="D141" s="82">
        <v>13</v>
      </c>
      <c r="E141" s="82">
        <v>3.8</v>
      </c>
      <c r="F141" s="83">
        <v>1305</v>
      </c>
      <c r="G141" s="82">
        <v>1</v>
      </c>
      <c r="H141" s="82">
        <v>28.19</v>
      </c>
      <c r="I141" s="82">
        <v>51.01</v>
      </c>
      <c r="J141" s="82">
        <v>94.65</v>
      </c>
      <c r="K141" s="82"/>
      <c r="L141" s="117">
        <v>105.4</v>
      </c>
      <c r="M141" s="117">
        <v>200.05</v>
      </c>
      <c r="N141" s="87">
        <v>6850000</v>
      </c>
      <c r="O141" s="87">
        <v>414529000</v>
      </c>
      <c r="P141" s="87">
        <v>180939000</v>
      </c>
      <c r="Q141" s="87">
        <v>233590000</v>
      </c>
      <c r="R141" s="87">
        <f t="shared" si="4"/>
        <v>6850006.5066378033</v>
      </c>
      <c r="S141" s="87">
        <v>414529000</v>
      </c>
      <c r="T141" s="87">
        <f t="shared" si="5"/>
        <v>13001364.342057804</v>
      </c>
      <c r="U141" s="85"/>
      <c r="V141" s="115" t="s">
        <v>1257</v>
      </c>
      <c r="W141" s="115" t="s">
        <v>1257</v>
      </c>
      <c r="X141" s="115" t="s">
        <v>1258</v>
      </c>
    </row>
    <row r="142" spans="1:24">
      <c r="A142" s="85"/>
      <c r="B142" s="85">
        <v>6</v>
      </c>
      <c r="C142" s="82">
        <v>1</v>
      </c>
      <c r="D142" s="82">
        <v>13</v>
      </c>
      <c r="E142" s="82">
        <v>3.8</v>
      </c>
      <c r="F142" s="83">
        <v>1306</v>
      </c>
      <c r="G142" s="82">
        <v>1</v>
      </c>
      <c r="H142" s="82">
        <v>27.29</v>
      </c>
      <c r="I142" s="82">
        <v>49.39</v>
      </c>
      <c r="J142" s="82">
        <v>91.64</v>
      </c>
      <c r="K142" s="82"/>
      <c r="L142" s="117">
        <v>102.04</v>
      </c>
      <c r="M142" s="117">
        <v>193.68</v>
      </c>
      <c r="N142" s="87">
        <v>6850000</v>
      </c>
      <c r="O142" s="87">
        <v>401329000</v>
      </c>
      <c r="P142" s="87">
        <v>175179000</v>
      </c>
      <c r="Q142" s="87">
        <v>226150000</v>
      </c>
      <c r="R142" s="87">
        <f t="shared" si="4"/>
        <v>6849997.0983918263</v>
      </c>
      <c r="S142" s="87">
        <v>401329000</v>
      </c>
      <c r="T142" s="87">
        <f t="shared" si="5"/>
        <v>13001836.907257242</v>
      </c>
      <c r="U142" s="85"/>
      <c r="V142" s="115" t="s">
        <v>1257</v>
      </c>
      <c r="W142" s="115" t="s">
        <v>1257</v>
      </c>
      <c r="X142" s="115" t="s">
        <v>1258</v>
      </c>
    </row>
    <row r="143" spans="1:24">
      <c r="A143" s="85"/>
      <c r="B143" s="85">
        <v>6</v>
      </c>
      <c r="C143" s="82">
        <v>1</v>
      </c>
      <c r="D143" s="82">
        <v>13</v>
      </c>
      <c r="E143" s="82">
        <v>3.8</v>
      </c>
      <c r="F143" s="83">
        <v>1307</v>
      </c>
      <c r="G143" s="82">
        <v>5</v>
      </c>
      <c r="H143" s="82">
        <v>30.91</v>
      </c>
      <c r="I143" s="82">
        <v>55.94</v>
      </c>
      <c r="J143" s="82">
        <v>103.78999999999999</v>
      </c>
      <c r="K143" s="82"/>
      <c r="L143" s="117">
        <v>115.57</v>
      </c>
      <c r="M143" s="117">
        <v>219.35999999999999</v>
      </c>
      <c r="N143" s="87">
        <v>6750000</v>
      </c>
      <c r="O143" s="87">
        <v>447906000</v>
      </c>
      <c r="P143" s="87">
        <v>195506000</v>
      </c>
      <c r="Q143" s="87">
        <v>252400000</v>
      </c>
      <c r="R143" s="87">
        <f t="shared" si="4"/>
        <v>6750004.5210409248</v>
      </c>
      <c r="S143" s="87">
        <v>447906000</v>
      </c>
      <c r="T143" s="87">
        <f t="shared" si="5"/>
        <v>12811984.007402763</v>
      </c>
      <c r="U143" s="85"/>
      <c r="V143" s="115" t="s">
        <v>1257</v>
      </c>
      <c r="W143" s="115" t="s">
        <v>1257</v>
      </c>
      <c r="X143" s="115" t="s">
        <v>1258</v>
      </c>
    </row>
    <row r="144" spans="1:24">
      <c r="A144" s="85"/>
      <c r="B144" s="85">
        <v>6</v>
      </c>
      <c r="C144" s="82">
        <v>1</v>
      </c>
      <c r="D144" s="82">
        <v>13</v>
      </c>
      <c r="E144" s="82">
        <v>3.8</v>
      </c>
      <c r="F144" s="83">
        <v>1308</v>
      </c>
      <c r="G144" s="82">
        <v>1</v>
      </c>
      <c r="H144" s="82">
        <v>17.059999999999999</v>
      </c>
      <c r="I144" s="82">
        <v>30.88</v>
      </c>
      <c r="J144" s="82">
        <v>57.29</v>
      </c>
      <c r="K144" s="82"/>
      <c r="L144" s="117">
        <v>63.8</v>
      </c>
      <c r="M144" s="117">
        <v>121.09</v>
      </c>
      <c r="N144" s="87">
        <v>6800000</v>
      </c>
      <c r="O144" s="87">
        <v>249082000</v>
      </c>
      <c r="P144" s="87">
        <v>108722000</v>
      </c>
      <c r="Q144" s="87">
        <v>140360000</v>
      </c>
      <c r="R144" s="87">
        <f t="shared" si="4"/>
        <v>6799996.4509698069</v>
      </c>
      <c r="S144" s="87">
        <v>249082000</v>
      </c>
      <c r="T144" s="87">
        <f t="shared" si="5"/>
        <v>12906137.464701159</v>
      </c>
      <c r="U144" s="85"/>
      <c r="V144" s="115" t="s">
        <v>1257</v>
      </c>
      <c r="W144" s="115" t="s">
        <v>1257</v>
      </c>
      <c r="X144" s="115" t="s">
        <v>1258</v>
      </c>
    </row>
    <row r="145" spans="1:24">
      <c r="A145" s="85"/>
      <c r="B145" s="85">
        <v>6</v>
      </c>
      <c r="C145" s="82">
        <v>1</v>
      </c>
      <c r="D145" s="82">
        <v>13</v>
      </c>
      <c r="E145" s="82">
        <v>3.8</v>
      </c>
      <c r="F145" s="83">
        <v>1309</v>
      </c>
      <c r="G145" s="82">
        <v>1</v>
      </c>
      <c r="H145" s="82">
        <v>17.059999999999999</v>
      </c>
      <c r="I145" s="82">
        <v>30.88</v>
      </c>
      <c r="J145" s="82">
        <v>57.29</v>
      </c>
      <c r="K145" s="82"/>
      <c r="L145" s="117">
        <v>63.8</v>
      </c>
      <c r="M145" s="117">
        <v>121.09</v>
      </c>
      <c r="N145" s="87">
        <v>6800000</v>
      </c>
      <c r="O145" s="87">
        <v>249082000</v>
      </c>
      <c r="P145" s="87">
        <v>108722000</v>
      </c>
      <c r="Q145" s="87">
        <v>140360000</v>
      </c>
      <c r="R145" s="87">
        <f t="shared" si="4"/>
        <v>6799996.4509698069</v>
      </c>
      <c r="S145" s="87">
        <v>249082000</v>
      </c>
      <c r="T145" s="87">
        <f t="shared" si="5"/>
        <v>12906137.464701159</v>
      </c>
      <c r="U145" s="85"/>
      <c r="V145" s="115" t="s">
        <v>1257</v>
      </c>
      <c r="W145" s="115" t="s">
        <v>1257</v>
      </c>
      <c r="X145" s="115" t="s">
        <v>1258</v>
      </c>
    </row>
    <row r="146" spans="1:24">
      <c r="A146" s="85"/>
      <c r="B146" s="85">
        <v>6</v>
      </c>
      <c r="C146" s="82">
        <v>1</v>
      </c>
      <c r="D146" s="82">
        <v>13</v>
      </c>
      <c r="E146" s="82">
        <v>3.8</v>
      </c>
      <c r="F146" s="83">
        <v>1310</v>
      </c>
      <c r="G146" s="82">
        <v>1</v>
      </c>
      <c r="H146" s="82">
        <v>17.059999999999999</v>
      </c>
      <c r="I146" s="82">
        <v>30.88</v>
      </c>
      <c r="J146" s="82">
        <v>57.29</v>
      </c>
      <c r="K146" s="82"/>
      <c r="L146" s="117">
        <v>63.8</v>
      </c>
      <c r="M146" s="117">
        <v>121.09</v>
      </c>
      <c r="N146" s="87">
        <v>6800000</v>
      </c>
      <c r="O146" s="87">
        <v>249082000</v>
      </c>
      <c r="P146" s="87">
        <v>108722000</v>
      </c>
      <c r="Q146" s="87">
        <v>140360000</v>
      </c>
      <c r="R146" s="87">
        <f t="shared" si="4"/>
        <v>6799996.4509698069</v>
      </c>
      <c r="S146" s="87">
        <v>249082000</v>
      </c>
      <c r="T146" s="87">
        <f t="shared" si="5"/>
        <v>12906137.464701159</v>
      </c>
      <c r="U146" s="85"/>
      <c r="V146" s="115" t="s">
        <v>1257</v>
      </c>
      <c r="W146" s="115" t="s">
        <v>1257</v>
      </c>
      <c r="X146" s="115" t="s">
        <v>1258</v>
      </c>
    </row>
    <row r="147" spans="1:24">
      <c r="A147" s="85"/>
      <c r="B147" s="85">
        <v>6</v>
      </c>
      <c r="C147" s="82">
        <v>1</v>
      </c>
      <c r="D147" s="82">
        <v>13</v>
      </c>
      <c r="E147" s="82">
        <v>3.8</v>
      </c>
      <c r="F147" s="83">
        <v>1311</v>
      </c>
      <c r="G147" s="82">
        <v>1</v>
      </c>
      <c r="H147" s="82">
        <v>32.700000000000003</v>
      </c>
      <c r="I147" s="82">
        <v>59.18</v>
      </c>
      <c r="J147" s="82">
        <v>109.8</v>
      </c>
      <c r="K147" s="82"/>
      <c r="L147" s="117">
        <v>122.26</v>
      </c>
      <c r="M147" s="117">
        <v>232.06</v>
      </c>
      <c r="N147" s="87">
        <v>6850000</v>
      </c>
      <c r="O147" s="87">
        <v>480857000</v>
      </c>
      <c r="P147" s="87">
        <v>209897000</v>
      </c>
      <c r="Q147" s="87">
        <v>270960000</v>
      </c>
      <c r="R147" s="87">
        <f t="shared" si="4"/>
        <v>6849995.3346348871</v>
      </c>
      <c r="S147" s="87">
        <v>480857000</v>
      </c>
      <c r="T147" s="87">
        <f t="shared" si="5"/>
        <v>13001880.560734272</v>
      </c>
      <c r="U147" s="85"/>
      <c r="V147" s="115" t="s">
        <v>1257</v>
      </c>
      <c r="W147" s="115" t="s">
        <v>1257</v>
      </c>
      <c r="X147" s="115" t="s">
        <v>1258</v>
      </c>
    </row>
    <row r="148" spans="1:24">
      <c r="A148" s="85"/>
      <c r="B148" s="85">
        <v>6</v>
      </c>
      <c r="C148" s="82">
        <v>1</v>
      </c>
      <c r="D148" s="82">
        <v>13</v>
      </c>
      <c r="E148" s="82">
        <v>3.8</v>
      </c>
      <c r="F148" s="83">
        <v>1312</v>
      </c>
      <c r="G148" s="82">
        <v>1</v>
      </c>
      <c r="H148" s="82">
        <v>20.77</v>
      </c>
      <c r="I148" s="82">
        <v>37.58</v>
      </c>
      <c r="J148" s="82">
        <v>69.72</v>
      </c>
      <c r="K148" s="82"/>
      <c r="L148" s="117">
        <v>77.64</v>
      </c>
      <c r="M148" s="117">
        <v>147.36000000000001</v>
      </c>
      <c r="N148" s="87">
        <v>6850000</v>
      </c>
      <c r="O148" s="87">
        <v>305348000</v>
      </c>
      <c r="P148" s="87">
        <v>133288000</v>
      </c>
      <c r="Q148" s="87">
        <v>172060000</v>
      </c>
      <c r="R148" s="87">
        <f t="shared" si="4"/>
        <v>6849992.3726456156</v>
      </c>
      <c r="S148" s="87">
        <v>305348000</v>
      </c>
      <c r="T148" s="87">
        <f t="shared" si="5"/>
        <v>13001221.999395387</v>
      </c>
      <c r="U148" s="85"/>
      <c r="V148" s="115" t="s">
        <v>1257</v>
      </c>
      <c r="W148" s="115" t="s">
        <v>1257</v>
      </c>
      <c r="X148" s="115" t="s">
        <v>1258</v>
      </c>
    </row>
    <row r="149" spans="1:24">
      <c r="A149" s="85"/>
      <c r="B149" s="85">
        <v>6</v>
      </c>
      <c r="C149" s="82">
        <v>1</v>
      </c>
      <c r="D149" s="82">
        <v>14</v>
      </c>
      <c r="E149" s="82">
        <v>3.7</v>
      </c>
      <c r="F149" s="83">
        <v>1401</v>
      </c>
      <c r="G149" s="82">
        <v>1</v>
      </c>
      <c r="H149" s="82">
        <v>26.9</v>
      </c>
      <c r="I149" s="82">
        <v>48.68</v>
      </c>
      <c r="J149" s="82">
        <v>90.32</v>
      </c>
      <c r="K149" s="82"/>
      <c r="L149" s="117">
        <v>100.57</v>
      </c>
      <c r="M149" s="117">
        <v>190.89</v>
      </c>
      <c r="N149" s="87">
        <v>6900000</v>
      </c>
      <c r="O149" s="87">
        <v>398435000</v>
      </c>
      <c r="P149" s="87">
        <v>173915000</v>
      </c>
      <c r="Q149" s="87">
        <v>224520000</v>
      </c>
      <c r="R149" s="87">
        <f t="shared" si="4"/>
        <v>6899997.3590432648</v>
      </c>
      <c r="S149" s="87">
        <v>398435000</v>
      </c>
      <c r="T149" s="87">
        <f t="shared" si="5"/>
        <v>13096753.463933269</v>
      </c>
      <c r="U149" s="85"/>
      <c r="V149" s="115" t="s">
        <v>1257</v>
      </c>
      <c r="W149" s="115" t="s">
        <v>1257</v>
      </c>
      <c r="X149" s="115" t="s">
        <v>1258</v>
      </c>
    </row>
    <row r="150" spans="1:24">
      <c r="A150" s="85"/>
      <c r="B150" s="85">
        <v>6</v>
      </c>
      <c r="C150" s="82">
        <v>1</v>
      </c>
      <c r="D150" s="82">
        <v>14</v>
      </c>
      <c r="E150" s="82">
        <v>3.7</v>
      </c>
      <c r="F150" s="83">
        <v>1402</v>
      </c>
      <c r="G150" s="82">
        <v>1</v>
      </c>
      <c r="H150" s="82">
        <v>28.19</v>
      </c>
      <c r="I150" s="82">
        <v>51.01</v>
      </c>
      <c r="J150" s="82">
        <v>94.65</v>
      </c>
      <c r="K150" s="82"/>
      <c r="L150" s="117">
        <v>105.4</v>
      </c>
      <c r="M150" s="117">
        <v>200.05</v>
      </c>
      <c r="N150" s="87">
        <v>6900000</v>
      </c>
      <c r="O150" s="87">
        <v>417554000</v>
      </c>
      <c r="P150" s="87">
        <v>182264000</v>
      </c>
      <c r="Q150" s="87">
        <v>235290000</v>
      </c>
      <c r="R150" s="87">
        <f t="shared" si="4"/>
        <v>6899994.0097620217</v>
      </c>
      <c r="S150" s="87">
        <v>417554000</v>
      </c>
      <c r="T150" s="87">
        <f t="shared" si="5"/>
        <v>13096241.002399359</v>
      </c>
      <c r="U150" s="85"/>
      <c r="V150" s="115" t="s">
        <v>1257</v>
      </c>
      <c r="W150" s="115" t="s">
        <v>1257</v>
      </c>
      <c r="X150" s="115" t="s">
        <v>1258</v>
      </c>
    </row>
    <row r="151" spans="1:24">
      <c r="A151" s="85"/>
      <c r="B151" s="85">
        <v>6</v>
      </c>
      <c r="C151" s="82">
        <v>1</v>
      </c>
      <c r="D151" s="82">
        <v>14</v>
      </c>
      <c r="E151" s="82">
        <v>3.7</v>
      </c>
      <c r="F151" s="83">
        <v>1403</v>
      </c>
      <c r="G151" s="82">
        <v>1</v>
      </c>
      <c r="H151" s="82">
        <v>27.29</v>
      </c>
      <c r="I151" s="82">
        <v>49.39</v>
      </c>
      <c r="J151" s="82">
        <v>91.64</v>
      </c>
      <c r="K151" s="82"/>
      <c r="L151" s="117">
        <v>102.04</v>
      </c>
      <c r="M151" s="117">
        <v>193.68</v>
      </c>
      <c r="N151" s="87">
        <v>6900000</v>
      </c>
      <c r="O151" s="87">
        <v>404259000</v>
      </c>
      <c r="P151" s="87">
        <v>176459000</v>
      </c>
      <c r="Q151" s="87">
        <v>227800000</v>
      </c>
      <c r="R151" s="87">
        <f t="shared" si="4"/>
        <v>6900007.1686790176</v>
      </c>
      <c r="S151" s="87">
        <v>404259000</v>
      </c>
      <c r="T151" s="87">
        <f t="shared" si="5"/>
        <v>13096759.980691416</v>
      </c>
      <c r="U151" s="85"/>
      <c r="V151" s="115" t="s">
        <v>1257</v>
      </c>
      <c r="W151" s="115" t="s">
        <v>1257</v>
      </c>
      <c r="X151" s="115" t="s">
        <v>1258</v>
      </c>
    </row>
    <row r="152" spans="1:24">
      <c r="A152" s="85"/>
      <c r="B152" s="85">
        <v>6</v>
      </c>
      <c r="C152" s="82">
        <v>1</v>
      </c>
      <c r="D152" s="82">
        <v>14</v>
      </c>
      <c r="E152" s="82">
        <v>3.7</v>
      </c>
      <c r="F152" s="83">
        <v>1404</v>
      </c>
      <c r="G152" s="82">
        <v>5</v>
      </c>
      <c r="H152" s="82">
        <v>30.91</v>
      </c>
      <c r="I152" s="82">
        <v>55.94</v>
      </c>
      <c r="J152" s="82">
        <v>103.78999999999999</v>
      </c>
      <c r="K152" s="82"/>
      <c r="L152" s="117">
        <v>115.57</v>
      </c>
      <c r="M152" s="117">
        <v>219.35999999999999</v>
      </c>
      <c r="N152" s="87">
        <v>6900000</v>
      </c>
      <c r="O152" s="87">
        <v>457859000</v>
      </c>
      <c r="P152" s="87">
        <v>199859000</v>
      </c>
      <c r="Q152" s="87">
        <v>258000000</v>
      </c>
      <c r="R152" s="87">
        <f t="shared" si="4"/>
        <v>6899997.5887781745</v>
      </c>
      <c r="S152" s="87">
        <v>457859000</v>
      </c>
      <c r="T152" s="87">
        <f t="shared" si="5"/>
        <v>13096681.414505323</v>
      </c>
      <c r="U152" s="85"/>
      <c r="V152" s="115" t="s">
        <v>1257</v>
      </c>
      <c r="W152" s="115" t="s">
        <v>1257</v>
      </c>
      <c r="X152" s="115" t="s">
        <v>1258</v>
      </c>
    </row>
    <row r="153" spans="1:24">
      <c r="A153" s="85"/>
      <c r="B153" s="85">
        <v>6</v>
      </c>
      <c r="C153" s="82">
        <v>1</v>
      </c>
      <c r="D153" s="82">
        <v>14</v>
      </c>
      <c r="E153" s="82">
        <v>3.7</v>
      </c>
      <c r="F153" s="83">
        <v>1405</v>
      </c>
      <c r="G153" s="82">
        <v>1</v>
      </c>
      <c r="H153" s="82">
        <v>17.059999999999999</v>
      </c>
      <c r="I153" s="82">
        <v>30.88</v>
      </c>
      <c r="J153" s="82">
        <v>57.29</v>
      </c>
      <c r="K153" s="82"/>
      <c r="L153" s="117">
        <v>63.8</v>
      </c>
      <c r="M153" s="117">
        <v>121.09</v>
      </c>
      <c r="N153" s="87">
        <v>6900000</v>
      </c>
      <c r="O153" s="87">
        <v>252745000</v>
      </c>
      <c r="P153" s="87">
        <v>110325000</v>
      </c>
      <c r="Q153" s="87">
        <v>142420000</v>
      </c>
      <c r="R153" s="87">
        <f t="shared" si="4"/>
        <v>6899997.2017261935</v>
      </c>
      <c r="S153" s="87">
        <v>252745000</v>
      </c>
      <c r="T153" s="87">
        <f t="shared" si="5"/>
        <v>13095935.127853055</v>
      </c>
      <c r="U153" s="85"/>
      <c r="V153" s="115" t="s">
        <v>1257</v>
      </c>
      <c r="W153" s="115" t="s">
        <v>1257</v>
      </c>
      <c r="X153" s="115" t="s">
        <v>1258</v>
      </c>
    </row>
    <row r="154" spans="1:24">
      <c r="A154" s="85"/>
      <c r="B154" s="85">
        <v>6</v>
      </c>
      <c r="C154" s="82">
        <v>1</v>
      </c>
      <c r="D154" s="82">
        <v>14</v>
      </c>
      <c r="E154" s="82">
        <v>3.7</v>
      </c>
      <c r="F154" s="83">
        <v>1406</v>
      </c>
      <c r="G154" s="82">
        <v>1</v>
      </c>
      <c r="H154" s="82">
        <v>17.059999999999999</v>
      </c>
      <c r="I154" s="82">
        <v>30.88</v>
      </c>
      <c r="J154" s="82">
        <v>57.29</v>
      </c>
      <c r="K154" s="82"/>
      <c r="L154" s="117">
        <v>63.8</v>
      </c>
      <c r="M154" s="117">
        <v>121.09</v>
      </c>
      <c r="N154" s="87">
        <v>6900000</v>
      </c>
      <c r="O154" s="87">
        <v>252745000</v>
      </c>
      <c r="P154" s="87">
        <v>110325000</v>
      </c>
      <c r="Q154" s="87">
        <v>142420000</v>
      </c>
      <c r="R154" s="87">
        <f t="shared" si="4"/>
        <v>6899997.2017261935</v>
      </c>
      <c r="S154" s="87">
        <v>252745000</v>
      </c>
      <c r="T154" s="87">
        <f t="shared" si="5"/>
        <v>13095935.127853055</v>
      </c>
      <c r="U154" s="85"/>
      <c r="V154" s="115" t="s">
        <v>1257</v>
      </c>
      <c r="W154" s="115" t="s">
        <v>1257</v>
      </c>
      <c r="X154" s="115" t="s">
        <v>1258</v>
      </c>
    </row>
    <row r="155" spans="1:24">
      <c r="A155" s="85"/>
      <c r="B155" s="85">
        <v>6</v>
      </c>
      <c r="C155" s="82">
        <v>1</v>
      </c>
      <c r="D155" s="82">
        <v>14</v>
      </c>
      <c r="E155" s="82">
        <v>3.7</v>
      </c>
      <c r="F155" s="83">
        <v>1407</v>
      </c>
      <c r="G155" s="82">
        <v>1</v>
      </c>
      <c r="H155" s="82">
        <v>17.059999999999999</v>
      </c>
      <c r="I155" s="82">
        <v>30.88</v>
      </c>
      <c r="J155" s="82">
        <v>57.29</v>
      </c>
      <c r="K155" s="82"/>
      <c r="L155" s="117">
        <v>63.8</v>
      </c>
      <c r="M155" s="117">
        <v>121.09</v>
      </c>
      <c r="N155" s="87">
        <v>6900000</v>
      </c>
      <c r="O155" s="87">
        <v>252745000</v>
      </c>
      <c r="P155" s="87">
        <v>110325000</v>
      </c>
      <c r="Q155" s="87">
        <v>142420000</v>
      </c>
      <c r="R155" s="87">
        <f t="shared" si="4"/>
        <v>6899997.2017261935</v>
      </c>
      <c r="S155" s="87">
        <v>252745000</v>
      </c>
      <c r="T155" s="87">
        <f t="shared" si="5"/>
        <v>13095935.127853055</v>
      </c>
      <c r="U155" s="85"/>
      <c r="V155" s="115" t="s">
        <v>1257</v>
      </c>
      <c r="W155" s="115" t="s">
        <v>1257</v>
      </c>
      <c r="X155" s="115" t="s">
        <v>1258</v>
      </c>
    </row>
    <row r="156" spans="1:24">
      <c r="A156" s="85"/>
      <c r="B156" s="85">
        <v>6</v>
      </c>
      <c r="C156" s="82">
        <v>1</v>
      </c>
      <c r="D156" s="82">
        <v>14</v>
      </c>
      <c r="E156" s="82">
        <v>3.7</v>
      </c>
      <c r="F156" s="83">
        <v>1408</v>
      </c>
      <c r="G156" s="82">
        <v>1</v>
      </c>
      <c r="H156" s="82">
        <v>32.700000000000003</v>
      </c>
      <c r="I156" s="82">
        <v>59.18</v>
      </c>
      <c r="J156" s="82">
        <v>109.8</v>
      </c>
      <c r="K156" s="82"/>
      <c r="L156" s="117">
        <v>122.26</v>
      </c>
      <c r="M156" s="117">
        <v>232.06</v>
      </c>
      <c r="N156" s="87">
        <v>6900000</v>
      </c>
      <c r="O156" s="87">
        <v>484367000</v>
      </c>
      <c r="P156" s="87">
        <v>211427000</v>
      </c>
      <c r="Q156" s="87">
        <v>272940000</v>
      </c>
      <c r="R156" s="87">
        <f t="shared" si="4"/>
        <v>6899996.6523334309</v>
      </c>
      <c r="S156" s="87">
        <v>484367000</v>
      </c>
      <c r="T156" s="87">
        <f t="shared" si="5"/>
        <v>13096787.36414605</v>
      </c>
      <c r="U156" s="85"/>
      <c r="V156" s="115" t="s">
        <v>1257</v>
      </c>
      <c r="W156" s="115" t="s">
        <v>1257</v>
      </c>
      <c r="X156" s="115" t="s">
        <v>1258</v>
      </c>
    </row>
    <row r="157" spans="1:24">
      <c r="A157" s="85"/>
      <c r="B157" s="85">
        <v>6</v>
      </c>
      <c r="C157" s="82">
        <v>1</v>
      </c>
      <c r="D157" s="82">
        <v>14</v>
      </c>
      <c r="E157" s="82">
        <v>3.7</v>
      </c>
      <c r="F157" s="83">
        <v>1409</v>
      </c>
      <c r="G157" s="82">
        <v>1</v>
      </c>
      <c r="H157" s="82">
        <v>19.98</v>
      </c>
      <c r="I157" s="82">
        <v>36.17</v>
      </c>
      <c r="J157" s="82">
        <v>67.099999999999994</v>
      </c>
      <c r="K157" s="82"/>
      <c r="L157" s="117">
        <v>74.72</v>
      </c>
      <c r="M157" s="117">
        <v>141.82</v>
      </c>
      <c r="N157" s="87">
        <v>6900000</v>
      </c>
      <c r="O157" s="87">
        <v>296014000</v>
      </c>
      <c r="P157" s="87">
        <v>129214000</v>
      </c>
      <c r="Q157" s="87">
        <v>166800000</v>
      </c>
      <c r="R157" s="87">
        <f t="shared" si="4"/>
        <v>6900004.7784935161</v>
      </c>
      <c r="S157" s="87">
        <v>296014000</v>
      </c>
      <c r="T157" s="87">
        <f t="shared" si="5"/>
        <v>13096342.046118181</v>
      </c>
      <c r="U157" s="85"/>
      <c r="V157" s="115" t="s">
        <v>1257</v>
      </c>
      <c r="W157" s="115" t="s">
        <v>1257</v>
      </c>
      <c r="X157" s="115" t="s">
        <v>1258</v>
      </c>
    </row>
    <row r="158" spans="1:24">
      <c r="A158" s="85"/>
      <c r="B158" s="85">
        <v>6</v>
      </c>
      <c r="C158" s="82">
        <v>1</v>
      </c>
      <c r="D158" s="82">
        <v>14</v>
      </c>
      <c r="E158" s="82">
        <v>3.7</v>
      </c>
      <c r="F158" s="83">
        <v>1410</v>
      </c>
      <c r="G158" s="82">
        <v>1</v>
      </c>
      <c r="H158" s="82">
        <v>40.520000000000003</v>
      </c>
      <c r="I158" s="82">
        <v>73.319999999999993</v>
      </c>
      <c r="J158" s="82">
        <v>136.04</v>
      </c>
      <c r="K158" s="82"/>
      <c r="L158" s="117">
        <v>151.49</v>
      </c>
      <c r="M158" s="117">
        <v>287.52999999999997</v>
      </c>
      <c r="N158" s="87">
        <v>6900000</v>
      </c>
      <c r="O158" s="87">
        <v>600147000</v>
      </c>
      <c r="P158" s="87">
        <v>261967000</v>
      </c>
      <c r="Q158" s="87">
        <v>338180000</v>
      </c>
      <c r="R158" s="87">
        <f t="shared" si="4"/>
        <v>6900000.0862288754</v>
      </c>
      <c r="S158" s="87">
        <v>600147000</v>
      </c>
      <c r="T158" s="87">
        <f t="shared" si="5"/>
        <v>13096290.347834105</v>
      </c>
      <c r="U158" s="85"/>
      <c r="V158" s="115" t="s">
        <v>1257</v>
      </c>
      <c r="W158" s="115" t="s">
        <v>1257</v>
      </c>
      <c r="X158" s="115" t="s">
        <v>1258</v>
      </c>
    </row>
    <row r="159" spans="1:24">
      <c r="A159" s="85"/>
      <c r="B159" s="85">
        <v>6</v>
      </c>
      <c r="C159" s="82">
        <v>1</v>
      </c>
      <c r="D159" s="82">
        <v>15</v>
      </c>
      <c r="E159" s="82">
        <v>3.9</v>
      </c>
      <c r="F159" s="83">
        <v>1501</v>
      </c>
      <c r="G159" s="82">
        <v>1</v>
      </c>
      <c r="H159" s="82">
        <v>25.75</v>
      </c>
      <c r="I159" s="82">
        <v>46.61</v>
      </c>
      <c r="J159" s="82">
        <v>86.47</v>
      </c>
      <c r="K159" s="82"/>
      <c r="L159" s="117">
        <v>96.29</v>
      </c>
      <c r="M159" s="117">
        <v>182.76</v>
      </c>
      <c r="N159" s="87">
        <v>6850000</v>
      </c>
      <c r="O159" s="87">
        <v>378702000</v>
      </c>
      <c r="P159" s="87">
        <v>165302000</v>
      </c>
      <c r="Q159" s="87">
        <v>213400000</v>
      </c>
      <c r="R159" s="87">
        <f t="shared" si="4"/>
        <v>6850007.8683329448</v>
      </c>
      <c r="S159" s="87">
        <v>378702000</v>
      </c>
      <c r="T159" s="87">
        <f t="shared" si="5"/>
        <v>13001427.334266579</v>
      </c>
      <c r="U159" s="85"/>
      <c r="V159" s="115" t="s">
        <v>1257</v>
      </c>
      <c r="W159" s="115" t="s">
        <v>1257</v>
      </c>
      <c r="X159" s="115" t="s">
        <v>1258</v>
      </c>
    </row>
    <row r="160" spans="1:24">
      <c r="A160" s="85"/>
      <c r="B160" s="85">
        <v>6</v>
      </c>
      <c r="C160" s="82">
        <v>1</v>
      </c>
      <c r="D160" s="82">
        <v>15</v>
      </c>
      <c r="E160" s="82">
        <v>3.9</v>
      </c>
      <c r="F160" s="83">
        <v>1502</v>
      </c>
      <c r="G160" s="82">
        <v>1</v>
      </c>
      <c r="H160" s="82">
        <v>28.19</v>
      </c>
      <c r="I160" s="82">
        <v>51.01</v>
      </c>
      <c r="J160" s="82">
        <v>94.65</v>
      </c>
      <c r="K160" s="82"/>
      <c r="L160" s="117">
        <v>105.4</v>
      </c>
      <c r="M160" s="117">
        <v>200.05</v>
      </c>
      <c r="N160" s="87">
        <v>6900000</v>
      </c>
      <c r="O160" s="87">
        <v>417554000</v>
      </c>
      <c r="P160" s="87">
        <v>182264000</v>
      </c>
      <c r="Q160" s="87">
        <v>235290000</v>
      </c>
      <c r="R160" s="87">
        <f t="shared" si="4"/>
        <v>6899994.0097620217</v>
      </c>
      <c r="S160" s="87">
        <v>417554000</v>
      </c>
      <c r="T160" s="87">
        <f t="shared" si="5"/>
        <v>13096241.002399359</v>
      </c>
      <c r="U160" s="85"/>
      <c r="V160" s="115" t="s">
        <v>1257</v>
      </c>
      <c r="W160" s="115" t="s">
        <v>1257</v>
      </c>
      <c r="X160" s="115" t="s">
        <v>1258</v>
      </c>
    </row>
    <row r="161" spans="1:24">
      <c r="A161" s="85"/>
      <c r="B161" s="85">
        <v>6</v>
      </c>
      <c r="C161" s="82">
        <v>1</v>
      </c>
      <c r="D161" s="82">
        <v>15</v>
      </c>
      <c r="E161" s="82">
        <v>3.9</v>
      </c>
      <c r="F161" s="83">
        <v>1503</v>
      </c>
      <c r="G161" s="82">
        <v>1</v>
      </c>
      <c r="H161" s="82">
        <v>27.29</v>
      </c>
      <c r="I161" s="82">
        <v>49.39</v>
      </c>
      <c r="J161" s="82">
        <v>91.64</v>
      </c>
      <c r="K161" s="82"/>
      <c r="L161" s="117">
        <v>102.04</v>
      </c>
      <c r="M161" s="117">
        <v>193.68</v>
      </c>
      <c r="N161" s="87">
        <v>6900000</v>
      </c>
      <c r="O161" s="87">
        <v>404259000</v>
      </c>
      <c r="P161" s="87">
        <v>176459000</v>
      </c>
      <c r="Q161" s="87">
        <v>227800000</v>
      </c>
      <c r="R161" s="87">
        <f t="shared" si="4"/>
        <v>6900007.1686790176</v>
      </c>
      <c r="S161" s="87">
        <v>404259000</v>
      </c>
      <c r="T161" s="87">
        <f t="shared" si="5"/>
        <v>13096759.980691416</v>
      </c>
      <c r="U161" s="85"/>
      <c r="V161" s="115" t="s">
        <v>1257</v>
      </c>
      <c r="W161" s="115" t="s">
        <v>1257</v>
      </c>
      <c r="X161" s="115" t="s">
        <v>1258</v>
      </c>
    </row>
    <row r="162" spans="1:24">
      <c r="A162" s="85"/>
      <c r="B162" s="85">
        <v>6</v>
      </c>
      <c r="C162" s="82">
        <v>1</v>
      </c>
      <c r="D162" s="82">
        <v>15</v>
      </c>
      <c r="E162" s="82">
        <v>3.9</v>
      </c>
      <c r="F162" s="83">
        <v>1504</v>
      </c>
      <c r="G162" s="82">
        <v>1</v>
      </c>
      <c r="H162" s="82">
        <v>30.91</v>
      </c>
      <c r="I162" s="82">
        <v>55.94</v>
      </c>
      <c r="J162" s="82">
        <v>103.78999999999999</v>
      </c>
      <c r="K162" s="82"/>
      <c r="L162" s="117">
        <v>115.57</v>
      </c>
      <c r="M162" s="117">
        <v>219.35999999999999</v>
      </c>
      <c r="N162" s="87">
        <v>6800000</v>
      </c>
      <c r="O162" s="87">
        <v>451224000</v>
      </c>
      <c r="P162" s="87">
        <v>196964000</v>
      </c>
      <c r="Q162" s="87">
        <v>254260000</v>
      </c>
      <c r="R162" s="87">
        <f t="shared" si="4"/>
        <v>6800007.2336654793</v>
      </c>
      <c r="S162" s="87">
        <v>451224000</v>
      </c>
      <c r="T162" s="87">
        <f t="shared" si="5"/>
        <v>12906892.677830402</v>
      </c>
      <c r="U162" s="85"/>
      <c r="V162" s="115" t="s">
        <v>1257</v>
      </c>
      <c r="W162" s="115" t="s">
        <v>1257</v>
      </c>
      <c r="X162" s="115" t="s">
        <v>1258</v>
      </c>
    </row>
    <row r="163" spans="1:24">
      <c r="A163" s="85"/>
      <c r="B163" s="85">
        <v>6</v>
      </c>
      <c r="C163" s="82">
        <v>1</v>
      </c>
      <c r="D163" s="82">
        <v>15</v>
      </c>
      <c r="E163" s="82">
        <v>3.9</v>
      </c>
      <c r="F163" s="83">
        <v>1505</v>
      </c>
      <c r="G163" s="82">
        <v>1</v>
      </c>
      <c r="H163" s="82">
        <v>17.059999999999999</v>
      </c>
      <c r="I163" s="82">
        <v>30.88</v>
      </c>
      <c r="J163" s="82">
        <v>57.29</v>
      </c>
      <c r="K163" s="82"/>
      <c r="L163" s="117">
        <v>63.8</v>
      </c>
      <c r="M163" s="117">
        <v>121.09</v>
      </c>
      <c r="N163" s="87">
        <v>6850000</v>
      </c>
      <c r="O163" s="87">
        <v>250914000</v>
      </c>
      <c r="P163" s="87">
        <v>109524000</v>
      </c>
      <c r="Q163" s="87">
        <v>141390000</v>
      </c>
      <c r="R163" s="87">
        <f t="shared" si="4"/>
        <v>6850010.4764641281</v>
      </c>
      <c r="S163" s="87">
        <v>250914000</v>
      </c>
      <c r="T163" s="87">
        <f t="shared" si="5"/>
        <v>13001062.203684034</v>
      </c>
      <c r="U163" s="85"/>
      <c r="V163" s="115" t="s">
        <v>1257</v>
      </c>
      <c r="W163" s="115" t="s">
        <v>1257</v>
      </c>
      <c r="X163" s="115" t="s">
        <v>1258</v>
      </c>
    </row>
    <row r="164" spans="1:24">
      <c r="A164" s="85"/>
      <c r="B164" s="85">
        <v>6</v>
      </c>
      <c r="C164" s="82">
        <v>1</v>
      </c>
      <c r="D164" s="82">
        <v>15</v>
      </c>
      <c r="E164" s="82">
        <v>3.9</v>
      </c>
      <c r="F164" s="83">
        <v>1506</v>
      </c>
      <c r="G164" s="82">
        <v>1</v>
      </c>
      <c r="H164" s="82">
        <v>17.059999999999999</v>
      </c>
      <c r="I164" s="82">
        <v>30.88</v>
      </c>
      <c r="J164" s="82">
        <v>57.29</v>
      </c>
      <c r="K164" s="82"/>
      <c r="L164" s="117">
        <v>63.8</v>
      </c>
      <c r="M164" s="117">
        <v>121.09</v>
      </c>
      <c r="N164" s="87">
        <v>6850000</v>
      </c>
      <c r="O164" s="87">
        <v>250914000</v>
      </c>
      <c r="P164" s="87">
        <v>109524000</v>
      </c>
      <c r="Q164" s="87">
        <v>141390000</v>
      </c>
      <c r="R164" s="87">
        <f t="shared" si="4"/>
        <v>6850010.4764641281</v>
      </c>
      <c r="S164" s="87">
        <v>250914000</v>
      </c>
      <c r="T164" s="87">
        <f t="shared" si="5"/>
        <v>13001062.203684034</v>
      </c>
      <c r="U164" s="85"/>
      <c r="V164" s="115" t="s">
        <v>1257</v>
      </c>
      <c r="W164" s="115" t="s">
        <v>1257</v>
      </c>
      <c r="X164" s="115" t="s">
        <v>1258</v>
      </c>
    </row>
    <row r="165" spans="1:24">
      <c r="A165" s="85"/>
      <c r="B165" s="85">
        <v>6</v>
      </c>
      <c r="C165" s="82">
        <v>1</v>
      </c>
      <c r="D165" s="82">
        <v>15</v>
      </c>
      <c r="E165" s="82">
        <v>3.9</v>
      </c>
      <c r="F165" s="83">
        <v>1507</v>
      </c>
      <c r="G165" s="82">
        <v>1</v>
      </c>
      <c r="H165" s="82">
        <v>17.059999999999999</v>
      </c>
      <c r="I165" s="82">
        <v>30.88</v>
      </c>
      <c r="J165" s="82">
        <v>57.29</v>
      </c>
      <c r="K165" s="82"/>
      <c r="L165" s="117">
        <v>63.8</v>
      </c>
      <c r="M165" s="117">
        <v>121.09</v>
      </c>
      <c r="N165" s="87">
        <v>6850000</v>
      </c>
      <c r="O165" s="87">
        <v>250914000</v>
      </c>
      <c r="P165" s="87">
        <v>109524000</v>
      </c>
      <c r="Q165" s="87">
        <v>141390000</v>
      </c>
      <c r="R165" s="87">
        <f t="shared" si="4"/>
        <v>6850010.4764641281</v>
      </c>
      <c r="S165" s="87">
        <v>250914000</v>
      </c>
      <c r="T165" s="87">
        <f t="shared" si="5"/>
        <v>13001062.203684034</v>
      </c>
      <c r="U165" s="85"/>
      <c r="V165" s="115" t="s">
        <v>1257</v>
      </c>
      <c r="W165" s="115" t="s">
        <v>1257</v>
      </c>
      <c r="X165" s="115" t="s">
        <v>1258</v>
      </c>
    </row>
    <row r="166" spans="1:24">
      <c r="A166" s="85"/>
      <c r="B166" s="85">
        <v>6</v>
      </c>
      <c r="C166" s="82">
        <v>1</v>
      </c>
      <c r="D166" s="82">
        <v>15</v>
      </c>
      <c r="E166" s="82">
        <v>3.9</v>
      </c>
      <c r="F166" s="83">
        <v>1508</v>
      </c>
      <c r="G166" s="82">
        <v>1</v>
      </c>
      <c r="H166" s="82">
        <v>32.700000000000003</v>
      </c>
      <c r="I166" s="82">
        <v>59.18</v>
      </c>
      <c r="J166" s="82">
        <v>109.8</v>
      </c>
      <c r="K166" s="82"/>
      <c r="L166" s="117">
        <v>122.26</v>
      </c>
      <c r="M166" s="117">
        <v>232.06</v>
      </c>
      <c r="N166" s="87">
        <v>6900000</v>
      </c>
      <c r="O166" s="87">
        <v>484367000</v>
      </c>
      <c r="P166" s="87">
        <v>211427000</v>
      </c>
      <c r="Q166" s="87">
        <v>272940000</v>
      </c>
      <c r="R166" s="87">
        <f t="shared" si="4"/>
        <v>6899996.6523334309</v>
      </c>
      <c r="S166" s="87">
        <v>484367000</v>
      </c>
      <c r="T166" s="87">
        <f t="shared" si="5"/>
        <v>13096787.36414605</v>
      </c>
      <c r="U166" s="85"/>
      <c r="V166" s="115" t="s">
        <v>1257</v>
      </c>
      <c r="W166" s="115" t="s">
        <v>1257</v>
      </c>
      <c r="X166" s="115" t="s">
        <v>1258</v>
      </c>
    </row>
    <row r="167" spans="1:24">
      <c r="A167" s="85"/>
      <c r="B167" s="85">
        <v>6</v>
      </c>
      <c r="C167" s="82">
        <v>1</v>
      </c>
      <c r="D167" s="82">
        <v>15</v>
      </c>
      <c r="E167" s="82">
        <v>3.9</v>
      </c>
      <c r="F167" s="83">
        <v>1509</v>
      </c>
      <c r="G167" s="82">
        <v>1</v>
      </c>
      <c r="H167" s="82">
        <v>19.98</v>
      </c>
      <c r="I167" s="82">
        <v>36.17</v>
      </c>
      <c r="J167" s="82">
        <v>67.099999999999994</v>
      </c>
      <c r="K167" s="82"/>
      <c r="L167" s="117">
        <v>74.72</v>
      </c>
      <c r="M167" s="117">
        <v>141.82</v>
      </c>
      <c r="N167" s="87">
        <v>6850000</v>
      </c>
      <c r="O167" s="87">
        <v>293869000</v>
      </c>
      <c r="P167" s="87">
        <v>128269000</v>
      </c>
      <c r="Q167" s="87">
        <v>165600000</v>
      </c>
      <c r="R167" s="87">
        <f t="shared" si="4"/>
        <v>6850005.4195109392</v>
      </c>
      <c r="S167" s="87">
        <v>293869000</v>
      </c>
      <c r="T167" s="87">
        <f t="shared" si="5"/>
        <v>13001442.299184173</v>
      </c>
      <c r="U167" s="85"/>
      <c r="V167" s="115" t="s">
        <v>1257</v>
      </c>
      <c r="W167" s="115" t="s">
        <v>1257</v>
      </c>
      <c r="X167" s="115" t="s">
        <v>1258</v>
      </c>
    </row>
    <row r="168" spans="1:24">
      <c r="A168" s="85"/>
      <c r="B168" s="85">
        <v>6</v>
      </c>
      <c r="C168" s="82">
        <v>1</v>
      </c>
      <c r="D168" s="82">
        <v>15</v>
      </c>
      <c r="E168" s="82">
        <v>3.9</v>
      </c>
      <c r="F168" s="83">
        <v>1510</v>
      </c>
      <c r="G168" s="82">
        <v>1</v>
      </c>
      <c r="H168" s="82">
        <v>31.71</v>
      </c>
      <c r="I168" s="82">
        <v>57.38</v>
      </c>
      <c r="J168" s="82">
        <v>106.46000000000001</v>
      </c>
      <c r="K168" s="82"/>
      <c r="L168" s="117">
        <v>118.55</v>
      </c>
      <c r="M168" s="117">
        <v>225.01</v>
      </c>
      <c r="N168" s="87">
        <v>6850000</v>
      </c>
      <c r="O168" s="87">
        <v>466249000</v>
      </c>
      <c r="P168" s="87">
        <v>203519000</v>
      </c>
      <c r="Q168" s="87">
        <v>262730000</v>
      </c>
      <c r="R168" s="87">
        <f t="shared" si="4"/>
        <v>6850002.2588527752</v>
      </c>
      <c r="S168" s="87">
        <v>466249000</v>
      </c>
      <c r="T168" s="87">
        <f t="shared" si="5"/>
        <v>13001425.628548823</v>
      </c>
      <c r="U168" s="85"/>
      <c r="V168" s="115" t="s">
        <v>1257</v>
      </c>
      <c r="W168" s="115" t="s">
        <v>1257</v>
      </c>
      <c r="X168" s="115" t="s">
        <v>1258</v>
      </c>
    </row>
    <row r="169" spans="1:24">
      <c r="A169" s="85"/>
      <c r="B169" s="85">
        <v>6</v>
      </c>
      <c r="C169" s="82">
        <v>1</v>
      </c>
      <c r="D169" s="82">
        <v>15</v>
      </c>
      <c r="E169" s="82">
        <v>3.9</v>
      </c>
      <c r="F169" s="83">
        <v>1511</v>
      </c>
      <c r="G169" s="82">
        <v>1</v>
      </c>
      <c r="H169" s="82">
        <v>12.73</v>
      </c>
      <c r="I169" s="82">
        <v>23.03</v>
      </c>
      <c r="J169" s="82">
        <v>42.730000000000004</v>
      </c>
      <c r="K169" s="82"/>
      <c r="L169" s="117">
        <v>47.58</v>
      </c>
      <c r="M169" s="117">
        <v>90.31</v>
      </c>
      <c r="N169" s="87">
        <v>6900000</v>
      </c>
      <c r="O169" s="87">
        <v>188500000</v>
      </c>
      <c r="P169" s="87">
        <v>82280000</v>
      </c>
      <c r="Q169" s="87">
        <v>106220000</v>
      </c>
      <c r="R169" s="87">
        <f t="shared" si="4"/>
        <v>6900016.5637002392</v>
      </c>
      <c r="S169" s="87">
        <v>188500000</v>
      </c>
      <c r="T169" s="87">
        <f t="shared" si="5"/>
        <v>13096689.698776137</v>
      </c>
      <c r="U169" s="85"/>
      <c r="V169" s="115" t="s">
        <v>1257</v>
      </c>
      <c r="W169" s="115" t="s">
        <v>1257</v>
      </c>
      <c r="X169" s="115" t="s">
        <v>1258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X652"/>
  <sheetViews>
    <sheetView workbookViewId="0">
      <selection sqref="A1:XFD1"/>
    </sheetView>
  </sheetViews>
  <sheetFormatPr defaultRowHeight="11.25"/>
  <cols>
    <col min="1" max="1" width="6.5" style="95" bestFit="1" customWidth="1"/>
    <col min="2" max="2" width="7" style="95" bestFit="1" customWidth="1"/>
    <col min="3" max="3" width="6" style="95" bestFit="1" customWidth="1"/>
    <col min="4" max="4" width="4" style="95" bestFit="1" customWidth="1"/>
    <col min="5" max="5" width="6" style="95" bestFit="1" customWidth="1"/>
    <col min="6" max="6" width="6.33203125" style="124" bestFit="1" customWidth="1"/>
    <col min="7" max="7" width="6" style="95" bestFit="1" customWidth="1"/>
    <col min="8" max="10" width="13.33203125" style="95" bestFit="1" customWidth="1"/>
    <col min="11" max="11" width="8" style="95" bestFit="1" customWidth="1"/>
    <col min="12" max="13" width="9.33203125" style="95" bestFit="1" customWidth="1"/>
    <col min="14" max="14" width="12.1640625" style="123" bestFit="1" customWidth="1"/>
    <col min="15" max="15" width="15.33203125" style="123" bestFit="1" customWidth="1"/>
    <col min="16" max="17" width="13.33203125" style="123" bestFit="1" customWidth="1"/>
    <col min="18" max="18" width="13.33203125" style="123" customWidth="1"/>
    <col min="19" max="19" width="15.33203125" style="123" bestFit="1" customWidth="1"/>
    <col min="20" max="20" width="15.33203125" style="123" customWidth="1"/>
    <col min="21" max="21" width="8" style="95" bestFit="1" customWidth="1"/>
    <col min="22" max="23" width="8.1640625" style="95" bestFit="1" customWidth="1"/>
    <col min="24" max="24" width="11.33203125" style="95" bestFit="1" customWidth="1"/>
    <col min="25" max="16384" width="9.33203125" style="95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85"/>
      <c r="B2" s="85">
        <v>8</v>
      </c>
      <c r="C2" s="82">
        <v>1</v>
      </c>
      <c r="D2" s="82">
        <v>-1</v>
      </c>
      <c r="E2" s="82"/>
      <c r="F2" s="83" t="s">
        <v>1283</v>
      </c>
      <c r="G2" s="82">
        <v>5</v>
      </c>
      <c r="H2" s="82">
        <v>39.841259009099169</v>
      </c>
      <c r="I2" s="82">
        <v>92.647505947878997</v>
      </c>
      <c r="J2" s="82">
        <v>66.353880298427782</v>
      </c>
      <c r="K2" s="82"/>
      <c r="L2" s="117">
        <v>159.36000000000001</v>
      </c>
      <c r="M2" s="117">
        <v>318.36138624630678</v>
      </c>
      <c r="N2" s="87">
        <f>O2/(M2*0.3025)</f>
        <v>3449990.6367512061</v>
      </c>
      <c r="O2" s="87">
        <v>332249000</v>
      </c>
      <c r="P2" s="87">
        <v>102469000</v>
      </c>
      <c r="Q2" s="87">
        <v>229780000</v>
      </c>
      <c r="R2" s="87">
        <f>S2/(M2*0.3025)</f>
        <v>3449990.6367512061</v>
      </c>
      <c r="S2" s="87">
        <v>332249000</v>
      </c>
      <c r="T2" s="87">
        <f>S2/(L2*0.3025)</f>
        <v>6892217.6308539938</v>
      </c>
      <c r="U2" s="85"/>
      <c r="V2" s="115" t="s">
        <v>1257</v>
      </c>
      <c r="W2" s="115" t="s">
        <v>1257</v>
      </c>
      <c r="X2" s="115" t="s">
        <v>1258</v>
      </c>
    </row>
    <row r="3" spans="1:24">
      <c r="A3" s="85"/>
      <c r="B3" s="85">
        <v>8</v>
      </c>
      <c r="C3" s="82">
        <v>1</v>
      </c>
      <c r="D3" s="82">
        <v>-1</v>
      </c>
      <c r="E3" s="82"/>
      <c r="F3" s="83" t="s">
        <v>1284</v>
      </c>
      <c r="G3" s="82">
        <v>5</v>
      </c>
      <c r="H3" s="82">
        <v>31.808505168973937</v>
      </c>
      <c r="I3" s="82">
        <v>73.968010678643608</v>
      </c>
      <c r="J3" s="82">
        <v>52.975678905427749</v>
      </c>
      <c r="K3" s="82"/>
      <c r="L3" s="117">
        <v>127.23</v>
      </c>
      <c r="M3" s="117">
        <v>254.17368958407138</v>
      </c>
      <c r="N3" s="87">
        <v>3450000</v>
      </c>
      <c r="O3" s="87">
        <v>265262000</v>
      </c>
      <c r="P3" s="87">
        <v>81812000</v>
      </c>
      <c r="Q3" s="87">
        <v>183450000</v>
      </c>
      <c r="R3" s="87">
        <f t="shared" ref="R3:R66" si="0">S3/(M3*0.3025)</f>
        <v>3449999.7816008129</v>
      </c>
      <c r="S3" s="87">
        <v>265262000</v>
      </c>
      <c r="T3" s="87">
        <f t="shared" ref="T3:T66" si="1">S3/(L3*0.3025)</f>
        <v>6892235.899974213</v>
      </c>
      <c r="U3" s="85"/>
      <c r="V3" s="115" t="s">
        <v>1257</v>
      </c>
      <c r="W3" s="115" t="s">
        <v>1257</v>
      </c>
      <c r="X3" s="115" t="s">
        <v>1258</v>
      </c>
    </row>
    <row r="4" spans="1:24">
      <c r="A4" s="85"/>
      <c r="B4" s="85">
        <v>8</v>
      </c>
      <c r="C4" s="82">
        <v>1</v>
      </c>
      <c r="D4" s="82">
        <v>-1</v>
      </c>
      <c r="E4" s="82"/>
      <c r="F4" s="83" t="s">
        <v>1325</v>
      </c>
      <c r="G4" s="82">
        <v>5</v>
      </c>
      <c r="H4" s="82">
        <v>35.191112061500995</v>
      </c>
      <c r="I4" s="82">
        <v>81.833979274745516</v>
      </c>
      <c r="J4" s="82">
        <v>58.609263245523927</v>
      </c>
      <c r="K4" s="82"/>
      <c r="L4" s="117">
        <v>140.76</v>
      </c>
      <c r="M4" s="117">
        <v>281.20324252026944</v>
      </c>
      <c r="N4" s="87">
        <v>3500000</v>
      </c>
      <c r="O4" s="87">
        <v>297723000</v>
      </c>
      <c r="P4" s="87">
        <v>91823000</v>
      </c>
      <c r="Q4" s="87">
        <v>205900000</v>
      </c>
      <c r="R4" s="87">
        <f t="shared" si="0"/>
        <v>3499989.0315698162</v>
      </c>
      <c r="S4" s="87">
        <v>297723000</v>
      </c>
      <c r="T4" s="87">
        <f t="shared" si="1"/>
        <v>6992101.9072379228</v>
      </c>
      <c r="U4" s="85"/>
      <c r="V4" s="115" t="s">
        <v>1257</v>
      </c>
      <c r="W4" s="115" t="s">
        <v>1257</v>
      </c>
      <c r="X4" s="115" t="s">
        <v>1258</v>
      </c>
    </row>
    <row r="5" spans="1:24">
      <c r="A5" s="85"/>
      <c r="B5" s="85">
        <v>8</v>
      </c>
      <c r="C5" s="82">
        <v>1</v>
      </c>
      <c r="D5" s="82">
        <v>-1</v>
      </c>
      <c r="E5" s="82"/>
      <c r="F5" s="83" t="s">
        <v>1326</v>
      </c>
      <c r="G5" s="82">
        <v>5</v>
      </c>
      <c r="H5" s="82">
        <v>35.191112061500995</v>
      </c>
      <c r="I5" s="82">
        <v>81.833979274745516</v>
      </c>
      <c r="J5" s="82">
        <v>58.609263245523927</v>
      </c>
      <c r="K5" s="82"/>
      <c r="L5" s="117">
        <v>140.76</v>
      </c>
      <c r="M5" s="117">
        <v>281.20324252026944</v>
      </c>
      <c r="N5" s="87">
        <v>3500000</v>
      </c>
      <c r="O5" s="87">
        <v>297723000</v>
      </c>
      <c r="P5" s="87">
        <v>91823000</v>
      </c>
      <c r="Q5" s="87">
        <v>205900000</v>
      </c>
      <c r="R5" s="87">
        <f t="shared" si="0"/>
        <v>3499989.0315698162</v>
      </c>
      <c r="S5" s="87">
        <v>297723000</v>
      </c>
      <c r="T5" s="87">
        <f t="shared" si="1"/>
        <v>6992101.9072379228</v>
      </c>
      <c r="U5" s="85"/>
      <c r="V5" s="115" t="s">
        <v>1257</v>
      </c>
      <c r="W5" s="115" t="s">
        <v>1257</v>
      </c>
      <c r="X5" s="115" t="s">
        <v>1258</v>
      </c>
    </row>
    <row r="6" spans="1:24">
      <c r="A6" s="85"/>
      <c r="B6" s="85">
        <v>8</v>
      </c>
      <c r="C6" s="82">
        <v>1</v>
      </c>
      <c r="D6" s="82">
        <v>-1</v>
      </c>
      <c r="E6" s="82"/>
      <c r="F6" s="83" t="s">
        <v>1917</v>
      </c>
      <c r="G6" s="82">
        <v>5</v>
      </c>
      <c r="H6" s="82">
        <v>35.191112061500995</v>
      </c>
      <c r="I6" s="82">
        <v>81.833979274745516</v>
      </c>
      <c r="J6" s="82">
        <v>58.609263245523927</v>
      </c>
      <c r="K6" s="82"/>
      <c r="L6" s="117">
        <v>140.76</v>
      </c>
      <c r="M6" s="117">
        <v>281.20324252026944</v>
      </c>
      <c r="N6" s="87">
        <v>3500000</v>
      </c>
      <c r="O6" s="87">
        <v>297723000</v>
      </c>
      <c r="P6" s="87">
        <v>91823000</v>
      </c>
      <c r="Q6" s="87">
        <v>205900000</v>
      </c>
      <c r="R6" s="87">
        <f t="shared" si="0"/>
        <v>3499989.0315698162</v>
      </c>
      <c r="S6" s="87">
        <v>297723000</v>
      </c>
      <c r="T6" s="87">
        <f t="shared" si="1"/>
        <v>6992101.9072379228</v>
      </c>
      <c r="U6" s="85"/>
      <c r="V6" s="115" t="s">
        <v>1257</v>
      </c>
      <c r="W6" s="115" t="s">
        <v>1257</v>
      </c>
      <c r="X6" s="115" t="s">
        <v>1258</v>
      </c>
    </row>
    <row r="7" spans="1:24">
      <c r="A7" s="85"/>
      <c r="B7" s="85">
        <v>8</v>
      </c>
      <c r="C7" s="82">
        <v>1</v>
      </c>
      <c r="D7" s="82">
        <v>-1</v>
      </c>
      <c r="E7" s="82"/>
      <c r="F7" s="83" t="s">
        <v>1918</v>
      </c>
      <c r="G7" s="82">
        <v>5</v>
      </c>
      <c r="H7" s="82">
        <v>35.191112061500995</v>
      </c>
      <c r="I7" s="82">
        <v>81.833979274745516</v>
      </c>
      <c r="J7" s="82">
        <v>58.609263245523927</v>
      </c>
      <c r="K7" s="82"/>
      <c r="L7" s="117">
        <v>140.76</v>
      </c>
      <c r="M7" s="117">
        <v>281.20324252026944</v>
      </c>
      <c r="N7" s="87">
        <v>3500000</v>
      </c>
      <c r="O7" s="87">
        <v>297723000</v>
      </c>
      <c r="P7" s="87">
        <v>91823000</v>
      </c>
      <c r="Q7" s="87">
        <v>205900000</v>
      </c>
      <c r="R7" s="87">
        <f t="shared" si="0"/>
        <v>3499989.0315698162</v>
      </c>
      <c r="S7" s="87">
        <v>297723000</v>
      </c>
      <c r="T7" s="87">
        <f t="shared" si="1"/>
        <v>6992101.9072379228</v>
      </c>
      <c r="U7" s="85"/>
      <c r="V7" s="115" t="s">
        <v>1257</v>
      </c>
      <c r="W7" s="115" t="s">
        <v>1257</v>
      </c>
      <c r="X7" s="115" t="s">
        <v>1258</v>
      </c>
    </row>
    <row r="8" spans="1:24">
      <c r="A8" s="85"/>
      <c r="B8" s="85">
        <v>8</v>
      </c>
      <c r="C8" s="82">
        <v>1</v>
      </c>
      <c r="D8" s="82">
        <v>-1</v>
      </c>
      <c r="E8" s="82"/>
      <c r="F8" s="83" t="s">
        <v>1919</v>
      </c>
      <c r="G8" s="82">
        <v>5</v>
      </c>
      <c r="H8" s="82">
        <v>35.191112061500995</v>
      </c>
      <c r="I8" s="82">
        <v>81.833979274745516</v>
      </c>
      <c r="J8" s="82">
        <v>58.609263245523927</v>
      </c>
      <c r="K8" s="82"/>
      <c r="L8" s="117">
        <v>140.76</v>
      </c>
      <c r="M8" s="117">
        <v>281.20324252026944</v>
      </c>
      <c r="N8" s="87">
        <v>3500000</v>
      </c>
      <c r="O8" s="87">
        <v>297723000</v>
      </c>
      <c r="P8" s="87">
        <v>91823000</v>
      </c>
      <c r="Q8" s="87">
        <v>205900000</v>
      </c>
      <c r="R8" s="87">
        <f t="shared" si="0"/>
        <v>3499989.0315698162</v>
      </c>
      <c r="S8" s="87">
        <v>297723000</v>
      </c>
      <c r="T8" s="87">
        <f t="shared" si="1"/>
        <v>6992101.9072379228</v>
      </c>
      <c r="U8" s="85"/>
      <c r="V8" s="115" t="s">
        <v>1257</v>
      </c>
      <c r="W8" s="115" t="s">
        <v>1257</v>
      </c>
      <c r="X8" s="115" t="s">
        <v>1258</v>
      </c>
    </row>
    <row r="9" spans="1:24">
      <c r="A9" s="85"/>
      <c r="B9" s="85">
        <v>8</v>
      </c>
      <c r="C9" s="82">
        <v>1</v>
      </c>
      <c r="D9" s="82">
        <v>-1</v>
      </c>
      <c r="E9" s="82"/>
      <c r="F9" s="83" t="s">
        <v>1920</v>
      </c>
      <c r="G9" s="82">
        <v>5</v>
      </c>
      <c r="H9" s="82">
        <v>35.191112061500995</v>
      </c>
      <c r="I9" s="82">
        <v>81.833979274745516</v>
      </c>
      <c r="J9" s="82">
        <v>58.609263245523927</v>
      </c>
      <c r="K9" s="82"/>
      <c r="L9" s="117">
        <v>140.76</v>
      </c>
      <c r="M9" s="117">
        <v>281.20324252026944</v>
      </c>
      <c r="N9" s="87">
        <v>3500000</v>
      </c>
      <c r="O9" s="87">
        <v>297723000</v>
      </c>
      <c r="P9" s="87">
        <v>91823000</v>
      </c>
      <c r="Q9" s="87">
        <v>205900000</v>
      </c>
      <c r="R9" s="87">
        <f t="shared" si="0"/>
        <v>3499989.0315698162</v>
      </c>
      <c r="S9" s="87">
        <v>297723000</v>
      </c>
      <c r="T9" s="87">
        <f t="shared" si="1"/>
        <v>6992101.9072379228</v>
      </c>
      <c r="U9" s="85"/>
      <c r="V9" s="115" t="s">
        <v>1257</v>
      </c>
      <c r="W9" s="115" t="s">
        <v>1257</v>
      </c>
      <c r="X9" s="115" t="s">
        <v>1258</v>
      </c>
    </row>
    <row r="10" spans="1:24">
      <c r="A10" s="85"/>
      <c r="B10" s="85">
        <v>8</v>
      </c>
      <c r="C10" s="82">
        <v>1</v>
      </c>
      <c r="D10" s="82">
        <v>-1</v>
      </c>
      <c r="E10" s="82"/>
      <c r="F10" s="83" t="s">
        <v>1930</v>
      </c>
      <c r="G10" s="82">
        <v>5</v>
      </c>
      <c r="H10" s="82">
        <v>61.144432202907772</v>
      </c>
      <c r="I10" s="82">
        <v>142.18624830366946</v>
      </c>
      <c r="J10" s="82">
        <v>101.83338670046737</v>
      </c>
      <c r="K10" s="82"/>
      <c r="L10" s="117">
        <v>244.57</v>
      </c>
      <c r="M10" s="117">
        <v>488.58963500413682</v>
      </c>
      <c r="N10" s="87">
        <v>3500000</v>
      </c>
      <c r="O10" s="87">
        <v>517294000</v>
      </c>
      <c r="P10" s="87">
        <v>159534000</v>
      </c>
      <c r="Q10" s="87">
        <v>357760000</v>
      </c>
      <c r="R10" s="87">
        <f t="shared" si="0"/>
        <v>3499998.1321807546</v>
      </c>
      <c r="S10" s="87">
        <v>517294000</v>
      </c>
      <c r="T10" s="87">
        <f t="shared" si="1"/>
        <v>6992120.0879803551</v>
      </c>
      <c r="U10" s="85"/>
      <c r="V10" s="115" t="s">
        <v>1257</v>
      </c>
      <c r="W10" s="115" t="s">
        <v>1257</v>
      </c>
      <c r="X10" s="115" t="s">
        <v>1258</v>
      </c>
    </row>
    <row r="11" spans="1:24">
      <c r="A11" s="85"/>
      <c r="B11" s="85">
        <v>8</v>
      </c>
      <c r="C11" s="82">
        <v>1</v>
      </c>
      <c r="D11" s="82">
        <v>-1</v>
      </c>
      <c r="E11" s="82"/>
      <c r="F11" s="83" t="s">
        <v>1931</v>
      </c>
      <c r="G11" s="82">
        <v>5</v>
      </c>
      <c r="H11" s="82">
        <v>53.526691477460659</v>
      </c>
      <c r="I11" s="82">
        <v>124.47183122139114</v>
      </c>
      <c r="J11" s="82">
        <v>89.146371560575972</v>
      </c>
      <c r="K11" s="82"/>
      <c r="L11" s="117">
        <v>214.1</v>
      </c>
      <c r="M11" s="117">
        <v>427.71820278196708</v>
      </c>
      <c r="N11" s="87">
        <v>3450000</v>
      </c>
      <c r="O11" s="87">
        <v>446377000</v>
      </c>
      <c r="P11" s="87">
        <v>137667000</v>
      </c>
      <c r="Q11" s="87">
        <v>308710000</v>
      </c>
      <c r="R11" s="87">
        <f t="shared" si="0"/>
        <v>3449996.8359616548</v>
      </c>
      <c r="S11" s="87">
        <v>446377000</v>
      </c>
      <c r="T11" s="87">
        <f t="shared" si="1"/>
        <v>6892230.0153245768</v>
      </c>
      <c r="U11" s="85"/>
      <c r="V11" s="115" t="s">
        <v>1257</v>
      </c>
      <c r="W11" s="115" t="s">
        <v>1257</v>
      </c>
      <c r="X11" s="115" t="s">
        <v>1258</v>
      </c>
    </row>
    <row r="12" spans="1:24">
      <c r="A12" s="85"/>
      <c r="B12" s="85">
        <v>8</v>
      </c>
      <c r="C12" s="82">
        <v>1</v>
      </c>
      <c r="D12" s="82">
        <v>-1</v>
      </c>
      <c r="E12" s="82"/>
      <c r="F12" s="83" t="s">
        <v>1932</v>
      </c>
      <c r="G12" s="82">
        <v>5</v>
      </c>
      <c r="H12" s="82">
        <v>35.101109217353937</v>
      </c>
      <c r="I12" s="82">
        <v>81.624685210104232</v>
      </c>
      <c r="J12" s="82">
        <v>58.45936743159676</v>
      </c>
      <c r="K12" s="82"/>
      <c r="L12" s="117">
        <v>140.4</v>
      </c>
      <c r="M12" s="117">
        <v>280.484052641701</v>
      </c>
      <c r="N12" s="87">
        <v>3450000</v>
      </c>
      <c r="O12" s="87">
        <v>292720000</v>
      </c>
      <c r="P12" s="87">
        <v>90280000</v>
      </c>
      <c r="Q12" s="87">
        <v>202440000</v>
      </c>
      <c r="R12" s="87">
        <f t="shared" si="0"/>
        <v>3449998.003001383</v>
      </c>
      <c r="S12" s="87">
        <v>292720000</v>
      </c>
      <c r="T12" s="87">
        <f t="shared" si="1"/>
        <v>6892232.3467778005</v>
      </c>
      <c r="U12" s="85"/>
      <c r="V12" s="115" t="s">
        <v>1257</v>
      </c>
      <c r="W12" s="115" t="s">
        <v>1257</v>
      </c>
      <c r="X12" s="115" t="s">
        <v>1258</v>
      </c>
    </row>
    <row r="13" spans="1:24">
      <c r="A13" s="85"/>
      <c r="B13" s="85">
        <v>8</v>
      </c>
      <c r="C13" s="82">
        <v>1</v>
      </c>
      <c r="D13" s="82">
        <v>-1</v>
      </c>
      <c r="E13" s="82"/>
      <c r="F13" s="83" t="s">
        <v>1935</v>
      </c>
      <c r="G13" s="82">
        <v>5</v>
      </c>
      <c r="H13" s="82">
        <v>36.746161202041883</v>
      </c>
      <c r="I13" s="82">
        <v>85.450115613825631</v>
      </c>
      <c r="J13" s="82">
        <v>61.199129808376718</v>
      </c>
      <c r="K13" s="82"/>
      <c r="L13" s="117">
        <v>146.97999999999999</v>
      </c>
      <c r="M13" s="117">
        <v>293.6292454222023</v>
      </c>
      <c r="N13" s="87">
        <v>3450000</v>
      </c>
      <c r="O13" s="87">
        <v>306438000</v>
      </c>
      <c r="P13" s="87">
        <v>94508000</v>
      </c>
      <c r="Q13" s="87">
        <v>211930000</v>
      </c>
      <c r="R13" s="87">
        <f t="shared" si="0"/>
        <v>3449990.7540258388</v>
      </c>
      <c r="S13" s="87">
        <v>306438000</v>
      </c>
      <c r="T13" s="87">
        <f t="shared" si="1"/>
        <v>6892217.8651393522</v>
      </c>
      <c r="U13" s="85"/>
      <c r="V13" s="115" t="s">
        <v>1257</v>
      </c>
      <c r="W13" s="115" t="s">
        <v>1257</v>
      </c>
      <c r="X13" s="115" t="s">
        <v>1258</v>
      </c>
    </row>
    <row r="14" spans="1:24">
      <c r="A14" s="85"/>
      <c r="B14" s="85">
        <v>8</v>
      </c>
      <c r="C14" s="82">
        <v>1</v>
      </c>
      <c r="D14" s="82">
        <v>-1</v>
      </c>
      <c r="E14" s="82"/>
      <c r="F14" s="83" t="s">
        <v>1936</v>
      </c>
      <c r="G14" s="82">
        <v>5</v>
      </c>
      <c r="H14" s="82">
        <v>18.113072384596101</v>
      </c>
      <c r="I14" s="82">
        <v>42.120430509060199</v>
      </c>
      <c r="J14" s="82">
        <v>30.166532552843201</v>
      </c>
      <c r="K14" s="82"/>
      <c r="L14" s="117">
        <v>72.45</v>
      </c>
      <c r="M14" s="117">
        <v>144.7369630619034</v>
      </c>
      <c r="N14" s="87">
        <v>3450000</v>
      </c>
      <c r="O14" s="87">
        <v>151051000</v>
      </c>
      <c r="P14" s="87">
        <v>46591000</v>
      </c>
      <c r="Q14" s="87">
        <v>104460000</v>
      </c>
      <c r="R14" s="87">
        <f t="shared" si="0"/>
        <v>3449997.4173616176</v>
      </c>
      <c r="S14" s="87">
        <v>151051000</v>
      </c>
      <c r="T14" s="87">
        <f t="shared" si="1"/>
        <v>6892231.1768161571</v>
      </c>
      <c r="U14" s="85"/>
      <c r="V14" s="115" t="s">
        <v>1257</v>
      </c>
      <c r="W14" s="115" t="s">
        <v>1257</v>
      </c>
      <c r="X14" s="115" t="s">
        <v>1258</v>
      </c>
    </row>
    <row r="15" spans="1:24">
      <c r="A15" s="85"/>
      <c r="B15" s="85">
        <v>8</v>
      </c>
      <c r="C15" s="82">
        <v>1</v>
      </c>
      <c r="D15" s="82">
        <v>-1</v>
      </c>
      <c r="E15" s="82"/>
      <c r="F15" s="83" t="s">
        <v>1937</v>
      </c>
      <c r="G15" s="82">
        <v>5</v>
      </c>
      <c r="H15" s="82">
        <v>29.303426006880727</v>
      </c>
      <c r="I15" s="82">
        <v>68.142659212794271</v>
      </c>
      <c r="J15" s="82">
        <v>48.803578751121478</v>
      </c>
      <c r="K15" s="82"/>
      <c r="L15" s="117">
        <v>117.21</v>
      </c>
      <c r="M15" s="117">
        <v>234.15623796391574</v>
      </c>
      <c r="N15" s="87">
        <v>3400000</v>
      </c>
      <c r="O15" s="87">
        <v>240829000</v>
      </c>
      <c r="P15" s="87">
        <v>74279000</v>
      </c>
      <c r="Q15" s="87">
        <v>166550000</v>
      </c>
      <c r="R15" s="87">
        <f t="shared" si="0"/>
        <v>3399990.2481458592</v>
      </c>
      <c r="S15" s="87">
        <v>240829000</v>
      </c>
      <c r="T15" s="87">
        <f t="shared" si="1"/>
        <v>6792329.3713832842</v>
      </c>
      <c r="U15" s="85"/>
      <c r="V15" s="115" t="s">
        <v>1257</v>
      </c>
      <c r="W15" s="115" t="s">
        <v>1257</v>
      </c>
      <c r="X15" s="115" t="s">
        <v>1258</v>
      </c>
    </row>
    <row r="16" spans="1:24">
      <c r="A16" s="85"/>
      <c r="B16" s="85">
        <v>8</v>
      </c>
      <c r="C16" s="82">
        <v>1</v>
      </c>
      <c r="D16" s="82">
        <v>-1</v>
      </c>
      <c r="E16" s="82"/>
      <c r="F16" s="83" t="s">
        <v>1938</v>
      </c>
      <c r="G16" s="82">
        <v>5</v>
      </c>
      <c r="H16" s="82">
        <v>26.678343052591437</v>
      </c>
      <c r="I16" s="82">
        <v>62.038248994089898</v>
      </c>
      <c r="J16" s="82">
        <v>44.431617511578985</v>
      </c>
      <c r="K16" s="82"/>
      <c r="L16" s="117">
        <v>106.71</v>
      </c>
      <c r="M16" s="117">
        <v>213.17986650566888</v>
      </c>
      <c r="N16" s="87">
        <v>3400000</v>
      </c>
      <c r="O16" s="87">
        <v>219255000</v>
      </c>
      <c r="P16" s="87">
        <v>67625000</v>
      </c>
      <c r="Q16" s="87">
        <v>151630000</v>
      </c>
      <c r="R16" s="87">
        <f t="shared" si="0"/>
        <v>3399992.3596729417</v>
      </c>
      <c r="S16" s="87">
        <v>219255000</v>
      </c>
      <c r="T16" s="87">
        <f t="shared" si="1"/>
        <v>6792333.5896858033</v>
      </c>
      <c r="U16" s="85"/>
      <c r="V16" s="115" t="s">
        <v>1257</v>
      </c>
      <c r="W16" s="115" t="s">
        <v>1257</v>
      </c>
      <c r="X16" s="115" t="s">
        <v>1258</v>
      </c>
    </row>
    <row r="17" spans="1:24">
      <c r="A17" s="85"/>
      <c r="B17" s="85">
        <v>8</v>
      </c>
      <c r="C17" s="82">
        <v>1</v>
      </c>
      <c r="D17" s="82">
        <v>-1</v>
      </c>
      <c r="E17" s="82"/>
      <c r="F17" s="83" t="s">
        <v>1939</v>
      </c>
      <c r="G17" s="82">
        <v>5</v>
      </c>
      <c r="H17" s="82">
        <v>35.166111271460146</v>
      </c>
      <c r="I17" s="82">
        <v>81.77584203456739</v>
      </c>
      <c r="J17" s="82">
        <v>58.567625519433051</v>
      </c>
      <c r="K17" s="82"/>
      <c r="L17" s="117">
        <v>140.66</v>
      </c>
      <c r="M17" s="117">
        <v>281.00346755400039</v>
      </c>
      <c r="N17" s="87">
        <v>3400000</v>
      </c>
      <c r="O17" s="87">
        <v>289012000</v>
      </c>
      <c r="P17" s="87">
        <v>89132000</v>
      </c>
      <c r="Q17" s="87">
        <v>199880000</v>
      </c>
      <c r="R17" s="87">
        <f t="shared" si="0"/>
        <v>3399999.2190997875</v>
      </c>
      <c r="S17" s="87">
        <v>289012000</v>
      </c>
      <c r="T17" s="87">
        <f t="shared" si="1"/>
        <v>6792347.2931034686</v>
      </c>
      <c r="U17" s="85"/>
      <c r="V17" s="115" t="s">
        <v>1257</v>
      </c>
      <c r="W17" s="115" t="s">
        <v>1257</v>
      </c>
      <c r="X17" s="115" t="s">
        <v>1258</v>
      </c>
    </row>
    <row r="18" spans="1:24">
      <c r="A18" s="85"/>
      <c r="B18" s="85">
        <v>8</v>
      </c>
      <c r="C18" s="82">
        <v>1</v>
      </c>
      <c r="D18" s="82">
        <v>-1</v>
      </c>
      <c r="E18" s="82"/>
      <c r="F18" s="83" t="s">
        <v>1940</v>
      </c>
      <c r="G18" s="82">
        <v>5</v>
      </c>
      <c r="H18" s="82">
        <v>34.851101316945432</v>
      </c>
      <c r="I18" s="82">
        <v>81.043312808322867</v>
      </c>
      <c r="J18" s="82">
        <v>58.042990170687951</v>
      </c>
      <c r="K18" s="82"/>
      <c r="L18" s="117">
        <v>139.4</v>
      </c>
      <c r="M18" s="117">
        <v>278.48630297901082</v>
      </c>
      <c r="N18" s="87">
        <v>3400000</v>
      </c>
      <c r="O18" s="87">
        <v>286423000</v>
      </c>
      <c r="P18" s="87">
        <v>88333000</v>
      </c>
      <c r="Q18" s="87">
        <v>198090000</v>
      </c>
      <c r="R18" s="87">
        <f t="shared" si="0"/>
        <v>3399998.0696836882</v>
      </c>
      <c r="S18" s="87">
        <v>286423000</v>
      </c>
      <c r="T18" s="87">
        <f t="shared" si="1"/>
        <v>6792344.9968578443</v>
      </c>
      <c r="U18" s="85"/>
      <c r="V18" s="115" t="s">
        <v>1257</v>
      </c>
      <c r="W18" s="115" t="s">
        <v>1257</v>
      </c>
      <c r="X18" s="115" t="s">
        <v>1258</v>
      </c>
    </row>
    <row r="19" spans="1:24">
      <c r="A19" s="85"/>
      <c r="B19" s="85">
        <v>8</v>
      </c>
      <c r="C19" s="82">
        <v>1</v>
      </c>
      <c r="D19" s="82">
        <v>-1</v>
      </c>
      <c r="E19" s="82"/>
      <c r="F19" s="83" t="s">
        <v>1941</v>
      </c>
      <c r="G19" s="82">
        <v>5</v>
      </c>
      <c r="H19" s="82">
        <v>36.631157567853975</v>
      </c>
      <c r="I19" s="82">
        <v>85.18268430900622</v>
      </c>
      <c r="J19" s="82">
        <v>61.007596268358675</v>
      </c>
      <c r="K19" s="82"/>
      <c r="L19" s="117">
        <v>146.52000000000001</v>
      </c>
      <c r="M19" s="117">
        <v>292.71028057736487</v>
      </c>
      <c r="N19" s="87">
        <v>3400000</v>
      </c>
      <c r="O19" s="87">
        <v>301052000</v>
      </c>
      <c r="P19" s="87">
        <v>92852000</v>
      </c>
      <c r="Q19" s="87">
        <v>208200000</v>
      </c>
      <c r="R19" s="87">
        <f t="shared" si="0"/>
        <v>3399994.0869089351</v>
      </c>
      <c r="S19" s="87">
        <v>301052000</v>
      </c>
      <c r="T19" s="87">
        <f t="shared" si="1"/>
        <v>6792337.0402709246</v>
      </c>
      <c r="U19" s="85"/>
      <c r="V19" s="115" t="s">
        <v>1257</v>
      </c>
      <c r="W19" s="115" t="s">
        <v>1257</v>
      </c>
      <c r="X19" s="115" t="s">
        <v>1258</v>
      </c>
    </row>
    <row r="20" spans="1:24">
      <c r="A20" s="85"/>
      <c r="B20" s="85">
        <v>8</v>
      </c>
      <c r="C20" s="82">
        <v>1</v>
      </c>
      <c r="D20" s="82">
        <v>-1</v>
      </c>
      <c r="E20" s="82"/>
      <c r="F20" s="83" t="s">
        <v>1942</v>
      </c>
      <c r="G20" s="82">
        <v>5</v>
      </c>
      <c r="H20" s="82">
        <v>47.934014745322429</v>
      </c>
      <c r="I20" s="82">
        <v>111.4665305935419</v>
      </c>
      <c r="J20" s="82">
        <v>79.832012234045919</v>
      </c>
      <c r="K20" s="82"/>
      <c r="L20" s="117">
        <v>191.73</v>
      </c>
      <c r="M20" s="117">
        <v>383.02854282758778</v>
      </c>
      <c r="N20" s="87">
        <v>3450000</v>
      </c>
      <c r="O20" s="87">
        <v>399738000</v>
      </c>
      <c r="P20" s="87">
        <v>123288000</v>
      </c>
      <c r="Q20" s="87">
        <v>276450000</v>
      </c>
      <c r="R20" s="87">
        <f t="shared" si="0"/>
        <v>3449998.5931312679</v>
      </c>
      <c r="S20" s="87">
        <v>399738000</v>
      </c>
      <c r="T20" s="87">
        <f t="shared" si="1"/>
        <v>6892233.5257095797</v>
      </c>
      <c r="U20" s="85"/>
      <c r="V20" s="115" t="s">
        <v>1257</v>
      </c>
      <c r="W20" s="115" t="s">
        <v>1257</v>
      </c>
      <c r="X20" s="115" t="s">
        <v>1258</v>
      </c>
    </row>
    <row r="21" spans="1:24">
      <c r="A21" s="85"/>
      <c r="B21" s="85">
        <v>8</v>
      </c>
      <c r="C21" s="82">
        <v>1</v>
      </c>
      <c r="D21" s="82">
        <v>-1</v>
      </c>
      <c r="E21" s="82"/>
      <c r="F21" s="83" t="s">
        <v>1943</v>
      </c>
      <c r="G21" s="82">
        <v>5</v>
      </c>
      <c r="H21" s="82">
        <v>27.990884529736082</v>
      </c>
      <c r="I21" s="82">
        <v>65.090454103442084</v>
      </c>
      <c r="J21" s="82">
        <v>46.617598131350235</v>
      </c>
      <c r="K21" s="82"/>
      <c r="L21" s="117">
        <v>111.96</v>
      </c>
      <c r="M21" s="117">
        <v>223.6680522347923</v>
      </c>
      <c r="N21" s="87">
        <v>3450000</v>
      </c>
      <c r="O21" s="87">
        <v>233425000</v>
      </c>
      <c r="P21" s="87">
        <v>71995000</v>
      </c>
      <c r="Q21" s="87">
        <v>161430000</v>
      </c>
      <c r="R21" s="87">
        <f t="shared" si="0"/>
        <v>3449991.5604931908</v>
      </c>
      <c r="S21" s="87">
        <v>233425000</v>
      </c>
      <c r="T21" s="87">
        <f t="shared" si="1"/>
        <v>6892219.4762592306</v>
      </c>
      <c r="U21" s="85"/>
      <c r="V21" s="115" t="s">
        <v>1257</v>
      </c>
      <c r="W21" s="115" t="s">
        <v>1257</v>
      </c>
      <c r="X21" s="115" t="s">
        <v>1258</v>
      </c>
    </row>
    <row r="22" spans="1:24">
      <c r="A22" s="85"/>
      <c r="B22" s="85">
        <v>8</v>
      </c>
      <c r="C22" s="82">
        <v>1</v>
      </c>
      <c r="D22" s="82">
        <v>-1</v>
      </c>
      <c r="E22" s="82"/>
      <c r="F22" s="83" t="s">
        <v>1926</v>
      </c>
      <c r="G22" s="82">
        <v>5</v>
      </c>
      <c r="H22" s="82">
        <v>33.591061498886575</v>
      </c>
      <c r="I22" s="82">
        <v>78.113195903344774</v>
      </c>
      <c r="J22" s="82">
        <v>55.944448775707563</v>
      </c>
      <c r="K22" s="82"/>
      <c r="L22" s="117">
        <v>134.36000000000001</v>
      </c>
      <c r="M22" s="117">
        <v>268.41764467905239</v>
      </c>
      <c r="N22" s="87">
        <v>3450000</v>
      </c>
      <c r="O22" s="87">
        <v>280127000</v>
      </c>
      <c r="P22" s="87">
        <v>86397000</v>
      </c>
      <c r="Q22" s="87">
        <v>193730000</v>
      </c>
      <c r="R22" s="87">
        <f t="shared" si="0"/>
        <v>3449995.5117658358</v>
      </c>
      <c r="S22" s="87">
        <v>280127000</v>
      </c>
      <c r="T22" s="87">
        <f t="shared" si="1"/>
        <v>6892227.3699128283</v>
      </c>
      <c r="U22" s="85"/>
      <c r="V22" s="115" t="s">
        <v>1257</v>
      </c>
      <c r="W22" s="115" t="s">
        <v>1257</v>
      </c>
      <c r="X22" s="115" t="s">
        <v>1258</v>
      </c>
    </row>
    <row r="23" spans="1:24">
      <c r="A23" s="85"/>
      <c r="B23" s="85">
        <v>8</v>
      </c>
      <c r="C23" s="82">
        <v>1</v>
      </c>
      <c r="D23" s="82">
        <v>-1</v>
      </c>
      <c r="E23" s="82"/>
      <c r="F23" s="83" t="s">
        <v>1927</v>
      </c>
      <c r="G23" s="82">
        <v>5</v>
      </c>
      <c r="H23" s="82">
        <v>33.591061498886575</v>
      </c>
      <c r="I23" s="82">
        <v>78.113195903344774</v>
      </c>
      <c r="J23" s="82">
        <v>55.944448775707563</v>
      </c>
      <c r="K23" s="82"/>
      <c r="L23" s="117">
        <v>134.36000000000001</v>
      </c>
      <c r="M23" s="117">
        <v>268.41764467905239</v>
      </c>
      <c r="N23" s="87">
        <v>3450000</v>
      </c>
      <c r="O23" s="87">
        <v>280127000</v>
      </c>
      <c r="P23" s="87">
        <v>86397000</v>
      </c>
      <c r="Q23" s="87">
        <v>193730000</v>
      </c>
      <c r="R23" s="87">
        <f t="shared" si="0"/>
        <v>3449995.5117658358</v>
      </c>
      <c r="S23" s="87">
        <v>280127000</v>
      </c>
      <c r="T23" s="87">
        <f t="shared" si="1"/>
        <v>6892227.3699128283</v>
      </c>
      <c r="U23" s="85"/>
      <c r="V23" s="115" t="s">
        <v>1257</v>
      </c>
      <c r="W23" s="115" t="s">
        <v>1257</v>
      </c>
      <c r="X23" s="115" t="s">
        <v>1258</v>
      </c>
    </row>
    <row r="24" spans="1:24">
      <c r="A24" s="85"/>
      <c r="B24" s="85">
        <v>8</v>
      </c>
      <c r="C24" s="82">
        <v>1</v>
      </c>
      <c r="D24" s="82">
        <v>-1</v>
      </c>
      <c r="E24" s="82"/>
      <c r="F24" s="83" t="s">
        <v>1928</v>
      </c>
      <c r="G24" s="82">
        <v>5</v>
      </c>
      <c r="H24" s="82">
        <v>33.591061498886575</v>
      </c>
      <c r="I24" s="82">
        <v>78.113195903344774</v>
      </c>
      <c r="J24" s="82">
        <v>55.944448775707563</v>
      </c>
      <c r="K24" s="82"/>
      <c r="L24" s="117">
        <v>134.36000000000001</v>
      </c>
      <c r="M24" s="117">
        <v>268.41764467905239</v>
      </c>
      <c r="N24" s="87">
        <v>3450000</v>
      </c>
      <c r="O24" s="87">
        <v>280127000</v>
      </c>
      <c r="P24" s="87">
        <v>86397000</v>
      </c>
      <c r="Q24" s="87">
        <v>193730000</v>
      </c>
      <c r="R24" s="87">
        <f t="shared" si="0"/>
        <v>3449995.5117658358</v>
      </c>
      <c r="S24" s="87">
        <v>280127000</v>
      </c>
      <c r="T24" s="87">
        <f t="shared" si="1"/>
        <v>6892227.3699128283</v>
      </c>
      <c r="U24" s="85"/>
      <c r="V24" s="115" t="s">
        <v>1257</v>
      </c>
      <c r="W24" s="115" t="s">
        <v>1257</v>
      </c>
      <c r="X24" s="115" t="s">
        <v>1258</v>
      </c>
    </row>
    <row r="25" spans="1:24">
      <c r="A25" s="85"/>
      <c r="B25" s="85">
        <v>8</v>
      </c>
      <c r="C25" s="82">
        <v>1</v>
      </c>
      <c r="D25" s="82">
        <v>-1</v>
      </c>
      <c r="E25" s="82"/>
      <c r="F25" s="83" t="s">
        <v>1929</v>
      </c>
      <c r="G25" s="82">
        <v>5</v>
      </c>
      <c r="H25" s="82">
        <v>33.591061498886575</v>
      </c>
      <c r="I25" s="82">
        <v>78.113195903344774</v>
      </c>
      <c r="J25" s="82">
        <v>55.944448775707563</v>
      </c>
      <c r="K25" s="82"/>
      <c r="L25" s="117">
        <v>134.36000000000001</v>
      </c>
      <c r="M25" s="117">
        <v>268.41764467905239</v>
      </c>
      <c r="N25" s="87">
        <v>3450000</v>
      </c>
      <c r="O25" s="87">
        <v>280127000</v>
      </c>
      <c r="P25" s="87">
        <v>86397000</v>
      </c>
      <c r="Q25" s="87">
        <v>193730000</v>
      </c>
      <c r="R25" s="87">
        <f t="shared" si="0"/>
        <v>3449995.5117658358</v>
      </c>
      <c r="S25" s="87">
        <v>280127000</v>
      </c>
      <c r="T25" s="87">
        <f t="shared" si="1"/>
        <v>6892227.3699128283</v>
      </c>
      <c r="U25" s="85"/>
      <c r="V25" s="115" t="s">
        <v>1257</v>
      </c>
      <c r="W25" s="115" t="s">
        <v>1257</v>
      </c>
      <c r="X25" s="115" t="s">
        <v>1258</v>
      </c>
    </row>
    <row r="26" spans="1:24">
      <c r="A26" s="85"/>
      <c r="B26" s="85">
        <v>8</v>
      </c>
      <c r="C26" s="82">
        <v>1</v>
      </c>
      <c r="D26" s="82">
        <v>-1</v>
      </c>
      <c r="E26" s="82"/>
      <c r="F26" s="83" t="s">
        <v>1944</v>
      </c>
      <c r="G26" s="82">
        <v>5</v>
      </c>
      <c r="H26" s="82">
        <v>33.591061498886575</v>
      </c>
      <c r="I26" s="82">
        <v>78.113195903344774</v>
      </c>
      <c r="J26" s="82">
        <v>55.944448775707563</v>
      </c>
      <c r="K26" s="82"/>
      <c r="L26" s="117">
        <v>134.36000000000001</v>
      </c>
      <c r="M26" s="117">
        <v>268.41764467905239</v>
      </c>
      <c r="N26" s="87">
        <v>3450000</v>
      </c>
      <c r="O26" s="87">
        <v>280127000</v>
      </c>
      <c r="P26" s="87">
        <v>86397000</v>
      </c>
      <c r="Q26" s="87">
        <v>193730000</v>
      </c>
      <c r="R26" s="87">
        <f t="shared" si="0"/>
        <v>3449995.5117658358</v>
      </c>
      <c r="S26" s="87">
        <v>280127000</v>
      </c>
      <c r="T26" s="87">
        <f t="shared" si="1"/>
        <v>6892227.3699128283</v>
      </c>
      <c r="U26" s="85"/>
      <c r="V26" s="115" t="s">
        <v>1257</v>
      </c>
      <c r="W26" s="115" t="s">
        <v>1257</v>
      </c>
      <c r="X26" s="115" t="s">
        <v>1258</v>
      </c>
    </row>
    <row r="27" spans="1:24">
      <c r="A27" s="85"/>
      <c r="B27" s="85">
        <v>8</v>
      </c>
      <c r="C27" s="82">
        <v>1</v>
      </c>
      <c r="D27" s="82">
        <v>-1</v>
      </c>
      <c r="E27" s="82"/>
      <c r="F27" s="83" t="s">
        <v>1945</v>
      </c>
      <c r="G27" s="82">
        <v>5</v>
      </c>
      <c r="H27" s="82">
        <v>34.851101316945432</v>
      </c>
      <c r="I27" s="82">
        <v>81.043312808322867</v>
      </c>
      <c r="J27" s="82">
        <v>58.042990170687951</v>
      </c>
      <c r="K27" s="82"/>
      <c r="L27" s="117">
        <v>139.4</v>
      </c>
      <c r="M27" s="117">
        <v>278.48630297901082</v>
      </c>
      <c r="N27" s="87">
        <v>3400000</v>
      </c>
      <c r="O27" s="87">
        <v>286423000</v>
      </c>
      <c r="P27" s="87">
        <v>88333000</v>
      </c>
      <c r="Q27" s="87">
        <v>198090000</v>
      </c>
      <c r="R27" s="87">
        <f t="shared" si="0"/>
        <v>3399998.0696836882</v>
      </c>
      <c r="S27" s="87">
        <v>286423000</v>
      </c>
      <c r="T27" s="87">
        <f t="shared" si="1"/>
        <v>6792344.9968578443</v>
      </c>
      <c r="U27" s="85"/>
      <c r="V27" s="115" t="s">
        <v>1257</v>
      </c>
      <c r="W27" s="115" t="s">
        <v>1257</v>
      </c>
      <c r="X27" s="115" t="s">
        <v>1258</v>
      </c>
    </row>
    <row r="28" spans="1:24">
      <c r="A28" s="85"/>
      <c r="B28" s="85">
        <v>8</v>
      </c>
      <c r="C28" s="82">
        <v>1</v>
      </c>
      <c r="D28" s="82">
        <v>-1</v>
      </c>
      <c r="E28" s="82"/>
      <c r="F28" s="83" t="s">
        <v>1946</v>
      </c>
      <c r="G28" s="82">
        <v>5</v>
      </c>
      <c r="H28" s="82">
        <v>12.142883722841029</v>
      </c>
      <c r="I28" s="82">
        <v>28.237257554521101</v>
      </c>
      <c r="J28" s="82">
        <v>20.223443562340844</v>
      </c>
      <c r="K28" s="82"/>
      <c r="L28" s="117">
        <v>48.57</v>
      </c>
      <c r="M28" s="117">
        <v>97.030701116861934</v>
      </c>
      <c r="N28" s="87">
        <v>3450000</v>
      </c>
      <c r="O28" s="87">
        <v>101263000</v>
      </c>
      <c r="P28" s="87">
        <v>31233000</v>
      </c>
      <c r="Q28" s="87">
        <v>70030000</v>
      </c>
      <c r="R28" s="87">
        <f t="shared" si="0"/>
        <v>3449977.3283622204</v>
      </c>
      <c r="S28" s="87">
        <v>101263000</v>
      </c>
      <c r="T28" s="87">
        <f t="shared" si="1"/>
        <v>6892191.0440243864</v>
      </c>
      <c r="U28" s="85"/>
      <c r="V28" s="115" t="s">
        <v>1257</v>
      </c>
      <c r="W28" s="115" t="s">
        <v>1257</v>
      </c>
      <c r="X28" s="115" t="s">
        <v>1258</v>
      </c>
    </row>
    <row r="29" spans="1:24">
      <c r="A29" s="85"/>
      <c r="B29" s="85">
        <v>8</v>
      </c>
      <c r="C29" s="82">
        <v>1</v>
      </c>
      <c r="D29" s="82">
        <v>-1</v>
      </c>
      <c r="E29" s="82"/>
      <c r="F29" s="83" t="s">
        <v>1947</v>
      </c>
      <c r="G29" s="82">
        <v>5</v>
      </c>
      <c r="H29" s="82">
        <v>11.600366578954576</v>
      </c>
      <c r="I29" s="82">
        <v>26.97567944265553</v>
      </c>
      <c r="J29" s="82">
        <v>19.31990490616873</v>
      </c>
      <c r="K29" s="82"/>
      <c r="L29" s="117">
        <v>46.4</v>
      </c>
      <c r="M29" s="117">
        <v>92.695584348824269</v>
      </c>
      <c r="N29" s="87">
        <v>3450000</v>
      </c>
      <c r="O29" s="87">
        <v>96739000</v>
      </c>
      <c r="P29" s="87">
        <v>29839000</v>
      </c>
      <c r="Q29" s="87">
        <v>66900000</v>
      </c>
      <c r="R29" s="87">
        <f t="shared" si="0"/>
        <v>3449984.6929493388</v>
      </c>
      <c r="S29" s="87">
        <v>96739000</v>
      </c>
      <c r="T29" s="87">
        <f t="shared" si="1"/>
        <v>6892205.75662582</v>
      </c>
      <c r="U29" s="85"/>
      <c r="V29" s="115" t="s">
        <v>1257</v>
      </c>
      <c r="W29" s="115" t="s">
        <v>1257</v>
      </c>
      <c r="X29" s="115" t="s">
        <v>1258</v>
      </c>
    </row>
    <row r="30" spans="1:24">
      <c r="A30" s="85"/>
      <c r="B30" s="85">
        <v>8</v>
      </c>
      <c r="C30" s="82">
        <v>1</v>
      </c>
      <c r="D30" s="82">
        <v>-1</v>
      </c>
      <c r="E30" s="82"/>
      <c r="F30" s="83" t="s">
        <v>1948</v>
      </c>
      <c r="G30" s="82">
        <v>5</v>
      </c>
      <c r="H30" s="82">
        <v>17.328047577313399</v>
      </c>
      <c r="I30" s="82">
        <v>40.294921167466697</v>
      </c>
      <c r="J30" s="82">
        <v>28.85910795358954</v>
      </c>
      <c r="K30" s="82"/>
      <c r="L30" s="117">
        <v>69.31</v>
      </c>
      <c r="M30" s="117">
        <v>138.46402912105623</v>
      </c>
      <c r="N30" s="87">
        <v>3450000</v>
      </c>
      <c r="O30" s="87">
        <v>144504000</v>
      </c>
      <c r="P30" s="87">
        <v>44574000</v>
      </c>
      <c r="Q30" s="87">
        <v>99930000</v>
      </c>
      <c r="R30" s="87">
        <f t="shared" si="0"/>
        <v>3449987.5280682216</v>
      </c>
      <c r="S30" s="87">
        <v>144504000</v>
      </c>
      <c r="T30" s="87">
        <f t="shared" si="1"/>
        <v>6892211.4204836106</v>
      </c>
      <c r="U30" s="85"/>
      <c r="V30" s="115" t="s">
        <v>1257</v>
      </c>
      <c r="W30" s="115" t="s">
        <v>1257</v>
      </c>
      <c r="X30" s="115" t="s">
        <v>1258</v>
      </c>
    </row>
    <row r="31" spans="1:24">
      <c r="A31" s="85"/>
      <c r="B31" s="85">
        <v>8</v>
      </c>
      <c r="C31" s="82">
        <v>1</v>
      </c>
      <c r="D31" s="82">
        <v>-1</v>
      </c>
      <c r="E31" s="82"/>
      <c r="F31" s="83" t="s">
        <v>1949</v>
      </c>
      <c r="G31" s="82">
        <v>5</v>
      </c>
      <c r="H31" s="82">
        <v>11.417860811656368</v>
      </c>
      <c r="I31" s="82">
        <v>26.551277589355131</v>
      </c>
      <c r="J31" s="82">
        <v>19.015949505705301</v>
      </c>
      <c r="K31" s="82"/>
      <c r="L31" s="117">
        <v>45.67</v>
      </c>
      <c r="M31" s="117">
        <v>91.237227095060433</v>
      </c>
      <c r="N31" s="87">
        <v>3450000</v>
      </c>
      <c r="O31" s="87">
        <v>95217000</v>
      </c>
      <c r="P31" s="87">
        <v>29367000</v>
      </c>
      <c r="Q31" s="87">
        <v>65850000</v>
      </c>
      <c r="R31" s="87">
        <f t="shared" si="0"/>
        <v>3449983.6543783098</v>
      </c>
      <c r="S31" s="87">
        <v>95217000</v>
      </c>
      <c r="T31" s="87">
        <f t="shared" si="1"/>
        <v>6892203.6818208965</v>
      </c>
      <c r="U31" s="85"/>
      <c r="V31" s="115" t="s">
        <v>1257</v>
      </c>
      <c r="W31" s="115" t="s">
        <v>1257</v>
      </c>
      <c r="X31" s="115" t="s">
        <v>1258</v>
      </c>
    </row>
    <row r="32" spans="1:24">
      <c r="A32" s="85"/>
      <c r="B32" s="85">
        <v>8</v>
      </c>
      <c r="C32" s="82">
        <v>1</v>
      </c>
      <c r="D32" s="82">
        <v>1</v>
      </c>
      <c r="E32" s="82"/>
      <c r="F32" s="83" t="s">
        <v>1952</v>
      </c>
      <c r="G32" s="82">
        <v>5</v>
      </c>
      <c r="H32" s="82">
        <v>31.836006038018873</v>
      </c>
      <c r="I32" s="82">
        <v>74.031961642839548</v>
      </c>
      <c r="J32" s="82">
        <v>53.021480404127715</v>
      </c>
      <c r="K32" s="82"/>
      <c r="L32" s="117">
        <v>127.34</v>
      </c>
      <c r="M32" s="117">
        <v>254.39344204696727</v>
      </c>
      <c r="N32" s="87">
        <v>5700000</v>
      </c>
      <c r="O32" s="87">
        <v>438637000</v>
      </c>
      <c r="P32" s="87">
        <v>135277000</v>
      </c>
      <c r="Q32" s="87">
        <v>303360000</v>
      </c>
      <c r="R32" s="87">
        <f t="shared" si="0"/>
        <v>5699988.4028212279</v>
      </c>
      <c r="S32" s="87">
        <v>438637000</v>
      </c>
      <c r="T32" s="87">
        <f t="shared" si="1"/>
        <v>11387149.909074035</v>
      </c>
      <c r="U32" s="85"/>
      <c r="V32" s="115" t="s">
        <v>1257</v>
      </c>
      <c r="W32" s="115" t="s">
        <v>1257</v>
      </c>
      <c r="X32" s="115" t="s">
        <v>1258</v>
      </c>
    </row>
    <row r="33" spans="1:24">
      <c r="A33" s="85"/>
      <c r="B33" s="85">
        <v>8</v>
      </c>
      <c r="C33" s="82">
        <v>1</v>
      </c>
      <c r="D33" s="82">
        <v>1</v>
      </c>
      <c r="E33" s="82"/>
      <c r="F33" s="83" t="s">
        <v>1097</v>
      </c>
      <c r="G33" s="82">
        <v>5</v>
      </c>
      <c r="H33" s="82">
        <v>30.320958161543341</v>
      </c>
      <c r="I33" s="82">
        <v>70.50884488804445</v>
      </c>
      <c r="J33" s="82">
        <v>50.498234203020338</v>
      </c>
      <c r="K33" s="82"/>
      <c r="L33" s="117">
        <v>121.28</v>
      </c>
      <c r="M33" s="117">
        <v>242.28707909106478</v>
      </c>
      <c r="N33" s="87">
        <v>5700000</v>
      </c>
      <c r="O33" s="87">
        <v>417763000</v>
      </c>
      <c r="P33" s="87">
        <v>128843000</v>
      </c>
      <c r="Q33" s="87">
        <v>288920000</v>
      </c>
      <c r="R33" s="87">
        <f t="shared" si="0"/>
        <v>5699993.2308595497</v>
      </c>
      <c r="S33" s="87">
        <v>417763000</v>
      </c>
      <c r="T33" s="87">
        <f t="shared" si="1"/>
        <v>11387159.554285964</v>
      </c>
      <c r="U33" s="85"/>
      <c r="V33" s="115" t="s">
        <v>1257</v>
      </c>
      <c r="W33" s="115" t="s">
        <v>1257</v>
      </c>
      <c r="X33" s="115" t="s">
        <v>1258</v>
      </c>
    </row>
    <row r="34" spans="1:24">
      <c r="A34" s="85"/>
      <c r="B34" s="85">
        <v>8</v>
      </c>
      <c r="C34" s="82">
        <v>1</v>
      </c>
      <c r="D34" s="82">
        <v>1</v>
      </c>
      <c r="E34" s="82"/>
      <c r="F34" s="83" t="s">
        <v>1098</v>
      </c>
      <c r="G34" s="82">
        <v>5</v>
      </c>
      <c r="H34" s="82">
        <v>31.743503114867725</v>
      </c>
      <c r="I34" s="82">
        <v>73.816853854180437</v>
      </c>
      <c r="J34" s="82">
        <v>52.867420817591459</v>
      </c>
      <c r="K34" s="82"/>
      <c r="L34" s="117">
        <v>126.97</v>
      </c>
      <c r="M34" s="117">
        <v>253.6542746717719</v>
      </c>
      <c r="N34" s="87">
        <v>5700000</v>
      </c>
      <c r="O34" s="87">
        <v>437363000</v>
      </c>
      <c r="P34" s="87">
        <v>134883000</v>
      </c>
      <c r="Q34" s="87">
        <v>302480000</v>
      </c>
      <c r="R34" s="87">
        <f t="shared" si="0"/>
        <v>5699995.0071586706</v>
      </c>
      <c r="S34" s="87">
        <v>437363000</v>
      </c>
      <c r="T34" s="87">
        <f t="shared" si="1"/>
        <v>11387163.102886932</v>
      </c>
      <c r="U34" s="85"/>
      <c r="V34" s="115" t="s">
        <v>1257</v>
      </c>
      <c r="W34" s="115" t="s">
        <v>1257</v>
      </c>
      <c r="X34" s="115" t="s">
        <v>1258</v>
      </c>
    </row>
    <row r="35" spans="1:24">
      <c r="A35" s="85"/>
      <c r="B35" s="85">
        <v>8</v>
      </c>
      <c r="C35" s="82">
        <v>1</v>
      </c>
      <c r="D35" s="82">
        <v>1</v>
      </c>
      <c r="E35" s="82"/>
      <c r="F35" s="83" t="s">
        <v>1099</v>
      </c>
      <c r="G35" s="82">
        <v>5</v>
      </c>
      <c r="H35" s="82">
        <v>28.998416368382355</v>
      </c>
      <c r="I35" s="82">
        <v>67.433384882621013</v>
      </c>
      <c r="J35" s="82">
        <v>48.295598492812736</v>
      </c>
      <c r="K35" s="82"/>
      <c r="L35" s="117">
        <v>115.99</v>
      </c>
      <c r="M35" s="117">
        <v>231.71898337543377</v>
      </c>
      <c r="N35" s="87">
        <v>5750000</v>
      </c>
      <c r="O35" s="87">
        <v>403046000</v>
      </c>
      <c r="P35" s="87">
        <v>124306000</v>
      </c>
      <c r="Q35" s="87">
        <v>278740000</v>
      </c>
      <c r="R35" s="87">
        <f t="shared" si="0"/>
        <v>5749997.0510212248</v>
      </c>
      <c r="S35" s="87">
        <v>403046000</v>
      </c>
      <c r="T35" s="87">
        <f t="shared" si="1"/>
        <v>11487054.669147171</v>
      </c>
      <c r="U35" s="85"/>
      <c r="V35" s="115" t="s">
        <v>1257</v>
      </c>
      <c r="W35" s="115" t="s">
        <v>1257</v>
      </c>
      <c r="X35" s="115" t="s">
        <v>1258</v>
      </c>
    </row>
    <row r="36" spans="1:24">
      <c r="A36" s="85"/>
      <c r="B36" s="85">
        <v>8</v>
      </c>
      <c r="C36" s="82">
        <v>1</v>
      </c>
      <c r="D36" s="82">
        <v>1</v>
      </c>
      <c r="E36" s="82"/>
      <c r="F36" s="83" t="s">
        <v>1100</v>
      </c>
      <c r="G36" s="82">
        <v>5</v>
      </c>
      <c r="H36" s="82">
        <v>27.950883265670722</v>
      </c>
      <c r="I36" s="82">
        <v>64.997434519157068</v>
      </c>
      <c r="J36" s="82">
        <v>46.550977769604827</v>
      </c>
      <c r="K36" s="82"/>
      <c r="L36" s="117">
        <v>111.8</v>
      </c>
      <c r="M36" s="117">
        <v>223.34841228876189</v>
      </c>
      <c r="N36" s="87">
        <v>5750000</v>
      </c>
      <c r="O36" s="87">
        <v>388486000</v>
      </c>
      <c r="P36" s="87">
        <v>119816000</v>
      </c>
      <c r="Q36" s="87">
        <v>268670000</v>
      </c>
      <c r="R36" s="87">
        <f t="shared" si="0"/>
        <v>5749990.4588936288</v>
      </c>
      <c r="S36" s="87">
        <v>388486000</v>
      </c>
      <c r="T36" s="87">
        <f t="shared" si="1"/>
        <v>11487041.499726489</v>
      </c>
      <c r="U36" s="85"/>
      <c r="V36" s="115" t="s">
        <v>1257</v>
      </c>
      <c r="W36" s="115" t="s">
        <v>1257</v>
      </c>
      <c r="X36" s="115" t="s">
        <v>1258</v>
      </c>
    </row>
    <row r="37" spans="1:24">
      <c r="A37" s="85"/>
      <c r="B37" s="85">
        <v>8</v>
      </c>
      <c r="C37" s="82">
        <v>1</v>
      </c>
      <c r="D37" s="82">
        <v>1</v>
      </c>
      <c r="E37" s="82"/>
      <c r="F37" s="83" t="s">
        <v>1101</v>
      </c>
      <c r="G37" s="82">
        <v>5</v>
      </c>
      <c r="H37" s="82">
        <v>27.950883265670722</v>
      </c>
      <c r="I37" s="82">
        <v>64.997434519157068</v>
      </c>
      <c r="J37" s="82">
        <v>46.550977769604827</v>
      </c>
      <c r="K37" s="82"/>
      <c r="L37" s="117">
        <v>111.8</v>
      </c>
      <c r="M37" s="117">
        <v>223.34841228876189</v>
      </c>
      <c r="N37" s="87">
        <v>5750000</v>
      </c>
      <c r="O37" s="87">
        <v>388486000</v>
      </c>
      <c r="P37" s="87">
        <v>119816000</v>
      </c>
      <c r="Q37" s="87">
        <v>268670000</v>
      </c>
      <c r="R37" s="87">
        <f t="shared" si="0"/>
        <v>5749990.4588936288</v>
      </c>
      <c r="S37" s="87">
        <v>388486000</v>
      </c>
      <c r="T37" s="87">
        <f t="shared" si="1"/>
        <v>11487041.499726489</v>
      </c>
      <c r="U37" s="85"/>
      <c r="V37" s="115" t="s">
        <v>1257</v>
      </c>
      <c r="W37" s="115" t="s">
        <v>1257</v>
      </c>
      <c r="X37" s="115" t="s">
        <v>1258</v>
      </c>
    </row>
    <row r="38" spans="1:24">
      <c r="A38" s="85"/>
      <c r="B38" s="85">
        <v>8</v>
      </c>
      <c r="C38" s="82">
        <v>1</v>
      </c>
      <c r="D38" s="82">
        <v>1</v>
      </c>
      <c r="E38" s="82"/>
      <c r="F38" s="83" t="s">
        <v>1102</v>
      </c>
      <c r="G38" s="82">
        <v>5</v>
      </c>
      <c r="H38" s="82">
        <v>27.950883265670722</v>
      </c>
      <c r="I38" s="82">
        <v>64.997434519157068</v>
      </c>
      <c r="J38" s="82">
        <v>46.550977769604827</v>
      </c>
      <c r="K38" s="82"/>
      <c r="L38" s="117">
        <v>111.8</v>
      </c>
      <c r="M38" s="117">
        <v>223.34841228876189</v>
      </c>
      <c r="N38" s="87">
        <v>5750000</v>
      </c>
      <c r="O38" s="87">
        <v>388486000</v>
      </c>
      <c r="P38" s="87">
        <v>119816000</v>
      </c>
      <c r="Q38" s="87">
        <v>268670000</v>
      </c>
      <c r="R38" s="87">
        <f t="shared" si="0"/>
        <v>5749990.4588936288</v>
      </c>
      <c r="S38" s="87">
        <v>388486000</v>
      </c>
      <c r="T38" s="87">
        <f t="shared" si="1"/>
        <v>11487041.499726489</v>
      </c>
      <c r="U38" s="85"/>
      <c r="V38" s="115" t="s">
        <v>1257</v>
      </c>
      <c r="W38" s="115" t="s">
        <v>1257</v>
      </c>
      <c r="X38" s="115" t="s">
        <v>1258</v>
      </c>
    </row>
    <row r="39" spans="1:24">
      <c r="A39" s="85"/>
      <c r="B39" s="85">
        <v>8</v>
      </c>
      <c r="C39" s="82">
        <v>1</v>
      </c>
      <c r="D39" s="82">
        <v>1</v>
      </c>
      <c r="E39" s="82"/>
      <c r="F39" s="83" t="s">
        <v>1103</v>
      </c>
      <c r="G39" s="82">
        <v>5</v>
      </c>
      <c r="H39" s="82">
        <v>27.950883265670722</v>
      </c>
      <c r="I39" s="82">
        <v>64.997434519157068</v>
      </c>
      <c r="J39" s="82">
        <v>46.550977769604827</v>
      </c>
      <c r="K39" s="82"/>
      <c r="L39" s="117">
        <v>111.8</v>
      </c>
      <c r="M39" s="117">
        <v>223.34841228876189</v>
      </c>
      <c r="N39" s="87">
        <v>5750000</v>
      </c>
      <c r="O39" s="87">
        <v>388486000</v>
      </c>
      <c r="P39" s="87">
        <v>119816000</v>
      </c>
      <c r="Q39" s="87">
        <v>268670000</v>
      </c>
      <c r="R39" s="87">
        <f t="shared" si="0"/>
        <v>5749990.4588936288</v>
      </c>
      <c r="S39" s="87">
        <v>388486000</v>
      </c>
      <c r="T39" s="87">
        <f t="shared" si="1"/>
        <v>11487041.499726489</v>
      </c>
      <c r="U39" s="85"/>
      <c r="V39" s="115" t="s">
        <v>1257</v>
      </c>
      <c r="W39" s="115" t="s">
        <v>1257</v>
      </c>
      <c r="X39" s="115" t="s">
        <v>1258</v>
      </c>
    </row>
    <row r="40" spans="1:24">
      <c r="A40" s="85"/>
      <c r="B40" s="85">
        <v>8</v>
      </c>
      <c r="C40" s="82">
        <v>1</v>
      </c>
      <c r="D40" s="82">
        <v>1</v>
      </c>
      <c r="E40" s="82"/>
      <c r="F40" s="83" t="s">
        <v>1104</v>
      </c>
      <c r="G40" s="82">
        <v>5</v>
      </c>
      <c r="H40" s="82">
        <v>27.950883265670722</v>
      </c>
      <c r="I40" s="82">
        <v>64.997434519157068</v>
      </c>
      <c r="J40" s="82">
        <v>46.550977769604827</v>
      </c>
      <c r="K40" s="82"/>
      <c r="L40" s="117">
        <v>111.8</v>
      </c>
      <c r="M40" s="117">
        <v>223.34841228876189</v>
      </c>
      <c r="N40" s="87">
        <v>5750000</v>
      </c>
      <c r="O40" s="87">
        <v>388486000</v>
      </c>
      <c r="P40" s="87">
        <v>119816000</v>
      </c>
      <c r="Q40" s="87">
        <v>268670000</v>
      </c>
      <c r="R40" s="87">
        <f t="shared" si="0"/>
        <v>5749990.4588936288</v>
      </c>
      <c r="S40" s="87">
        <v>388486000</v>
      </c>
      <c r="T40" s="87">
        <f t="shared" si="1"/>
        <v>11487041.499726489</v>
      </c>
      <c r="U40" s="85"/>
      <c r="V40" s="115" t="s">
        <v>1257</v>
      </c>
      <c r="W40" s="115" t="s">
        <v>1257</v>
      </c>
      <c r="X40" s="115" t="s">
        <v>1258</v>
      </c>
    </row>
    <row r="41" spans="1:24">
      <c r="A41" s="85"/>
      <c r="B41" s="85">
        <v>8</v>
      </c>
      <c r="C41" s="82">
        <v>1</v>
      </c>
      <c r="D41" s="82">
        <v>1</v>
      </c>
      <c r="E41" s="82"/>
      <c r="F41" s="83" t="s">
        <v>1105</v>
      </c>
      <c r="G41" s="82">
        <v>5</v>
      </c>
      <c r="H41" s="82">
        <v>26.640841867530163</v>
      </c>
      <c r="I41" s="82">
        <v>61.951043133822701</v>
      </c>
      <c r="J41" s="82">
        <v>44.369160922442667</v>
      </c>
      <c r="K41" s="82"/>
      <c r="L41" s="117">
        <v>106.56</v>
      </c>
      <c r="M41" s="117">
        <v>212.88020405626537</v>
      </c>
      <c r="N41" s="87">
        <v>5750000</v>
      </c>
      <c r="O41" s="87">
        <v>370278000</v>
      </c>
      <c r="P41" s="87">
        <v>114198000</v>
      </c>
      <c r="Q41" s="87">
        <v>256080000</v>
      </c>
      <c r="R41" s="87">
        <f t="shared" si="0"/>
        <v>5749992.1590112057</v>
      </c>
      <c r="S41" s="87">
        <v>370278000</v>
      </c>
      <c r="T41" s="87">
        <f t="shared" si="1"/>
        <v>11487044.896135805</v>
      </c>
      <c r="U41" s="85"/>
      <c r="V41" s="115" t="s">
        <v>1257</v>
      </c>
      <c r="W41" s="115" t="s">
        <v>1257</v>
      </c>
      <c r="X41" s="115" t="s">
        <v>1258</v>
      </c>
    </row>
    <row r="42" spans="1:24">
      <c r="A42" s="85"/>
      <c r="B42" s="85">
        <v>8</v>
      </c>
      <c r="C42" s="82">
        <v>2</v>
      </c>
      <c r="D42" s="82">
        <v>1</v>
      </c>
      <c r="E42" s="82"/>
      <c r="F42" s="83" t="s">
        <v>1106</v>
      </c>
      <c r="G42" s="82">
        <v>5</v>
      </c>
      <c r="H42" s="82">
        <v>13.910439578729152</v>
      </c>
      <c r="I42" s="82">
        <v>32.347560435115383</v>
      </c>
      <c r="J42" s="82">
        <v>23.167230796966123</v>
      </c>
      <c r="K42" s="82"/>
      <c r="L42" s="117">
        <v>55.64</v>
      </c>
      <c r="M42" s="117">
        <v>111.15479123208151</v>
      </c>
      <c r="N42" s="87">
        <v>17000000</v>
      </c>
      <c r="O42" s="87">
        <v>571613000</v>
      </c>
      <c r="P42" s="87">
        <v>176293000</v>
      </c>
      <c r="Q42" s="87">
        <v>395320000</v>
      </c>
      <c r="R42" s="87">
        <f t="shared" si="0"/>
        <v>16999984.716094997</v>
      </c>
      <c r="S42" s="87">
        <v>571613000</v>
      </c>
      <c r="T42" s="87">
        <f t="shared" si="1"/>
        <v>33961713.732316963</v>
      </c>
      <c r="U42" s="85"/>
      <c r="V42" s="115" t="s">
        <v>1257</v>
      </c>
      <c r="W42" s="115" t="s">
        <v>1257</v>
      </c>
      <c r="X42" s="115" t="s">
        <v>1258</v>
      </c>
    </row>
    <row r="43" spans="1:24">
      <c r="A43" s="85"/>
      <c r="B43" s="85">
        <v>8</v>
      </c>
      <c r="C43" s="82">
        <v>2</v>
      </c>
      <c r="D43" s="82">
        <v>1</v>
      </c>
      <c r="E43" s="82"/>
      <c r="F43" s="83" t="s">
        <v>1107</v>
      </c>
      <c r="G43" s="82">
        <v>5</v>
      </c>
      <c r="H43" s="82">
        <v>12.950409241160497</v>
      </c>
      <c r="I43" s="82">
        <v>30.11509041227492</v>
      </c>
      <c r="J43" s="82">
        <v>21.568342115076295</v>
      </c>
      <c r="K43" s="82"/>
      <c r="L43" s="117">
        <v>51.8</v>
      </c>
      <c r="M43" s="117">
        <v>103.48343252735121</v>
      </c>
      <c r="N43" s="87">
        <v>14500000</v>
      </c>
      <c r="O43" s="87">
        <v>453904000</v>
      </c>
      <c r="P43" s="87">
        <v>139984000</v>
      </c>
      <c r="Q43" s="87">
        <v>313920000</v>
      </c>
      <c r="R43" s="87">
        <f t="shared" si="0"/>
        <v>14499993.42177308</v>
      </c>
      <c r="S43" s="87">
        <v>453904000</v>
      </c>
      <c r="T43" s="87">
        <f t="shared" si="1"/>
        <v>28967356.967356969</v>
      </c>
      <c r="U43" s="85"/>
      <c r="V43" s="115" t="s">
        <v>1257</v>
      </c>
      <c r="W43" s="115" t="s">
        <v>1257</v>
      </c>
      <c r="X43" s="115" t="s">
        <v>1258</v>
      </c>
    </row>
    <row r="44" spans="1:24">
      <c r="A44" s="85"/>
      <c r="B44" s="85">
        <v>8</v>
      </c>
      <c r="C44" s="82">
        <v>2</v>
      </c>
      <c r="D44" s="82">
        <v>1</v>
      </c>
      <c r="E44" s="82"/>
      <c r="F44" s="83" t="s">
        <v>1361</v>
      </c>
      <c r="G44" s="82">
        <v>5</v>
      </c>
      <c r="H44" s="82">
        <v>12.950409241160497</v>
      </c>
      <c r="I44" s="82">
        <v>30.11509041227492</v>
      </c>
      <c r="J44" s="82">
        <v>21.568342115076295</v>
      </c>
      <c r="K44" s="82"/>
      <c r="L44" s="117">
        <v>51.8</v>
      </c>
      <c r="M44" s="117">
        <v>103.48343252735121</v>
      </c>
      <c r="N44" s="87">
        <v>14500000</v>
      </c>
      <c r="O44" s="87">
        <v>453904000</v>
      </c>
      <c r="P44" s="87">
        <v>139984000</v>
      </c>
      <c r="Q44" s="87">
        <v>313920000</v>
      </c>
      <c r="R44" s="87">
        <f t="shared" si="0"/>
        <v>14499993.42177308</v>
      </c>
      <c r="S44" s="87">
        <v>453904000</v>
      </c>
      <c r="T44" s="87">
        <f t="shared" si="1"/>
        <v>28967356.967356969</v>
      </c>
      <c r="U44" s="85"/>
      <c r="V44" s="115" t="s">
        <v>1257</v>
      </c>
      <c r="W44" s="115" t="s">
        <v>1257</v>
      </c>
      <c r="X44" s="115" t="s">
        <v>1258</v>
      </c>
    </row>
    <row r="45" spans="1:24">
      <c r="A45" s="85"/>
      <c r="B45" s="85">
        <v>8</v>
      </c>
      <c r="C45" s="82">
        <v>2</v>
      </c>
      <c r="D45" s="82">
        <v>1</v>
      </c>
      <c r="E45" s="82"/>
      <c r="F45" s="83" t="s">
        <v>1362</v>
      </c>
      <c r="G45" s="82">
        <v>5</v>
      </c>
      <c r="H45" s="82">
        <v>12.950409241160497</v>
      </c>
      <c r="I45" s="82">
        <v>30.11509041227492</v>
      </c>
      <c r="J45" s="82">
        <v>21.568342115076295</v>
      </c>
      <c r="K45" s="82"/>
      <c r="L45" s="117">
        <v>51.8</v>
      </c>
      <c r="M45" s="117">
        <v>103.48343252735121</v>
      </c>
      <c r="N45" s="87">
        <v>14500000</v>
      </c>
      <c r="O45" s="87">
        <v>453904000</v>
      </c>
      <c r="P45" s="87">
        <v>139984000</v>
      </c>
      <c r="Q45" s="87">
        <v>313920000</v>
      </c>
      <c r="R45" s="87">
        <f t="shared" si="0"/>
        <v>14499993.42177308</v>
      </c>
      <c r="S45" s="87">
        <v>453904000</v>
      </c>
      <c r="T45" s="87">
        <f t="shared" si="1"/>
        <v>28967356.967356969</v>
      </c>
      <c r="U45" s="85"/>
      <c r="V45" s="115" t="s">
        <v>1257</v>
      </c>
      <c r="W45" s="115" t="s">
        <v>1257</v>
      </c>
      <c r="X45" s="115" t="s">
        <v>1258</v>
      </c>
    </row>
    <row r="46" spans="1:24">
      <c r="A46" s="85"/>
      <c r="B46" s="85">
        <v>8</v>
      </c>
      <c r="C46" s="82">
        <v>2</v>
      </c>
      <c r="D46" s="82">
        <v>1</v>
      </c>
      <c r="E46" s="82"/>
      <c r="F46" s="83" t="s">
        <v>1363</v>
      </c>
      <c r="G46" s="82">
        <v>5</v>
      </c>
      <c r="H46" s="82">
        <v>12.950409241160497</v>
      </c>
      <c r="I46" s="82">
        <v>30.11509041227492</v>
      </c>
      <c r="J46" s="82">
        <v>21.568342115076295</v>
      </c>
      <c r="K46" s="82"/>
      <c r="L46" s="117">
        <v>51.8</v>
      </c>
      <c r="M46" s="117">
        <v>103.48343252735121</v>
      </c>
      <c r="N46" s="87">
        <v>14500000</v>
      </c>
      <c r="O46" s="87">
        <v>453904000</v>
      </c>
      <c r="P46" s="87">
        <v>139984000</v>
      </c>
      <c r="Q46" s="87">
        <v>313920000</v>
      </c>
      <c r="R46" s="87">
        <f t="shared" si="0"/>
        <v>14499993.42177308</v>
      </c>
      <c r="S46" s="87">
        <v>453904000</v>
      </c>
      <c r="T46" s="87">
        <f t="shared" si="1"/>
        <v>28967356.967356969</v>
      </c>
      <c r="U46" s="85"/>
      <c r="V46" s="115" t="s">
        <v>1257</v>
      </c>
      <c r="W46" s="115" t="s">
        <v>1257</v>
      </c>
      <c r="X46" s="115" t="s">
        <v>1258</v>
      </c>
    </row>
    <row r="47" spans="1:24">
      <c r="A47" s="85"/>
      <c r="B47" s="85">
        <v>8</v>
      </c>
      <c r="C47" s="82">
        <v>2</v>
      </c>
      <c r="D47" s="82">
        <v>1</v>
      </c>
      <c r="E47" s="82"/>
      <c r="F47" s="83" t="s">
        <v>1364</v>
      </c>
      <c r="G47" s="82">
        <v>5</v>
      </c>
      <c r="H47" s="82">
        <v>14.082945030011018</v>
      </c>
      <c r="I47" s="82">
        <v>32.748707392344528</v>
      </c>
      <c r="J47" s="82">
        <v>23.454531106993201</v>
      </c>
      <c r="K47" s="82"/>
      <c r="L47" s="117">
        <v>56.33</v>
      </c>
      <c r="M47" s="117">
        <v>112.53323849933773</v>
      </c>
      <c r="N47" s="87">
        <v>18000000</v>
      </c>
      <c r="O47" s="87">
        <v>612743000</v>
      </c>
      <c r="P47" s="87">
        <v>188973000</v>
      </c>
      <c r="Q47" s="87">
        <v>423770000</v>
      </c>
      <c r="R47" s="87">
        <f t="shared" si="0"/>
        <v>17999985.792880181</v>
      </c>
      <c r="S47" s="87">
        <v>612743000</v>
      </c>
      <c r="T47" s="87">
        <f t="shared" si="1"/>
        <v>35959465.546154372</v>
      </c>
      <c r="U47" s="85"/>
      <c r="V47" s="115" t="s">
        <v>1257</v>
      </c>
      <c r="W47" s="115" t="s">
        <v>1257</v>
      </c>
      <c r="X47" s="115" t="s">
        <v>1258</v>
      </c>
    </row>
    <row r="48" spans="1:24">
      <c r="A48" s="85"/>
      <c r="B48" s="85">
        <v>8</v>
      </c>
      <c r="C48" s="82">
        <v>2</v>
      </c>
      <c r="D48" s="82">
        <v>1</v>
      </c>
      <c r="E48" s="82"/>
      <c r="F48" s="83" t="s">
        <v>1365</v>
      </c>
      <c r="G48" s="82">
        <v>5</v>
      </c>
      <c r="H48" s="82">
        <v>14.135446689096804</v>
      </c>
      <c r="I48" s="82">
        <v>32.870795596718615</v>
      </c>
      <c r="J48" s="82">
        <v>23.54197033178405</v>
      </c>
      <c r="K48" s="82"/>
      <c r="L48" s="117">
        <v>56.54</v>
      </c>
      <c r="M48" s="117">
        <v>112.95276592850266</v>
      </c>
      <c r="N48" s="87">
        <v>17000000</v>
      </c>
      <c r="O48" s="87">
        <v>580859000</v>
      </c>
      <c r="P48" s="87">
        <v>179139000</v>
      </c>
      <c r="Q48" s="87">
        <v>401720000</v>
      </c>
      <c r="R48" s="87">
        <f t="shared" si="0"/>
        <v>16999982.475309793</v>
      </c>
      <c r="S48" s="87">
        <v>580859000</v>
      </c>
      <c r="T48" s="87">
        <f t="shared" si="1"/>
        <v>33961709.255789071</v>
      </c>
      <c r="U48" s="85"/>
      <c r="V48" s="115" t="s">
        <v>1257</v>
      </c>
      <c r="W48" s="115" t="s">
        <v>1257</v>
      </c>
      <c r="X48" s="115" t="s">
        <v>1258</v>
      </c>
    </row>
    <row r="49" spans="1:24">
      <c r="A49" s="85"/>
      <c r="B49" s="85">
        <v>8</v>
      </c>
      <c r="C49" s="82">
        <v>2</v>
      </c>
      <c r="D49" s="82">
        <v>1</v>
      </c>
      <c r="E49" s="82"/>
      <c r="F49" s="83" t="s">
        <v>1366</v>
      </c>
      <c r="G49" s="82">
        <v>5</v>
      </c>
      <c r="H49" s="82">
        <v>12.850406080997095</v>
      </c>
      <c r="I49" s="82">
        <v>29.882541451562375</v>
      </c>
      <c r="J49" s="82">
        <v>21.401791210712773</v>
      </c>
      <c r="K49" s="82"/>
      <c r="L49" s="117">
        <v>51.4</v>
      </c>
      <c r="M49" s="117">
        <v>102.68433266227515</v>
      </c>
      <c r="N49" s="87">
        <v>15000000</v>
      </c>
      <c r="O49" s="87">
        <v>465930000</v>
      </c>
      <c r="P49" s="87">
        <v>143700000</v>
      </c>
      <c r="Q49" s="87">
        <v>322230000</v>
      </c>
      <c r="R49" s="87">
        <f t="shared" si="0"/>
        <v>14999994.8665566</v>
      </c>
      <c r="S49" s="87">
        <v>465930000</v>
      </c>
      <c r="T49" s="87">
        <f t="shared" si="1"/>
        <v>29966234.68501785</v>
      </c>
      <c r="U49" s="85"/>
      <c r="V49" s="115" t="s">
        <v>1257</v>
      </c>
      <c r="W49" s="115" t="s">
        <v>1257</v>
      </c>
      <c r="X49" s="115" t="s">
        <v>1258</v>
      </c>
    </row>
    <row r="50" spans="1:24">
      <c r="A50" s="85"/>
      <c r="B50" s="85">
        <v>8</v>
      </c>
      <c r="C50" s="82">
        <v>2</v>
      </c>
      <c r="D50" s="82">
        <v>1</v>
      </c>
      <c r="E50" s="82"/>
      <c r="F50" s="83" t="s">
        <v>1367</v>
      </c>
      <c r="G50" s="82">
        <v>5</v>
      </c>
      <c r="H50" s="82">
        <v>12.850406080997095</v>
      </c>
      <c r="I50" s="82">
        <v>29.882541451562375</v>
      </c>
      <c r="J50" s="82">
        <v>21.401791210712773</v>
      </c>
      <c r="K50" s="82"/>
      <c r="L50" s="117">
        <v>51.4</v>
      </c>
      <c r="M50" s="117">
        <v>102.68433266227515</v>
      </c>
      <c r="N50" s="87">
        <v>15000000</v>
      </c>
      <c r="O50" s="87">
        <v>465930000</v>
      </c>
      <c r="P50" s="87">
        <v>143700000</v>
      </c>
      <c r="Q50" s="87">
        <v>322230000</v>
      </c>
      <c r="R50" s="87">
        <f t="shared" si="0"/>
        <v>14999994.8665566</v>
      </c>
      <c r="S50" s="87">
        <v>465930000</v>
      </c>
      <c r="T50" s="87">
        <f t="shared" si="1"/>
        <v>29966234.68501785</v>
      </c>
      <c r="U50" s="85"/>
      <c r="V50" s="115" t="s">
        <v>1257</v>
      </c>
      <c r="W50" s="115" t="s">
        <v>1257</v>
      </c>
      <c r="X50" s="115" t="s">
        <v>1258</v>
      </c>
    </row>
    <row r="51" spans="1:24">
      <c r="A51" s="85"/>
      <c r="B51" s="85">
        <v>8</v>
      </c>
      <c r="C51" s="82">
        <v>2</v>
      </c>
      <c r="D51" s="82">
        <v>1</v>
      </c>
      <c r="E51" s="82"/>
      <c r="F51" s="83" t="s">
        <v>1368</v>
      </c>
      <c r="G51" s="82">
        <v>5</v>
      </c>
      <c r="H51" s="82">
        <v>12.850406080997095</v>
      </c>
      <c r="I51" s="82">
        <v>29.882541451562375</v>
      </c>
      <c r="J51" s="82">
        <v>21.401791210712773</v>
      </c>
      <c r="K51" s="82"/>
      <c r="L51" s="117">
        <v>51.4</v>
      </c>
      <c r="M51" s="117">
        <v>102.68433266227515</v>
      </c>
      <c r="N51" s="87">
        <v>15000000</v>
      </c>
      <c r="O51" s="87">
        <v>465930000</v>
      </c>
      <c r="P51" s="87">
        <v>143700000</v>
      </c>
      <c r="Q51" s="87">
        <v>322230000</v>
      </c>
      <c r="R51" s="87">
        <f t="shared" si="0"/>
        <v>14999994.8665566</v>
      </c>
      <c r="S51" s="87">
        <v>465930000</v>
      </c>
      <c r="T51" s="87">
        <f t="shared" si="1"/>
        <v>29966234.68501785</v>
      </c>
      <c r="U51" s="85"/>
      <c r="V51" s="115" t="s">
        <v>1257</v>
      </c>
      <c r="W51" s="115" t="s">
        <v>1257</v>
      </c>
      <c r="X51" s="115" t="s">
        <v>1258</v>
      </c>
    </row>
    <row r="52" spans="1:24">
      <c r="A52" s="85"/>
      <c r="B52" s="85">
        <v>8</v>
      </c>
      <c r="C52" s="82">
        <v>2</v>
      </c>
      <c r="D52" s="82">
        <v>1</v>
      </c>
      <c r="E52" s="82"/>
      <c r="F52" s="83" t="s">
        <v>1369</v>
      </c>
      <c r="G52" s="82">
        <v>5</v>
      </c>
      <c r="H52" s="82">
        <v>12.850406080997095</v>
      </c>
      <c r="I52" s="82">
        <v>29.882541451562375</v>
      </c>
      <c r="J52" s="82">
        <v>21.401791210712773</v>
      </c>
      <c r="K52" s="82"/>
      <c r="L52" s="117">
        <v>51.4</v>
      </c>
      <c r="M52" s="117">
        <v>102.68433266227515</v>
      </c>
      <c r="N52" s="87">
        <v>15000000</v>
      </c>
      <c r="O52" s="87">
        <v>465930000</v>
      </c>
      <c r="P52" s="87">
        <v>143700000</v>
      </c>
      <c r="Q52" s="87">
        <v>322230000</v>
      </c>
      <c r="R52" s="87">
        <f t="shared" si="0"/>
        <v>14999994.8665566</v>
      </c>
      <c r="S52" s="87">
        <v>465930000</v>
      </c>
      <c r="T52" s="87">
        <f t="shared" si="1"/>
        <v>29966234.68501785</v>
      </c>
      <c r="U52" s="85"/>
      <c r="V52" s="115" t="s">
        <v>1257</v>
      </c>
      <c r="W52" s="115" t="s">
        <v>1257</v>
      </c>
      <c r="X52" s="115" t="s">
        <v>1258</v>
      </c>
    </row>
    <row r="53" spans="1:24">
      <c r="A53" s="85"/>
      <c r="B53" s="85">
        <v>8</v>
      </c>
      <c r="C53" s="82">
        <v>2</v>
      </c>
      <c r="D53" s="82">
        <v>1</v>
      </c>
      <c r="E53" s="82"/>
      <c r="F53" s="83" t="s">
        <v>1370</v>
      </c>
      <c r="G53" s="82">
        <v>5</v>
      </c>
      <c r="H53" s="82">
        <v>12.850406080997095</v>
      </c>
      <c r="I53" s="82">
        <v>29.882541451562375</v>
      </c>
      <c r="J53" s="82">
        <v>21.401791210712773</v>
      </c>
      <c r="K53" s="82"/>
      <c r="L53" s="117">
        <v>51.4</v>
      </c>
      <c r="M53" s="117">
        <v>102.68433266227515</v>
      </c>
      <c r="N53" s="87">
        <v>15000000</v>
      </c>
      <c r="O53" s="87">
        <v>465930000</v>
      </c>
      <c r="P53" s="87">
        <v>143700000</v>
      </c>
      <c r="Q53" s="87">
        <v>322230000</v>
      </c>
      <c r="R53" s="87">
        <f t="shared" si="0"/>
        <v>14999994.8665566</v>
      </c>
      <c r="S53" s="87">
        <v>465930000</v>
      </c>
      <c r="T53" s="87">
        <f t="shared" si="1"/>
        <v>29966234.68501785</v>
      </c>
      <c r="U53" s="85"/>
      <c r="V53" s="115" t="s">
        <v>1257</v>
      </c>
      <c r="W53" s="115" t="s">
        <v>1257</v>
      </c>
      <c r="X53" s="115" t="s">
        <v>1258</v>
      </c>
    </row>
    <row r="54" spans="1:24">
      <c r="A54" s="85"/>
      <c r="B54" s="85">
        <v>8</v>
      </c>
      <c r="C54" s="82">
        <v>2</v>
      </c>
      <c r="D54" s="82">
        <v>1</v>
      </c>
      <c r="E54" s="82"/>
      <c r="F54" s="83" t="s">
        <v>1371</v>
      </c>
      <c r="G54" s="82">
        <v>5</v>
      </c>
      <c r="H54" s="82">
        <v>12.850406080997095</v>
      </c>
      <c r="I54" s="82">
        <v>29.882541451562375</v>
      </c>
      <c r="J54" s="82">
        <v>21.401791210712773</v>
      </c>
      <c r="K54" s="82"/>
      <c r="L54" s="117">
        <v>51.4</v>
      </c>
      <c r="M54" s="117">
        <v>102.68433266227515</v>
      </c>
      <c r="N54" s="87">
        <v>15000000</v>
      </c>
      <c r="O54" s="87">
        <v>465930000</v>
      </c>
      <c r="P54" s="87">
        <v>143700000</v>
      </c>
      <c r="Q54" s="87">
        <v>322230000</v>
      </c>
      <c r="R54" s="87">
        <f t="shared" si="0"/>
        <v>14999994.8665566</v>
      </c>
      <c r="S54" s="87">
        <v>465930000</v>
      </c>
      <c r="T54" s="87">
        <f t="shared" si="1"/>
        <v>29966234.68501785</v>
      </c>
      <c r="U54" s="85"/>
      <c r="V54" s="115" t="s">
        <v>1257</v>
      </c>
      <c r="W54" s="115" t="s">
        <v>1257</v>
      </c>
      <c r="X54" s="115" t="s">
        <v>1258</v>
      </c>
    </row>
    <row r="55" spans="1:24">
      <c r="A55" s="85"/>
      <c r="B55" s="85">
        <v>8</v>
      </c>
      <c r="C55" s="82">
        <v>2</v>
      </c>
      <c r="D55" s="82">
        <v>1</v>
      </c>
      <c r="E55" s="82"/>
      <c r="F55" s="83" t="s">
        <v>1372</v>
      </c>
      <c r="G55" s="82">
        <v>5</v>
      </c>
      <c r="H55" s="82">
        <v>12.850406080997095</v>
      </c>
      <c r="I55" s="82">
        <v>29.882541451562375</v>
      </c>
      <c r="J55" s="82">
        <v>21.401791210712773</v>
      </c>
      <c r="K55" s="82"/>
      <c r="L55" s="117">
        <v>51.4</v>
      </c>
      <c r="M55" s="117">
        <v>102.68433266227515</v>
      </c>
      <c r="N55" s="87">
        <v>15000000</v>
      </c>
      <c r="O55" s="87">
        <v>465930000</v>
      </c>
      <c r="P55" s="87">
        <v>143700000</v>
      </c>
      <c r="Q55" s="87">
        <v>322230000</v>
      </c>
      <c r="R55" s="87">
        <f t="shared" si="0"/>
        <v>14999994.8665566</v>
      </c>
      <c r="S55" s="87">
        <v>465930000</v>
      </c>
      <c r="T55" s="87">
        <f t="shared" si="1"/>
        <v>29966234.68501785</v>
      </c>
      <c r="U55" s="85"/>
      <c r="V55" s="115" t="s">
        <v>1257</v>
      </c>
      <c r="W55" s="115" t="s">
        <v>1257</v>
      </c>
      <c r="X55" s="115" t="s">
        <v>1258</v>
      </c>
    </row>
    <row r="56" spans="1:24">
      <c r="A56" s="85"/>
      <c r="B56" s="85">
        <v>8</v>
      </c>
      <c r="C56" s="82">
        <v>2</v>
      </c>
      <c r="D56" s="82">
        <v>1</v>
      </c>
      <c r="E56" s="82"/>
      <c r="F56" s="83" t="s">
        <v>1373</v>
      </c>
      <c r="G56" s="82">
        <v>5</v>
      </c>
      <c r="H56" s="82">
        <v>12.850406080997095</v>
      </c>
      <c r="I56" s="82">
        <v>29.882541451562375</v>
      </c>
      <c r="J56" s="82">
        <v>21.401791210712773</v>
      </c>
      <c r="K56" s="82"/>
      <c r="L56" s="117">
        <v>51.4</v>
      </c>
      <c r="M56" s="117">
        <v>102.68433266227515</v>
      </c>
      <c r="N56" s="87">
        <v>15000000</v>
      </c>
      <c r="O56" s="87">
        <v>465930000</v>
      </c>
      <c r="P56" s="87">
        <v>143700000</v>
      </c>
      <c r="Q56" s="87">
        <v>322230000</v>
      </c>
      <c r="R56" s="87">
        <f t="shared" si="0"/>
        <v>14999994.8665566</v>
      </c>
      <c r="S56" s="87">
        <v>465930000</v>
      </c>
      <c r="T56" s="87">
        <f t="shared" si="1"/>
        <v>29966234.68501785</v>
      </c>
      <c r="U56" s="85"/>
      <c r="V56" s="115" t="s">
        <v>1257</v>
      </c>
      <c r="W56" s="115" t="s">
        <v>1257</v>
      </c>
      <c r="X56" s="115" t="s">
        <v>1258</v>
      </c>
    </row>
    <row r="57" spans="1:24">
      <c r="A57" s="85"/>
      <c r="B57" s="85">
        <v>8</v>
      </c>
      <c r="C57" s="82">
        <v>2</v>
      </c>
      <c r="D57" s="82">
        <v>1</v>
      </c>
      <c r="E57" s="82"/>
      <c r="F57" s="83" t="s">
        <v>1374</v>
      </c>
      <c r="G57" s="82">
        <v>5</v>
      </c>
      <c r="H57" s="82">
        <v>12.850406080997095</v>
      </c>
      <c r="I57" s="82">
        <v>29.882541451562375</v>
      </c>
      <c r="J57" s="82">
        <v>21.401791210712773</v>
      </c>
      <c r="K57" s="82"/>
      <c r="L57" s="117">
        <v>51.4</v>
      </c>
      <c r="M57" s="117">
        <v>102.68433266227515</v>
      </c>
      <c r="N57" s="87">
        <v>15000000</v>
      </c>
      <c r="O57" s="87">
        <v>465930000</v>
      </c>
      <c r="P57" s="87">
        <v>143700000</v>
      </c>
      <c r="Q57" s="87">
        <v>322230000</v>
      </c>
      <c r="R57" s="87">
        <f t="shared" si="0"/>
        <v>14999994.8665566</v>
      </c>
      <c r="S57" s="87">
        <v>465930000</v>
      </c>
      <c r="T57" s="87">
        <f t="shared" si="1"/>
        <v>29966234.68501785</v>
      </c>
      <c r="U57" s="85"/>
      <c r="V57" s="115" t="s">
        <v>1257</v>
      </c>
      <c r="W57" s="115" t="s">
        <v>1257</v>
      </c>
      <c r="X57" s="115" t="s">
        <v>1258</v>
      </c>
    </row>
    <row r="58" spans="1:24">
      <c r="A58" s="85"/>
      <c r="B58" s="85">
        <v>8</v>
      </c>
      <c r="C58" s="82">
        <v>2</v>
      </c>
      <c r="D58" s="82">
        <v>1</v>
      </c>
      <c r="E58" s="82"/>
      <c r="F58" s="83" t="s">
        <v>1375</v>
      </c>
      <c r="G58" s="82">
        <v>5</v>
      </c>
      <c r="H58" s="82">
        <v>12.850406080997095</v>
      </c>
      <c r="I58" s="82">
        <v>29.882541451562375</v>
      </c>
      <c r="J58" s="82">
        <v>21.401791210712773</v>
      </c>
      <c r="K58" s="82"/>
      <c r="L58" s="117">
        <v>51.4</v>
      </c>
      <c r="M58" s="117">
        <v>102.68433266227515</v>
      </c>
      <c r="N58" s="87">
        <v>15000000</v>
      </c>
      <c r="O58" s="87">
        <v>465930000</v>
      </c>
      <c r="P58" s="87">
        <v>143700000</v>
      </c>
      <c r="Q58" s="87">
        <v>322230000</v>
      </c>
      <c r="R58" s="87">
        <f t="shared" si="0"/>
        <v>14999994.8665566</v>
      </c>
      <c r="S58" s="87">
        <v>465930000</v>
      </c>
      <c r="T58" s="87">
        <f t="shared" si="1"/>
        <v>29966234.68501785</v>
      </c>
      <c r="U58" s="85"/>
      <c r="V58" s="115" t="s">
        <v>1257</v>
      </c>
      <c r="W58" s="115" t="s">
        <v>1257</v>
      </c>
      <c r="X58" s="115" t="s">
        <v>1258</v>
      </c>
    </row>
    <row r="59" spans="1:24">
      <c r="A59" s="85"/>
      <c r="B59" s="85">
        <v>8</v>
      </c>
      <c r="C59" s="82">
        <v>2</v>
      </c>
      <c r="D59" s="82">
        <v>1</v>
      </c>
      <c r="E59" s="82"/>
      <c r="F59" s="83" t="s">
        <v>1376</v>
      </c>
      <c r="G59" s="82">
        <v>5</v>
      </c>
      <c r="H59" s="82">
        <v>12.850406080997095</v>
      </c>
      <c r="I59" s="82">
        <v>29.882541451562375</v>
      </c>
      <c r="J59" s="82">
        <v>21.401791210712773</v>
      </c>
      <c r="K59" s="82"/>
      <c r="L59" s="117">
        <v>51.4</v>
      </c>
      <c r="M59" s="117">
        <v>102.68433266227515</v>
      </c>
      <c r="N59" s="87">
        <v>15000000</v>
      </c>
      <c r="O59" s="87">
        <v>465930000</v>
      </c>
      <c r="P59" s="87">
        <v>143700000</v>
      </c>
      <c r="Q59" s="87">
        <v>322230000</v>
      </c>
      <c r="R59" s="87">
        <f t="shared" si="0"/>
        <v>14999994.8665566</v>
      </c>
      <c r="S59" s="87">
        <v>465930000</v>
      </c>
      <c r="T59" s="87">
        <f t="shared" si="1"/>
        <v>29966234.68501785</v>
      </c>
      <c r="U59" s="85"/>
      <c r="V59" s="115" t="s">
        <v>1257</v>
      </c>
      <c r="W59" s="115" t="s">
        <v>1257</v>
      </c>
      <c r="X59" s="115" t="s">
        <v>1258</v>
      </c>
    </row>
    <row r="60" spans="1:24">
      <c r="A60" s="85"/>
      <c r="B60" s="85">
        <v>8</v>
      </c>
      <c r="C60" s="82">
        <v>2</v>
      </c>
      <c r="D60" s="82">
        <v>1</v>
      </c>
      <c r="E60" s="82"/>
      <c r="F60" s="83" t="s">
        <v>1377</v>
      </c>
      <c r="G60" s="82">
        <v>5</v>
      </c>
      <c r="H60" s="82">
        <v>12.850406080997095</v>
      </c>
      <c r="I60" s="82">
        <v>29.882541451562375</v>
      </c>
      <c r="J60" s="82">
        <v>21.401791210712773</v>
      </c>
      <c r="K60" s="82"/>
      <c r="L60" s="117">
        <v>51.4</v>
      </c>
      <c r="M60" s="117">
        <v>102.68433266227515</v>
      </c>
      <c r="N60" s="87">
        <v>15000000</v>
      </c>
      <c r="O60" s="87">
        <v>465930000</v>
      </c>
      <c r="P60" s="87">
        <v>143700000</v>
      </c>
      <c r="Q60" s="87">
        <v>322230000</v>
      </c>
      <c r="R60" s="87">
        <f t="shared" si="0"/>
        <v>14999994.8665566</v>
      </c>
      <c r="S60" s="87">
        <v>465930000</v>
      </c>
      <c r="T60" s="87">
        <f t="shared" si="1"/>
        <v>29966234.68501785</v>
      </c>
      <c r="U60" s="85"/>
      <c r="V60" s="115" t="s">
        <v>1257</v>
      </c>
      <c r="W60" s="115" t="s">
        <v>1257</v>
      </c>
      <c r="X60" s="115" t="s">
        <v>1258</v>
      </c>
    </row>
    <row r="61" spans="1:24">
      <c r="A61" s="85"/>
      <c r="B61" s="85">
        <v>8</v>
      </c>
      <c r="C61" s="82">
        <v>2</v>
      </c>
      <c r="D61" s="82">
        <v>1</v>
      </c>
      <c r="E61" s="82"/>
      <c r="F61" s="83" t="s">
        <v>1953</v>
      </c>
      <c r="G61" s="82">
        <v>5</v>
      </c>
      <c r="H61" s="82">
        <v>12.850406080997095</v>
      </c>
      <c r="I61" s="82">
        <v>29.882541451562375</v>
      </c>
      <c r="J61" s="82">
        <v>21.401791210712773</v>
      </c>
      <c r="K61" s="82"/>
      <c r="L61" s="117">
        <v>51.4</v>
      </c>
      <c r="M61" s="117">
        <v>102.68433266227515</v>
      </c>
      <c r="N61" s="87">
        <v>15000000</v>
      </c>
      <c r="O61" s="87">
        <v>465930000</v>
      </c>
      <c r="P61" s="87">
        <v>143700000</v>
      </c>
      <c r="Q61" s="87">
        <v>322230000</v>
      </c>
      <c r="R61" s="87">
        <f t="shared" si="0"/>
        <v>14999994.8665566</v>
      </c>
      <c r="S61" s="87">
        <v>465930000</v>
      </c>
      <c r="T61" s="87">
        <f t="shared" si="1"/>
        <v>29966234.68501785</v>
      </c>
      <c r="U61" s="85"/>
      <c r="V61" s="115" t="s">
        <v>1257</v>
      </c>
      <c r="W61" s="115" t="s">
        <v>1257</v>
      </c>
      <c r="X61" s="115" t="s">
        <v>1258</v>
      </c>
    </row>
    <row r="62" spans="1:24">
      <c r="A62" s="85"/>
      <c r="B62" s="85">
        <v>8</v>
      </c>
      <c r="C62" s="82">
        <v>2</v>
      </c>
      <c r="D62" s="82">
        <v>1</v>
      </c>
      <c r="E62" s="82"/>
      <c r="F62" s="83" t="s">
        <v>1954</v>
      </c>
      <c r="G62" s="82">
        <v>5</v>
      </c>
      <c r="H62" s="82">
        <v>12.850406080997095</v>
      </c>
      <c r="I62" s="82">
        <v>29.882541451562375</v>
      </c>
      <c r="J62" s="82">
        <v>21.401791210712773</v>
      </c>
      <c r="K62" s="82"/>
      <c r="L62" s="117">
        <v>51.4</v>
      </c>
      <c r="M62" s="117">
        <v>102.68433266227515</v>
      </c>
      <c r="N62" s="87">
        <v>15000000</v>
      </c>
      <c r="O62" s="87">
        <v>465930000</v>
      </c>
      <c r="P62" s="87">
        <v>143700000</v>
      </c>
      <c r="Q62" s="87">
        <v>322230000</v>
      </c>
      <c r="R62" s="87">
        <f t="shared" si="0"/>
        <v>14999994.8665566</v>
      </c>
      <c r="S62" s="87">
        <v>465930000</v>
      </c>
      <c r="T62" s="87">
        <f t="shared" si="1"/>
        <v>29966234.68501785</v>
      </c>
      <c r="U62" s="85"/>
      <c r="V62" s="115" t="s">
        <v>1257</v>
      </c>
      <c r="W62" s="115" t="s">
        <v>1257</v>
      </c>
      <c r="X62" s="115" t="s">
        <v>1258</v>
      </c>
    </row>
    <row r="63" spans="1:24">
      <c r="A63" s="85"/>
      <c r="B63" s="85">
        <v>8</v>
      </c>
      <c r="C63" s="82">
        <v>2</v>
      </c>
      <c r="D63" s="82">
        <v>1</v>
      </c>
      <c r="E63" s="82"/>
      <c r="F63" s="83" t="s">
        <v>1955</v>
      </c>
      <c r="G63" s="82">
        <v>5</v>
      </c>
      <c r="H63" s="82">
        <v>13.49292638504695</v>
      </c>
      <c r="I63" s="82">
        <v>31.376668524140495</v>
      </c>
      <c r="J63" s="82">
        <v>22.471880771248411</v>
      </c>
      <c r="K63" s="82"/>
      <c r="L63" s="117">
        <v>53.97</v>
      </c>
      <c r="M63" s="117">
        <v>107.81854929538891</v>
      </c>
      <c r="N63" s="87">
        <v>15000000</v>
      </c>
      <c r="O63" s="87">
        <v>489226000</v>
      </c>
      <c r="P63" s="87">
        <v>150886000</v>
      </c>
      <c r="Q63" s="87">
        <v>338340000</v>
      </c>
      <c r="R63" s="87">
        <f t="shared" si="0"/>
        <v>14999979.536239389</v>
      </c>
      <c r="S63" s="87">
        <v>489226000</v>
      </c>
      <c r="T63" s="87">
        <f t="shared" si="1"/>
        <v>29966204.058881812</v>
      </c>
      <c r="U63" s="85"/>
      <c r="V63" s="115" t="s">
        <v>1257</v>
      </c>
      <c r="W63" s="115" t="s">
        <v>1257</v>
      </c>
      <c r="X63" s="115" t="s">
        <v>1258</v>
      </c>
    </row>
    <row r="64" spans="1:24">
      <c r="A64" s="85"/>
      <c r="B64" s="85">
        <v>8</v>
      </c>
      <c r="C64" s="82">
        <v>2</v>
      </c>
      <c r="D64" s="82">
        <v>1</v>
      </c>
      <c r="E64" s="82"/>
      <c r="F64" s="83" t="s">
        <v>1956</v>
      </c>
      <c r="G64" s="82">
        <v>5</v>
      </c>
      <c r="H64" s="82">
        <v>12.320389332131068</v>
      </c>
      <c r="I64" s="82">
        <v>28.650031959785874</v>
      </c>
      <c r="J64" s="82">
        <v>20.519071417586101</v>
      </c>
      <c r="K64" s="82"/>
      <c r="L64" s="117">
        <v>49.28</v>
      </c>
      <c r="M64" s="117">
        <v>98.449103377371983</v>
      </c>
      <c r="N64" s="87">
        <v>17000000</v>
      </c>
      <c r="O64" s="87">
        <v>506274000</v>
      </c>
      <c r="P64" s="87">
        <v>156144000</v>
      </c>
      <c r="Q64" s="87">
        <v>350130000</v>
      </c>
      <c r="R64" s="87">
        <f t="shared" si="0"/>
        <v>16999982.736622013</v>
      </c>
      <c r="S64" s="87">
        <v>506274000</v>
      </c>
      <c r="T64" s="87">
        <f t="shared" si="1"/>
        <v>33961709.777825482</v>
      </c>
      <c r="U64" s="85"/>
      <c r="V64" s="115" t="s">
        <v>1257</v>
      </c>
      <c r="W64" s="115" t="s">
        <v>1257</v>
      </c>
      <c r="X64" s="115" t="s">
        <v>1258</v>
      </c>
    </row>
    <row r="65" spans="1:24">
      <c r="A65" s="85"/>
      <c r="B65" s="85">
        <v>8</v>
      </c>
      <c r="C65" s="82">
        <v>2</v>
      </c>
      <c r="D65" s="82">
        <v>1</v>
      </c>
      <c r="E65" s="82"/>
      <c r="F65" s="83" t="s">
        <v>1957</v>
      </c>
      <c r="G65" s="82">
        <v>5</v>
      </c>
      <c r="H65" s="82">
        <v>12.800404500915395</v>
      </c>
      <c r="I65" s="82">
        <v>29.766266971206104</v>
      </c>
      <c r="J65" s="82">
        <v>21.318515758531014</v>
      </c>
      <c r="K65" s="82"/>
      <c r="L65" s="117">
        <v>51.2</v>
      </c>
      <c r="M65" s="117">
        <v>102.28478272973712</v>
      </c>
      <c r="N65" s="87">
        <v>17000000</v>
      </c>
      <c r="O65" s="87">
        <v>525999000</v>
      </c>
      <c r="P65" s="87">
        <v>162219000</v>
      </c>
      <c r="Q65" s="87">
        <v>363780000</v>
      </c>
      <c r="R65" s="87">
        <f t="shared" si="0"/>
        <v>16999983.995820303</v>
      </c>
      <c r="S65" s="87">
        <v>525999000</v>
      </c>
      <c r="T65" s="87">
        <f t="shared" si="1"/>
        <v>33961712.293388434</v>
      </c>
      <c r="U65" s="85"/>
      <c r="V65" s="115" t="s">
        <v>1257</v>
      </c>
      <c r="W65" s="115" t="s">
        <v>1257</v>
      </c>
      <c r="X65" s="115" t="s">
        <v>1258</v>
      </c>
    </row>
    <row r="66" spans="1:24">
      <c r="A66" s="85"/>
      <c r="B66" s="85">
        <v>8</v>
      </c>
      <c r="C66" s="82">
        <v>2</v>
      </c>
      <c r="D66" s="82">
        <v>1</v>
      </c>
      <c r="E66" s="82"/>
      <c r="F66" s="83" t="s">
        <v>1958</v>
      </c>
      <c r="G66" s="82">
        <v>5</v>
      </c>
      <c r="H66" s="82">
        <v>12.800404500915395</v>
      </c>
      <c r="I66" s="82">
        <v>29.766266971206104</v>
      </c>
      <c r="J66" s="82">
        <v>21.318515758531014</v>
      </c>
      <c r="K66" s="82"/>
      <c r="L66" s="117">
        <v>51.2</v>
      </c>
      <c r="M66" s="117">
        <v>102.28478272973712</v>
      </c>
      <c r="N66" s="87">
        <v>18500000</v>
      </c>
      <c r="O66" s="87">
        <v>572411000</v>
      </c>
      <c r="P66" s="87">
        <v>176541000</v>
      </c>
      <c r="Q66" s="87">
        <v>395870000</v>
      </c>
      <c r="R66" s="87">
        <f t="shared" si="0"/>
        <v>18499993.039970595</v>
      </c>
      <c r="S66" s="87">
        <v>572411000</v>
      </c>
      <c r="T66" s="87">
        <f t="shared" si="1"/>
        <v>36958354.8553719</v>
      </c>
      <c r="U66" s="85"/>
      <c r="V66" s="115" t="s">
        <v>1257</v>
      </c>
      <c r="W66" s="115" t="s">
        <v>1257</v>
      </c>
      <c r="X66" s="115" t="s">
        <v>1258</v>
      </c>
    </row>
    <row r="67" spans="1:24">
      <c r="A67" s="85"/>
      <c r="B67" s="85">
        <v>8</v>
      </c>
      <c r="C67" s="82">
        <v>2</v>
      </c>
      <c r="D67" s="82">
        <v>1</v>
      </c>
      <c r="E67" s="82"/>
      <c r="F67" s="83" t="s">
        <v>1959</v>
      </c>
      <c r="G67" s="82">
        <v>5</v>
      </c>
      <c r="H67" s="82">
        <v>13.360422197830442</v>
      </c>
      <c r="I67" s="82">
        <v>31.068541151196367</v>
      </c>
      <c r="J67" s="82">
        <v>22.251200822966744</v>
      </c>
      <c r="K67" s="82"/>
      <c r="L67" s="117">
        <v>53.44</v>
      </c>
      <c r="M67" s="117">
        <v>106.75974197416311</v>
      </c>
      <c r="N67" s="87">
        <v>18500000</v>
      </c>
      <c r="O67" s="87">
        <v>597454000</v>
      </c>
      <c r="P67" s="87">
        <v>184264000</v>
      </c>
      <c r="Q67" s="87">
        <v>413190000</v>
      </c>
      <c r="R67" s="87">
        <f t="shared" ref="R67:R130" si="2">S67/(M67*0.3025)</f>
        <v>18499993.620559029</v>
      </c>
      <c r="S67" s="87">
        <v>597454000</v>
      </c>
      <c r="T67" s="87">
        <f t="shared" ref="T67:T130" si="3">S67/(L67*0.3025)</f>
        <v>36958356.015242249</v>
      </c>
      <c r="U67" s="85"/>
      <c r="V67" s="115" t="s">
        <v>1257</v>
      </c>
      <c r="W67" s="115" t="s">
        <v>1257</v>
      </c>
      <c r="X67" s="115" t="s">
        <v>1258</v>
      </c>
    </row>
    <row r="68" spans="1:24">
      <c r="A68" s="85"/>
      <c r="B68" s="85">
        <v>8</v>
      </c>
      <c r="C68" s="82">
        <v>2</v>
      </c>
      <c r="D68" s="82">
        <v>1</v>
      </c>
      <c r="E68" s="82"/>
      <c r="F68" s="83" t="s">
        <v>1960</v>
      </c>
      <c r="G68" s="82">
        <v>5</v>
      </c>
      <c r="H68" s="82">
        <v>16.888033672594432</v>
      </c>
      <c r="I68" s="82">
        <v>39.271705740331484</v>
      </c>
      <c r="J68" s="82">
        <v>28.126283974390034</v>
      </c>
      <c r="K68" s="82"/>
      <c r="L68" s="117">
        <v>67.55</v>
      </c>
      <c r="M68" s="117">
        <v>134.94798971472153</v>
      </c>
      <c r="N68" s="87">
        <v>18000000</v>
      </c>
      <c r="O68" s="87">
        <v>734791000</v>
      </c>
      <c r="P68" s="87">
        <v>226611000</v>
      </c>
      <c r="Q68" s="87">
        <v>508180000</v>
      </c>
      <c r="R68" s="87">
        <f t="shared" si="2"/>
        <v>17999980.304707024</v>
      </c>
      <c r="S68" s="87">
        <v>734791000</v>
      </c>
      <c r="T68" s="87">
        <f t="shared" si="3"/>
        <v>35959454.582158312</v>
      </c>
      <c r="U68" s="85"/>
      <c r="V68" s="115" t="s">
        <v>1257</v>
      </c>
      <c r="W68" s="115" t="s">
        <v>1257</v>
      </c>
      <c r="X68" s="115" t="s">
        <v>1258</v>
      </c>
    </row>
    <row r="69" spans="1:24">
      <c r="A69" s="85"/>
      <c r="B69" s="85">
        <v>8</v>
      </c>
      <c r="C69" s="82">
        <v>2</v>
      </c>
      <c r="D69" s="82">
        <v>1</v>
      </c>
      <c r="E69" s="82"/>
      <c r="F69" s="83" t="s">
        <v>1961</v>
      </c>
      <c r="G69" s="82">
        <v>5</v>
      </c>
      <c r="H69" s="82">
        <v>15.162979159775755</v>
      </c>
      <c r="I69" s="82">
        <v>35.260236168040038</v>
      </c>
      <c r="J69" s="82">
        <v>25.253280874119255</v>
      </c>
      <c r="K69" s="82"/>
      <c r="L69" s="117">
        <v>60.65</v>
      </c>
      <c r="M69" s="117">
        <v>121.1635170421593</v>
      </c>
      <c r="N69" s="87">
        <v>17000000</v>
      </c>
      <c r="O69" s="87">
        <v>623083000</v>
      </c>
      <c r="P69" s="87">
        <v>192163000</v>
      </c>
      <c r="Q69" s="87">
        <v>430920000</v>
      </c>
      <c r="R69" s="87">
        <f t="shared" si="2"/>
        <v>16999989.457882661</v>
      </c>
      <c r="S69" s="87">
        <v>623083000</v>
      </c>
      <c r="T69" s="87">
        <f t="shared" si="3"/>
        <v>33961723.205221668</v>
      </c>
      <c r="U69" s="85"/>
      <c r="V69" s="115" t="s">
        <v>1257</v>
      </c>
      <c r="W69" s="115" t="s">
        <v>1257</v>
      </c>
      <c r="X69" s="115" t="s">
        <v>1258</v>
      </c>
    </row>
    <row r="70" spans="1:24">
      <c r="A70" s="85"/>
      <c r="B70" s="85">
        <v>8</v>
      </c>
      <c r="C70" s="82">
        <v>2</v>
      </c>
      <c r="D70" s="82">
        <v>1</v>
      </c>
      <c r="E70" s="82"/>
      <c r="F70" s="83" t="s">
        <v>1962</v>
      </c>
      <c r="G70" s="82">
        <v>5</v>
      </c>
      <c r="H70" s="82">
        <v>12.652899839674376</v>
      </c>
      <c r="I70" s="82">
        <v>29.423257254155093</v>
      </c>
      <c r="J70" s="82">
        <v>21.072853174594815</v>
      </c>
      <c r="K70" s="82"/>
      <c r="L70" s="117">
        <v>50.61</v>
      </c>
      <c r="M70" s="117">
        <v>101.1061104287499</v>
      </c>
      <c r="N70" s="87">
        <v>16000000</v>
      </c>
      <c r="O70" s="87">
        <v>489353000</v>
      </c>
      <c r="P70" s="87">
        <v>150923000</v>
      </c>
      <c r="Q70" s="87">
        <v>338430000</v>
      </c>
      <c r="R70" s="87">
        <f t="shared" si="2"/>
        <v>15999981.216848366</v>
      </c>
      <c r="S70" s="87">
        <v>489353000</v>
      </c>
      <c r="T70" s="87">
        <f t="shared" si="3"/>
        <v>31963957.079008006</v>
      </c>
      <c r="U70" s="85"/>
      <c r="V70" s="115" t="s">
        <v>1257</v>
      </c>
      <c r="W70" s="115" t="s">
        <v>1257</v>
      </c>
      <c r="X70" s="115" t="s">
        <v>1258</v>
      </c>
    </row>
    <row r="71" spans="1:24">
      <c r="A71" s="85"/>
      <c r="B71" s="85">
        <v>8</v>
      </c>
      <c r="C71" s="82">
        <v>2</v>
      </c>
      <c r="D71" s="82">
        <v>1</v>
      </c>
      <c r="E71" s="82"/>
      <c r="F71" s="83" t="s">
        <v>1963</v>
      </c>
      <c r="G71" s="82">
        <v>5</v>
      </c>
      <c r="H71" s="82">
        <v>13.147915482483215</v>
      </c>
      <c r="I71" s="82">
        <v>30.574374609682206</v>
      </c>
      <c r="J71" s="82">
        <v>21.897280151194259</v>
      </c>
      <c r="K71" s="82"/>
      <c r="L71" s="117">
        <v>52.59</v>
      </c>
      <c r="M71" s="117">
        <v>105.06165476087646</v>
      </c>
      <c r="N71" s="87">
        <v>16000000</v>
      </c>
      <c r="O71" s="87">
        <v>508498000</v>
      </c>
      <c r="P71" s="87">
        <v>156828000</v>
      </c>
      <c r="Q71" s="87">
        <v>351670000</v>
      </c>
      <c r="R71" s="87">
        <f t="shared" si="2"/>
        <v>15999987.129394788</v>
      </c>
      <c r="S71" s="87">
        <v>508498000</v>
      </c>
      <c r="T71" s="87">
        <f t="shared" si="3"/>
        <v>31963968.890795626</v>
      </c>
      <c r="U71" s="85"/>
      <c r="V71" s="115" t="s">
        <v>1257</v>
      </c>
      <c r="W71" s="115" t="s">
        <v>1257</v>
      </c>
      <c r="X71" s="115" t="s">
        <v>1258</v>
      </c>
    </row>
    <row r="72" spans="1:24">
      <c r="A72" s="85"/>
      <c r="B72" s="85">
        <v>8</v>
      </c>
      <c r="C72" s="82">
        <v>2</v>
      </c>
      <c r="D72" s="82">
        <v>1</v>
      </c>
      <c r="E72" s="82"/>
      <c r="F72" s="83" t="s">
        <v>1964</v>
      </c>
      <c r="G72" s="82">
        <v>5</v>
      </c>
      <c r="H72" s="82">
        <v>13.640431046287967</v>
      </c>
      <c r="I72" s="82">
        <v>31.719678241191502</v>
      </c>
      <c r="J72" s="82">
        <v>22.71754335518461</v>
      </c>
      <c r="K72" s="82"/>
      <c r="L72" s="117">
        <v>54.56</v>
      </c>
      <c r="M72" s="117">
        <v>108.99722159637611</v>
      </c>
      <c r="N72" s="87">
        <v>13500000</v>
      </c>
      <c r="O72" s="87">
        <v>445117000</v>
      </c>
      <c r="P72" s="87">
        <v>137277000</v>
      </c>
      <c r="Q72" s="87">
        <v>307840000</v>
      </c>
      <c r="R72" s="87">
        <f t="shared" si="2"/>
        <v>13499987.756327506</v>
      </c>
      <c r="S72" s="87">
        <v>445117000</v>
      </c>
      <c r="T72" s="87">
        <f t="shared" si="3"/>
        <v>26969595.986524805</v>
      </c>
      <c r="U72" s="85"/>
      <c r="V72" s="115" t="s">
        <v>1257</v>
      </c>
      <c r="W72" s="115" t="s">
        <v>1257</v>
      </c>
      <c r="X72" s="115" t="s">
        <v>1258</v>
      </c>
    </row>
    <row r="73" spans="1:24">
      <c r="A73" s="85"/>
      <c r="B73" s="85">
        <v>8</v>
      </c>
      <c r="C73" s="82">
        <v>2</v>
      </c>
      <c r="D73" s="82">
        <v>1</v>
      </c>
      <c r="E73" s="82"/>
      <c r="F73" s="83" t="s">
        <v>1965</v>
      </c>
      <c r="G73" s="82">
        <v>5</v>
      </c>
      <c r="H73" s="82">
        <v>14.130446531088635</v>
      </c>
      <c r="I73" s="82">
        <v>32.85916814868299</v>
      </c>
      <c r="J73" s="82">
        <v>23.533642786565878</v>
      </c>
      <c r="K73" s="82"/>
      <c r="L73" s="117">
        <v>56.52</v>
      </c>
      <c r="M73" s="117">
        <v>112.91281093524887</v>
      </c>
      <c r="N73" s="87">
        <v>13500000</v>
      </c>
      <c r="O73" s="87">
        <v>461107000</v>
      </c>
      <c r="P73" s="87">
        <v>142207000</v>
      </c>
      <c r="Q73" s="87">
        <v>318900000</v>
      </c>
      <c r="R73" s="87">
        <f t="shared" si="2"/>
        <v>13499979.750138041</v>
      </c>
      <c r="S73" s="87">
        <v>461107000</v>
      </c>
      <c r="T73" s="87">
        <f t="shared" si="3"/>
        <v>26969579.992162503</v>
      </c>
      <c r="U73" s="85"/>
      <c r="V73" s="115" t="s">
        <v>1257</v>
      </c>
      <c r="W73" s="115" t="s">
        <v>1257</v>
      </c>
      <c r="X73" s="115" t="s">
        <v>1258</v>
      </c>
    </row>
    <row r="74" spans="1:24">
      <c r="A74" s="85"/>
      <c r="B74" s="85">
        <v>8</v>
      </c>
      <c r="C74" s="82">
        <v>2</v>
      </c>
      <c r="D74" s="82">
        <v>1</v>
      </c>
      <c r="E74" s="82"/>
      <c r="F74" s="83" t="s">
        <v>1966</v>
      </c>
      <c r="G74" s="82">
        <v>5</v>
      </c>
      <c r="H74" s="82">
        <v>14.145447005113144</v>
      </c>
      <c r="I74" s="82">
        <v>32.894050492789866</v>
      </c>
      <c r="J74" s="82">
        <v>23.558625422220402</v>
      </c>
      <c r="K74" s="82"/>
      <c r="L74" s="117">
        <v>56.58</v>
      </c>
      <c r="M74" s="117">
        <v>113.03267591501026</v>
      </c>
      <c r="N74" s="87">
        <v>13000000</v>
      </c>
      <c r="O74" s="87">
        <v>444500000</v>
      </c>
      <c r="P74" s="87">
        <v>137090000</v>
      </c>
      <c r="Q74" s="87">
        <v>307410000</v>
      </c>
      <c r="R74" s="87">
        <f t="shared" si="2"/>
        <v>12999970.811167648</v>
      </c>
      <c r="S74" s="87">
        <v>444500000</v>
      </c>
      <c r="T74" s="87">
        <f t="shared" si="3"/>
        <v>25970687.302992325</v>
      </c>
      <c r="U74" s="85"/>
      <c r="V74" s="115" t="s">
        <v>1257</v>
      </c>
      <c r="W74" s="115" t="s">
        <v>1257</v>
      </c>
      <c r="X74" s="115" t="s">
        <v>1258</v>
      </c>
    </row>
    <row r="75" spans="1:24">
      <c r="A75" s="85"/>
      <c r="B75" s="85">
        <v>8</v>
      </c>
      <c r="C75" s="82">
        <v>2</v>
      </c>
      <c r="D75" s="82">
        <v>1</v>
      </c>
      <c r="E75" s="82"/>
      <c r="F75" s="83" t="s">
        <v>1967</v>
      </c>
      <c r="G75" s="82">
        <v>5</v>
      </c>
      <c r="H75" s="82">
        <v>14.690464228003682</v>
      </c>
      <c r="I75" s="82">
        <v>34.161442328673253</v>
      </c>
      <c r="J75" s="82">
        <v>24.466327851001605</v>
      </c>
      <c r="K75" s="82"/>
      <c r="L75" s="117">
        <v>58.76</v>
      </c>
      <c r="M75" s="117">
        <v>117.38777017967485</v>
      </c>
      <c r="N75" s="87">
        <v>13000000</v>
      </c>
      <c r="O75" s="87">
        <v>461627000</v>
      </c>
      <c r="P75" s="87">
        <v>142367000</v>
      </c>
      <c r="Q75" s="87">
        <v>319260000</v>
      </c>
      <c r="R75" s="87">
        <f t="shared" si="2"/>
        <v>12999988.56001538</v>
      </c>
      <c r="S75" s="87">
        <v>461627000</v>
      </c>
      <c r="T75" s="87">
        <f t="shared" si="3"/>
        <v>25970722.760746896</v>
      </c>
      <c r="U75" s="85"/>
      <c r="V75" s="115" t="s">
        <v>1257</v>
      </c>
      <c r="W75" s="115" t="s">
        <v>1257</v>
      </c>
      <c r="X75" s="115" t="s">
        <v>1258</v>
      </c>
    </row>
    <row r="76" spans="1:24">
      <c r="A76" s="85"/>
      <c r="B76" s="85">
        <v>8</v>
      </c>
      <c r="C76" s="82">
        <v>2</v>
      </c>
      <c r="D76" s="82">
        <v>1</v>
      </c>
      <c r="E76" s="82"/>
      <c r="F76" s="83" t="s">
        <v>1968</v>
      </c>
      <c r="G76" s="82">
        <v>5</v>
      </c>
      <c r="H76" s="82">
        <v>18.568086763339576</v>
      </c>
      <c r="I76" s="82">
        <v>43.178528280302288</v>
      </c>
      <c r="J76" s="82">
        <v>30.92433916769723</v>
      </c>
      <c r="K76" s="82"/>
      <c r="L76" s="117">
        <v>74.27</v>
      </c>
      <c r="M76" s="117">
        <v>148.37286744799951</v>
      </c>
      <c r="N76" s="87">
        <v>12000000</v>
      </c>
      <c r="O76" s="87">
        <v>538593000</v>
      </c>
      <c r="P76" s="87">
        <v>166103000</v>
      </c>
      <c r="Q76" s="87">
        <v>372490000</v>
      </c>
      <c r="R76" s="87">
        <f t="shared" si="2"/>
        <v>11999988.662999539</v>
      </c>
      <c r="S76" s="87">
        <v>538593000</v>
      </c>
      <c r="T76" s="87">
        <f t="shared" si="3"/>
        <v>23972973.303793285</v>
      </c>
      <c r="U76" s="85"/>
      <c r="V76" s="115" t="s">
        <v>1257</v>
      </c>
      <c r="W76" s="115" t="s">
        <v>1257</v>
      </c>
      <c r="X76" s="115" t="s">
        <v>1258</v>
      </c>
    </row>
    <row r="77" spans="1:24">
      <c r="A77" s="85"/>
      <c r="B77" s="85">
        <v>8</v>
      </c>
      <c r="C77" s="82">
        <v>2</v>
      </c>
      <c r="D77" s="82">
        <v>1</v>
      </c>
      <c r="E77" s="82"/>
      <c r="F77" s="83" t="s">
        <v>1969</v>
      </c>
      <c r="G77" s="82">
        <v>5</v>
      </c>
      <c r="H77" s="82">
        <v>16.975536437737407</v>
      </c>
      <c r="I77" s="82">
        <v>39.47518608095497</v>
      </c>
      <c r="J77" s="82">
        <v>28.272016015708122</v>
      </c>
      <c r="K77" s="82"/>
      <c r="L77" s="117">
        <v>67.900000000000006</v>
      </c>
      <c r="M77" s="117">
        <v>135.64720209666308</v>
      </c>
      <c r="N77" s="87">
        <v>12000000</v>
      </c>
      <c r="O77" s="87">
        <v>492399000</v>
      </c>
      <c r="P77" s="87">
        <v>151859000</v>
      </c>
      <c r="Q77" s="87">
        <v>340540000</v>
      </c>
      <c r="R77" s="87">
        <f t="shared" si="2"/>
        <v>11999991.626043582</v>
      </c>
      <c r="S77" s="87">
        <v>492399000</v>
      </c>
      <c r="T77" s="87">
        <f t="shared" si="3"/>
        <v>23972979.223213524</v>
      </c>
      <c r="U77" s="85"/>
      <c r="V77" s="115" t="s">
        <v>1257</v>
      </c>
      <c r="W77" s="115" t="s">
        <v>1257</v>
      </c>
      <c r="X77" s="115" t="s">
        <v>1258</v>
      </c>
    </row>
    <row r="78" spans="1:24">
      <c r="A78" s="85"/>
      <c r="B78" s="85">
        <v>8</v>
      </c>
      <c r="C78" s="82">
        <v>2</v>
      </c>
      <c r="D78" s="82">
        <v>1</v>
      </c>
      <c r="E78" s="82"/>
      <c r="F78" s="83" t="s">
        <v>1970</v>
      </c>
      <c r="G78" s="82">
        <v>5</v>
      </c>
      <c r="H78" s="82">
        <v>16.975536437737407</v>
      </c>
      <c r="I78" s="82">
        <v>39.47518608095497</v>
      </c>
      <c r="J78" s="82">
        <v>28.272016015708122</v>
      </c>
      <c r="K78" s="82"/>
      <c r="L78" s="117">
        <v>67.900000000000006</v>
      </c>
      <c r="M78" s="117">
        <v>135.64720209666308</v>
      </c>
      <c r="N78" s="87">
        <v>12000000</v>
      </c>
      <c r="O78" s="87">
        <v>492399000</v>
      </c>
      <c r="P78" s="87">
        <v>151859000</v>
      </c>
      <c r="Q78" s="87">
        <v>340540000</v>
      </c>
      <c r="R78" s="87">
        <f t="shared" si="2"/>
        <v>11999991.626043582</v>
      </c>
      <c r="S78" s="87">
        <v>492399000</v>
      </c>
      <c r="T78" s="87">
        <f t="shared" si="3"/>
        <v>23972979.223213524</v>
      </c>
      <c r="U78" s="85"/>
      <c r="V78" s="115" t="s">
        <v>1257</v>
      </c>
      <c r="W78" s="115" t="s">
        <v>1257</v>
      </c>
      <c r="X78" s="115" t="s">
        <v>1258</v>
      </c>
    </row>
    <row r="79" spans="1:24">
      <c r="A79" s="85"/>
      <c r="B79" s="85">
        <v>8</v>
      </c>
      <c r="C79" s="82">
        <v>2</v>
      </c>
      <c r="D79" s="82">
        <v>1</v>
      </c>
      <c r="E79" s="82"/>
      <c r="F79" s="83" t="s">
        <v>1971</v>
      </c>
      <c r="G79" s="82">
        <v>5</v>
      </c>
      <c r="H79" s="82">
        <v>16.975536437737407</v>
      </c>
      <c r="I79" s="82">
        <v>39.47518608095497</v>
      </c>
      <c r="J79" s="82">
        <v>28.272016015708122</v>
      </c>
      <c r="K79" s="82"/>
      <c r="L79" s="117">
        <v>67.900000000000006</v>
      </c>
      <c r="M79" s="117">
        <v>135.64720209666308</v>
      </c>
      <c r="N79" s="87">
        <v>12000000</v>
      </c>
      <c r="O79" s="87">
        <v>492399000</v>
      </c>
      <c r="P79" s="87">
        <v>151859000</v>
      </c>
      <c r="Q79" s="87">
        <v>340540000</v>
      </c>
      <c r="R79" s="87">
        <f t="shared" si="2"/>
        <v>11999991.626043582</v>
      </c>
      <c r="S79" s="87">
        <v>492399000</v>
      </c>
      <c r="T79" s="87">
        <f t="shared" si="3"/>
        <v>23972979.223213524</v>
      </c>
      <c r="U79" s="85"/>
      <c r="V79" s="115" t="s">
        <v>1257</v>
      </c>
      <c r="W79" s="115" t="s">
        <v>1257</v>
      </c>
      <c r="X79" s="115" t="s">
        <v>1258</v>
      </c>
    </row>
    <row r="80" spans="1:24">
      <c r="A80" s="85"/>
      <c r="B80" s="85">
        <v>8</v>
      </c>
      <c r="C80" s="82">
        <v>2</v>
      </c>
      <c r="D80" s="82">
        <v>1</v>
      </c>
      <c r="E80" s="82"/>
      <c r="F80" s="83" t="s">
        <v>1972</v>
      </c>
      <c r="G80" s="82">
        <v>5</v>
      </c>
      <c r="H80" s="82">
        <v>16.975536437737407</v>
      </c>
      <c r="I80" s="82">
        <v>39.47518608095497</v>
      </c>
      <c r="J80" s="82">
        <v>28.272016015708122</v>
      </c>
      <c r="K80" s="82"/>
      <c r="L80" s="117">
        <v>67.900000000000006</v>
      </c>
      <c r="M80" s="117">
        <v>135.64720209666308</v>
      </c>
      <c r="N80" s="87">
        <v>12000000</v>
      </c>
      <c r="O80" s="87">
        <v>492399000</v>
      </c>
      <c r="P80" s="87">
        <v>151859000</v>
      </c>
      <c r="Q80" s="87">
        <v>340540000</v>
      </c>
      <c r="R80" s="87">
        <f t="shared" si="2"/>
        <v>11999991.626043582</v>
      </c>
      <c r="S80" s="87">
        <v>492399000</v>
      </c>
      <c r="T80" s="87">
        <f t="shared" si="3"/>
        <v>23972979.223213524</v>
      </c>
      <c r="U80" s="85"/>
      <c r="V80" s="115" t="s">
        <v>1257</v>
      </c>
      <c r="W80" s="115" t="s">
        <v>1257</v>
      </c>
      <c r="X80" s="115" t="s">
        <v>1258</v>
      </c>
    </row>
    <row r="81" spans="1:24">
      <c r="A81" s="85"/>
      <c r="B81" s="85">
        <v>8</v>
      </c>
      <c r="C81" s="82">
        <v>2</v>
      </c>
      <c r="D81" s="82">
        <v>1</v>
      </c>
      <c r="E81" s="82"/>
      <c r="F81" s="83" t="s">
        <v>1973</v>
      </c>
      <c r="G81" s="82">
        <v>5</v>
      </c>
      <c r="H81" s="82">
        <v>18.568086763339576</v>
      </c>
      <c r="I81" s="82">
        <v>43.178528280302288</v>
      </c>
      <c r="J81" s="82">
        <v>30.92433916769723</v>
      </c>
      <c r="K81" s="82"/>
      <c r="L81" s="117">
        <v>74.27</v>
      </c>
      <c r="M81" s="117">
        <v>148.37286744799951</v>
      </c>
      <c r="N81" s="87">
        <v>12000000</v>
      </c>
      <c r="O81" s="87">
        <v>538593000</v>
      </c>
      <c r="P81" s="87">
        <v>166103000</v>
      </c>
      <c r="Q81" s="87">
        <v>372490000</v>
      </c>
      <c r="R81" s="87">
        <f t="shared" si="2"/>
        <v>11999988.662999539</v>
      </c>
      <c r="S81" s="87">
        <v>538593000</v>
      </c>
      <c r="T81" s="87">
        <f t="shared" si="3"/>
        <v>23972973.303793285</v>
      </c>
      <c r="U81" s="85"/>
      <c r="V81" s="115" t="s">
        <v>1257</v>
      </c>
      <c r="W81" s="115" t="s">
        <v>1257</v>
      </c>
      <c r="X81" s="115" t="s">
        <v>1258</v>
      </c>
    </row>
    <row r="82" spans="1:24">
      <c r="A82" s="85"/>
      <c r="B82" s="85">
        <v>8</v>
      </c>
      <c r="C82" s="82">
        <v>1</v>
      </c>
      <c r="D82" s="82">
        <v>2</v>
      </c>
      <c r="E82" s="82"/>
      <c r="F82" s="83" t="s">
        <v>1975</v>
      </c>
      <c r="G82" s="82">
        <v>5</v>
      </c>
      <c r="H82" s="82">
        <v>31.7310027198473</v>
      </c>
      <c r="I82" s="82">
        <v>73.787785234091373</v>
      </c>
      <c r="J82" s="82">
        <v>52.846601954546017</v>
      </c>
      <c r="K82" s="82"/>
      <c r="L82" s="117">
        <v>126.92</v>
      </c>
      <c r="M82" s="117">
        <v>253.55438718863741</v>
      </c>
      <c r="N82" s="87">
        <v>5650000</v>
      </c>
      <c r="O82" s="87">
        <v>433356000</v>
      </c>
      <c r="P82" s="87">
        <v>133656000</v>
      </c>
      <c r="Q82" s="87">
        <v>299700000</v>
      </c>
      <c r="R82" s="87">
        <f t="shared" si="2"/>
        <v>5649998.148586628</v>
      </c>
      <c r="S82" s="87">
        <v>433356000</v>
      </c>
      <c r="T82" s="87">
        <f t="shared" si="3"/>
        <v>11287281.895539066</v>
      </c>
      <c r="U82" s="85"/>
      <c r="V82" s="115" t="s">
        <v>1257</v>
      </c>
      <c r="W82" s="115" t="s">
        <v>1257</v>
      </c>
      <c r="X82" s="115" t="s">
        <v>1258</v>
      </c>
    </row>
    <row r="83" spans="1:24">
      <c r="A83" s="85"/>
      <c r="B83" s="85">
        <v>8</v>
      </c>
      <c r="C83" s="82">
        <v>1</v>
      </c>
      <c r="D83" s="82">
        <v>2</v>
      </c>
      <c r="E83" s="82"/>
      <c r="F83" s="83" t="s">
        <v>1108</v>
      </c>
      <c r="G83" s="82">
        <v>5</v>
      </c>
      <c r="H83" s="82">
        <v>27.398365805767931</v>
      </c>
      <c r="I83" s="82">
        <v>63.71260151122025</v>
      </c>
      <c r="J83" s="82">
        <v>45.630784022996359</v>
      </c>
      <c r="K83" s="82"/>
      <c r="L83" s="117">
        <v>109.59</v>
      </c>
      <c r="M83" s="117">
        <v>218.9333855342166</v>
      </c>
      <c r="N83" s="87">
        <v>5550000</v>
      </c>
      <c r="O83" s="87">
        <v>367561000</v>
      </c>
      <c r="P83" s="87">
        <v>113361000</v>
      </c>
      <c r="Q83" s="87">
        <v>254200000</v>
      </c>
      <c r="R83" s="87">
        <f t="shared" si="2"/>
        <v>5549988.1070468882</v>
      </c>
      <c r="S83" s="87">
        <v>367561000</v>
      </c>
      <c r="T83" s="87">
        <f t="shared" si="3"/>
        <v>11087486.868787417</v>
      </c>
      <c r="U83" s="85"/>
      <c r="V83" s="115" t="s">
        <v>1257</v>
      </c>
      <c r="W83" s="115" t="s">
        <v>1257</v>
      </c>
      <c r="X83" s="115" t="s">
        <v>1258</v>
      </c>
    </row>
    <row r="84" spans="1:24">
      <c r="A84" s="85"/>
      <c r="B84" s="85">
        <v>8</v>
      </c>
      <c r="C84" s="82">
        <v>1</v>
      </c>
      <c r="D84" s="82">
        <v>2</v>
      </c>
      <c r="E84" s="82"/>
      <c r="F84" s="83" t="s">
        <v>1109</v>
      </c>
      <c r="G84" s="82">
        <v>5</v>
      </c>
      <c r="H84" s="82">
        <v>28.768409100006529</v>
      </c>
      <c r="I84" s="82">
        <v>66.898522272982149</v>
      </c>
      <c r="J84" s="82">
        <v>47.91253141277663</v>
      </c>
      <c r="K84" s="82"/>
      <c r="L84" s="117">
        <v>115.07</v>
      </c>
      <c r="M84" s="117">
        <v>229.88105368575879</v>
      </c>
      <c r="N84" s="87">
        <v>5550000</v>
      </c>
      <c r="O84" s="87">
        <v>385941000</v>
      </c>
      <c r="P84" s="87">
        <v>119031000</v>
      </c>
      <c r="Q84" s="87">
        <v>266910000</v>
      </c>
      <c r="R84" s="87">
        <f t="shared" si="2"/>
        <v>5549992.0331536401</v>
      </c>
      <c r="S84" s="87">
        <v>385941000</v>
      </c>
      <c r="T84" s="87">
        <f t="shared" si="3"/>
        <v>11087494.712165862</v>
      </c>
      <c r="U84" s="85"/>
      <c r="V84" s="115" t="s">
        <v>1257</v>
      </c>
      <c r="W84" s="115" t="s">
        <v>1257</v>
      </c>
      <c r="X84" s="115" t="s">
        <v>1258</v>
      </c>
    </row>
    <row r="85" spans="1:24">
      <c r="A85" s="85"/>
      <c r="B85" s="85">
        <v>8</v>
      </c>
      <c r="C85" s="82">
        <v>1</v>
      </c>
      <c r="D85" s="82">
        <v>2</v>
      </c>
      <c r="E85" s="82"/>
      <c r="F85" s="83" t="s">
        <v>1110</v>
      </c>
      <c r="G85" s="82">
        <v>5</v>
      </c>
      <c r="H85" s="82">
        <v>38.521217294942268</v>
      </c>
      <c r="I85" s="82">
        <v>89.577859666473373</v>
      </c>
      <c r="J85" s="82">
        <v>64.15540836082927</v>
      </c>
      <c r="K85" s="82"/>
      <c r="L85" s="117">
        <v>154.08000000000001</v>
      </c>
      <c r="M85" s="117">
        <v>307.81326802730268</v>
      </c>
      <c r="N85" s="87">
        <v>5550000</v>
      </c>
      <c r="O85" s="87">
        <v>516780000</v>
      </c>
      <c r="P85" s="87">
        <v>159380000</v>
      </c>
      <c r="Q85" s="87">
        <v>357400000</v>
      </c>
      <c r="R85" s="87">
        <f t="shared" si="2"/>
        <v>5549999.9961408628</v>
      </c>
      <c r="S85" s="87">
        <v>516780000</v>
      </c>
      <c r="T85" s="87">
        <f t="shared" si="3"/>
        <v>11087510.6202209</v>
      </c>
      <c r="U85" s="85"/>
      <c r="V85" s="115" t="s">
        <v>1257</v>
      </c>
      <c r="W85" s="115" t="s">
        <v>1257</v>
      </c>
      <c r="X85" s="115" t="s">
        <v>1258</v>
      </c>
    </row>
    <row r="86" spans="1:24">
      <c r="A86" s="85"/>
      <c r="B86" s="85">
        <v>8</v>
      </c>
      <c r="C86" s="82">
        <v>1</v>
      </c>
      <c r="D86" s="82">
        <v>2</v>
      </c>
      <c r="E86" s="82"/>
      <c r="F86" s="83" t="s">
        <v>1111</v>
      </c>
      <c r="G86" s="82">
        <v>5</v>
      </c>
      <c r="H86" s="82">
        <v>41.093798590145767</v>
      </c>
      <c r="I86" s="82">
        <v>95.560181680803652</v>
      </c>
      <c r="J86" s="82">
        <v>68.439930375580914</v>
      </c>
      <c r="K86" s="82"/>
      <c r="L86" s="117">
        <v>164.37</v>
      </c>
      <c r="M86" s="117">
        <v>328.37011205638458</v>
      </c>
      <c r="N86" s="87">
        <v>5550000</v>
      </c>
      <c r="O86" s="87">
        <v>551292000</v>
      </c>
      <c r="P86" s="87">
        <v>170022000</v>
      </c>
      <c r="Q86" s="87">
        <v>381270000</v>
      </c>
      <c r="R86" s="87">
        <f t="shared" si="2"/>
        <v>5549996.2562032724</v>
      </c>
      <c r="S86" s="87">
        <v>551292000</v>
      </c>
      <c r="T86" s="87">
        <f t="shared" si="3"/>
        <v>11087503.148761839</v>
      </c>
      <c r="U86" s="85"/>
      <c r="V86" s="115" t="s">
        <v>1257</v>
      </c>
      <c r="W86" s="115" t="s">
        <v>1257</v>
      </c>
      <c r="X86" s="115" t="s">
        <v>1258</v>
      </c>
    </row>
    <row r="87" spans="1:24">
      <c r="A87" s="85"/>
      <c r="B87" s="85">
        <v>8</v>
      </c>
      <c r="C87" s="82">
        <v>1</v>
      </c>
      <c r="D87" s="82">
        <v>2</v>
      </c>
      <c r="E87" s="82"/>
      <c r="F87" s="83" t="s">
        <v>1112</v>
      </c>
      <c r="G87" s="82">
        <v>5</v>
      </c>
      <c r="H87" s="82">
        <v>26.820847555824287</v>
      </c>
      <c r="I87" s="82">
        <v>62.369631263105283</v>
      </c>
      <c r="J87" s="82">
        <v>44.668952550297014</v>
      </c>
      <c r="K87" s="82"/>
      <c r="L87" s="117">
        <v>107.28</v>
      </c>
      <c r="M87" s="117">
        <v>214.31858381340231</v>
      </c>
      <c r="N87" s="87">
        <v>5550000</v>
      </c>
      <c r="O87" s="87">
        <v>359814000</v>
      </c>
      <c r="P87" s="87">
        <v>110974000</v>
      </c>
      <c r="Q87" s="87">
        <v>248840000</v>
      </c>
      <c r="R87" s="87">
        <f t="shared" si="2"/>
        <v>5549998.2662756769</v>
      </c>
      <c r="S87" s="87">
        <v>359814000</v>
      </c>
      <c r="T87" s="87">
        <f t="shared" si="3"/>
        <v>11087507.164383309</v>
      </c>
      <c r="U87" s="85"/>
      <c r="V87" s="115" t="s">
        <v>1257</v>
      </c>
      <c r="W87" s="115" t="s">
        <v>1257</v>
      </c>
      <c r="X87" s="115" t="s">
        <v>1258</v>
      </c>
    </row>
    <row r="88" spans="1:24">
      <c r="A88" s="85"/>
      <c r="B88" s="85">
        <v>8</v>
      </c>
      <c r="C88" s="82">
        <v>1</v>
      </c>
      <c r="D88" s="82">
        <v>2</v>
      </c>
      <c r="E88" s="82"/>
      <c r="F88" s="83" t="s">
        <v>1113</v>
      </c>
      <c r="G88" s="82">
        <v>5</v>
      </c>
      <c r="H88" s="82">
        <v>24.950788460768678</v>
      </c>
      <c r="I88" s="82">
        <v>58.020965697780639</v>
      </c>
      <c r="J88" s="82">
        <v>41.554450638699123</v>
      </c>
      <c r="K88" s="82"/>
      <c r="L88" s="117">
        <v>99.8</v>
      </c>
      <c r="M88" s="117">
        <v>199.37541633647976</v>
      </c>
      <c r="N88" s="87">
        <v>5550000</v>
      </c>
      <c r="O88" s="87">
        <v>334726000</v>
      </c>
      <c r="P88" s="87">
        <v>103236000</v>
      </c>
      <c r="Q88" s="87">
        <v>231490000</v>
      </c>
      <c r="R88" s="87">
        <f t="shared" si="2"/>
        <v>5549993.3328665672</v>
      </c>
      <c r="S88" s="87">
        <v>334726000</v>
      </c>
      <c r="T88" s="87">
        <f t="shared" si="3"/>
        <v>11087497.30866692</v>
      </c>
      <c r="U88" s="85"/>
      <c r="V88" s="115" t="s">
        <v>1257</v>
      </c>
      <c r="W88" s="115" t="s">
        <v>1257</v>
      </c>
      <c r="X88" s="115" t="s">
        <v>1258</v>
      </c>
    </row>
    <row r="89" spans="1:24">
      <c r="A89" s="85"/>
      <c r="B89" s="85">
        <v>8</v>
      </c>
      <c r="C89" s="82">
        <v>1</v>
      </c>
      <c r="D89" s="82">
        <v>2</v>
      </c>
      <c r="E89" s="82"/>
      <c r="F89" s="83" t="s">
        <v>1114</v>
      </c>
      <c r="G89" s="82">
        <v>5</v>
      </c>
      <c r="H89" s="82">
        <v>24.950788460768678</v>
      </c>
      <c r="I89" s="82">
        <v>58.020965697780639</v>
      </c>
      <c r="J89" s="82">
        <v>41.554450638699123</v>
      </c>
      <c r="K89" s="82"/>
      <c r="L89" s="117">
        <v>99.8</v>
      </c>
      <c r="M89" s="117">
        <v>199.37541633647976</v>
      </c>
      <c r="N89" s="87">
        <v>5550000</v>
      </c>
      <c r="O89" s="87">
        <v>334726000</v>
      </c>
      <c r="P89" s="87">
        <v>103236000</v>
      </c>
      <c r="Q89" s="87">
        <v>231490000</v>
      </c>
      <c r="R89" s="87">
        <f t="shared" si="2"/>
        <v>5549993.3328665672</v>
      </c>
      <c r="S89" s="87">
        <v>334726000</v>
      </c>
      <c r="T89" s="87">
        <f t="shared" si="3"/>
        <v>11087497.30866692</v>
      </c>
      <c r="U89" s="85"/>
      <c r="V89" s="115" t="s">
        <v>1257</v>
      </c>
      <c r="W89" s="115" t="s">
        <v>1257</v>
      </c>
      <c r="X89" s="115" t="s">
        <v>1258</v>
      </c>
    </row>
    <row r="90" spans="1:24">
      <c r="A90" s="85"/>
      <c r="B90" s="85">
        <v>8</v>
      </c>
      <c r="C90" s="82">
        <v>1</v>
      </c>
      <c r="D90" s="82">
        <v>2</v>
      </c>
      <c r="E90" s="82"/>
      <c r="F90" s="83" t="s">
        <v>1115</v>
      </c>
      <c r="G90" s="82">
        <v>5</v>
      </c>
      <c r="H90" s="82">
        <v>49.901576921537355</v>
      </c>
      <c r="I90" s="82">
        <v>116.04193139556128</v>
      </c>
      <c r="J90" s="82">
        <v>83.108901277398246</v>
      </c>
      <c r="K90" s="82"/>
      <c r="L90" s="117">
        <v>199.6</v>
      </c>
      <c r="M90" s="117">
        <v>398.75083267295952</v>
      </c>
      <c r="N90" s="87">
        <v>5550000</v>
      </c>
      <c r="O90" s="87">
        <v>669452000</v>
      </c>
      <c r="P90" s="87">
        <v>206462000</v>
      </c>
      <c r="Q90" s="87">
        <v>462990000</v>
      </c>
      <c r="R90" s="87">
        <f t="shared" si="2"/>
        <v>5549993.3328665672</v>
      </c>
      <c r="S90" s="87">
        <v>669452000</v>
      </c>
      <c r="T90" s="87">
        <f t="shared" si="3"/>
        <v>11087497.30866692</v>
      </c>
      <c r="U90" s="85"/>
      <c r="V90" s="115" t="s">
        <v>1257</v>
      </c>
      <c r="W90" s="115" t="s">
        <v>1257</v>
      </c>
      <c r="X90" s="115" t="s">
        <v>1258</v>
      </c>
    </row>
    <row r="91" spans="1:24">
      <c r="A91" s="85"/>
      <c r="B91" s="85">
        <v>8</v>
      </c>
      <c r="C91" s="82">
        <v>1</v>
      </c>
      <c r="D91" s="82">
        <v>2</v>
      </c>
      <c r="E91" s="82"/>
      <c r="F91" s="83" t="s">
        <v>1116</v>
      </c>
      <c r="G91" s="82">
        <v>5</v>
      </c>
      <c r="H91" s="82">
        <v>24.950788460768678</v>
      </c>
      <c r="I91" s="82">
        <v>58.020965697780639</v>
      </c>
      <c r="J91" s="82">
        <v>41.554450638699123</v>
      </c>
      <c r="K91" s="82"/>
      <c r="L91" s="117">
        <v>99.8</v>
      </c>
      <c r="M91" s="117">
        <v>199.37541633647976</v>
      </c>
      <c r="N91" s="87">
        <v>5550000</v>
      </c>
      <c r="O91" s="87">
        <v>334726000</v>
      </c>
      <c r="P91" s="87">
        <v>103236000</v>
      </c>
      <c r="Q91" s="87">
        <v>231490000</v>
      </c>
      <c r="R91" s="87">
        <f t="shared" si="2"/>
        <v>5549993.3328665672</v>
      </c>
      <c r="S91" s="87">
        <v>334726000</v>
      </c>
      <c r="T91" s="87">
        <f t="shared" si="3"/>
        <v>11087497.30866692</v>
      </c>
      <c r="U91" s="85"/>
      <c r="V91" s="115" t="s">
        <v>1257</v>
      </c>
      <c r="W91" s="115" t="s">
        <v>1257</v>
      </c>
      <c r="X91" s="115" t="s">
        <v>1258</v>
      </c>
    </row>
    <row r="92" spans="1:24">
      <c r="A92" s="85"/>
      <c r="B92" s="85">
        <v>8</v>
      </c>
      <c r="C92" s="82">
        <v>1</v>
      </c>
      <c r="D92" s="82">
        <v>2</v>
      </c>
      <c r="E92" s="82"/>
      <c r="F92" s="83" t="s">
        <v>1117</v>
      </c>
      <c r="G92" s="82">
        <v>5</v>
      </c>
      <c r="H92" s="82">
        <v>24.950788460768678</v>
      </c>
      <c r="I92" s="82">
        <v>58.020965697780639</v>
      </c>
      <c r="J92" s="82">
        <v>41.554450638699123</v>
      </c>
      <c r="K92" s="82"/>
      <c r="L92" s="117">
        <v>99.8</v>
      </c>
      <c r="M92" s="117">
        <v>199.37541633647976</v>
      </c>
      <c r="N92" s="87">
        <v>5550000</v>
      </c>
      <c r="O92" s="87">
        <v>334726000</v>
      </c>
      <c r="P92" s="87">
        <v>103236000</v>
      </c>
      <c r="Q92" s="87">
        <v>231490000</v>
      </c>
      <c r="R92" s="87">
        <f t="shared" si="2"/>
        <v>5549993.3328665672</v>
      </c>
      <c r="S92" s="87">
        <v>334726000</v>
      </c>
      <c r="T92" s="87">
        <f t="shared" si="3"/>
        <v>11087497.30866692</v>
      </c>
      <c r="U92" s="85"/>
      <c r="V92" s="115" t="s">
        <v>1257</v>
      </c>
      <c r="W92" s="115" t="s">
        <v>1257</v>
      </c>
      <c r="X92" s="115" t="s">
        <v>1258</v>
      </c>
    </row>
    <row r="93" spans="1:24">
      <c r="A93" s="85"/>
      <c r="B93" s="85">
        <v>8</v>
      </c>
      <c r="C93" s="82">
        <v>1</v>
      </c>
      <c r="D93" s="82">
        <v>2</v>
      </c>
      <c r="E93" s="82"/>
      <c r="F93" s="83" t="s">
        <v>1118</v>
      </c>
      <c r="G93" s="82">
        <v>5</v>
      </c>
      <c r="H93" s="82">
        <v>24.950788460768678</v>
      </c>
      <c r="I93" s="82">
        <v>58.020965697780639</v>
      </c>
      <c r="J93" s="82">
        <v>41.554450638699123</v>
      </c>
      <c r="K93" s="82"/>
      <c r="L93" s="117">
        <v>99.8</v>
      </c>
      <c r="M93" s="117">
        <v>199.37541633647976</v>
      </c>
      <c r="N93" s="87">
        <v>5550000</v>
      </c>
      <c r="O93" s="87">
        <v>334726000</v>
      </c>
      <c r="P93" s="87">
        <v>103236000</v>
      </c>
      <c r="Q93" s="87">
        <v>231490000</v>
      </c>
      <c r="R93" s="87">
        <f t="shared" si="2"/>
        <v>5549993.3328665672</v>
      </c>
      <c r="S93" s="87">
        <v>334726000</v>
      </c>
      <c r="T93" s="87">
        <f t="shared" si="3"/>
        <v>11087497.30866692</v>
      </c>
      <c r="U93" s="85"/>
      <c r="V93" s="115" t="s">
        <v>1257</v>
      </c>
      <c r="W93" s="115" t="s">
        <v>1257</v>
      </c>
      <c r="X93" s="115" t="s">
        <v>1258</v>
      </c>
    </row>
    <row r="94" spans="1:24">
      <c r="A94" s="85"/>
      <c r="B94" s="85">
        <v>8</v>
      </c>
      <c r="C94" s="82">
        <v>1</v>
      </c>
      <c r="D94" s="82">
        <v>2</v>
      </c>
      <c r="E94" s="82"/>
      <c r="F94" s="83" t="s">
        <v>1119</v>
      </c>
      <c r="G94" s="82">
        <v>5</v>
      </c>
      <c r="H94" s="82">
        <v>24.950788460768678</v>
      </c>
      <c r="I94" s="82">
        <v>58.020965697780639</v>
      </c>
      <c r="J94" s="82">
        <v>41.554450638699123</v>
      </c>
      <c r="K94" s="82"/>
      <c r="L94" s="117">
        <v>99.8</v>
      </c>
      <c r="M94" s="117">
        <v>199.37541633647976</v>
      </c>
      <c r="N94" s="87">
        <v>5550000</v>
      </c>
      <c r="O94" s="87">
        <v>334726000</v>
      </c>
      <c r="P94" s="87">
        <v>103236000</v>
      </c>
      <c r="Q94" s="87">
        <v>231490000</v>
      </c>
      <c r="R94" s="87">
        <f t="shared" si="2"/>
        <v>5549993.3328665672</v>
      </c>
      <c r="S94" s="87">
        <v>334726000</v>
      </c>
      <c r="T94" s="87">
        <f t="shared" si="3"/>
        <v>11087497.30866692</v>
      </c>
      <c r="U94" s="85"/>
      <c r="V94" s="115" t="s">
        <v>1257</v>
      </c>
      <c r="W94" s="115" t="s">
        <v>1257</v>
      </c>
      <c r="X94" s="115" t="s">
        <v>1258</v>
      </c>
    </row>
    <row r="95" spans="1:24">
      <c r="A95" s="85"/>
      <c r="B95" s="85">
        <v>8</v>
      </c>
      <c r="C95" s="82">
        <v>1</v>
      </c>
      <c r="D95" s="82">
        <v>2</v>
      </c>
      <c r="E95" s="82"/>
      <c r="F95" s="83" t="s">
        <v>1120</v>
      </c>
      <c r="G95" s="82">
        <v>5</v>
      </c>
      <c r="H95" s="82">
        <v>24.950788460768678</v>
      </c>
      <c r="I95" s="82">
        <v>58.020965697780639</v>
      </c>
      <c r="J95" s="82">
        <v>41.554450638699123</v>
      </c>
      <c r="K95" s="82"/>
      <c r="L95" s="117">
        <v>99.8</v>
      </c>
      <c r="M95" s="117">
        <v>199.37541633647976</v>
      </c>
      <c r="N95" s="87">
        <v>5550000</v>
      </c>
      <c r="O95" s="87">
        <v>334726000</v>
      </c>
      <c r="P95" s="87">
        <v>103236000</v>
      </c>
      <c r="Q95" s="87">
        <v>231490000</v>
      </c>
      <c r="R95" s="87">
        <f t="shared" si="2"/>
        <v>5549993.3328665672</v>
      </c>
      <c r="S95" s="87">
        <v>334726000</v>
      </c>
      <c r="T95" s="87">
        <f t="shared" si="3"/>
        <v>11087497.30866692</v>
      </c>
      <c r="U95" s="85"/>
      <c r="V95" s="115" t="s">
        <v>1257</v>
      </c>
      <c r="W95" s="115" t="s">
        <v>1257</v>
      </c>
      <c r="X95" s="115" t="s">
        <v>1258</v>
      </c>
    </row>
    <row r="96" spans="1:24">
      <c r="A96" s="85"/>
      <c r="B96" s="85">
        <v>8</v>
      </c>
      <c r="C96" s="82">
        <v>1</v>
      </c>
      <c r="D96" s="82">
        <v>2</v>
      </c>
      <c r="E96" s="82"/>
      <c r="F96" s="83" t="s">
        <v>1121</v>
      </c>
      <c r="G96" s="82">
        <v>5</v>
      </c>
      <c r="H96" s="82">
        <v>24.950788460768678</v>
      </c>
      <c r="I96" s="82">
        <v>58.020965697780639</v>
      </c>
      <c r="J96" s="82">
        <v>41.554450638699123</v>
      </c>
      <c r="K96" s="82"/>
      <c r="L96" s="117">
        <v>99.8</v>
      </c>
      <c r="M96" s="117">
        <v>199.37541633647976</v>
      </c>
      <c r="N96" s="87">
        <v>5550000</v>
      </c>
      <c r="O96" s="87">
        <v>334726000</v>
      </c>
      <c r="P96" s="87">
        <v>103236000</v>
      </c>
      <c r="Q96" s="87">
        <v>231490000</v>
      </c>
      <c r="R96" s="87">
        <f t="shared" si="2"/>
        <v>5549993.3328665672</v>
      </c>
      <c r="S96" s="87">
        <v>334726000</v>
      </c>
      <c r="T96" s="87">
        <f t="shared" si="3"/>
        <v>11087497.30866692</v>
      </c>
      <c r="U96" s="85"/>
      <c r="V96" s="115" t="s">
        <v>1257</v>
      </c>
      <c r="W96" s="115" t="s">
        <v>1257</v>
      </c>
      <c r="X96" s="115" t="s">
        <v>1258</v>
      </c>
    </row>
    <row r="97" spans="1:24">
      <c r="A97" s="85"/>
      <c r="B97" s="85">
        <v>8</v>
      </c>
      <c r="C97" s="82">
        <v>1</v>
      </c>
      <c r="D97" s="82">
        <v>2</v>
      </c>
      <c r="E97" s="82"/>
      <c r="F97" s="83" t="s">
        <v>1122</v>
      </c>
      <c r="G97" s="82">
        <v>5</v>
      </c>
      <c r="H97" s="82">
        <v>26.11832535567639</v>
      </c>
      <c r="I97" s="82">
        <v>60.735974814099635</v>
      </c>
      <c r="J97" s="82">
        <v>43.498932447143261</v>
      </c>
      <c r="K97" s="82"/>
      <c r="L97" s="117">
        <v>104.47</v>
      </c>
      <c r="M97" s="117">
        <v>208.70490726124291</v>
      </c>
      <c r="N97" s="87">
        <v>5550000</v>
      </c>
      <c r="O97" s="87">
        <v>350389000</v>
      </c>
      <c r="P97" s="87">
        <v>108069000</v>
      </c>
      <c r="Q97" s="87">
        <v>242320000</v>
      </c>
      <c r="R97" s="87">
        <f t="shared" si="2"/>
        <v>5549992.8535545012</v>
      </c>
      <c r="S97" s="87">
        <v>350389000</v>
      </c>
      <c r="T97" s="87">
        <f t="shared" si="3"/>
        <v>11087496.351121403</v>
      </c>
      <c r="U97" s="85"/>
      <c r="V97" s="115" t="s">
        <v>1257</v>
      </c>
      <c r="W97" s="115" t="s">
        <v>1257</v>
      </c>
      <c r="X97" s="115" t="s">
        <v>1258</v>
      </c>
    </row>
    <row r="98" spans="1:24">
      <c r="A98" s="85"/>
      <c r="B98" s="85">
        <v>8</v>
      </c>
      <c r="C98" s="82">
        <v>1</v>
      </c>
      <c r="D98" s="82">
        <v>2</v>
      </c>
      <c r="E98" s="82"/>
      <c r="F98" s="83" t="s">
        <v>1123</v>
      </c>
      <c r="G98" s="82">
        <v>5</v>
      </c>
      <c r="H98" s="82">
        <v>101.21069832237458</v>
      </c>
      <c r="I98" s="82">
        <v>235.35698941315167</v>
      </c>
      <c r="J98" s="82">
        <v>168.56200653371306</v>
      </c>
      <c r="K98" s="82"/>
      <c r="L98" s="117">
        <v>404.83</v>
      </c>
      <c r="M98" s="117">
        <v>808.74899594686462</v>
      </c>
      <c r="N98" s="87">
        <v>5500000</v>
      </c>
      <c r="O98" s="87">
        <v>1345556000</v>
      </c>
      <c r="P98" s="87">
        <v>414976000</v>
      </c>
      <c r="Q98" s="87">
        <v>930580000</v>
      </c>
      <c r="R98" s="87">
        <f t="shared" si="2"/>
        <v>5499999.419543894</v>
      </c>
      <c r="S98" s="87">
        <v>1345556000</v>
      </c>
      <c r="T98" s="87">
        <f t="shared" si="3"/>
        <v>10987621.985189989</v>
      </c>
      <c r="U98" s="85"/>
      <c r="V98" s="115" t="s">
        <v>1257</v>
      </c>
      <c r="W98" s="115" t="s">
        <v>1257</v>
      </c>
      <c r="X98" s="115" t="s">
        <v>1258</v>
      </c>
    </row>
    <row r="99" spans="1:24">
      <c r="A99" s="85"/>
      <c r="B99" s="85">
        <v>8</v>
      </c>
      <c r="C99" s="82">
        <v>1</v>
      </c>
      <c r="D99" s="82">
        <v>2</v>
      </c>
      <c r="E99" s="82"/>
      <c r="F99" s="83" t="s">
        <v>1124</v>
      </c>
      <c r="G99" s="82">
        <v>5</v>
      </c>
      <c r="H99" s="82">
        <v>18.315578783926988</v>
      </c>
      <c r="I99" s="82">
        <v>42.59134215450311</v>
      </c>
      <c r="J99" s="82">
        <v>30.503798134179338</v>
      </c>
      <c r="K99" s="82"/>
      <c r="L99" s="117">
        <v>73.260000000000005</v>
      </c>
      <c r="M99" s="117">
        <v>146.35514028868243</v>
      </c>
      <c r="N99" s="87">
        <v>5650000</v>
      </c>
      <c r="O99" s="87">
        <v>250139000</v>
      </c>
      <c r="P99" s="87">
        <v>77149000</v>
      </c>
      <c r="Q99" s="87">
        <v>172990000</v>
      </c>
      <c r="R99" s="87">
        <f t="shared" si="2"/>
        <v>5649994.8241852848</v>
      </c>
      <c r="S99" s="87">
        <v>250139000</v>
      </c>
      <c r="T99" s="87">
        <f t="shared" si="3"/>
        <v>11287275.254217403</v>
      </c>
      <c r="U99" s="85"/>
      <c r="V99" s="115" t="s">
        <v>1257</v>
      </c>
      <c r="W99" s="115" t="s">
        <v>1257</v>
      </c>
      <c r="X99" s="115" t="s">
        <v>1258</v>
      </c>
    </row>
    <row r="100" spans="1:24">
      <c r="A100" s="85"/>
      <c r="B100" s="85">
        <v>8</v>
      </c>
      <c r="C100" s="82">
        <v>1</v>
      </c>
      <c r="D100" s="82">
        <v>2</v>
      </c>
      <c r="E100" s="82"/>
      <c r="F100" s="83" t="s">
        <v>1389</v>
      </c>
      <c r="G100" s="82">
        <v>5</v>
      </c>
      <c r="H100" s="82">
        <v>17.80056250908547</v>
      </c>
      <c r="I100" s="82">
        <v>41.393715006833489</v>
      </c>
      <c r="J100" s="82">
        <v>29.64606097670719</v>
      </c>
      <c r="K100" s="82"/>
      <c r="L100" s="117">
        <v>71.2</v>
      </c>
      <c r="M100" s="117">
        <v>142.23977598354068</v>
      </c>
      <c r="N100" s="87">
        <v>5550000</v>
      </c>
      <c r="O100" s="87">
        <v>238802000</v>
      </c>
      <c r="P100" s="87">
        <v>73652000</v>
      </c>
      <c r="Q100" s="87">
        <v>165150000</v>
      </c>
      <c r="R100" s="87">
        <f t="shared" si="2"/>
        <v>5549981.3165123565</v>
      </c>
      <c r="S100" s="87">
        <v>238802000</v>
      </c>
      <c r="T100" s="87">
        <f t="shared" si="3"/>
        <v>11087473.302999349</v>
      </c>
      <c r="U100" s="85"/>
      <c r="V100" s="115" t="s">
        <v>1257</v>
      </c>
      <c r="W100" s="115" t="s">
        <v>1257</v>
      </c>
      <c r="X100" s="115" t="s">
        <v>1258</v>
      </c>
    </row>
    <row r="101" spans="1:24">
      <c r="A101" s="85"/>
      <c r="B101" s="85">
        <v>8</v>
      </c>
      <c r="C101" s="82">
        <v>1</v>
      </c>
      <c r="D101" s="82">
        <v>2</v>
      </c>
      <c r="E101" s="82"/>
      <c r="F101" s="83" t="s">
        <v>1390</v>
      </c>
      <c r="G101" s="82">
        <v>5</v>
      </c>
      <c r="H101" s="82">
        <v>17.80056250908547</v>
      </c>
      <c r="I101" s="82">
        <v>41.393715006833489</v>
      </c>
      <c r="J101" s="82">
        <v>29.64606097670719</v>
      </c>
      <c r="K101" s="82"/>
      <c r="L101" s="117">
        <v>71.2</v>
      </c>
      <c r="M101" s="117">
        <v>142.23977598354068</v>
      </c>
      <c r="N101" s="87">
        <v>5550000</v>
      </c>
      <c r="O101" s="87">
        <v>238802000</v>
      </c>
      <c r="P101" s="87">
        <v>73652000</v>
      </c>
      <c r="Q101" s="87">
        <v>165150000</v>
      </c>
      <c r="R101" s="87">
        <f t="shared" si="2"/>
        <v>5549981.3165123565</v>
      </c>
      <c r="S101" s="87">
        <v>238802000</v>
      </c>
      <c r="T101" s="87">
        <f t="shared" si="3"/>
        <v>11087473.302999349</v>
      </c>
      <c r="U101" s="85"/>
      <c r="V101" s="115" t="s">
        <v>1257</v>
      </c>
      <c r="W101" s="115" t="s">
        <v>1257</v>
      </c>
      <c r="X101" s="115" t="s">
        <v>1258</v>
      </c>
    </row>
    <row r="102" spans="1:24">
      <c r="A102" s="85"/>
      <c r="B102" s="85">
        <v>8</v>
      </c>
      <c r="C102" s="82">
        <v>1</v>
      </c>
      <c r="D102" s="82">
        <v>2</v>
      </c>
      <c r="E102" s="82"/>
      <c r="F102" s="83" t="s">
        <v>1391</v>
      </c>
      <c r="G102" s="82">
        <v>5</v>
      </c>
      <c r="H102" s="82">
        <v>17.80056250908547</v>
      </c>
      <c r="I102" s="82">
        <v>41.393715006833489</v>
      </c>
      <c r="J102" s="82">
        <v>29.64606097670719</v>
      </c>
      <c r="K102" s="82"/>
      <c r="L102" s="117">
        <v>71.2</v>
      </c>
      <c r="M102" s="117">
        <v>142.23977598354068</v>
      </c>
      <c r="N102" s="87">
        <v>5550000</v>
      </c>
      <c r="O102" s="87">
        <v>238802000</v>
      </c>
      <c r="P102" s="87">
        <v>73652000</v>
      </c>
      <c r="Q102" s="87">
        <v>165150000</v>
      </c>
      <c r="R102" s="87">
        <f t="shared" si="2"/>
        <v>5549981.3165123565</v>
      </c>
      <c r="S102" s="87">
        <v>238802000</v>
      </c>
      <c r="T102" s="87">
        <f t="shared" si="3"/>
        <v>11087473.302999349</v>
      </c>
      <c r="U102" s="85"/>
      <c r="V102" s="115" t="s">
        <v>1257</v>
      </c>
      <c r="W102" s="115" t="s">
        <v>1257</v>
      </c>
      <c r="X102" s="115" t="s">
        <v>1258</v>
      </c>
    </row>
    <row r="103" spans="1:24">
      <c r="A103" s="85"/>
      <c r="B103" s="85">
        <v>8</v>
      </c>
      <c r="C103" s="82">
        <v>1</v>
      </c>
      <c r="D103" s="82">
        <v>2</v>
      </c>
      <c r="E103" s="82"/>
      <c r="F103" s="83" t="s">
        <v>1392</v>
      </c>
      <c r="G103" s="82">
        <v>5</v>
      </c>
      <c r="H103" s="82">
        <v>17.80056250908547</v>
      </c>
      <c r="I103" s="82">
        <v>41.393715006833489</v>
      </c>
      <c r="J103" s="82">
        <v>29.64606097670719</v>
      </c>
      <c r="K103" s="82"/>
      <c r="L103" s="117">
        <v>71.2</v>
      </c>
      <c r="M103" s="117">
        <v>142.23977598354068</v>
      </c>
      <c r="N103" s="87">
        <v>5550000</v>
      </c>
      <c r="O103" s="87">
        <v>238802000</v>
      </c>
      <c r="P103" s="87">
        <v>73652000</v>
      </c>
      <c r="Q103" s="87">
        <v>165150000</v>
      </c>
      <c r="R103" s="87">
        <f t="shared" si="2"/>
        <v>5549981.3165123565</v>
      </c>
      <c r="S103" s="87">
        <v>238802000</v>
      </c>
      <c r="T103" s="87">
        <f t="shared" si="3"/>
        <v>11087473.302999349</v>
      </c>
      <c r="U103" s="85"/>
      <c r="V103" s="115" t="s">
        <v>1257</v>
      </c>
      <c r="W103" s="115" t="s">
        <v>1257</v>
      </c>
      <c r="X103" s="115" t="s">
        <v>1258</v>
      </c>
    </row>
    <row r="104" spans="1:24">
      <c r="A104" s="85"/>
      <c r="B104" s="85">
        <v>8</v>
      </c>
      <c r="C104" s="82">
        <v>1</v>
      </c>
      <c r="D104" s="82">
        <v>2</v>
      </c>
      <c r="E104" s="82"/>
      <c r="F104" s="83" t="s">
        <v>1393</v>
      </c>
      <c r="G104" s="82">
        <v>5</v>
      </c>
      <c r="H104" s="82">
        <v>18.800594110719487</v>
      </c>
      <c r="I104" s="82">
        <v>43.719204613958965</v>
      </c>
      <c r="J104" s="82">
        <v>31.311570020342426</v>
      </c>
      <c r="K104" s="82"/>
      <c r="L104" s="117">
        <v>75.2</v>
      </c>
      <c r="M104" s="117">
        <v>150.23077463430138</v>
      </c>
      <c r="N104" s="87">
        <v>5550000</v>
      </c>
      <c r="O104" s="87">
        <v>252218000</v>
      </c>
      <c r="P104" s="87">
        <v>77788000</v>
      </c>
      <c r="Q104" s="87">
        <v>174430000</v>
      </c>
      <c r="R104" s="87">
        <f t="shared" si="2"/>
        <v>5549984.7779279314</v>
      </c>
      <c r="S104" s="87">
        <v>252218000</v>
      </c>
      <c r="T104" s="87">
        <f t="shared" si="3"/>
        <v>11087480.218041146</v>
      </c>
      <c r="U104" s="85"/>
      <c r="V104" s="115" t="s">
        <v>1257</v>
      </c>
      <c r="W104" s="115" t="s">
        <v>1257</v>
      </c>
      <c r="X104" s="115" t="s">
        <v>1258</v>
      </c>
    </row>
    <row r="105" spans="1:24">
      <c r="A105" s="85"/>
      <c r="B105" s="85">
        <v>8</v>
      </c>
      <c r="C105" s="82">
        <v>2</v>
      </c>
      <c r="D105" s="82">
        <v>2</v>
      </c>
      <c r="E105" s="82"/>
      <c r="F105" s="83" t="s">
        <v>1394</v>
      </c>
      <c r="G105" s="82">
        <v>5</v>
      </c>
      <c r="H105" s="82">
        <v>52.369154898569292</v>
      </c>
      <c r="I105" s="82">
        <v>121.7800770011434</v>
      </c>
      <c r="J105" s="82">
        <v>87.218544842568193</v>
      </c>
      <c r="K105" s="82"/>
      <c r="L105" s="117">
        <v>209.47</v>
      </c>
      <c r="M105" s="117">
        <v>418.46862184371162</v>
      </c>
      <c r="N105" s="87">
        <v>7500000</v>
      </c>
      <c r="O105" s="87">
        <v>949400000</v>
      </c>
      <c r="P105" s="87">
        <v>292800000</v>
      </c>
      <c r="Q105" s="87">
        <v>656600000</v>
      </c>
      <c r="R105" s="87">
        <f t="shared" si="2"/>
        <v>7499994.5823091539</v>
      </c>
      <c r="S105" s="87">
        <v>949400000</v>
      </c>
      <c r="T105" s="87">
        <f t="shared" si="3"/>
        <v>14983111.646986274</v>
      </c>
      <c r="U105" s="85"/>
      <c r="V105" s="115" t="s">
        <v>1257</v>
      </c>
      <c r="W105" s="115" t="s">
        <v>1257</v>
      </c>
      <c r="X105" s="115" t="s">
        <v>1258</v>
      </c>
    </row>
    <row r="106" spans="1:24">
      <c r="A106" s="85"/>
      <c r="B106" s="85">
        <v>8</v>
      </c>
      <c r="C106" s="82">
        <v>2</v>
      </c>
      <c r="D106" s="82">
        <v>2</v>
      </c>
      <c r="E106" s="82"/>
      <c r="F106" s="83" t="s">
        <v>1990</v>
      </c>
      <c r="G106" s="82">
        <v>5</v>
      </c>
      <c r="H106" s="82">
        <v>25.650810581912488</v>
      </c>
      <c r="I106" s="82">
        <v>59.648808422768475</v>
      </c>
      <c r="J106" s="82">
        <v>42.720306969243786</v>
      </c>
      <c r="K106" s="82"/>
      <c r="L106" s="117">
        <v>102.6</v>
      </c>
      <c r="M106" s="117">
        <v>204.96911539201227</v>
      </c>
      <c r="N106" s="87">
        <v>7500000</v>
      </c>
      <c r="O106" s="87">
        <v>465023000</v>
      </c>
      <c r="P106" s="87">
        <v>143423000</v>
      </c>
      <c r="Q106" s="87">
        <v>321600000</v>
      </c>
      <c r="R106" s="87">
        <f t="shared" si="2"/>
        <v>7499989.0240165778</v>
      </c>
      <c r="S106" s="87">
        <v>465023000</v>
      </c>
      <c r="T106" s="87">
        <f t="shared" si="3"/>
        <v>14983100.542909157</v>
      </c>
      <c r="U106" s="85"/>
      <c r="V106" s="115" t="s">
        <v>1257</v>
      </c>
      <c r="W106" s="115" t="s">
        <v>1257</v>
      </c>
      <c r="X106" s="115" t="s">
        <v>1258</v>
      </c>
    </row>
    <row r="107" spans="1:24">
      <c r="A107" s="85"/>
      <c r="B107" s="85">
        <v>8</v>
      </c>
      <c r="C107" s="82">
        <v>2</v>
      </c>
      <c r="D107" s="82">
        <v>2</v>
      </c>
      <c r="E107" s="82"/>
      <c r="F107" s="83" t="s">
        <v>1991</v>
      </c>
      <c r="G107" s="82">
        <v>5</v>
      </c>
      <c r="H107" s="82">
        <v>25.650810581912488</v>
      </c>
      <c r="I107" s="82">
        <v>59.648808422768475</v>
      </c>
      <c r="J107" s="82">
        <v>42.720306969243786</v>
      </c>
      <c r="K107" s="82"/>
      <c r="L107" s="117">
        <v>102.6</v>
      </c>
      <c r="M107" s="117">
        <v>204.96911539201227</v>
      </c>
      <c r="N107" s="87">
        <v>7000000</v>
      </c>
      <c r="O107" s="87">
        <v>434022000</v>
      </c>
      <c r="P107" s="87">
        <v>133862000</v>
      </c>
      <c r="Q107" s="87">
        <v>300160000</v>
      </c>
      <c r="R107" s="87">
        <f t="shared" si="2"/>
        <v>6999998.3574612932</v>
      </c>
      <c r="S107" s="87">
        <v>434022000</v>
      </c>
      <c r="T107" s="87">
        <f t="shared" si="3"/>
        <v>13984244.3574501</v>
      </c>
      <c r="U107" s="85"/>
      <c r="V107" s="115" t="s">
        <v>1257</v>
      </c>
      <c r="W107" s="115" t="s">
        <v>1257</v>
      </c>
      <c r="X107" s="115" t="s">
        <v>1258</v>
      </c>
    </row>
    <row r="108" spans="1:24">
      <c r="A108" s="85"/>
      <c r="B108" s="85">
        <v>8</v>
      </c>
      <c r="C108" s="82">
        <v>2</v>
      </c>
      <c r="D108" s="82">
        <v>2</v>
      </c>
      <c r="E108" s="82"/>
      <c r="F108" s="83" t="s">
        <v>1992</v>
      </c>
      <c r="G108" s="82">
        <v>5</v>
      </c>
      <c r="H108" s="82">
        <v>25.490805525651044</v>
      </c>
      <c r="I108" s="82">
        <v>59.276730085628401</v>
      </c>
      <c r="J108" s="82">
        <v>42.453825522262143</v>
      </c>
      <c r="K108" s="82"/>
      <c r="L108" s="117">
        <v>101.96</v>
      </c>
      <c r="M108" s="117">
        <v>203.69055560789053</v>
      </c>
      <c r="N108" s="87">
        <v>7000000</v>
      </c>
      <c r="O108" s="87">
        <v>431314000</v>
      </c>
      <c r="P108" s="87">
        <v>133024000</v>
      </c>
      <c r="Q108" s="87">
        <v>298290000</v>
      </c>
      <c r="R108" s="87">
        <f t="shared" si="2"/>
        <v>6999987.8035751414</v>
      </c>
      <c r="S108" s="87">
        <v>431314000</v>
      </c>
      <c r="T108" s="87">
        <f t="shared" si="3"/>
        <v>13984223.273427598</v>
      </c>
      <c r="U108" s="85"/>
      <c r="V108" s="115" t="s">
        <v>1257</v>
      </c>
      <c r="W108" s="115" t="s">
        <v>1257</v>
      </c>
      <c r="X108" s="115" t="s">
        <v>1258</v>
      </c>
    </row>
    <row r="109" spans="1:24">
      <c r="A109" s="85"/>
      <c r="B109" s="85">
        <v>8</v>
      </c>
      <c r="C109" s="82">
        <v>2</v>
      </c>
      <c r="D109" s="82">
        <v>2</v>
      </c>
      <c r="E109" s="82"/>
      <c r="F109" s="83" t="s">
        <v>1993</v>
      </c>
      <c r="G109" s="82">
        <v>5</v>
      </c>
      <c r="H109" s="82">
        <v>25.490805525651044</v>
      </c>
      <c r="I109" s="82">
        <v>59.276730085628401</v>
      </c>
      <c r="J109" s="82">
        <v>42.453825522262143</v>
      </c>
      <c r="K109" s="82"/>
      <c r="L109" s="117">
        <v>101.96</v>
      </c>
      <c r="M109" s="117">
        <v>203.69055560789053</v>
      </c>
      <c r="N109" s="87">
        <v>7000000</v>
      </c>
      <c r="O109" s="87">
        <v>431314000</v>
      </c>
      <c r="P109" s="87">
        <v>133024000</v>
      </c>
      <c r="Q109" s="87">
        <v>298290000</v>
      </c>
      <c r="R109" s="87">
        <f t="shared" si="2"/>
        <v>6999987.8035751414</v>
      </c>
      <c r="S109" s="87">
        <v>431314000</v>
      </c>
      <c r="T109" s="87">
        <f t="shared" si="3"/>
        <v>13984223.273427598</v>
      </c>
      <c r="U109" s="85"/>
      <c r="V109" s="115" t="s">
        <v>1257</v>
      </c>
      <c r="W109" s="115" t="s">
        <v>1257</v>
      </c>
      <c r="X109" s="115" t="s">
        <v>1258</v>
      </c>
    </row>
    <row r="110" spans="1:24">
      <c r="A110" s="85"/>
      <c r="B110" s="85">
        <v>8</v>
      </c>
      <c r="C110" s="82">
        <v>2</v>
      </c>
      <c r="D110" s="82">
        <v>2</v>
      </c>
      <c r="E110" s="82"/>
      <c r="F110" s="83" t="s">
        <v>1994</v>
      </c>
      <c r="G110" s="82">
        <v>5</v>
      </c>
      <c r="H110" s="82">
        <v>25.490805525651044</v>
      </c>
      <c r="I110" s="82">
        <v>59.276730085628401</v>
      </c>
      <c r="J110" s="82">
        <v>42.453825522262143</v>
      </c>
      <c r="K110" s="82"/>
      <c r="L110" s="117">
        <v>101.96</v>
      </c>
      <c r="M110" s="117">
        <v>203.69055560789053</v>
      </c>
      <c r="N110" s="87">
        <v>7000000</v>
      </c>
      <c r="O110" s="87">
        <v>431314000</v>
      </c>
      <c r="P110" s="87">
        <v>133024000</v>
      </c>
      <c r="Q110" s="87">
        <v>298290000</v>
      </c>
      <c r="R110" s="87">
        <f t="shared" si="2"/>
        <v>6999987.8035751414</v>
      </c>
      <c r="S110" s="87">
        <v>431314000</v>
      </c>
      <c r="T110" s="87">
        <f t="shared" si="3"/>
        <v>13984223.273427598</v>
      </c>
      <c r="U110" s="85"/>
      <c r="V110" s="115" t="s">
        <v>1257</v>
      </c>
      <c r="W110" s="115" t="s">
        <v>1257</v>
      </c>
      <c r="X110" s="115" t="s">
        <v>1258</v>
      </c>
    </row>
    <row r="111" spans="1:24">
      <c r="A111" s="85"/>
      <c r="B111" s="85">
        <v>8</v>
      </c>
      <c r="C111" s="82">
        <v>2</v>
      </c>
      <c r="D111" s="82">
        <v>2</v>
      </c>
      <c r="E111" s="82"/>
      <c r="F111" s="83" t="s">
        <v>1995</v>
      </c>
      <c r="G111" s="82">
        <v>5</v>
      </c>
      <c r="H111" s="82">
        <v>25.490805525651044</v>
      </c>
      <c r="I111" s="82">
        <v>59.276730085628401</v>
      </c>
      <c r="J111" s="82">
        <v>42.453825522262143</v>
      </c>
      <c r="K111" s="82"/>
      <c r="L111" s="117">
        <v>101.96</v>
      </c>
      <c r="M111" s="117">
        <v>203.69055560789053</v>
      </c>
      <c r="N111" s="87">
        <v>7000000</v>
      </c>
      <c r="O111" s="87">
        <v>431314000</v>
      </c>
      <c r="P111" s="87">
        <v>133024000</v>
      </c>
      <c r="Q111" s="87">
        <v>298290000</v>
      </c>
      <c r="R111" s="87">
        <f t="shared" si="2"/>
        <v>6999987.8035751414</v>
      </c>
      <c r="S111" s="87">
        <v>431314000</v>
      </c>
      <c r="T111" s="87">
        <f t="shared" si="3"/>
        <v>13984223.273427598</v>
      </c>
      <c r="U111" s="85"/>
      <c r="V111" s="115" t="s">
        <v>1257</v>
      </c>
      <c r="W111" s="115" t="s">
        <v>1257</v>
      </c>
      <c r="X111" s="115" t="s">
        <v>1258</v>
      </c>
    </row>
    <row r="112" spans="1:24">
      <c r="A112" s="85"/>
      <c r="B112" s="85">
        <v>8</v>
      </c>
      <c r="C112" s="82">
        <v>2</v>
      </c>
      <c r="D112" s="82">
        <v>2</v>
      </c>
      <c r="E112" s="82"/>
      <c r="F112" s="83" t="s">
        <v>1996</v>
      </c>
      <c r="G112" s="82">
        <v>5</v>
      </c>
      <c r="H112" s="82">
        <v>25.490805525651044</v>
      </c>
      <c r="I112" s="82">
        <v>59.276730085628401</v>
      </c>
      <c r="J112" s="82">
        <v>42.453825522262143</v>
      </c>
      <c r="K112" s="82"/>
      <c r="L112" s="117">
        <v>101.96</v>
      </c>
      <c r="M112" s="117">
        <v>203.69055560789053</v>
      </c>
      <c r="N112" s="87">
        <v>7000000</v>
      </c>
      <c r="O112" s="87">
        <v>431314000</v>
      </c>
      <c r="P112" s="87">
        <v>133024000</v>
      </c>
      <c r="Q112" s="87">
        <v>298290000</v>
      </c>
      <c r="R112" s="87">
        <f t="shared" si="2"/>
        <v>6999987.8035751414</v>
      </c>
      <c r="S112" s="87">
        <v>431314000</v>
      </c>
      <c r="T112" s="87">
        <f t="shared" si="3"/>
        <v>13984223.273427598</v>
      </c>
      <c r="U112" s="85"/>
      <c r="V112" s="115" t="s">
        <v>1257</v>
      </c>
      <c r="W112" s="115" t="s">
        <v>1257</v>
      </c>
      <c r="X112" s="115" t="s">
        <v>1258</v>
      </c>
    </row>
    <row r="113" spans="1:24">
      <c r="A113" s="85"/>
      <c r="B113" s="85">
        <v>8</v>
      </c>
      <c r="C113" s="82">
        <v>2</v>
      </c>
      <c r="D113" s="82">
        <v>2</v>
      </c>
      <c r="E113" s="82"/>
      <c r="F113" s="83" t="s">
        <v>1997</v>
      </c>
      <c r="G113" s="82">
        <v>5</v>
      </c>
      <c r="H113" s="82">
        <v>25.490805525651044</v>
      </c>
      <c r="I113" s="82">
        <v>59.276730085628401</v>
      </c>
      <c r="J113" s="82">
        <v>42.453825522262143</v>
      </c>
      <c r="K113" s="82"/>
      <c r="L113" s="117">
        <v>101.96</v>
      </c>
      <c r="M113" s="117">
        <v>203.69055560789053</v>
      </c>
      <c r="N113" s="87">
        <v>7000000</v>
      </c>
      <c r="O113" s="87">
        <v>431314000</v>
      </c>
      <c r="P113" s="87">
        <v>133024000</v>
      </c>
      <c r="Q113" s="87">
        <v>298290000</v>
      </c>
      <c r="R113" s="87">
        <f t="shared" si="2"/>
        <v>6999987.8035751414</v>
      </c>
      <c r="S113" s="87">
        <v>431314000</v>
      </c>
      <c r="T113" s="87">
        <f t="shared" si="3"/>
        <v>13984223.273427598</v>
      </c>
      <c r="U113" s="85"/>
      <c r="V113" s="115" t="s">
        <v>1257</v>
      </c>
      <c r="W113" s="115" t="s">
        <v>1257</v>
      </c>
      <c r="X113" s="115" t="s">
        <v>1258</v>
      </c>
    </row>
    <row r="114" spans="1:24">
      <c r="A114" s="85"/>
      <c r="B114" s="85">
        <v>8</v>
      </c>
      <c r="C114" s="82">
        <v>2</v>
      </c>
      <c r="D114" s="82">
        <v>2</v>
      </c>
      <c r="E114" s="82"/>
      <c r="F114" s="83" t="s">
        <v>1998</v>
      </c>
      <c r="G114" s="82">
        <v>5</v>
      </c>
      <c r="H114" s="82">
        <v>25.490805525651044</v>
      </c>
      <c r="I114" s="82">
        <v>59.276730085628401</v>
      </c>
      <c r="J114" s="82">
        <v>42.453825522262143</v>
      </c>
      <c r="K114" s="82"/>
      <c r="L114" s="117">
        <v>101.96</v>
      </c>
      <c r="M114" s="117">
        <v>203.69055560789053</v>
      </c>
      <c r="N114" s="87">
        <v>7000000</v>
      </c>
      <c r="O114" s="87">
        <v>431314000</v>
      </c>
      <c r="P114" s="87">
        <v>133024000</v>
      </c>
      <c r="Q114" s="87">
        <v>298290000</v>
      </c>
      <c r="R114" s="87">
        <f t="shared" si="2"/>
        <v>6999987.8035751414</v>
      </c>
      <c r="S114" s="87">
        <v>431314000</v>
      </c>
      <c r="T114" s="87">
        <f t="shared" si="3"/>
        <v>13984223.273427598</v>
      </c>
      <c r="U114" s="85"/>
      <c r="V114" s="115" t="s">
        <v>1257</v>
      </c>
      <c r="W114" s="115" t="s">
        <v>1257</v>
      </c>
      <c r="X114" s="115" t="s">
        <v>1258</v>
      </c>
    </row>
    <row r="115" spans="1:24">
      <c r="A115" s="85"/>
      <c r="B115" s="85">
        <v>8</v>
      </c>
      <c r="C115" s="82">
        <v>2</v>
      </c>
      <c r="D115" s="82">
        <v>2</v>
      </c>
      <c r="E115" s="82"/>
      <c r="F115" s="83" t="s">
        <v>1999</v>
      </c>
      <c r="G115" s="82">
        <v>5</v>
      </c>
      <c r="H115" s="82">
        <v>25.490805525651044</v>
      </c>
      <c r="I115" s="82">
        <v>59.276730085628401</v>
      </c>
      <c r="J115" s="82">
        <v>42.453825522262143</v>
      </c>
      <c r="K115" s="82"/>
      <c r="L115" s="117">
        <v>101.96</v>
      </c>
      <c r="M115" s="117">
        <v>203.69055560789053</v>
      </c>
      <c r="N115" s="87">
        <v>7500000</v>
      </c>
      <c r="O115" s="87">
        <v>462122000</v>
      </c>
      <c r="P115" s="87">
        <v>142522000</v>
      </c>
      <c r="Q115" s="87">
        <v>319600000</v>
      </c>
      <c r="R115" s="87">
        <f t="shared" si="2"/>
        <v>7499984.6139094755</v>
      </c>
      <c r="S115" s="87">
        <v>462122000</v>
      </c>
      <c r="T115" s="87">
        <f t="shared" si="3"/>
        <v>14983091.732619178</v>
      </c>
      <c r="U115" s="85"/>
      <c r="V115" s="115" t="s">
        <v>1257</v>
      </c>
      <c r="W115" s="115" t="s">
        <v>1257</v>
      </c>
      <c r="X115" s="115" t="s">
        <v>1258</v>
      </c>
    </row>
    <row r="116" spans="1:24">
      <c r="A116" s="85"/>
      <c r="B116" s="85">
        <v>8</v>
      </c>
      <c r="C116" s="82">
        <v>2</v>
      </c>
      <c r="D116" s="82">
        <v>2</v>
      </c>
      <c r="E116" s="82"/>
      <c r="F116" s="83" t="s">
        <v>2000</v>
      </c>
      <c r="G116" s="82">
        <v>5</v>
      </c>
      <c r="H116" s="82">
        <v>25.013290435870804</v>
      </c>
      <c r="I116" s="82">
        <v>58.166308798225984</v>
      </c>
      <c r="J116" s="82">
        <v>41.658544953926324</v>
      </c>
      <c r="K116" s="82"/>
      <c r="L116" s="117">
        <v>100.05</v>
      </c>
      <c r="M116" s="117">
        <v>199.87485375215232</v>
      </c>
      <c r="N116" s="87">
        <v>7500000</v>
      </c>
      <c r="O116" s="87">
        <v>453466000</v>
      </c>
      <c r="P116" s="87">
        <v>139856000</v>
      </c>
      <c r="Q116" s="87">
        <v>313610000</v>
      </c>
      <c r="R116" s="87">
        <f t="shared" si="2"/>
        <v>7499998.7686477592</v>
      </c>
      <c r="S116" s="87">
        <v>453466000</v>
      </c>
      <c r="T116" s="87">
        <f t="shared" si="3"/>
        <v>14983120.010242814</v>
      </c>
      <c r="U116" s="85"/>
      <c r="V116" s="115" t="s">
        <v>1257</v>
      </c>
      <c r="W116" s="115" t="s">
        <v>1257</v>
      </c>
      <c r="X116" s="115" t="s">
        <v>1258</v>
      </c>
    </row>
    <row r="117" spans="1:24">
      <c r="A117" s="85"/>
      <c r="B117" s="85">
        <v>8</v>
      </c>
      <c r="C117" s="82">
        <v>2</v>
      </c>
      <c r="D117" s="82">
        <v>2</v>
      </c>
      <c r="E117" s="82"/>
      <c r="F117" s="83" t="s">
        <v>2001</v>
      </c>
      <c r="G117" s="82">
        <v>5</v>
      </c>
      <c r="H117" s="82">
        <v>59.59438322037505</v>
      </c>
      <c r="I117" s="82">
        <v>138.58173941262498</v>
      </c>
      <c r="J117" s="82">
        <v>99.251847682832761</v>
      </c>
      <c r="K117" s="82"/>
      <c r="L117" s="117">
        <v>238.37</v>
      </c>
      <c r="M117" s="117">
        <v>476.20358709545775</v>
      </c>
      <c r="N117" s="87">
        <v>7500000</v>
      </c>
      <c r="O117" s="87">
        <v>1080386000</v>
      </c>
      <c r="P117" s="87">
        <v>333196000</v>
      </c>
      <c r="Q117" s="87">
        <v>747190000</v>
      </c>
      <c r="R117" s="87">
        <f t="shared" si="2"/>
        <v>7499993.8339948216</v>
      </c>
      <c r="S117" s="87">
        <v>1080386000</v>
      </c>
      <c r="T117" s="87">
        <f t="shared" si="3"/>
        <v>14983110.152041567</v>
      </c>
      <c r="U117" s="85"/>
      <c r="V117" s="115" t="s">
        <v>1257</v>
      </c>
      <c r="W117" s="115" t="s">
        <v>1257</v>
      </c>
      <c r="X117" s="115" t="s">
        <v>1258</v>
      </c>
    </row>
    <row r="118" spans="1:24">
      <c r="A118" s="85"/>
      <c r="B118" s="85">
        <v>8</v>
      </c>
      <c r="C118" s="82">
        <v>1</v>
      </c>
      <c r="D118" s="82">
        <v>3</v>
      </c>
      <c r="E118" s="82"/>
      <c r="F118" s="83" t="s">
        <v>1977</v>
      </c>
      <c r="G118" s="82">
        <v>5</v>
      </c>
      <c r="H118" s="82">
        <v>33.621062446935589</v>
      </c>
      <c r="I118" s="82">
        <v>78.182960591558526</v>
      </c>
      <c r="J118" s="82">
        <v>55.994414047016605</v>
      </c>
      <c r="K118" s="82"/>
      <c r="L118" s="117">
        <v>134.47999999999999</v>
      </c>
      <c r="M118" s="117">
        <v>268.65737463857511</v>
      </c>
      <c r="N118" s="87">
        <v>5600000</v>
      </c>
      <c r="O118" s="87">
        <v>455105000</v>
      </c>
      <c r="P118" s="87">
        <v>140355000</v>
      </c>
      <c r="Q118" s="87">
        <v>314750000</v>
      </c>
      <c r="R118" s="87">
        <f t="shared" si="2"/>
        <v>5599992.7076893086</v>
      </c>
      <c r="S118" s="87">
        <v>455105000</v>
      </c>
      <c r="T118" s="87">
        <f t="shared" si="3"/>
        <v>11187383.542853773</v>
      </c>
      <c r="U118" s="85"/>
      <c r="V118" s="115" t="s">
        <v>1257</v>
      </c>
      <c r="W118" s="115" t="s">
        <v>1257</v>
      </c>
      <c r="X118" s="115" t="s">
        <v>1258</v>
      </c>
    </row>
    <row r="119" spans="1:24">
      <c r="A119" s="85"/>
      <c r="B119" s="85">
        <v>8</v>
      </c>
      <c r="C119" s="82">
        <v>1</v>
      </c>
      <c r="D119" s="82">
        <v>3</v>
      </c>
      <c r="E119" s="82"/>
      <c r="F119" s="83" t="s">
        <v>1125</v>
      </c>
      <c r="G119" s="82">
        <v>5</v>
      </c>
      <c r="H119" s="82">
        <v>27.20085956444521</v>
      </c>
      <c r="I119" s="82">
        <v>63.253317313812964</v>
      </c>
      <c r="J119" s="82">
        <v>45.301845986878398</v>
      </c>
      <c r="K119" s="82"/>
      <c r="L119" s="117">
        <v>108.8</v>
      </c>
      <c r="M119" s="117">
        <v>217.35516330069134</v>
      </c>
      <c r="N119" s="87">
        <v>5500000</v>
      </c>
      <c r="O119" s="87">
        <v>361624000</v>
      </c>
      <c r="P119" s="87">
        <v>111534000</v>
      </c>
      <c r="Q119" s="87">
        <v>250090000</v>
      </c>
      <c r="R119" s="87">
        <f t="shared" si="2"/>
        <v>5499990.0693208845</v>
      </c>
      <c r="S119" s="87">
        <v>361624000</v>
      </c>
      <c r="T119" s="87">
        <f t="shared" si="3"/>
        <v>10987603.305785125</v>
      </c>
      <c r="U119" s="85"/>
      <c r="V119" s="115" t="s">
        <v>1257</v>
      </c>
      <c r="W119" s="115" t="s">
        <v>1257</v>
      </c>
      <c r="X119" s="115" t="s">
        <v>1258</v>
      </c>
    </row>
    <row r="120" spans="1:24">
      <c r="A120" s="85"/>
      <c r="B120" s="85">
        <v>8</v>
      </c>
      <c r="C120" s="82">
        <v>1</v>
      </c>
      <c r="D120" s="82">
        <v>3</v>
      </c>
      <c r="E120" s="82"/>
      <c r="F120" s="83" t="s">
        <v>1126</v>
      </c>
      <c r="G120" s="82">
        <v>5</v>
      </c>
      <c r="H120" s="82">
        <v>28.560902542667471</v>
      </c>
      <c r="I120" s="82">
        <v>66.415983179503613</v>
      </c>
      <c r="J120" s="82">
        <v>47.566938286222317</v>
      </c>
      <c r="K120" s="82"/>
      <c r="L120" s="117">
        <v>114.24</v>
      </c>
      <c r="M120" s="117">
        <v>228.2229214657259</v>
      </c>
      <c r="N120" s="87">
        <v>5500000</v>
      </c>
      <c r="O120" s="87">
        <v>379705000</v>
      </c>
      <c r="P120" s="87">
        <v>117105000</v>
      </c>
      <c r="Q120" s="87">
        <v>262600000</v>
      </c>
      <c r="R120" s="87">
        <f t="shared" si="2"/>
        <v>5499987.1723418236</v>
      </c>
      <c r="S120" s="87">
        <v>379705000</v>
      </c>
      <c r="T120" s="87">
        <f t="shared" si="3"/>
        <v>10987597.518346181</v>
      </c>
      <c r="U120" s="85"/>
      <c r="V120" s="115" t="s">
        <v>1257</v>
      </c>
      <c r="W120" s="115" t="s">
        <v>1257</v>
      </c>
      <c r="X120" s="115" t="s">
        <v>1258</v>
      </c>
    </row>
    <row r="121" spans="1:24">
      <c r="A121" s="85"/>
      <c r="B121" s="85">
        <v>8</v>
      </c>
      <c r="C121" s="82">
        <v>1</v>
      </c>
      <c r="D121" s="82">
        <v>3</v>
      </c>
      <c r="E121" s="82"/>
      <c r="F121" s="83" t="s">
        <v>1127</v>
      </c>
      <c r="G121" s="82">
        <v>5</v>
      </c>
      <c r="H121" s="82">
        <v>38.523717373946347</v>
      </c>
      <c r="I121" s="82">
        <v>89.583673390491171</v>
      </c>
      <c r="J121" s="82">
        <v>64.15957213343836</v>
      </c>
      <c r="K121" s="82"/>
      <c r="L121" s="117">
        <v>154.09</v>
      </c>
      <c r="M121" s="117">
        <v>307.83324552392958</v>
      </c>
      <c r="N121" s="87">
        <v>5500000</v>
      </c>
      <c r="O121" s="87">
        <v>512157000</v>
      </c>
      <c r="P121" s="87">
        <v>157957000</v>
      </c>
      <c r="Q121" s="87">
        <v>354200000</v>
      </c>
      <c r="R121" s="87">
        <f t="shared" si="2"/>
        <v>5499993.9621658726</v>
      </c>
      <c r="S121" s="87">
        <v>512157000</v>
      </c>
      <c r="T121" s="87">
        <f t="shared" si="3"/>
        <v>10987611.082714887</v>
      </c>
      <c r="U121" s="85"/>
      <c r="V121" s="115" t="s">
        <v>1257</v>
      </c>
      <c r="W121" s="115" t="s">
        <v>1257</v>
      </c>
      <c r="X121" s="115" t="s">
        <v>1258</v>
      </c>
    </row>
    <row r="122" spans="1:24">
      <c r="A122" s="85"/>
      <c r="B122" s="85">
        <v>8</v>
      </c>
      <c r="C122" s="82">
        <v>1</v>
      </c>
      <c r="D122" s="82">
        <v>3</v>
      </c>
      <c r="E122" s="82"/>
      <c r="F122" s="83" t="s">
        <v>1128</v>
      </c>
      <c r="G122" s="82">
        <v>5</v>
      </c>
      <c r="H122" s="82">
        <v>38.523717373946347</v>
      </c>
      <c r="I122" s="82">
        <v>89.583673390491171</v>
      </c>
      <c r="J122" s="82">
        <v>64.15957213343836</v>
      </c>
      <c r="K122" s="82"/>
      <c r="L122" s="117">
        <v>154.09</v>
      </c>
      <c r="M122" s="117">
        <v>307.83324552392958</v>
      </c>
      <c r="N122" s="87">
        <v>5500000</v>
      </c>
      <c r="O122" s="87">
        <v>512157000</v>
      </c>
      <c r="P122" s="87">
        <v>157957000</v>
      </c>
      <c r="Q122" s="87">
        <v>354200000</v>
      </c>
      <c r="R122" s="87">
        <f t="shared" si="2"/>
        <v>5499993.9621658726</v>
      </c>
      <c r="S122" s="87">
        <v>512157000</v>
      </c>
      <c r="T122" s="87">
        <f t="shared" si="3"/>
        <v>10987611.082714887</v>
      </c>
      <c r="U122" s="85"/>
      <c r="V122" s="115" t="s">
        <v>1257</v>
      </c>
      <c r="W122" s="115" t="s">
        <v>1257</v>
      </c>
      <c r="X122" s="115" t="s">
        <v>1258</v>
      </c>
    </row>
    <row r="123" spans="1:24">
      <c r="A123" s="85"/>
      <c r="B123" s="85">
        <v>8</v>
      </c>
      <c r="C123" s="82">
        <v>1</v>
      </c>
      <c r="D123" s="82">
        <v>3</v>
      </c>
      <c r="E123" s="82"/>
      <c r="F123" s="83" t="s">
        <v>1129</v>
      </c>
      <c r="G123" s="82">
        <v>5</v>
      </c>
      <c r="H123" s="82">
        <v>28.770909179010616</v>
      </c>
      <c r="I123" s="82">
        <v>66.904335996999961</v>
      </c>
      <c r="J123" s="82">
        <v>47.91669518538572</v>
      </c>
      <c r="K123" s="82"/>
      <c r="L123" s="117">
        <v>115.08</v>
      </c>
      <c r="M123" s="117">
        <v>229.90103118238568</v>
      </c>
      <c r="N123" s="87">
        <v>5500000</v>
      </c>
      <c r="O123" s="87">
        <v>382497000</v>
      </c>
      <c r="P123" s="87">
        <v>117967000</v>
      </c>
      <c r="Q123" s="87">
        <v>264530000</v>
      </c>
      <c r="R123" s="87">
        <f t="shared" si="2"/>
        <v>5499987.9124459615</v>
      </c>
      <c r="S123" s="87">
        <v>382497000</v>
      </c>
      <c r="T123" s="87">
        <f t="shared" si="3"/>
        <v>10987598.996888977</v>
      </c>
      <c r="U123" s="85"/>
      <c r="V123" s="115" t="s">
        <v>1257</v>
      </c>
      <c r="W123" s="115" t="s">
        <v>1257</v>
      </c>
      <c r="X123" s="115" t="s">
        <v>1258</v>
      </c>
    </row>
    <row r="124" spans="1:24">
      <c r="A124" s="85"/>
      <c r="B124" s="85">
        <v>8</v>
      </c>
      <c r="C124" s="82">
        <v>1</v>
      </c>
      <c r="D124" s="82">
        <v>3</v>
      </c>
      <c r="E124" s="82"/>
      <c r="F124" s="83" t="s">
        <v>1130</v>
      </c>
      <c r="G124" s="82">
        <v>5</v>
      </c>
      <c r="H124" s="82">
        <v>27.743376708331667</v>
      </c>
      <c r="I124" s="82">
        <v>64.514895425678532</v>
      </c>
      <c r="J124" s="82">
        <v>46.205384643050515</v>
      </c>
      <c r="K124" s="82"/>
      <c r="L124" s="117">
        <v>110.97</v>
      </c>
      <c r="M124" s="117">
        <v>221.69028006872904</v>
      </c>
      <c r="N124" s="87">
        <v>5550000</v>
      </c>
      <c r="O124" s="87">
        <v>372190000</v>
      </c>
      <c r="P124" s="87">
        <v>114790000</v>
      </c>
      <c r="Q124" s="87">
        <v>257400000</v>
      </c>
      <c r="R124" s="87">
        <f t="shared" si="2"/>
        <v>5549995.9894850161</v>
      </c>
      <c r="S124" s="87">
        <v>372190000</v>
      </c>
      <c r="T124" s="87">
        <f t="shared" si="3"/>
        <v>11087502.615925532</v>
      </c>
      <c r="U124" s="85"/>
      <c r="V124" s="115" t="s">
        <v>1257</v>
      </c>
      <c r="W124" s="115" t="s">
        <v>1257</v>
      </c>
      <c r="X124" s="115" t="s">
        <v>1258</v>
      </c>
    </row>
    <row r="125" spans="1:24">
      <c r="A125" s="85"/>
      <c r="B125" s="85">
        <v>8</v>
      </c>
      <c r="C125" s="82">
        <v>1</v>
      </c>
      <c r="D125" s="82">
        <v>3</v>
      </c>
      <c r="E125" s="82"/>
      <c r="F125" s="83" t="s">
        <v>1131</v>
      </c>
      <c r="G125" s="82">
        <v>5</v>
      </c>
      <c r="H125" s="82">
        <v>31.165984864924081</v>
      </c>
      <c r="I125" s="82">
        <v>72.473883606065485</v>
      </c>
      <c r="J125" s="82">
        <v>51.905589344892107</v>
      </c>
      <c r="K125" s="82"/>
      <c r="L125" s="117">
        <v>124.66</v>
      </c>
      <c r="M125" s="117">
        <v>249.03947295095759</v>
      </c>
      <c r="N125" s="87">
        <v>5550000</v>
      </c>
      <c r="O125" s="87">
        <v>418106000</v>
      </c>
      <c r="P125" s="87">
        <v>128946000</v>
      </c>
      <c r="Q125" s="87">
        <v>289160000</v>
      </c>
      <c r="R125" s="87">
        <f t="shared" si="2"/>
        <v>5549998.0732512539</v>
      </c>
      <c r="S125" s="87">
        <v>418106000</v>
      </c>
      <c r="T125" s="87">
        <f t="shared" si="3"/>
        <v>11087506.77876883</v>
      </c>
      <c r="U125" s="85"/>
      <c r="V125" s="115" t="s">
        <v>1257</v>
      </c>
      <c r="W125" s="115" t="s">
        <v>1257</v>
      </c>
      <c r="X125" s="115" t="s">
        <v>1258</v>
      </c>
    </row>
    <row r="126" spans="1:24">
      <c r="A126" s="85"/>
      <c r="B126" s="85">
        <v>8</v>
      </c>
      <c r="C126" s="82">
        <v>1</v>
      </c>
      <c r="D126" s="82">
        <v>3</v>
      </c>
      <c r="E126" s="82"/>
      <c r="F126" s="83" t="s">
        <v>1132</v>
      </c>
      <c r="G126" s="82">
        <v>5</v>
      </c>
      <c r="H126" s="82">
        <v>25.885818008296486</v>
      </c>
      <c r="I126" s="82">
        <v>60.195298480442965</v>
      </c>
      <c r="J126" s="82">
        <v>43.111701594498072</v>
      </c>
      <c r="K126" s="82"/>
      <c r="L126" s="117">
        <v>103.54</v>
      </c>
      <c r="M126" s="117">
        <v>206.84700007494104</v>
      </c>
      <c r="N126" s="87">
        <v>5500000</v>
      </c>
      <c r="O126" s="87">
        <v>344141000</v>
      </c>
      <c r="P126" s="87">
        <v>106141000</v>
      </c>
      <c r="Q126" s="87">
        <v>238000000</v>
      </c>
      <c r="R126" s="87">
        <f t="shared" si="2"/>
        <v>5499988.8706867034</v>
      </c>
      <c r="S126" s="87">
        <v>344141000</v>
      </c>
      <c r="T126" s="87">
        <f t="shared" si="3"/>
        <v>10987600.911214095</v>
      </c>
      <c r="U126" s="85"/>
      <c r="V126" s="115" t="s">
        <v>1257</v>
      </c>
      <c r="W126" s="115" t="s">
        <v>1257</v>
      </c>
      <c r="X126" s="115" t="s">
        <v>1258</v>
      </c>
    </row>
    <row r="127" spans="1:24">
      <c r="A127" s="85"/>
      <c r="B127" s="85">
        <v>8</v>
      </c>
      <c r="C127" s="82">
        <v>1</v>
      </c>
      <c r="D127" s="82">
        <v>3</v>
      </c>
      <c r="E127" s="82"/>
      <c r="F127" s="83" t="s">
        <v>1133</v>
      </c>
      <c r="G127" s="82">
        <v>5</v>
      </c>
      <c r="H127" s="82">
        <v>24.950788460768678</v>
      </c>
      <c r="I127" s="82">
        <v>58.020965697780639</v>
      </c>
      <c r="J127" s="82">
        <v>41.554450638699123</v>
      </c>
      <c r="K127" s="82"/>
      <c r="L127" s="117">
        <v>99.8</v>
      </c>
      <c r="M127" s="117">
        <v>199.37541633647976</v>
      </c>
      <c r="N127" s="87">
        <v>5500000</v>
      </c>
      <c r="O127" s="87">
        <v>331710000</v>
      </c>
      <c r="P127" s="87">
        <v>102300000</v>
      </c>
      <c r="Q127" s="87">
        <v>229410000</v>
      </c>
      <c r="R127" s="87">
        <f t="shared" si="2"/>
        <v>5499985.9241444319</v>
      </c>
      <c r="S127" s="87">
        <v>331710000</v>
      </c>
      <c r="T127" s="87">
        <f t="shared" si="3"/>
        <v>10987595.024760265</v>
      </c>
      <c r="U127" s="85"/>
      <c r="V127" s="115" t="s">
        <v>1257</v>
      </c>
      <c r="W127" s="115" t="s">
        <v>1257</v>
      </c>
      <c r="X127" s="115" t="s">
        <v>1258</v>
      </c>
    </row>
    <row r="128" spans="1:24">
      <c r="A128" s="85"/>
      <c r="B128" s="85">
        <v>8</v>
      </c>
      <c r="C128" s="82">
        <v>1</v>
      </c>
      <c r="D128" s="82">
        <v>3</v>
      </c>
      <c r="E128" s="82"/>
      <c r="F128" s="83" t="s">
        <v>1134</v>
      </c>
      <c r="G128" s="82">
        <v>5</v>
      </c>
      <c r="H128" s="82">
        <v>49.901576921537355</v>
      </c>
      <c r="I128" s="82">
        <v>116.04193139556128</v>
      </c>
      <c r="J128" s="82">
        <v>83.108901277398246</v>
      </c>
      <c r="K128" s="82"/>
      <c r="L128" s="117">
        <v>199.6</v>
      </c>
      <c r="M128" s="117">
        <v>398.75083267295952</v>
      </c>
      <c r="N128" s="87">
        <v>5500000</v>
      </c>
      <c r="O128" s="87">
        <v>663421000</v>
      </c>
      <c r="P128" s="87">
        <v>204601000</v>
      </c>
      <c r="Q128" s="87">
        <v>458820000</v>
      </c>
      <c r="R128" s="87">
        <f t="shared" si="2"/>
        <v>5499994.2144973362</v>
      </c>
      <c r="S128" s="87">
        <v>663421000</v>
      </c>
      <c r="T128" s="87">
        <f t="shared" si="3"/>
        <v>10987611.586809983</v>
      </c>
      <c r="U128" s="85"/>
      <c r="V128" s="115" t="s">
        <v>1257</v>
      </c>
      <c r="W128" s="115" t="s">
        <v>1257</v>
      </c>
      <c r="X128" s="115" t="s">
        <v>1258</v>
      </c>
    </row>
    <row r="129" spans="1:24">
      <c r="A129" s="85"/>
      <c r="B129" s="85">
        <v>8</v>
      </c>
      <c r="C129" s="82">
        <v>1</v>
      </c>
      <c r="D129" s="82">
        <v>3</v>
      </c>
      <c r="E129" s="82"/>
      <c r="F129" s="83" t="s">
        <v>1135</v>
      </c>
      <c r="G129" s="82">
        <v>5</v>
      </c>
      <c r="H129" s="82">
        <v>24.950788460768678</v>
      </c>
      <c r="I129" s="82">
        <v>58.020965697780639</v>
      </c>
      <c r="J129" s="82">
        <v>41.554450638699123</v>
      </c>
      <c r="K129" s="82"/>
      <c r="L129" s="117">
        <v>99.8</v>
      </c>
      <c r="M129" s="117">
        <v>199.37541633647976</v>
      </c>
      <c r="N129" s="87">
        <v>5500000</v>
      </c>
      <c r="O129" s="87">
        <v>331710000</v>
      </c>
      <c r="P129" s="87">
        <v>102300000</v>
      </c>
      <c r="Q129" s="87">
        <v>229410000</v>
      </c>
      <c r="R129" s="87">
        <f t="shared" si="2"/>
        <v>5499985.9241444319</v>
      </c>
      <c r="S129" s="87">
        <v>331710000</v>
      </c>
      <c r="T129" s="87">
        <f t="shared" si="3"/>
        <v>10987595.024760265</v>
      </c>
      <c r="U129" s="85"/>
      <c r="V129" s="115" t="s">
        <v>1257</v>
      </c>
      <c r="W129" s="115" t="s">
        <v>1257</v>
      </c>
      <c r="X129" s="115" t="s">
        <v>1258</v>
      </c>
    </row>
    <row r="130" spans="1:24">
      <c r="A130" s="85"/>
      <c r="B130" s="85">
        <v>8</v>
      </c>
      <c r="C130" s="82">
        <v>1</v>
      </c>
      <c r="D130" s="82">
        <v>3</v>
      </c>
      <c r="E130" s="82"/>
      <c r="F130" s="83" t="s">
        <v>1136</v>
      </c>
      <c r="G130" s="82">
        <v>5</v>
      </c>
      <c r="H130" s="82">
        <v>24.950788460768678</v>
      </c>
      <c r="I130" s="82">
        <v>58.020965697780639</v>
      </c>
      <c r="J130" s="82">
        <v>41.554450638699123</v>
      </c>
      <c r="K130" s="82"/>
      <c r="L130" s="117">
        <v>99.8</v>
      </c>
      <c r="M130" s="117">
        <v>199.37541633647976</v>
      </c>
      <c r="N130" s="87">
        <v>5500000</v>
      </c>
      <c r="O130" s="87">
        <v>331710000</v>
      </c>
      <c r="P130" s="87">
        <v>102300000</v>
      </c>
      <c r="Q130" s="87">
        <v>229410000</v>
      </c>
      <c r="R130" s="87">
        <f t="shared" si="2"/>
        <v>5499985.9241444319</v>
      </c>
      <c r="S130" s="87">
        <v>331710000</v>
      </c>
      <c r="T130" s="87">
        <f t="shared" si="3"/>
        <v>10987595.024760265</v>
      </c>
      <c r="U130" s="85"/>
      <c r="V130" s="115" t="s">
        <v>1257</v>
      </c>
      <c r="W130" s="115" t="s">
        <v>1257</v>
      </c>
      <c r="X130" s="115" t="s">
        <v>1258</v>
      </c>
    </row>
    <row r="131" spans="1:24">
      <c r="A131" s="85"/>
      <c r="B131" s="85">
        <v>8</v>
      </c>
      <c r="C131" s="82">
        <v>1</v>
      </c>
      <c r="D131" s="82">
        <v>3</v>
      </c>
      <c r="E131" s="82"/>
      <c r="F131" s="83" t="s">
        <v>1137</v>
      </c>
      <c r="G131" s="82">
        <v>5</v>
      </c>
      <c r="H131" s="82">
        <v>24.950788460768678</v>
      </c>
      <c r="I131" s="82">
        <v>58.020965697780639</v>
      </c>
      <c r="J131" s="82">
        <v>41.554450638699123</v>
      </c>
      <c r="K131" s="82"/>
      <c r="L131" s="117">
        <v>99.8</v>
      </c>
      <c r="M131" s="117">
        <v>199.37541633647976</v>
      </c>
      <c r="N131" s="87">
        <v>5500000</v>
      </c>
      <c r="O131" s="87">
        <v>331710000</v>
      </c>
      <c r="P131" s="87">
        <v>102300000</v>
      </c>
      <c r="Q131" s="87">
        <v>229410000</v>
      </c>
      <c r="R131" s="87">
        <f t="shared" ref="R131:R194" si="4">S131/(M131*0.3025)</f>
        <v>5499985.9241444319</v>
      </c>
      <c r="S131" s="87">
        <v>331710000</v>
      </c>
      <c r="T131" s="87">
        <f t="shared" ref="T131:T194" si="5">S131/(L131*0.3025)</f>
        <v>10987595.024760265</v>
      </c>
      <c r="U131" s="85"/>
      <c r="V131" s="115" t="s">
        <v>1257</v>
      </c>
      <c r="W131" s="115" t="s">
        <v>1257</v>
      </c>
      <c r="X131" s="115" t="s">
        <v>1258</v>
      </c>
    </row>
    <row r="132" spans="1:24">
      <c r="A132" s="85"/>
      <c r="B132" s="85">
        <v>8</v>
      </c>
      <c r="C132" s="82">
        <v>1</v>
      </c>
      <c r="D132" s="82">
        <v>3</v>
      </c>
      <c r="E132" s="82"/>
      <c r="F132" s="83" t="s">
        <v>1138</v>
      </c>
      <c r="G132" s="82">
        <v>5</v>
      </c>
      <c r="H132" s="82">
        <v>24.950788460768678</v>
      </c>
      <c r="I132" s="82">
        <v>58.020965697780639</v>
      </c>
      <c r="J132" s="82">
        <v>41.554450638699123</v>
      </c>
      <c r="K132" s="82"/>
      <c r="L132" s="117">
        <v>99.8</v>
      </c>
      <c r="M132" s="117">
        <v>199.37541633647976</v>
      </c>
      <c r="N132" s="87">
        <v>5500000</v>
      </c>
      <c r="O132" s="87">
        <v>331710000</v>
      </c>
      <c r="P132" s="87">
        <v>102300000</v>
      </c>
      <c r="Q132" s="87">
        <v>229410000</v>
      </c>
      <c r="R132" s="87">
        <f t="shared" si="4"/>
        <v>5499985.9241444319</v>
      </c>
      <c r="S132" s="87">
        <v>331710000</v>
      </c>
      <c r="T132" s="87">
        <f t="shared" si="5"/>
        <v>10987595.024760265</v>
      </c>
      <c r="U132" s="85"/>
      <c r="V132" s="115" t="s">
        <v>1257</v>
      </c>
      <c r="W132" s="115" t="s">
        <v>1257</v>
      </c>
      <c r="X132" s="115" t="s">
        <v>1258</v>
      </c>
    </row>
    <row r="133" spans="1:24">
      <c r="A133" s="85"/>
      <c r="B133" s="85">
        <v>8</v>
      </c>
      <c r="C133" s="82">
        <v>1</v>
      </c>
      <c r="D133" s="82">
        <v>3</v>
      </c>
      <c r="E133" s="82"/>
      <c r="F133" s="83" t="s">
        <v>1139</v>
      </c>
      <c r="G133" s="82">
        <v>5</v>
      </c>
      <c r="H133" s="82">
        <v>24.950788460768678</v>
      </c>
      <c r="I133" s="82">
        <v>58.020965697780639</v>
      </c>
      <c r="J133" s="82">
        <v>41.554450638699123</v>
      </c>
      <c r="K133" s="82"/>
      <c r="L133" s="117">
        <v>99.8</v>
      </c>
      <c r="M133" s="117">
        <v>199.37541633647976</v>
      </c>
      <c r="N133" s="87">
        <v>5500000</v>
      </c>
      <c r="O133" s="87">
        <v>331710000</v>
      </c>
      <c r="P133" s="87">
        <v>102300000</v>
      </c>
      <c r="Q133" s="87">
        <v>229410000</v>
      </c>
      <c r="R133" s="87">
        <f t="shared" si="4"/>
        <v>5499985.9241444319</v>
      </c>
      <c r="S133" s="87">
        <v>331710000</v>
      </c>
      <c r="T133" s="87">
        <f t="shared" si="5"/>
        <v>10987595.024760265</v>
      </c>
      <c r="U133" s="85"/>
      <c r="V133" s="115" t="s">
        <v>1257</v>
      </c>
      <c r="W133" s="115" t="s">
        <v>1257</v>
      </c>
      <c r="X133" s="115" t="s">
        <v>1258</v>
      </c>
    </row>
    <row r="134" spans="1:24">
      <c r="A134" s="85"/>
      <c r="B134" s="85">
        <v>8</v>
      </c>
      <c r="C134" s="82">
        <v>1</v>
      </c>
      <c r="D134" s="82">
        <v>3</v>
      </c>
      <c r="E134" s="82"/>
      <c r="F134" s="83" t="s">
        <v>1140</v>
      </c>
      <c r="G134" s="82">
        <v>5</v>
      </c>
      <c r="H134" s="82">
        <v>24.950788460768678</v>
      </c>
      <c r="I134" s="82">
        <v>58.020965697780639</v>
      </c>
      <c r="J134" s="82">
        <v>41.554450638699123</v>
      </c>
      <c r="K134" s="82"/>
      <c r="L134" s="117">
        <v>99.8</v>
      </c>
      <c r="M134" s="117">
        <v>199.37541633647976</v>
      </c>
      <c r="N134" s="87">
        <v>5500000</v>
      </c>
      <c r="O134" s="87">
        <v>331710000</v>
      </c>
      <c r="P134" s="87">
        <v>102300000</v>
      </c>
      <c r="Q134" s="87">
        <v>229410000</v>
      </c>
      <c r="R134" s="87">
        <f t="shared" si="4"/>
        <v>5499985.9241444319</v>
      </c>
      <c r="S134" s="87">
        <v>331710000</v>
      </c>
      <c r="T134" s="87">
        <f t="shared" si="5"/>
        <v>10987595.024760265</v>
      </c>
      <c r="U134" s="85"/>
      <c r="V134" s="115" t="s">
        <v>1257</v>
      </c>
      <c r="W134" s="115" t="s">
        <v>1257</v>
      </c>
      <c r="X134" s="115" t="s">
        <v>1258</v>
      </c>
    </row>
    <row r="135" spans="1:24">
      <c r="A135" s="85"/>
      <c r="B135" s="85">
        <v>8</v>
      </c>
      <c r="C135" s="82">
        <v>1</v>
      </c>
      <c r="D135" s="82">
        <v>3</v>
      </c>
      <c r="E135" s="82"/>
      <c r="F135" s="83" t="s">
        <v>1141</v>
      </c>
      <c r="G135" s="82">
        <v>5</v>
      </c>
      <c r="H135" s="82">
        <v>25.118293754042377</v>
      </c>
      <c r="I135" s="82">
        <v>58.410485206974158</v>
      </c>
      <c r="J135" s="82">
        <v>41.833423403508021</v>
      </c>
      <c r="K135" s="82"/>
      <c r="L135" s="117">
        <v>100.47</v>
      </c>
      <c r="M135" s="117">
        <v>200.71390861048218</v>
      </c>
      <c r="N135" s="87">
        <v>5500000</v>
      </c>
      <c r="O135" s="87">
        <v>333937000</v>
      </c>
      <c r="P135" s="87">
        <v>102987000</v>
      </c>
      <c r="Q135" s="87">
        <v>230950000</v>
      </c>
      <c r="R135" s="87">
        <f t="shared" si="4"/>
        <v>5499987.3929239847</v>
      </c>
      <c r="S135" s="87">
        <v>333937000</v>
      </c>
      <c r="T135" s="87">
        <f t="shared" si="5"/>
        <v>10987597.959014121</v>
      </c>
      <c r="U135" s="85"/>
      <c r="V135" s="115" t="s">
        <v>1257</v>
      </c>
      <c r="W135" s="115" t="s">
        <v>1257</v>
      </c>
      <c r="X135" s="115" t="s">
        <v>1258</v>
      </c>
    </row>
    <row r="136" spans="1:24">
      <c r="A136" s="85"/>
      <c r="B136" s="85">
        <v>8</v>
      </c>
      <c r="C136" s="82">
        <v>1</v>
      </c>
      <c r="D136" s="82">
        <v>3</v>
      </c>
      <c r="E136" s="82"/>
      <c r="F136" s="83" t="s">
        <v>1395</v>
      </c>
      <c r="G136" s="82">
        <v>5</v>
      </c>
      <c r="H136" s="82">
        <v>25.178295650140416</v>
      </c>
      <c r="I136" s="82">
        <v>58.550014583401683</v>
      </c>
      <c r="J136" s="82">
        <v>41.933353946126132</v>
      </c>
      <c r="K136" s="82"/>
      <c r="L136" s="117">
        <v>100.71</v>
      </c>
      <c r="M136" s="117">
        <v>201.19336852952779</v>
      </c>
      <c r="N136" s="87">
        <v>5500000</v>
      </c>
      <c r="O136" s="87">
        <v>334735000</v>
      </c>
      <c r="P136" s="87">
        <v>103235000</v>
      </c>
      <c r="Q136" s="87">
        <v>231500000</v>
      </c>
      <c r="R136" s="87">
        <f t="shared" si="4"/>
        <v>5499992.3285675887</v>
      </c>
      <c r="S136" s="87">
        <v>334735000</v>
      </c>
      <c r="T136" s="87">
        <f t="shared" si="5"/>
        <v>10987607.819194464</v>
      </c>
      <c r="U136" s="85"/>
      <c r="V136" s="115" t="s">
        <v>1257</v>
      </c>
      <c r="W136" s="115" t="s">
        <v>1257</v>
      </c>
      <c r="X136" s="115" t="s">
        <v>1258</v>
      </c>
    </row>
    <row r="137" spans="1:24">
      <c r="A137" s="85"/>
      <c r="B137" s="85">
        <v>8</v>
      </c>
      <c r="C137" s="82">
        <v>1</v>
      </c>
      <c r="D137" s="82">
        <v>3</v>
      </c>
      <c r="E137" s="82"/>
      <c r="F137" s="83" t="s">
        <v>1396</v>
      </c>
      <c r="G137" s="82">
        <v>5</v>
      </c>
      <c r="H137" s="82">
        <v>23.148231498823368</v>
      </c>
      <c r="I137" s="82">
        <v>53.829270680936972</v>
      </c>
      <c r="J137" s="82">
        <v>38.552370587546612</v>
      </c>
      <c r="K137" s="82"/>
      <c r="L137" s="117">
        <v>92.59</v>
      </c>
      <c r="M137" s="117">
        <v>184.97164126848358</v>
      </c>
      <c r="N137" s="87">
        <v>5500000</v>
      </c>
      <c r="O137" s="87">
        <v>307746000</v>
      </c>
      <c r="P137" s="87">
        <v>94916000</v>
      </c>
      <c r="Q137" s="87">
        <v>212830000</v>
      </c>
      <c r="R137" s="87">
        <f t="shared" si="4"/>
        <v>5499989.8459227793</v>
      </c>
      <c r="S137" s="87">
        <v>307746000</v>
      </c>
      <c r="T137" s="87">
        <f t="shared" si="5"/>
        <v>10987602.859491635</v>
      </c>
      <c r="U137" s="85"/>
      <c r="V137" s="115" t="s">
        <v>1257</v>
      </c>
      <c r="W137" s="115" t="s">
        <v>1257</v>
      </c>
      <c r="X137" s="115" t="s">
        <v>1258</v>
      </c>
    </row>
    <row r="138" spans="1:24">
      <c r="A138" s="85"/>
      <c r="B138" s="85">
        <v>8</v>
      </c>
      <c r="C138" s="82">
        <v>1</v>
      </c>
      <c r="D138" s="82">
        <v>3</v>
      </c>
      <c r="E138" s="82"/>
      <c r="F138" s="83" t="s">
        <v>1397</v>
      </c>
      <c r="G138" s="82">
        <v>5</v>
      </c>
      <c r="H138" s="82">
        <v>44.746414015114006</v>
      </c>
      <c r="I138" s="82">
        <v>104.05403247082945</v>
      </c>
      <c r="J138" s="82">
        <v>74.523202157458599</v>
      </c>
      <c r="K138" s="82"/>
      <c r="L138" s="117">
        <v>178.98</v>
      </c>
      <c r="M138" s="117">
        <v>357.55723462828803</v>
      </c>
      <c r="N138" s="87">
        <v>5650000</v>
      </c>
      <c r="O138" s="87">
        <v>611110000</v>
      </c>
      <c r="P138" s="87">
        <v>188470000</v>
      </c>
      <c r="Q138" s="87">
        <v>422640000</v>
      </c>
      <c r="R138" s="87">
        <f t="shared" si="4"/>
        <v>5649999.9201739291</v>
      </c>
      <c r="S138" s="87">
        <v>611110000</v>
      </c>
      <c r="T138" s="87">
        <f t="shared" si="5"/>
        <v>11287285.434727</v>
      </c>
      <c r="U138" s="85"/>
      <c r="V138" s="115" t="s">
        <v>1257</v>
      </c>
      <c r="W138" s="115" t="s">
        <v>1257</v>
      </c>
      <c r="X138" s="115" t="s">
        <v>1258</v>
      </c>
    </row>
    <row r="139" spans="1:24">
      <c r="A139" s="85"/>
      <c r="B139" s="85">
        <v>8</v>
      </c>
      <c r="C139" s="82">
        <v>1</v>
      </c>
      <c r="D139" s="82">
        <v>3</v>
      </c>
      <c r="E139" s="82"/>
      <c r="F139" s="83" t="s">
        <v>1398</v>
      </c>
      <c r="G139" s="82">
        <v>5</v>
      </c>
      <c r="H139" s="82">
        <v>18.468083603176176</v>
      </c>
      <c r="I139" s="82">
        <v>42.945979319589746</v>
      </c>
      <c r="J139" s="82">
        <v>30.757788263333712</v>
      </c>
      <c r="K139" s="82"/>
      <c r="L139" s="117">
        <v>73.87</v>
      </c>
      <c r="M139" s="117">
        <v>147.57376758292347</v>
      </c>
      <c r="N139" s="87">
        <v>5600000</v>
      </c>
      <c r="O139" s="87">
        <v>249989000</v>
      </c>
      <c r="P139" s="87">
        <v>77099000</v>
      </c>
      <c r="Q139" s="87">
        <v>172890000</v>
      </c>
      <c r="R139" s="87">
        <f t="shared" si="4"/>
        <v>5599978.4439399252</v>
      </c>
      <c r="S139" s="87">
        <v>249989000</v>
      </c>
      <c r="T139" s="87">
        <f t="shared" si="5"/>
        <v>11187355.047453254</v>
      </c>
      <c r="U139" s="85"/>
      <c r="V139" s="115" t="s">
        <v>1257</v>
      </c>
      <c r="W139" s="115" t="s">
        <v>1257</v>
      </c>
      <c r="X139" s="115" t="s">
        <v>1258</v>
      </c>
    </row>
    <row r="140" spans="1:24">
      <c r="A140" s="85"/>
      <c r="B140" s="85">
        <v>8</v>
      </c>
      <c r="C140" s="82">
        <v>1</v>
      </c>
      <c r="D140" s="82">
        <v>3</v>
      </c>
      <c r="E140" s="82"/>
      <c r="F140" s="83" t="s">
        <v>1399</v>
      </c>
      <c r="G140" s="82">
        <v>5</v>
      </c>
      <c r="H140" s="82">
        <v>17.80056250908547</v>
      </c>
      <c r="I140" s="82">
        <v>41.393715006833489</v>
      </c>
      <c r="J140" s="82">
        <v>29.64606097670719</v>
      </c>
      <c r="K140" s="82"/>
      <c r="L140" s="117">
        <v>71.2</v>
      </c>
      <c r="M140" s="117">
        <v>142.23977598354068</v>
      </c>
      <c r="N140" s="87">
        <v>5500000</v>
      </c>
      <c r="O140" s="87">
        <v>236651000</v>
      </c>
      <c r="P140" s="87">
        <v>72991000</v>
      </c>
      <c r="Q140" s="87">
        <v>163660000</v>
      </c>
      <c r="R140" s="87">
        <f t="shared" si="4"/>
        <v>5499990.0693208836</v>
      </c>
      <c r="S140" s="87">
        <v>236651000</v>
      </c>
      <c r="T140" s="87">
        <f t="shared" si="5"/>
        <v>10987603.305785123</v>
      </c>
      <c r="U140" s="85"/>
      <c r="V140" s="115" t="s">
        <v>1257</v>
      </c>
      <c r="W140" s="115" t="s">
        <v>1257</v>
      </c>
      <c r="X140" s="115" t="s">
        <v>1258</v>
      </c>
    </row>
    <row r="141" spans="1:24">
      <c r="A141" s="85"/>
      <c r="B141" s="85">
        <v>8</v>
      </c>
      <c r="C141" s="82">
        <v>1</v>
      </c>
      <c r="D141" s="82">
        <v>3</v>
      </c>
      <c r="E141" s="82"/>
      <c r="F141" s="83" t="s">
        <v>1400</v>
      </c>
      <c r="G141" s="82">
        <v>5</v>
      </c>
      <c r="H141" s="82">
        <v>17.80056250908547</v>
      </c>
      <c r="I141" s="82">
        <v>41.393715006833489</v>
      </c>
      <c r="J141" s="82">
        <v>29.64606097670719</v>
      </c>
      <c r="K141" s="82"/>
      <c r="L141" s="117">
        <v>71.2</v>
      </c>
      <c r="M141" s="117">
        <v>142.23977598354068</v>
      </c>
      <c r="N141" s="87">
        <v>5500000</v>
      </c>
      <c r="O141" s="87">
        <v>236651000</v>
      </c>
      <c r="P141" s="87">
        <v>72991000</v>
      </c>
      <c r="Q141" s="87">
        <v>163660000</v>
      </c>
      <c r="R141" s="87">
        <f t="shared" si="4"/>
        <v>5499990.0693208836</v>
      </c>
      <c r="S141" s="87">
        <v>236651000</v>
      </c>
      <c r="T141" s="87">
        <f t="shared" si="5"/>
        <v>10987603.305785123</v>
      </c>
      <c r="U141" s="85"/>
      <c r="V141" s="115" t="s">
        <v>1257</v>
      </c>
      <c r="W141" s="115" t="s">
        <v>1257</v>
      </c>
      <c r="X141" s="115" t="s">
        <v>1258</v>
      </c>
    </row>
    <row r="142" spans="1:24">
      <c r="A142" s="85"/>
      <c r="B142" s="85">
        <v>8</v>
      </c>
      <c r="C142" s="82">
        <v>1</v>
      </c>
      <c r="D142" s="82">
        <v>3</v>
      </c>
      <c r="E142" s="82"/>
      <c r="F142" s="83" t="s">
        <v>1401</v>
      </c>
      <c r="G142" s="82">
        <v>5</v>
      </c>
      <c r="H142" s="82">
        <v>17.80056250908547</v>
      </c>
      <c r="I142" s="82">
        <v>41.393715006833489</v>
      </c>
      <c r="J142" s="82">
        <v>29.64606097670719</v>
      </c>
      <c r="K142" s="82"/>
      <c r="L142" s="117">
        <v>71.2</v>
      </c>
      <c r="M142" s="117">
        <v>142.23977598354068</v>
      </c>
      <c r="N142" s="87">
        <v>5500000</v>
      </c>
      <c r="O142" s="87">
        <v>236651000</v>
      </c>
      <c r="P142" s="87">
        <v>72991000</v>
      </c>
      <c r="Q142" s="87">
        <v>163660000</v>
      </c>
      <c r="R142" s="87">
        <f t="shared" si="4"/>
        <v>5499990.0693208836</v>
      </c>
      <c r="S142" s="87">
        <v>236651000</v>
      </c>
      <c r="T142" s="87">
        <f t="shared" si="5"/>
        <v>10987603.305785123</v>
      </c>
      <c r="U142" s="85"/>
      <c r="V142" s="115" t="s">
        <v>1257</v>
      </c>
      <c r="W142" s="115" t="s">
        <v>1257</v>
      </c>
      <c r="X142" s="115" t="s">
        <v>1258</v>
      </c>
    </row>
    <row r="143" spans="1:24">
      <c r="A143" s="85"/>
      <c r="B143" s="85">
        <v>8</v>
      </c>
      <c r="C143" s="82">
        <v>1</v>
      </c>
      <c r="D143" s="82">
        <v>3</v>
      </c>
      <c r="E143" s="82"/>
      <c r="F143" s="83" t="s">
        <v>1402</v>
      </c>
      <c r="G143" s="82">
        <v>5</v>
      </c>
      <c r="H143" s="82">
        <v>17.80056250908547</v>
      </c>
      <c r="I143" s="82">
        <v>41.393715006833489</v>
      </c>
      <c r="J143" s="82">
        <v>29.64606097670719</v>
      </c>
      <c r="K143" s="82"/>
      <c r="L143" s="117">
        <v>71.2</v>
      </c>
      <c r="M143" s="117">
        <v>142.23977598354068</v>
      </c>
      <c r="N143" s="87">
        <v>5500000</v>
      </c>
      <c r="O143" s="87">
        <v>236651000</v>
      </c>
      <c r="P143" s="87">
        <v>72991000</v>
      </c>
      <c r="Q143" s="87">
        <v>163660000</v>
      </c>
      <c r="R143" s="87">
        <f t="shared" si="4"/>
        <v>5499990.0693208836</v>
      </c>
      <c r="S143" s="87">
        <v>236651000</v>
      </c>
      <c r="T143" s="87">
        <f t="shared" si="5"/>
        <v>10987603.305785123</v>
      </c>
      <c r="U143" s="85"/>
      <c r="V143" s="115" t="s">
        <v>1257</v>
      </c>
      <c r="W143" s="115" t="s">
        <v>1257</v>
      </c>
      <c r="X143" s="115" t="s">
        <v>1258</v>
      </c>
    </row>
    <row r="144" spans="1:24">
      <c r="A144" s="85"/>
      <c r="B144" s="85">
        <v>8</v>
      </c>
      <c r="C144" s="82">
        <v>1</v>
      </c>
      <c r="D144" s="82">
        <v>3</v>
      </c>
      <c r="E144" s="82"/>
      <c r="F144" s="83" t="s">
        <v>1403</v>
      </c>
      <c r="G144" s="82">
        <v>5</v>
      </c>
      <c r="H144" s="82">
        <v>18.800594110719487</v>
      </c>
      <c r="I144" s="82">
        <v>43.719204613958965</v>
      </c>
      <c r="J144" s="82">
        <v>31.311570020342426</v>
      </c>
      <c r="K144" s="82"/>
      <c r="L144" s="117">
        <v>75.2</v>
      </c>
      <c r="M144" s="117">
        <v>150.23077463430138</v>
      </c>
      <c r="N144" s="87">
        <v>5500000</v>
      </c>
      <c r="O144" s="87">
        <v>249946000</v>
      </c>
      <c r="P144" s="87">
        <v>77086000</v>
      </c>
      <c r="Q144" s="87">
        <v>172860000</v>
      </c>
      <c r="R144" s="87">
        <f t="shared" si="4"/>
        <v>5499990.0693208836</v>
      </c>
      <c r="S144" s="87">
        <v>249946000</v>
      </c>
      <c r="T144" s="87">
        <f t="shared" si="5"/>
        <v>10987603.305785123</v>
      </c>
      <c r="U144" s="85"/>
      <c r="V144" s="115" t="s">
        <v>1257</v>
      </c>
      <c r="W144" s="115" t="s">
        <v>1257</v>
      </c>
      <c r="X144" s="115" t="s">
        <v>1258</v>
      </c>
    </row>
    <row r="145" spans="1:24">
      <c r="A145" s="85"/>
      <c r="B145" s="85">
        <v>8</v>
      </c>
      <c r="C145" s="82">
        <v>1</v>
      </c>
      <c r="D145" s="82">
        <v>4</v>
      </c>
      <c r="E145" s="82"/>
      <c r="F145" s="83" t="s">
        <v>1979</v>
      </c>
      <c r="G145" s="82">
        <v>5</v>
      </c>
      <c r="H145" s="82">
        <v>33.621062446935589</v>
      </c>
      <c r="I145" s="82">
        <v>78.182960591558526</v>
      </c>
      <c r="J145" s="82">
        <v>55.994414047016605</v>
      </c>
      <c r="K145" s="82"/>
      <c r="L145" s="117">
        <v>134.47999999999999</v>
      </c>
      <c r="M145" s="117">
        <v>268.65737463857511</v>
      </c>
      <c r="N145" s="87">
        <v>5550000</v>
      </c>
      <c r="O145" s="87">
        <v>451042000</v>
      </c>
      <c r="P145" s="87">
        <v>139102000</v>
      </c>
      <c r="Q145" s="87">
        <v>311940000</v>
      </c>
      <c r="R145" s="87">
        <f t="shared" si="4"/>
        <v>5549998.1561652832</v>
      </c>
      <c r="S145" s="87">
        <v>451042000</v>
      </c>
      <c r="T145" s="87">
        <f t="shared" si="5"/>
        <v>11087506.944410304</v>
      </c>
      <c r="U145" s="85"/>
      <c r="V145" s="115" t="s">
        <v>1257</v>
      </c>
      <c r="W145" s="115" t="s">
        <v>1257</v>
      </c>
      <c r="X145" s="115" t="s">
        <v>1258</v>
      </c>
    </row>
    <row r="146" spans="1:24">
      <c r="A146" s="85"/>
      <c r="B146" s="85">
        <v>8</v>
      </c>
      <c r="C146" s="82">
        <v>1</v>
      </c>
      <c r="D146" s="82">
        <v>4</v>
      </c>
      <c r="E146" s="82"/>
      <c r="F146" s="83" t="s">
        <v>1142</v>
      </c>
      <c r="G146" s="82">
        <v>5</v>
      </c>
      <c r="H146" s="82">
        <v>27.20085956444521</v>
      </c>
      <c r="I146" s="82">
        <v>63.253317313812964</v>
      </c>
      <c r="J146" s="82">
        <v>45.301845986878398</v>
      </c>
      <c r="K146" s="82"/>
      <c r="L146" s="117">
        <v>108.8</v>
      </c>
      <c r="M146" s="117">
        <v>217.35516330069134</v>
      </c>
      <c r="N146" s="87">
        <v>5450000</v>
      </c>
      <c r="O146" s="87">
        <v>358337000</v>
      </c>
      <c r="P146" s="87">
        <v>110517000</v>
      </c>
      <c r="Q146" s="87">
        <v>247820000</v>
      </c>
      <c r="R146" s="87">
        <f t="shared" si="4"/>
        <v>5449997.6259049121</v>
      </c>
      <c r="S146" s="87">
        <v>358337000</v>
      </c>
      <c r="T146" s="87">
        <f t="shared" si="5"/>
        <v>10887730.918813806</v>
      </c>
      <c r="U146" s="85"/>
      <c r="V146" s="115" t="s">
        <v>1257</v>
      </c>
      <c r="W146" s="115" t="s">
        <v>1257</v>
      </c>
      <c r="X146" s="115" t="s">
        <v>1258</v>
      </c>
    </row>
    <row r="147" spans="1:24">
      <c r="A147" s="85"/>
      <c r="B147" s="85">
        <v>8</v>
      </c>
      <c r="C147" s="82">
        <v>1</v>
      </c>
      <c r="D147" s="82">
        <v>4</v>
      </c>
      <c r="E147" s="82"/>
      <c r="F147" s="83" t="s">
        <v>1143</v>
      </c>
      <c r="G147" s="82">
        <v>5</v>
      </c>
      <c r="H147" s="82">
        <v>28.560902542667471</v>
      </c>
      <c r="I147" s="82">
        <v>66.415983179503613</v>
      </c>
      <c r="J147" s="82">
        <v>47.566938286222317</v>
      </c>
      <c r="K147" s="82"/>
      <c r="L147" s="117">
        <v>114.24</v>
      </c>
      <c r="M147" s="117">
        <v>228.2229214657259</v>
      </c>
      <c r="N147" s="87">
        <v>5450000</v>
      </c>
      <c r="O147" s="87">
        <v>376254000</v>
      </c>
      <c r="P147" s="87">
        <v>116044000</v>
      </c>
      <c r="Q147" s="87">
        <v>260210000</v>
      </c>
      <c r="R147" s="87">
        <f t="shared" si="4"/>
        <v>5449999.7986392081</v>
      </c>
      <c r="S147" s="87">
        <v>376254000</v>
      </c>
      <c r="T147" s="87">
        <f t="shared" si="5"/>
        <v>10887735.259393014</v>
      </c>
      <c r="U147" s="85"/>
      <c r="V147" s="115" t="s">
        <v>1257</v>
      </c>
      <c r="W147" s="115" t="s">
        <v>1257</v>
      </c>
      <c r="X147" s="115" t="s">
        <v>1258</v>
      </c>
    </row>
    <row r="148" spans="1:24">
      <c r="A148" s="85"/>
      <c r="B148" s="85">
        <v>8</v>
      </c>
      <c r="C148" s="82">
        <v>1</v>
      </c>
      <c r="D148" s="82">
        <v>4</v>
      </c>
      <c r="E148" s="82"/>
      <c r="F148" s="83" t="s">
        <v>1144</v>
      </c>
      <c r="G148" s="82">
        <v>5</v>
      </c>
      <c r="H148" s="82">
        <v>38.523717373946347</v>
      </c>
      <c r="I148" s="82">
        <v>89.583673390491171</v>
      </c>
      <c r="J148" s="82">
        <v>64.15957213343836</v>
      </c>
      <c r="K148" s="82"/>
      <c r="L148" s="117">
        <v>154.09</v>
      </c>
      <c r="M148" s="117">
        <v>307.83324552392958</v>
      </c>
      <c r="N148" s="87">
        <v>5450000</v>
      </c>
      <c r="O148" s="87">
        <v>507501000</v>
      </c>
      <c r="P148" s="87">
        <v>156521000</v>
      </c>
      <c r="Q148" s="87">
        <v>350980000</v>
      </c>
      <c r="R148" s="87">
        <f t="shared" si="4"/>
        <v>5449993.7241766537</v>
      </c>
      <c r="S148" s="87">
        <v>507501000</v>
      </c>
      <c r="T148" s="87">
        <f t="shared" si="5"/>
        <v>10887723.124137498</v>
      </c>
      <c r="U148" s="85"/>
      <c r="V148" s="115" t="s">
        <v>1257</v>
      </c>
      <c r="W148" s="115" t="s">
        <v>1257</v>
      </c>
      <c r="X148" s="115" t="s">
        <v>1258</v>
      </c>
    </row>
    <row r="149" spans="1:24">
      <c r="A149" s="85"/>
      <c r="B149" s="85">
        <v>8</v>
      </c>
      <c r="C149" s="82">
        <v>1</v>
      </c>
      <c r="D149" s="82">
        <v>4</v>
      </c>
      <c r="E149" s="82"/>
      <c r="F149" s="83" t="s">
        <v>1145</v>
      </c>
      <c r="G149" s="82">
        <v>5</v>
      </c>
      <c r="H149" s="82">
        <v>38.523717373946347</v>
      </c>
      <c r="I149" s="82">
        <v>89.583673390491171</v>
      </c>
      <c r="J149" s="82">
        <v>64.15957213343836</v>
      </c>
      <c r="K149" s="82"/>
      <c r="L149" s="117">
        <v>154.09</v>
      </c>
      <c r="M149" s="117">
        <v>307.83324552392958</v>
      </c>
      <c r="N149" s="87">
        <v>5450000</v>
      </c>
      <c r="O149" s="87">
        <v>507501000</v>
      </c>
      <c r="P149" s="87">
        <v>156521000</v>
      </c>
      <c r="Q149" s="87">
        <v>350980000</v>
      </c>
      <c r="R149" s="87">
        <f t="shared" si="4"/>
        <v>5449993.7241766537</v>
      </c>
      <c r="S149" s="87">
        <v>507501000</v>
      </c>
      <c r="T149" s="87">
        <f t="shared" si="5"/>
        <v>10887723.124137498</v>
      </c>
      <c r="U149" s="85"/>
      <c r="V149" s="115" t="s">
        <v>1257</v>
      </c>
      <c r="W149" s="115" t="s">
        <v>1257</v>
      </c>
      <c r="X149" s="115" t="s">
        <v>1258</v>
      </c>
    </row>
    <row r="150" spans="1:24">
      <c r="A150" s="85"/>
      <c r="B150" s="85">
        <v>8</v>
      </c>
      <c r="C150" s="82">
        <v>1</v>
      </c>
      <c r="D150" s="82">
        <v>4</v>
      </c>
      <c r="E150" s="82"/>
      <c r="F150" s="83" t="s">
        <v>1146</v>
      </c>
      <c r="G150" s="82">
        <v>5</v>
      </c>
      <c r="H150" s="82">
        <v>28.770909179010616</v>
      </c>
      <c r="I150" s="82">
        <v>66.904335996999961</v>
      </c>
      <c r="J150" s="82">
        <v>47.91669518538572</v>
      </c>
      <c r="K150" s="82"/>
      <c r="L150" s="117">
        <v>115.08</v>
      </c>
      <c r="M150" s="117">
        <v>229.90103118238568</v>
      </c>
      <c r="N150" s="87">
        <v>5450000</v>
      </c>
      <c r="O150" s="87">
        <v>379020000</v>
      </c>
      <c r="P150" s="87">
        <v>116890000</v>
      </c>
      <c r="Q150" s="87">
        <v>262130000</v>
      </c>
      <c r="R150" s="87">
        <f t="shared" si="4"/>
        <v>5449991.5517645068</v>
      </c>
      <c r="S150" s="87">
        <v>379020000</v>
      </c>
      <c r="T150" s="87">
        <f t="shared" si="5"/>
        <v>10887718.784201862</v>
      </c>
      <c r="U150" s="85"/>
      <c r="V150" s="115" t="s">
        <v>1257</v>
      </c>
      <c r="W150" s="115" t="s">
        <v>1257</v>
      </c>
      <c r="X150" s="115" t="s">
        <v>1258</v>
      </c>
    </row>
    <row r="151" spans="1:24">
      <c r="A151" s="85"/>
      <c r="B151" s="85">
        <v>8</v>
      </c>
      <c r="C151" s="82">
        <v>1</v>
      </c>
      <c r="D151" s="82">
        <v>4</v>
      </c>
      <c r="E151" s="82"/>
      <c r="F151" s="83" t="s">
        <v>1147</v>
      </c>
      <c r="G151" s="82">
        <v>5</v>
      </c>
      <c r="H151" s="82">
        <v>27.743376708331667</v>
      </c>
      <c r="I151" s="82">
        <v>64.514895425678532</v>
      </c>
      <c r="J151" s="82">
        <v>46.205384643050515</v>
      </c>
      <c r="K151" s="82"/>
      <c r="L151" s="117">
        <v>110.97</v>
      </c>
      <c r="M151" s="117">
        <v>221.69028006872904</v>
      </c>
      <c r="N151" s="87">
        <v>5500000</v>
      </c>
      <c r="O151" s="87">
        <v>368837000</v>
      </c>
      <c r="P151" s="87">
        <v>113757000</v>
      </c>
      <c r="Q151" s="87">
        <v>255080000</v>
      </c>
      <c r="R151" s="87">
        <f t="shared" si="4"/>
        <v>5499996.9659950156</v>
      </c>
      <c r="S151" s="87">
        <v>368837000</v>
      </c>
      <c r="T151" s="87">
        <f t="shared" si="5"/>
        <v>10987617.083613545</v>
      </c>
      <c r="U151" s="85"/>
      <c r="V151" s="115" t="s">
        <v>1257</v>
      </c>
      <c r="W151" s="115" t="s">
        <v>1257</v>
      </c>
      <c r="X151" s="115" t="s">
        <v>1258</v>
      </c>
    </row>
    <row r="152" spans="1:24">
      <c r="A152" s="85"/>
      <c r="B152" s="85">
        <v>8</v>
      </c>
      <c r="C152" s="82">
        <v>1</v>
      </c>
      <c r="D152" s="82">
        <v>4</v>
      </c>
      <c r="E152" s="82"/>
      <c r="F152" s="83" t="s">
        <v>1148</v>
      </c>
      <c r="G152" s="82">
        <v>5</v>
      </c>
      <c r="H152" s="82">
        <v>22.525711826806191</v>
      </c>
      <c r="I152" s="82">
        <v>52.381653400501357</v>
      </c>
      <c r="J152" s="82">
        <v>37.515591207883674</v>
      </c>
      <c r="K152" s="82"/>
      <c r="L152" s="117">
        <v>90.1</v>
      </c>
      <c r="M152" s="117">
        <v>179.99724460838502</v>
      </c>
      <c r="N152" s="87">
        <v>5450000</v>
      </c>
      <c r="O152" s="87">
        <v>296747000</v>
      </c>
      <c r="P152" s="87">
        <v>91517000</v>
      </c>
      <c r="Q152" s="87">
        <v>205230000</v>
      </c>
      <c r="R152" s="87">
        <f t="shared" si="4"/>
        <v>5449982.4167648396</v>
      </c>
      <c r="S152" s="87">
        <v>296747000</v>
      </c>
      <c r="T152" s="87">
        <f t="shared" si="5"/>
        <v>10887700.534759359</v>
      </c>
      <c r="U152" s="85"/>
      <c r="V152" s="115" t="s">
        <v>1257</v>
      </c>
      <c r="W152" s="115" t="s">
        <v>1257</v>
      </c>
      <c r="X152" s="115" t="s">
        <v>1258</v>
      </c>
    </row>
    <row r="153" spans="1:24">
      <c r="A153" s="85"/>
      <c r="B153" s="85">
        <v>8</v>
      </c>
      <c r="C153" s="82">
        <v>1</v>
      </c>
      <c r="D153" s="82">
        <v>4</v>
      </c>
      <c r="E153" s="82"/>
      <c r="F153" s="83" t="s">
        <v>1149</v>
      </c>
      <c r="G153" s="82">
        <v>5</v>
      </c>
      <c r="H153" s="82">
        <v>29.418429641068641</v>
      </c>
      <c r="I153" s="82">
        <v>68.41009051761371</v>
      </c>
      <c r="J153" s="82">
        <v>48.995112291139534</v>
      </c>
      <c r="K153" s="82"/>
      <c r="L153" s="117">
        <v>117.67</v>
      </c>
      <c r="M153" s="117">
        <v>235.07520280875326</v>
      </c>
      <c r="N153" s="87">
        <v>5450000</v>
      </c>
      <c r="O153" s="87">
        <v>387550000</v>
      </c>
      <c r="P153" s="87">
        <v>119530000</v>
      </c>
      <c r="Q153" s="87">
        <v>268020000</v>
      </c>
      <c r="R153" s="87">
        <f t="shared" si="4"/>
        <v>5449987.9591114549</v>
      </c>
      <c r="S153" s="87">
        <v>387550000</v>
      </c>
      <c r="T153" s="87">
        <f t="shared" si="5"/>
        <v>10887711.606980441</v>
      </c>
      <c r="U153" s="85"/>
      <c r="V153" s="115" t="s">
        <v>1257</v>
      </c>
      <c r="W153" s="115" t="s">
        <v>1257</v>
      </c>
      <c r="X153" s="115" t="s">
        <v>1258</v>
      </c>
    </row>
    <row r="154" spans="1:24">
      <c r="A154" s="85"/>
      <c r="B154" s="85">
        <v>8</v>
      </c>
      <c r="C154" s="82">
        <v>1</v>
      </c>
      <c r="D154" s="82">
        <v>4</v>
      </c>
      <c r="E154" s="82"/>
      <c r="F154" s="83" t="s">
        <v>1150</v>
      </c>
      <c r="G154" s="82">
        <v>5</v>
      </c>
      <c r="H154" s="82">
        <v>25.885818008296486</v>
      </c>
      <c r="I154" s="82">
        <v>60.195298480442965</v>
      </c>
      <c r="J154" s="82">
        <v>43.111701594498072</v>
      </c>
      <c r="K154" s="82"/>
      <c r="L154" s="117">
        <v>103.54</v>
      </c>
      <c r="M154" s="117">
        <v>206.84700007494104</v>
      </c>
      <c r="N154" s="87">
        <v>5450000</v>
      </c>
      <c r="O154" s="87">
        <v>341013000</v>
      </c>
      <c r="P154" s="87">
        <v>105173000</v>
      </c>
      <c r="Q154" s="87">
        <v>235840000</v>
      </c>
      <c r="R154" s="87">
        <f t="shared" si="4"/>
        <v>5449997.8344907602</v>
      </c>
      <c r="S154" s="87">
        <v>341013000</v>
      </c>
      <c r="T154" s="87">
        <f t="shared" si="5"/>
        <v>10887731.335516118</v>
      </c>
      <c r="U154" s="85"/>
      <c r="V154" s="115" t="s">
        <v>1257</v>
      </c>
      <c r="W154" s="115" t="s">
        <v>1257</v>
      </c>
      <c r="X154" s="115" t="s">
        <v>1258</v>
      </c>
    </row>
    <row r="155" spans="1:24">
      <c r="A155" s="85"/>
      <c r="B155" s="85">
        <v>8</v>
      </c>
      <c r="C155" s="82">
        <v>1</v>
      </c>
      <c r="D155" s="82">
        <v>4</v>
      </c>
      <c r="E155" s="82"/>
      <c r="F155" s="83" t="s">
        <v>1151</v>
      </c>
      <c r="G155" s="82">
        <v>5</v>
      </c>
      <c r="H155" s="82">
        <v>24.950788460768678</v>
      </c>
      <c r="I155" s="82">
        <v>58.020965697780639</v>
      </c>
      <c r="J155" s="82">
        <v>41.554450638699123</v>
      </c>
      <c r="K155" s="82"/>
      <c r="L155" s="117">
        <v>99.8</v>
      </c>
      <c r="M155" s="117">
        <v>199.37541633647976</v>
      </c>
      <c r="N155" s="87">
        <v>5450000</v>
      </c>
      <c r="O155" s="87">
        <v>328695000</v>
      </c>
      <c r="P155" s="87">
        <v>101375000</v>
      </c>
      <c r="Q155" s="87">
        <v>227320000</v>
      </c>
      <c r="R155" s="87">
        <f t="shared" si="4"/>
        <v>5449995.0961281061</v>
      </c>
      <c r="S155" s="87">
        <v>328695000</v>
      </c>
      <c r="T155" s="87">
        <f t="shared" si="5"/>
        <v>10887725.864953047</v>
      </c>
      <c r="U155" s="85"/>
      <c r="V155" s="115" t="s">
        <v>1257</v>
      </c>
      <c r="W155" s="115" t="s">
        <v>1257</v>
      </c>
      <c r="X155" s="115" t="s">
        <v>1258</v>
      </c>
    </row>
    <row r="156" spans="1:24">
      <c r="A156" s="85"/>
      <c r="B156" s="85">
        <v>8</v>
      </c>
      <c r="C156" s="82">
        <v>1</v>
      </c>
      <c r="D156" s="82">
        <v>4</v>
      </c>
      <c r="E156" s="82"/>
      <c r="F156" s="83" t="s">
        <v>1152</v>
      </c>
      <c r="G156" s="82">
        <v>5</v>
      </c>
      <c r="H156" s="82">
        <v>49.901576921537355</v>
      </c>
      <c r="I156" s="82">
        <v>116.04193139556128</v>
      </c>
      <c r="J156" s="82">
        <v>83.108901277398246</v>
      </c>
      <c r="K156" s="82"/>
      <c r="L156" s="117">
        <v>199.6</v>
      </c>
      <c r="M156" s="117">
        <v>398.75083267295952</v>
      </c>
      <c r="N156" s="87">
        <v>5450000</v>
      </c>
      <c r="O156" s="87">
        <v>657390000</v>
      </c>
      <c r="P156" s="87">
        <v>202740000</v>
      </c>
      <c r="Q156" s="87">
        <v>454650000</v>
      </c>
      <c r="R156" s="87">
        <f t="shared" si="4"/>
        <v>5449995.0961281061</v>
      </c>
      <c r="S156" s="87">
        <v>657390000</v>
      </c>
      <c r="T156" s="87">
        <f t="shared" si="5"/>
        <v>10887725.864953047</v>
      </c>
      <c r="U156" s="85"/>
      <c r="V156" s="115" t="s">
        <v>1257</v>
      </c>
      <c r="W156" s="115" t="s">
        <v>1257</v>
      </c>
      <c r="X156" s="115" t="s">
        <v>1258</v>
      </c>
    </row>
    <row r="157" spans="1:24">
      <c r="A157" s="85"/>
      <c r="B157" s="85">
        <v>8</v>
      </c>
      <c r="C157" s="82">
        <v>1</v>
      </c>
      <c r="D157" s="82">
        <v>4</v>
      </c>
      <c r="E157" s="82"/>
      <c r="F157" s="83" t="s">
        <v>1153</v>
      </c>
      <c r="G157" s="82">
        <v>5</v>
      </c>
      <c r="H157" s="82">
        <v>24.950788460768678</v>
      </c>
      <c r="I157" s="82">
        <v>58.020965697780639</v>
      </c>
      <c r="J157" s="82">
        <v>41.554450638699123</v>
      </c>
      <c r="K157" s="82"/>
      <c r="L157" s="117">
        <v>99.8</v>
      </c>
      <c r="M157" s="117">
        <v>199.37541633647976</v>
      </c>
      <c r="N157" s="87">
        <v>5450000</v>
      </c>
      <c r="O157" s="87">
        <v>328695000</v>
      </c>
      <c r="P157" s="87">
        <v>101375000</v>
      </c>
      <c r="Q157" s="87">
        <v>227320000</v>
      </c>
      <c r="R157" s="87">
        <f t="shared" si="4"/>
        <v>5449995.0961281061</v>
      </c>
      <c r="S157" s="87">
        <v>328695000</v>
      </c>
      <c r="T157" s="87">
        <f t="shared" si="5"/>
        <v>10887725.864953047</v>
      </c>
      <c r="U157" s="85"/>
      <c r="V157" s="115" t="s">
        <v>1257</v>
      </c>
      <c r="W157" s="115" t="s">
        <v>1257</v>
      </c>
      <c r="X157" s="115" t="s">
        <v>1258</v>
      </c>
    </row>
    <row r="158" spans="1:24">
      <c r="A158" s="85"/>
      <c r="B158" s="85">
        <v>8</v>
      </c>
      <c r="C158" s="82">
        <v>1</v>
      </c>
      <c r="D158" s="82">
        <v>4</v>
      </c>
      <c r="E158" s="82"/>
      <c r="F158" s="83" t="s">
        <v>1154</v>
      </c>
      <c r="G158" s="82">
        <v>5</v>
      </c>
      <c r="H158" s="82">
        <v>24.950788460768678</v>
      </c>
      <c r="I158" s="82">
        <v>58.020965697780639</v>
      </c>
      <c r="J158" s="82">
        <v>41.554450638699123</v>
      </c>
      <c r="K158" s="82"/>
      <c r="L158" s="117">
        <v>99.8</v>
      </c>
      <c r="M158" s="117">
        <v>199.37541633647976</v>
      </c>
      <c r="N158" s="87">
        <v>5450000</v>
      </c>
      <c r="O158" s="87">
        <v>328695000</v>
      </c>
      <c r="P158" s="87">
        <v>101375000</v>
      </c>
      <c r="Q158" s="87">
        <v>227320000</v>
      </c>
      <c r="R158" s="87">
        <f t="shared" si="4"/>
        <v>5449995.0961281061</v>
      </c>
      <c r="S158" s="87">
        <v>328695000</v>
      </c>
      <c r="T158" s="87">
        <f t="shared" si="5"/>
        <v>10887725.864953047</v>
      </c>
      <c r="U158" s="85"/>
      <c r="V158" s="115" t="s">
        <v>1257</v>
      </c>
      <c r="W158" s="115" t="s">
        <v>1257</v>
      </c>
      <c r="X158" s="115" t="s">
        <v>1258</v>
      </c>
    </row>
    <row r="159" spans="1:24">
      <c r="A159" s="85"/>
      <c r="B159" s="85">
        <v>8</v>
      </c>
      <c r="C159" s="82">
        <v>1</v>
      </c>
      <c r="D159" s="82">
        <v>4</v>
      </c>
      <c r="E159" s="82"/>
      <c r="F159" s="83" t="s">
        <v>1155</v>
      </c>
      <c r="G159" s="82">
        <v>5</v>
      </c>
      <c r="H159" s="82">
        <v>24.950788460768678</v>
      </c>
      <c r="I159" s="82">
        <v>58.020965697780639</v>
      </c>
      <c r="J159" s="82">
        <v>41.554450638699123</v>
      </c>
      <c r="K159" s="82"/>
      <c r="L159" s="117">
        <v>99.8</v>
      </c>
      <c r="M159" s="117">
        <v>199.37541633647976</v>
      </c>
      <c r="N159" s="87">
        <v>5450000</v>
      </c>
      <c r="O159" s="87">
        <v>328695000</v>
      </c>
      <c r="P159" s="87">
        <v>101375000</v>
      </c>
      <c r="Q159" s="87">
        <v>227320000</v>
      </c>
      <c r="R159" s="87">
        <f t="shared" si="4"/>
        <v>5449995.0961281061</v>
      </c>
      <c r="S159" s="87">
        <v>328695000</v>
      </c>
      <c r="T159" s="87">
        <f t="shared" si="5"/>
        <v>10887725.864953047</v>
      </c>
      <c r="U159" s="85"/>
      <c r="V159" s="115" t="s">
        <v>1257</v>
      </c>
      <c r="W159" s="115" t="s">
        <v>1257</v>
      </c>
      <c r="X159" s="115" t="s">
        <v>1258</v>
      </c>
    </row>
    <row r="160" spans="1:24">
      <c r="A160" s="85"/>
      <c r="B160" s="85">
        <v>8</v>
      </c>
      <c r="C160" s="82">
        <v>1</v>
      </c>
      <c r="D160" s="82">
        <v>4</v>
      </c>
      <c r="E160" s="82"/>
      <c r="F160" s="83" t="s">
        <v>1156</v>
      </c>
      <c r="G160" s="82">
        <v>5</v>
      </c>
      <c r="H160" s="82">
        <v>24.950788460768678</v>
      </c>
      <c r="I160" s="82">
        <v>58.020965697780639</v>
      </c>
      <c r="J160" s="82">
        <v>41.554450638699123</v>
      </c>
      <c r="K160" s="82"/>
      <c r="L160" s="117">
        <v>99.8</v>
      </c>
      <c r="M160" s="117">
        <v>199.37541633647976</v>
      </c>
      <c r="N160" s="87">
        <v>5450000</v>
      </c>
      <c r="O160" s="87">
        <v>328695000</v>
      </c>
      <c r="P160" s="87">
        <v>101375000</v>
      </c>
      <c r="Q160" s="87">
        <v>227320000</v>
      </c>
      <c r="R160" s="87">
        <f t="shared" si="4"/>
        <v>5449995.0961281061</v>
      </c>
      <c r="S160" s="87">
        <v>328695000</v>
      </c>
      <c r="T160" s="87">
        <f t="shared" si="5"/>
        <v>10887725.864953047</v>
      </c>
      <c r="U160" s="85"/>
      <c r="V160" s="115" t="s">
        <v>1257</v>
      </c>
      <c r="W160" s="115" t="s">
        <v>1257</v>
      </c>
      <c r="X160" s="115" t="s">
        <v>1258</v>
      </c>
    </row>
    <row r="161" spans="1:24">
      <c r="A161" s="85"/>
      <c r="B161" s="85">
        <v>8</v>
      </c>
      <c r="C161" s="82">
        <v>1</v>
      </c>
      <c r="D161" s="82">
        <v>4</v>
      </c>
      <c r="E161" s="82"/>
      <c r="F161" s="83" t="s">
        <v>1157</v>
      </c>
      <c r="G161" s="82">
        <v>5</v>
      </c>
      <c r="H161" s="82">
        <v>24.950788460768678</v>
      </c>
      <c r="I161" s="82">
        <v>58.020965697780639</v>
      </c>
      <c r="J161" s="82">
        <v>41.554450638699123</v>
      </c>
      <c r="K161" s="82"/>
      <c r="L161" s="117">
        <v>99.8</v>
      </c>
      <c r="M161" s="117">
        <v>199.37541633647976</v>
      </c>
      <c r="N161" s="87">
        <v>5450000</v>
      </c>
      <c r="O161" s="87">
        <v>328695000</v>
      </c>
      <c r="P161" s="87">
        <v>101375000</v>
      </c>
      <c r="Q161" s="87">
        <v>227320000</v>
      </c>
      <c r="R161" s="87">
        <f t="shared" si="4"/>
        <v>5449995.0961281061</v>
      </c>
      <c r="S161" s="87">
        <v>328695000</v>
      </c>
      <c r="T161" s="87">
        <f t="shared" si="5"/>
        <v>10887725.864953047</v>
      </c>
      <c r="U161" s="85"/>
      <c r="V161" s="115" t="s">
        <v>1257</v>
      </c>
      <c r="W161" s="115" t="s">
        <v>1257</v>
      </c>
      <c r="X161" s="115" t="s">
        <v>1258</v>
      </c>
    </row>
    <row r="162" spans="1:24">
      <c r="A162" s="85"/>
      <c r="B162" s="85">
        <v>8</v>
      </c>
      <c r="C162" s="82">
        <v>1</v>
      </c>
      <c r="D162" s="82">
        <v>4</v>
      </c>
      <c r="E162" s="82"/>
      <c r="F162" s="83" t="s">
        <v>1158</v>
      </c>
      <c r="G162" s="82">
        <v>5</v>
      </c>
      <c r="H162" s="82">
        <v>24.950788460768678</v>
      </c>
      <c r="I162" s="82">
        <v>58.020965697780639</v>
      </c>
      <c r="J162" s="82">
        <v>41.554450638699123</v>
      </c>
      <c r="K162" s="82"/>
      <c r="L162" s="117">
        <v>99.8</v>
      </c>
      <c r="M162" s="117">
        <v>199.37541633647976</v>
      </c>
      <c r="N162" s="87">
        <v>5450000</v>
      </c>
      <c r="O162" s="87">
        <v>328695000</v>
      </c>
      <c r="P162" s="87">
        <v>101375000</v>
      </c>
      <c r="Q162" s="87">
        <v>227320000</v>
      </c>
      <c r="R162" s="87">
        <f t="shared" si="4"/>
        <v>5449995.0961281061</v>
      </c>
      <c r="S162" s="87">
        <v>328695000</v>
      </c>
      <c r="T162" s="87">
        <f t="shared" si="5"/>
        <v>10887725.864953047</v>
      </c>
      <c r="U162" s="85"/>
      <c r="V162" s="115" t="s">
        <v>1257</v>
      </c>
      <c r="W162" s="115" t="s">
        <v>1257</v>
      </c>
      <c r="X162" s="115" t="s">
        <v>1258</v>
      </c>
    </row>
    <row r="163" spans="1:24">
      <c r="A163" s="85"/>
      <c r="B163" s="85">
        <v>8</v>
      </c>
      <c r="C163" s="82">
        <v>1</v>
      </c>
      <c r="D163" s="82">
        <v>4</v>
      </c>
      <c r="E163" s="82"/>
      <c r="F163" s="83" t="s">
        <v>1414</v>
      </c>
      <c r="G163" s="82">
        <v>5</v>
      </c>
      <c r="H163" s="82">
        <v>25.098293122009697</v>
      </c>
      <c r="I163" s="82">
        <v>58.36397541483165</v>
      </c>
      <c r="J163" s="82">
        <v>41.800113222635318</v>
      </c>
      <c r="K163" s="82"/>
      <c r="L163" s="117">
        <v>100.39</v>
      </c>
      <c r="M163" s="117">
        <v>200.55408863746698</v>
      </c>
      <c r="N163" s="87">
        <v>5450000</v>
      </c>
      <c r="O163" s="87">
        <v>330638000</v>
      </c>
      <c r="P163" s="87">
        <v>101978000</v>
      </c>
      <c r="Q163" s="87">
        <v>228660000</v>
      </c>
      <c r="R163" s="87">
        <f t="shared" si="4"/>
        <v>5449992.0158395972</v>
      </c>
      <c r="S163" s="87">
        <v>330638000</v>
      </c>
      <c r="T163" s="87">
        <f t="shared" si="5"/>
        <v>10887719.711307719</v>
      </c>
      <c r="U163" s="85"/>
      <c r="V163" s="115" t="s">
        <v>1257</v>
      </c>
      <c r="W163" s="115" t="s">
        <v>1257</v>
      </c>
      <c r="X163" s="115" t="s">
        <v>1258</v>
      </c>
    </row>
    <row r="164" spans="1:24">
      <c r="A164" s="85"/>
      <c r="B164" s="85">
        <v>8</v>
      </c>
      <c r="C164" s="82">
        <v>1</v>
      </c>
      <c r="D164" s="82">
        <v>4</v>
      </c>
      <c r="E164" s="82"/>
      <c r="F164" s="83" t="s">
        <v>1415</v>
      </c>
      <c r="G164" s="82">
        <v>5</v>
      </c>
      <c r="H164" s="82">
        <v>25.180795729144503</v>
      </c>
      <c r="I164" s="82">
        <v>58.555828307419503</v>
      </c>
      <c r="J164" s="82">
        <v>41.937517718735222</v>
      </c>
      <c r="K164" s="82"/>
      <c r="L164" s="117">
        <v>100.72</v>
      </c>
      <c r="M164" s="117">
        <v>201.21334602615474</v>
      </c>
      <c r="N164" s="87">
        <v>5450000</v>
      </c>
      <c r="O164" s="87">
        <v>331725000</v>
      </c>
      <c r="P164" s="87">
        <v>102305000</v>
      </c>
      <c r="Q164" s="87">
        <v>229420000</v>
      </c>
      <c r="R164" s="87">
        <f t="shared" si="4"/>
        <v>5449994.2071704865</v>
      </c>
      <c r="S164" s="87">
        <v>331725000</v>
      </c>
      <c r="T164" s="87">
        <f t="shared" si="5"/>
        <v>10887724.089038264</v>
      </c>
      <c r="U164" s="85"/>
      <c r="V164" s="115" t="s">
        <v>1257</v>
      </c>
      <c r="W164" s="115" t="s">
        <v>1257</v>
      </c>
      <c r="X164" s="115" t="s">
        <v>1258</v>
      </c>
    </row>
    <row r="165" spans="1:24">
      <c r="A165" s="85"/>
      <c r="B165" s="85">
        <v>8</v>
      </c>
      <c r="C165" s="82">
        <v>1</v>
      </c>
      <c r="D165" s="82">
        <v>4</v>
      </c>
      <c r="E165" s="82"/>
      <c r="F165" s="83" t="s">
        <v>1416</v>
      </c>
      <c r="G165" s="82">
        <v>5</v>
      </c>
      <c r="H165" s="82">
        <v>23.15073157782745</v>
      </c>
      <c r="I165" s="82">
        <v>53.835084404954785</v>
      </c>
      <c r="J165" s="82">
        <v>38.556534360155695</v>
      </c>
      <c r="K165" s="82"/>
      <c r="L165" s="117">
        <v>92.6</v>
      </c>
      <c r="M165" s="117">
        <v>184.99161876511047</v>
      </c>
      <c r="N165" s="87">
        <v>5450000</v>
      </c>
      <c r="O165" s="87">
        <v>304981000</v>
      </c>
      <c r="P165" s="87">
        <v>94061000</v>
      </c>
      <c r="Q165" s="87">
        <v>210920000</v>
      </c>
      <c r="R165" s="87">
        <f t="shared" si="4"/>
        <v>5449985.5702798441</v>
      </c>
      <c r="S165" s="87">
        <v>304981000</v>
      </c>
      <c r="T165" s="87">
        <f t="shared" si="5"/>
        <v>10887706.834692895</v>
      </c>
      <c r="U165" s="85"/>
      <c r="V165" s="115" t="s">
        <v>1257</v>
      </c>
      <c r="W165" s="115" t="s">
        <v>1257</v>
      </c>
      <c r="X165" s="115" t="s">
        <v>1258</v>
      </c>
    </row>
    <row r="166" spans="1:24">
      <c r="A166" s="85"/>
      <c r="B166" s="85">
        <v>8</v>
      </c>
      <c r="C166" s="82">
        <v>1</v>
      </c>
      <c r="D166" s="82">
        <v>4</v>
      </c>
      <c r="E166" s="82"/>
      <c r="F166" s="83" t="s">
        <v>1417</v>
      </c>
      <c r="G166" s="82">
        <v>5</v>
      </c>
      <c r="H166" s="82">
        <v>37.88369714890058</v>
      </c>
      <c r="I166" s="82">
        <v>88.095360041930874</v>
      </c>
      <c r="J166" s="82">
        <v>63.0936463455118</v>
      </c>
      <c r="K166" s="82"/>
      <c r="L166" s="117">
        <v>151.53</v>
      </c>
      <c r="M166" s="117">
        <v>302.71900638744268</v>
      </c>
      <c r="N166" s="87">
        <v>5400000</v>
      </c>
      <c r="O166" s="87">
        <v>494491000</v>
      </c>
      <c r="P166" s="87">
        <v>152511000</v>
      </c>
      <c r="Q166" s="87">
        <v>341980000</v>
      </c>
      <c r="R166" s="87">
        <f t="shared" si="4"/>
        <v>5399994.5733283386</v>
      </c>
      <c r="S166" s="87">
        <v>494491000</v>
      </c>
      <c r="T166" s="87">
        <f t="shared" si="5"/>
        <v>10787837.33739548</v>
      </c>
      <c r="U166" s="85"/>
      <c r="V166" s="115" t="s">
        <v>1257</v>
      </c>
      <c r="W166" s="115" t="s">
        <v>1257</v>
      </c>
      <c r="X166" s="115" t="s">
        <v>1258</v>
      </c>
    </row>
    <row r="167" spans="1:24">
      <c r="A167" s="85"/>
      <c r="B167" s="85">
        <v>8</v>
      </c>
      <c r="C167" s="82">
        <v>1</v>
      </c>
      <c r="D167" s="82">
        <v>4</v>
      </c>
      <c r="E167" s="82"/>
      <c r="F167" s="83" t="s">
        <v>1418</v>
      </c>
      <c r="G167" s="82">
        <v>5</v>
      </c>
      <c r="H167" s="82">
        <v>18.378080759029114</v>
      </c>
      <c r="I167" s="82">
        <v>42.736685254948448</v>
      </c>
      <c r="J167" s="82">
        <v>30.607892449406538</v>
      </c>
      <c r="K167" s="82"/>
      <c r="L167" s="117">
        <v>73.510000000000005</v>
      </c>
      <c r="M167" s="117">
        <v>146.85457770435499</v>
      </c>
      <c r="N167" s="87">
        <v>5550000</v>
      </c>
      <c r="O167" s="87">
        <v>246550000</v>
      </c>
      <c r="P167" s="87">
        <v>76040000</v>
      </c>
      <c r="Q167" s="87">
        <v>170510000</v>
      </c>
      <c r="R167" s="87">
        <f t="shared" si="4"/>
        <v>5549989.2141930787</v>
      </c>
      <c r="S167" s="87">
        <v>246550000</v>
      </c>
      <c r="T167" s="87">
        <f t="shared" si="5"/>
        <v>11087489.080588348</v>
      </c>
      <c r="U167" s="85"/>
      <c r="V167" s="115" t="s">
        <v>1257</v>
      </c>
      <c r="W167" s="115" t="s">
        <v>1257</v>
      </c>
      <c r="X167" s="115" t="s">
        <v>1258</v>
      </c>
    </row>
    <row r="168" spans="1:24">
      <c r="A168" s="85"/>
      <c r="B168" s="85">
        <v>8</v>
      </c>
      <c r="C168" s="82">
        <v>1</v>
      </c>
      <c r="D168" s="82">
        <v>4</v>
      </c>
      <c r="E168" s="82"/>
      <c r="F168" s="83" t="s">
        <v>1419</v>
      </c>
      <c r="G168" s="82">
        <v>5</v>
      </c>
      <c r="H168" s="82">
        <v>17.80056250908547</v>
      </c>
      <c r="I168" s="82">
        <v>41.393715006833489</v>
      </c>
      <c r="J168" s="82">
        <v>29.64606097670719</v>
      </c>
      <c r="K168" s="82"/>
      <c r="L168" s="117">
        <v>71.2</v>
      </c>
      <c r="M168" s="117">
        <v>142.23977598354068</v>
      </c>
      <c r="N168" s="87">
        <v>5450000</v>
      </c>
      <c r="O168" s="87">
        <v>234500000</v>
      </c>
      <c r="P168" s="87">
        <v>72320000</v>
      </c>
      <c r="Q168" s="87">
        <v>162180000</v>
      </c>
      <c r="R168" s="87">
        <f t="shared" si="4"/>
        <v>5449998.8221294107</v>
      </c>
      <c r="S168" s="87">
        <v>234500000</v>
      </c>
      <c r="T168" s="87">
        <f t="shared" si="5"/>
        <v>10887733.308570897</v>
      </c>
      <c r="U168" s="85"/>
      <c r="V168" s="115" t="s">
        <v>1257</v>
      </c>
      <c r="W168" s="115" t="s">
        <v>1257</v>
      </c>
      <c r="X168" s="115" t="s">
        <v>1258</v>
      </c>
    </row>
    <row r="169" spans="1:24">
      <c r="A169" s="85"/>
      <c r="B169" s="85">
        <v>8</v>
      </c>
      <c r="C169" s="82">
        <v>1</v>
      </c>
      <c r="D169" s="82">
        <v>4</v>
      </c>
      <c r="E169" s="82"/>
      <c r="F169" s="83" t="s">
        <v>1420</v>
      </c>
      <c r="G169" s="82">
        <v>5</v>
      </c>
      <c r="H169" s="82">
        <v>17.80056250908547</v>
      </c>
      <c r="I169" s="82">
        <v>41.393715006833489</v>
      </c>
      <c r="J169" s="82">
        <v>29.64606097670719</v>
      </c>
      <c r="K169" s="82"/>
      <c r="L169" s="117">
        <v>71.2</v>
      </c>
      <c r="M169" s="117">
        <v>142.23977598354068</v>
      </c>
      <c r="N169" s="87">
        <v>5450000</v>
      </c>
      <c r="O169" s="87">
        <v>234500000</v>
      </c>
      <c r="P169" s="87">
        <v>72320000</v>
      </c>
      <c r="Q169" s="87">
        <v>162180000</v>
      </c>
      <c r="R169" s="87">
        <f t="shared" si="4"/>
        <v>5449998.8221294107</v>
      </c>
      <c r="S169" s="87">
        <v>234500000</v>
      </c>
      <c r="T169" s="87">
        <f t="shared" si="5"/>
        <v>10887733.308570897</v>
      </c>
      <c r="U169" s="85"/>
      <c r="V169" s="115" t="s">
        <v>1257</v>
      </c>
      <c r="W169" s="115" t="s">
        <v>1257</v>
      </c>
      <c r="X169" s="115" t="s">
        <v>1258</v>
      </c>
    </row>
    <row r="170" spans="1:24">
      <c r="A170" s="85"/>
      <c r="B170" s="85">
        <v>8</v>
      </c>
      <c r="C170" s="82">
        <v>1</v>
      </c>
      <c r="D170" s="82">
        <v>4</v>
      </c>
      <c r="E170" s="82"/>
      <c r="F170" s="83" t="s">
        <v>1421</v>
      </c>
      <c r="G170" s="82">
        <v>5</v>
      </c>
      <c r="H170" s="82">
        <v>17.80056250908547</v>
      </c>
      <c r="I170" s="82">
        <v>41.393715006833489</v>
      </c>
      <c r="J170" s="82">
        <v>29.64606097670719</v>
      </c>
      <c r="K170" s="82"/>
      <c r="L170" s="117">
        <v>71.2</v>
      </c>
      <c r="M170" s="117">
        <v>142.23977598354068</v>
      </c>
      <c r="N170" s="87">
        <v>5450000</v>
      </c>
      <c r="O170" s="87">
        <v>234500000</v>
      </c>
      <c r="P170" s="87">
        <v>72320000</v>
      </c>
      <c r="Q170" s="87">
        <v>162180000</v>
      </c>
      <c r="R170" s="87">
        <f t="shared" si="4"/>
        <v>5449998.8221294107</v>
      </c>
      <c r="S170" s="87">
        <v>234500000</v>
      </c>
      <c r="T170" s="87">
        <f t="shared" si="5"/>
        <v>10887733.308570897</v>
      </c>
      <c r="U170" s="85"/>
      <c r="V170" s="115" t="s">
        <v>1257</v>
      </c>
      <c r="W170" s="115" t="s">
        <v>1257</v>
      </c>
      <c r="X170" s="115" t="s">
        <v>1258</v>
      </c>
    </row>
    <row r="171" spans="1:24">
      <c r="A171" s="85"/>
      <c r="B171" s="85">
        <v>8</v>
      </c>
      <c r="C171" s="82">
        <v>1</v>
      </c>
      <c r="D171" s="82">
        <v>4</v>
      </c>
      <c r="E171" s="82"/>
      <c r="F171" s="83" t="s">
        <v>1422</v>
      </c>
      <c r="G171" s="82">
        <v>5</v>
      </c>
      <c r="H171" s="82">
        <v>17.80056250908547</v>
      </c>
      <c r="I171" s="82">
        <v>41.393715006833489</v>
      </c>
      <c r="J171" s="82">
        <v>29.64606097670719</v>
      </c>
      <c r="K171" s="82"/>
      <c r="L171" s="117">
        <v>71.2</v>
      </c>
      <c r="M171" s="117">
        <v>142.23977598354068</v>
      </c>
      <c r="N171" s="87">
        <v>5450000</v>
      </c>
      <c r="O171" s="87">
        <v>234500000</v>
      </c>
      <c r="P171" s="87">
        <v>72320000</v>
      </c>
      <c r="Q171" s="87">
        <v>162180000</v>
      </c>
      <c r="R171" s="87">
        <f t="shared" si="4"/>
        <v>5449998.8221294107</v>
      </c>
      <c r="S171" s="87">
        <v>234500000</v>
      </c>
      <c r="T171" s="87">
        <f t="shared" si="5"/>
        <v>10887733.308570897</v>
      </c>
      <c r="U171" s="85"/>
      <c r="V171" s="115" t="s">
        <v>1257</v>
      </c>
      <c r="W171" s="115" t="s">
        <v>1257</v>
      </c>
      <c r="X171" s="115" t="s">
        <v>1258</v>
      </c>
    </row>
    <row r="172" spans="1:24">
      <c r="A172" s="85"/>
      <c r="B172" s="85">
        <v>8</v>
      </c>
      <c r="C172" s="82">
        <v>1</v>
      </c>
      <c r="D172" s="82">
        <v>4</v>
      </c>
      <c r="E172" s="82"/>
      <c r="F172" s="83" t="s">
        <v>1423</v>
      </c>
      <c r="G172" s="82">
        <v>5</v>
      </c>
      <c r="H172" s="82">
        <v>18.635588896449875</v>
      </c>
      <c r="I172" s="82">
        <v>43.335498828783265</v>
      </c>
      <c r="J172" s="82">
        <v>31.036761028142614</v>
      </c>
      <c r="K172" s="82"/>
      <c r="L172" s="117">
        <v>74.540000000000006</v>
      </c>
      <c r="M172" s="117">
        <v>148.91225985692589</v>
      </c>
      <c r="N172" s="87">
        <v>5450000</v>
      </c>
      <c r="O172" s="87">
        <v>245500000</v>
      </c>
      <c r="P172" s="87">
        <v>75720000</v>
      </c>
      <c r="Q172" s="87">
        <v>169780000</v>
      </c>
      <c r="R172" s="87">
        <f t="shared" si="4"/>
        <v>5449989.4683865299</v>
      </c>
      <c r="S172" s="87">
        <v>245500000</v>
      </c>
      <c r="T172" s="87">
        <f t="shared" si="5"/>
        <v>10887714.622134212</v>
      </c>
      <c r="U172" s="85"/>
      <c r="V172" s="115" t="s">
        <v>1257</v>
      </c>
      <c r="W172" s="115" t="s">
        <v>1257</v>
      </c>
      <c r="X172" s="115" t="s">
        <v>1258</v>
      </c>
    </row>
    <row r="173" spans="1:24">
      <c r="A173" s="85"/>
      <c r="B173" s="85">
        <v>8</v>
      </c>
      <c r="C173" s="82">
        <v>1</v>
      </c>
      <c r="D173" s="82">
        <v>5</v>
      </c>
      <c r="E173" s="82"/>
      <c r="F173" s="83" t="s">
        <v>1981</v>
      </c>
      <c r="G173" s="82">
        <v>5</v>
      </c>
      <c r="H173" s="82">
        <v>26.030822590533415</v>
      </c>
      <c r="I173" s="82">
        <v>60.532494473476163</v>
      </c>
      <c r="J173" s="82">
        <v>43.353200405825177</v>
      </c>
      <c r="K173" s="82"/>
      <c r="L173" s="117">
        <v>104.12</v>
      </c>
      <c r="M173" s="117">
        <v>208.00569487930136</v>
      </c>
      <c r="N173" s="87">
        <v>5600000</v>
      </c>
      <c r="O173" s="87">
        <v>352361000</v>
      </c>
      <c r="P173" s="87">
        <v>108671000</v>
      </c>
      <c r="Q173" s="87">
        <v>243690000</v>
      </c>
      <c r="R173" s="87">
        <f t="shared" si="4"/>
        <v>5599989.7153874887</v>
      </c>
      <c r="S173" s="87">
        <v>352361000</v>
      </c>
      <c r="T173" s="87">
        <f t="shared" si="5"/>
        <v>11187377.564983822</v>
      </c>
      <c r="U173" s="85"/>
      <c r="V173" s="115" t="s">
        <v>1257</v>
      </c>
      <c r="W173" s="115" t="s">
        <v>1257</v>
      </c>
      <c r="X173" s="115" t="s">
        <v>1258</v>
      </c>
    </row>
    <row r="174" spans="1:24">
      <c r="A174" s="85"/>
      <c r="B174" s="85">
        <v>8</v>
      </c>
      <c r="C174" s="82">
        <v>1</v>
      </c>
      <c r="D174" s="82">
        <v>5</v>
      </c>
      <c r="E174" s="82"/>
      <c r="F174" s="83" t="s">
        <v>1159</v>
      </c>
      <c r="G174" s="82">
        <v>5</v>
      </c>
      <c r="H174" s="82">
        <v>27.400865884772013</v>
      </c>
      <c r="I174" s="82">
        <v>63.718415235238055</v>
      </c>
      <c r="J174" s="82">
        <v>45.634947795605449</v>
      </c>
      <c r="K174" s="82"/>
      <c r="L174" s="117">
        <v>109.6</v>
      </c>
      <c r="M174" s="117">
        <v>218.95336303084349</v>
      </c>
      <c r="N174" s="87">
        <v>5500000</v>
      </c>
      <c r="O174" s="87">
        <v>364283000</v>
      </c>
      <c r="P174" s="87">
        <v>112353000</v>
      </c>
      <c r="Q174" s="87">
        <v>251930000</v>
      </c>
      <c r="R174" s="87">
        <f t="shared" si="4"/>
        <v>5499990.0693208845</v>
      </c>
      <c r="S174" s="87">
        <v>364283000</v>
      </c>
      <c r="T174" s="87">
        <f t="shared" si="5"/>
        <v>10987603.305785125</v>
      </c>
      <c r="U174" s="85"/>
      <c r="V174" s="115" t="s">
        <v>1257</v>
      </c>
      <c r="W174" s="115" t="s">
        <v>1257</v>
      </c>
      <c r="X174" s="115" t="s">
        <v>1258</v>
      </c>
    </row>
    <row r="175" spans="1:24">
      <c r="A175" s="85"/>
      <c r="B175" s="85">
        <v>8</v>
      </c>
      <c r="C175" s="82">
        <v>1</v>
      </c>
      <c r="D175" s="82">
        <v>5</v>
      </c>
      <c r="E175" s="82"/>
      <c r="F175" s="83" t="s">
        <v>1160</v>
      </c>
      <c r="G175" s="82">
        <v>5</v>
      </c>
      <c r="H175" s="82">
        <v>27.400865884772013</v>
      </c>
      <c r="I175" s="82">
        <v>63.718415235238055</v>
      </c>
      <c r="J175" s="82">
        <v>45.634947795605449</v>
      </c>
      <c r="K175" s="82"/>
      <c r="L175" s="117">
        <v>109.6</v>
      </c>
      <c r="M175" s="117">
        <v>218.95336303084349</v>
      </c>
      <c r="N175" s="87">
        <v>5500000</v>
      </c>
      <c r="O175" s="87">
        <v>364283000</v>
      </c>
      <c r="P175" s="87">
        <v>112353000</v>
      </c>
      <c r="Q175" s="87">
        <v>251930000</v>
      </c>
      <c r="R175" s="87">
        <f t="shared" si="4"/>
        <v>5499990.0693208845</v>
      </c>
      <c r="S175" s="87">
        <v>364283000</v>
      </c>
      <c r="T175" s="87">
        <f t="shared" si="5"/>
        <v>10987603.305785125</v>
      </c>
      <c r="U175" s="85"/>
      <c r="V175" s="115" t="s">
        <v>1257</v>
      </c>
      <c r="W175" s="115" t="s">
        <v>1257</v>
      </c>
      <c r="X175" s="115" t="s">
        <v>1258</v>
      </c>
    </row>
    <row r="176" spans="1:24">
      <c r="A176" s="85"/>
      <c r="B176" s="85">
        <v>8</v>
      </c>
      <c r="C176" s="82">
        <v>1</v>
      </c>
      <c r="D176" s="82">
        <v>5</v>
      </c>
      <c r="E176" s="82"/>
      <c r="F176" s="83" t="s">
        <v>1161</v>
      </c>
      <c r="G176" s="82">
        <v>5</v>
      </c>
      <c r="H176" s="82">
        <v>27.400865884772013</v>
      </c>
      <c r="I176" s="82">
        <v>63.718415235238055</v>
      </c>
      <c r="J176" s="82">
        <v>45.634947795605449</v>
      </c>
      <c r="K176" s="82"/>
      <c r="L176" s="117">
        <v>109.6</v>
      </c>
      <c r="M176" s="117">
        <v>218.95336303084349</v>
      </c>
      <c r="N176" s="87">
        <v>5500000</v>
      </c>
      <c r="O176" s="87">
        <v>364283000</v>
      </c>
      <c r="P176" s="87">
        <v>112353000</v>
      </c>
      <c r="Q176" s="87">
        <v>251930000</v>
      </c>
      <c r="R176" s="87">
        <f t="shared" si="4"/>
        <v>5499990.0693208845</v>
      </c>
      <c r="S176" s="87">
        <v>364283000</v>
      </c>
      <c r="T176" s="87">
        <f t="shared" si="5"/>
        <v>10987603.305785125</v>
      </c>
      <c r="U176" s="85"/>
      <c r="V176" s="115" t="s">
        <v>1257</v>
      </c>
      <c r="W176" s="115" t="s">
        <v>1257</v>
      </c>
      <c r="X176" s="115" t="s">
        <v>1258</v>
      </c>
    </row>
    <row r="177" spans="1:24">
      <c r="A177" s="85"/>
      <c r="B177" s="85">
        <v>8</v>
      </c>
      <c r="C177" s="82">
        <v>1</v>
      </c>
      <c r="D177" s="82">
        <v>5</v>
      </c>
      <c r="E177" s="82"/>
      <c r="F177" s="83" t="s">
        <v>1162</v>
      </c>
      <c r="G177" s="82">
        <v>5</v>
      </c>
      <c r="H177" s="82">
        <v>27.400865884772013</v>
      </c>
      <c r="I177" s="82">
        <v>63.718415235238055</v>
      </c>
      <c r="J177" s="82">
        <v>45.634947795605449</v>
      </c>
      <c r="K177" s="82"/>
      <c r="L177" s="117">
        <v>109.6</v>
      </c>
      <c r="M177" s="117">
        <v>218.95336303084349</v>
      </c>
      <c r="N177" s="87">
        <v>5500000</v>
      </c>
      <c r="O177" s="87">
        <v>364283000</v>
      </c>
      <c r="P177" s="87">
        <v>112353000</v>
      </c>
      <c r="Q177" s="87">
        <v>251930000</v>
      </c>
      <c r="R177" s="87">
        <f t="shared" si="4"/>
        <v>5499990.0693208845</v>
      </c>
      <c r="S177" s="87">
        <v>364283000</v>
      </c>
      <c r="T177" s="87">
        <f t="shared" si="5"/>
        <v>10987603.305785125</v>
      </c>
      <c r="U177" s="85"/>
      <c r="V177" s="115" t="s">
        <v>1257</v>
      </c>
      <c r="W177" s="115" t="s">
        <v>1257</v>
      </c>
      <c r="X177" s="115" t="s">
        <v>1258</v>
      </c>
    </row>
    <row r="178" spans="1:24">
      <c r="A178" s="85"/>
      <c r="B178" s="85">
        <v>8</v>
      </c>
      <c r="C178" s="82">
        <v>1</v>
      </c>
      <c r="D178" s="82">
        <v>5</v>
      </c>
      <c r="E178" s="82"/>
      <c r="F178" s="83" t="s">
        <v>1163</v>
      </c>
      <c r="G178" s="82">
        <v>5</v>
      </c>
      <c r="H178" s="82">
        <v>27.743376708331667</v>
      </c>
      <c r="I178" s="82">
        <v>64.514895425678532</v>
      </c>
      <c r="J178" s="82">
        <v>46.205384643050515</v>
      </c>
      <c r="K178" s="82"/>
      <c r="L178" s="117">
        <v>110.97</v>
      </c>
      <c r="M178" s="117">
        <v>221.69028006872904</v>
      </c>
      <c r="N178" s="87">
        <v>5550000</v>
      </c>
      <c r="O178" s="87">
        <v>372190000</v>
      </c>
      <c r="P178" s="87">
        <v>114790000</v>
      </c>
      <c r="Q178" s="87">
        <v>257400000</v>
      </c>
      <c r="R178" s="87">
        <f t="shared" si="4"/>
        <v>5549995.9894850161</v>
      </c>
      <c r="S178" s="87">
        <v>372190000</v>
      </c>
      <c r="T178" s="87">
        <f t="shared" si="5"/>
        <v>11087502.615925532</v>
      </c>
      <c r="U178" s="85"/>
      <c r="V178" s="115" t="s">
        <v>1257</v>
      </c>
      <c r="W178" s="115" t="s">
        <v>1257</v>
      </c>
      <c r="X178" s="115" t="s">
        <v>1258</v>
      </c>
    </row>
    <row r="179" spans="1:24">
      <c r="A179" s="85"/>
      <c r="B179" s="85">
        <v>8</v>
      </c>
      <c r="C179" s="82">
        <v>1</v>
      </c>
      <c r="D179" s="82">
        <v>5</v>
      </c>
      <c r="E179" s="82"/>
      <c r="F179" s="83" t="s">
        <v>1164</v>
      </c>
      <c r="G179" s="82">
        <v>5</v>
      </c>
      <c r="H179" s="82">
        <v>22.79322028024329</v>
      </c>
      <c r="I179" s="82">
        <v>53.003721870407432</v>
      </c>
      <c r="J179" s="82">
        <v>37.961114877056104</v>
      </c>
      <c r="K179" s="82"/>
      <c r="L179" s="117">
        <v>91.17</v>
      </c>
      <c r="M179" s="117">
        <v>182.13483674746354</v>
      </c>
      <c r="N179" s="87">
        <v>5500000</v>
      </c>
      <c r="O179" s="87">
        <v>303026000</v>
      </c>
      <c r="P179" s="87">
        <v>93456000</v>
      </c>
      <c r="Q179" s="87">
        <v>209570000</v>
      </c>
      <c r="R179" s="87">
        <f t="shared" si="4"/>
        <v>5499984.8511361573</v>
      </c>
      <c r="S179" s="87">
        <v>303026000</v>
      </c>
      <c r="T179" s="87">
        <f t="shared" si="5"/>
        <v>10987592.881158348</v>
      </c>
      <c r="U179" s="85"/>
      <c r="V179" s="115" t="s">
        <v>1257</v>
      </c>
      <c r="W179" s="115" t="s">
        <v>1257</v>
      </c>
      <c r="X179" s="115" t="s">
        <v>1258</v>
      </c>
    </row>
    <row r="180" spans="1:24">
      <c r="A180" s="85"/>
      <c r="B180" s="85">
        <v>8</v>
      </c>
      <c r="C180" s="82">
        <v>1</v>
      </c>
      <c r="D180" s="82">
        <v>5</v>
      </c>
      <c r="E180" s="82"/>
      <c r="F180" s="83" t="s">
        <v>1165</v>
      </c>
      <c r="G180" s="82">
        <v>5</v>
      </c>
      <c r="H180" s="82">
        <v>37.126173210662813</v>
      </c>
      <c r="I180" s="82">
        <v>86.333801664533325</v>
      </c>
      <c r="J180" s="82">
        <v>61.832023244958108</v>
      </c>
      <c r="K180" s="82"/>
      <c r="L180" s="117">
        <v>148.5</v>
      </c>
      <c r="M180" s="117">
        <v>296.66582490949145</v>
      </c>
      <c r="N180" s="87">
        <v>5500000</v>
      </c>
      <c r="O180" s="87">
        <v>493577000</v>
      </c>
      <c r="P180" s="87">
        <v>152227000</v>
      </c>
      <c r="Q180" s="87">
        <v>341350000</v>
      </c>
      <c r="R180" s="87">
        <f t="shared" si="4"/>
        <v>5499991.4622118259</v>
      </c>
      <c r="S180" s="87">
        <v>493577000</v>
      </c>
      <c r="T180" s="87">
        <f t="shared" si="5"/>
        <v>10987606.088432534</v>
      </c>
      <c r="U180" s="85"/>
      <c r="V180" s="115" t="s">
        <v>1257</v>
      </c>
      <c r="W180" s="115" t="s">
        <v>1257</v>
      </c>
      <c r="X180" s="115" t="s">
        <v>1258</v>
      </c>
    </row>
    <row r="181" spans="1:24">
      <c r="A181" s="85"/>
      <c r="B181" s="85">
        <v>8</v>
      </c>
      <c r="C181" s="82">
        <v>1</v>
      </c>
      <c r="D181" s="82">
        <v>5</v>
      </c>
      <c r="E181" s="82"/>
      <c r="F181" s="83" t="s">
        <v>1166</v>
      </c>
      <c r="G181" s="82">
        <v>5</v>
      </c>
      <c r="H181" s="82">
        <v>18.900597270882884</v>
      </c>
      <c r="I181" s="82">
        <v>43.951753574671507</v>
      </c>
      <c r="J181" s="82">
        <v>31.478120924705944</v>
      </c>
      <c r="K181" s="82"/>
      <c r="L181" s="117">
        <v>75.599999999999994</v>
      </c>
      <c r="M181" s="117">
        <v>151.02987449937746</v>
      </c>
      <c r="N181" s="87">
        <v>5500000</v>
      </c>
      <c r="O181" s="87">
        <v>251275000</v>
      </c>
      <c r="P181" s="87">
        <v>77495000</v>
      </c>
      <c r="Q181" s="87">
        <v>173780000</v>
      </c>
      <c r="R181" s="87">
        <f t="shared" si="4"/>
        <v>5499979.1251777634</v>
      </c>
      <c r="S181" s="87">
        <v>251275000</v>
      </c>
      <c r="T181" s="87">
        <f t="shared" si="5"/>
        <v>10987581.442126898</v>
      </c>
      <c r="U181" s="85"/>
      <c r="V181" s="115" t="s">
        <v>1257</v>
      </c>
      <c r="W181" s="115" t="s">
        <v>1257</v>
      </c>
      <c r="X181" s="115" t="s">
        <v>1258</v>
      </c>
    </row>
    <row r="182" spans="1:24">
      <c r="A182" s="85"/>
      <c r="B182" s="85">
        <v>8</v>
      </c>
      <c r="C182" s="82">
        <v>1</v>
      </c>
      <c r="D182" s="82">
        <v>5</v>
      </c>
      <c r="E182" s="82"/>
      <c r="F182" s="83" t="s">
        <v>1167</v>
      </c>
      <c r="G182" s="82">
        <v>5</v>
      </c>
      <c r="H182" s="82">
        <v>28.635904912790025</v>
      </c>
      <c r="I182" s="82">
        <v>66.590394900038035</v>
      </c>
      <c r="J182" s="82">
        <v>47.691851464494967</v>
      </c>
      <c r="K182" s="82"/>
      <c r="L182" s="117">
        <v>114.54</v>
      </c>
      <c r="M182" s="117">
        <v>228.82224636453299</v>
      </c>
      <c r="N182" s="87">
        <v>5650000</v>
      </c>
      <c r="O182" s="87">
        <v>391085000</v>
      </c>
      <c r="P182" s="87">
        <v>120615000</v>
      </c>
      <c r="Q182" s="87">
        <v>270470000</v>
      </c>
      <c r="R182" s="87">
        <f t="shared" si="4"/>
        <v>5649988.127233943</v>
      </c>
      <c r="S182" s="87">
        <v>391085000</v>
      </c>
      <c r="T182" s="87">
        <f t="shared" si="5"/>
        <v>11287261.875385119</v>
      </c>
      <c r="U182" s="85"/>
      <c r="V182" s="115" t="s">
        <v>1257</v>
      </c>
      <c r="W182" s="115" t="s">
        <v>1257</v>
      </c>
      <c r="X182" s="115" t="s">
        <v>1258</v>
      </c>
    </row>
    <row r="183" spans="1:24">
      <c r="A183" s="85"/>
      <c r="B183" s="85">
        <v>8</v>
      </c>
      <c r="C183" s="82">
        <v>1</v>
      </c>
      <c r="D183" s="82">
        <v>5</v>
      </c>
      <c r="E183" s="82"/>
      <c r="F183" s="83" t="s">
        <v>1168</v>
      </c>
      <c r="G183" s="82">
        <v>5</v>
      </c>
      <c r="H183" s="82">
        <v>27.603372284102903</v>
      </c>
      <c r="I183" s="82">
        <v>64.189326880680966</v>
      </c>
      <c r="J183" s="82">
        <v>45.972213376941582</v>
      </c>
      <c r="K183" s="82"/>
      <c r="L183" s="117">
        <v>110.41</v>
      </c>
      <c r="M183" s="117">
        <v>220.57154025762253</v>
      </c>
      <c r="N183" s="87">
        <v>5650000</v>
      </c>
      <c r="O183" s="87">
        <v>376984000</v>
      </c>
      <c r="P183" s="87">
        <v>116264000</v>
      </c>
      <c r="Q183" s="87">
        <v>260720000</v>
      </c>
      <c r="R183" s="87">
        <f t="shared" si="4"/>
        <v>5649994.9980763048</v>
      </c>
      <c r="S183" s="87">
        <v>376984000</v>
      </c>
      <c r="T183" s="87">
        <f t="shared" si="5"/>
        <v>11287275.601608133</v>
      </c>
      <c r="U183" s="85"/>
      <c r="V183" s="115" t="s">
        <v>1257</v>
      </c>
      <c r="W183" s="115" t="s">
        <v>1257</v>
      </c>
      <c r="X183" s="115" t="s">
        <v>1258</v>
      </c>
    </row>
    <row r="184" spans="1:24">
      <c r="A184" s="85"/>
      <c r="B184" s="85">
        <v>8</v>
      </c>
      <c r="C184" s="82">
        <v>1</v>
      </c>
      <c r="D184" s="82">
        <v>5</v>
      </c>
      <c r="E184" s="82"/>
      <c r="F184" s="83" t="s">
        <v>1169</v>
      </c>
      <c r="G184" s="82">
        <v>5</v>
      </c>
      <c r="H184" s="82">
        <v>27.603372284102903</v>
      </c>
      <c r="I184" s="82">
        <v>64.189326880680966</v>
      </c>
      <c r="J184" s="82">
        <v>45.972213376941582</v>
      </c>
      <c r="K184" s="82"/>
      <c r="L184" s="117">
        <v>110.41</v>
      </c>
      <c r="M184" s="117">
        <v>220.57154025762253</v>
      </c>
      <c r="N184" s="87">
        <v>5650000</v>
      </c>
      <c r="O184" s="87">
        <v>376984000</v>
      </c>
      <c r="P184" s="87">
        <v>116264000</v>
      </c>
      <c r="Q184" s="87">
        <v>260720000</v>
      </c>
      <c r="R184" s="87">
        <f t="shared" si="4"/>
        <v>5649994.9980763048</v>
      </c>
      <c r="S184" s="87">
        <v>376984000</v>
      </c>
      <c r="T184" s="87">
        <f t="shared" si="5"/>
        <v>11287275.601608133</v>
      </c>
      <c r="U184" s="85"/>
      <c r="V184" s="115" t="s">
        <v>1257</v>
      </c>
      <c r="W184" s="115" t="s">
        <v>1257</v>
      </c>
      <c r="X184" s="115" t="s">
        <v>1258</v>
      </c>
    </row>
    <row r="185" spans="1:24">
      <c r="A185" s="85"/>
      <c r="B185" s="85">
        <v>8</v>
      </c>
      <c r="C185" s="82">
        <v>1</v>
      </c>
      <c r="D185" s="82">
        <v>5</v>
      </c>
      <c r="E185" s="82"/>
      <c r="F185" s="83" t="s">
        <v>1170</v>
      </c>
      <c r="G185" s="82">
        <v>5</v>
      </c>
      <c r="H185" s="82">
        <v>27.603372284102903</v>
      </c>
      <c r="I185" s="82">
        <v>64.189326880680966</v>
      </c>
      <c r="J185" s="82">
        <v>45.972213376941582</v>
      </c>
      <c r="K185" s="82"/>
      <c r="L185" s="117">
        <v>110.41</v>
      </c>
      <c r="M185" s="117">
        <v>220.57154025762253</v>
      </c>
      <c r="N185" s="87">
        <v>5650000</v>
      </c>
      <c r="O185" s="87">
        <v>376984000</v>
      </c>
      <c r="P185" s="87">
        <v>116264000</v>
      </c>
      <c r="Q185" s="87">
        <v>260720000</v>
      </c>
      <c r="R185" s="87">
        <f t="shared" si="4"/>
        <v>5649994.9980763048</v>
      </c>
      <c r="S185" s="87">
        <v>376984000</v>
      </c>
      <c r="T185" s="87">
        <f t="shared" si="5"/>
        <v>11287275.601608133</v>
      </c>
      <c r="U185" s="85"/>
      <c r="V185" s="115" t="s">
        <v>1257</v>
      </c>
      <c r="W185" s="115" t="s">
        <v>1257</v>
      </c>
      <c r="X185" s="115" t="s">
        <v>1258</v>
      </c>
    </row>
    <row r="186" spans="1:24">
      <c r="A186" s="85"/>
      <c r="B186" s="85">
        <v>8</v>
      </c>
      <c r="C186" s="82">
        <v>1</v>
      </c>
      <c r="D186" s="82">
        <v>5</v>
      </c>
      <c r="E186" s="82"/>
      <c r="F186" s="83" t="s">
        <v>1171</v>
      </c>
      <c r="G186" s="82">
        <v>5</v>
      </c>
      <c r="H186" s="82">
        <v>27.603372284102903</v>
      </c>
      <c r="I186" s="82">
        <v>64.189326880680966</v>
      </c>
      <c r="J186" s="82">
        <v>45.972213376941582</v>
      </c>
      <c r="K186" s="82"/>
      <c r="L186" s="117">
        <v>110.41</v>
      </c>
      <c r="M186" s="117">
        <v>220.57154025762253</v>
      </c>
      <c r="N186" s="87">
        <v>5500000</v>
      </c>
      <c r="O186" s="87">
        <v>366975000</v>
      </c>
      <c r="P186" s="87">
        <v>113185000</v>
      </c>
      <c r="Q186" s="87">
        <v>253790000</v>
      </c>
      <c r="R186" s="87">
        <f t="shared" si="4"/>
        <v>5499986.5098228361</v>
      </c>
      <c r="S186" s="87">
        <v>366975000</v>
      </c>
      <c r="T186" s="87">
        <f t="shared" si="5"/>
        <v>10987596.194799101</v>
      </c>
      <c r="U186" s="85"/>
      <c r="V186" s="115" t="s">
        <v>1257</v>
      </c>
      <c r="W186" s="115" t="s">
        <v>1257</v>
      </c>
      <c r="X186" s="115" t="s">
        <v>1258</v>
      </c>
    </row>
    <row r="187" spans="1:24">
      <c r="A187" s="85"/>
      <c r="B187" s="85">
        <v>8</v>
      </c>
      <c r="C187" s="82">
        <v>1</v>
      </c>
      <c r="D187" s="82">
        <v>5</v>
      </c>
      <c r="E187" s="82"/>
      <c r="F187" s="83" t="s">
        <v>1172</v>
      </c>
      <c r="G187" s="82">
        <v>5</v>
      </c>
      <c r="H187" s="82">
        <v>26.565839497407612</v>
      </c>
      <c r="I187" s="82">
        <v>61.776631413288293</v>
      </c>
      <c r="J187" s="82">
        <v>44.244247744170032</v>
      </c>
      <c r="K187" s="82"/>
      <c r="L187" s="117">
        <v>106.26</v>
      </c>
      <c r="M187" s="117">
        <v>212.28087915745834</v>
      </c>
      <c r="N187" s="87">
        <v>5500000</v>
      </c>
      <c r="O187" s="87">
        <v>353182000</v>
      </c>
      <c r="P187" s="87">
        <v>108922000</v>
      </c>
      <c r="Q187" s="87">
        <v>244260000</v>
      </c>
      <c r="R187" s="87">
        <f t="shared" si="4"/>
        <v>5499995.1304463586</v>
      </c>
      <c r="S187" s="87">
        <v>353182000</v>
      </c>
      <c r="T187" s="87">
        <f t="shared" si="5"/>
        <v>10987613.416646833</v>
      </c>
      <c r="U187" s="85"/>
      <c r="V187" s="115" t="s">
        <v>1257</v>
      </c>
      <c r="W187" s="115" t="s">
        <v>1257</v>
      </c>
      <c r="X187" s="115" t="s">
        <v>1258</v>
      </c>
    </row>
    <row r="188" spans="1:24">
      <c r="A188" s="85"/>
      <c r="B188" s="85">
        <v>8</v>
      </c>
      <c r="C188" s="82">
        <v>1</v>
      </c>
      <c r="D188" s="82">
        <v>5</v>
      </c>
      <c r="E188" s="82"/>
      <c r="F188" s="83" t="s">
        <v>1173</v>
      </c>
      <c r="G188" s="82">
        <v>5</v>
      </c>
      <c r="H188" s="82">
        <v>42.5763454395682</v>
      </c>
      <c r="I188" s="82">
        <v>99.00772002336717</v>
      </c>
      <c r="J188" s="82">
        <v>70.909047532770145</v>
      </c>
      <c r="K188" s="82"/>
      <c r="L188" s="117">
        <v>170.3</v>
      </c>
      <c r="M188" s="117">
        <v>340.21676755613731</v>
      </c>
      <c r="N188" s="87">
        <v>5450000</v>
      </c>
      <c r="O188" s="87">
        <v>560889000</v>
      </c>
      <c r="P188" s="87">
        <v>172979000</v>
      </c>
      <c r="Q188" s="87">
        <v>387910000</v>
      </c>
      <c r="R188" s="87">
        <f t="shared" si="4"/>
        <v>5449991.5618966259</v>
      </c>
      <c r="S188" s="87">
        <v>560889000</v>
      </c>
      <c r="T188" s="87">
        <f t="shared" si="5"/>
        <v>10887718.8044433</v>
      </c>
      <c r="U188" s="85"/>
      <c r="V188" s="115" t="s">
        <v>1257</v>
      </c>
      <c r="W188" s="115" t="s">
        <v>1257</v>
      </c>
      <c r="X188" s="115" t="s">
        <v>1258</v>
      </c>
    </row>
    <row r="189" spans="1:24">
      <c r="A189" s="85"/>
      <c r="B189" s="85">
        <v>8</v>
      </c>
      <c r="C189" s="82">
        <v>1</v>
      </c>
      <c r="D189" s="82">
        <v>5</v>
      </c>
      <c r="E189" s="82"/>
      <c r="F189" s="83" t="s">
        <v>1174</v>
      </c>
      <c r="G189" s="82">
        <v>5</v>
      </c>
      <c r="H189" s="82">
        <v>18.378080759029114</v>
      </c>
      <c r="I189" s="82">
        <v>42.736685254948448</v>
      </c>
      <c r="J189" s="82">
        <v>30.607892449406538</v>
      </c>
      <c r="K189" s="82"/>
      <c r="L189" s="117">
        <v>73.510000000000005</v>
      </c>
      <c r="M189" s="117">
        <v>146.85457770435499</v>
      </c>
      <c r="N189" s="87">
        <v>5600000</v>
      </c>
      <c r="O189" s="87">
        <v>248771000</v>
      </c>
      <c r="P189" s="87">
        <v>76721000</v>
      </c>
      <c r="Q189" s="87">
        <v>172050000</v>
      </c>
      <c r="R189" s="87">
        <f t="shared" si="4"/>
        <v>5599985.2638573367</v>
      </c>
      <c r="S189" s="87">
        <v>248771000</v>
      </c>
      <c r="T189" s="87">
        <f t="shared" si="5"/>
        <v>11187368.671940962</v>
      </c>
      <c r="U189" s="85"/>
      <c r="V189" s="115" t="s">
        <v>1257</v>
      </c>
      <c r="W189" s="115" t="s">
        <v>1257</v>
      </c>
      <c r="X189" s="115" t="s">
        <v>1258</v>
      </c>
    </row>
    <row r="190" spans="1:24">
      <c r="A190" s="85"/>
      <c r="B190" s="85">
        <v>8</v>
      </c>
      <c r="C190" s="82">
        <v>1</v>
      </c>
      <c r="D190" s="82">
        <v>5</v>
      </c>
      <c r="E190" s="82"/>
      <c r="F190" s="83" t="s">
        <v>1175</v>
      </c>
      <c r="G190" s="82">
        <v>5</v>
      </c>
      <c r="H190" s="82">
        <v>17.80056250908547</v>
      </c>
      <c r="I190" s="82">
        <v>41.393715006833489</v>
      </c>
      <c r="J190" s="82">
        <v>29.64606097670719</v>
      </c>
      <c r="K190" s="82"/>
      <c r="L190" s="117">
        <v>71.2</v>
      </c>
      <c r="M190" s="117">
        <v>142.23977598354068</v>
      </c>
      <c r="N190" s="87">
        <v>5500000</v>
      </c>
      <c r="O190" s="87">
        <v>236651000</v>
      </c>
      <c r="P190" s="87">
        <v>72991000</v>
      </c>
      <c r="Q190" s="87">
        <v>163660000</v>
      </c>
      <c r="R190" s="87">
        <f t="shared" si="4"/>
        <v>5499990.0693208836</v>
      </c>
      <c r="S190" s="87">
        <v>236651000</v>
      </c>
      <c r="T190" s="87">
        <f t="shared" si="5"/>
        <v>10987603.305785123</v>
      </c>
      <c r="U190" s="85"/>
      <c r="V190" s="115" t="s">
        <v>1257</v>
      </c>
      <c r="W190" s="115" t="s">
        <v>1257</v>
      </c>
      <c r="X190" s="115" t="s">
        <v>1258</v>
      </c>
    </row>
    <row r="191" spans="1:24">
      <c r="A191" s="85"/>
      <c r="B191" s="85">
        <v>8</v>
      </c>
      <c r="C191" s="82">
        <v>1</v>
      </c>
      <c r="D191" s="82">
        <v>5</v>
      </c>
      <c r="E191" s="82"/>
      <c r="F191" s="83" t="s">
        <v>1432</v>
      </c>
      <c r="G191" s="82">
        <v>5</v>
      </c>
      <c r="H191" s="82">
        <v>17.80056250908547</v>
      </c>
      <c r="I191" s="82">
        <v>41.393715006833489</v>
      </c>
      <c r="J191" s="82">
        <v>29.64606097670719</v>
      </c>
      <c r="K191" s="82"/>
      <c r="L191" s="117">
        <v>71.2</v>
      </c>
      <c r="M191" s="117">
        <v>142.23977598354068</v>
      </c>
      <c r="N191" s="87">
        <v>5500000</v>
      </c>
      <c r="O191" s="87">
        <v>236651000</v>
      </c>
      <c r="P191" s="87">
        <v>72991000</v>
      </c>
      <c r="Q191" s="87">
        <v>163660000</v>
      </c>
      <c r="R191" s="87">
        <f t="shared" si="4"/>
        <v>5499990.0693208836</v>
      </c>
      <c r="S191" s="87">
        <v>236651000</v>
      </c>
      <c r="T191" s="87">
        <f t="shared" si="5"/>
        <v>10987603.305785123</v>
      </c>
      <c r="U191" s="85"/>
      <c r="V191" s="115" t="s">
        <v>1257</v>
      </c>
      <c r="W191" s="115" t="s">
        <v>1257</v>
      </c>
      <c r="X191" s="115" t="s">
        <v>1258</v>
      </c>
    </row>
    <row r="192" spans="1:24">
      <c r="A192" s="85"/>
      <c r="B192" s="85">
        <v>8</v>
      </c>
      <c r="C192" s="82">
        <v>1</v>
      </c>
      <c r="D192" s="82">
        <v>5</v>
      </c>
      <c r="E192" s="82"/>
      <c r="F192" s="83" t="s">
        <v>1433</v>
      </c>
      <c r="G192" s="82">
        <v>5</v>
      </c>
      <c r="H192" s="82">
        <v>17.80056250908547</v>
      </c>
      <c r="I192" s="82">
        <v>41.393715006833489</v>
      </c>
      <c r="J192" s="82">
        <v>29.64606097670719</v>
      </c>
      <c r="K192" s="82"/>
      <c r="L192" s="117">
        <v>71.2</v>
      </c>
      <c r="M192" s="117">
        <v>142.23977598354068</v>
      </c>
      <c r="N192" s="87">
        <v>5500000</v>
      </c>
      <c r="O192" s="87">
        <v>236651000</v>
      </c>
      <c r="P192" s="87">
        <v>72991000</v>
      </c>
      <c r="Q192" s="87">
        <v>163660000</v>
      </c>
      <c r="R192" s="87">
        <f t="shared" si="4"/>
        <v>5499990.0693208836</v>
      </c>
      <c r="S192" s="87">
        <v>236651000</v>
      </c>
      <c r="T192" s="87">
        <f t="shared" si="5"/>
        <v>10987603.305785123</v>
      </c>
      <c r="U192" s="85"/>
      <c r="V192" s="115" t="s">
        <v>1257</v>
      </c>
      <c r="W192" s="115" t="s">
        <v>1257</v>
      </c>
      <c r="X192" s="115" t="s">
        <v>1258</v>
      </c>
    </row>
    <row r="193" spans="1:24">
      <c r="A193" s="85"/>
      <c r="B193" s="85">
        <v>8</v>
      </c>
      <c r="C193" s="82">
        <v>1</v>
      </c>
      <c r="D193" s="82">
        <v>5</v>
      </c>
      <c r="E193" s="82"/>
      <c r="F193" s="83" t="s">
        <v>1434</v>
      </c>
      <c r="G193" s="82">
        <v>5</v>
      </c>
      <c r="H193" s="82">
        <v>17.80056250908547</v>
      </c>
      <c r="I193" s="82">
        <v>41.393715006833489</v>
      </c>
      <c r="J193" s="82">
        <v>29.64606097670719</v>
      </c>
      <c r="K193" s="82"/>
      <c r="L193" s="117">
        <v>71.2</v>
      </c>
      <c r="M193" s="117">
        <v>142.23977598354068</v>
      </c>
      <c r="N193" s="87">
        <v>5500000</v>
      </c>
      <c r="O193" s="87">
        <v>236651000</v>
      </c>
      <c r="P193" s="87">
        <v>72991000</v>
      </c>
      <c r="Q193" s="87">
        <v>163660000</v>
      </c>
      <c r="R193" s="87">
        <f t="shared" si="4"/>
        <v>5499990.0693208836</v>
      </c>
      <c r="S193" s="87">
        <v>236651000</v>
      </c>
      <c r="T193" s="87">
        <f t="shared" si="5"/>
        <v>10987603.305785123</v>
      </c>
      <c r="U193" s="85"/>
      <c r="V193" s="115" t="s">
        <v>1257</v>
      </c>
      <c r="W193" s="115" t="s">
        <v>1257</v>
      </c>
      <c r="X193" s="115" t="s">
        <v>1258</v>
      </c>
    </row>
    <row r="194" spans="1:24">
      <c r="A194" s="85"/>
      <c r="B194" s="85">
        <v>8</v>
      </c>
      <c r="C194" s="82">
        <v>1</v>
      </c>
      <c r="D194" s="82">
        <v>5</v>
      </c>
      <c r="E194" s="82"/>
      <c r="F194" s="83" t="s">
        <v>1435</v>
      </c>
      <c r="G194" s="82">
        <v>5</v>
      </c>
      <c r="H194" s="82">
        <v>18.690590634539745</v>
      </c>
      <c r="I194" s="82">
        <v>43.463400757175165</v>
      </c>
      <c r="J194" s="82">
        <v>31.128364025542549</v>
      </c>
      <c r="K194" s="82"/>
      <c r="L194" s="117">
        <v>74.760000000000005</v>
      </c>
      <c r="M194" s="117">
        <v>149.35176478271774</v>
      </c>
      <c r="N194" s="87">
        <v>5500000</v>
      </c>
      <c r="O194" s="87">
        <v>248483000</v>
      </c>
      <c r="P194" s="87">
        <v>76633000</v>
      </c>
      <c r="Q194" s="87">
        <v>171850000</v>
      </c>
      <c r="R194" s="87">
        <f t="shared" si="4"/>
        <v>5499977.8954987591</v>
      </c>
      <c r="S194" s="87">
        <v>248483000</v>
      </c>
      <c r="T194" s="87">
        <f t="shared" si="5"/>
        <v>10987578.985536084</v>
      </c>
      <c r="U194" s="85"/>
      <c r="V194" s="115" t="s">
        <v>1257</v>
      </c>
      <c r="W194" s="115" t="s">
        <v>1257</v>
      </c>
      <c r="X194" s="115" t="s">
        <v>1258</v>
      </c>
    </row>
    <row r="195" spans="1:24">
      <c r="A195" s="85"/>
      <c r="B195" s="85">
        <v>8</v>
      </c>
      <c r="C195" s="82">
        <v>1</v>
      </c>
      <c r="D195" s="82">
        <v>6</v>
      </c>
      <c r="E195" s="82"/>
      <c r="F195" s="83" t="s">
        <v>1983</v>
      </c>
      <c r="G195" s="82">
        <v>5</v>
      </c>
      <c r="H195" s="82">
        <v>26.030822590533415</v>
      </c>
      <c r="I195" s="82">
        <v>60.532494473476163</v>
      </c>
      <c r="J195" s="82">
        <v>43.353200405825177</v>
      </c>
      <c r="K195" s="82"/>
      <c r="L195" s="117">
        <v>104.12</v>
      </c>
      <c r="M195" s="117">
        <v>208.00569487930136</v>
      </c>
      <c r="N195" s="87">
        <v>5500000</v>
      </c>
      <c r="O195" s="87">
        <v>346069000</v>
      </c>
      <c r="P195" s="87">
        <v>106729000</v>
      </c>
      <c r="Q195" s="87">
        <v>239340000</v>
      </c>
      <c r="R195" s="87">
        <f t="shared" ref="R195:R258" si="6">S195/(M195*0.3025)</f>
        <v>5499992.4532352705</v>
      </c>
      <c r="S195" s="87">
        <v>346069000</v>
      </c>
      <c r="T195" s="87">
        <f t="shared" ref="T195:T258" si="7">S195/(L195*0.3025)</f>
        <v>10987608.068249285</v>
      </c>
      <c r="U195" s="85"/>
      <c r="V195" s="115" t="s">
        <v>1257</v>
      </c>
      <c r="W195" s="115" t="s">
        <v>1257</v>
      </c>
      <c r="X195" s="115" t="s">
        <v>1258</v>
      </c>
    </row>
    <row r="196" spans="1:24">
      <c r="A196" s="85"/>
      <c r="B196" s="85">
        <v>8</v>
      </c>
      <c r="C196" s="82">
        <v>1</v>
      </c>
      <c r="D196" s="82">
        <v>6</v>
      </c>
      <c r="E196" s="82"/>
      <c r="F196" s="83" t="s">
        <v>1176</v>
      </c>
      <c r="G196" s="82">
        <v>5</v>
      </c>
      <c r="H196" s="82">
        <v>27.400865884772013</v>
      </c>
      <c r="I196" s="82">
        <v>63.718415235238055</v>
      </c>
      <c r="J196" s="82">
        <v>45.634947795605449</v>
      </c>
      <c r="K196" s="82"/>
      <c r="L196" s="117">
        <v>109.6</v>
      </c>
      <c r="M196" s="117">
        <v>218.95336303084349</v>
      </c>
      <c r="N196" s="87">
        <v>5450000</v>
      </c>
      <c r="O196" s="87">
        <v>360971000</v>
      </c>
      <c r="P196" s="87">
        <v>111331000</v>
      </c>
      <c r="Q196" s="87">
        <v>249640000</v>
      </c>
      <c r="R196" s="87">
        <f t="shared" si="6"/>
        <v>5449985.0811397433</v>
      </c>
      <c r="S196" s="87">
        <v>360971000</v>
      </c>
      <c r="T196" s="87">
        <f t="shared" si="7"/>
        <v>10887705.857513424</v>
      </c>
      <c r="U196" s="85"/>
      <c r="V196" s="115" t="s">
        <v>1257</v>
      </c>
      <c r="W196" s="115" t="s">
        <v>1257</v>
      </c>
      <c r="X196" s="115" t="s">
        <v>1258</v>
      </c>
    </row>
    <row r="197" spans="1:24">
      <c r="A197" s="85"/>
      <c r="B197" s="85">
        <v>8</v>
      </c>
      <c r="C197" s="82">
        <v>1</v>
      </c>
      <c r="D197" s="82">
        <v>6</v>
      </c>
      <c r="E197" s="82"/>
      <c r="F197" s="83" t="s">
        <v>1177</v>
      </c>
      <c r="G197" s="82">
        <v>5</v>
      </c>
      <c r="H197" s="82">
        <v>27.400865884772013</v>
      </c>
      <c r="I197" s="82">
        <v>63.718415235238055</v>
      </c>
      <c r="J197" s="82">
        <v>45.634947795605449</v>
      </c>
      <c r="K197" s="82"/>
      <c r="L197" s="117">
        <v>109.6</v>
      </c>
      <c r="M197" s="117">
        <v>218.95336303084349</v>
      </c>
      <c r="N197" s="87">
        <v>5450000</v>
      </c>
      <c r="O197" s="87">
        <v>360971000</v>
      </c>
      <c r="P197" s="87">
        <v>111331000</v>
      </c>
      <c r="Q197" s="87">
        <v>249640000</v>
      </c>
      <c r="R197" s="87">
        <f t="shared" si="6"/>
        <v>5449985.0811397433</v>
      </c>
      <c r="S197" s="87">
        <v>360971000</v>
      </c>
      <c r="T197" s="87">
        <f t="shared" si="7"/>
        <v>10887705.857513424</v>
      </c>
      <c r="U197" s="85"/>
      <c r="V197" s="115" t="s">
        <v>1257</v>
      </c>
      <c r="W197" s="115" t="s">
        <v>1257</v>
      </c>
      <c r="X197" s="115" t="s">
        <v>1258</v>
      </c>
    </row>
    <row r="198" spans="1:24">
      <c r="A198" s="85"/>
      <c r="B198" s="85">
        <v>8</v>
      </c>
      <c r="C198" s="82">
        <v>1</v>
      </c>
      <c r="D198" s="82">
        <v>6</v>
      </c>
      <c r="E198" s="82"/>
      <c r="F198" s="83" t="s">
        <v>1178</v>
      </c>
      <c r="G198" s="82">
        <v>5</v>
      </c>
      <c r="H198" s="82">
        <v>27.400865884772013</v>
      </c>
      <c r="I198" s="82">
        <v>63.718415235238055</v>
      </c>
      <c r="J198" s="82">
        <v>45.634947795605449</v>
      </c>
      <c r="K198" s="82"/>
      <c r="L198" s="117">
        <v>109.6</v>
      </c>
      <c r="M198" s="117">
        <v>218.95336303084349</v>
      </c>
      <c r="N198" s="87">
        <v>5450000</v>
      </c>
      <c r="O198" s="87">
        <v>360971000</v>
      </c>
      <c r="P198" s="87">
        <v>111331000</v>
      </c>
      <c r="Q198" s="87">
        <v>249640000</v>
      </c>
      <c r="R198" s="87">
        <f t="shared" si="6"/>
        <v>5449985.0811397433</v>
      </c>
      <c r="S198" s="87">
        <v>360971000</v>
      </c>
      <c r="T198" s="87">
        <f t="shared" si="7"/>
        <v>10887705.857513424</v>
      </c>
      <c r="U198" s="85"/>
      <c r="V198" s="115" t="s">
        <v>1257</v>
      </c>
      <c r="W198" s="115" t="s">
        <v>1257</v>
      </c>
      <c r="X198" s="115" t="s">
        <v>1258</v>
      </c>
    </row>
    <row r="199" spans="1:24">
      <c r="A199" s="85"/>
      <c r="B199" s="85">
        <v>8</v>
      </c>
      <c r="C199" s="82">
        <v>1</v>
      </c>
      <c r="D199" s="82">
        <v>6</v>
      </c>
      <c r="E199" s="82"/>
      <c r="F199" s="83" t="s">
        <v>1179</v>
      </c>
      <c r="G199" s="82">
        <v>5</v>
      </c>
      <c r="H199" s="82">
        <v>27.400865884772013</v>
      </c>
      <c r="I199" s="82">
        <v>63.718415235238055</v>
      </c>
      <c r="J199" s="82">
        <v>45.634947795605449</v>
      </c>
      <c r="K199" s="82"/>
      <c r="L199" s="117">
        <v>109.6</v>
      </c>
      <c r="M199" s="117">
        <v>218.95336303084349</v>
      </c>
      <c r="N199" s="87">
        <v>5450000</v>
      </c>
      <c r="O199" s="87">
        <v>360971000</v>
      </c>
      <c r="P199" s="87">
        <v>111331000</v>
      </c>
      <c r="Q199" s="87">
        <v>249640000</v>
      </c>
      <c r="R199" s="87">
        <f t="shared" si="6"/>
        <v>5449985.0811397433</v>
      </c>
      <c r="S199" s="87">
        <v>360971000</v>
      </c>
      <c r="T199" s="87">
        <f t="shared" si="7"/>
        <v>10887705.857513424</v>
      </c>
      <c r="U199" s="85"/>
      <c r="V199" s="115" t="s">
        <v>1257</v>
      </c>
      <c r="W199" s="115" t="s">
        <v>1257</v>
      </c>
      <c r="X199" s="115" t="s">
        <v>1258</v>
      </c>
    </row>
    <row r="200" spans="1:24">
      <c r="A200" s="85"/>
      <c r="B200" s="85">
        <v>8</v>
      </c>
      <c r="C200" s="82">
        <v>1</v>
      </c>
      <c r="D200" s="82">
        <v>6</v>
      </c>
      <c r="E200" s="82"/>
      <c r="F200" s="83" t="s">
        <v>1180</v>
      </c>
      <c r="G200" s="82">
        <v>5</v>
      </c>
      <c r="H200" s="82">
        <v>27.743376708331667</v>
      </c>
      <c r="I200" s="82">
        <v>64.514895425678532</v>
      </c>
      <c r="J200" s="82">
        <v>46.205384643050515</v>
      </c>
      <c r="K200" s="82"/>
      <c r="L200" s="117">
        <v>110.97</v>
      </c>
      <c r="M200" s="117">
        <v>221.69028006872904</v>
      </c>
      <c r="N200" s="87">
        <v>5500000</v>
      </c>
      <c r="O200" s="87">
        <v>368837000</v>
      </c>
      <c r="P200" s="87">
        <v>113757000</v>
      </c>
      <c r="Q200" s="87">
        <v>255080000</v>
      </c>
      <c r="R200" s="87">
        <f t="shared" si="6"/>
        <v>5499996.9659950156</v>
      </c>
      <c r="S200" s="87">
        <v>368837000</v>
      </c>
      <c r="T200" s="87">
        <f t="shared" si="7"/>
        <v>10987617.083613545</v>
      </c>
      <c r="U200" s="85"/>
      <c r="V200" s="115" t="s">
        <v>1257</v>
      </c>
      <c r="W200" s="115" t="s">
        <v>1257</v>
      </c>
      <c r="X200" s="115" t="s">
        <v>1258</v>
      </c>
    </row>
    <row r="201" spans="1:24">
      <c r="A201" s="85"/>
      <c r="B201" s="85">
        <v>8</v>
      </c>
      <c r="C201" s="82">
        <v>1</v>
      </c>
      <c r="D201" s="82">
        <v>6</v>
      </c>
      <c r="E201" s="82"/>
      <c r="F201" s="83" t="s">
        <v>1181</v>
      </c>
      <c r="G201" s="82">
        <v>5</v>
      </c>
      <c r="H201" s="82">
        <v>23.305736476080725</v>
      </c>
      <c r="I201" s="82">
        <v>54.195535294059233</v>
      </c>
      <c r="J201" s="82">
        <v>38.814688261919159</v>
      </c>
      <c r="K201" s="82"/>
      <c r="L201" s="117">
        <v>93.22</v>
      </c>
      <c r="M201" s="117">
        <v>186.2302235559784</v>
      </c>
      <c r="N201" s="87">
        <v>5450000</v>
      </c>
      <c r="O201" s="87">
        <v>307023000</v>
      </c>
      <c r="P201" s="87">
        <v>94693000</v>
      </c>
      <c r="Q201" s="87">
        <v>212330000</v>
      </c>
      <c r="R201" s="87">
        <f t="shared" si="6"/>
        <v>5449985.7581421044</v>
      </c>
      <c r="S201" s="87">
        <v>307023000</v>
      </c>
      <c r="T201" s="87">
        <f t="shared" si="7"/>
        <v>10887707.209994663</v>
      </c>
      <c r="U201" s="85"/>
      <c r="V201" s="115" t="s">
        <v>1257</v>
      </c>
      <c r="W201" s="115" t="s">
        <v>1257</v>
      </c>
      <c r="X201" s="115" t="s">
        <v>1258</v>
      </c>
    </row>
    <row r="202" spans="1:24">
      <c r="A202" s="85"/>
      <c r="B202" s="85">
        <v>8</v>
      </c>
      <c r="C202" s="82">
        <v>1</v>
      </c>
      <c r="D202" s="82">
        <v>6</v>
      </c>
      <c r="E202" s="82"/>
      <c r="F202" s="83" t="s">
        <v>1182</v>
      </c>
      <c r="G202" s="82">
        <v>5</v>
      </c>
      <c r="H202" s="82">
        <v>37.146173842695497</v>
      </c>
      <c r="I202" s="82">
        <v>86.380311456675841</v>
      </c>
      <c r="J202" s="82">
        <v>61.865333425830819</v>
      </c>
      <c r="K202" s="82"/>
      <c r="L202" s="117">
        <v>148.58000000000001</v>
      </c>
      <c r="M202" s="117">
        <v>296.82564488250671</v>
      </c>
      <c r="N202" s="87">
        <v>5450000</v>
      </c>
      <c r="O202" s="87">
        <v>489354000</v>
      </c>
      <c r="P202" s="87">
        <v>150924000</v>
      </c>
      <c r="Q202" s="87">
        <v>338430000</v>
      </c>
      <c r="R202" s="87">
        <f t="shared" si="6"/>
        <v>5449998.0087436754</v>
      </c>
      <c r="S202" s="87">
        <v>489354000</v>
      </c>
      <c r="T202" s="87">
        <f t="shared" si="7"/>
        <v>10887731.683629822</v>
      </c>
      <c r="U202" s="85"/>
      <c r="V202" s="115" t="s">
        <v>1257</v>
      </c>
      <c r="W202" s="115" t="s">
        <v>1257</v>
      </c>
      <c r="X202" s="115" t="s">
        <v>1258</v>
      </c>
    </row>
    <row r="203" spans="1:24">
      <c r="A203" s="85"/>
      <c r="B203" s="85">
        <v>8</v>
      </c>
      <c r="C203" s="82">
        <v>1</v>
      </c>
      <c r="D203" s="82">
        <v>6</v>
      </c>
      <c r="E203" s="82"/>
      <c r="F203" s="83" t="s">
        <v>1183</v>
      </c>
      <c r="G203" s="82">
        <v>5</v>
      </c>
      <c r="H203" s="82">
        <v>18.000568829412273</v>
      </c>
      <c r="I203" s="82">
        <v>41.85881292825858</v>
      </c>
      <c r="J203" s="82">
        <v>29.979162785434237</v>
      </c>
      <c r="K203" s="82"/>
      <c r="L203" s="117">
        <v>72</v>
      </c>
      <c r="M203" s="117">
        <v>143.8379757136928</v>
      </c>
      <c r="N203" s="87">
        <v>5450000</v>
      </c>
      <c r="O203" s="87">
        <v>237134000</v>
      </c>
      <c r="P203" s="87">
        <v>73134000</v>
      </c>
      <c r="Q203" s="87">
        <v>164000000</v>
      </c>
      <c r="R203" s="87">
        <f t="shared" si="6"/>
        <v>5449979.7129177162</v>
      </c>
      <c r="S203" s="87">
        <v>237134000</v>
      </c>
      <c r="T203" s="87">
        <f t="shared" si="7"/>
        <v>10887695.133149678</v>
      </c>
      <c r="U203" s="85"/>
      <c r="V203" s="115" t="s">
        <v>1257</v>
      </c>
      <c r="W203" s="115" t="s">
        <v>1257</v>
      </c>
      <c r="X203" s="115" t="s">
        <v>1258</v>
      </c>
    </row>
    <row r="204" spans="1:24">
      <c r="A204" s="85"/>
      <c r="B204" s="85">
        <v>8</v>
      </c>
      <c r="C204" s="82">
        <v>1</v>
      </c>
      <c r="D204" s="82">
        <v>6</v>
      </c>
      <c r="E204" s="82"/>
      <c r="F204" s="83" t="s">
        <v>1184</v>
      </c>
      <c r="G204" s="82">
        <v>5</v>
      </c>
      <c r="H204" s="82">
        <v>18.000568829412273</v>
      </c>
      <c r="I204" s="82">
        <v>41.85881292825858</v>
      </c>
      <c r="J204" s="82">
        <v>29.979162785434237</v>
      </c>
      <c r="K204" s="82"/>
      <c r="L204" s="117">
        <v>72</v>
      </c>
      <c r="M204" s="117">
        <v>143.8379757136928</v>
      </c>
      <c r="N204" s="87">
        <v>5450000</v>
      </c>
      <c r="O204" s="87">
        <v>237134000</v>
      </c>
      <c r="P204" s="87">
        <v>73134000</v>
      </c>
      <c r="Q204" s="87">
        <v>164000000</v>
      </c>
      <c r="R204" s="87">
        <f t="shared" si="6"/>
        <v>5449979.7129177162</v>
      </c>
      <c r="S204" s="87">
        <v>237134000</v>
      </c>
      <c r="T204" s="87">
        <f t="shared" si="7"/>
        <v>10887695.133149678</v>
      </c>
      <c r="U204" s="85"/>
      <c r="V204" s="115" t="s">
        <v>1257</v>
      </c>
      <c r="W204" s="115" t="s">
        <v>1257</v>
      </c>
      <c r="X204" s="115" t="s">
        <v>1258</v>
      </c>
    </row>
    <row r="205" spans="1:24">
      <c r="A205" s="85"/>
      <c r="B205" s="85">
        <v>8</v>
      </c>
      <c r="C205" s="82">
        <v>1</v>
      </c>
      <c r="D205" s="82">
        <v>6</v>
      </c>
      <c r="E205" s="82"/>
      <c r="F205" s="83" t="s">
        <v>1185</v>
      </c>
      <c r="G205" s="82">
        <v>5</v>
      </c>
      <c r="H205" s="82">
        <v>18.000568829412273</v>
      </c>
      <c r="I205" s="82">
        <v>41.85881292825858</v>
      </c>
      <c r="J205" s="82">
        <v>29.979162785434237</v>
      </c>
      <c r="K205" s="82"/>
      <c r="L205" s="117">
        <v>72</v>
      </c>
      <c r="M205" s="117">
        <v>143.8379757136928</v>
      </c>
      <c r="N205" s="87">
        <v>5450000</v>
      </c>
      <c r="O205" s="87">
        <v>237134000</v>
      </c>
      <c r="P205" s="87">
        <v>73134000</v>
      </c>
      <c r="Q205" s="87">
        <v>164000000</v>
      </c>
      <c r="R205" s="87">
        <f t="shared" si="6"/>
        <v>5449979.7129177162</v>
      </c>
      <c r="S205" s="87">
        <v>237134000</v>
      </c>
      <c r="T205" s="87">
        <f t="shared" si="7"/>
        <v>10887695.133149678</v>
      </c>
      <c r="U205" s="85"/>
      <c r="V205" s="115" t="s">
        <v>1257</v>
      </c>
      <c r="W205" s="115" t="s">
        <v>1257</v>
      </c>
      <c r="X205" s="115" t="s">
        <v>1258</v>
      </c>
    </row>
    <row r="206" spans="1:24">
      <c r="A206" s="85"/>
      <c r="B206" s="85">
        <v>8</v>
      </c>
      <c r="C206" s="82">
        <v>1</v>
      </c>
      <c r="D206" s="82">
        <v>6</v>
      </c>
      <c r="E206" s="82"/>
      <c r="F206" s="83" t="s">
        <v>1186</v>
      </c>
      <c r="G206" s="82">
        <v>5</v>
      </c>
      <c r="H206" s="82">
        <v>18.000568829412273</v>
      </c>
      <c r="I206" s="82">
        <v>41.85881292825858</v>
      </c>
      <c r="J206" s="82">
        <v>29.979162785434237</v>
      </c>
      <c r="K206" s="82"/>
      <c r="L206" s="117">
        <v>72</v>
      </c>
      <c r="M206" s="117">
        <v>143.8379757136928</v>
      </c>
      <c r="N206" s="87">
        <v>5450000</v>
      </c>
      <c r="O206" s="87">
        <v>237134000</v>
      </c>
      <c r="P206" s="87">
        <v>73134000</v>
      </c>
      <c r="Q206" s="87">
        <v>164000000</v>
      </c>
      <c r="R206" s="87">
        <f t="shared" si="6"/>
        <v>5449979.7129177162</v>
      </c>
      <c r="S206" s="87">
        <v>237134000</v>
      </c>
      <c r="T206" s="87">
        <f t="shared" si="7"/>
        <v>10887695.133149678</v>
      </c>
      <c r="U206" s="85"/>
      <c r="V206" s="115" t="s">
        <v>1257</v>
      </c>
      <c r="W206" s="115" t="s">
        <v>1257</v>
      </c>
      <c r="X206" s="115" t="s">
        <v>1258</v>
      </c>
    </row>
    <row r="207" spans="1:24">
      <c r="A207" s="85"/>
      <c r="B207" s="85">
        <v>8</v>
      </c>
      <c r="C207" s="82">
        <v>1</v>
      </c>
      <c r="D207" s="82">
        <v>6</v>
      </c>
      <c r="E207" s="82"/>
      <c r="F207" s="83" t="s">
        <v>1187</v>
      </c>
      <c r="G207" s="82">
        <v>5</v>
      </c>
      <c r="H207" s="82">
        <v>18.900597270882884</v>
      </c>
      <c r="I207" s="82">
        <v>43.951753574671507</v>
      </c>
      <c r="J207" s="82">
        <v>31.478120924705944</v>
      </c>
      <c r="K207" s="82"/>
      <c r="L207" s="117">
        <v>75.599999999999994</v>
      </c>
      <c r="M207" s="117">
        <v>151.02987449937746</v>
      </c>
      <c r="N207" s="87">
        <v>5550000</v>
      </c>
      <c r="O207" s="87">
        <v>253560000</v>
      </c>
      <c r="P207" s="87">
        <v>78200000</v>
      </c>
      <c r="Q207" s="87">
        <v>175360000</v>
      </c>
      <c r="R207" s="87">
        <f t="shared" si="6"/>
        <v>5549993.8592381803</v>
      </c>
      <c r="S207" s="87">
        <v>253560000</v>
      </c>
      <c r="T207" s="87">
        <f t="shared" si="7"/>
        <v>11087498.360225635</v>
      </c>
      <c r="U207" s="85"/>
      <c r="V207" s="115" t="s">
        <v>1257</v>
      </c>
      <c r="W207" s="115" t="s">
        <v>1257</v>
      </c>
      <c r="X207" s="115" t="s">
        <v>1258</v>
      </c>
    </row>
    <row r="208" spans="1:24">
      <c r="A208" s="85"/>
      <c r="B208" s="85">
        <v>8</v>
      </c>
      <c r="C208" s="82">
        <v>1</v>
      </c>
      <c r="D208" s="82">
        <v>6</v>
      </c>
      <c r="E208" s="82"/>
      <c r="F208" s="83" t="s">
        <v>1188</v>
      </c>
      <c r="G208" s="82">
        <v>5</v>
      </c>
      <c r="H208" s="82">
        <v>26.170827014762178</v>
      </c>
      <c r="I208" s="82">
        <v>60.858063018473729</v>
      </c>
      <c r="J208" s="82">
        <v>43.58637167193411</v>
      </c>
      <c r="K208" s="82"/>
      <c r="L208" s="117">
        <v>104.68</v>
      </c>
      <c r="M208" s="117">
        <v>209.12443469040784</v>
      </c>
      <c r="N208" s="87">
        <v>5500000</v>
      </c>
      <c r="O208" s="87">
        <v>347930000</v>
      </c>
      <c r="P208" s="87">
        <v>107310000</v>
      </c>
      <c r="Q208" s="87">
        <v>240620000</v>
      </c>
      <c r="R208" s="87">
        <f t="shared" si="6"/>
        <v>5499987.6981595736</v>
      </c>
      <c r="S208" s="87">
        <v>347930000</v>
      </c>
      <c r="T208" s="87">
        <f t="shared" si="7"/>
        <v>10987598.568798415</v>
      </c>
      <c r="U208" s="85"/>
      <c r="V208" s="115" t="s">
        <v>1257</v>
      </c>
      <c r="W208" s="115" t="s">
        <v>1257</v>
      </c>
      <c r="X208" s="115" t="s">
        <v>1258</v>
      </c>
    </row>
    <row r="209" spans="1:24">
      <c r="A209" s="85"/>
      <c r="B209" s="85">
        <v>8</v>
      </c>
      <c r="C209" s="82">
        <v>1</v>
      </c>
      <c r="D209" s="82">
        <v>6</v>
      </c>
      <c r="E209" s="82"/>
      <c r="F209" s="83" t="s">
        <v>1189</v>
      </c>
      <c r="G209" s="82">
        <v>5</v>
      </c>
      <c r="H209" s="82">
        <v>28.110888321932165</v>
      </c>
      <c r="I209" s="82">
        <v>65.369512856297149</v>
      </c>
      <c r="J209" s="82">
        <v>46.817459216586464</v>
      </c>
      <c r="K209" s="82"/>
      <c r="L209" s="117">
        <v>112.44</v>
      </c>
      <c r="M209" s="117">
        <v>224.6269720728836</v>
      </c>
      <c r="N209" s="87">
        <v>5500000</v>
      </c>
      <c r="O209" s="87">
        <v>373723000</v>
      </c>
      <c r="P209" s="87">
        <v>115263000</v>
      </c>
      <c r="Q209" s="87">
        <v>258460000</v>
      </c>
      <c r="R209" s="87">
        <f t="shared" si="6"/>
        <v>5499998.1635483997</v>
      </c>
      <c r="S209" s="87">
        <v>373723000</v>
      </c>
      <c r="T209" s="87">
        <f t="shared" si="7"/>
        <v>10987619.476025414</v>
      </c>
      <c r="U209" s="85"/>
      <c r="V209" s="115" t="s">
        <v>1257</v>
      </c>
      <c r="W209" s="115" t="s">
        <v>1257</v>
      </c>
      <c r="X209" s="115" t="s">
        <v>1258</v>
      </c>
    </row>
    <row r="210" spans="1:24">
      <c r="A210" s="85"/>
      <c r="B210" s="85">
        <v>8</v>
      </c>
      <c r="C210" s="82">
        <v>1</v>
      </c>
      <c r="D210" s="82">
        <v>6</v>
      </c>
      <c r="E210" s="82"/>
      <c r="F210" s="83" t="s">
        <v>1190</v>
      </c>
      <c r="G210" s="82">
        <v>5</v>
      </c>
      <c r="H210" s="82">
        <v>27.60087220509882</v>
      </c>
      <c r="I210" s="82">
        <v>64.183513156663153</v>
      </c>
      <c r="J210" s="82">
        <v>45.968049604332499</v>
      </c>
      <c r="K210" s="82"/>
      <c r="L210" s="117">
        <v>110.4</v>
      </c>
      <c r="M210" s="117">
        <v>220.55156276099567</v>
      </c>
      <c r="N210" s="87">
        <v>5450000</v>
      </c>
      <c r="O210" s="87">
        <v>363606000</v>
      </c>
      <c r="P210" s="87">
        <v>112146000</v>
      </c>
      <c r="Q210" s="87">
        <v>251460000</v>
      </c>
      <c r="R210" s="87">
        <f t="shared" si="6"/>
        <v>5449987.7069005165</v>
      </c>
      <c r="S210" s="87">
        <v>363606000</v>
      </c>
      <c r="T210" s="87">
        <f t="shared" si="7"/>
        <v>10887711.103126124</v>
      </c>
      <c r="U210" s="85"/>
      <c r="V210" s="115" t="s">
        <v>1257</v>
      </c>
      <c r="W210" s="115" t="s">
        <v>1257</v>
      </c>
      <c r="X210" s="115" t="s">
        <v>1258</v>
      </c>
    </row>
    <row r="211" spans="1:24">
      <c r="A211" s="85"/>
      <c r="B211" s="85">
        <v>8</v>
      </c>
      <c r="C211" s="82">
        <v>1</v>
      </c>
      <c r="D211" s="82">
        <v>6</v>
      </c>
      <c r="E211" s="82"/>
      <c r="F211" s="83" t="s">
        <v>1191</v>
      </c>
      <c r="G211" s="82">
        <v>5</v>
      </c>
      <c r="H211" s="82">
        <v>27.60087220509882</v>
      </c>
      <c r="I211" s="82">
        <v>64.183513156663153</v>
      </c>
      <c r="J211" s="82">
        <v>45.968049604332499</v>
      </c>
      <c r="K211" s="82"/>
      <c r="L211" s="117">
        <v>110.4</v>
      </c>
      <c r="M211" s="117">
        <v>220.55156276099567</v>
      </c>
      <c r="N211" s="87">
        <v>5450000</v>
      </c>
      <c r="O211" s="87">
        <v>363606000</v>
      </c>
      <c r="P211" s="87">
        <v>112146000</v>
      </c>
      <c r="Q211" s="87">
        <v>251460000</v>
      </c>
      <c r="R211" s="87">
        <f t="shared" si="6"/>
        <v>5449987.7069005165</v>
      </c>
      <c r="S211" s="87">
        <v>363606000</v>
      </c>
      <c r="T211" s="87">
        <f t="shared" si="7"/>
        <v>10887711.103126124</v>
      </c>
      <c r="U211" s="85"/>
      <c r="V211" s="115" t="s">
        <v>1257</v>
      </c>
      <c r="W211" s="115" t="s">
        <v>1257</v>
      </c>
      <c r="X211" s="115" t="s">
        <v>1258</v>
      </c>
    </row>
    <row r="212" spans="1:24">
      <c r="A212" s="85"/>
      <c r="B212" s="85">
        <v>8</v>
      </c>
      <c r="C212" s="82">
        <v>1</v>
      </c>
      <c r="D212" s="82">
        <v>6</v>
      </c>
      <c r="E212" s="82"/>
      <c r="F212" s="83" t="s">
        <v>1192</v>
      </c>
      <c r="G212" s="82">
        <v>5</v>
      </c>
      <c r="H212" s="82">
        <v>27.60087220509882</v>
      </c>
      <c r="I212" s="82">
        <v>64.183513156663153</v>
      </c>
      <c r="J212" s="82">
        <v>45.968049604332499</v>
      </c>
      <c r="K212" s="82"/>
      <c r="L212" s="117">
        <v>110.4</v>
      </c>
      <c r="M212" s="117">
        <v>220.55156276099567</v>
      </c>
      <c r="N212" s="87">
        <v>5450000</v>
      </c>
      <c r="O212" s="87">
        <v>363606000</v>
      </c>
      <c r="P212" s="87">
        <v>112146000</v>
      </c>
      <c r="Q212" s="87">
        <v>251460000</v>
      </c>
      <c r="R212" s="87">
        <f t="shared" si="6"/>
        <v>5449987.7069005165</v>
      </c>
      <c r="S212" s="87">
        <v>363606000</v>
      </c>
      <c r="T212" s="87">
        <f t="shared" si="7"/>
        <v>10887711.103126124</v>
      </c>
      <c r="U212" s="85"/>
      <c r="V212" s="115" t="s">
        <v>1257</v>
      </c>
      <c r="W212" s="115" t="s">
        <v>1257</v>
      </c>
      <c r="X212" s="115" t="s">
        <v>1258</v>
      </c>
    </row>
    <row r="213" spans="1:24">
      <c r="A213" s="85"/>
      <c r="B213" s="85">
        <v>8</v>
      </c>
      <c r="C213" s="82">
        <v>1</v>
      </c>
      <c r="D213" s="82">
        <v>6</v>
      </c>
      <c r="E213" s="82"/>
      <c r="F213" s="83" t="s">
        <v>1450</v>
      </c>
      <c r="G213" s="82">
        <v>5</v>
      </c>
      <c r="H213" s="82">
        <v>27.60087220509882</v>
      </c>
      <c r="I213" s="82">
        <v>64.183513156663153</v>
      </c>
      <c r="J213" s="82">
        <v>45.968049604332499</v>
      </c>
      <c r="K213" s="82"/>
      <c r="L213" s="117">
        <v>110.4</v>
      </c>
      <c r="M213" s="117">
        <v>220.55156276099567</v>
      </c>
      <c r="N213" s="87">
        <v>5450000</v>
      </c>
      <c r="O213" s="87">
        <v>363606000</v>
      </c>
      <c r="P213" s="87">
        <v>112146000</v>
      </c>
      <c r="Q213" s="87">
        <v>251460000</v>
      </c>
      <c r="R213" s="87">
        <f t="shared" si="6"/>
        <v>5449987.7069005165</v>
      </c>
      <c r="S213" s="87">
        <v>363606000</v>
      </c>
      <c r="T213" s="87">
        <f t="shared" si="7"/>
        <v>10887711.103126124</v>
      </c>
      <c r="U213" s="85"/>
      <c r="V213" s="115" t="s">
        <v>1257</v>
      </c>
      <c r="W213" s="115" t="s">
        <v>1257</v>
      </c>
      <c r="X213" s="115" t="s">
        <v>1258</v>
      </c>
    </row>
    <row r="214" spans="1:24">
      <c r="A214" s="85"/>
      <c r="B214" s="85">
        <v>8</v>
      </c>
      <c r="C214" s="82">
        <v>1</v>
      </c>
      <c r="D214" s="82">
        <v>6</v>
      </c>
      <c r="E214" s="82"/>
      <c r="F214" s="83" t="s">
        <v>1451</v>
      </c>
      <c r="G214" s="82">
        <v>5</v>
      </c>
      <c r="H214" s="82">
        <v>26.565839497407612</v>
      </c>
      <c r="I214" s="82">
        <v>61.776631413288293</v>
      </c>
      <c r="J214" s="82">
        <v>44.244247744170032</v>
      </c>
      <c r="K214" s="82"/>
      <c r="L214" s="117">
        <v>106.26</v>
      </c>
      <c r="M214" s="117">
        <v>212.28087915745834</v>
      </c>
      <c r="N214" s="87">
        <v>5450000</v>
      </c>
      <c r="O214" s="87">
        <v>349971000</v>
      </c>
      <c r="P214" s="87">
        <v>107941000</v>
      </c>
      <c r="Q214" s="87">
        <v>242030000</v>
      </c>
      <c r="R214" s="87">
        <f t="shared" si="6"/>
        <v>5449991.2107566139</v>
      </c>
      <c r="S214" s="87">
        <v>349971000</v>
      </c>
      <c r="T214" s="87">
        <f t="shared" si="7"/>
        <v>10887718.10295346</v>
      </c>
      <c r="U214" s="85"/>
      <c r="V214" s="115" t="s">
        <v>1257</v>
      </c>
      <c r="W214" s="115" t="s">
        <v>1257</v>
      </c>
      <c r="X214" s="115" t="s">
        <v>1258</v>
      </c>
    </row>
    <row r="215" spans="1:24">
      <c r="A215" s="85"/>
      <c r="B215" s="85">
        <v>8</v>
      </c>
      <c r="C215" s="82">
        <v>1</v>
      </c>
      <c r="D215" s="82">
        <v>6</v>
      </c>
      <c r="E215" s="82"/>
      <c r="F215" s="83" t="s">
        <v>1452</v>
      </c>
      <c r="G215" s="82">
        <v>5</v>
      </c>
      <c r="H215" s="82">
        <v>50.45409438144015</v>
      </c>
      <c r="I215" s="82">
        <v>117.32676440349812</v>
      </c>
      <c r="J215" s="82">
        <v>84.029095024006708</v>
      </c>
      <c r="K215" s="82"/>
      <c r="L215" s="117">
        <v>201.81</v>
      </c>
      <c r="M215" s="117">
        <v>403.16585942750481</v>
      </c>
      <c r="N215" s="87">
        <v>5400000</v>
      </c>
      <c r="O215" s="87">
        <v>658571000</v>
      </c>
      <c r="P215" s="87">
        <v>203111000</v>
      </c>
      <c r="Q215" s="87">
        <v>455460000</v>
      </c>
      <c r="R215" s="87">
        <f t="shared" si="6"/>
        <v>5399996.4629135635</v>
      </c>
      <c r="S215" s="87">
        <v>658571000</v>
      </c>
      <c r="T215" s="87">
        <f t="shared" si="7"/>
        <v>10787841.112313727</v>
      </c>
      <c r="U215" s="85"/>
      <c r="V215" s="115" t="s">
        <v>1257</v>
      </c>
      <c r="W215" s="115" t="s">
        <v>1257</v>
      </c>
      <c r="X215" s="115" t="s">
        <v>1258</v>
      </c>
    </row>
    <row r="216" spans="1:24">
      <c r="A216" s="85"/>
      <c r="B216" s="85">
        <v>8</v>
      </c>
      <c r="C216" s="82">
        <v>1</v>
      </c>
      <c r="D216" s="82">
        <v>6</v>
      </c>
      <c r="E216" s="82"/>
      <c r="F216" s="83" t="s">
        <v>1453</v>
      </c>
      <c r="G216" s="82">
        <v>5</v>
      </c>
      <c r="H216" s="82">
        <v>18.468083603176176</v>
      </c>
      <c r="I216" s="82">
        <v>42.945979319589746</v>
      </c>
      <c r="J216" s="82">
        <v>30.757788263333712</v>
      </c>
      <c r="K216" s="82"/>
      <c r="L216" s="117">
        <v>73.87</v>
      </c>
      <c r="M216" s="117">
        <v>147.57376758292347</v>
      </c>
      <c r="N216" s="87">
        <v>5550000</v>
      </c>
      <c r="O216" s="87">
        <v>247757000</v>
      </c>
      <c r="P216" s="87">
        <v>76417000</v>
      </c>
      <c r="Q216" s="87">
        <v>171340000</v>
      </c>
      <c r="R216" s="87">
        <f t="shared" si="6"/>
        <v>5549979.6364449002</v>
      </c>
      <c r="S216" s="87">
        <v>247757000</v>
      </c>
      <c r="T216" s="87">
        <f t="shared" si="7"/>
        <v>11087469.946645156</v>
      </c>
      <c r="U216" s="85"/>
      <c r="V216" s="115" t="s">
        <v>1257</v>
      </c>
      <c r="W216" s="115" t="s">
        <v>1257</v>
      </c>
      <c r="X216" s="115" t="s">
        <v>1258</v>
      </c>
    </row>
    <row r="217" spans="1:24">
      <c r="A217" s="85"/>
      <c r="B217" s="85">
        <v>8</v>
      </c>
      <c r="C217" s="82">
        <v>1</v>
      </c>
      <c r="D217" s="82">
        <v>6</v>
      </c>
      <c r="E217" s="82"/>
      <c r="F217" s="83" t="s">
        <v>1454</v>
      </c>
      <c r="G217" s="82">
        <v>5</v>
      </c>
      <c r="H217" s="82">
        <v>17.80056250908547</v>
      </c>
      <c r="I217" s="82">
        <v>41.393715006833489</v>
      </c>
      <c r="J217" s="82">
        <v>29.64606097670719</v>
      </c>
      <c r="K217" s="82"/>
      <c r="L217" s="117">
        <v>71.2</v>
      </c>
      <c r="M217" s="117">
        <v>142.23977598354068</v>
      </c>
      <c r="N217" s="87">
        <v>5450000</v>
      </c>
      <c r="O217" s="87">
        <v>234500000</v>
      </c>
      <c r="P217" s="87">
        <v>72320000</v>
      </c>
      <c r="Q217" s="87">
        <v>162180000</v>
      </c>
      <c r="R217" s="87">
        <f t="shared" si="6"/>
        <v>5449998.8221294107</v>
      </c>
      <c r="S217" s="87">
        <v>234500000</v>
      </c>
      <c r="T217" s="87">
        <f t="shared" si="7"/>
        <v>10887733.308570897</v>
      </c>
      <c r="U217" s="85"/>
      <c r="V217" s="115" t="s">
        <v>1257</v>
      </c>
      <c r="W217" s="115" t="s">
        <v>1257</v>
      </c>
      <c r="X217" s="115" t="s">
        <v>1258</v>
      </c>
    </row>
    <row r="218" spans="1:24">
      <c r="A218" s="85"/>
      <c r="B218" s="85">
        <v>8</v>
      </c>
      <c r="C218" s="82">
        <v>1</v>
      </c>
      <c r="D218" s="82">
        <v>6</v>
      </c>
      <c r="E218" s="82"/>
      <c r="F218" s="83" t="s">
        <v>1455</v>
      </c>
      <c r="G218" s="82">
        <v>5</v>
      </c>
      <c r="H218" s="82">
        <v>17.80056250908547</v>
      </c>
      <c r="I218" s="82">
        <v>41.393715006833489</v>
      </c>
      <c r="J218" s="82">
        <v>29.64606097670719</v>
      </c>
      <c r="K218" s="82"/>
      <c r="L218" s="117">
        <v>71.2</v>
      </c>
      <c r="M218" s="117">
        <v>142.23977598354068</v>
      </c>
      <c r="N218" s="87">
        <v>5450000</v>
      </c>
      <c r="O218" s="87">
        <v>234500000</v>
      </c>
      <c r="P218" s="87">
        <v>72320000</v>
      </c>
      <c r="Q218" s="87">
        <v>162180000</v>
      </c>
      <c r="R218" s="87">
        <f t="shared" si="6"/>
        <v>5449998.8221294107</v>
      </c>
      <c r="S218" s="87">
        <v>234500000</v>
      </c>
      <c r="T218" s="87">
        <f t="shared" si="7"/>
        <v>10887733.308570897</v>
      </c>
      <c r="U218" s="85"/>
      <c r="V218" s="115" t="s">
        <v>1257</v>
      </c>
      <c r="W218" s="115" t="s">
        <v>1257</v>
      </c>
      <c r="X218" s="115" t="s">
        <v>1258</v>
      </c>
    </row>
    <row r="219" spans="1:24">
      <c r="A219" s="85"/>
      <c r="B219" s="85">
        <v>8</v>
      </c>
      <c r="C219" s="82">
        <v>1</v>
      </c>
      <c r="D219" s="82">
        <v>6</v>
      </c>
      <c r="E219" s="82"/>
      <c r="F219" s="83" t="s">
        <v>1456</v>
      </c>
      <c r="G219" s="82">
        <v>5</v>
      </c>
      <c r="H219" s="82">
        <v>17.80056250908547</v>
      </c>
      <c r="I219" s="82">
        <v>41.393715006833489</v>
      </c>
      <c r="J219" s="82">
        <v>29.64606097670719</v>
      </c>
      <c r="K219" s="82"/>
      <c r="L219" s="117">
        <v>71.2</v>
      </c>
      <c r="M219" s="117">
        <v>142.23977598354068</v>
      </c>
      <c r="N219" s="87">
        <v>5450000</v>
      </c>
      <c r="O219" s="87">
        <v>234500000</v>
      </c>
      <c r="P219" s="87">
        <v>72320000</v>
      </c>
      <c r="Q219" s="87">
        <v>162180000</v>
      </c>
      <c r="R219" s="87">
        <f t="shared" si="6"/>
        <v>5449998.8221294107</v>
      </c>
      <c r="S219" s="87">
        <v>234500000</v>
      </c>
      <c r="T219" s="87">
        <f t="shared" si="7"/>
        <v>10887733.308570897</v>
      </c>
      <c r="U219" s="85"/>
      <c r="V219" s="115" t="s">
        <v>1257</v>
      </c>
      <c r="W219" s="115" t="s">
        <v>1257</v>
      </c>
      <c r="X219" s="115" t="s">
        <v>1258</v>
      </c>
    </row>
    <row r="220" spans="1:24">
      <c r="A220" s="85"/>
      <c r="B220" s="85">
        <v>8</v>
      </c>
      <c r="C220" s="82">
        <v>1</v>
      </c>
      <c r="D220" s="82">
        <v>6</v>
      </c>
      <c r="E220" s="82"/>
      <c r="F220" s="83" t="s">
        <v>1457</v>
      </c>
      <c r="G220" s="82">
        <v>5</v>
      </c>
      <c r="H220" s="82">
        <v>17.80056250908547</v>
      </c>
      <c r="I220" s="82">
        <v>41.393715006833489</v>
      </c>
      <c r="J220" s="82">
        <v>29.64606097670719</v>
      </c>
      <c r="K220" s="82"/>
      <c r="L220" s="117">
        <v>71.2</v>
      </c>
      <c r="M220" s="117">
        <v>142.23977598354068</v>
      </c>
      <c r="N220" s="87">
        <v>5450000</v>
      </c>
      <c r="O220" s="87">
        <v>234500000</v>
      </c>
      <c r="P220" s="87">
        <v>72320000</v>
      </c>
      <c r="Q220" s="87">
        <v>162180000</v>
      </c>
      <c r="R220" s="87">
        <f t="shared" si="6"/>
        <v>5449998.8221294107</v>
      </c>
      <c r="S220" s="87">
        <v>234500000</v>
      </c>
      <c r="T220" s="87">
        <f t="shared" si="7"/>
        <v>10887733.308570897</v>
      </c>
      <c r="U220" s="85"/>
      <c r="V220" s="115" t="s">
        <v>1257</v>
      </c>
      <c r="W220" s="115" t="s">
        <v>1257</v>
      </c>
      <c r="X220" s="115" t="s">
        <v>1258</v>
      </c>
    </row>
    <row r="221" spans="1:24">
      <c r="A221" s="85"/>
      <c r="B221" s="85">
        <v>8</v>
      </c>
      <c r="C221" s="82">
        <v>1</v>
      </c>
      <c r="D221" s="82">
        <v>6</v>
      </c>
      <c r="E221" s="82"/>
      <c r="F221" s="83" t="s">
        <v>1458</v>
      </c>
      <c r="G221" s="82">
        <v>5</v>
      </c>
      <c r="H221" s="82">
        <v>34.711096892716668</v>
      </c>
      <c r="I221" s="82">
        <v>80.717744263325301</v>
      </c>
      <c r="J221" s="82">
        <v>57.809818904579018</v>
      </c>
      <c r="K221" s="82"/>
      <c r="L221" s="117">
        <v>138.84</v>
      </c>
      <c r="M221" s="117">
        <v>277.36756316790434</v>
      </c>
      <c r="N221" s="87">
        <v>5450000</v>
      </c>
      <c r="O221" s="87">
        <v>457275000</v>
      </c>
      <c r="P221" s="87">
        <v>141025000</v>
      </c>
      <c r="Q221" s="87">
        <v>316250000</v>
      </c>
      <c r="R221" s="87">
        <f t="shared" si="6"/>
        <v>5449998.8221294098</v>
      </c>
      <c r="S221" s="87">
        <v>457275000</v>
      </c>
      <c r="T221" s="87">
        <f t="shared" si="7"/>
        <v>10887733.308570899</v>
      </c>
      <c r="U221" s="85"/>
      <c r="V221" s="115" t="s">
        <v>1257</v>
      </c>
      <c r="W221" s="115" t="s">
        <v>1257</v>
      </c>
      <c r="X221" s="115" t="s">
        <v>1258</v>
      </c>
    </row>
    <row r="222" spans="1:24">
      <c r="A222" s="85"/>
      <c r="B222" s="85">
        <v>8</v>
      </c>
      <c r="C222" s="82">
        <v>1</v>
      </c>
      <c r="D222" s="82">
        <v>7</v>
      </c>
      <c r="E222" s="82"/>
      <c r="F222" s="83" t="s">
        <v>1985</v>
      </c>
      <c r="G222" s="82">
        <v>5</v>
      </c>
      <c r="H222" s="82">
        <v>26.030822590533415</v>
      </c>
      <c r="I222" s="82">
        <v>60.532494473476163</v>
      </c>
      <c r="J222" s="82">
        <v>43.353200405825177</v>
      </c>
      <c r="K222" s="82"/>
      <c r="L222" s="117">
        <v>104.12</v>
      </c>
      <c r="M222" s="117">
        <v>208.00569487930136</v>
      </c>
      <c r="N222" s="87">
        <v>5500000</v>
      </c>
      <c r="O222" s="87">
        <v>346069000</v>
      </c>
      <c r="P222" s="87">
        <v>106729000</v>
      </c>
      <c r="Q222" s="87">
        <v>239340000</v>
      </c>
      <c r="R222" s="87">
        <f t="shared" si="6"/>
        <v>5499992.4532352705</v>
      </c>
      <c r="S222" s="87">
        <v>346069000</v>
      </c>
      <c r="T222" s="87">
        <f t="shared" si="7"/>
        <v>10987608.068249285</v>
      </c>
      <c r="U222" s="85"/>
      <c r="V222" s="115" t="s">
        <v>1257</v>
      </c>
      <c r="W222" s="115" t="s">
        <v>1257</v>
      </c>
      <c r="X222" s="115" t="s">
        <v>1258</v>
      </c>
    </row>
    <row r="223" spans="1:24">
      <c r="A223" s="85"/>
      <c r="B223" s="85">
        <v>8</v>
      </c>
      <c r="C223" s="82">
        <v>1</v>
      </c>
      <c r="D223" s="82">
        <v>7</v>
      </c>
      <c r="E223" s="82"/>
      <c r="F223" s="83" t="s">
        <v>1193</v>
      </c>
      <c r="G223" s="82">
        <v>5</v>
      </c>
      <c r="H223" s="82">
        <v>27.400865884772013</v>
      </c>
      <c r="I223" s="82">
        <v>63.718415235238055</v>
      </c>
      <c r="J223" s="82">
        <v>45.634947795605449</v>
      </c>
      <c r="K223" s="82"/>
      <c r="L223" s="117">
        <v>109.6</v>
      </c>
      <c r="M223" s="117">
        <v>218.95336303084349</v>
      </c>
      <c r="N223" s="87">
        <v>5450000</v>
      </c>
      <c r="O223" s="87">
        <v>360971000</v>
      </c>
      <c r="P223" s="87">
        <v>111331000</v>
      </c>
      <c r="Q223" s="87">
        <v>249640000</v>
      </c>
      <c r="R223" s="87">
        <f t="shared" si="6"/>
        <v>5449985.0811397433</v>
      </c>
      <c r="S223" s="87">
        <v>360971000</v>
      </c>
      <c r="T223" s="87">
        <f t="shared" si="7"/>
        <v>10887705.857513424</v>
      </c>
      <c r="U223" s="85"/>
      <c r="V223" s="115" t="s">
        <v>1257</v>
      </c>
      <c r="W223" s="115" t="s">
        <v>1257</v>
      </c>
      <c r="X223" s="115" t="s">
        <v>1258</v>
      </c>
    </row>
    <row r="224" spans="1:24">
      <c r="A224" s="85"/>
      <c r="B224" s="85">
        <v>8</v>
      </c>
      <c r="C224" s="82">
        <v>1</v>
      </c>
      <c r="D224" s="82">
        <v>7</v>
      </c>
      <c r="E224" s="82"/>
      <c r="F224" s="83" t="s">
        <v>1194</v>
      </c>
      <c r="G224" s="82">
        <v>5</v>
      </c>
      <c r="H224" s="82">
        <v>27.400865884772013</v>
      </c>
      <c r="I224" s="82">
        <v>63.718415235238055</v>
      </c>
      <c r="J224" s="82">
        <v>45.634947795605449</v>
      </c>
      <c r="K224" s="82"/>
      <c r="L224" s="117">
        <v>109.6</v>
      </c>
      <c r="M224" s="117">
        <v>218.95336303084349</v>
      </c>
      <c r="N224" s="87">
        <v>5450000</v>
      </c>
      <c r="O224" s="87">
        <v>360971000</v>
      </c>
      <c r="P224" s="87">
        <v>111331000</v>
      </c>
      <c r="Q224" s="87">
        <v>249640000</v>
      </c>
      <c r="R224" s="87">
        <f t="shared" si="6"/>
        <v>5449985.0811397433</v>
      </c>
      <c r="S224" s="87">
        <v>360971000</v>
      </c>
      <c r="T224" s="87">
        <f t="shared" si="7"/>
        <v>10887705.857513424</v>
      </c>
      <c r="U224" s="85"/>
      <c r="V224" s="115" t="s">
        <v>1257</v>
      </c>
      <c r="W224" s="115" t="s">
        <v>1257</v>
      </c>
      <c r="X224" s="115" t="s">
        <v>1258</v>
      </c>
    </row>
    <row r="225" spans="1:24">
      <c r="A225" s="85"/>
      <c r="B225" s="85">
        <v>8</v>
      </c>
      <c r="C225" s="82">
        <v>1</v>
      </c>
      <c r="D225" s="82">
        <v>7</v>
      </c>
      <c r="E225" s="82"/>
      <c r="F225" s="83" t="s">
        <v>1195</v>
      </c>
      <c r="G225" s="82">
        <v>5</v>
      </c>
      <c r="H225" s="82">
        <v>27.400865884772013</v>
      </c>
      <c r="I225" s="82">
        <v>63.718415235238055</v>
      </c>
      <c r="J225" s="82">
        <v>45.634947795605449</v>
      </c>
      <c r="K225" s="82"/>
      <c r="L225" s="117">
        <v>109.6</v>
      </c>
      <c r="M225" s="117">
        <v>218.95336303084349</v>
      </c>
      <c r="N225" s="87">
        <v>5450000</v>
      </c>
      <c r="O225" s="87">
        <v>360971000</v>
      </c>
      <c r="P225" s="87">
        <v>111331000</v>
      </c>
      <c r="Q225" s="87">
        <v>249640000</v>
      </c>
      <c r="R225" s="87">
        <f t="shared" si="6"/>
        <v>5449985.0811397433</v>
      </c>
      <c r="S225" s="87">
        <v>360971000</v>
      </c>
      <c r="T225" s="87">
        <f t="shared" si="7"/>
        <v>10887705.857513424</v>
      </c>
      <c r="U225" s="85"/>
      <c r="V225" s="115" t="s">
        <v>1257</v>
      </c>
      <c r="W225" s="115" t="s">
        <v>1257</v>
      </c>
      <c r="X225" s="115" t="s">
        <v>1258</v>
      </c>
    </row>
    <row r="226" spans="1:24">
      <c r="A226" s="85"/>
      <c r="B226" s="85">
        <v>8</v>
      </c>
      <c r="C226" s="82">
        <v>1</v>
      </c>
      <c r="D226" s="82">
        <v>7</v>
      </c>
      <c r="E226" s="82"/>
      <c r="F226" s="83" t="s">
        <v>1196</v>
      </c>
      <c r="G226" s="82">
        <v>5</v>
      </c>
      <c r="H226" s="82">
        <v>27.400865884772013</v>
      </c>
      <c r="I226" s="82">
        <v>63.718415235238055</v>
      </c>
      <c r="J226" s="82">
        <v>45.634947795605449</v>
      </c>
      <c r="K226" s="82"/>
      <c r="L226" s="117">
        <v>109.6</v>
      </c>
      <c r="M226" s="117">
        <v>218.95336303084349</v>
      </c>
      <c r="N226" s="87">
        <v>5450000</v>
      </c>
      <c r="O226" s="87">
        <v>360971000</v>
      </c>
      <c r="P226" s="87">
        <v>111331000</v>
      </c>
      <c r="Q226" s="87">
        <v>249640000</v>
      </c>
      <c r="R226" s="87">
        <f t="shared" si="6"/>
        <v>5449985.0811397433</v>
      </c>
      <c r="S226" s="87">
        <v>360971000</v>
      </c>
      <c r="T226" s="87">
        <f t="shared" si="7"/>
        <v>10887705.857513424</v>
      </c>
      <c r="U226" s="85"/>
      <c r="V226" s="115" t="s">
        <v>1257</v>
      </c>
      <c r="W226" s="115" t="s">
        <v>1257</v>
      </c>
      <c r="X226" s="115" t="s">
        <v>1258</v>
      </c>
    </row>
    <row r="227" spans="1:24">
      <c r="A227" s="85"/>
      <c r="B227" s="85">
        <v>8</v>
      </c>
      <c r="C227" s="82">
        <v>1</v>
      </c>
      <c r="D227" s="82">
        <v>7</v>
      </c>
      <c r="E227" s="82"/>
      <c r="F227" s="83" t="s">
        <v>1197</v>
      </c>
      <c r="G227" s="82">
        <v>5</v>
      </c>
      <c r="H227" s="82">
        <v>27.743376708331667</v>
      </c>
      <c r="I227" s="82">
        <v>64.514895425678532</v>
      </c>
      <c r="J227" s="82">
        <v>46.205384643050515</v>
      </c>
      <c r="K227" s="82"/>
      <c r="L227" s="117">
        <v>110.97</v>
      </c>
      <c r="M227" s="117">
        <v>221.69028006872904</v>
      </c>
      <c r="N227" s="87">
        <v>5500000</v>
      </c>
      <c r="O227" s="87">
        <v>368837000</v>
      </c>
      <c r="P227" s="87">
        <v>113757000</v>
      </c>
      <c r="Q227" s="87">
        <v>255080000</v>
      </c>
      <c r="R227" s="87">
        <f t="shared" si="6"/>
        <v>5499996.9659950156</v>
      </c>
      <c r="S227" s="87">
        <v>368837000</v>
      </c>
      <c r="T227" s="87">
        <f t="shared" si="7"/>
        <v>10987617.083613545</v>
      </c>
      <c r="U227" s="85"/>
      <c r="V227" s="115" t="s">
        <v>1257</v>
      </c>
      <c r="W227" s="115" t="s">
        <v>1257</v>
      </c>
      <c r="X227" s="115" t="s">
        <v>1258</v>
      </c>
    </row>
    <row r="228" spans="1:24">
      <c r="A228" s="85"/>
      <c r="B228" s="85">
        <v>8</v>
      </c>
      <c r="C228" s="82">
        <v>1</v>
      </c>
      <c r="D228" s="82">
        <v>7</v>
      </c>
      <c r="E228" s="82"/>
      <c r="F228" s="83" t="s">
        <v>1198</v>
      </c>
      <c r="G228" s="82">
        <v>5</v>
      </c>
      <c r="H228" s="82">
        <v>23.305736476080725</v>
      </c>
      <c r="I228" s="82">
        <v>54.195535294059233</v>
      </c>
      <c r="J228" s="82">
        <v>38.814688261919159</v>
      </c>
      <c r="K228" s="82"/>
      <c r="L228" s="117">
        <v>93.22</v>
      </c>
      <c r="M228" s="117">
        <v>186.2302235559784</v>
      </c>
      <c r="N228" s="87">
        <v>5450000</v>
      </c>
      <c r="O228" s="87">
        <v>307023000</v>
      </c>
      <c r="P228" s="87">
        <v>94693000</v>
      </c>
      <c r="Q228" s="87">
        <v>212330000</v>
      </c>
      <c r="R228" s="87">
        <f t="shared" si="6"/>
        <v>5449985.7581421044</v>
      </c>
      <c r="S228" s="87">
        <v>307023000</v>
      </c>
      <c r="T228" s="87">
        <f t="shared" si="7"/>
        <v>10887707.209994663</v>
      </c>
      <c r="U228" s="85"/>
      <c r="V228" s="115" t="s">
        <v>1257</v>
      </c>
      <c r="W228" s="115" t="s">
        <v>1257</v>
      </c>
      <c r="X228" s="115" t="s">
        <v>1258</v>
      </c>
    </row>
    <row r="229" spans="1:24">
      <c r="A229" s="85"/>
      <c r="B229" s="85">
        <v>8</v>
      </c>
      <c r="C229" s="82">
        <v>1</v>
      </c>
      <c r="D229" s="82">
        <v>7</v>
      </c>
      <c r="E229" s="82"/>
      <c r="F229" s="83" t="s">
        <v>1199</v>
      </c>
      <c r="G229" s="82">
        <v>5</v>
      </c>
      <c r="H229" s="82">
        <v>37.146173842695497</v>
      </c>
      <c r="I229" s="82">
        <v>86.380311456675841</v>
      </c>
      <c r="J229" s="82">
        <v>61.865333425830819</v>
      </c>
      <c r="K229" s="82"/>
      <c r="L229" s="117">
        <v>148.58000000000001</v>
      </c>
      <c r="M229" s="117">
        <v>296.82564488250671</v>
      </c>
      <c r="N229" s="87">
        <v>5450000</v>
      </c>
      <c r="O229" s="87">
        <v>489354000</v>
      </c>
      <c r="P229" s="87">
        <v>150924000</v>
      </c>
      <c r="Q229" s="87">
        <v>338430000</v>
      </c>
      <c r="R229" s="87">
        <f t="shared" si="6"/>
        <v>5449998.0087436754</v>
      </c>
      <c r="S229" s="87">
        <v>489354000</v>
      </c>
      <c r="T229" s="87">
        <f t="shared" si="7"/>
        <v>10887731.683629822</v>
      </c>
      <c r="U229" s="85"/>
      <c r="V229" s="115" t="s">
        <v>1257</v>
      </c>
      <c r="W229" s="115" t="s">
        <v>1257</v>
      </c>
      <c r="X229" s="115" t="s">
        <v>1258</v>
      </c>
    </row>
    <row r="230" spans="1:24">
      <c r="A230" s="85"/>
      <c r="B230" s="85">
        <v>8</v>
      </c>
      <c r="C230" s="82">
        <v>1</v>
      </c>
      <c r="D230" s="82">
        <v>7</v>
      </c>
      <c r="E230" s="82"/>
      <c r="F230" s="83" t="s">
        <v>1200</v>
      </c>
      <c r="G230" s="82">
        <v>5</v>
      </c>
      <c r="H230" s="82">
        <v>18.000568829412273</v>
      </c>
      <c r="I230" s="82">
        <v>41.85881292825858</v>
      </c>
      <c r="J230" s="82">
        <v>29.979162785434237</v>
      </c>
      <c r="K230" s="82"/>
      <c r="L230" s="117">
        <v>72</v>
      </c>
      <c r="M230" s="117">
        <v>143.8379757136928</v>
      </c>
      <c r="N230" s="87">
        <v>5450000</v>
      </c>
      <c r="O230" s="87">
        <v>237134000</v>
      </c>
      <c r="P230" s="87">
        <v>73134000</v>
      </c>
      <c r="Q230" s="87">
        <v>164000000</v>
      </c>
      <c r="R230" s="87">
        <f t="shared" si="6"/>
        <v>5449979.7129177162</v>
      </c>
      <c r="S230" s="87">
        <v>237134000</v>
      </c>
      <c r="T230" s="87">
        <f t="shared" si="7"/>
        <v>10887695.133149678</v>
      </c>
      <c r="U230" s="85"/>
      <c r="V230" s="115" t="s">
        <v>1257</v>
      </c>
      <c r="W230" s="115" t="s">
        <v>1257</v>
      </c>
      <c r="X230" s="115" t="s">
        <v>1258</v>
      </c>
    </row>
    <row r="231" spans="1:24">
      <c r="A231" s="85"/>
      <c r="B231" s="85">
        <v>8</v>
      </c>
      <c r="C231" s="82">
        <v>1</v>
      </c>
      <c r="D231" s="82">
        <v>7</v>
      </c>
      <c r="E231" s="82"/>
      <c r="F231" s="83" t="s">
        <v>1201</v>
      </c>
      <c r="G231" s="82">
        <v>5</v>
      </c>
      <c r="H231" s="82">
        <v>18.000568829412273</v>
      </c>
      <c r="I231" s="82">
        <v>41.85881292825858</v>
      </c>
      <c r="J231" s="82">
        <v>29.979162785434237</v>
      </c>
      <c r="K231" s="82"/>
      <c r="L231" s="117">
        <v>72</v>
      </c>
      <c r="M231" s="117">
        <v>143.8379757136928</v>
      </c>
      <c r="N231" s="87">
        <v>5450000</v>
      </c>
      <c r="O231" s="87">
        <v>237134000</v>
      </c>
      <c r="P231" s="87">
        <v>73134000</v>
      </c>
      <c r="Q231" s="87">
        <v>164000000</v>
      </c>
      <c r="R231" s="87">
        <f t="shared" si="6"/>
        <v>5449979.7129177162</v>
      </c>
      <c r="S231" s="87">
        <v>237134000</v>
      </c>
      <c r="T231" s="87">
        <f t="shared" si="7"/>
        <v>10887695.133149678</v>
      </c>
      <c r="U231" s="85"/>
      <c r="V231" s="115" t="s">
        <v>1257</v>
      </c>
      <c r="W231" s="115" t="s">
        <v>1257</v>
      </c>
      <c r="X231" s="115" t="s">
        <v>1258</v>
      </c>
    </row>
    <row r="232" spans="1:24">
      <c r="A232" s="85"/>
      <c r="B232" s="85">
        <v>8</v>
      </c>
      <c r="C232" s="82">
        <v>1</v>
      </c>
      <c r="D232" s="82">
        <v>7</v>
      </c>
      <c r="E232" s="82"/>
      <c r="F232" s="83" t="s">
        <v>1202</v>
      </c>
      <c r="G232" s="82">
        <v>5</v>
      </c>
      <c r="H232" s="82">
        <v>18.000568829412273</v>
      </c>
      <c r="I232" s="82">
        <v>41.85881292825858</v>
      </c>
      <c r="J232" s="82">
        <v>29.979162785434237</v>
      </c>
      <c r="K232" s="82"/>
      <c r="L232" s="117">
        <v>72</v>
      </c>
      <c r="M232" s="117">
        <v>143.8379757136928</v>
      </c>
      <c r="N232" s="87">
        <v>5450000</v>
      </c>
      <c r="O232" s="87">
        <v>237134000</v>
      </c>
      <c r="P232" s="87">
        <v>73134000</v>
      </c>
      <c r="Q232" s="87">
        <v>164000000</v>
      </c>
      <c r="R232" s="87">
        <f t="shared" si="6"/>
        <v>5449979.7129177162</v>
      </c>
      <c r="S232" s="87">
        <v>237134000</v>
      </c>
      <c r="T232" s="87">
        <f t="shared" si="7"/>
        <v>10887695.133149678</v>
      </c>
      <c r="U232" s="85"/>
      <c r="V232" s="115" t="s">
        <v>1257</v>
      </c>
      <c r="W232" s="115" t="s">
        <v>1257</v>
      </c>
      <c r="X232" s="115" t="s">
        <v>1258</v>
      </c>
    </row>
    <row r="233" spans="1:24">
      <c r="A233" s="85"/>
      <c r="B233" s="85">
        <v>8</v>
      </c>
      <c r="C233" s="82">
        <v>1</v>
      </c>
      <c r="D233" s="82">
        <v>7</v>
      </c>
      <c r="E233" s="82"/>
      <c r="F233" s="83" t="s">
        <v>1203</v>
      </c>
      <c r="G233" s="82">
        <v>5</v>
      </c>
      <c r="H233" s="82">
        <v>18.000568829412273</v>
      </c>
      <c r="I233" s="82">
        <v>41.85881292825858</v>
      </c>
      <c r="J233" s="82">
        <v>29.979162785434237</v>
      </c>
      <c r="K233" s="82"/>
      <c r="L233" s="117">
        <v>72</v>
      </c>
      <c r="M233" s="117">
        <v>143.8379757136928</v>
      </c>
      <c r="N233" s="87">
        <v>5450000</v>
      </c>
      <c r="O233" s="87">
        <v>237134000</v>
      </c>
      <c r="P233" s="87">
        <v>73134000</v>
      </c>
      <c r="Q233" s="87">
        <v>164000000</v>
      </c>
      <c r="R233" s="87">
        <f t="shared" si="6"/>
        <v>5449979.7129177162</v>
      </c>
      <c r="S233" s="87">
        <v>237134000</v>
      </c>
      <c r="T233" s="87">
        <f t="shared" si="7"/>
        <v>10887695.133149678</v>
      </c>
      <c r="U233" s="85"/>
      <c r="V233" s="115" t="s">
        <v>1257</v>
      </c>
      <c r="W233" s="115" t="s">
        <v>1257</v>
      </c>
      <c r="X233" s="115" t="s">
        <v>1258</v>
      </c>
    </row>
    <row r="234" spans="1:24">
      <c r="A234" s="85"/>
      <c r="B234" s="85">
        <v>8</v>
      </c>
      <c r="C234" s="82">
        <v>1</v>
      </c>
      <c r="D234" s="82">
        <v>7</v>
      </c>
      <c r="E234" s="82"/>
      <c r="F234" s="83" t="s">
        <v>1204</v>
      </c>
      <c r="G234" s="82">
        <v>5</v>
      </c>
      <c r="H234" s="82">
        <v>18.900597270882884</v>
      </c>
      <c r="I234" s="82">
        <v>43.951753574671507</v>
      </c>
      <c r="J234" s="82">
        <v>31.478120924705944</v>
      </c>
      <c r="K234" s="82"/>
      <c r="L234" s="117">
        <v>75.599999999999994</v>
      </c>
      <c r="M234" s="117">
        <v>151.02987449937746</v>
      </c>
      <c r="N234" s="87">
        <v>5550000</v>
      </c>
      <c r="O234" s="87">
        <v>253560000</v>
      </c>
      <c r="P234" s="87">
        <v>78200000</v>
      </c>
      <c r="Q234" s="87">
        <v>175360000</v>
      </c>
      <c r="R234" s="87">
        <f t="shared" si="6"/>
        <v>5549993.8592381803</v>
      </c>
      <c r="S234" s="87">
        <v>253560000</v>
      </c>
      <c r="T234" s="87">
        <f t="shared" si="7"/>
        <v>11087498.360225635</v>
      </c>
      <c r="U234" s="85"/>
      <c r="V234" s="115" t="s">
        <v>1257</v>
      </c>
      <c r="W234" s="115" t="s">
        <v>1257</v>
      </c>
      <c r="X234" s="115" t="s">
        <v>1258</v>
      </c>
    </row>
    <row r="235" spans="1:24">
      <c r="A235" s="85"/>
      <c r="B235" s="85">
        <v>8</v>
      </c>
      <c r="C235" s="82">
        <v>1</v>
      </c>
      <c r="D235" s="82">
        <v>7</v>
      </c>
      <c r="E235" s="82"/>
      <c r="F235" s="83" t="s">
        <v>1205</v>
      </c>
      <c r="G235" s="82">
        <v>5</v>
      </c>
      <c r="H235" s="82">
        <v>26.170827014762178</v>
      </c>
      <c r="I235" s="82">
        <v>60.858063018473729</v>
      </c>
      <c r="J235" s="82">
        <v>43.58637167193411</v>
      </c>
      <c r="K235" s="82"/>
      <c r="L235" s="117">
        <v>104.68</v>
      </c>
      <c r="M235" s="117">
        <v>209.12443469040784</v>
      </c>
      <c r="N235" s="87">
        <v>5500000</v>
      </c>
      <c r="O235" s="87">
        <v>347930000</v>
      </c>
      <c r="P235" s="87">
        <v>107310000</v>
      </c>
      <c r="Q235" s="87">
        <v>240620000</v>
      </c>
      <c r="R235" s="87">
        <f t="shared" si="6"/>
        <v>5499987.6981595736</v>
      </c>
      <c r="S235" s="87">
        <v>347930000</v>
      </c>
      <c r="T235" s="87">
        <f t="shared" si="7"/>
        <v>10987598.568798415</v>
      </c>
      <c r="U235" s="85"/>
      <c r="V235" s="115" t="s">
        <v>1257</v>
      </c>
      <c r="W235" s="115" t="s">
        <v>1257</v>
      </c>
      <c r="X235" s="115" t="s">
        <v>1258</v>
      </c>
    </row>
    <row r="236" spans="1:24">
      <c r="A236" s="85"/>
      <c r="B236" s="85">
        <v>8</v>
      </c>
      <c r="C236" s="82">
        <v>1</v>
      </c>
      <c r="D236" s="82">
        <v>7</v>
      </c>
      <c r="E236" s="82"/>
      <c r="F236" s="83" t="s">
        <v>1206</v>
      </c>
      <c r="G236" s="82">
        <v>5</v>
      </c>
      <c r="H236" s="82">
        <v>28.110888321932165</v>
      </c>
      <c r="I236" s="82">
        <v>65.369512856297149</v>
      </c>
      <c r="J236" s="82">
        <v>46.817459216586464</v>
      </c>
      <c r="K236" s="82"/>
      <c r="L236" s="117">
        <v>112.44</v>
      </c>
      <c r="M236" s="117">
        <v>224.6269720728836</v>
      </c>
      <c r="N236" s="87">
        <v>5500000</v>
      </c>
      <c r="O236" s="87">
        <v>373723000</v>
      </c>
      <c r="P236" s="87">
        <v>115263000</v>
      </c>
      <c r="Q236" s="87">
        <v>258460000</v>
      </c>
      <c r="R236" s="87">
        <f t="shared" si="6"/>
        <v>5499998.1635483997</v>
      </c>
      <c r="S236" s="87">
        <v>373723000</v>
      </c>
      <c r="T236" s="87">
        <f t="shared" si="7"/>
        <v>10987619.476025414</v>
      </c>
      <c r="U236" s="85"/>
      <c r="V236" s="115" t="s">
        <v>1257</v>
      </c>
      <c r="W236" s="115" t="s">
        <v>1257</v>
      </c>
      <c r="X236" s="115" t="s">
        <v>1258</v>
      </c>
    </row>
    <row r="237" spans="1:24">
      <c r="A237" s="85"/>
      <c r="B237" s="85">
        <v>8</v>
      </c>
      <c r="C237" s="82">
        <v>1</v>
      </c>
      <c r="D237" s="82">
        <v>7</v>
      </c>
      <c r="E237" s="82"/>
      <c r="F237" s="83" t="s">
        <v>1207</v>
      </c>
      <c r="G237" s="82">
        <v>5</v>
      </c>
      <c r="H237" s="82">
        <v>27.60087220509882</v>
      </c>
      <c r="I237" s="82">
        <v>64.183513156663153</v>
      </c>
      <c r="J237" s="82">
        <v>45.968049604332499</v>
      </c>
      <c r="K237" s="82"/>
      <c r="L237" s="117">
        <v>110.4</v>
      </c>
      <c r="M237" s="117">
        <v>220.55156276099567</v>
      </c>
      <c r="N237" s="87">
        <v>5450000</v>
      </c>
      <c r="O237" s="87">
        <v>363606000</v>
      </c>
      <c r="P237" s="87">
        <v>112146000</v>
      </c>
      <c r="Q237" s="87">
        <v>251460000</v>
      </c>
      <c r="R237" s="87">
        <f t="shared" si="6"/>
        <v>5449987.7069005165</v>
      </c>
      <c r="S237" s="87">
        <v>363606000</v>
      </c>
      <c r="T237" s="87">
        <f t="shared" si="7"/>
        <v>10887711.103126124</v>
      </c>
      <c r="U237" s="85"/>
      <c r="V237" s="115" t="s">
        <v>1257</v>
      </c>
      <c r="W237" s="115" t="s">
        <v>1257</v>
      </c>
      <c r="X237" s="115" t="s">
        <v>1258</v>
      </c>
    </row>
    <row r="238" spans="1:24">
      <c r="A238" s="85"/>
      <c r="B238" s="85">
        <v>8</v>
      </c>
      <c r="C238" s="82">
        <v>1</v>
      </c>
      <c r="D238" s="82">
        <v>7</v>
      </c>
      <c r="E238" s="82"/>
      <c r="F238" s="83" t="s">
        <v>1208</v>
      </c>
      <c r="G238" s="82">
        <v>5</v>
      </c>
      <c r="H238" s="82">
        <v>27.60087220509882</v>
      </c>
      <c r="I238" s="82">
        <v>64.183513156663153</v>
      </c>
      <c r="J238" s="82">
        <v>45.968049604332499</v>
      </c>
      <c r="K238" s="82"/>
      <c r="L238" s="117">
        <v>110.4</v>
      </c>
      <c r="M238" s="117">
        <v>220.55156276099567</v>
      </c>
      <c r="N238" s="87">
        <v>5450000</v>
      </c>
      <c r="O238" s="87">
        <v>363606000</v>
      </c>
      <c r="P238" s="87">
        <v>112146000</v>
      </c>
      <c r="Q238" s="87">
        <v>251460000</v>
      </c>
      <c r="R238" s="87">
        <f t="shared" si="6"/>
        <v>5449987.7069005165</v>
      </c>
      <c r="S238" s="87">
        <v>363606000</v>
      </c>
      <c r="T238" s="87">
        <f t="shared" si="7"/>
        <v>10887711.103126124</v>
      </c>
      <c r="U238" s="85"/>
      <c r="V238" s="115" t="s">
        <v>1257</v>
      </c>
      <c r="W238" s="115" t="s">
        <v>1257</v>
      </c>
      <c r="X238" s="115" t="s">
        <v>1258</v>
      </c>
    </row>
    <row r="239" spans="1:24">
      <c r="A239" s="85"/>
      <c r="B239" s="85">
        <v>8</v>
      </c>
      <c r="C239" s="82">
        <v>1</v>
      </c>
      <c r="D239" s="82">
        <v>7</v>
      </c>
      <c r="E239" s="82"/>
      <c r="F239" s="83" t="s">
        <v>1209</v>
      </c>
      <c r="G239" s="82">
        <v>5</v>
      </c>
      <c r="H239" s="82">
        <v>27.60087220509882</v>
      </c>
      <c r="I239" s="82">
        <v>64.183513156663153</v>
      </c>
      <c r="J239" s="82">
        <v>45.968049604332499</v>
      </c>
      <c r="K239" s="82"/>
      <c r="L239" s="117">
        <v>110.4</v>
      </c>
      <c r="M239" s="117">
        <v>220.55156276099567</v>
      </c>
      <c r="N239" s="87">
        <v>5450000</v>
      </c>
      <c r="O239" s="87">
        <v>363606000</v>
      </c>
      <c r="P239" s="87">
        <v>112146000</v>
      </c>
      <c r="Q239" s="87">
        <v>251460000</v>
      </c>
      <c r="R239" s="87">
        <f t="shared" si="6"/>
        <v>5449987.7069005165</v>
      </c>
      <c r="S239" s="87">
        <v>363606000</v>
      </c>
      <c r="T239" s="87">
        <f t="shared" si="7"/>
        <v>10887711.103126124</v>
      </c>
      <c r="U239" s="85"/>
      <c r="V239" s="115" t="s">
        <v>1257</v>
      </c>
      <c r="W239" s="115" t="s">
        <v>1257</v>
      </c>
      <c r="X239" s="115" t="s">
        <v>1258</v>
      </c>
    </row>
    <row r="240" spans="1:24">
      <c r="A240" s="85"/>
      <c r="B240" s="85">
        <v>8</v>
      </c>
      <c r="C240" s="82">
        <v>1</v>
      </c>
      <c r="D240" s="82">
        <v>7</v>
      </c>
      <c r="E240" s="82"/>
      <c r="F240" s="83" t="s">
        <v>2002</v>
      </c>
      <c r="G240" s="82">
        <v>5</v>
      </c>
      <c r="H240" s="82">
        <v>27.60087220509882</v>
      </c>
      <c r="I240" s="82">
        <v>64.183513156663153</v>
      </c>
      <c r="J240" s="82">
        <v>45.968049604332499</v>
      </c>
      <c r="K240" s="82"/>
      <c r="L240" s="117">
        <v>110.4</v>
      </c>
      <c r="M240" s="117">
        <v>220.55156276099567</v>
      </c>
      <c r="N240" s="87">
        <v>5450000</v>
      </c>
      <c r="O240" s="87">
        <v>363606000</v>
      </c>
      <c r="P240" s="87">
        <v>112146000</v>
      </c>
      <c r="Q240" s="87">
        <v>251460000</v>
      </c>
      <c r="R240" s="87">
        <f t="shared" si="6"/>
        <v>5449987.7069005165</v>
      </c>
      <c r="S240" s="87">
        <v>363606000</v>
      </c>
      <c r="T240" s="87">
        <f t="shared" si="7"/>
        <v>10887711.103126124</v>
      </c>
      <c r="U240" s="85"/>
      <c r="V240" s="115" t="s">
        <v>1257</v>
      </c>
      <c r="W240" s="115" t="s">
        <v>1257</v>
      </c>
      <c r="X240" s="115" t="s">
        <v>1258</v>
      </c>
    </row>
    <row r="241" spans="1:24">
      <c r="A241" s="85"/>
      <c r="B241" s="85">
        <v>8</v>
      </c>
      <c r="C241" s="82">
        <v>1</v>
      </c>
      <c r="D241" s="82">
        <v>7</v>
      </c>
      <c r="E241" s="82"/>
      <c r="F241" s="83" t="s">
        <v>2003</v>
      </c>
      <c r="G241" s="82">
        <v>5</v>
      </c>
      <c r="H241" s="82">
        <v>26.565839497407612</v>
      </c>
      <c r="I241" s="82">
        <v>61.776631413288293</v>
      </c>
      <c r="J241" s="82">
        <v>44.244247744170032</v>
      </c>
      <c r="K241" s="82"/>
      <c r="L241" s="117">
        <v>106.26</v>
      </c>
      <c r="M241" s="117">
        <v>212.28087915745834</v>
      </c>
      <c r="N241" s="87">
        <v>5450000</v>
      </c>
      <c r="O241" s="87">
        <v>349971000</v>
      </c>
      <c r="P241" s="87">
        <v>107941000</v>
      </c>
      <c r="Q241" s="87">
        <v>242030000</v>
      </c>
      <c r="R241" s="87">
        <f t="shared" si="6"/>
        <v>5449991.2107566139</v>
      </c>
      <c r="S241" s="87">
        <v>349971000</v>
      </c>
      <c r="T241" s="87">
        <f t="shared" si="7"/>
        <v>10887718.10295346</v>
      </c>
      <c r="U241" s="85"/>
      <c r="V241" s="115" t="s">
        <v>1257</v>
      </c>
      <c r="W241" s="115" t="s">
        <v>1257</v>
      </c>
      <c r="X241" s="115" t="s">
        <v>1258</v>
      </c>
    </row>
    <row r="242" spans="1:24">
      <c r="A242" s="85"/>
      <c r="B242" s="85">
        <v>8</v>
      </c>
      <c r="C242" s="82">
        <v>1</v>
      </c>
      <c r="D242" s="82">
        <v>7</v>
      </c>
      <c r="E242" s="82"/>
      <c r="F242" s="83" t="s">
        <v>2004</v>
      </c>
      <c r="G242" s="82">
        <v>5</v>
      </c>
      <c r="H242" s="82">
        <v>50.45409438144015</v>
      </c>
      <c r="I242" s="82">
        <v>117.32676440349812</v>
      </c>
      <c r="J242" s="82">
        <v>84.029095024006708</v>
      </c>
      <c r="K242" s="82"/>
      <c r="L242" s="117">
        <v>201.81</v>
      </c>
      <c r="M242" s="117">
        <v>403.16585942750481</v>
      </c>
      <c r="N242" s="87">
        <v>5400000</v>
      </c>
      <c r="O242" s="87">
        <v>658571000</v>
      </c>
      <c r="P242" s="87">
        <v>203111000</v>
      </c>
      <c r="Q242" s="87">
        <v>455460000</v>
      </c>
      <c r="R242" s="87">
        <f t="shared" si="6"/>
        <v>5399996.4629135635</v>
      </c>
      <c r="S242" s="87">
        <v>658571000</v>
      </c>
      <c r="T242" s="87">
        <f t="shared" si="7"/>
        <v>10787841.112313727</v>
      </c>
      <c r="U242" s="85"/>
      <c r="V242" s="115" t="s">
        <v>1257</v>
      </c>
      <c r="W242" s="115" t="s">
        <v>1257</v>
      </c>
      <c r="X242" s="115" t="s">
        <v>1258</v>
      </c>
    </row>
    <row r="243" spans="1:24">
      <c r="A243" s="85"/>
      <c r="B243" s="85">
        <v>8</v>
      </c>
      <c r="C243" s="82">
        <v>1</v>
      </c>
      <c r="D243" s="82">
        <v>7</v>
      </c>
      <c r="E243" s="82"/>
      <c r="F243" s="83" t="s">
        <v>2005</v>
      </c>
      <c r="G243" s="82">
        <v>5</v>
      </c>
      <c r="H243" s="82">
        <v>18.468083603176176</v>
      </c>
      <c r="I243" s="82">
        <v>42.945979319589746</v>
      </c>
      <c r="J243" s="82">
        <v>30.757788263333712</v>
      </c>
      <c r="K243" s="82"/>
      <c r="L243" s="117">
        <v>73.87</v>
      </c>
      <c r="M243" s="117">
        <v>147.57376758292347</v>
      </c>
      <c r="N243" s="87">
        <v>5550000</v>
      </c>
      <c r="O243" s="87">
        <v>247757000</v>
      </c>
      <c r="P243" s="87">
        <v>76417000</v>
      </c>
      <c r="Q243" s="87">
        <v>171340000</v>
      </c>
      <c r="R243" s="87">
        <f t="shared" si="6"/>
        <v>5549979.6364449002</v>
      </c>
      <c r="S243" s="87">
        <v>247757000</v>
      </c>
      <c r="T243" s="87">
        <f t="shared" si="7"/>
        <v>11087469.946645156</v>
      </c>
      <c r="U243" s="85"/>
      <c r="V243" s="115" t="s">
        <v>1257</v>
      </c>
      <c r="W243" s="115" t="s">
        <v>1257</v>
      </c>
      <c r="X243" s="115" t="s">
        <v>1258</v>
      </c>
    </row>
    <row r="244" spans="1:24">
      <c r="A244" s="85"/>
      <c r="B244" s="85">
        <v>8</v>
      </c>
      <c r="C244" s="82">
        <v>1</v>
      </c>
      <c r="D244" s="82">
        <v>7</v>
      </c>
      <c r="E244" s="82"/>
      <c r="F244" s="83" t="s">
        <v>2006</v>
      </c>
      <c r="G244" s="82">
        <v>5</v>
      </c>
      <c r="H244" s="82">
        <v>17.80056250908547</v>
      </c>
      <c r="I244" s="82">
        <v>41.393715006833489</v>
      </c>
      <c r="J244" s="82">
        <v>29.64606097670719</v>
      </c>
      <c r="K244" s="82"/>
      <c r="L244" s="117">
        <v>71.2</v>
      </c>
      <c r="M244" s="117">
        <v>142.23977598354068</v>
      </c>
      <c r="N244" s="87">
        <v>5450000</v>
      </c>
      <c r="O244" s="87">
        <v>234500000</v>
      </c>
      <c r="P244" s="87">
        <v>72320000</v>
      </c>
      <c r="Q244" s="87">
        <v>162180000</v>
      </c>
      <c r="R244" s="87">
        <f t="shared" si="6"/>
        <v>5449998.8221294107</v>
      </c>
      <c r="S244" s="87">
        <v>234500000</v>
      </c>
      <c r="T244" s="87">
        <f t="shared" si="7"/>
        <v>10887733.308570897</v>
      </c>
      <c r="U244" s="85"/>
      <c r="V244" s="115" t="s">
        <v>1257</v>
      </c>
      <c r="W244" s="115" t="s">
        <v>1257</v>
      </c>
      <c r="X244" s="115" t="s">
        <v>1258</v>
      </c>
    </row>
    <row r="245" spans="1:24">
      <c r="A245" s="85"/>
      <c r="B245" s="85">
        <v>8</v>
      </c>
      <c r="C245" s="82">
        <v>1</v>
      </c>
      <c r="D245" s="82">
        <v>7</v>
      </c>
      <c r="E245" s="82"/>
      <c r="F245" s="83" t="s">
        <v>2007</v>
      </c>
      <c r="G245" s="82">
        <v>5</v>
      </c>
      <c r="H245" s="82">
        <v>17.80056250908547</v>
      </c>
      <c r="I245" s="82">
        <v>41.393715006833489</v>
      </c>
      <c r="J245" s="82">
        <v>29.64606097670719</v>
      </c>
      <c r="K245" s="82"/>
      <c r="L245" s="117">
        <v>71.2</v>
      </c>
      <c r="M245" s="117">
        <v>142.23977598354068</v>
      </c>
      <c r="N245" s="87">
        <v>5450000</v>
      </c>
      <c r="O245" s="87">
        <v>234500000</v>
      </c>
      <c r="P245" s="87">
        <v>72320000</v>
      </c>
      <c r="Q245" s="87">
        <v>162180000</v>
      </c>
      <c r="R245" s="87">
        <f t="shared" si="6"/>
        <v>5449998.8221294107</v>
      </c>
      <c r="S245" s="87">
        <v>234500000</v>
      </c>
      <c r="T245" s="87">
        <f t="shared" si="7"/>
        <v>10887733.308570897</v>
      </c>
      <c r="U245" s="85"/>
      <c r="V245" s="115" t="s">
        <v>1257</v>
      </c>
      <c r="W245" s="115" t="s">
        <v>1257</v>
      </c>
      <c r="X245" s="115" t="s">
        <v>1258</v>
      </c>
    </row>
    <row r="246" spans="1:24">
      <c r="A246" s="85"/>
      <c r="B246" s="85">
        <v>8</v>
      </c>
      <c r="C246" s="82">
        <v>1</v>
      </c>
      <c r="D246" s="82">
        <v>7</v>
      </c>
      <c r="E246" s="82"/>
      <c r="F246" s="83" t="s">
        <v>2008</v>
      </c>
      <c r="G246" s="82">
        <v>5</v>
      </c>
      <c r="H246" s="82">
        <v>17.80056250908547</v>
      </c>
      <c r="I246" s="82">
        <v>41.393715006833489</v>
      </c>
      <c r="J246" s="82">
        <v>29.64606097670719</v>
      </c>
      <c r="K246" s="82"/>
      <c r="L246" s="117">
        <v>71.2</v>
      </c>
      <c r="M246" s="117">
        <v>142.23977598354068</v>
      </c>
      <c r="N246" s="87">
        <v>5450000</v>
      </c>
      <c r="O246" s="87">
        <v>234500000</v>
      </c>
      <c r="P246" s="87">
        <v>72320000</v>
      </c>
      <c r="Q246" s="87">
        <v>162180000</v>
      </c>
      <c r="R246" s="87">
        <f t="shared" si="6"/>
        <v>5449998.8221294107</v>
      </c>
      <c r="S246" s="87">
        <v>234500000</v>
      </c>
      <c r="T246" s="87">
        <f t="shared" si="7"/>
        <v>10887733.308570897</v>
      </c>
      <c r="U246" s="85"/>
      <c r="V246" s="115" t="s">
        <v>1257</v>
      </c>
      <c r="W246" s="115" t="s">
        <v>1257</v>
      </c>
      <c r="X246" s="115" t="s">
        <v>1258</v>
      </c>
    </row>
    <row r="247" spans="1:24">
      <c r="A247" s="85"/>
      <c r="B247" s="85">
        <v>8</v>
      </c>
      <c r="C247" s="82">
        <v>1</v>
      </c>
      <c r="D247" s="82">
        <v>7</v>
      </c>
      <c r="E247" s="82"/>
      <c r="F247" s="83" t="s">
        <v>2009</v>
      </c>
      <c r="G247" s="82">
        <v>5</v>
      </c>
      <c r="H247" s="82">
        <v>17.80056250908547</v>
      </c>
      <c r="I247" s="82">
        <v>41.393715006833489</v>
      </c>
      <c r="J247" s="82">
        <v>29.64606097670719</v>
      </c>
      <c r="K247" s="82"/>
      <c r="L247" s="117">
        <v>71.2</v>
      </c>
      <c r="M247" s="117">
        <v>142.23977598354068</v>
      </c>
      <c r="N247" s="87">
        <v>5450000</v>
      </c>
      <c r="O247" s="87">
        <v>234500000</v>
      </c>
      <c r="P247" s="87">
        <v>72320000</v>
      </c>
      <c r="Q247" s="87">
        <v>162180000</v>
      </c>
      <c r="R247" s="87">
        <f t="shared" si="6"/>
        <v>5449998.8221294107</v>
      </c>
      <c r="S247" s="87">
        <v>234500000</v>
      </c>
      <c r="T247" s="87">
        <f t="shared" si="7"/>
        <v>10887733.308570897</v>
      </c>
      <c r="U247" s="85"/>
      <c r="V247" s="115" t="s">
        <v>1257</v>
      </c>
      <c r="W247" s="115" t="s">
        <v>1257</v>
      </c>
      <c r="X247" s="115" t="s">
        <v>1258</v>
      </c>
    </row>
    <row r="248" spans="1:24">
      <c r="A248" s="85"/>
      <c r="B248" s="85">
        <v>8</v>
      </c>
      <c r="C248" s="82">
        <v>1</v>
      </c>
      <c r="D248" s="82">
        <v>7</v>
      </c>
      <c r="E248" s="82"/>
      <c r="F248" s="83" t="s">
        <v>2010</v>
      </c>
      <c r="G248" s="82">
        <v>5</v>
      </c>
      <c r="H248" s="82">
        <v>34.711096892716668</v>
      </c>
      <c r="I248" s="82">
        <v>80.717744263325301</v>
      </c>
      <c r="J248" s="82">
        <v>57.809818904579018</v>
      </c>
      <c r="K248" s="82"/>
      <c r="L248" s="117">
        <v>138.84</v>
      </c>
      <c r="M248" s="117">
        <v>277.36756316790434</v>
      </c>
      <c r="N248" s="87">
        <v>5450000</v>
      </c>
      <c r="O248" s="87">
        <v>457275000</v>
      </c>
      <c r="P248" s="87">
        <v>141025000</v>
      </c>
      <c r="Q248" s="87">
        <v>316250000</v>
      </c>
      <c r="R248" s="87">
        <f t="shared" si="6"/>
        <v>5449998.8221294098</v>
      </c>
      <c r="S248" s="87">
        <v>457275000</v>
      </c>
      <c r="T248" s="87">
        <f t="shared" si="7"/>
        <v>10887733.308570899</v>
      </c>
      <c r="U248" s="85"/>
      <c r="V248" s="115" t="s">
        <v>1257</v>
      </c>
      <c r="W248" s="115" t="s">
        <v>1257</v>
      </c>
      <c r="X248" s="115" t="s">
        <v>1258</v>
      </c>
    </row>
    <row r="249" spans="1:24">
      <c r="A249" s="85"/>
      <c r="B249" s="85">
        <v>8</v>
      </c>
      <c r="C249" s="82">
        <v>1</v>
      </c>
      <c r="D249" s="82">
        <v>8</v>
      </c>
      <c r="E249" s="82"/>
      <c r="F249" s="83" t="s">
        <v>1987</v>
      </c>
      <c r="G249" s="82">
        <v>5</v>
      </c>
      <c r="H249" s="82">
        <v>26.030822590533415</v>
      </c>
      <c r="I249" s="82">
        <v>60.532494473476163</v>
      </c>
      <c r="J249" s="82">
        <v>43.353200405825177</v>
      </c>
      <c r="K249" s="82"/>
      <c r="L249" s="117">
        <v>104.12</v>
      </c>
      <c r="M249" s="117">
        <v>208.00569487930136</v>
      </c>
      <c r="N249" s="87">
        <v>5550000</v>
      </c>
      <c r="O249" s="87">
        <v>349215000</v>
      </c>
      <c r="P249" s="87">
        <v>107705000</v>
      </c>
      <c r="Q249" s="87">
        <v>241510000</v>
      </c>
      <c r="R249" s="87">
        <f t="shared" si="6"/>
        <v>5549991.0843113791</v>
      </c>
      <c r="S249" s="87">
        <v>349215000</v>
      </c>
      <c r="T249" s="87">
        <f t="shared" si="7"/>
        <v>11087492.816616554</v>
      </c>
      <c r="U249" s="85"/>
      <c r="V249" s="115" t="s">
        <v>1257</v>
      </c>
      <c r="W249" s="115" t="s">
        <v>1257</v>
      </c>
      <c r="X249" s="115" t="s">
        <v>1258</v>
      </c>
    </row>
    <row r="250" spans="1:24">
      <c r="A250" s="85"/>
      <c r="B250" s="85">
        <v>8</v>
      </c>
      <c r="C250" s="82">
        <v>1</v>
      </c>
      <c r="D250" s="82">
        <v>8</v>
      </c>
      <c r="E250" s="82"/>
      <c r="F250" s="83" t="s">
        <v>1210</v>
      </c>
      <c r="G250" s="82">
        <v>5</v>
      </c>
      <c r="H250" s="82">
        <v>27.400865884772013</v>
      </c>
      <c r="I250" s="82">
        <v>63.718415235238055</v>
      </c>
      <c r="J250" s="82">
        <v>45.634947795605449</v>
      </c>
      <c r="K250" s="82"/>
      <c r="L250" s="117">
        <v>109.6</v>
      </c>
      <c r="M250" s="117">
        <v>218.95336303084349</v>
      </c>
      <c r="N250" s="87">
        <v>5500000</v>
      </c>
      <c r="O250" s="87">
        <v>364283000</v>
      </c>
      <c r="P250" s="87">
        <v>112353000</v>
      </c>
      <c r="Q250" s="87">
        <v>251930000</v>
      </c>
      <c r="R250" s="87">
        <f t="shared" si="6"/>
        <v>5499990.0693208845</v>
      </c>
      <c r="S250" s="87">
        <v>364283000</v>
      </c>
      <c r="T250" s="87">
        <f t="shared" si="7"/>
        <v>10987603.305785125</v>
      </c>
      <c r="U250" s="85"/>
      <c r="V250" s="115" t="s">
        <v>1257</v>
      </c>
      <c r="W250" s="115" t="s">
        <v>1257</v>
      </c>
      <c r="X250" s="115" t="s">
        <v>1258</v>
      </c>
    </row>
    <row r="251" spans="1:24">
      <c r="A251" s="85"/>
      <c r="B251" s="85">
        <v>8</v>
      </c>
      <c r="C251" s="82">
        <v>1</v>
      </c>
      <c r="D251" s="82">
        <v>8</v>
      </c>
      <c r="E251" s="82"/>
      <c r="F251" s="83" t="s">
        <v>1211</v>
      </c>
      <c r="G251" s="82">
        <v>5</v>
      </c>
      <c r="H251" s="82">
        <v>27.400865884772013</v>
      </c>
      <c r="I251" s="82">
        <v>63.718415235238055</v>
      </c>
      <c r="J251" s="82">
        <v>45.634947795605449</v>
      </c>
      <c r="K251" s="82"/>
      <c r="L251" s="117">
        <v>109.6</v>
      </c>
      <c r="M251" s="117">
        <v>218.95336303084349</v>
      </c>
      <c r="N251" s="87">
        <v>5500000</v>
      </c>
      <c r="O251" s="87">
        <v>364283000</v>
      </c>
      <c r="P251" s="87">
        <v>112353000</v>
      </c>
      <c r="Q251" s="87">
        <v>251930000</v>
      </c>
      <c r="R251" s="87">
        <f t="shared" si="6"/>
        <v>5499990.0693208845</v>
      </c>
      <c r="S251" s="87">
        <v>364283000</v>
      </c>
      <c r="T251" s="87">
        <f t="shared" si="7"/>
        <v>10987603.305785125</v>
      </c>
      <c r="U251" s="85"/>
      <c r="V251" s="115" t="s">
        <v>1257</v>
      </c>
      <c r="W251" s="115" t="s">
        <v>1257</v>
      </c>
      <c r="X251" s="115" t="s">
        <v>1258</v>
      </c>
    </row>
    <row r="252" spans="1:24">
      <c r="A252" s="85"/>
      <c r="B252" s="85">
        <v>8</v>
      </c>
      <c r="C252" s="82">
        <v>1</v>
      </c>
      <c r="D252" s="82">
        <v>8</v>
      </c>
      <c r="E252" s="82"/>
      <c r="F252" s="83" t="s">
        <v>1212</v>
      </c>
      <c r="G252" s="82">
        <v>5</v>
      </c>
      <c r="H252" s="82">
        <v>27.400865884772013</v>
      </c>
      <c r="I252" s="82">
        <v>63.718415235238055</v>
      </c>
      <c r="J252" s="82">
        <v>45.634947795605449</v>
      </c>
      <c r="K252" s="82"/>
      <c r="L252" s="117">
        <v>109.6</v>
      </c>
      <c r="M252" s="117">
        <v>218.95336303084349</v>
      </c>
      <c r="N252" s="87">
        <v>5500000</v>
      </c>
      <c r="O252" s="87">
        <v>364283000</v>
      </c>
      <c r="P252" s="87">
        <v>112353000</v>
      </c>
      <c r="Q252" s="87">
        <v>251930000</v>
      </c>
      <c r="R252" s="87">
        <f t="shared" si="6"/>
        <v>5499990.0693208845</v>
      </c>
      <c r="S252" s="87">
        <v>364283000</v>
      </c>
      <c r="T252" s="87">
        <f t="shared" si="7"/>
        <v>10987603.305785125</v>
      </c>
      <c r="U252" s="85"/>
      <c r="V252" s="115" t="s">
        <v>1257</v>
      </c>
      <c r="W252" s="115" t="s">
        <v>1257</v>
      </c>
      <c r="X252" s="115" t="s">
        <v>1258</v>
      </c>
    </row>
    <row r="253" spans="1:24">
      <c r="A253" s="85"/>
      <c r="B253" s="85">
        <v>8</v>
      </c>
      <c r="C253" s="82">
        <v>1</v>
      </c>
      <c r="D253" s="82">
        <v>8</v>
      </c>
      <c r="E253" s="82"/>
      <c r="F253" s="83" t="s">
        <v>1213</v>
      </c>
      <c r="G253" s="82">
        <v>5</v>
      </c>
      <c r="H253" s="82">
        <v>27.400865884772013</v>
      </c>
      <c r="I253" s="82">
        <v>63.718415235238055</v>
      </c>
      <c r="J253" s="82">
        <v>45.634947795605449</v>
      </c>
      <c r="K253" s="82"/>
      <c r="L253" s="117">
        <v>109.6</v>
      </c>
      <c r="M253" s="117">
        <v>218.95336303084349</v>
      </c>
      <c r="N253" s="87">
        <v>5500000</v>
      </c>
      <c r="O253" s="87">
        <v>364283000</v>
      </c>
      <c r="P253" s="87">
        <v>112353000</v>
      </c>
      <c r="Q253" s="87">
        <v>251930000</v>
      </c>
      <c r="R253" s="87">
        <f t="shared" si="6"/>
        <v>5499990.0693208845</v>
      </c>
      <c r="S253" s="87">
        <v>364283000</v>
      </c>
      <c r="T253" s="87">
        <f t="shared" si="7"/>
        <v>10987603.305785125</v>
      </c>
      <c r="U253" s="85"/>
      <c r="V253" s="115" t="s">
        <v>1257</v>
      </c>
      <c r="W253" s="115" t="s">
        <v>1257</v>
      </c>
      <c r="X253" s="115" t="s">
        <v>1258</v>
      </c>
    </row>
    <row r="254" spans="1:24">
      <c r="A254" s="85"/>
      <c r="B254" s="85">
        <v>8</v>
      </c>
      <c r="C254" s="82">
        <v>1</v>
      </c>
      <c r="D254" s="82">
        <v>8</v>
      </c>
      <c r="E254" s="82"/>
      <c r="F254" s="83" t="s">
        <v>1214</v>
      </c>
      <c r="G254" s="82">
        <v>5</v>
      </c>
      <c r="H254" s="82">
        <v>27.743376708331667</v>
      </c>
      <c r="I254" s="82">
        <v>64.514895425678532</v>
      </c>
      <c r="J254" s="82">
        <v>46.205384643050515</v>
      </c>
      <c r="K254" s="82"/>
      <c r="L254" s="117">
        <v>110.97</v>
      </c>
      <c r="M254" s="117">
        <v>221.69028006872904</v>
      </c>
      <c r="N254" s="87">
        <v>5550000</v>
      </c>
      <c r="O254" s="87">
        <v>372190000</v>
      </c>
      <c r="P254" s="87">
        <v>114790000</v>
      </c>
      <c r="Q254" s="87">
        <v>257400000</v>
      </c>
      <c r="R254" s="87">
        <f t="shared" si="6"/>
        <v>5549995.9894850161</v>
      </c>
      <c r="S254" s="87">
        <v>372190000</v>
      </c>
      <c r="T254" s="87">
        <f t="shared" si="7"/>
        <v>11087502.615925532</v>
      </c>
      <c r="U254" s="85"/>
      <c r="V254" s="115" t="s">
        <v>1257</v>
      </c>
      <c r="W254" s="115" t="s">
        <v>1257</v>
      </c>
      <c r="X254" s="115" t="s">
        <v>1258</v>
      </c>
    </row>
    <row r="255" spans="1:24">
      <c r="A255" s="85"/>
      <c r="B255" s="85">
        <v>8</v>
      </c>
      <c r="C255" s="82">
        <v>1</v>
      </c>
      <c r="D255" s="82">
        <v>8</v>
      </c>
      <c r="E255" s="82"/>
      <c r="F255" s="83" t="s">
        <v>1215</v>
      </c>
      <c r="G255" s="82">
        <v>5</v>
      </c>
      <c r="H255" s="82">
        <v>23.828252987934498</v>
      </c>
      <c r="I255" s="82">
        <v>55.4106036137823</v>
      </c>
      <c r="J255" s="82">
        <v>39.684916737218572</v>
      </c>
      <c r="K255" s="82"/>
      <c r="L255" s="117">
        <v>95.31</v>
      </c>
      <c r="M255" s="117">
        <v>190.40552035100086</v>
      </c>
      <c r="N255" s="87">
        <v>5500000</v>
      </c>
      <c r="O255" s="87">
        <v>316787000</v>
      </c>
      <c r="P255" s="87">
        <v>97707000</v>
      </c>
      <c r="Q255" s="87">
        <v>219080000</v>
      </c>
      <c r="R255" s="87">
        <f t="shared" si="6"/>
        <v>5499996.7970235953</v>
      </c>
      <c r="S255" s="87">
        <v>316787000</v>
      </c>
      <c r="T255" s="87">
        <f t="shared" si="7"/>
        <v>10987616.746050946</v>
      </c>
      <c r="U255" s="85"/>
      <c r="V255" s="115" t="s">
        <v>1257</v>
      </c>
      <c r="W255" s="115" t="s">
        <v>1257</v>
      </c>
      <c r="X255" s="115" t="s">
        <v>1258</v>
      </c>
    </row>
    <row r="256" spans="1:24">
      <c r="A256" s="85"/>
      <c r="B256" s="85">
        <v>8</v>
      </c>
      <c r="C256" s="82">
        <v>1</v>
      </c>
      <c r="D256" s="82">
        <v>8</v>
      </c>
      <c r="E256" s="82"/>
      <c r="F256" s="83" t="s">
        <v>1216</v>
      </c>
      <c r="G256" s="82">
        <v>5</v>
      </c>
      <c r="H256" s="82">
        <v>37.718691934630968</v>
      </c>
      <c r="I256" s="82">
        <v>87.711654256755168</v>
      </c>
      <c r="J256" s="82">
        <v>62.818837353311991</v>
      </c>
      <c r="K256" s="82"/>
      <c r="L256" s="117">
        <v>150.87</v>
      </c>
      <c r="M256" s="117">
        <v>301.40049161006715</v>
      </c>
      <c r="N256" s="87">
        <v>5500000</v>
      </c>
      <c r="O256" s="87">
        <v>501455000</v>
      </c>
      <c r="P256" s="87">
        <v>154655000</v>
      </c>
      <c r="Q256" s="87">
        <v>346800000</v>
      </c>
      <c r="R256" s="87">
        <f t="shared" si="6"/>
        <v>5499999.2550890511</v>
      </c>
      <c r="S256" s="87">
        <v>501455000</v>
      </c>
      <c r="T256" s="87">
        <f t="shared" si="7"/>
        <v>10987621.656650381</v>
      </c>
      <c r="U256" s="85"/>
      <c r="V256" s="115" t="s">
        <v>1257</v>
      </c>
      <c r="W256" s="115" t="s">
        <v>1257</v>
      </c>
      <c r="X256" s="115" t="s">
        <v>1258</v>
      </c>
    </row>
    <row r="257" spans="1:24">
      <c r="A257" s="85"/>
      <c r="B257" s="85">
        <v>8</v>
      </c>
      <c r="C257" s="82">
        <v>1</v>
      </c>
      <c r="D257" s="82">
        <v>8</v>
      </c>
      <c r="E257" s="82"/>
      <c r="F257" s="83" t="s">
        <v>1217</v>
      </c>
      <c r="G257" s="82">
        <v>5</v>
      </c>
      <c r="H257" s="82">
        <v>18.000568829412273</v>
      </c>
      <c r="I257" s="82">
        <v>41.85881292825858</v>
      </c>
      <c r="J257" s="82">
        <v>29.979162785434237</v>
      </c>
      <c r="K257" s="82"/>
      <c r="L257" s="117">
        <v>72</v>
      </c>
      <c r="M257" s="117">
        <v>143.8379757136928</v>
      </c>
      <c r="N257" s="87">
        <v>5500000</v>
      </c>
      <c r="O257" s="87">
        <v>239310000</v>
      </c>
      <c r="P257" s="87">
        <v>73810000</v>
      </c>
      <c r="Q257" s="87">
        <v>165500000</v>
      </c>
      <c r="R257" s="87">
        <f t="shared" si="6"/>
        <v>5499990.0693208845</v>
      </c>
      <c r="S257" s="87">
        <v>239310000</v>
      </c>
      <c r="T257" s="87">
        <f t="shared" si="7"/>
        <v>10987603.305785123</v>
      </c>
      <c r="U257" s="85"/>
      <c r="V257" s="115" t="s">
        <v>1257</v>
      </c>
      <c r="W257" s="115" t="s">
        <v>1257</v>
      </c>
      <c r="X257" s="115" t="s">
        <v>1258</v>
      </c>
    </row>
    <row r="258" spans="1:24">
      <c r="A258" s="85"/>
      <c r="B258" s="85">
        <v>8</v>
      </c>
      <c r="C258" s="82">
        <v>1</v>
      </c>
      <c r="D258" s="82">
        <v>8</v>
      </c>
      <c r="E258" s="82"/>
      <c r="F258" s="83" t="s">
        <v>1218</v>
      </c>
      <c r="G258" s="82">
        <v>5</v>
      </c>
      <c r="H258" s="82">
        <v>18.000568829412273</v>
      </c>
      <c r="I258" s="82">
        <v>41.85881292825858</v>
      </c>
      <c r="J258" s="82">
        <v>29.979162785434237</v>
      </c>
      <c r="K258" s="82"/>
      <c r="L258" s="117">
        <v>72</v>
      </c>
      <c r="M258" s="117">
        <v>143.8379757136928</v>
      </c>
      <c r="N258" s="87">
        <v>5500000</v>
      </c>
      <c r="O258" s="87">
        <v>239310000</v>
      </c>
      <c r="P258" s="87">
        <v>73810000</v>
      </c>
      <c r="Q258" s="87">
        <v>165500000</v>
      </c>
      <c r="R258" s="87">
        <f t="shared" si="6"/>
        <v>5499990.0693208845</v>
      </c>
      <c r="S258" s="87">
        <v>239310000</v>
      </c>
      <c r="T258" s="87">
        <f t="shared" si="7"/>
        <v>10987603.305785123</v>
      </c>
      <c r="U258" s="85"/>
      <c r="V258" s="115" t="s">
        <v>1257</v>
      </c>
      <c r="W258" s="115" t="s">
        <v>1257</v>
      </c>
      <c r="X258" s="115" t="s">
        <v>1258</v>
      </c>
    </row>
    <row r="259" spans="1:24">
      <c r="A259" s="85"/>
      <c r="B259" s="85">
        <v>8</v>
      </c>
      <c r="C259" s="82">
        <v>1</v>
      </c>
      <c r="D259" s="82">
        <v>8</v>
      </c>
      <c r="E259" s="82"/>
      <c r="F259" s="83" t="s">
        <v>1219</v>
      </c>
      <c r="G259" s="82">
        <v>5</v>
      </c>
      <c r="H259" s="82">
        <v>18.000568829412273</v>
      </c>
      <c r="I259" s="82">
        <v>41.85881292825858</v>
      </c>
      <c r="J259" s="82">
        <v>29.979162785434237</v>
      </c>
      <c r="K259" s="82"/>
      <c r="L259" s="117">
        <v>72</v>
      </c>
      <c r="M259" s="117">
        <v>143.8379757136928</v>
      </c>
      <c r="N259" s="87">
        <v>5500000</v>
      </c>
      <c r="O259" s="87">
        <v>239310000</v>
      </c>
      <c r="P259" s="87">
        <v>73810000</v>
      </c>
      <c r="Q259" s="87">
        <v>165500000</v>
      </c>
      <c r="R259" s="87">
        <f t="shared" ref="R259:R322" si="8">S259/(M259*0.3025)</f>
        <v>5499990.0693208845</v>
      </c>
      <c r="S259" s="87">
        <v>239310000</v>
      </c>
      <c r="T259" s="87">
        <f t="shared" ref="T259:T322" si="9">S259/(L259*0.3025)</f>
        <v>10987603.305785123</v>
      </c>
      <c r="U259" s="85"/>
      <c r="V259" s="115" t="s">
        <v>1257</v>
      </c>
      <c r="W259" s="115" t="s">
        <v>1257</v>
      </c>
      <c r="X259" s="115" t="s">
        <v>1258</v>
      </c>
    </row>
    <row r="260" spans="1:24">
      <c r="A260" s="85"/>
      <c r="B260" s="85">
        <v>8</v>
      </c>
      <c r="C260" s="82">
        <v>1</v>
      </c>
      <c r="D260" s="82">
        <v>8</v>
      </c>
      <c r="E260" s="82"/>
      <c r="F260" s="83" t="s">
        <v>1220</v>
      </c>
      <c r="G260" s="82">
        <v>5</v>
      </c>
      <c r="H260" s="82">
        <v>18.000568829412273</v>
      </c>
      <c r="I260" s="82">
        <v>41.85881292825858</v>
      </c>
      <c r="J260" s="82">
        <v>29.979162785434237</v>
      </c>
      <c r="K260" s="82"/>
      <c r="L260" s="117">
        <v>72</v>
      </c>
      <c r="M260" s="117">
        <v>143.8379757136928</v>
      </c>
      <c r="N260" s="87">
        <v>5500000</v>
      </c>
      <c r="O260" s="87">
        <v>239310000</v>
      </c>
      <c r="P260" s="87">
        <v>73810000</v>
      </c>
      <c r="Q260" s="87">
        <v>165500000</v>
      </c>
      <c r="R260" s="87">
        <f t="shared" si="8"/>
        <v>5499990.0693208845</v>
      </c>
      <c r="S260" s="87">
        <v>239310000</v>
      </c>
      <c r="T260" s="87">
        <f t="shared" si="9"/>
        <v>10987603.305785123</v>
      </c>
      <c r="U260" s="85"/>
      <c r="V260" s="115" t="s">
        <v>1257</v>
      </c>
      <c r="W260" s="115" t="s">
        <v>1257</v>
      </c>
      <c r="X260" s="115" t="s">
        <v>1258</v>
      </c>
    </row>
    <row r="261" spans="1:24">
      <c r="A261" s="85"/>
      <c r="B261" s="85">
        <v>8</v>
      </c>
      <c r="C261" s="82">
        <v>1</v>
      </c>
      <c r="D261" s="82">
        <v>8</v>
      </c>
      <c r="E261" s="82"/>
      <c r="F261" s="83" t="s">
        <v>1221</v>
      </c>
      <c r="G261" s="82">
        <v>5</v>
      </c>
      <c r="H261" s="82">
        <v>18.900597270882884</v>
      </c>
      <c r="I261" s="82">
        <v>43.951753574671507</v>
      </c>
      <c r="J261" s="82">
        <v>31.478120924705944</v>
      </c>
      <c r="K261" s="82"/>
      <c r="L261" s="117">
        <v>75.599999999999994</v>
      </c>
      <c r="M261" s="117">
        <v>151.02987449937746</v>
      </c>
      <c r="N261" s="87">
        <v>5600000</v>
      </c>
      <c r="O261" s="87">
        <v>255844000</v>
      </c>
      <c r="P261" s="87">
        <v>78904000</v>
      </c>
      <c r="Q261" s="87">
        <v>176940000</v>
      </c>
      <c r="R261" s="87">
        <f t="shared" si="8"/>
        <v>5599986.7050123559</v>
      </c>
      <c r="S261" s="87">
        <v>255844000</v>
      </c>
      <c r="T261" s="87">
        <f t="shared" si="9"/>
        <v>11187371.551007917</v>
      </c>
      <c r="U261" s="85"/>
      <c r="V261" s="115" t="s">
        <v>1257</v>
      </c>
      <c r="W261" s="115" t="s">
        <v>1257</v>
      </c>
      <c r="X261" s="115" t="s">
        <v>1258</v>
      </c>
    </row>
    <row r="262" spans="1:24">
      <c r="A262" s="85"/>
      <c r="B262" s="85">
        <v>8</v>
      </c>
      <c r="C262" s="82">
        <v>1</v>
      </c>
      <c r="D262" s="82">
        <v>8</v>
      </c>
      <c r="E262" s="82"/>
      <c r="F262" s="83" t="s">
        <v>1222</v>
      </c>
      <c r="G262" s="82">
        <v>5</v>
      </c>
      <c r="H262" s="82">
        <v>26.170827014762178</v>
      </c>
      <c r="I262" s="82">
        <v>60.858063018473729</v>
      </c>
      <c r="J262" s="82">
        <v>43.58637167193411</v>
      </c>
      <c r="K262" s="82"/>
      <c r="L262" s="117">
        <v>104.68</v>
      </c>
      <c r="M262" s="117">
        <v>209.12443469040784</v>
      </c>
      <c r="N262" s="87">
        <v>5550000</v>
      </c>
      <c r="O262" s="87">
        <v>351093000</v>
      </c>
      <c r="P262" s="87">
        <v>108283000</v>
      </c>
      <c r="Q262" s="87">
        <v>242810000</v>
      </c>
      <c r="R262" s="87">
        <f t="shared" si="8"/>
        <v>5549987.586324661</v>
      </c>
      <c r="S262" s="87">
        <v>351093000</v>
      </c>
      <c r="T262" s="87">
        <f t="shared" si="9"/>
        <v>11087485.828514764</v>
      </c>
      <c r="U262" s="85"/>
      <c r="V262" s="115" t="s">
        <v>1257</v>
      </c>
      <c r="W262" s="115" t="s">
        <v>1257</v>
      </c>
      <c r="X262" s="115" t="s">
        <v>1258</v>
      </c>
    </row>
    <row r="263" spans="1:24">
      <c r="A263" s="85"/>
      <c r="B263" s="85">
        <v>8</v>
      </c>
      <c r="C263" s="82">
        <v>1</v>
      </c>
      <c r="D263" s="82">
        <v>8</v>
      </c>
      <c r="E263" s="82"/>
      <c r="F263" s="83" t="s">
        <v>1223</v>
      </c>
      <c r="G263" s="82">
        <v>5</v>
      </c>
      <c r="H263" s="82">
        <v>28.110888321932165</v>
      </c>
      <c r="I263" s="82">
        <v>65.369512856297149</v>
      </c>
      <c r="J263" s="82">
        <v>46.817459216586464</v>
      </c>
      <c r="K263" s="82"/>
      <c r="L263" s="117">
        <v>112.44</v>
      </c>
      <c r="M263" s="117">
        <v>224.6269720728836</v>
      </c>
      <c r="N263" s="87">
        <v>5550000</v>
      </c>
      <c r="O263" s="87">
        <v>377120000</v>
      </c>
      <c r="P263" s="87">
        <v>116310000</v>
      </c>
      <c r="Q263" s="87">
        <v>260810000</v>
      </c>
      <c r="R263" s="87">
        <f t="shared" si="8"/>
        <v>5549991.0560425036</v>
      </c>
      <c r="S263" s="87">
        <v>377120000</v>
      </c>
      <c r="T263" s="87">
        <f t="shared" si="9"/>
        <v>11087492.760142416</v>
      </c>
      <c r="U263" s="85"/>
      <c r="V263" s="115" t="s">
        <v>1257</v>
      </c>
      <c r="W263" s="115" t="s">
        <v>1257</v>
      </c>
      <c r="X263" s="115" t="s">
        <v>1258</v>
      </c>
    </row>
    <row r="264" spans="1:24">
      <c r="A264" s="85"/>
      <c r="B264" s="85">
        <v>8</v>
      </c>
      <c r="C264" s="82">
        <v>1</v>
      </c>
      <c r="D264" s="82">
        <v>8</v>
      </c>
      <c r="E264" s="82"/>
      <c r="F264" s="83" t="s">
        <v>1224</v>
      </c>
      <c r="G264" s="82">
        <v>5</v>
      </c>
      <c r="H264" s="82">
        <v>27.60087220509882</v>
      </c>
      <c r="I264" s="82">
        <v>64.183513156663153</v>
      </c>
      <c r="J264" s="82">
        <v>45.968049604332499</v>
      </c>
      <c r="K264" s="82"/>
      <c r="L264" s="117">
        <v>110.4</v>
      </c>
      <c r="M264" s="117">
        <v>220.55156276099567</v>
      </c>
      <c r="N264" s="87">
        <v>5500000</v>
      </c>
      <c r="O264" s="87">
        <v>366942000</v>
      </c>
      <c r="P264" s="87">
        <v>113172000</v>
      </c>
      <c r="Q264" s="87">
        <v>253770000</v>
      </c>
      <c r="R264" s="87">
        <f t="shared" si="8"/>
        <v>5499990.0693208836</v>
      </c>
      <c r="S264" s="87">
        <v>366942000</v>
      </c>
      <c r="T264" s="87">
        <f t="shared" si="9"/>
        <v>10987603.305785123</v>
      </c>
      <c r="U264" s="85"/>
      <c r="V264" s="115" t="s">
        <v>1257</v>
      </c>
      <c r="W264" s="115" t="s">
        <v>1257</v>
      </c>
      <c r="X264" s="115" t="s">
        <v>1258</v>
      </c>
    </row>
    <row r="265" spans="1:24">
      <c r="A265" s="85"/>
      <c r="B265" s="85">
        <v>8</v>
      </c>
      <c r="C265" s="82">
        <v>1</v>
      </c>
      <c r="D265" s="82">
        <v>8</v>
      </c>
      <c r="E265" s="82"/>
      <c r="F265" s="83" t="s">
        <v>1225</v>
      </c>
      <c r="G265" s="82">
        <v>5</v>
      </c>
      <c r="H265" s="82">
        <v>27.60087220509882</v>
      </c>
      <c r="I265" s="82">
        <v>64.183513156663153</v>
      </c>
      <c r="J265" s="82">
        <v>45.968049604332499</v>
      </c>
      <c r="K265" s="82"/>
      <c r="L265" s="117">
        <v>110.4</v>
      </c>
      <c r="M265" s="117">
        <v>220.55156276099567</v>
      </c>
      <c r="N265" s="87">
        <v>5500000</v>
      </c>
      <c r="O265" s="87">
        <v>366942000</v>
      </c>
      <c r="P265" s="87">
        <v>113172000</v>
      </c>
      <c r="Q265" s="87">
        <v>253770000</v>
      </c>
      <c r="R265" s="87">
        <f t="shared" si="8"/>
        <v>5499990.0693208836</v>
      </c>
      <c r="S265" s="87">
        <v>366942000</v>
      </c>
      <c r="T265" s="87">
        <f t="shared" si="9"/>
        <v>10987603.305785123</v>
      </c>
      <c r="U265" s="85"/>
      <c r="V265" s="115" t="s">
        <v>1257</v>
      </c>
      <c r="W265" s="115" t="s">
        <v>1257</v>
      </c>
      <c r="X265" s="115" t="s">
        <v>1258</v>
      </c>
    </row>
    <row r="266" spans="1:24">
      <c r="A266" s="85"/>
      <c r="B266" s="85">
        <v>8</v>
      </c>
      <c r="C266" s="82">
        <v>1</v>
      </c>
      <c r="D266" s="82">
        <v>8</v>
      </c>
      <c r="E266" s="82"/>
      <c r="F266" s="83" t="s">
        <v>1226</v>
      </c>
      <c r="G266" s="82">
        <v>5</v>
      </c>
      <c r="H266" s="82">
        <v>27.60087220509882</v>
      </c>
      <c r="I266" s="82">
        <v>64.183513156663153</v>
      </c>
      <c r="J266" s="82">
        <v>45.968049604332499</v>
      </c>
      <c r="K266" s="82"/>
      <c r="L266" s="117">
        <v>110.4</v>
      </c>
      <c r="M266" s="117">
        <v>220.55156276099567</v>
      </c>
      <c r="N266" s="87">
        <v>5500000</v>
      </c>
      <c r="O266" s="87">
        <v>366942000</v>
      </c>
      <c r="P266" s="87">
        <v>113172000</v>
      </c>
      <c r="Q266" s="87">
        <v>253770000</v>
      </c>
      <c r="R266" s="87">
        <f t="shared" si="8"/>
        <v>5499990.0693208836</v>
      </c>
      <c r="S266" s="87">
        <v>366942000</v>
      </c>
      <c r="T266" s="87">
        <f t="shared" si="9"/>
        <v>10987603.305785123</v>
      </c>
      <c r="U266" s="85"/>
      <c r="V266" s="115" t="s">
        <v>1257</v>
      </c>
      <c r="W266" s="115" t="s">
        <v>1257</v>
      </c>
      <c r="X266" s="115" t="s">
        <v>1258</v>
      </c>
    </row>
    <row r="267" spans="1:24">
      <c r="A267" s="85"/>
      <c r="B267" s="85">
        <v>8</v>
      </c>
      <c r="C267" s="82">
        <v>1</v>
      </c>
      <c r="D267" s="82">
        <v>8</v>
      </c>
      <c r="E267" s="82"/>
      <c r="F267" s="83" t="s">
        <v>2011</v>
      </c>
      <c r="G267" s="82">
        <v>5</v>
      </c>
      <c r="H267" s="82">
        <v>27.60087220509882</v>
      </c>
      <c r="I267" s="82">
        <v>64.183513156663153</v>
      </c>
      <c r="J267" s="82">
        <v>45.968049604332499</v>
      </c>
      <c r="K267" s="82"/>
      <c r="L267" s="117">
        <v>110.4</v>
      </c>
      <c r="M267" s="117">
        <v>220.55156276099567</v>
      </c>
      <c r="N267" s="87">
        <v>5500000</v>
      </c>
      <c r="O267" s="87">
        <v>366942000</v>
      </c>
      <c r="P267" s="87">
        <v>113172000</v>
      </c>
      <c r="Q267" s="87">
        <v>253770000</v>
      </c>
      <c r="R267" s="87">
        <f t="shared" si="8"/>
        <v>5499990.0693208836</v>
      </c>
      <c r="S267" s="87">
        <v>366942000</v>
      </c>
      <c r="T267" s="87">
        <f t="shared" si="9"/>
        <v>10987603.305785123</v>
      </c>
      <c r="U267" s="85"/>
      <c r="V267" s="115" t="s">
        <v>1257</v>
      </c>
      <c r="W267" s="115" t="s">
        <v>1257</v>
      </c>
      <c r="X267" s="115" t="s">
        <v>1258</v>
      </c>
    </row>
    <row r="268" spans="1:24">
      <c r="A268" s="85"/>
      <c r="B268" s="85">
        <v>8</v>
      </c>
      <c r="C268" s="82">
        <v>1</v>
      </c>
      <c r="D268" s="82">
        <v>8</v>
      </c>
      <c r="E268" s="82"/>
      <c r="F268" s="83" t="s">
        <v>2012</v>
      </c>
      <c r="G268" s="82">
        <v>5</v>
      </c>
      <c r="H268" s="82">
        <v>26.565839497407612</v>
      </c>
      <c r="I268" s="82">
        <v>61.776631413288293</v>
      </c>
      <c r="J268" s="82">
        <v>44.244247744170032</v>
      </c>
      <c r="K268" s="82"/>
      <c r="L268" s="117">
        <v>106.26</v>
      </c>
      <c r="M268" s="117">
        <v>212.28087915745834</v>
      </c>
      <c r="N268" s="87">
        <v>5500000</v>
      </c>
      <c r="O268" s="87">
        <v>353182000</v>
      </c>
      <c r="P268" s="87">
        <v>108922000</v>
      </c>
      <c r="Q268" s="87">
        <v>244260000</v>
      </c>
      <c r="R268" s="87">
        <f t="shared" si="8"/>
        <v>5499995.1304463586</v>
      </c>
      <c r="S268" s="87">
        <v>353182000</v>
      </c>
      <c r="T268" s="87">
        <f t="shared" si="9"/>
        <v>10987613.416646833</v>
      </c>
      <c r="U268" s="85"/>
      <c r="V268" s="115" t="s">
        <v>1257</v>
      </c>
      <c r="W268" s="115" t="s">
        <v>1257</v>
      </c>
      <c r="X268" s="115" t="s">
        <v>1258</v>
      </c>
    </row>
    <row r="269" spans="1:24">
      <c r="A269" s="85"/>
      <c r="B269" s="85">
        <v>8</v>
      </c>
      <c r="C269" s="82">
        <v>1</v>
      </c>
      <c r="D269" s="82">
        <v>8</v>
      </c>
      <c r="E269" s="82"/>
      <c r="F269" s="83" t="s">
        <v>2013</v>
      </c>
      <c r="G269" s="82">
        <v>5</v>
      </c>
      <c r="H269" s="82">
        <v>51.571629696266164</v>
      </c>
      <c r="I269" s="82">
        <v>119.92549903946083</v>
      </c>
      <c r="J269" s="82">
        <v>85.890301380269094</v>
      </c>
      <c r="K269" s="82"/>
      <c r="L269" s="117">
        <v>206.28</v>
      </c>
      <c r="M269" s="117">
        <v>412.09580041972993</v>
      </c>
      <c r="N269" s="87">
        <v>5450000</v>
      </c>
      <c r="O269" s="87">
        <v>679391000</v>
      </c>
      <c r="P269" s="87">
        <v>209531000</v>
      </c>
      <c r="Q269" s="87">
        <v>469860000</v>
      </c>
      <c r="R269" s="87">
        <f t="shared" si="8"/>
        <v>5449996.4786573853</v>
      </c>
      <c r="S269" s="87">
        <v>679391000</v>
      </c>
      <c r="T269" s="87">
        <f t="shared" si="9"/>
        <v>10887728.626900451</v>
      </c>
      <c r="U269" s="85"/>
      <c r="V269" s="115" t="s">
        <v>1257</v>
      </c>
      <c r="W269" s="115" t="s">
        <v>1257</v>
      </c>
      <c r="X269" s="115" t="s">
        <v>1258</v>
      </c>
    </row>
    <row r="270" spans="1:24">
      <c r="A270" s="85"/>
      <c r="B270" s="85">
        <v>8</v>
      </c>
      <c r="C270" s="82">
        <v>1</v>
      </c>
      <c r="D270" s="82">
        <v>8</v>
      </c>
      <c r="E270" s="82"/>
      <c r="F270" s="83" t="s">
        <v>2014</v>
      </c>
      <c r="G270" s="82">
        <v>5</v>
      </c>
      <c r="H270" s="82">
        <v>18.468083603176176</v>
      </c>
      <c r="I270" s="82">
        <v>42.945979319589746</v>
      </c>
      <c r="J270" s="82">
        <v>30.757788263333712</v>
      </c>
      <c r="K270" s="82"/>
      <c r="L270" s="117">
        <v>73.87</v>
      </c>
      <c r="M270" s="117">
        <v>147.57376758292347</v>
      </c>
      <c r="N270" s="87">
        <v>5600000</v>
      </c>
      <c r="O270" s="87">
        <v>249989000</v>
      </c>
      <c r="P270" s="87">
        <v>77099000</v>
      </c>
      <c r="Q270" s="87">
        <v>172890000</v>
      </c>
      <c r="R270" s="87">
        <f t="shared" si="8"/>
        <v>5599978.4439399252</v>
      </c>
      <c r="S270" s="87">
        <v>249989000</v>
      </c>
      <c r="T270" s="87">
        <f t="shared" si="9"/>
        <v>11187355.047453254</v>
      </c>
      <c r="U270" s="85"/>
      <c r="V270" s="115" t="s">
        <v>1257</v>
      </c>
      <c r="W270" s="115" t="s">
        <v>1257</v>
      </c>
      <c r="X270" s="115" t="s">
        <v>1258</v>
      </c>
    </row>
    <row r="271" spans="1:24">
      <c r="A271" s="85"/>
      <c r="B271" s="85">
        <v>8</v>
      </c>
      <c r="C271" s="82">
        <v>1</v>
      </c>
      <c r="D271" s="82">
        <v>8</v>
      </c>
      <c r="E271" s="82"/>
      <c r="F271" s="83" t="s">
        <v>2015</v>
      </c>
      <c r="G271" s="82">
        <v>5</v>
      </c>
      <c r="H271" s="82">
        <v>17.80056250908547</v>
      </c>
      <c r="I271" s="82">
        <v>41.393715006833489</v>
      </c>
      <c r="J271" s="82">
        <v>29.64606097670719</v>
      </c>
      <c r="K271" s="82"/>
      <c r="L271" s="117">
        <v>71.2</v>
      </c>
      <c r="M271" s="117">
        <v>142.23977598354068</v>
      </c>
      <c r="N271" s="87">
        <v>5500000</v>
      </c>
      <c r="O271" s="87">
        <v>236651000</v>
      </c>
      <c r="P271" s="87">
        <v>72991000</v>
      </c>
      <c r="Q271" s="87">
        <v>163660000</v>
      </c>
      <c r="R271" s="87">
        <f t="shared" si="8"/>
        <v>5499990.0693208836</v>
      </c>
      <c r="S271" s="87">
        <v>236651000</v>
      </c>
      <c r="T271" s="87">
        <f t="shared" si="9"/>
        <v>10987603.305785123</v>
      </c>
      <c r="U271" s="85"/>
      <c r="V271" s="115" t="s">
        <v>1257</v>
      </c>
      <c r="W271" s="115" t="s">
        <v>1257</v>
      </c>
      <c r="X271" s="115" t="s">
        <v>1258</v>
      </c>
    </row>
    <row r="272" spans="1:24">
      <c r="A272" s="85"/>
      <c r="B272" s="85">
        <v>8</v>
      </c>
      <c r="C272" s="82">
        <v>1</v>
      </c>
      <c r="D272" s="82">
        <v>8</v>
      </c>
      <c r="E272" s="82"/>
      <c r="F272" s="83" t="s">
        <v>2016</v>
      </c>
      <c r="G272" s="82">
        <v>5</v>
      </c>
      <c r="H272" s="82">
        <v>17.80056250908547</v>
      </c>
      <c r="I272" s="82">
        <v>41.393715006833489</v>
      </c>
      <c r="J272" s="82">
        <v>29.64606097670719</v>
      </c>
      <c r="K272" s="82"/>
      <c r="L272" s="117">
        <v>71.2</v>
      </c>
      <c r="M272" s="117">
        <v>142.23977598354068</v>
      </c>
      <c r="N272" s="87">
        <v>5500000</v>
      </c>
      <c r="O272" s="87">
        <v>236651000</v>
      </c>
      <c r="P272" s="87">
        <v>72991000</v>
      </c>
      <c r="Q272" s="87">
        <v>163660000</v>
      </c>
      <c r="R272" s="87">
        <f t="shared" si="8"/>
        <v>5499990.0693208836</v>
      </c>
      <c r="S272" s="87">
        <v>236651000</v>
      </c>
      <c r="T272" s="87">
        <f t="shared" si="9"/>
        <v>10987603.305785123</v>
      </c>
      <c r="U272" s="85"/>
      <c r="V272" s="115" t="s">
        <v>1257</v>
      </c>
      <c r="W272" s="115" t="s">
        <v>1257</v>
      </c>
      <c r="X272" s="115" t="s">
        <v>1258</v>
      </c>
    </row>
    <row r="273" spans="1:24">
      <c r="A273" s="85"/>
      <c r="B273" s="85">
        <v>8</v>
      </c>
      <c r="C273" s="82">
        <v>1</v>
      </c>
      <c r="D273" s="82">
        <v>8</v>
      </c>
      <c r="E273" s="82"/>
      <c r="F273" s="83" t="s">
        <v>2017</v>
      </c>
      <c r="G273" s="82">
        <v>5</v>
      </c>
      <c r="H273" s="82">
        <v>17.80056250908547</v>
      </c>
      <c r="I273" s="82">
        <v>41.393715006833489</v>
      </c>
      <c r="J273" s="82">
        <v>29.64606097670719</v>
      </c>
      <c r="K273" s="82"/>
      <c r="L273" s="117">
        <v>71.2</v>
      </c>
      <c r="M273" s="117">
        <v>142.23977598354068</v>
      </c>
      <c r="N273" s="87">
        <v>5500000</v>
      </c>
      <c r="O273" s="87">
        <v>236651000</v>
      </c>
      <c r="P273" s="87">
        <v>72991000</v>
      </c>
      <c r="Q273" s="87">
        <v>163660000</v>
      </c>
      <c r="R273" s="87">
        <f t="shared" si="8"/>
        <v>5499990.0693208836</v>
      </c>
      <c r="S273" s="87">
        <v>236651000</v>
      </c>
      <c r="T273" s="87">
        <f t="shared" si="9"/>
        <v>10987603.305785123</v>
      </c>
      <c r="U273" s="85"/>
      <c r="V273" s="115" t="s">
        <v>1257</v>
      </c>
      <c r="W273" s="115" t="s">
        <v>1257</v>
      </c>
      <c r="X273" s="115" t="s">
        <v>1258</v>
      </c>
    </row>
    <row r="274" spans="1:24">
      <c r="A274" s="85"/>
      <c r="B274" s="85">
        <v>8</v>
      </c>
      <c r="C274" s="82">
        <v>1</v>
      </c>
      <c r="D274" s="82">
        <v>8</v>
      </c>
      <c r="E274" s="82"/>
      <c r="F274" s="83" t="s">
        <v>2018</v>
      </c>
      <c r="G274" s="82">
        <v>5</v>
      </c>
      <c r="H274" s="82">
        <v>17.80056250908547</v>
      </c>
      <c r="I274" s="82">
        <v>41.393715006833489</v>
      </c>
      <c r="J274" s="82">
        <v>29.64606097670719</v>
      </c>
      <c r="K274" s="82"/>
      <c r="L274" s="117">
        <v>71.2</v>
      </c>
      <c r="M274" s="117">
        <v>142.23977598354068</v>
      </c>
      <c r="N274" s="87">
        <v>5500000</v>
      </c>
      <c r="O274" s="87">
        <v>236651000</v>
      </c>
      <c r="P274" s="87">
        <v>72991000</v>
      </c>
      <c r="Q274" s="87">
        <v>163660000</v>
      </c>
      <c r="R274" s="87">
        <f t="shared" si="8"/>
        <v>5499990.0693208836</v>
      </c>
      <c r="S274" s="87">
        <v>236651000</v>
      </c>
      <c r="T274" s="87">
        <f t="shared" si="9"/>
        <v>10987603.305785123</v>
      </c>
      <c r="U274" s="85"/>
      <c r="V274" s="115" t="s">
        <v>1257</v>
      </c>
      <c r="W274" s="115" t="s">
        <v>1257</v>
      </c>
      <c r="X274" s="115" t="s">
        <v>1258</v>
      </c>
    </row>
    <row r="275" spans="1:24">
      <c r="A275" s="85"/>
      <c r="B275" s="85">
        <v>8</v>
      </c>
      <c r="C275" s="82">
        <v>1</v>
      </c>
      <c r="D275" s="82">
        <v>8</v>
      </c>
      <c r="E275" s="82"/>
      <c r="F275" s="83" t="s">
        <v>2019</v>
      </c>
      <c r="G275" s="82">
        <v>5</v>
      </c>
      <c r="H275" s="82">
        <v>34.711096892716668</v>
      </c>
      <c r="I275" s="82">
        <v>80.717744263325301</v>
      </c>
      <c r="J275" s="82">
        <v>57.809818904579018</v>
      </c>
      <c r="K275" s="82"/>
      <c r="L275" s="117">
        <v>138.84</v>
      </c>
      <c r="M275" s="117">
        <v>277.36756316790434</v>
      </c>
      <c r="N275" s="87">
        <v>5500000</v>
      </c>
      <c r="O275" s="87">
        <v>461470000</v>
      </c>
      <c r="P275" s="87">
        <v>142320000</v>
      </c>
      <c r="Q275" s="87">
        <v>319150000</v>
      </c>
      <c r="R275" s="87">
        <f t="shared" si="8"/>
        <v>5499996.624455872</v>
      </c>
      <c r="S275" s="87">
        <v>461470000</v>
      </c>
      <c r="T275" s="87">
        <f t="shared" si="9"/>
        <v>10987616.401303837</v>
      </c>
      <c r="U275" s="85"/>
      <c r="V275" s="115" t="s">
        <v>1257</v>
      </c>
      <c r="W275" s="115" t="s">
        <v>1257</v>
      </c>
      <c r="X275" s="115" t="s">
        <v>1258</v>
      </c>
    </row>
    <row r="276" spans="1:24">
      <c r="A276" s="85"/>
      <c r="B276" s="85">
        <v>8</v>
      </c>
      <c r="C276" s="82">
        <v>1</v>
      </c>
      <c r="D276" s="82">
        <v>9</v>
      </c>
      <c r="E276" s="82"/>
      <c r="F276" s="83" t="s">
        <v>1989</v>
      </c>
      <c r="G276" s="82">
        <v>5</v>
      </c>
      <c r="H276" s="82">
        <v>26.030822590533415</v>
      </c>
      <c r="I276" s="82">
        <v>60.532494473476163</v>
      </c>
      <c r="J276" s="82">
        <v>43.353200405825177</v>
      </c>
      <c r="K276" s="82"/>
      <c r="L276" s="117">
        <v>104.12</v>
      </c>
      <c r="M276" s="117">
        <v>208.00569487930136</v>
      </c>
      <c r="N276" s="87">
        <v>5550000</v>
      </c>
      <c r="O276" s="87">
        <v>349215000</v>
      </c>
      <c r="P276" s="87">
        <v>107705000</v>
      </c>
      <c r="Q276" s="87">
        <v>241510000</v>
      </c>
      <c r="R276" s="87">
        <f t="shared" si="8"/>
        <v>5549991.0843113791</v>
      </c>
      <c r="S276" s="87">
        <v>349215000</v>
      </c>
      <c r="T276" s="87">
        <f t="shared" si="9"/>
        <v>11087492.816616554</v>
      </c>
      <c r="U276" s="85"/>
      <c r="V276" s="115" t="s">
        <v>1257</v>
      </c>
      <c r="W276" s="115" t="s">
        <v>1257</v>
      </c>
      <c r="X276" s="115" t="s">
        <v>1258</v>
      </c>
    </row>
    <row r="277" spans="1:24">
      <c r="A277" s="85"/>
      <c r="B277" s="85">
        <v>8</v>
      </c>
      <c r="C277" s="82">
        <v>1</v>
      </c>
      <c r="D277" s="82">
        <v>9</v>
      </c>
      <c r="E277" s="82"/>
      <c r="F277" s="83" t="s">
        <v>1227</v>
      </c>
      <c r="G277" s="82">
        <v>5</v>
      </c>
      <c r="H277" s="82">
        <v>27.400865884772013</v>
      </c>
      <c r="I277" s="82">
        <v>63.718415235238055</v>
      </c>
      <c r="J277" s="82">
        <v>45.634947795605449</v>
      </c>
      <c r="K277" s="82"/>
      <c r="L277" s="117">
        <v>109.6</v>
      </c>
      <c r="M277" s="117">
        <v>218.95336303084349</v>
      </c>
      <c r="N277" s="87">
        <v>5500000</v>
      </c>
      <c r="O277" s="87">
        <v>364283000</v>
      </c>
      <c r="P277" s="87">
        <v>112353000</v>
      </c>
      <c r="Q277" s="87">
        <v>251930000</v>
      </c>
      <c r="R277" s="87">
        <f t="shared" si="8"/>
        <v>5499990.0693208845</v>
      </c>
      <c r="S277" s="87">
        <v>364283000</v>
      </c>
      <c r="T277" s="87">
        <f t="shared" si="9"/>
        <v>10987603.305785125</v>
      </c>
      <c r="U277" s="85"/>
      <c r="V277" s="115" t="s">
        <v>1257</v>
      </c>
      <c r="W277" s="115" t="s">
        <v>1257</v>
      </c>
      <c r="X277" s="115" t="s">
        <v>1258</v>
      </c>
    </row>
    <row r="278" spans="1:24">
      <c r="A278" s="85"/>
      <c r="B278" s="85">
        <v>8</v>
      </c>
      <c r="C278" s="82">
        <v>1</v>
      </c>
      <c r="D278" s="82">
        <v>9</v>
      </c>
      <c r="E278" s="82"/>
      <c r="F278" s="83" t="s">
        <v>1228</v>
      </c>
      <c r="G278" s="82">
        <v>5</v>
      </c>
      <c r="H278" s="82">
        <v>27.400865884772013</v>
      </c>
      <c r="I278" s="82">
        <v>63.718415235238055</v>
      </c>
      <c r="J278" s="82">
        <v>45.634947795605449</v>
      </c>
      <c r="K278" s="82"/>
      <c r="L278" s="117">
        <v>109.6</v>
      </c>
      <c r="M278" s="117">
        <v>218.95336303084349</v>
      </c>
      <c r="N278" s="87">
        <v>5500000</v>
      </c>
      <c r="O278" s="87">
        <v>364283000</v>
      </c>
      <c r="P278" s="87">
        <v>112353000</v>
      </c>
      <c r="Q278" s="87">
        <v>251930000</v>
      </c>
      <c r="R278" s="87">
        <f t="shared" si="8"/>
        <v>5499990.0693208845</v>
      </c>
      <c r="S278" s="87">
        <v>364283000</v>
      </c>
      <c r="T278" s="87">
        <f t="shared" si="9"/>
        <v>10987603.305785125</v>
      </c>
      <c r="U278" s="85"/>
      <c r="V278" s="115" t="s">
        <v>1257</v>
      </c>
      <c r="W278" s="115" t="s">
        <v>1257</v>
      </c>
      <c r="X278" s="115" t="s">
        <v>1258</v>
      </c>
    </row>
    <row r="279" spans="1:24">
      <c r="A279" s="85"/>
      <c r="B279" s="85">
        <v>8</v>
      </c>
      <c r="C279" s="82">
        <v>1</v>
      </c>
      <c r="D279" s="82">
        <v>9</v>
      </c>
      <c r="E279" s="82"/>
      <c r="F279" s="83" t="s">
        <v>1229</v>
      </c>
      <c r="G279" s="82">
        <v>5</v>
      </c>
      <c r="H279" s="82">
        <v>27.400865884772013</v>
      </c>
      <c r="I279" s="82">
        <v>63.718415235238055</v>
      </c>
      <c r="J279" s="82">
        <v>45.634947795605449</v>
      </c>
      <c r="K279" s="82"/>
      <c r="L279" s="117">
        <v>109.6</v>
      </c>
      <c r="M279" s="117">
        <v>218.95336303084349</v>
      </c>
      <c r="N279" s="87">
        <v>5500000</v>
      </c>
      <c r="O279" s="87">
        <v>364283000</v>
      </c>
      <c r="P279" s="87">
        <v>112353000</v>
      </c>
      <c r="Q279" s="87">
        <v>251930000</v>
      </c>
      <c r="R279" s="87">
        <f t="shared" si="8"/>
        <v>5499990.0693208845</v>
      </c>
      <c r="S279" s="87">
        <v>364283000</v>
      </c>
      <c r="T279" s="87">
        <f t="shared" si="9"/>
        <v>10987603.305785125</v>
      </c>
      <c r="U279" s="85"/>
      <c r="V279" s="115" t="s">
        <v>1257</v>
      </c>
      <c r="W279" s="115" t="s">
        <v>1257</v>
      </c>
      <c r="X279" s="115" t="s">
        <v>1258</v>
      </c>
    </row>
    <row r="280" spans="1:24">
      <c r="A280" s="85"/>
      <c r="B280" s="85">
        <v>8</v>
      </c>
      <c r="C280" s="82">
        <v>1</v>
      </c>
      <c r="D280" s="82">
        <v>9</v>
      </c>
      <c r="E280" s="82"/>
      <c r="F280" s="83" t="s">
        <v>1230</v>
      </c>
      <c r="G280" s="82">
        <v>5</v>
      </c>
      <c r="H280" s="82">
        <v>27.400865884772013</v>
      </c>
      <c r="I280" s="82">
        <v>63.718415235238055</v>
      </c>
      <c r="J280" s="82">
        <v>45.634947795605449</v>
      </c>
      <c r="K280" s="82"/>
      <c r="L280" s="117">
        <v>109.6</v>
      </c>
      <c r="M280" s="117">
        <v>218.95336303084349</v>
      </c>
      <c r="N280" s="87">
        <v>5500000</v>
      </c>
      <c r="O280" s="87">
        <v>364283000</v>
      </c>
      <c r="P280" s="87">
        <v>112353000</v>
      </c>
      <c r="Q280" s="87">
        <v>251930000</v>
      </c>
      <c r="R280" s="87">
        <f t="shared" si="8"/>
        <v>5499990.0693208845</v>
      </c>
      <c r="S280" s="87">
        <v>364283000</v>
      </c>
      <c r="T280" s="87">
        <f t="shared" si="9"/>
        <v>10987603.305785125</v>
      </c>
      <c r="U280" s="85"/>
      <c r="V280" s="115" t="s">
        <v>1257</v>
      </c>
      <c r="W280" s="115" t="s">
        <v>1257</v>
      </c>
      <c r="X280" s="115" t="s">
        <v>1258</v>
      </c>
    </row>
    <row r="281" spans="1:24">
      <c r="A281" s="85"/>
      <c r="B281" s="85">
        <v>8</v>
      </c>
      <c r="C281" s="82">
        <v>1</v>
      </c>
      <c r="D281" s="82">
        <v>9</v>
      </c>
      <c r="E281" s="82"/>
      <c r="F281" s="83" t="s">
        <v>1231</v>
      </c>
      <c r="G281" s="82">
        <v>5</v>
      </c>
      <c r="H281" s="82">
        <v>27.743376708331667</v>
      </c>
      <c r="I281" s="82">
        <v>64.514895425678532</v>
      </c>
      <c r="J281" s="82">
        <v>46.205384643050515</v>
      </c>
      <c r="K281" s="82"/>
      <c r="L281" s="117">
        <v>110.97</v>
      </c>
      <c r="M281" s="117">
        <v>221.69028006872904</v>
      </c>
      <c r="N281" s="87">
        <v>5550000</v>
      </c>
      <c r="O281" s="87">
        <v>372190000</v>
      </c>
      <c r="P281" s="87">
        <v>114790000</v>
      </c>
      <c r="Q281" s="87">
        <v>257400000</v>
      </c>
      <c r="R281" s="87">
        <f t="shared" si="8"/>
        <v>5549995.9894850161</v>
      </c>
      <c r="S281" s="87">
        <v>372190000</v>
      </c>
      <c r="T281" s="87">
        <f t="shared" si="9"/>
        <v>11087502.615925532</v>
      </c>
      <c r="U281" s="85"/>
      <c r="V281" s="115" t="s">
        <v>1257</v>
      </c>
      <c r="W281" s="115" t="s">
        <v>1257</v>
      </c>
      <c r="X281" s="115" t="s">
        <v>1258</v>
      </c>
    </row>
    <row r="282" spans="1:24">
      <c r="A282" s="85"/>
      <c r="B282" s="85">
        <v>8</v>
      </c>
      <c r="C282" s="82">
        <v>1</v>
      </c>
      <c r="D282" s="82">
        <v>9</v>
      </c>
      <c r="E282" s="82"/>
      <c r="F282" s="83" t="s">
        <v>1232</v>
      </c>
      <c r="G282" s="82">
        <v>5</v>
      </c>
      <c r="H282" s="82">
        <v>24.085761125355255</v>
      </c>
      <c r="I282" s="82">
        <v>56.00941718761711</v>
      </c>
      <c r="J282" s="82">
        <v>40.113785315954644</v>
      </c>
      <c r="K282" s="82"/>
      <c r="L282" s="117">
        <v>96.34</v>
      </c>
      <c r="M282" s="117">
        <v>192.46320250357175</v>
      </c>
      <c r="N282" s="87">
        <v>5500000</v>
      </c>
      <c r="O282" s="87">
        <v>320210000</v>
      </c>
      <c r="P282" s="87">
        <v>98760000</v>
      </c>
      <c r="Q282" s="87">
        <v>221450000</v>
      </c>
      <c r="R282" s="87">
        <f t="shared" si="8"/>
        <v>5499988.781106404</v>
      </c>
      <c r="S282" s="87">
        <v>320210000</v>
      </c>
      <c r="T282" s="87">
        <f t="shared" si="9"/>
        <v>10987600.732255083</v>
      </c>
      <c r="U282" s="85"/>
      <c r="V282" s="115" t="s">
        <v>1257</v>
      </c>
      <c r="W282" s="115" t="s">
        <v>1257</v>
      </c>
      <c r="X282" s="115" t="s">
        <v>1258</v>
      </c>
    </row>
    <row r="283" spans="1:24">
      <c r="A283" s="85"/>
      <c r="B283" s="85">
        <v>8</v>
      </c>
      <c r="C283" s="82">
        <v>1</v>
      </c>
      <c r="D283" s="82">
        <v>9</v>
      </c>
      <c r="E283" s="82"/>
      <c r="F283" s="83" t="s">
        <v>1233</v>
      </c>
      <c r="G283" s="82">
        <v>5</v>
      </c>
      <c r="H283" s="82">
        <v>38.078703311219215</v>
      </c>
      <c r="I283" s="82">
        <v>88.548830515320347</v>
      </c>
      <c r="J283" s="82">
        <v>63.418420609020671</v>
      </c>
      <c r="K283" s="82"/>
      <c r="L283" s="117">
        <v>152.31</v>
      </c>
      <c r="M283" s="117">
        <v>304.27725112434103</v>
      </c>
      <c r="N283" s="87">
        <v>5500000</v>
      </c>
      <c r="O283" s="87">
        <v>506241000</v>
      </c>
      <c r="P283" s="87">
        <v>156131000</v>
      </c>
      <c r="Q283" s="87">
        <v>350110000</v>
      </c>
      <c r="R283" s="87">
        <f t="shared" si="8"/>
        <v>5499996.9953661552</v>
      </c>
      <c r="S283" s="87">
        <v>506241000</v>
      </c>
      <c r="T283" s="87">
        <f t="shared" si="9"/>
        <v>10987617.14228973</v>
      </c>
      <c r="U283" s="85"/>
      <c r="V283" s="115" t="s">
        <v>1257</v>
      </c>
      <c r="W283" s="115" t="s">
        <v>1257</v>
      </c>
      <c r="X283" s="115" t="s">
        <v>1258</v>
      </c>
    </row>
    <row r="284" spans="1:24">
      <c r="A284" s="85"/>
      <c r="B284" s="85">
        <v>8</v>
      </c>
      <c r="C284" s="82">
        <v>1</v>
      </c>
      <c r="D284" s="82">
        <v>9</v>
      </c>
      <c r="E284" s="82"/>
      <c r="F284" s="83" t="s">
        <v>1234</v>
      </c>
      <c r="G284" s="82">
        <v>5</v>
      </c>
      <c r="H284" s="82">
        <v>18.000568829412273</v>
      </c>
      <c r="I284" s="82">
        <v>41.85881292825858</v>
      </c>
      <c r="J284" s="82">
        <v>29.979162785434237</v>
      </c>
      <c r="K284" s="82"/>
      <c r="L284" s="117">
        <v>72</v>
      </c>
      <c r="M284" s="117">
        <v>143.8379757136928</v>
      </c>
      <c r="N284" s="87">
        <v>5500000</v>
      </c>
      <c r="O284" s="87">
        <v>239310000</v>
      </c>
      <c r="P284" s="87">
        <v>73810000</v>
      </c>
      <c r="Q284" s="87">
        <v>165500000</v>
      </c>
      <c r="R284" s="87">
        <f t="shared" si="8"/>
        <v>5499990.0693208845</v>
      </c>
      <c r="S284" s="87">
        <v>239310000</v>
      </c>
      <c r="T284" s="87">
        <f t="shared" si="9"/>
        <v>10987603.305785123</v>
      </c>
      <c r="U284" s="85"/>
      <c r="V284" s="115" t="s">
        <v>1257</v>
      </c>
      <c r="W284" s="115" t="s">
        <v>1257</v>
      </c>
      <c r="X284" s="115" t="s">
        <v>1258</v>
      </c>
    </row>
    <row r="285" spans="1:24">
      <c r="A285" s="85"/>
      <c r="B285" s="85">
        <v>8</v>
      </c>
      <c r="C285" s="82">
        <v>1</v>
      </c>
      <c r="D285" s="82">
        <v>9</v>
      </c>
      <c r="E285" s="82"/>
      <c r="F285" s="83" t="s">
        <v>1235</v>
      </c>
      <c r="G285" s="82">
        <v>5</v>
      </c>
      <c r="H285" s="82">
        <v>18.000568829412273</v>
      </c>
      <c r="I285" s="82">
        <v>41.85881292825858</v>
      </c>
      <c r="J285" s="82">
        <v>29.979162785434237</v>
      </c>
      <c r="K285" s="82"/>
      <c r="L285" s="117">
        <v>72</v>
      </c>
      <c r="M285" s="117">
        <v>143.8379757136928</v>
      </c>
      <c r="N285" s="87">
        <v>5500000</v>
      </c>
      <c r="O285" s="87">
        <v>239310000</v>
      </c>
      <c r="P285" s="87">
        <v>73810000</v>
      </c>
      <c r="Q285" s="87">
        <v>165500000</v>
      </c>
      <c r="R285" s="87">
        <f t="shared" si="8"/>
        <v>5499990.0693208845</v>
      </c>
      <c r="S285" s="87">
        <v>239310000</v>
      </c>
      <c r="T285" s="87">
        <f t="shared" si="9"/>
        <v>10987603.305785123</v>
      </c>
      <c r="U285" s="85"/>
      <c r="V285" s="115" t="s">
        <v>1257</v>
      </c>
      <c r="W285" s="115" t="s">
        <v>1257</v>
      </c>
      <c r="X285" s="115" t="s">
        <v>1258</v>
      </c>
    </row>
    <row r="286" spans="1:24">
      <c r="A286" s="85"/>
      <c r="B286" s="85">
        <v>8</v>
      </c>
      <c r="C286" s="82">
        <v>1</v>
      </c>
      <c r="D286" s="82">
        <v>9</v>
      </c>
      <c r="E286" s="82"/>
      <c r="F286" s="83" t="s">
        <v>1236</v>
      </c>
      <c r="G286" s="82">
        <v>5</v>
      </c>
      <c r="H286" s="82">
        <v>18.000568829412273</v>
      </c>
      <c r="I286" s="82">
        <v>41.85881292825858</v>
      </c>
      <c r="J286" s="82">
        <v>29.979162785434237</v>
      </c>
      <c r="K286" s="82"/>
      <c r="L286" s="117">
        <v>72</v>
      </c>
      <c r="M286" s="117">
        <v>143.8379757136928</v>
      </c>
      <c r="N286" s="87">
        <v>5500000</v>
      </c>
      <c r="O286" s="87">
        <v>239310000</v>
      </c>
      <c r="P286" s="87">
        <v>73810000</v>
      </c>
      <c r="Q286" s="87">
        <v>165500000</v>
      </c>
      <c r="R286" s="87">
        <f t="shared" si="8"/>
        <v>5499990.0693208845</v>
      </c>
      <c r="S286" s="87">
        <v>239310000</v>
      </c>
      <c r="T286" s="87">
        <f t="shared" si="9"/>
        <v>10987603.305785123</v>
      </c>
      <c r="U286" s="85"/>
      <c r="V286" s="115" t="s">
        <v>1257</v>
      </c>
      <c r="W286" s="115" t="s">
        <v>1257</v>
      </c>
      <c r="X286" s="115" t="s">
        <v>1258</v>
      </c>
    </row>
    <row r="287" spans="1:24">
      <c r="A287" s="85"/>
      <c r="B287" s="85">
        <v>8</v>
      </c>
      <c r="C287" s="82">
        <v>1</v>
      </c>
      <c r="D287" s="82">
        <v>9</v>
      </c>
      <c r="E287" s="82"/>
      <c r="F287" s="83" t="s">
        <v>1237</v>
      </c>
      <c r="G287" s="82">
        <v>5</v>
      </c>
      <c r="H287" s="82">
        <v>18.000568829412273</v>
      </c>
      <c r="I287" s="82">
        <v>41.85881292825858</v>
      </c>
      <c r="J287" s="82">
        <v>29.979162785434237</v>
      </c>
      <c r="K287" s="82"/>
      <c r="L287" s="117">
        <v>72</v>
      </c>
      <c r="M287" s="117">
        <v>143.8379757136928</v>
      </c>
      <c r="N287" s="87">
        <v>5500000</v>
      </c>
      <c r="O287" s="87">
        <v>239310000</v>
      </c>
      <c r="P287" s="87">
        <v>73810000</v>
      </c>
      <c r="Q287" s="87">
        <v>165500000</v>
      </c>
      <c r="R287" s="87">
        <f t="shared" si="8"/>
        <v>5499990.0693208845</v>
      </c>
      <c r="S287" s="87">
        <v>239310000</v>
      </c>
      <c r="T287" s="87">
        <f t="shared" si="9"/>
        <v>10987603.305785123</v>
      </c>
      <c r="U287" s="85"/>
      <c r="V287" s="115" t="s">
        <v>1257</v>
      </c>
      <c r="W287" s="115" t="s">
        <v>1257</v>
      </c>
      <c r="X287" s="115" t="s">
        <v>1258</v>
      </c>
    </row>
    <row r="288" spans="1:24">
      <c r="A288" s="85"/>
      <c r="B288" s="85">
        <v>8</v>
      </c>
      <c r="C288" s="82">
        <v>1</v>
      </c>
      <c r="D288" s="82">
        <v>9</v>
      </c>
      <c r="E288" s="82"/>
      <c r="F288" s="83" t="s">
        <v>1238</v>
      </c>
      <c r="G288" s="82">
        <v>5</v>
      </c>
      <c r="H288" s="82">
        <v>18.900597270882884</v>
      </c>
      <c r="I288" s="82">
        <v>43.951753574671507</v>
      </c>
      <c r="J288" s="82">
        <v>31.478120924705944</v>
      </c>
      <c r="K288" s="82"/>
      <c r="L288" s="117">
        <v>75.599999999999994</v>
      </c>
      <c r="M288" s="117">
        <v>151.02987449937746</v>
      </c>
      <c r="N288" s="87">
        <v>5600000</v>
      </c>
      <c r="O288" s="87">
        <v>255844000</v>
      </c>
      <c r="P288" s="87">
        <v>78904000</v>
      </c>
      <c r="Q288" s="87">
        <v>176940000</v>
      </c>
      <c r="R288" s="87">
        <f t="shared" si="8"/>
        <v>5599986.7050123559</v>
      </c>
      <c r="S288" s="87">
        <v>255844000</v>
      </c>
      <c r="T288" s="87">
        <f t="shared" si="9"/>
        <v>11187371.551007917</v>
      </c>
      <c r="U288" s="85"/>
      <c r="V288" s="115" t="s">
        <v>1257</v>
      </c>
      <c r="W288" s="115" t="s">
        <v>1257</v>
      </c>
      <c r="X288" s="115" t="s">
        <v>1258</v>
      </c>
    </row>
    <row r="289" spans="1:24">
      <c r="A289" s="85"/>
      <c r="B289" s="85">
        <v>8</v>
      </c>
      <c r="C289" s="82">
        <v>1</v>
      </c>
      <c r="D289" s="82">
        <v>9</v>
      </c>
      <c r="E289" s="82"/>
      <c r="F289" s="83" t="s">
        <v>1239</v>
      </c>
      <c r="G289" s="82">
        <v>5</v>
      </c>
      <c r="H289" s="82">
        <v>26.170827014762178</v>
      </c>
      <c r="I289" s="82">
        <v>60.858063018473729</v>
      </c>
      <c r="J289" s="82">
        <v>43.58637167193411</v>
      </c>
      <c r="K289" s="82"/>
      <c r="L289" s="117">
        <v>104.68</v>
      </c>
      <c r="M289" s="117">
        <v>209.12443469040784</v>
      </c>
      <c r="N289" s="87">
        <v>5550000</v>
      </c>
      <c r="O289" s="87">
        <v>351093000</v>
      </c>
      <c r="P289" s="87">
        <v>108283000</v>
      </c>
      <c r="Q289" s="87">
        <v>242810000</v>
      </c>
      <c r="R289" s="87">
        <f t="shared" si="8"/>
        <v>5549987.586324661</v>
      </c>
      <c r="S289" s="87">
        <v>351093000</v>
      </c>
      <c r="T289" s="87">
        <f t="shared" si="9"/>
        <v>11087485.828514764</v>
      </c>
      <c r="U289" s="85"/>
      <c r="V289" s="115" t="s">
        <v>1257</v>
      </c>
      <c r="W289" s="115" t="s">
        <v>1257</v>
      </c>
      <c r="X289" s="115" t="s">
        <v>1258</v>
      </c>
    </row>
    <row r="290" spans="1:24">
      <c r="A290" s="85"/>
      <c r="B290" s="85">
        <v>8</v>
      </c>
      <c r="C290" s="82">
        <v>1</v>
      </c>
      <c r="D290" s="82">
        <v>9</v>
      </c>
      <c r="E290" s="82"/>
      <c r="F290" s="83" t="s">
        <v>1240</v>
      </c>
      <c r="G290" s="82">
        <v>5</v>
      </c>
      <c r="H290" s="82">
        <v>28.110888321932165</v>
      </c>
      <c r="I290" s="82">
        <v>65.369512856297149</v>
      </c>
      <c r="J290" s="82">
        <v>46.817459216586464</v>
      </c>
      <c r="K290" s="82"/>
      <c r="L290" s="117">
        <v>112.44</v>
      </c>
      <c r="M290" s="117">
        <v>224.6269720728836</v>
      </c>
      <c r="N290" s="87">
        <v>5550000</v>
      </c>
      <c r="O290" s="87">
        <v>377120000</v>
      </c>
      <c r="P290" s="87">
        <v>116310000</v>
      </c>
      <c r="Q290" s="87">
        <v>260810000</v>
      </c>
      <c r="R290" s="87">
        <f t="shared" si="8"/>
        <v>5549991.0560425036</v>
      </c>
      <c r="S290" s="87">
        <v>377120000</v>
      </c>
      <c r="T290" s="87">
        <f t="shared" si="9"/>
        <v>11087492.760142416</v>
      </c>
      <c r="U290" s="85"/>
      <c r="V290" s="115" t="s">
        <v>1257</v>
      </c>
      <c r="W290" s="115" t="s">
        <v>1257</v>
      </c>
      <c r="X290" s="115" t="s">
        <v>1258</v>
      </c>
    </row>
    <row r="291" spans="1:24">
      <c r="A291" s="85"/>
      <c r="B291" s="85">
        <v>8</v>
      </c>
      <c r="C291" s="82">
        <v>1</v>
      </c>
      <c r="D291" s="82">
        <v>9</v>
      </c>
      <c r="E291" s="82"/>
      <c r="F291" s="83" t="s">
        <v>1241</v>
      </c>
      <c r="G291" s="82">
        <v>5</v>
      </c>
      <c r="H291" s="82">
        <v>27.60087220509882</v>
      </c>
      <c r="I291" s="82">
        <v>64.183513156663153</v>
      </c>
      <c r="J291" s="82">
        <v>45.968049604332499</v>
      </c>
      <c r="K291" s="82"/>
      <c r="L291" s="117">
        <v>110.4</v>
      </c>
      <c r="M291" s="117">
        <v>220.55156276099567</v>
      </c>
      <c r="N291" s="87">
        <v>5500000</v>
      </c>
      <c r="O291" s="87">
        <v>366942000</v>
      </c>
      <c r="P291" s="87">
        <v>113172000</v>
      </c>
      <c r="Q291" s="87">
        <v>253770000</v>
      </c>
      <c r="R291" s="87">
        <f t="shared" si="8"/>
        <v>5499990.0693208836</v>
      </c>
      <c r="S291" s="87">
        <v>366942000</v>
      </c>
      <c r="T291" s="87">
        <f t="shared" si="9"/>
        <v>10987603.305785123</v>
      </c>
      <c r="U291" s="85"/>
      <c r="V291" s="115" t="s">
        <v>1257</v>
      </c>
      <c r="W291" s="115" t="s">
        <v>1257</v>
      </c>
      <c r="X291" s="115" t="s">
        <v>1258</v>
      </c>
    </row>
    <row r="292" spans="1:24">
      <c r="A292" s="85"/>
      <c r="B292" s="85">
        <v>8</v>
      </c>
      <c r="C292" s="82">
        <v>1</v>
      </c>
      <c r="D292" s="82">
        <v>9</v>
      </c>
      <c r="E292" s="82"/>
      <c r="F292" s="83" t="s">
        <v>1242</v>
      </c>
      <c r="G292" s="82">
        <v>5</v>
      </c>
      <c r="H292" s="82">
        <v>27.60087220509882</v>
      </c>
      <c r="I292" s="82">
        <v>64.183513156663153</v>
      </c>
      <c r="J292" s="82">
        <v>45.968049604332499</v>
      </c>
      <c r="K292" s="82"/>
      <c r="L292" s="117">
        <v>110.4</v>
      </c>
      <c r="M292" s="117">
        <v>220.55156276099567</v>
      </c>
      <c r="N292" s="87">
        <v>5500000</v>
      </c>
      <c r="O292" s="87">
        <v>366942000</v>
      </c>
      <c r="P292" s="87">
        <v>113172000</v>
      </c>
      <c r="Q292" s="87">
        <v>253770000</v>
      </c>
      <c r="R292" s="87">
        <f t="shared" si="8"/>
        <v>5499990.0693208836</v>
      </c>
      <c r="S292" s="87">
        <v>366942000</v>
      </c>
      <c r="T292" s="87">
        <f t="shared" si="9"/>
        <v>10987603.305785123</v>
      </c>
      <c r="U292" s="85"/>
      <c r="V292" s="115" t="s">
        <v>1257</v>
      </c>
      <c r="W292" s="115" t="s">
        <v>1257</v>
      </c>
      <c r="X292" s="115" t="s">
        <v>1258</v>
      </c>
    </row>
    <row r="293" spans="1:24">
      <c r="A293" s="85"/>
      <c r="B293" s="85">
        <v>8</v>
      </c>
      <c r="C293" s="82">
        <v>1</v>
      </c>
      <c r="D293" s="82">
        <v>9</v>
      </c>
      <c r="E293" s="82"/>
      <c r="F293" s="83" t="s">
        <v>1243</v>
      </c>
      <c r="G293" s="82">
        <v>5</v>
      </c>
      <c r="H293" s="82">
        <v>27.60087220509882</v>
      </c>
      <c r="I293" s="82">
        <v>64.183513156663153</v>
      </c>
      <c r="J293" s="82">
        <v>45.968049604332499</v>
      </c>
      <c r="K293" s="82"/>
      <c r="L293" s="117">
        <v>110.4</v>
      </c>
      <c r="M293" s="117">
        <v>220.55156276099567</v>
      </c>
      <c r="N293" s="87">
        <v>5500000</v>
      </c>
      <c r="O293" s="87">
        <v>366942000</v>
      </c>
      <c r="P293" s="87">
        <v>113172000</v>
      </c>
      <c r="Q293" s="87">
        <v>253770000</v>
      </c>
      <c r="R293" s="87">
        <f t="shared" si="8"/>
        <v>5499990.0693208836</v>
      </c>
      <c r="S293" s="87">
        <v>366942000</v>
      </c>
      <c r="T293" s="87">
        <f t="shared" si="9"/>
        <v>10987603.305785123</v>
      </c>
      <c r="U293" s="85"/>
      <c r="V293" s="115" t="s">
        <v>1257</v>
      </c>
      <c r="W293" s="115" t="s">
        <v>1257</v>
      </c>
      <c r="X293" s="115" t="s">
        <v>1258</v>
      </c>
    </row>
    <row r="294" spans="1:24">
      <c r="A294" s="85"/>
      <c r="B294" s="85">
        <v>8</v>
      </c>
      <c r="C294" s="82">
        <v>1</v>
      </c>
      <c r="D294" s="82">
        <v>9</v>
      </c>
      <c r="E294" s="82"/>
      <c r="F294" s="83" t="s">
        <v>2020</v>
      </c>
      <c r="G294" s="82">
        <v>5</v>
      </c>
      <c r="H294" s="82">
        <v>27.60087220509882</v>
      </c>
      <c r="I294" s="82">
        <v>64.183513156663153</v>
      </c>
      <c r="J294" s="82">
        <v>45.968049604332499</v>
      </c>
      <c r="K294" s="82"/>
      <c r="L294" s="117">
        <v>110.4</v>
      </c>
      <c r="M294" s="117">
        <v>220.55156276099567</v>
      </c>
      <c r="N294" s="87">
        <v>5500000</v>
      </c>
      <c r="O294" s="87">
        <v>366942000</v>
      </c>
      <c r="P294" s="87">
        <v>113172000</v>
      </c>
      <c r="Q294" s="87">
        <v>253770000</v>
      </c>
      <c r="R294" s="87">
        <f t="shared" si="8"/>
        <v>5499990.0693208836</v>
      </c>
      <c r="S294" s="87">
        <v>366942000</v>
      </c>
      <c r="T294" s="87">
        <f t="shared" si="9"/>
        <v>10987603.305785123</v>
      </c>
      <c r="U294" s="85"/>
      <c r="V294" s="115" t="s">
        <v>1257</v>
      </c>
      <c r="W294" s="115" t="s">
        <v>1257</v>
      </c>
      <c r="X294" s="115" t="s">
        <v>1258</v>
      </c>
    </row>
    <row r="295" spans="1:24">
      <c r="A295" s="85"/>
      <c r="B295" s="85">
        <v>8</v>
      </c>
      <c r="C295" s="82">
        <v>1</v>
      </c>
      <c r="D295" s="82">
        <v>9</v>
      </c>
      <c r="E295" s="82"/>
      <c r="F295" s="83" t="s">
        <v>2021</v>
      </c>
      <c r="G295" s="82">
        <v>5</v>
      </c>
      <c r="H295" s="82">
        <v>26.810847239807945</v>
      </c>
      <c r="I295" s="82">
        <v>62.346376367034026</v>
      </c>
      <c r="J295" s="82">
        <v>44.652297459860655</v>
      </c>
      <c r="K295" s="82"/>
      <c r="L295" s="117">
        <v>107.24</v>
      </c>
      <c r="M295" s="117">
        <v>214.23867382689468</v>
      </c>
      <c r="N295" s="87">
        <v>5500000</v>
      </c>
      <c r="O295" s="87">
        <v>356439000</v>
      </c>
      <c r="P295" s="87">
        <v>109929000</v>
      </c>
      <c r="Q295" s="87">
        <v>246510000</v>
      </c>
      <c r="R295" s="87">
        <f t="shared" si="8"/>
        <v>5499990.8408401124</v>
      </c>
      <c r="S295" s="87">
        <v>356439000</v>
      </c>
      <c r="T295" s="87">
        <f t="shared" si="9"/>
        <v>10987604.8470874</v>
      </c>
      <c r="U295" s="85"/>
      <c r="V295" s="115" t="s">
        <v>1257</v>
      </c>
      <c r="W295" s="115" t="s">
        <v>1257</v>
      </c>
      <c r="X295" s="115" t="s">
        <v>1258</v>
      </c>
    </row>
    <row r="296" spans="1:24">
      <c r="A296" s="85"/>
      <c r="B296" s="85">
        <v>8</v>
      </c>
      <c r="C296" s="82">
        <v>1</v>
      </c>
      <c r="D296" s="82">
        <v>9</v>
      </c>
      <c r="E296" s="82"/>
      <c r="F296" s="83" t="s">
        <v>2022</v>
      </c>
      <c r="G296" s="82">
        <v>5</v>
      </c>
      <c r="H296" s="82">
        <v>52.226650395336442</v>
      </c>
      <c r="I296" s="82">
        <v>121.44869473212802</v>
      </c>
      <c r="J296" s="82">
        <v>86.981209803850163</v>
      </c>
      <c r="K296" s="82"/>
      <c r="L296" s="117">
        <v>208.9</v>
      </c>
      <c r="M296" s="117">
        <v>417.32990453597819</v>
      </c>
      <c r="N296" s="87">
        <v>5450000</v>
      </c>
      <c r="O296" s="87">
        <v>688020000</v>
      </c>
      <c r="P296" s="87">
        <v>212190000</v>
      </c>
      <c r="Q296" s="87">
        <v>475830000</v>
      </c>
      <c r="R296" s="87">
        <f t="shared" si="8"/>
        <v>5449995.9295288287</v>
      </c>
      <c r="S296" s="87">
        <v>688020000</v>
      </c>
      <c r="T296" s="87">
        <f t="shared" si="9"/>
        <v>10887727.52987906</v>
      </c>
      <c r="U296" s="85"/>
      <c r="V296" s="115" t="s">
        <v>1257</v>
      </c>
      <c r="W296" s="115" t="s">
        <v>1257</v>
      </c>
      <c r="X296" s="115" t="s">
        <v>1258</v>
      </c>
    </row>
    <row r="297" spans="1:24">
      <c r="A297" s="85"/>
      <c r="B297" s="85">
        <v>8</v>
      </c>
      <c r="C297" s="82">
        <v>1</v>
      </c>
      <c r="D297" s="82">
        <v>9</v>
      </c>
      <c r="E297" s="82"/>
      <c r="F297" s="83" t="s">
        <v>2023</v>
      </c>
      <c r="G297" s="82">
        <v>5</v>
      </c>
      <c r="H297" s="82">
        <v>18.468083603176176</v>
      </c>
      <c r="I297" s="82">
        <v>42.945979319589746</v>
      </c>
      <c r="J297" s="82">
        <v>30.757788263333712</v>
      </c>
      <c r="K297" s="82"/>
      <c r="L297" s="117">
        <v>73.87</v>
      </c>
      <c r="M297" s="117">
        <v>147.57376758292347</v>
      </c>
      <c r="N297" s="87">
        <v>5600000</v>
      </c>
      <c r="O297" s="87">
        <v>249989000</v>
      </c>
      <c r="P297" s="87">
        <v>77099000</v>
      </c>
      <c r="Q297" s="87">
        <v>172890000</v>
      </c>
      <c r="R297" s="87">
        <f t="shared" si="8"/>
        <v>5599978.4439399252</v>
      </c>
      <c r="S297" s="87">
        <v>249989000</v>
      </c>
      <c r="T297" s="87">
        <f t="shared" si="9"/>
        <v>11187355.047453254</v>
      </c>
      <c r="U297" s="85"/>
      <c r="V297" s="115" t="s">
        <v>1257</v>
      </c>
      <c r="W297" s="115" t="s">
        <v>1257</v>
      </c>
      <c r="X297" s="115" t="s">
        <v>1258</v>
      </c>
    </row>
    <row r="298" spans="1:24">
      <c r="A298" s="85"/>
      <c r="B298" s="85">
        <v>8</v>
      </c>
      <c r="C298" s="82">
        <v>1</v>
      </c>
      <c r="D298" s="82">
        <v>9</v>
      </c>
      <c r="E298" s="82"/>
      <c r="F298" s="83" t="s">
        <v>2024</v>
      </c>
      <c r="G298" s="82">
        <v>5</v>
      </c>
      <c r="H298" s="82">
        <v>17.80056250908547</v>
      </c>
      <c r="I298" s="82">
        <v>41.393715006833489</v>
      </c>
      <c r="J298" s="82">
        <v>29.64606097670719</v>
      </c>
      <c r="K298" s="82"/>
      <c r="L298" s="117">
        <v>71.2</v>
      </c>
      <c r="M298" s="117">
        <v>142.23977598354068</v>
      </c>
      <c r="N298" s="87">
        <v>5500000</v>
      </c>
      <c r="O298" s="87">
        <v>236651000</v>
      </c>
      <c r="P298" s="87">
        <v>72991000</v>
      </c>
      <c r="Q298" s="87">
        <v>163660000</v>
      </c>
      <c r="R298" s="87">
        <f t="shared" si="8"/>
        <v>5499990.0693208836</v>
      </c>
      <c r="S298" s="87">
        <v>236651000</v>
      </c>
      <c r="T298" s="87">
        <f t="shared" si="9"/>
        <v>10987603.305785123</v>
      </c>
      <c r="U298" s="85"/>
      <c r="V298" s="115" t="s">
        <v>1257</v>
      </c>
      <c r="W298" s="115" t="s">
        <v>1257</v>
      </c>
      <c r="X298" s="115" t="s">
        <v>1258</v>
      </c>
    </row>
    <row r="299" spans="1:24">
      <c r="A299" s="85"/>
      <c r="B299" s="85">
        <v>8</v>
      </c>
      <c r="C299" s="82">
        <v>1</v>
      </c>
      <c r="D299" s="82">
        <v>9</v>
      </c>
      <c r="E299" s="82"/>
      <c r="F299" s="83" t="s">
        <v>2025</v>
      </c>
      <c r="G299" s="82">
        <v>5</v>
      </c>
      <c r="H299" s="82">
        <v>17.80056250908547</v>
      </c>
      <c r="I299" s="82">
        <v>41.393715006833489</v>
      </c>
      <c r="J299" s="82">
        <v>29.64606097670719</v>
      </c>
      <c r="K299" s="82"/>
      <c r="L299" s="117">
        <v>71.2</v>
      </c>
      <c r="M299" s="117">
        <v>142.23977598354068</v>
      </c>
      <c r="N299" s="87">
        <v>5500000</v>
      </c>
      <c r="O299" s="87">
        <v>236651000</v>
      </c>
      <c r="P299" s="87">
        <v>72991000</v>
      </c>
      <c r="Q299" s="87">
        <v>163660000</v>
      </c>
      <c r="R299" s="87">
        <f t="shared" si="8"/>
        <v>5499990.0693208836</v>
      </c>
      <c r="S299" s="87">
        <v>236651000</v>
      </c>
      <c r="T299" s="87">
        <f t="shared" si="9"/>
        <v>10987603.305785123</v>
      </c>
      <c r="U299" s="85"/>
      <c r="V299" s="115" t="s">
        <v>1257</v>
      </c>
      <c r="W299" s="115" t="s">
        <v>1257</v>
      </c>
      <c r="X299" s="115" t="s">
        <v>1258</v>
      </c>
    </row>
    <row r="300" spans="1:24">
      <c r="A300" s="85"/>
      <c r="B300" s="85">
        <v>8</v>
      </c>
      <c r="C300" s="82">
        <v>1</v>
      </c>
      <c r="D300" s="82">
        <v>9</v>
      </c>
      <c r="E300" s="82"/>
      <c r="F300" s="83" t="s">
        <v>2026</v>
      </c>
      <c r="G300" s="82">
        <v>5</v>
      </c>
      <c r="H300" s="82">
        <v>17.80056250908547</v>
      </c>
      <c r="I300" s="82">
        <v>41.393715006833489</v>
      </c>
      <c r="J300" s="82">
        <v>29.64606097670719</v>
      </c>
      <c r="K300" s="82"/>
      <c r="L300" s="117">
        <v>71.2</v>
      </c>
      <c r="M300" s="117">
        <v>142.23977598354068</v>
      </c>
      <c r="N300" s="87">
        <v>5500000</v>
      </c>
      <c r="O300" s="87">
        <v>236651000</v>
      </c>
      <c r="P300" s="87">
        <v>72991000</v>
      </c>
      <c r="Q300" s="87">
        <v>163660000</v>
      </c>
      <c r="R300" s="87">
        <f t="shared" si="8"/>
        <v>5499990.0693208836</v>
      </c>
      <c r="S300" s="87">
        <v>236651000</v>
      </c>
      <c r="T300" s="87">
        <f t="shared" si="9"/>
        <v>10987603.305785123</v>
      </c>
      <c r="U300" s="85"/>
      <c r="V300" s="115" t="s">
        <v>1257</v>
      </c>
      <c r="W300" s="115" t="s">
        <v>1257</v>
      </c>
      <c r="X300" s="115" t="s">
        <v>1258</v>
      </c>
    </row>
    <row r="301" spans="1:24">
      <c r="A301" s="85"/>
      <c r="B301" s="85">
        <v>8</v>
      </c>
      <c r="C301" s="82">
        <v>1</v>
      </c>
      <c r="D301" s="82">
        <v>9</v>
      </c>
      <c r="E301" s="82"/>
      <c r="F301" s="83" t="s">
        <v>2027</v>
      </c>
      <c r="G301" s="82">
        <v>5</v>
      </c>
      <c r="H301" s="82">
        <v>17.80056250908547</v>
      </c>
      <c r="I301" s="82">
        <v>41.393715006833489</v>
      </c>
      <c r="J301" s="82">
        <v>29.64606097670719</v>
      </c>
      <c r="K301" s="82"/>
      <c r="L301" s="117">
        <v>71.2</v>
      </c>
      <c r="M301" s="117">
        <v>142.23977598354068</v>
      </c>
      <c r="N301" s="87">
        <v>5500000</v>
      </c>
      <c r="O301" s="87">
        <v>236651000</v>
      </c>
      <c r="P301" s="87">
        <v>72991000</v>
      </c>
      <c r="Q301" s="87">
        <v>163660000</v>
      </c>
      <c r="R301" s="87">
        <f t="shared" si="8"/>
        <v>5499990.0693208836</v>
      </c>
      <c r="S301" s="87">
        <v>236651000</v>
      </c>
      <c r="T301" s="87">
        <f t="shared" si="9"/>
        <v>10987603.305785123</v>
      </c>
      <c r="U301" s="85"/>
      <c r="V301" s="115" t="s">
        <v>1257</v>
      </c>
      <c r="W301" s="115" t="s">
        <v>1257</v>
      </c>
      <c r="X301" s="115" t="s">
        <v>1258</v>
      </c>
    </row>
    <row r="302" spans="1:24">
      <c r="A302" s="85"/>
      <c r="B302" s="85">
        <v>8</v>
      </c>
      <c r="C302" s="82">
        <v>1</v>
      </c>
      <c r="D302" s="82">
        <v>9</v>
      </c>
      <c r="E302" s="82"/>
      <c r="F302" s="83" t="s">
        <v>2028</v>
      </c>
      <c r="G302" s="82">
        <v>5</v>
      </c>
      <c r="H302" s="82">
        <v>34.711096892716668</v>
      </c>
      <c r="I302" s="82">
        <v>80.717744263325301</v>
      </c>
      <c r="J302" s="82">
        <v>57.809818904579018</v>
      </c>
      <c r="K302" s="82"/>
      <c r="L302" s="117">
        <v>138.84</v>
      </c>
      <c r="M302" s="117">
        <v>277.36756316790434</v>
      </c>
      <c r="N302" s="87">
        <v>5500000</v>
      </c>
      <c r="O302" s="87">
        <v>461470000</v>
      </c>
      <c r="P302" s="87">
        <v>142320000</v>
      </c>
      <c r="Q302" s="87">
        <v>319150000</v>
      </c>
      <c r="R302" s="87">
        <f t="shared" si="8"/>
        <v>5499996.624455872</v>
      </c>
      <c r="S302" s="87">
        <v>461470000</v>
      </c>
      <c r="T302" s="87">
        <f t="shared" si="9"/>
        <v>10987616.401303837</v>
      </c>
      <c r="U302" s="85"/>
      <c r="V302" s="115" t="s">
        <v>1257</v>
      </c>
      <c r="W302" s="115" t="s">
        <v>1257</v>
      </c>
      <c r="X302" s="115" t="s">
        <v>1258</v>
      </c>
    </row>
    <row r="303" spans="1:24">
      <c r="A303" s="85"/>
      <c r="B303" s="85">
        <v>8</v>
      </c>
      <c r="C303" s="82">
        <v>1</v>
      </c>
      <c r="D303" s="82">
        <v>10</v>
      </c>
      <c r="E303" s="82"/>
      <c r="F303" s="83">
        <v>1001</v>
      </c>
      <c r="G303" s="82">
        <v>5</v>
      </c>
      <c r="H303" s="82">
        <v>26.030822590533415</v>
      </c>
      <c r="I303" s="82">
        <v>60.532494473476163</v>
      </c>
      <c r="J303" s="82">
        <v>43.353200405825177</v>
      </c>
      <c r="K303" s="82"/>
      <c r="L303" s="117">
        <v>104.12</v>
      </c>
      <c r="M303" s="117">
        <v>208.00569487930136</v>
      </c>
      <c r="N303" s="87">
        <v>5600000</v>
      </c>
      <c r="O303" s="87">
        <v>352361000</v>
      </c>
      <c r="P303" s="87">
        <v>108671000</v>
      </c>
      <c r="Q303" s="87">
        <v>243690000</v>
      </c>
      <c r="R303" s="87">
        <f t="shared" si="8"/>
        <v>5599989.7153874887</v>
      </c>
      <c r="S303" s="87">
        <v>352361000</v>
      </c>
      <c r="T303" s="87">
        <f t="shared" si="9"/>
        <v>11187377.564983822</v>
      </c>
      <c r="U303" s="85"/>
      <c r="V303" s="115" t="s">
        <v>1257</v>
      </c>
      <c r="W303" s="115" t="s">
        <v>1257</v>
      </c>
      <c r="X303" s="115" t="s">
        <v>1258</v>
      </c>
    </row>
    <row r="304" spans="1:24">
      <c r="A304" s="85"/>
      <c r="B304" s="85">
        <v>8</v>
      </c>
      <c r="C304" s="82">
        <v>1</v>
      </c>
      <c r="D304" s="82">
        <v>10</v>
      </c>
      <c r="E304" s="82"/>
      <c r="F304" s="83">
        <v>1002</v>
      </c>
      <c r="G304" s="82">
        <v>5</v>
      </c>
      <c r="H304" s="82">
        <v>27.400865884772013</v>
      </c>
      <c r="I304" s="82">
        <v>63.718415235238055</v>
      </c>
      <c r="J304" s="82">
        <v>45.634947795605449</v>
      </c>
      <c r="K304" s="82"/>
      <c r="L304" s="117">
        <v>109.6</v>
      </c>
      <c r="M304" s="117">
        <v>218.95336303084349</v>
      </c>
      <c r="N304" s="87">
        <v>5550000</v>
      </c>
      <c r="O304" s="87">
        <v>367595000</v>
      </c>
      <c r="P304" s="87">
        <v>113375000</v>
      </c>
      <c r="Q304" s="87">
        <v>254220000</v>
      </c>
      <c r="R304" s="87">
        <f t="shared" si="8"/>
        <v>5549995.0575020267</v>
      </c>
      <c r="S304" s="87">
        <v>367595000</v>
      </c>
      <c r="T304" s="87">
        <f t="shared" si="9"/>
        <v>11087500.754056826</v>
      </c>
      <c r="U304" s="85"/>
      <c r="V304" s="115" t="s">
        <v>1257</v>
      </c>
      <c r="W304" s="115" t="s">
        <v>1257</v>
      </c>
      <c r="X304" s="115" t="s">
        <v>1258</v>
      </c>
    </row>
    <row r="305" spans="1:24">
      <c r="A305" s="85"/>
      <c r="B305" s="85">
        <v>8</v>
      </c>
      <c r="C305" s="82">
        <v>1</v>
      </c>
      <c r="D305" s="82">
        <v>10</v>
      </c>
      <c r="E305" s="82"/>
      <c r="F305" s="83">
        <v>1003</v>
      </c>
      <c r="G305" s="82">
        <v>5</v>
      </c>
      <c r="H305" s="82">
        <v>27.400865884772013</v>
      </c>
      <c r="I305" s="82">
        <v>63.718415235238055</v>
      </c>
      <c r="J305" s="82">
        <v>45.634947795605449</v>
      </c>
      <c r="K305" s="82"/>
      <c r="L305" s="117">
        <v>109.6</v>
      </c>
      <c r="M305" s="117">
        <v>218.95336303084349</v>
      </c>
      <c r="N305" s="87">
        <v>5550000</v>
      </c>
      <c r="O305" s="87">
        <v>367595000</v>
      </c>
      <c r="P305" s="87">
        <v>113375000</v>
      </c>
      <c r="Q305" s="87">
        <v>254220000</v>
      </c>
      <c r="R305" s="87">
        <f t="shared" si="8"/>
        <v>5549995.0575020267</v>
      </c>
      <c r="S305" s="87">
        <v>367595000</v>
      </c>
      <c r="T305" s="87">
        <f t="shared" si="9"/>
        <v>11087500.754056826</v>
      </c>
      <c r="U305" s="85"/>
      <c r="V305" s="115" t="s">
        <v>1257</v>
      </c>
      <c r="W305" s="115" t="s">
        <v>1257</v>
      </c>
      <c r="X305" s="115" t="s">
        <v>1258</v>
      </c>
    </row>
    <row r="306" spans="1:24">
      <c r="A306" s="85"/>
      <c r="B306" s="85">
        <v>8</v>
      </c>
      <c r="C306" s="82">
        <v>1</v>
      </c>
      <c r="D306" s="82">
        <v>10</v>
      </c>
      <c r="E306" s="82"/>
      <c r="F306" s="83">
        <v>1004</v>
      </c>
      <c r="G306" s="82">
        <v>5</v>
      </c>
      <c r="H306" s="82">
        <v>27.400865884772013</v>
      </c>
      <c r="I306" s="82">
        <v>63.718415235238055</v>
      </c>
      <c r="J306" s="82">
        <v>45.634947795605449</v>
      </c>
      <c r="K306" s="82"/>
      <c r="L306" s="117">
        <v>109.6</v>
      </c>
      <c r="M306" s="117">
        <v>218.95336303084349</v>
      </c>
      <c r="N306" s="87">
        <v>5550000</v>
      </c>
      <c r="O306" s="87">
        <v>367595000</v>
      </c>
      <c r="P306" s="87">
        <v>113375000</v>
      </c>
      <c r="Q306" s="87">
        <v>254220000</v>
      </c>
      <c r="R306" s="87">
        <f t="shared" si="8"/>
        <v>5549995.0575020267</v>
      </c>
      <c r="S306" s="87">
        <v>367595000</v>
      </c>
      <c r="T306" s="87">
        <f t="shared" si="9"/>
        <v>11087500.754056826</v>
      </c>
      <c r="U306" s="85"/>
      <c r="V306" s="115" t="s">
        <v>1257</v>
      </c>
      <c r="W306" s="115" t="s">
        <v>1257</v>
      </c>
      <c r="X306" s="115" t="s">
        <v>1258</v>
      </c>
    </row>
    <row r="307" spans="1:24">
      <c r="A307" s="85"/>
      <c r="B307" s="85">
        <v>8</v>
      </c>
      <c r="C307" s="82">
        <v>1</v>
      </c>
      <c r="D307" s="82">
        <v>10</v>
      </c>
      <c r="E307" s="82"/>
      <c r="F307" s="83">
        <v>1005</v>
      </c>
      <c r="G307" s="82">
        <v>5</v>
      </c>
      <c r="H307" s="82">
        <v>27.400865884772013</v>
      </c>
      <c r="I307" s="82">
        <v>63.718415235238055</v>
      </c>
      <c r="J307" s="82">
        <v>45.634947795605449</v>
      </c>
      <c r="K307" s="82"/>
      <c r="L307" s="117">
        <v>109.6</v>
      </c>
      <c r="M307" s="117">
        <v>218.95336303084349</v>
      </c>
      <c r="N307" s="87">
        <v>5550000</v>
      </c>
      <c r="O307" s="87">
        <v>367595000</v>
      </c>
      <c r="P307" s="87">
        <v>113375000</v>
      </c>
      <c r="Q307" s="87">
        <v>254220000</v>
      </c>
      <c r="R307" s="87">
        <f t="shared" si="8"/>
        <v>5549995.0575020267</v>
      </c>
      <c r="S307" s="87">
        <v>367595000</v>
      </c>
      <c r="T307" s="87">
        <f t="shared" si="9"/>
        <v>11087500.754056826</v>
      </c>
      <c r="U307" s="85"/>
      <c r="V307" s="115" t="s">
        <v>1257</v>
      </c>
      <c r="W307" s="115" t="s">
        <v>1257</v>
      </c>
      <c r="X307" s="115" t="s">
        <v>1258</v>
      </c>
    </row>
    <row r="308" spans="1:24">
      <c r="A308" s="85"/>
      <c r="B308" s="85">
        <v>8</v>
      </c>
      <c r="C308" s="82">
        <v>1</v>
      </c>
      <c r="D308" s="82">
        <v>10</v>
      </c>
      <c r="E308" s="82"/>
      <c r="F308" s="83">
        <v>1006</v>
      </c>
      <c r="G308" s="82">
        <v>5</v>
      </c>
      <c r="H308" s="82">
        <v>27.743376708331667</v>
      </c>
      <c r="I308" s="82">
        <v>64.514895425678532</v>
      </c>
      <c r="J308" s="82">
        <v>46.205384643050515</v>
      </c>
      <c r="K308" s="82"/>
      <c r="L308" s="117">
        <v>110.97</v>
      </c>
      <c r="M308" s="117">
        <v>221.69028006872904</v>
      </c>
      <c r="N308" s="87">
        <v>5600000</v>
      </c>
      <c r="O308" s="87">
        <v>375543000</v>
      </c>
      <c r="P308" s="87">
        <v>115823000</v>
      </c>
      <c r="Q308" s="87">
        <v>259720000</v>
      </c>
      <c r="R308" s="87">
        <f t="shared" si="8"/>
        <v>5599995.0129750166</v>
      </c>
      <c r="S308" s="87">
        <v>375543000</v>
      </c>
      <c r="T308" s="87">
        <f t="shared" si="9"/>
        <v>11187388.148237519</v>
      </c>
      <c r="U308" s="85"/>
      <c r="V308" s="115" t="s">
        <v>1257</v>
      </c>
      <c r="W308" s="115" t="s">
        <v>1257</v>
      </c>
      <c r="X308" s="115" t="s">
        <v>1258</v>
      </c>
    </row>
    <row r="309" spans="1:24">
      <c r="A309" s="85"/>
      <c r="B309" s="85">
        <v>8</v>
      </c>
      <c r="C309" s="82">
        <v>1</v>
      </c>
      <c r="D309" s="82">
        <v>10</v>
      </c>
      <c r="E309" s="82"/>
      <c r="F309" s="83">
        <v>1007</v>
      </c>
      <c r="G309" s="82">
        <v>5</v>
      </c>
      <c r="H309" s="82">
        <v>24.348269420784185</v>
      </c>
      <c r="I309" s="82">
        <v>56.619858209487546</v>
      </c>
      <c r="J309" s="82">
        <v>40.550981439908895</v>
      </c>
      <c r="K309" s="82"/>
      <c r="L309" s="117">
        <v>97.39</v>
      </c>
      <c r="M309" s="117">
        <v>194.56083964939643</v>
      </c>
      <c r="N309" s="87">
        <v>5550000</v>
      </c>
      <c r="O309" s="87">
        <v>326643000</v>
      </c>
      <c r="P309" s="87">
        <v>100743000</v>
      </c>
      <c r="Q309" s="87">
        <v>225900000</v>
      </c>
      <c r="R309" s="87">
        <f t="shared" si="8"/>
        <v>5549994.3986353148</v>
      </c>
      <c r="S309" s="87">
        <v>326643000</v>
      </c>
      <c r="T309" s="87">
        <f t="shared" si="9"/>
        <v>11087499.437806077</v>
      </c>
      <c r="U309" s="85"/>
      <c r="V309" s="115" t="s">
        <v>1257</v>
      </c>
      <c r="W309" s="115" t="s">
        <v>1257</v>
      </c>
      <c r="X309" s="115" t="s">
        <v>1258</v>
      </c>
    </row>
    <row r="310" spans="1:24">
      <c r="A310" s="85"/>
      <c r="B310" s="85">
        <v>8</v>
      </c>
      <c r="C310" s="82">
        <v>1</v>
      </c>
      <c r="D310" s="82">
        <v>10</v>
      </c>
      <c r="E310" s="82"/>
      <c r="F310" s="83">
        <v>1008</v>
      </c>
      <c r="G310" s="82">
        <v>5</v>
      </c>
      <c r="H310" s="82">
        <v>38.63122077112201</v>
      </c>
      <c r="I310" s="82">
        <v>89.833663523257172</v>
      </c>
      <c r="J310" s="82">
        <v>64.338614355629147</v>
      </c>
      <c r="K310" s="82"/>
      <c r="L310" s="117">
        <v>154.52000000000001</v>
      </c>
      <c r="M310" s="117">
        <v>308.69227787888633</v>
      </c>
      <c r="N310" s="87">
        <v>5550000</v>
      </c>
      <c r="O310" s="87">
        <v>518255000</v>
      </c>
      <c r="P310" s="87">
        <v>159835000</v>
      </c>
      <c r="Q310" s="87">
        <v>358420000</v>
      </c>
      <c r="R310" s="87">
        <f t="shared" si="8"/>
        <v>5549991.9894130537</v>
      </c>
      <c r="S310" s="87">
        <v>518255000</v>
      </c>
      <c r="T310" s="87">
        <f t="shared" si="9"/>
        <v>11087494.624783119</v>
      </c>
      <c r="U310" s="85"/>
      <c r="V310" s="115" t="s">
        <v>1257</v>
      </c>
      <c r="W310" s="115" t="s">
        <v>1257</v>
      </c>
      <c r="X310" s="115" t="s">
        <v>1258</v>
      </c>
    </row>
    <row r="311" spans="1:24">
      <c r="A311" s="85"/>
      <c r="B311" s="85">
        <v>8</v>
      </c>
      <c r="C311" s="82">
        <v>1</v>
      </c>
      <c r="D311" s="82">
        <v>10</v>
      </c>
      <c r="E311" s="82"/>
      <c r="F311" s="83">
        <v>1009</v>
      </c>
      <c r="G311" s="82">
        <v>5</v>
      </c>
      <c r="H311" s="82">
        <v>18.173074280694141</v>
      </c>
      <c r="I311" s="82">
        <v>42.259959885487724</v>
      </c>
      <c r="J311" s="82">
        <v>30.266463095461312</v>
      </c>
      <c r="K311" s="82"/>
      <c r="L311" s="117">
        <v>72.69</v>
      </c>
      <c r="M311" s="117">
        <v>145.21642298094903</v>
      </c>
      <c r="N311" s="87">
        <v>5550000</v>
      </c>
      <c r="O311" s="87">
        <v>243800000</v>
      </c>
      <c r="P311" s="87">
        <v>75190000</v>
      </c>
      <c r="Q311" s="87">
        <v>168610000</v>
      </c>
      <c r="R311" s="87">
        <f t="shared" si="8"/>
        <v>5549994.9432639126</v>
      </c>
      <c r="S311" s="87">
        <v>243800000</v>
      </c>
      <c r="T311" s="87">
        <f t="shared" si="9"/>
        <v>11087500.525837675</v>
      </c>
      <c r="U311" s="85"/>
      <c r="V311" s="115" t="s">
        <v>1257</v>
      </c>
      <c r="W311" s="115" t="s">
        <v>1257</v>
      </c>
      <c r="X311" s="115" t="s">
        <v>1258</v>
      </c>
    </row>
    <row r="312" spans="1:24">
      <c r="A312" s="85"/>
      <c r="B312" s="85">
        <v>8</v>
      </c>
      <c r="C312" s="82">
        <v>1</v>
      </c>
      <c r="D312" s="82">
        <v>10</v>
      </c>
      <c r="E312" s="82"/>
      <c r="F312" s="83">
        <v>1010</v>
      </c>
      <c r="G312" s="82">
        <v>5</v>
      </c>
      <c r="H312" s="82">
        <v>18.000568829412273</v>
      </c>
      <c r="I312" s="82">
        <v>41.85881292825858</v>
      </c>
      <c r="J312" s="82">
        <v>29.979162785434237</v>
      </c>
      <c r="K312" s="82"/>
      <c r="L312" s="117">
        <v>72</v>
      </c>
      <c r="M312" s="117">
        <v>143.8379757136928</v>
      </c>
      <c r="N312" s="87">
        <v>5550000</v>
      </c>
      <c r="O312" s="87">
        <v>241485000</v>
      </c>
      <c r="P312" s="87">
        <v>74475000</v>
      </c>
      <c r="Q312" s="87">
        <v>167010000</v>
      </c>
      <c r="R312" s="87">
        <f t="shared" si="8"/>
        <v>5549977.4430235</v>
      </c>
      <c r="S312" s="87">
        <v>241485000</v>
      </c>
      <c r="T312" s="87">
        <f t="shared" si="9"/>
        <v>11087465.564738292</v>
      </c>
      <c r="U312" s="85"/>
      <c r="V312" s="115" t="s">
        <v>1257</v>
      </c>
      <c r="W312" s="115" t="s">
        <v>1257</v>
      </c>
      <c r="X312" s="115" t="s">
        <v>1258</v>
      </c>
    </row>
    <row r="313" spans="1:24">
      <c r="A313" s="85"/>
      <c r="B313" s="85">
        <v>8</v>
      </c>
      <c r="C313" s="82">
        <v>1</v>
      </c>
      <c r="D313" s="82">
        <v>10</v>
      </c>
      <c r="E313" s="82"/>
      <c r="F313" s="83">
        <v>1011</v>
      </c>
      <c r="G313" s="82">
        <v>5</v>
      </c>
      <c r="H313" s="82">
        <v>18.000568829412273</v>
      </c>
      <c r="I313" s="82">
        <v>41.85881292825858</v>
      </c>
      <c r="J313" s="82">
        <v>29.979162785434237</v>
      </c>
      <c r="K313" s="82"/>
      <c r="L313" s="117">
        <v>72</v>
      </c>
      <c r="M313" s="117">
        <v>143.8379757136928</v>
      </c>
      <c r="N313" s="87">
        <v>5550000</v>
      </c>
      <c r="O313" s="87">
        <v>241485000</v>
      </c>
      <c r="P313" s="87">
        <v>74475000</v>
      </c>
      <c r="Q313" s="87">
        <v>167010000</v>
      </c>
      <c r="R313" s="87">
        <f t="shared" si="8"/>
        <v>5549977.4430235</v>
      </c>
      <c r="S313" s="87">
        <v>241485000</v>
      </c>
      <c r="T313" s="87">
        <f t="shared" si="9"/>
        <v>11087465.564738292</v>
      </c>
      <c r="U313" s="85"/>
      <c r="V313" s="115" t="s">
        <v>1257</v>
      </c>
      <c r="W313" s="115" t="s">
        <v>1257</v>
      </c>
      <c r="X313" s="115" t="s">
        <v>1258</v>
      </c>
    </row>
    <row r="314" spans="1:24">
      <c r="A314" s="85"/>
      <c r="B314" s="85">
        <v>8</v>
      </c>
      <c r="C314" s="82">
        <v>1</v>
      </c>
      <c r="D314" s="82">
        <v>10</v>
      </c>
      <c r="E314" s="82"/>
      <c r="F314" s="83">
        <v>1012</v>
      </c>
      <c r="G314" s="82">
        <v>5</v>
      </c>
      <c r="H314" s="82">
        <v>18.000568829412273</v>
      </c>
      <c r="I314" s="82">
        <v>41.85881292825858</v>
      </c>
      <c r="J314" s="82">
        <v>29.979162785434237</v>
      </c>
      <c r="K314" s="82"/>
      <c r="L314" s="117">
        <v>72</v>
      </c>
      <c r="M314" s="117">
        <v>143.8379757136928</v>
      </c>
      <c r="N314" s="87">
        <v>5550000</v>
      </c>
      <c r="O314" s="87">
        <v>241485000</v>
      </c>
      <c r="P314" s="87">
        <v>74475000</v>
      </c>
      <c r="Q314" s="87">
        <v>167010000</v>
      </c>
      <c r="R314" s="87">
        <f t="shared" si="8"/>
        <v>5549977.4430235</v>
      </c>
      <c r="S314" s="87">
        <v>241485000</v>
      </c>
      <c r="T314" s="87">
        <f t="shared" si="9"/>
        <v>11087465.564738292</v>
      </c>
      <c r="U314" s="85"/>
      <c r="V314" s="115" t="s">
        <v>1257</v>
      </c>
      <c r="W314" s="115" t="s">
        <v>1257</v>
      </c>
      <c r="X314" s="115" t="s">
        <v>1258</v>
      </c>
    </row>
    <row r="315" spans="1:24">
      <c r="A315" s="85"/>
      <c r="B315" s="85">
        <v>8</v>
      </c>
      <c r="C315" s="82">
        <v>1</v>
      </c>
      <c r="D315" s="82">
        <v>10</v>
      </c>
      <c r="E315" s="82"/>
      <c r="F315" s="83">
        <v>1013</v>
      </c>
      <c r="G315" s="82">
        <v>5</v>
      </c>
      <c r="H315" s="82">
        <v>18.900597270882884</v>
      </c>
      <c r="I315" s="82">
        <v>43.951753574671507</v>
      </c>
      <c r="J315" s="82">
        <v>31.478120924705944</v>
      </c>
      <c r="K315" s="82"/>
      <c r="L315" s="117">
        <v>75.599999999999994</v>
      </c>
      <c r="M315" s="117">
        <v>151.02987449937746</v>
      </c>
      <c r="N315" s="87">
        <v>5650000</v>
      </c>
      <c r="O315" s="87">
        <v>258128000</v>
      </c>
      <c r="P315" s="87">
        <v>79608000</v>
      </c>
      <c r="Q315" s="87">
        <v>178520000</v>
      </c>
      <c r="R315" s="87">
        <f t="shared" si="8"/>
        <v>5649979.5507865315</v>
      </c>
      <c r="S315" s="87">
        <v>258128000</v>
      </c>
      <c r="T315" s="87">
        <f t="shared" si="9"/>
        <v>11287244.741790198</v>
      </c>
      <c r="U315" s="85"/>
      <c r="V315" s="115" t="s">
        <v>1257</v>
      </c>
      <c r="W315" s="115" t="s">
        <v>1257</v>
      </c>
      <c r="X315" s="115" t="s">
        <v>1258</v>
      </c>
    </row>
    <row r="316" spans="1:24">
      <c r="A316" s="85"/>
      <c r="B316" s="85">
        <v>8</v>
      </c>
      <c r="C316" s="82">
        <v>1</v>
      </c>
      <c r="D316" s="82">
        <v>10</v>
      </c>
      <c r="E316" s="82"/>
      <c r="F316" s="83">
        <v>1014</v>
      </c>
      <c r="G316" s="82">
        <v>5</v>
      </c>
      <c r="H316" s="82">
        <v>26.170827014762178</v>
      </c>
      <c r="I316" s="82">
        <v>60.858063018473729</v>
      </c>
      <c r="J316" s="82">
        <v>43.58637167193411</v>
      </c>
      <c r="K316" s="82"/>
      <c r="L316" s="117">
        <v>104.68</v>
      </c>
      <c r="M316" s="117">
        <v>209.12443469040784</v>
      </c>
      <c r="N316" s="87">
        <v>5600000</v>
      </c>
      <c r="O316" s="87">
        <v>354256000</v>
      </c>
      <c r="P316" s="87">
        <v>109256000</v>
      </c>
      <c r="Q316" s="87">
        <v>245000000</v>
      </c>
      <c r="R316" s="87">
        <f t="shared" si="8"/>
        <v>5599987.4744897475</v>
      </c>
      <c r="S316" s="87">
        <v>354256000</v>
      </c>
      <c r="T316" s="87">
        <f t="shared" si="9"/>
        <v>11187373.088231115</v>
      </c>
      <c r="U316" s="85"/>
      <c r="V316" s="115" t="s">
        <v>1257</v>
      </c>
      <c r="W316" s="115" t="s">
        <v>1257</v>
      </c>
      <c r="X316" s="115" t="s">
        <v>1258</v>
      </c>
    </row>
    <row r="317" spans="1:24">
      <c r="A317" s="85"/>
      <c r="B317" s="85">
        <v>8</v>
      </c>
      <c r="C317" s="82">
        <v>1</v>
      </c>
      <c r="D317" s="82">
        <v>10</v>
      </c>
      <c r="E317" s="82"/>
      <c r="F317" s="83">
        <v>1015</v>
      </c>
      <c r="G317" s="82">
        <v>5</v>
      </c>
      <c r="H317" s="82">
        <v>28.110888321932165</v>
      </c>
      <c r="I317" s="82">
        <v>65.369512856297149</v>
      </c>
      <c r="J317" s="82">
        <v>46.817459216586464</v>
      </c>
      <c r="K317" s="82"/>
      <c r="L317" s="117">
        <v>112.44</v>
      </c>
      <c r="M317" s="117">
        <v>224.6269720728836</v>
      </c>
      <c r="N317" s="87">
        <v>5600000</v>
      </c>
      <c r="O317" s="87">
        <v>380518000</v>
      </c>
      <c r="P317" s="87">
        <v>117358000</v>
      </c>
      <c r="Q317" s="87">
        <v>263160000</v>
      </c>
      <c r="R317" s="87">
        <f t="shared" si="8"/>
        <v>5599998.6653139088</v>
      </c>
      <c r="S317" s="87">
        <v>380518000</v>
      </c>
      <c r="T317" s="87">
        <f t="shared" si="9"/>
        <v>11187395.444696307</v>
      </c>
      <c r="U317" s="85"/>
      <c r="V317" s="115" t="s">
        <v>1257</v>
      </c>
      <c r="W317" s="115" t="s">
        <v>1257</v>
      </c>
      <c r="X317" s="115" t="s">
        <v>1258</v>
      </c>
    </row>
    <row r="318" spans="1:24">
      <c r="A318" s="85"/>
      <c r="B318" s="85">
        <v>8</v>
      </c>
      <c r="C318" s="82">
        <v>1</v>
      </c>
      <c r="D318" s="82">
        <v>10</v>
      </c>
      <c r="E318" s="82"/>
      <c r="F318" s="83">
        <v>1016</v>
      </c>
      <c r="G318" s="82">
        <v>5</v>
      </c>
      <c r="H318" s="82">
        <v>27.60087220509882</v>
      </c>
      <c r="I318" s="82">
        <v>64.183513156663153</v>
      </c>
      <c r="J318" s="82">
        <v>45.968049604332499</v>
      </c>
      <c r="K318" s="82"/>
      <c r="L318" s="117">
        <v>110.4</v>
      </c>
      <c r="M318" s="117">
        <v>220.55156276099567</v>
      </c>
      <c r="N318" s="87">
        <v>5550000</v>
      </c>
      <c r="O318" s="87">
        <v>370278000</v>
      </c>
      <c r="P318" s="87">
        <v>114198000</v>
      </c>
      <c r="Q318" s="87">
        <v>256080000</v>
      </c>
      <c r="R318" s="87">
        <f t="shared" si="8"/>
        <v>5549992.4317412507</v>
      </c>
      <c r="S318" s="87">
        <v>370278000</v>
      </c>
      <c r="T318" s="87">
        <f t="shared" si="9"/>
        <v>11087495.508444125</v>
      </c>
      <c r="U318" s="85"/>
      <c r="V318" s="115" t="s">
        <v>1257</v>
      </c>
      <c r="W318" s="115" t="s">
        <v>1257</v>
      </c>
      <c r="X318" s="115" t="s">
        <v>1258</v>
      </c>
    </row>
    <row r="319" spans="1:24">
      <c r="A319" s="85"/>
      <c r="B319" s="85">
        <v>8</v>
      </c>
      <c r="C319" s="82">
        <v>1</v>
      </c>
      <c r="D319" s="82">
        <v>10</v>
      </c>
      <c r="E319" s="82"/>
      <c r="F319" s="83">
        <v>1017</v>
      </c>
      <c r="G319" s="82">
        <v>5</v>
      </c>
      <c r="H319" s="82">
        <v>27.60087220509882</v>
      </c>
      <c r="I319" s="82">
        <v>64.183513156663153</v>
      </c>
      <c r="J319" s="82">
        <v>45.968049604332499</v>
      </c>
      <c r="K319" s="82"/>
      <c r="L319" s="117">
        <v>110.4</v>
      </c>
      <c r="M319" s="117">
        <v>220.55156276099567</v>
      </c>
      <c r="N319" s="87">
        <v>5550000</v>
      </c>
      <c r="O319" s="87">
        <v>370278000</v>
      </c>
      <c r="P319" s="87">
        <v>114198000</v>
      </c>
      <c r="Q319" s="87">
        <v>256080000</v>
      </c>
      <c r="R319" s="87">
        <f t="shared" si="8"/>
        <v>5549992.4317412507</v>
      </c>
      <c r="S319" s="87">
        <v>370278000</v>
      </c>
      <c r="T319" s="87">
        <f t="shared" si="9"/>
        <v>11087495.508444125</v>
      </c>
      <c r="U319" s="85"/>
      <c r="V319" s="115" t="s">
        <v>1257</v>
      </c>
      <c r="W319" s="115" t="s">
        <v>1257</v>
      </c>
      <c r="X319" s="115" t="s">
        <v>1258</v>
      </c>
    </row>
    <row r="320" spans="1:24">
      <c r="A320" s="85"/>
      <c r="B320" s="85">
        <v>8</v>
      </c>
      <c r="C320" s="82">
        <v>1</v>
      </c>
      <c r="D320" s="82">
        <v>10</v>
      </c>
      <c r="E320" s="82"/>
      <c r="F320" s="83">
        <v>1018</v>
      </c>
      <c r="G320" s="82">
        <v>5</v>
      </c>
      <c r="H320" s="82">
        <v>27.60087220509882</v>
      </c>
      <c r="I320" s="82">
        <v>64.183513156663153</v>
      </c>
      <c r="J320" s="82">
        <v>45.968049604332499</v>
      </c>
      <c r="K320" s="82"/>
      <c r="L320" s="117">
        <v>110.4</v>
      </c>
      <c r="M320" s="117">
        <v>220.55156276099567</v>
      </c>
      <c r="N320" s="87">
        <v>5550000</v>
      </c>
      <c r="O320" s="87">
        <v>370278000</v>
      </c>
      <c r="P320" s="87">
        <v>114198000</v>
      </c>
      <c r="Q320" s="87">
        <v>256080000</v>
      </c>
      <c r="R320" s="87">
        <f t="shared" si="8"/>
        <v>5549992.4317412507</v>
      </c>
      <c r="S320" s="87">
        <v>370278000</v>
      </c>
      <c r="T320" s="87">
        <f t="shared" si="9"/>
        <v>11087495.508444125</v>
      </c>
      <c r="U320" s="85"/>
      <c r="V320" s="115" t="s">
        <v>1257</v>
      </c>
      <c r="W320" s="115" t="s">
        <v>1257</v>
      </c>
      <c r="X320" s="115" t="s">
        <v>1258</v>
      </c>
    </row>
    <row r="321" spans="1:24">
      <c r="A321" s="85"/>
      <c r="B321" s="85">
        <v>8</v>
      </c>
      <c r="C321" s="82">
        <v>1</v>
      </c>
      <c r="D321" s="82">
        <v>10</v>
      </c>
      <c r="E321" s="82"/>
      <c r="F321" s="83">
        <v>1019</v>
      </c>
      <c r="G321" s="82">
        <v>5</v>
      </c>
      <c r="H321" s="82">
        <v>27.773377656380688</v>
      </c>
      <c r="I321" s="82">
        <v>64.584660113892298</v>
      </c>
      <c r="J321" s="82">
        <v>46.255349914359577</v>
      </c>
      <c r="K321" s="82"/>
      <c r="L321" s="117">
        <v>111.09</v>
      </c>
      <c r="M321" s="117">
        <v>221.93001002825187</v>
      </c>
      <c r="N321" s="87">
        <v>5550000</v>
      </c>
      <c r="O321" s="87">
        <v>372592000</v>
      </c>
      <c r="P321" s="87">
        <v>114912000</v>
      </c>
      <c r="Q321" s="87">
        <v>257680000</v>
      </c>
      <c r="R321" s="87">
        <f t="shared" si="8"/>
        <v>5549988.8940314706</v>
      </c>
      <c r="S321" s="87">
        <v>372592000</v>
      </c>
      <c r="T321" s="87">
        <f t="shared" si="9"/>
        <v>11087488.440985605</v>
      </c>
      <c r="U321" s="85"/>
      <c r="V321" s="115" t="s">
        <v>1257</v>
      </c>
      <c r="W321" s="115" t="s">
        <v>1257</v>
      </c>
      <c r="X321" s="115" t="s">
        <v>1258</v>
      </c>
    </row>
    <row r="322" spans="1:24">
      <c r="A322" s="85"/>
      <c r="B322" s="85">
        <v>8</v>
      </c>
      <c r="C322" s="82">
        <v>1</v>
      </c>
      <c r="D322" s="82">
        <v>10</v>
      </c>
      <c r="E322" s="82"/>
      <c r="F322" s="83">
        <v>1020</v>
      </c>
      <c r="G322" s="82">
        <v>5</v>
      </c>
      <c r="H322" s="82">
        <v>27.068355377228706</v>
      </c>
      <c r="I322" s="82">
        <v>62.945189940868836</v>
      </c>
      <c r="J322" s="82">
        <v>45.081166038596727</v>
      </c>
      <c r="K322" s="82"/>
      <c r="L322" s="117">
        <v>108.27</v>
      </c>
      <c r="M322" s="117">
        <v>216.29635597946555</v>
      </c>
      <c r="N322" s="87">
        <v>5550000</v>
      </c>
      <c r="O322" s="87">
        <v>363134000</v>
      </c>
      <c r="P322" s="87">
        <v>111994000</v>
      </c>
      <c r="Q322" s="87">
        <v>251140000</v>
      </c>
      <c r="R322" s="87">
        <f t="shared" si="8"/>
        <v>5549991.6758679813</v>
      </c>
      <c r="S322" s="87">
        <v>363134000</v>
      </c>
      <c r="T322" s="87">
        <f t="shared" si="9"/>
        <v>11087493.998398555</v>
      </c>
      <c r="U322" s="85"/>
      <c r="V322" s="115" t="s">
        <v>1257</v>
      </c>
      <c r="W322" s="115" t="s">
        <v>1257</v>
      </c>
      <c r="X322" s="115" t="s">
        <v>1258</v>
      </c>
    </row>
    <row r="323" spans="1:24">
      <c r="A323" s="85"/>
      <c r="B323" s="85">
        <v>8</v>
      </c>
      <c r="C323" s="82">
        <v>1</v>
      </c>
      <c r="D323" s="82">
        <v>10</v>
      </c>
      <c r="E323" s="82"/>
      <c r="F323" s="83">
        <v>1021</v>
      </c>
      <c r="G323" s="82">
        <v>5</v>
      </c>
      <c r="H323" s="82">
        <v>52.884171173410806</v>
      </c>
      <c r="I323" s="82">
        <v>122.97770414881302</v>
      </c>
      <c r="J323" s="82">
        <v>88.076282000040337</v>
      </c>
      <c r="K323" s="82"/>
      <c r="L323" s="117">
        <v>211.53</v>
      </c>
      <c r="M323" s="117">
        <v>422.58398614885334</v>
      </c>
      <c r="N323" s="87">
        <v>5500000</v>
      </c>
      <c r="O323" s="87">
        <v>703074000</v>
      </c>
      <c r="P323" s="87">
        <v>216834000</v>
      </c>
      <c r="Q323" s="87">
        <v>486240000</v>
      </c>
      <c r="R323" s="87">
        <f t="shared" ref="R323:R386" si="10">S323/(M323*0.3025)</f>
        <v>5499999.163312451</v>
      </c>
      <c r="S323" s="87">
        <v>703074000</v>
      </c>
      <c r="T323" s="87">
        <f t="shared" ref="T323:T386" si="11">S323/(L323*0.3025)</f>
        <v>10987621.473303711</v>
      </c>
      <c r="U323" s="85"/>
      <c r="V323" s="115" t="s">
        <v>1257</v>
      </c>
      <c r="W323" s="115" t="s">
        <v>1257</v>
      </c>
      <c r="X323" s="115" t="s">
        <v>1258</v>
      </c>
    </row>
    <row r="324" spans="1:24">
      <c r="A324" s="85"/>
      <c r="B324" s="85">
        <v>8</v>
      </c>
      <c r="C324" s="82">
        <v>1</v>
      </c>
      <c r="D324" s="82">
        <v>10</v>
      </c>
      <c r="E324" s="82"/>
      <c r="F324" s="83">
        <v>1022</v>
      </c>
      <c r="G324" s="82">
        <v>5</v>
      </c>
      <c r="H324" s="82">
        <v>18.468083603176176</v>
      </c>
      <c r="I324" s="82">
        <v>42.945979319589746</v>
      </c>
      <c r="J324" s="82">
        <v>30.757788263333712</v>
      </c>
      <c r="K324" s="82"/>
      <c r="L324" s="117">
        <v>73.87</v>
      </c>
      <c r="M324" s="117">
        <v>147.57376758292347</v>
      </c>
      <c r="N324" s="87">
        <v>5650000</v>
      </c>
      <c r="O324" s="87">
        <v>252222000</v>
      </c>
      <c r="P324" s="87">
        <v>77792000</v>
      </c>
      <c r="Q324" s="87">
        <v>174430000</v>
      </c>
      <c r="R324" s="87">
        <f t="shared" si="10"/>
        <v>5649999.652334366</v>
      </c>
      <c r="S324" s="87">
        <v>252222000</v>
      </c>
      <c r="T324" s="87">
        <f t="shared" si="11"/>
        <v>11287284.899650604</v>
      </c>
      <c r="U324" s="85"/>
      <c r="V324" s="115" t="s">
        <v>1257</v>
      </c>
      <c r="W324" s="115" t="s">
        <v>1257</v>
      </c>
      <c r="X324" s="115" t="s">
        <v>1258</v>
      </c>
    </row>
    <row r="325" spans="1:24">
      <c r="A325" s="85"/>
      <c r="B325" s="85">
        <v>8</v>
      </c>
      <c r="C325" s="82">
        <v>1</v>
      </c>
      <c r="D325" s="82">
        <v>10</v>
      </c>
      <c r="E325" s="82"/>
      <c r="F325" s="83">
        <v>1023</v>
      </c>
      <c r="G325" s="82">
        <v>5</v>
      </c>
      <c r="H325" s="82">
        <v>17.80056250908547</v>
      </c>
      <c r="I325" s="82">
        <v>41.393715006833489</v>
      </c>
      <c r="J325" s="82">
        <v>29.64606097670719</v>
      </c>
      <c r="K325" s="82"/>
      <c r="L325" s="117">
        <v>71.2</v>
      </c>
      <c r="M325" s="117">
        <v>142.23977598354068</v>
      </c>
      <c r="N325" s="87">
        <v>5550000</v>
      </c>
      <c r="O325" s="87">
        <v>238802000</v>
      </c>
      <c r="P325" s="87">
        <v>73652000</v>
      </c>
      <c r="Q325" s="87">
        <v>165150000</v>
      </c>
      <c r="R325" s="87">
        <f t="shared" si="10"/>
        <v>5549981.3165123565</v>
      </c>
      <c r="S325" s="87">
        <v>238802000</v>
      </c>
      <c r="T325" s="87">
        <f t="shared" si="11"/>
        <v>11087473.302999349</v>
      </c>
      <c r="U325" s="85"/>
      <c r="V325" s="115" t="s">
        <v>1257</v>
      </c>
      <c r="W325" s="115" t="s">
        <v>1257</v>
      </c>
      <c r="X325" s="115" t="s">
        <v>1258</v>
      </c>
    </row>
    <row r="326" spans="1:24">
      <c r="A326" s="85"/>
      <c r="B326" s="85">
        <v>8</v>
      </c>
      <c r="C326" s="82">
        <v>1</v>
      </c>
      <c r="D326" s="82">
        <v>10</v>
      </c>
      <c r="E326" s="82"/>
      <c r="F326" s="83">
        <v>1024</v>
      </c>
      <c r="G326" s="82">
        <v>5</v>
      </c>
      <c r="H326" s="82">
        <v>17.80056250908547</v>
      </c>
      <c r="I326" s="82">
        <v>41.393715006833489</v>
      </c>
      <c r="J326" s="82">
        <v>29.64606097670719</v>
      </c>
      <c r="K326" s="82"/>
      <c r="L326" s="117">
        <v>71.2</v>
      </c>
      <c r="M326" s="117">
        <v>142.23977598354068</v>
      </c>
      <c r="N326" s="87">
        <v>5550000</v>
      </c>
      <c r="O326" s="87">
        <v>238802000</v>
      </c>
      <c r="P326" s="87">
        <v>73652000</v>
      </c>
      <c r="Q326" s="87">
        <v>165150000</v>
      </c>
      <c r="R326" s="87">
        <f t="shared" si="10"/>
        <v>5549981.3165123565</v>
      </c>
      <c r="S326" s="87">
        <v>238802000</v>
      </c>
      <c r="T326" s="87">
        <f t="shared" si="11"/>
        <v>11087473.302999349</v>
      </c>
      <c r="U326" s="85"/>
      <c r="V326" s="115" t="s">
        <v>1257</v>
      </c>
      <c r="W326" s="115" t="s">
        <v>1257</v>
      </c>
      <c r="X326" s="115" t="s">
        <v>1258</v>
      </c>
    </row>
    <row r="327" spans="1:24">
      <c r="A327" s="85"/>
      <c r="B327" s="85">
        <v>8</v>
      </c>
      <c r="C327" s="82">
        <v>1</v>
      </c>
      <c r="D327" s="82">
        <v>10</v>
      </c>
      <c r="E327" s="82"/>
      <c r="F327" s="83">
        <v>1025</v>
      </c>
      <c r="G327" s="82">
        <v>5</v>
      </c>
      <c r="H327" s="82">
        <v>17.80056250908547</v>
      </c>
      <c r="I327" s="82">
        <v>41.393715006833489</v>
      </c>
      <c r="J327" s="82">
        <v>29.64606097670719</v>
      </c>
      <c r="K327" s="82"/>
      <c r="L327" s="117">
        <v>71.2</v>
      </c>
      <c r="M327" s="117">
        <v>142.23977598354068</v>
      </c>
      <c r="N327" s="87">
        <v>5550000</v>
      </c>
      <c r="O327" s="87">
        <v>238802000</v>
      </c>
      <c r="P327" s="87">
        <v>73652000</v>
      </c>
      <c r="Q327" s="87">
        <v>165150000</v>
      </c>
      <c r="R327" s="87">
        <f t="shared" si="10"/>
        <v>5549981.3165123565</v>
      </c>
      <c r="S327" s="87">
        <v>238802000</v>
      </c>
      <c r="T327" s="87">
        <f t="shared" si="11"/>
        <v>11087473.302999349</v>
      </c>
      <c r="U327" s="85"/>
      <c r="V327" s="115" t="s">
        <v>1257</v>
      </c>
      <c r="W327" s="115" t="s">
        <v>1257</v>
      </c>
      <c r="X327" s="115" t="s">
        <v>1258</v>
      </c>
    </row>
    <row r="328" spans="1:24">
      <c r="A328" s="85"/>
      <c r="B328" s="85">
        <v>8</v>
      </c>
      <c r="C328" s="82">
        <v>1</v>
      </c>
      <c r="D328" s="82">
        <v>10</v>
      </c>
      <c r="E328" s="82"/>
      <c r="F328" s="83">
        <v>1026</v>
      </c>
      <c r="G328" s="82">
        <v>5</v>
      </c>
      <c r="H328" s="82">
        <v>17.80056250908547</v>
      </c>
      <c r="I328" s="82">
        <v>41.393715006833489</v>
      </c>
      <c r="J328" s="82">
        <v>29.64606097670719</v>
      </c>
      <c r="K328" s="82"/>
      <c r="L328" s="117">
        <v>71.2</v>
      </c>
      <c r="M328" s="117">
        <v>142.23977598354068</v>
      </c>
      <c r="N328" s="87">
        <v>5550000</v>
      </c>
      <c r="O328" s="87">
        <v>238802000</v>
      </c>
      <c r="P328" s="87">
        <v>73652000</v>
      </c>
      <c r="Q328" s="87">
        <v>165150000</v>
      </c>
      <c r="R328" s="87">
        <f t="shared" si="10"/>
        <v>5549981.3165123565</v>
      </c>
      <c r="S328" s="87">
        <v>238802000</v>
      </c>
      <c r="T328" s="87">
        <f t="shared" si="11"/>
        <v>11087473.302999349</v>
      </c>
      <c r="U328" s="85"/>
      <c r="V328" s="115" t="s">
        <v>1257</v>
      </c>
      <c r="W328" s="115" t="s">
        <v>1257</v>
      </c>
      <c r="X328" s="115" t="s">
        <v>1258</v>
      </c>
    </row>
    <row r="329" spans="1:24">
      <c r="A329" s="85"/>
      <c r="B329" s="85">
        <v>8</v>
      </c>
      <c r="C329" s="82">
        <v>1</v>
      </c>
      <c r="D329" s="82">
        <v>10</v>
      </c>
      <c r="E329" s="82"/>
      <c r="F329" s="83">
        <v>1027</v>
      </c>
      <c r="G329" s="82">
        <v>5</v>
      </c>
      <c r="H329" s="82">
        <v>34.711096892716668</v>
      </c>
      <c r="I329" s="82">
        <v>80.717744263325301</v>
      </c>
      <c r="J329" s="82">
        <v>57.809818904579018</v>
      </c>
      <c r="K329" s="82"/>
      <c r="L329" s="117">
        <v>138.84</v>
      </c>
      <c r="M329" s="117">
        <v>277.36756316790434</v>
      </c>
      <c r="N329" s="87">
        <v>5550000</v>
      </c>
      <c r="O329" s="87">
        <v>465665000</v>
      </c>
      <c r="P329" s="87">
        <v>143615000</v>
      </c>
      <c r="Q329" s="87">
        <v>322050000</v>
      </c>
      <c r="R329" s="87">
        <f t="shared" si="10"/>
        <v>5549994.4267823342</v>
      </c>
      <c r="S329" s="87">
        <v>465665000</v>
      </c>
      <c r="T329" s="87">
        <f t="shared" si="11"/>
        <v>11087499.494036777</v>
      </c>
      <c r="U329" s="85"/>
      <c r="V329" s="115" t="s">
        <v>1257</v>
      </c>
      <c r="W329" s="115" t="s">
        <v>1257</v>
      </c>
      <c r="X329" s="115" t="s">
        <v>1258</v>
      </c>
    </row>
    <row r="330" spans="1:24">
      <c r="A330" s="85"/>
      <c r="B330" s="85">
        <v>8</v>
      </c>
      <c r="C330" s="82">
        <v>1</v>
      </c>
      <c r="D330" s="82">
        <v>11</v>
      </c>
      <c r="E330" s="82"/>
      <c r="F330" s="83">
        <v>1101</v>
      </c>
      <c r="G330" s="82">
        <v>5</v>
      </c>
      <c r="H330" s="82">
        <v>26.030822590533415</v>
      </c>
      <c r="I330" s="82">
        <v>60.532494473476163</v>
      </c>
      <c r="J330" s="82">
        <v>43.353200405825177</v>
      </c>
      <c r="K330" s="82"/>
      <c r="L330" s="117">
        <v>104.12</v>
      </c>
      <c r="M330" s="117">
        <v>208.00569487930136</v>
      </c>
      <c r="N330" s="87">
        <v>5600000</v>
      </c>
      <c r="O330" s="87">
        <v>352361000</v>
      </c>
      <c r="P330" s="87">
        <v>108671000</v>
      </c>
      <c r="Q330" s="87">
        <v>243690000</v>
      </c>
      <c r="R330" s="87">
        <f t="shared" si="10"/>
        <v>5599989.7153874887</v>
      </c>
      <c r="S330" s="87">
        <v>352361000</v>
      </c>
      <c r="T330" s="87">
        <f t="shared" si="11"/>
        <v>11187377.564983822</v>
      </c>
      <c r="U330" s="85"/>
      <c r="V330" s="115" t="s">
        <v>1257</v>
      </c>
      <c r="W330" s="115" t="s">
        <v>1257</v>
      </c>
      <c r="X330" s="115" t="s">
        <v>1258</v>
      </c>
    </row>
    <row r="331" spans="1:24">
      <c r="A331" s="85"/>
      <c r="B331" s="85">
        <v>8</v>
      </c>
      <c r="C331" s="82">
        <v>1</v>
      </c>
      <c r="D331" s="82">
        <v>11</v>
      </c>
      <c r="E331" s="82"/>
      <c r="F331" s="83">
        <v>1102</v>
      </c>
      <c r="G331" s="82">
        <v>5</v>
      </c>
      <c r="H331" s="82">
        <v>27.400865884772013</v>
      </c>
      <c r="I331" s="82">
        <v>63.718415235238055</v>
      </c>
      <c r="J331" s="82">
        <v>45.634947795605449</v>
      </c>
      <c r="K331" s="82"/>
      <c r="L331" s="117">
        <v>109.6</v>
      </c>
      <c r="M331" s="117">
        <v>218.95336303084349</v>
      </c>
      <c r="N331" s="87">
        <v>5550000</v>
      </c>
      <c r="O331" s="87">
        <v>367595000</v>
      </c>
      <c r="P331" s="87">
        <v>113375000</v>
      </c>
      <c r="Q331" s="87">
        <v>254220000</v>
      </c>
      <c r="R331" s="87">
        <f t="shared" si="10"/>
        <v>5549995.0575020267</v>
      </c>
      <c r="S331" s="87">
        <v>367595000</v>
      </c>
      <c r="T331" s="87">
        <f t="shared" si="11"/>
        <v>11087500.754056826</v>
      </c>
      <c r="U331" s="85"/>
      <c r="V331" s="115" t="s">
        <v>1257</v>
      </c>
      <c r="W331" s="115" t="s">
        <v>1257</v>
      </c>
      <c r="X331" s="115" t="s">
        <v>1258</v>
      </c>
    </row>
    <row r="332" spans="1:24">
      <c r="A332" s="85"/>
      <c r="B332" s="85">
        <v>8</v>
      </c>
      <c r="C332" s="82">
        <v>1</v>
      </c>
      <c r="D332" s="82">
        <v>11</v>
      </c>
      <c r="E332" s="82"/>
      <c r="F332" s="83">
        <v>1103</v>
      </c>
      <c r="G332" s="82">
        <v>5</v>
      </c>
      <c r="H332" s="82">
        <v>27.400865884772013</v>
      </c>
      <c r="I332" s="82">
        <v>63.718415235238055</v>
      </c>
      <c r="J332" s="82">
        <v>45.634947795605449</v>
      </c>
      <c r="K332" s="82"/>
      <c r="L332" s="117">
        <v>109.6</v>
      </c>
      <c r="M332" s="117">
        <v>218.95336303084349</v>
      </c>
      <c r="N332" s="87">
        <v>5550000</v>
      </c>
      <c r="O332" s="87">
        <v>367595000</v>
      </c>
      <c r="P332" s="87">
        <v>113375000</v>
      </c>
      <c r="Q332" s="87">
        <v>254220000</v>
      </c>
      <c r="R332" s="87">
        <f t="shared" si="10"/>
        <v>5549995.0575020267</v>
      </c>
      <c r="S332" s="87">
        <v>367595000</v>
      </c>
      <c r="T332" s="87">
        <f t="shared" si="11"/>
        <v>11087500.754056826</v>
      </c>
      <c r="U332" s="85"/>
      <c r="V332" s="115" t="s">
        <v>1257</v>
      </c>
      <c r="W332" s="115" t="s">
        <v>1257</v>
      </c>
      <c r="X332" s="115" t="s">
        <v>1258</v>
      </c>
    </row>
    <row r="333" spans="1:24">
      <c r="A333" s="85"/>
      <c r="B333" s="85">
        <v>8</v>
      </c>
      <c r="C333" s="82">
        <v>1</v>
      </c>
      <c r="D333" s="82">
        <v>11</v>
      </c>
      <c r="E333" s="82"/>
      <c r="F333" s="83">
        <v>1104</v>
      </c>
      <c r="G333" s="82">
        <v>5</v>
      </c>
      <c r="H333" s="82">
        <v>27.400865884772013</v>
      </c>
      <c r="I333" s="82">
        <v>63.718415235238055</v>
      </c>
      <c r="J333" s="82">
        <v>45.634947795605449</v>
      </c>
      <c r="K333" s="82"/>
      <c r="L333" s="117">
        <v>109.6</v>
      </c>
      <c r="M333" s="117">
        <v>218.95336303084349</v>
      </c>
      <c r="N333" s="87">
        <v>5550000</v>
      </c>
      <c r="O333" s="87">
        <v>367595000</v>
      </c>
      <c r="P333" s="87">
        <v>113375000</v>
      </c>
      <c r="Q333" s="87">
        <v>254220000</v>
      </c>
      <c r="R333" s="87">
        <f t="shared" si="10"/>
        <v>5549995.0575020267</v>
      </c>
      <c r="S333" s="87">
        <v>367595000</v>
      </c>
      <c r="T333" s="87">
        <f t="shared" si="11"/>
        <v>11087500.754056826</v>
      </c>
      <c r="U333" s="85"/>
      <c r="V333" s="115" t="s">
        <v>1257</v>
      </c>
      <c r="W333" s="115" t="s">
        <v>1257</v>
      </c>
      <c r="X333" s="115" t="s">
        <v>1258</v>
      </c>
    </row>
    <row r="334" spans="1:24">
      <c r="A334" s="85"/>
      <c r="B334" s="85">
        <v>8</v>
      </c>
      <c r="C334" s="82">
        <v>1</v>
      </c>
      <c r="D334" s="82">
        <v>11</v>
      </c>
      <c r="E334" s="82"/>
      <c r="F334" s="83">
        <v>1105</v>
      </c>
      <c r="G334" s="82">
        <v>5</v>
      </c>
      <c r="H334" s="82">
        <v>27.400865884772013</v>
      </c>
      <c r="I334" s="82">
        <v>63.718415235238055</v>
      </c>
      <c r="J334" s="82">
        <v>45.634947795605449</v>
      </c>
      <c r="K334" s="82"/>
      <c r="L334" s="117">
        <v>109.6</v>
      </c>
      <c r="M334" s="117">
        <v>218.95336303084349</v>
      </c>
      <c r="N334" s="87">
        <v>5550000</v>
      </c>
      <c r="O334" s="87">
        <v>367595000</v>
      </c>
      <c r="P334" s="87">
        <v>113375000</v>
      </c>
      <c r="Q334" s="87">
        <v>254220000</v>
      </c>
      <c r="R334" s="87">
        <f t="shared" si="10"/>
        <v>5549995.0575020267</v>
      </c>
      <c r="S334" s="87">
        <v>367595000</v>
      </c>
      <c r="T334" s="87">
        <f t="shared" si="11"/>
        <v>11087500.754056826</v>
      </c>
      <c r="U334" s="85"/>
      <c r="V334" s="115" t="s">
        <v>1257</v>
      </c>
      <c r="W334" s="115" t="s">
        <v>1257</v>
      </c>
      <c r="X334" s="115" t="s">
        <v>1258</v>
      </c>
    </row>
    <row r="335" spans="1:24">
      <c r="A335" s="85"/>
      <c r="B335" s="85">
        <v>8</v>
      </c>
      <c r="C335" s="82">
        <v>1</v>
      </c>
      <c r="D335" s="82">
        <v>11</v>
      </c>
      <c r="E335" s="82"/>
      <c r="F335" s="83">
        <v>1106</v>
      </c>
      <c r="G335" s="82">
        <v>5</v>
      </c>
      <c r="H335" s="82">
        <v>27.743376708331667</v>
      </c>
      <c r="I335" s="82">
        <v>64.514895425678532</v>
      </c>
      <c r="J335" s="82">
        <v>46.205384643050515</v>
      </c>
      <c r="K335" s="82"/>
      <c r="L335" s="117">
        <v>110.97</v>
      </c>
      <c r="M335" s="117">
        <v>221.69028006872904</v>
      </c>
      <c r="N335" s="87">
        <v>5600000</v>
      </c>
      <c r="O335" s="87">
        <v>375543000</v>
      </c>
      <c r="P335" s="87">
        <v>115823000</v>
      </c>
      <c r="Q335" s="87">
        <v>259720000</v>
      </c>
      <c r="R335" s="87">
        <f t="shared" si="10"/>
        <v>5599995.0129750166</v>
      </c>
      <c r="S335" s="87">
        <v>375543000</v>
      </c>
      <c r="T335" s="87">
        <f t="shared" si="11"/>
        <v>11187388.148237519</v>
      </c>
      <c r="U335" s="85"/>
      <c r="V335" s="115" t="s">
        <v>1257</v>
      </c>
      <c r="W335" s="115" t="s">
        <v>1257</v>
      </c>
      <c r="X335" s="115" t="s">
        <v>1258</v>
      </c>
    </row>
    <row r="336" spans="1:24">
      <c r="A336" s="85"/>
      <c r="B336" s="85">
        <v>8</v>
      </c>
      <c r="C336" s="82">
        <v>1</v>
      </c>
      <c r="D336" s="82">
        <v>11</v>
      </c>
      <c r="E336" s="82"/>
      <c r="F336" s="83">
        <v>1107</v>
      </c>
      <c r="G336" s="82">
        <v>5</v>
      </c>
      <c r="H336" s="82">
        <v>24.605777558204945</v>
      </c>
      <c r="I336" s="82">
        <v>57.218671783322357</v>
      </c>
      <c r="J336" s="82">
        <v>40.979850018644967</v>
      </c>
      <c r="K336" s="82"/>
      <c r="L336" s="117">
        <v>98.42</v>
      </c>
      <c r="M336" s="117">
        <v>196.61852180196735</v>
      </c>
      <c r="N336" s="87">
        <v>5550000</v>
      </c>
      <c r="O336" s="87">
        <v>330097000</v>
      </c>
      <c r="P336" s="87">
        <v>101807000</v>
      </c>
      <c r="Q336" s="87">
        <v>228290000</v>
      </c>
      <c r="R336" s="87">
        <f t="shared" si="10"/>
        <v>5549984.5185754877</v>
      </c>
      <c r="S336" s="87">
        <v>330097000</v>
      </c>
      <c r="T336" s="87">
        <f t="shared" si="11"/>
        <v>11087479.699919891</v>
      </c>
      <c r="U336" s="85"/>
      <c r="V336" s="115" t="s">
        <v>1257</v>
      </c>
      <c r="W336" s="115" t="s">
        <v>1257</v>
      </c>
      <c r="X336" s="115" t="s">
        <v>1258</v>
      </c>
    </row>
    <row r="337" spans="1:24">
      <c r="A337" s="85"/>
      <c r="B337" s="85">
        <v>8</v>
      </c>
      <c r="C337" s="82">
        <v>1</v>
      </c>
      <c r="D337" s="82">
        <v>11</v>
      </c>
      <c r="E337" s="82"/>
      <c r="F337" s="83">
        <v>1108</v>
      </c>
      <c r="G337" s="82">
        <v>5</v>
      </c>
      <c r="H337" s="82">
        <v>39.181238152020711</v>
      </c>
      <c r="I337" s="82">
        <v>91.112682807176171</v>
      </c>
      <c r="J337" s="82">
        <v>65.254644329628519</v>
      </c>
      <c r="K337" s="82"/>
      <c r="L337" s="117">
        <v>156.72</v>
      </c>
      <c r="M337" s="117">
        <v>313.08732713680467</v>
      </c>
      <c r="N337" s="87">
        <v>5550000</v>
      </c>
      <c r="O337" s="87">
        <v>525634000</v>
      </c>
      <c r="P337" s="87">
        <v>162114000</v>
      </c>
      <c r="Q337" s="87">
        <v>363520000</v>
      </c>
      <c r="R337" s="87">
        <f t="shared" si="10"/>
        <v>5549994.8648256036</v>
      </c>
      <c r="S337" s="87">
        <v>525634000</v>
      </c>
      <c r="T337" s="87">
        <f t="shared" si="11"/>
        <v>11087500.369137568</v>
      </c>
      <c r="U337" s="85"/>
      <c r="V337" s="115" t="s">
        <v>1257</v>
      </c>
      <c r="W337" s="115" t="s">
        <v>1257</v>
      </c>
      <c r="X337" s="115" t="s">
        <v>1258</v>
      </c>
    </row>
    <row r="338" spans="1:24">
      <c r="A338" s="85"/>
      <c r="B338" s="85">
        <v>8</v>
      </c>
      <c r="C338" s="82">
        <v>1</v>
      </c>
      <c r="D338" s="82">
        <v>11</v>
      </c>
      <c r="E338" s="82"/>
      <c r="F338" s="83">
        <v>1109</v>
      </c>
      <c r="G338" s="82">
        <v>5</v>
      </c>
      <c r="H338" s="82">
        <v>18.435582576123068</v>
      </c>
      <c r="I338" s="82">
        <v>42.87040090735816</v>
      </c>
      <c r="J338" s="82">
        <v>30.70365921941556</v>
      </c>
      <c r="K338" s="82"/>
      <c r="L338" s="117">
        <v>73.739999999999995</v>
      </c>
      <c r="M338" s="117">
        <v>147.31406012677371</v>
      </c>
      <c r="N338" s="87">
        <v>5550000</v>
      </c>
      <c r="O338" s="87">
        <v>247321000</v>
      </c>
      <c r="P338" s="87">
        <v>76281000</v>
      </c>
      <c r="Q338" s="87">
        <v>171040000</v>
      </c>
      <c r="R338" s="87">
        <f t="shared" si="10"/>
        <v>5549979.9675674988</v>
      </c>
      <c r="S338" s="87">
        <v>247321000</v>
      </c>
      <c r="T338" s="87">
        <f t="shared" si="11"/>
        <v>11087470.608145215</v>
      </c>
      <c r="U338" s="85"/>
      <c r="V338" s="115" t="s">
        <v>1257</v>
      </c>
      <c r="W338" s="115" t="s">
        <v>1257</v>
      </c>
      <c r="X338" s="115" t="s">
        <v>1258</v>
      </c>
    </row>
    <row r="339" spans="1:24">
      <c r="A339" s="85"/>
      <c r="B339" s="85">
        <v>8</v>
      </c>
      <c r="C339" s="82">
        <v>1</v>
      </c>
      <c r="D339" s="82">
        <v>11</v>
      </c>
      <c r="E339" s="82"/>
      <c r="F339" s="83">
        <v>1110</v>
      </c>
      <c r="G339" s="82">
        <v>5</v>
      </c>
      <c r="H339" s="82">
        <v>18.000568829412273</v>
      </c>
      <c r="I339" s="82">
        <v>41.85881292825858</v>
      </c>
      <c r="J339" s="82">
        <v>29.979162785434237</v>
      </c>
      <c r="K339" s="82"/>
      <c r="L339" s="117">
        <v>72</v>
      </c>
      <c r="M339" s="117">
        <v>143.8379757136928</v>
      </c>
      <c r="N339" s="87">
        <v>5550000</v>
      </c>
      <c r="O339" s="87">
        <v>241485000</v>
      </c>
      <c r="P339" s="87">
        <v>74475000</v>
      </c>
      <c r="Q339" s="87">
        <v>167010000</v>
      </c>
      <c r="R339" s="87">
        <f t="shared" si="10"/>
        <v>5549977.4430235</v>
      </c>
      <c r="S339" s="87">
        <v>241485000</v>
      </c>
      <c r="T339" s="87">
        <f t="shared" si="11"/>
        <v>11087465.564738292</v>
      </c>
      <c r="U339" s="85"/>
      <c r="V339" s="115" t="s">
        <v>1257</v>
      </c>
      <c r="W339" s="115" t="s">
        <v>1257</v>
      </c>
      <c r="X339" s="115" t="s">
        <v>1258</v>
      </c>
    </row>
    <row r="340" spans="1:24">
      <c r="A340" s="85"/>
      <c r="B340" s="85">
        <v>8</v>
      </c>
      <c r="C340" s="82">
        <v>1</v>
      </c>
      <c r="D340" s="82">
        <v>11</v>
      </c>
      <c r="E340" s="82"/>
      <c r="F340" s="83">
        <v>1111</v>
      </c>
      <c r="G340" s="82">
        <v>5</v>
      </c>
      <c r="H340" s="82">
        <v>18.000568829412273</v>
      </c>
      <c r="I340" s="82">
        <v>41.85881292825858</v>
      </c>
      <c r="J340" s="82">
        <v>29.979162785434237</v>
      </c>
      <c r="K340" s="82"/>
      <c r="L340" s="117">
        <v>72</v>
      </c>
      <c r="M340" s="117">
        <v>143.8379757136928</v>
      </c>
      <c r="N340" s="87">
        <v>5550000</v>
      </c>
      <c r="O340" s="87">
        <v>241485000</v>
      </c>
      <c r="P340" s="87">
        <v>74475000</v>
      </c>
      <c r="Q340" s="87">
        <v>167010000</v>
      </c>
      <c r="R340" s="87">
        <f t="shared" si="10"/>
        <v>5549977.4430235</v>
      </c>
      <c r="S340" s="87">
        <v>241485000</v>
      </c>
      <c r="T340" s="87">
        <f t="shared" si="11"/>
        <v>11087465.564738292</v>
      </c>
      <c r="U340" s="85"/>
      <c r="V340" s="115" t="s">
        <v>1257</v>
      </c>
      <c r="W340" s="115" t="s">
        <v>1257</v>
      </c>
      <c r="X340" s="115" t="s">
        <v>1258</v>
      </c>
    </row>
    <row r="341" spans="1:24">
      <c r="A341" s="85"/>
      <c r="B341" s="85">
        <v>8</v>
      </c>
      <c r="C341" s="82">
        <v>1</v>
      </c>
      <c r="D341" s="82">
        <v>11</v>
      </c>
      <c r="E341" s="82"/>
      <c r="F341" s="83">
        <v>1112</v>
      </c>
      <c r="G341" s="82">
        <v>5</v>
      </c>
      <c r="H341" s="82">
        <v>18.000568829412273</v>
      </c>
      <c r="I341" s="82">
        <v>41.85881292825858</v>
      </c>
      <c r="J341" s="82">
        <v>29.979162785434237</v>
      </c>
      <c r="K341" s="82"/>
      <c r="L341" s="117">
        <v>72</v>
      </c>
      <c r="M341" s="117">
        <v>143.8379757136928</v>
      </c>
      <c r="N341" s="87">
        <v>5550000</v>
      </c>
      <c r="O341" s="87">
        <v>241485000</v>
      </c>
      <c r="P341" s="87">
        <v>74475000</v>
      </c>
      <c r="Q341" s="87">
        <v>167010000</v>
      </c>
      <c r="R341" s="87">
        <f t="shared" si="10"/>
        <v>5549977.4430235</v>
      </c>
      <c r="S341" s="87">
        <v>241485000</v>
      </c>
      <c r="T341" s="87">
        <f t="shared" si="11"/>
        <v>11087465.564738292</v>
      </c>
      <c r="U341" s="85"/>
      <c r="V341" s="115" t="s">
        <v>1257</v>
      </c>
      <c r="W341" s="115" t="s">
        <v>1257</v>
      </c>
      <c r="X341" s="115" t="s">
        <v>1258</v>
      </c>
    </row>
    <row r="342" spans="1:24">
      <c r="A342" s="85"/>
      <c r="B342" s="85">
        <v>8</v>
      </c>
      <c r="C342" s="82">
        <v>1</v>
      </c>
      <c r="D342" s="82">
        <v>11</v>
      </c>
      <c r="E342" s="82"/>
      <c r="F342" s="83">
        <v>1113</v>
      </c>
      <c r="G342" s="82">
        <v>5</v>
      </c>
      <c r="H342" s="82">
        <v>18.900597270882884</v>
      </c>
      <c r="I342" s="82">
        <v>43.951753574671507</v>
      </c>
      <c r="J342" s="82">
        <v>31.478120924705944</v>
      </c>
      <c r="K342" s="82"/>
      <c r="L342" s="117">
        <v>75.599999999999994</v>
      </c>
      <c r="M342" s="117">
        <v>151.02987449937746</v>
      </c>
      <c r="N342" s="87">
        <v>5650000</v>
      </c>
      <c r="O342" s="87">
        <v>258128000</v>
      </c>
      <c r="P342" s="87">
        <v>79608000</v>
      </c>
      <c r="Q342" s="87">
        <v>178520000</v>
      </c>
      <c r="R342" s="87">
        <f t="shared" si="10"/>
        <v>5649979.5507865315</v>
      </c>
      <c r="S342" s="87">
        <v>258128000</v>
      </c>
      <c r="T342" s="87">
        <f t="shared" si="11"/>
        <v>11287244.741790198</v>
      </c>
      <c r="U342" s="85"/>
      <c r="V342" s="115" t="s">
        <v>1257</v>
      </c>
      <c r="W342" s="115" t="s">
        <v>1257</v>
      </c>
      <c r="X342" s="115" t="s">
        <v>1258</v>
      </c>
    </row>
    <row r="343" spans="1:24">
      <c r="A343" s="85"/>
      <c r="B343" s="85">
        <v>8</v>
      </c>
      <c r="C343" s="82">
        <v>1</v>
      </c>
      <c r="D343" s="82">
        <v>11</v>
      </c>
      <c r="E343" s="82"/>
      <c r="F343" s="83">
        <v>1114</v>
      </c>
      <c r="G343" s="82">
        <v>5</v>
      </c>
      <c r="H343" s="82">
        <v>26.170827014762178</v>
      </c>
      <c r="I343" s="82">
        <v>60.858063018473729</v>
      </c>
      <c r="J343" s="82">
        <v>43.58637167193411</v>
      </c>
      <c r="K343" s="82"/>
      <c r="L343" s="117">
        <v>104.68</v>
      </c>
      <c r="M343" s="117">
        <v>209.12443469040784</v>
      </c>
      <c r="N343" s="87">
        <v>5600000</v>
      </c>
      <c r="O343" s="87">
        <v>354256000</v>
      </c>
      <c r="P343" s="87">
        <v>109256000</v>
      </c>
      <c r="Q343" s="87">
        <v>245000000</v>
      </c>
      <c r="R343" s="87">
        <f t="shared" si="10"/>
        <v>5599987.4744897475</v>
      </c>
      <c r="S343" s="87">
        <v>354256000</v>
      </c>
      <c r="T343" s="87">
        <f t="shared" si="11"/>
        <v>11187373.088231115</v>
      </c>
      <c r="U343" s="85"/>
      <c r="V343" s="115" t="s">
        <v>1257</v>
      </c>
      <c r="W343" s="115" t="s">
        <v>1257</v>
      </c>
      <c r="X343" s="115" t="s">
        <v>1258</v>
      </c>
    </row>
    <row r="344" spans="1:24">
      <c r="A344" s="85"/>
      <c r="B344" s="85">
        <v>8</v>
      </c>
      <c r="C344" s="82">
        <v>1</v>
      </c>
      <c r="D344" s="82">
        <v>11</v>
      </c>
      <c r="E344" s="82"/>
      <c r="F344" s="83">
        <v>1115</v>
      </c>
      <c r="G344" s="82">
        <v>5</v>
      </c>
      <c r="H344" s="82">
        <v>28.110888321932165</v>
      </c>
      <c r="I344" s="82">
        <v>65.369512856297149</v>
      </c>
      <c r="J344" s="82">
        <v>46.817459216586464</v>
      </c>
      <c r="K344" s="82"/>
      <c r="L344" s="117">
        <v>112.44</v>
      </c>
      <c r="M344" s="117">
        <v>224.6269720728836</v>
      </c>
      <c r="N344" s="87">
        <v>5600000</v>
      </c>
      <c r="O344" s="87">
        <v>380518000</v>
      </c>
      <c r="P344" s="87">
        <v>117358000</v>
      </c>
      <c r="Q344" s="87">
        <v>263160000</v>
      </c>
      <c r="R344" s="87">
        <f t="shared" si="10"/>
        <v>5599998.6653139088</v>
      </c>
      <c r="S344" s="87">
        <v>380518000</v>
      </c>
      <c r="T344" s="87">
        <f t="shared" si="11"/>
        <v>11187395.444696307</v>
      </c>
      <c r="U344" s="85"/>
      <c r="V344" s="115" t="s">
        <v>1257</v>
      </c>
      <c r="W344" s="115" t="s">
        <v>1257</v>
      </c>
      <c r="X344" s="115" t="s">
        <v>1258</v>
      </c>
    </row>
    <row r="345" spans="1:24">
      <c r="A345" s="85"/>
      <c r="B345" s="85">
        <v>8</v>
      </c>
      <c r="C345" s="82">
        <v>1</v>
      </c>
      <c r="D345" s="82">
        <v>11</v>
      </c>
      <c r="E345" s="82"/>
      <c r="F345" s="83">
        <v>1116</v>
      </c>
      <c r="G345" s="82">
        <v>5</v>
      </c>
      <c r="H345" s="82">
        <v>27.60087220509882</v>
      </c>
      <c r="I345" s="82">
        <v>64.183513156663153</v>
      </c>
      <c r="J345" s="82">
        <v>45.968049604332499</v>
      </c>
      <c r="K345" s="82"/>
      <c r="L345" s="117">
        <v>110.4</v>
      </c>
      <c r="M345" s="117">
        <v>220.55156276099567</v>
      </c>
      <c r="N345" s="87">
        <v>5550000</v>
      </c>
      <c r="O345" s="87">
        <v>370278000</v>
      </c>
      <c r="P345" s="87">
        <v>114198000</v>
      </c>
      <c r="Q345" s="87">
        <v>256080000</v>
      </c>
      <c r="R345" s="87">
        <f t="shared" si="10"/>
        <v>5549992.4317412507</v>
      </c>
      <c r="S345" s="87">
        <v>370278000</v>
      </c>
      <c r="T345" s="87">
        <f t="shared" si="11"/>
        <v>11087495.508444125</v>
      </c>
      <c r="U345" s="85"/>
      <c r="V345" s="115" t="s">
        <v>1257</v>
      </c>
      <c r="W345" s="115" t="s">
        <v>1257</v>
      </c>
      <c r="X345" s="115" t="s">
        <v>1258</v>
      </c>
    </row>
    <row r="346" spans="1:24">
      <c r="A346" s="85"/>
      <c r="B346" s="85">
        <v>8</v>
      </c>
      <c r="C346" s="82">
        <v>1</v>
      </c>
      <c r="D346" s="82">
        <v>11</v>
      </c>
      <c r="E346" s="82"/>
      <c r="F346" s="83">
        <v>1117</v>
      </c>
      <c r="G346" s="82">
        <v>5</v>
      </c>
      <c r="H346" s="82">
        <v>27.60087220509882</v>
      </c>
      <c r="I346" s="82">
        <v>64.183513156663153</v>
      </c>
      <c r="J346" s="82">
        <v>45.968049604332499</v>
      </c>
      <c r="K346" s="82"/>
      <c r="L346" s="117">
        <v>110.4</v>
      </c>
      <c r="M346" s="117">
        <v>220.55156276099567</v>
      </c>
      <c r="N346" s="87">
        <v>5550000</v>
      </c>
      <c r="O346" s="87">
        <v>370278000</v>
      </c>
      <c r="P346" s="87">
        <v>114198000</v>
      </c>
      <c r="Q346" s="87">
        <v>256080000</v>
      </c>
      <c r="R346" s="87">
        <f t="shared" si="10"/>
        <v>5549992.4317412507</v>
      </c>
      <c r="S346" s="87">
        <v>370278000</v>
      </c>
      <c r="T346" s="87">
        <f t="shared" si="11"/>
        <v>11087495.508444125</v>
      </c>
      <c r="U346" s="85"/>
      <c r="V346" s="115" t="s">
        <v>1257</v>
      </c>
      <c r="W346" s="115" t="s">
        <v>1257</v>
      </c>
      <c r="X346" s="115" t="s">
        <v>1258</v>
      </c>
    </row>
    <row r="347" spans="1:24">
      <c r="A347" s="85"/>
      <c r="B347" s="85">
        <v>8</v>
      </c>
      <c r="C347" s="82">
        <v>1</v>
      </c>
      <c r="D347" s="82">
        <v>11</v>
      </c>
      <c r="E347" s="82"/>
      <c r="F347" s="83">
        <v>1118</v>
      </c>
      <c r="G347" s="82">
        <v>5</v>
      </c>
      <c r="H347" s="82">
        <v>27.728376234307156</v>
      </c>
      <c r="I347" s="82">
        <v>64.480013081571656</v>
      </c>
      <c r="J347" s="82">
        <v>46.180402007395983</v>
      </c>
      <c r="K347" s="82"/>
      <c r="L347" s="117">
        <v>110.91</v>
      </c>
      <c r="M347" s="117">
        <v>221.57041508896765</v>
      </c>
      <c r="N347" s="87">
        <v>5550000</v>
      </c>
      <c r="O347" s="87">
        <v>371989000</v>
      </c>
      <c r="P347" s="87">
        <v>114729000</v>
      </c>
      <c r="Q347" s="87">
        <v>257260000</v>
      </c>
      <c r="R347" s="87">
        <f t="shared" si="10"/>
        <v>5549999.5429695277</v>
      </c>
      <c r="S347" s="87">
        <v>371989000</v>
      </c>
      <c r="T347" s="87">
        <f t="shared" si="11"/>
        <v>11087509.714898014</v>
      </c>
      <c r="U347" s="85"/>
      <c r="V347" s="115" t="s">
        <v>1257</v>
      </c>
      <c r="W347" s="115" t="s">
        <v>1257</v>
      </c>
      <c r="X347" s="115" t="s">
        <v>1258</v>
      </c>
    </row>
    <row r="348" spans="1:24">
      <c r="A348" s="85"/>
      <c r="B348" s="85">
        <v>8</v>
      </c>
      <c r="C348" s="82">
        <v>1</v>
      </c>
      <c r="D348" s="82">
        <v>11</v>
      </c>
      <c r="E348" s="82"/>
      <c r="F348" s="83">
        <v>1119</v>
      </c>
      <c r="G348" s="82">
        <v>5</v>
      </c>
      <c r="H348" s="82">
        <v>28.035885951809615</v>
      </c>
      <c r="I348" s="82">
        <v>65.195101135762741</v>
      </c>
      <c r="J348" s="82">
        <v>46.692546038313822</v>
      </c>
      <c r="K348" s="82"/>
      <c r="L348" s="117">
        <v>112.14</v>
      </c>
      <c r="M348" s="117">
        <v>224.02764717407655</v>
      </c>
      <c r="N348" s="87">
        <v>5550000</v>
      </c>
      <c r="O348" s="87">
        <v>376114000</v>
      </c>
      <c r="P348" s="87">
        <v>115994000</v>
      </c>
      <c r="Q348" s="87">
        <v>260120000</v>
      </c>
      <c r="R348" s="87">
        <f t="shared" si="10"/>
        <v>5549993.8592381813</v>
      </c>
      <c r="S348" s="87">
        <v>376114000</v>
      </c>
      <c r="T348" s="87">
        <f t="shared" si="11"/>
        <v>11087498.360225633</v>
      </c>
      <c r="U348" s="85"/>
      <c r="V348" s="115" t="s">
        <v>1257</v>
      </c>
      <c r="W348" s="115" t="s">
        <v>1257</v>
      </c>
      <c r="X348" s="115" t="s">
        <v>1258</v>
      </c>
    </row>
    <row r="349" spans="1:24">
      <c r="A349" s="85"/>
      <c r="B349" s="85">
        <v>8</v>
      </c>
      <c r="C349" s="82">
        <v>1</v>
      </c>
      <c r="D349" s="82">
        <v>11</v>
      </c>
      <c r="E349" s="82"/>
      <c r="F349" s="83">
        <v>1120</v>
      </c>
      <c r="G349" s="82">
        <v>5</v>
      </c>
      <c r="H349" s="82">
        <v>27.32336343564538</v>
      </c>
      <c r="I349" s="82">
        <v>63.538189790685841</v>
      </c>
      <c r="J349" s="82">
        <v>45.505870844723717</v>
      </c>
      <c r="K349" s="82"/>
      <c r="L349" s="117">
        <v>109.29</v>
      </c>
      <c r="M349" s="117">
        <v>218.33406063540957</v>
      </c>
      <c r="N349" s="87">
        <v>5550000</v>
      </c>
      <c r="O349" s="87">
        <v>366555000</v>
      </c>
      <c r="P349" s="87">
        <v>113055000</v>
      </c>
      <c r="Q349" s="87">
        <v>253500000</v>
      </c>
      <c r="R349" s="87">
        <f t="shared" si="10"/>
        <v>5549990.9752476783</v>
      </c>
      <c r="S349" s="87">
        <v>366555000</v>
      </c>
      <c r="T349" s="87">
        <f t="shared" si="11"/>
        <v>11087492.598734582</v>
      </c>
      <c r="U349" s="85"/>
      <c r="V349" s="115" t="s">
        <v>1257</v>
      </c>
      <c r="W349" s="115" t="s">
        <v>1257</v>
      </c>
      <c r="X349" s="115" t="s">
        <v>1258</v>
      </c>
    </row>
    <row r="350" spans="1:24">
      <c r="A350" s="85"/>
      <c r="B350" s="85">
        <v>8</v>
      </c>
      <c r="C350" s="82">
        <v>1</v>
      </c>
      <c r="D350" s="82">
        <v>11</v>
      </c>
      <c r="E350" s="82"/>
      <c r="F350" s="83">
        <v>1121</v>
      </c>
      <c r="G350" s="82">
        <v>5</v>
      </c>
      <c r="H350" s="82">
        <v>53.539191872481091</v>
      </c>
      <c r="I350" s="82">
        <v>124.50089984148021</v>
      </c>
      <c r="J350" s="82">
        <v>89.16719042362142</v>
      </c>
      <c r="K350" s="82"/>
      <c r="L350" s="117">
        <v>214.15</v>
      </c>
      <c r="M350" s="117">
        <v>427.81809026510166</v>
      </c>
      <c r="N350" s="87">
        <v>5500000</v>
      </c>
      <c r="O350" s="87">
        <v>711782000</v>
      </c>
      <c r="P350" s="87">
        <v>219522000</v>
      </c>
      <c r="Q350" s="87">
        <v>492260000</v>
      </c>
      <c r="R350" s="87">
        <f t="shared" si="10"/>
        <v>5499997.3134595118</v>
      </c>
      <c r="S350" s="87">
        <v>711782000</v>
      </c>
      <c r="T350" s="87">
        <f t="shared" si="11"/>
        <v>10987617.777760625</v>
      </c>
      <c r="U350" s="85"/>
      <c r="V350" s="115" t="s">
        <v>1257</v>
      </c>
      <c r="W350" s="115" t="s">
        <v>1257</v>
      </c>
      <c r="X350" s="115" t="s">
        <v>1258</v>
      </c>
    </row>
    <row r="351" spans="1:24">
      <c r="A351" s="85"/>
      <c r="B351" s="85">
        <v>8</v>
      </c>
      <c r="C351" s="82">
        <v>1</v>
      </c>
      <c r="D351" s="82">
        <v>11</v>
      </c>
      <c r="E351" s="82"/>
      <c r="F351" s="83">
        <v>1122</v>
      </c>
      <c r="G351" s="82">
        <v>5</v>
      </c>
      <c r="H351" s="82">
        <v>18.468083603176176</v>
      </c>
      <c r="I351" s="82">
        <v>42.945979319589746</v>
      </c>
      <c r="J351" s="82">
        <v>30.757788263333712</v>
      </c>
      <c r="K351" s="82"/>
      <c r="L351" s="117">
        <v>73.87</v>
      </c>
      <c r="M351" s="117">
        <v>147.57376758292347</v>
      </c>
      <c r="N351" s="87">
        <v>5650000</v>
      </c>
      <c r="O351" s="87">
        <v>252222000</v>
      </c>
      <c r="P351" s="87">
        <v>77792000</v>
      </c>
      <c r="Q351" s="87">
        <v>174430000</v>
      </c>
      <c r="R351" s="87">
        <f t="shared" si="10"/>
        <v>5649999.652334366</v>
      </c>
      <c r="S351" s="87">
        <v>252222000</v>
      </c>
      <c r="T351" s="87">
        <f t="shared" si="11"/>
        <v>11287284.899650604</v>
      </c>
      <c r="U351" s="85"/>
      <c r="V351" s="115" t="s">
        <v>1257</v>
      </c>
      <c r="W351" s="115" t="s">
        <v>1257</v>
      </c>
      <c r="X351" s="115" t="s">
        <v>1258</v>
      </c>
    </row>
    <row r="352" spans="1:24">
      <c r="A352" s="85"/>
      <c r="B352" s="85">
        <v>8</v>
      </c>
      <c r="C352" s="82">
        <v>1</v>
      </c>
      <c r="D352" s="82">
        <v>11</v>
      </c>
      <c r="E352" s="82"/>
      <c r="F352" s="83">
        <v>1123</v>
      </c>
      <c r="G352" s="82">
        <v>5</v>
      </c>
      <c r="H352" s="82">
        <v>17.80056250908547</v>
      </c>
      <c r="I352" s="82">
        <v>41.393715006833489</v>
      </c>
      <c r="J352" s="82">
        <v>29.64606097670719</v>
      </c>
      <c r="K352" s="82"/>
      <c r="L352" s="117">
        <v>71.2</v>
      </c>
      <c r="M352" s="117">
        <v>142.23977598354068</v>
      </c>
      <c r="N352" s="87">
        <v>5550000</v>
      </c>
      <c r="O352" s="87">
        <v>238802000</v>
      </c>
      <c r="P352" s="87">
        <v>73652000</v>
      </c>
      <c r="Q352" s="87">
        <v>165150000</v>
      </c>
      <c r="R352" s="87">
        <f t="shared" si="10"/>
        <v>5549981.3165123565</v>
      </c>
      <c r="S352" s="87">
        <v>238802000</v>
      </c>
      <c r="T352" s="87">
        <f t="shared" si="11"/>
        <v>11087473.302999349</v>
      </c>
      <c r="U352" s="85"/>
      <c r="V352" s="115" t="s">
        <v>1257</v>
      </c>
      <c r="W352" s="115" t="s">
        <v>1257</v>
      </c>
      <c r="X352" s="115" t="s">
        <v>1258</v>
      </c>
    </row>
    <row r="353" spans="1:24">
      <c r="A353" s="85"/>
      <c r="B353" s="85">
        <v>8</v>
      </c>
      <c r="C353" s="82">
        <v>1</v>
      </c>
      <c r="D353" s="82">
        <v>11</v>
      </c>
      <c r="E353" s="82"/>
      <c r="F353" s="83">
        <v>1124</v>
      </c>
      <c r="G353" s="82">
        <v>5</v>
      </c>
      <c r="H353" s="82">
        <v>17.80056250908547</v>
      </c>
      <c r="I353" s="82">
        <v>41.393715006833489</v>
      </c>
      <c r="J353" s="82">
        <v>29.64606097670719</v>
      </c>
      <c r="K353" s="82"/>
      <c r="L353" s="117">
        <v>71.2</v>
      </c>
      <c r="M353" s="117">
        <v>142.23977598354068</v>
      </c>
      <c r="N353" s="87">
        <v>5550000</v>
      </c>
      <c r="O353" s="87">
        <v>238802000</v>
      </c>
      <c r="P353" s="87">
        <v>73652000</v>
      </c>
      <c r="Q353" s="87">
        <v>165150000</v>
      </c>
      <c r="R353" s="87">
        <f t="shared" si="10"/>
        <v>5549981.3165123565</v>
      </c>
      <c r="S353" s="87">
        <v>238802000</v>
      </c>
      <c r="T353" s="87">
        <f t="shared" si="11"/>
        <v>11087473.302999349</v>
      </c>
      <c r="U353" s="85"/>
      <c r="V353" s="115" t="s">
        <v>1257</v>
      </c>
      <c r="W353" s="115" t="s">
        <v>1257</v>
      </c>
      <c r="X353" s="115" t="s">
        <v>1258</v>
      </c>
    </row>
    <row r="354" spans="1:24">
      <c r="A354" s="85"/>
      <c r="B354" s="85">
        <v>8</v>
      </c>
      <c r="C354" s="82">
        <v>1</v>
      </c>
      <c r="D354" s="82">
        <v>11</v>
      </c>
      <c r="E354" s="82"/>
      <c r="F354" s="83">
        <v>1125</v>
      </c>
      <c r="G354" s="82">
        <v>5</v>
      </c>
      <c r="H354" s="82">
        <v>17.80056250908547</v>
      </c>
      <c r="I354" s="82">
        <v>41.393715006833489</v>
      </c>
      <c r="J354" s="82">
        <v>29.64606097670719</v>
      </c>
      <c r="K354" s="82"/>
      <c r="L354" s="117">
        <v>71.2</v>
      </c>
      <c r="M354" s="117">
        <v>142.23977598354068</v>
      </c>
      <c r="N354" s="87">
        <v>5550000</v>
      </c>
      <c r="O354" s="87">
        <v>238802000</v>
      </c>
      <c r="P354" s="87">
        <v>73652000</v>
      </c>
      <c r="Q354" s="87">
        <v>165150000</v>
      </c>
      <c r="R354" s="87">
        <f t="shared" si="10"/>
        <v>5549981.3165123565</v>
      </c>
      <c r="S354" s="87">
        <v>238802000</v>
      </c>
      <c r="T354" s="87">
        <f t="shared" si="11"/>
        <v>11087473.302999349</v>
      </c>
      <c r="U354" s="85"/>
      <c r="V354" s="115" t="s">
        <v>1257</v>
      </c>
      <c r="W354" s="115" t="s">
        <v>1257</v>
      </c>
      <c r="X354" s="115" t="s">
        <v>1258</v>
      </c>
    </row>
    <row r="355" spans="1:24">
      <c r="A355" s="85"/>
      <c r="B355" s="85">
        <v>8</v>
      </c>
      <c r="C355" s="82">
        <v>1</v>
      </c>
      <c r="D355" s="82">
        <v>11</v>
      </c>
      <c r="E355" s="82"/>
      <c r="F355" s="83">
        <v>1126</v>
      </c>
      <c r="G355" s="82">
        <v>5</v>
      </c>
      <c r="H355" s="82">
        <v>17.80056250908547</v>
      </c>
      <c r="I355" s="82">
        <v>41.393715006833489</v>
      </c>
      <c r="J355" s="82">
        <v>29.64606097670719</v>
      </c>
      <c r="K355" s="82"/>
      <c r="L355" s="117">
        <v>71.2</v>
      </c>
      <c r="M355" s="117">
        <v>142.23977598354068</v>
      </c>
      <c r="N355" s="87">
        <v>5550000</v>
      </c>
      <c r="O355" s="87">
        <v>238802000</v>
      </c>
      <c r="P355" s="87">
        <v>73652000</v>
      </c>
      <c r="Q355" s="87">
        <v>165150000</v>
      </c>
      <c r="R355" s="87">
        <f t="shared" si="10"/>
        <v>5549981.3165123565</v>
      </c>
      <c r="S355" s="87">
        <v>238802000</v>
      </c>
      <c r="T355" s="87">
        <f t="shared" si="11"/>
        <v>11087473.302999349</v>
      </c>
      <c r="U355" s="85"/>
      <c r="V355" s="115" t="s">
        <v>1257</v>
      </c>
      <c r="W355" s="115" t="s">
        <v>1257</v>
      </c>
      <c r="X355" s="115" t="s">
        <v>1258</v>
      </c>
    </row>
    <row r="356" spans="1:24">
      <c r="A356" s="85"/>
      <c r="B356" s="85">
        <v>8</v>
      </c>
      <c r="C356" s="82">
        <v>1</v>
      </c>
      <c r="D356" s="82">
        <v>11</v>
      </c>
      <c r="E356" s="82"/>
      <c r="F356" s="83">
        <v>1127</v>
      </c>
      <c r="G356" s="82">
        <v>5</v>
      </c>
      <c r="H356" s="82">
        <v>34.711096892716668</v>
      </c>
      <c r="I356" s="82">
        <v>80.717744263325301</v>
      </c>
      <c r="J356" s="82">
        <v>57.809818904579018</v>
      </c>
      <c r="K356" s="82"/>
      <c r="L356" s="117">
        <v>138.84</v>
      </c>
      <c r="M356" s="117">
        <v>277.36756316790434</v>
      </c>
      <c r="N356" s="87">
        <v>5550000</v>
      </c>
      <c r="O356" s="87">
        <v>465665000</v>
      </c>
      <c r="P356" s="87">
        <v>143615000</v>
      </c>
      <c r="Q356" s="87">
        <v>322050000</v>
      </c>
      <c r="R356" s="87">
        <f t="shared" si="10"/>
        <v>5549994.4267823342</v>
      </c>
      <c r="S356" s="87">
        <v>465665000</v>
      </c>
      <c r="T356" s="87">
        <f t="shared" si="11"/>
        <v>11087499.494036777</v>
      </c>
      <c r="U356" s="85"/>
      <c r="V356" s="115" t="s">
        <v>1257</v>
      </c>
      <c r="W356" s="115" t="s">
        <v>1257</v>
      </c>
      <c r="X356" s="115" t="s">
        <v>1258</v>
      </c>
    </row>
    <row r="357" spans="1:24">
      <c r="A357" s="85"/>
      <c r="B357" s="85">
        <v>8</v>
      </c>
      <c r="C357" s="82">
        <v>1</v>
      </c>
      <c r="D357" s="82">
        <v>12</v>
      </c>
      <c r="E357" s="82"/>
      <c r="F357" s="83">
        <v>1201</v>
      </c>
      <c r="G357" s="82">
        <v>5</v>
      </c>
      <c r="H357" s="82">
        <v>26.030822590533415</v>
      </c>
      <c r="I357" s="82">
        <v>60.532494473476163</v>
      </c>
      <c r="J357" s="82">
        <v>43.353200405825177</v>
      </c>
      <c r="K357" s="82"/>
      <c r="L357" s="117">
        <v>104.12</v>
      </c>
      <c r="M357" s="117">
        <v>208.00569487930136</v>
      </c>
      <c r="N357" s="87">
        <v>5650000</v>
      </c>
      <c r="O357" s="87">
        <v>355507000</v>
      </c>
      <c r="P357" s="87">
        <v>109647000</v>
      </c>
      <c r="Q357" s="87">
        <v>245860000</v>
      </c>
      <c r="R357" s="87">
        <f t="shared" si="10"/>
        <v>5649988.3464635983</v>
      </c>
      <c r="S357" s="87">
        <v>355507000</v>
      </c>
      <c r="T357" s="87">
        <f t="shared" si="11"/>
        <v>11287262.313351091</v>
      </c>
      <c r="U357" s="85"/>
      <c r="V357" s="115" t="s">
        <v>1257</v>
      </c>
      <c r="W357" s="115" t="s">
        <v>1257</v>
      </c>
      <c r="X357" s="115" t="s">
        <v>1258</v>
      </c>
    </row>
    <row r="358" spans="1:24">
      <c r="A358" s="85"/>
      <c r="B358" s="85">
        <v>8</v>
      </c>
      <c r="C358" s="82">
        <v>1</v>
      </c>
      <c r="D358" s="82">
        <v>12</v>
      </c>
      <c r="E358" s="82"/>
      <c r="F358" s="83">
        <v>1202</v>
      </c>
      <c r="G358" s="82">
        <v>5</v>
      </c>
      <c r="H358" s="82">
        <v>27.400865884772013</v>
      </c>
      <c r="I358" s="82">
        <v>63.718415235238055</v>
      </c>
      <c r="J358" s="82">
        <v>45.634947795605449</v>
      </c>
      <c r="K358" s="82"/>
      <c r="L358" s="117">
        <v>109.6</v>
      </c>
      <c r="M358" s="117">
        <v>218.95336303084349</v>
      </c>
      <c r="N358" s="87">
        <v>5600000</v>
      </c>
      <c r="O358" s="87">
        <v>370906000</v>
      </c>
      <c r="P358" s="87">
        <v>114396000</v>
      </c>
      <c r="Q358" s="87">
        <v>256510000</v>
      </c>
      <c r="R358" s="87">
        <f t="shared" si="10"/>
        <v>5599984.9475587169</v>
      </c>
      <c r="S358" s="87">
        <v>370906000</v>
      </c>
      <c r="T358" s="87">
        <f t="shared" si="11"/>
        <v>11187368.0400555</v>
      </c>
      <c r="U358" s="85"/>
      <c r="V358" s="115" t="s">
        <v>1257</v>
      </c>
      <c r="W358" s="115" t="s">
        <v>1257</v>
      </c>
      <c r="X358" s="115" t="s">
        <v>1258</v>
      </c>
    </row>
    <row r="359" spans="1:24">
      <c r="A359" s="85"/>
      <c r="B359" s="85">
        <v>8</v>
      </c>
      <c r="C359" s="82">
        <v>1</v>
      </c>
      <c r="D359" s="82">
        <v>12</v>
      </c>
      <c r="E359" s="82"/>
      <c r="F359" s="83">
        <v>1203</v>
      </c>
      <c r="G359" s="82">
        <v>5</v>
      </c>
      <c r="H359" s="82">
        <v>27.400865884772013</v>
      </c>
      <c r="I359" s="82">
        <v>63.718415235238055</v>
      </c>
      <c r="J359" s="82">
        <v>45.634947795605449</v>
      </c>
      <c r="K359" s="82"/>
      <c r="L359" s="117">
        <v>109.6</v>
      </c>
      <c r="M359" s="117">
        <v>218.95336303084349</v>
      </c>
      <c r="N359" s="87">
        <v>5600000</v>
      </c>
      <c r="O359" s="87">
        <v>370906000</v>
      </c>
      <c r="P359" s="87">
        <v>114396000</v>
      </c>
      <c r="Q359" s="87">
        <v>256510000</v>
      </c>
      <c r="R359" s="87">
        <f t="shared" si="10"/>
        <v>5599984.9475587169</v>
      </c>
      <c r="S359" s="87">
        <v>370906000</v>
      </c>
      <c r="T359" s="87">
        <f t="shared" si="11"/>
        <v>11187368.0400555</v>
      </c>
      <c r="U359" s="85"/>
      <c r="V359" s="115" t="s">
        <v>1257</v>
      </c>
      <c r="W359" s="115" t="s">
        <v>1257</v>
      </c>
      <c r="X359" s="115" t="s">
        <v>1258</v>
      </c>
    </row>
    <row r="360" spans="1:24">
      <c r="A360" s="85"/>
      <c r="B360" s="85">
        <v>8</v>
      </c>
      <c r="C360" s="82">
        <v>1</v>
      </c>
      <c r="D360" s="82">
        <v>12</v>
      </c>
      <c r="E360" s="82"/>
      <c r="F360" s="83">
        <v>1204</v>
      </c>
      <c r="G360" s="82">
        <v>5</v>
      </c>
      <c r="H360" s="82">
        <v>27.400865884772013</v>
      </c>
      <c r="I360" s="82">
        <v>63.718415235238055</v>
      </c>
      <c r="J360" s="82">
        <v>45.634947795605449</v>
      </c>
      <c r="K360" s="82"/>
      <c r="L360" s="117">
        <v>109.6</v>
      </c>
      <c r="M360" s="117">
        <v>218.95336303084349</v>
      </c>
      <c r="N360" s="87">
        <v>5600000</v>
      </c>
      <c r="O360" s="87">
        <v>370906000</v>
      </c>
      <c r="P360" s="87">
        <v>114396000</v>
      </c>
      <c r="Q360" s="87">
        <v>256510000</v>
      </c>
      <c r="R360" s="87">
        <f t="shared" si="10"/>
        <v>5599984.9475587169</v>
      </c>
      <c r="S360" s="87">
        <v>370906000</v>
      </c>
      <c r="T360" s="87">
        <f t="shared" si="11"/>
        <v>11187368.0400555</v>
      </c>
      <c r="U360" s="85"/>
      <c r="V360" s="115" t="s">
        <v>1257</v>
      </c>
      <c r="W360" s="115" t="s">
        <v>1257</v>
      </c>
      <c r="X360" s="115" t="s">
        <v>1258</v>
      </c>
    </row>
    <row r="361" spans="1:24">
      <c r="A361" s="85"/>
      <c r="B361" s="85">
        <v>8</v>
      </c>
      <c r="C361" s="82">
        <v>1</v>
      </c>
      <c r="D361" s="82">
        <v>12</v>
      </c>
      <c r="E361" s="82"/>
      <c r="F361" s="83">
        <v>1205</v>
      </c>
      <c r="G361" s="82">
        <v>5</v>
      </c>
      <c r="H361" s="82">
        <v>27.400865884772013</v>
      </c>
      <c r="I361" s="82">
        <v>63.718415235238055</v>
      </c>
      <c r="J361" s="82">
        <v>45.634947795605449</v>
      </c>
      <c r="K361" s="82"/>
      <c r="L361" s="117">
        <v>109.6</v>
      </c>
      <c r="M361" s="117">
        <v>218.95336303084349</v>
      </c>
      <c r="N361" s="87">
        <v>5600000</v>
      </c>
      <c r="O361" s="87">
        <v>370906000</v>
      </c>
      <c r="P361" s="87">
        <v>114396000</v>
      </c>
      <c r="Q361" s="87">
        <v>256510000</v>
      </c>
      <c r="R361" s="87">
        <f t="shared" si="10"/>
        <v>5599984.9475587169</v>
      </c>
      <c r="S361" s="87">
        <v>370906000</v>
      </c>
      <c r="T361" s="87">
        <f t="shared" si="11"/>
        <v>11187368.0400555</v>
      </c>
      <c r="U361" s="85"/>
      <c r="V361" s="115" t="s">
        <v>1257</v>
      </c>
      <c r="W361" s="115" t="s">
        <v>1257</v>
      </c>
      <c r="X361" s="115" t="s">
        <v>1258</v>
      </c>
    </row>
    <row r="362" spans="1:24">
      <c r="A362" s="85"/>
      <c r="B362" s="85">
        <v>8</v>
      </c>
      <c r="C362" s="82">
        <v>1</v>
      </c>
      <c r="D362" s="82">
        <v>12</v>
      </c>
      <c r="E362" s="82"/>
      <c r="F362" s="83">
        <v>1206</v>
      </c>
      <c r="G362" s="82">
        <v>5</v>
      </c>
      <c r="H362" s="82">
        <v>27.743376708331667</v>
      </c>
      <c r="I362" s="82">
        <v>64.514895425678532</v>
      </c>
      <c r="J362" s="82">
        <v>46.205384643050515</v>
      </c>
      <c r="K362" s="82"/>
      <c r="L362" s="117">
        <v>110.97</v>
      </c>
      <c r="M362" s="117">
        <v>221.69028006872904</v>
      </c>
      <c r="N362" s="87">
        <v>5650000</v>
      </c>
      <c r="O362" s="87">
        <v>378896000</v>
      </c>
      <c r="P362" s="87">
        <v>116856000</v>
      </c>
      <c r="Q362" s="87">
        <v>262040000</v>
      </c>
      <c r="R362" s="87">
        <f t="shared" si="10"/>
        <v>5649994.0364650171</v>
      </c>
      <c r="S362" s="87">
        <v>378896000</v>
      </c>
      <c r="T362" s="87">
        <f t="shared" si="11"/>
        <v>11287273.680549506</v>
      </c>
      <c r="U362" s="85"/>
      <c r="V362" s="115" t="s">
        <v>1257</v>
      </c>
      <c r="W362" s="115" t="s">
        <v>1257</v>
      </c>
      <c r="X362" s="115" t="s">
        <v>1258</v>
      </c>
    </row>
    <row r="363" spans="1:24">
      <c r="A363" s="85"/>
      <c r="B363" s="85">
        <v>8</v>
      </c>
      <c r="C363" s="82">
        <v>1</v>
      </c>
      <c r="D363" s="82">
        <v>12</v>
      </c>
      <c r="E363" s="82"/>
      <c r="F363" s="83">
        <v>1207</v>
      </c>
      <c r="G363" s="82">
        <v>5</v>
      </c>
      <c r="H363" s="82">
        <v>24.840784984588936</v>
      </c>
      <c r="I363" s="82">
        <v>57.765161840996839</v>
      </c>
      <c r="J363" s="82">
        <v>41.371244643899246</v>
      </c>
      <c r="K363" s="82"/>
      <c r="L363" s="117">
        <v>99.36</v>
      </c>
      <c r="M363" s="117">
        <v>198.49640648489608</v>
      </c>
      <c r="N363" s="87">
        <v>5600000</v>
      </c>
      <c r="O363" s="87">
        <v>336252000</v>
      </c>
      <c r="P363" s="87">
        <v>103702000</v>
      </c>
      <c r="Q363" s="87">
        <v>232550000</v>
      </c>
      <c r="R363" s="87">
        <f t="shared" si="10"/>
        <v>5599984.8016831176</v>
      </c>
      <c r="S363" s="87">
        <v>336252000</v>
      </c>
      <c r="T363" s="87">
        <f t="shared" si="11"/>
        <v>11187367.748632571</v>
      </c>
      <c r="U363" s="85"/>
      <c r="V363" s="115" t="s">
        <v>1257</v>
      </c>
      <c r="W363" s="115" t="s">
        <v>1257</v>
      </c>
      <c r="X363" s="115" t="s">
        <v>1258</v>
      </c>
    </row>
    <row r="364" spans="1:24">
      <c r="A364" s="85"/>
      <c r="B364" s="85">
        <v>8</v>
      </c>
      <c r="C364" s="82">
        <v>1</v>
      </c>
      <c r="D364" s="82">
        <v>12</v>
      </c>
      <c r="E364" s="82"/>
      <c r="F364" s="83">
        <v>1208</v>
      </c>
      <c r="G364" s="82">
        <v>5</v>
      </c>
      <c r="H364" s="82">
        <v>39.671253636821383</v>
      </c>
      <c r="I364" s="82">
        <v>92.252172714667665</v>
      </c>
      <c r="J364" s="82">
        <v>66.070743761009794</v>
      </c>
      <c r="K364" s="82"/>
      <c r="L364" s="117">
        <v>158.68</v>
      </c>
      <c r="M364" s="117">
        <v>317.00291647567747</v>
      </c>
      <c r="N364" s="87">
        <v>5600000</v>
      </c>
      <c r="O364" s="87">
        <v>537002000</v>
      </c>
      <c r="P364" s="87">
        <v>165612000</v>
      </c>
      <c r="Q364" s="87">
        <v>371390000</v>
      </c>
      <c r="R364" s="87">
        <f t="shared" si="10"/>
        <v>5599990.1921303049</v>
      </c>
      <c r="S364" s="87">
        <v>537002000</v>
      </c>
      <c r="T364" s="87">
        <f t="shared" si="11"/>
        <v>11187378.517396621</v>
      </c>
      <c r="U364" s="85"/>
      <c r="V364" s="115" t="s">
        <v>1257</v>
      </c>
      <c r="W364" s="115" t="s">
        <v>1257</v>
      </c>
      <c r="X364" s="115" t="s">
        <v>1258</v>
      </c>
    </row>
    <row r="365" spans="1:24">
      <c r="A365" s="85"/>
      <c r="B365" s="85">
        <v>8</v>
      </c>
      <c r="C365" s="82">
        <v>1</v>
      </c>
      <c r="D365" s="82">
        <v>12</v>
      </c>
      <c r="E365" s="82"/>
      <c r="F365" s="83">
        <v>1209</v>
      </c>
      <c r="G365" s="82">
        <v>5</v>
      </c>
      <c r="H365" s="82">
        <v>18.673090081511148</v>
      </c>
      <c r="I365" s="82">
        <v>43.422704689050462</v>
      </c>
      <c r="J365" s="82">
        <v>31.099217617278931</v>
      </c>
      <c r="K365" s="82"/>
      <c r="L365" s="117">
        <v>74.69</v>
      </c>
      <c r="M365" s="117">
        <v>149.2119223063294</v>
      </c>
      <c r="N365" s="87">
        <v>5600000</v>
      </c>
      <c r="O365" s="87">
        <v>252764000</v>
      </c>
      <c r="P365" s="87">
        <v>77954000</v>
      </c>
      <c r="Q365" s="87">
        <v>174810000</v>
      </c>
      <c r="R365" s="87">
        <f t="shared" si="10"/>
        <v>5599977.9250812298</v>
      </c>
      <c r="S365" s="87">
        <v>252764000</v>
      </c>
      <c r="T365" s="87">
        <f t="shared" si="11"/>
        <v>11187354.01090347</v>
      </c>
      <c r="U365" s="85"/>
      <c r="V365" s="115" t="s">
        <v>1257</v>
      </c>
      <c r="W365" s="115" t="s">
        <v>1257</v>
      </c>
      <c r="X365" s="115" t="s">
        <v>1258</v>
      </c>
    </row>
    <row r="366" spans="1:24">
      <c r="A366" s="85"/>
      <c r="B366" s="85">
        <v>8</v>
      </c>
      <c r="C366" s="82">
        <v>1</v>
      </c>
      <c r="D366" s="82">
        <v>12</v>
      </c>
      <c r="E366" s="82"/>
      <c r="F366" s="83">
        <v>1210</v>
      </c>
      <c r="G366" s="82">
        <v>5</v>
      </c>
      <c r="H366" s="82">
        <v>18.310578625918815</v>
      </c>
      <c r="I366" s="82">
        <v>42.579714706467477</v>
      </c>
      <c r="J366" s="82">
        <v>30.495470588961158</v>
      </c>
      <c r="K366" s="82"/>
      <c r="L366" s="117">
        <v>73.239999999999995</v>
      </c>
      <c r="M366" s="117">
        <v>146.31518529542865</v>
      </c>
      <c r="N366" s="87">
        <v>5600000</v>
      </c>
      <c r="O366" s="87">
        <v>247857000</v>
      </c>
      <c r="P366" s="87">
        <v>76447000</v>
      </c>
      <c r="Q366" s="87">
        <v>171410000</v>
      </c>
      <c r="R366" s="87">
        <f t="shared" si="10"/>
        <v>5599979.1259989869</v>
      </c>
      <c r="S366" s="87">
        <v>247857000</v>
      </c>
      <c r="T366" s="87">
        <f t="shared" si="11"/>
        <v>11187356.410036517</v>
      </c>
      <c r="U366" s="85"/>
      <c r="V366" s="115" t="s">
        <v>1257</v>
      </c>
      <c r="W366" s="115" t="s">
        <v>1257</v>
      </c>
      <c r="X366" s="115" t="s">
        <v>1258</v>
      </c>
    </row>
    <row r="367" spans="1:24">
      <c r="A367" s="85"/>
      <c r="B367" s="85">
        <v>8</v>
      </c>
      <c r="C367" s="82">
        <v>1</v>
      </c>
      <c r="D367" s="82">
        <v>12</v>
      </c>
      <c r="E367" s="82"/>
      <c r="F367" s="83">
        <v>1211</v>
      </c>
      <c r="G367" s="82">
        <v>5</v>
      </c>
      <c r="H367" s="82">
        <v>18.000568829412273</v>
      </c>
      <c r="I367" s="82">
        <v>41.85881292825858</v>
      </c>
      <c r="J367" s="82">
        <v>29.979162785434237</v>
      </c>
      <c r="K367" s="82"/>
      <c r="L367" s="117">
        <v>72</v>
      </c>
      <c r="M367" s="117">
        <v>143.8379757136928</v>
      </c>
      <c r="N367" s="87">
        <v>5600000</v>
      </c>
      <c r="O367" s="87">
        <v>243661000</v>
      </c>
      <c r="P367" s="87">
        <v>75151000</v>
      </c>
      <c r="Q367" s="87">
        <v>168510000</v>
      </c>
      <c r="R367" s="87">
        <f t="shared" si="10"/>
        <v>5599987.7994266683</v>
      </c>
      <c r="S367" s="87">
        <v>243661000</v>
      </c>
      <c r="T367" s="87">
        <f t="shared" si="11"/>
        <v>11187373.737373738</v>
      </c>
      <c r="U367" s="85"/>
      <c r="V367" s="115" t="s">
        <v>1257</v>
      </c>
      <c r="W367" s="115" t="s">
        <v>1257</v>
      </c>
      <c r="X367" s="115" t="s">
        <v>1258</v>
      </c>
    </row>
    <row r="368" spans="1:24">
      <c r="A368" s="85"/>
      <c r="B368" s="85">
        <v>8</v>
      </c>
      <c r="C368" s="82">
        <v>1</v>
      </c>
      <c r="D368" s="82">
        <v>12</v>
      </c>
      <c r="E368" s="82"/>
      <c r="F368" s="83">
        <v>1212</v>
      </c>
      <c r="G368" s="82">
        <v>5</v>
      </c>
      <c r="H368" s="82">
        <v>18.000568829412273</v>
      </c>
      <c r="I368" s="82">
        <v>41.85881292825858</v>
      </c>
      <c r="J368" s="82">
        <v>29.979162785434237</v>
      </c>
      <c r="K368" s="82"/>
      <c r="L368" s="117">
        <v>72</v>
      </c>
      <c r="M368" s="117">
        <v>143.8379757136928</v>
      </c>
      <c r="N368" s="87">
        <v>5600000</v>
      </c>
      <c r="O368" s="87">
        <v>243661000</v>
      </c>
      <c r="P368" s="87">
        <v>75151000</v>
      </c>
      <c r="Q368" s="87">
        <v>168510000</v>
      </c>
      <c r="R368" s="87">
        <f t="shared" si="10"/>
        <v>5599987.7994266683</v>
      </c>
      <c r="S368" s="87">
        <v>243661000</v>
      </c>
      <c r="T368" s="87">
        <f t="shared" si="11"/>
        <v>11187373.737373738</v>
      </c>
      <c r="U368" s="85"/>
      <c r="V368" s="115" t="s">
        <v>1257</v>
      </c>
      <c r="W368" s="115" t="s">
        <v>1257</v>
      </c>
      <c r="X368" s="115" t="s">
        <v>1258</v>
      </c>
    </row>
    <row r="369" spans="1:24">
      <c r="A369" s="85"/>
      <c r="B369" s="85">
        <v>8</v>
      </c>
      <c r="C369" s="82">
        <v>1</v>
      </c>
      <c r="D369" s="82">
        <v>12</v>
      </c>
      <c r="E369" s="82"/>
      <c r="F369" s="83">
        <v>1213</v>
      </c>
      <c r="G369" s="82">
        <v>5</v>
      </c>
      <c r="H369" s="82">
        <v>18.900597270882884</v>
      </c>
      <c r="I369" s="82">
        <v>43.951753574671507</v>
      </c>
      <c r="J369" s="82">
        <v>31.478120924705944</v>
      </c>
      <c r="K369" s="82"/>
      <c r="L369" s="117">
        <v>75.599999999999994</v>
      </c>
      <c r="M369" s="117">
        <v>151.02987449937746</v>
      </c>
      <c r="N369" s="87">
        <v>5700000</v>
      </c>
      <c r="O369" s="87">
        <v>260413000</v>
      </c>
      <c r="P369" s="87">
        <v>80313000</v>
      </c>
      <c r="Q369" s="87">
        <v>180100000</v>
      </c>
      <c r="R369" s="87">
        <f t="shared" si="10"/>
        <v>5699994.2848469485</v>
      </c>
      <c r="S369" s="87">
        <v>260413000</v>
      </c>
      <c r="T369" s="87">
        <f t="shared" si="11"/>
        <v>11387161.659888934</v>
      </c>
      <c r="U369" s="85"/>
      <c r="V369" s="115" t="s">
        <v>1257</v>
      </c>
      <c r="W369" s="115" t="s">
        <v>1257</v>
      </c>
      <c r="X369" s="115" t="s">
        <v>1258</v>
      </c>
    </row>
    <row r="370" spans="1:24">
      <c r="A370" s="85"/>
      <c r="B370" s="85">
        <v>8</v>
      </c>
      <c r="C370" s="82">
        <v>1</v>
      </c>
      <c r="D370" s="82">
        <v>12</v>
      </c>
      <c r="E370" s="82"/>
      <c r="F370" s="83">
        <v>1214</v>
      </c>
      <c r="G370" s="82">
        <v>5</v>
      </c>
      <c r="H370" s="82">
        <v>26.170827014762178</v>
      </c>
      <c r="I370" s="82">
        <v>60.858063018473729</v>
      </c>
      <c r="J370" s="82">
        <v>43.58637167193411</v>
      </c>
      <c r="K370" s="82"/>
      <c r="L370" s="117">
        <v>104.68</v>
      </c>
      <c r="M370" s="117">
        <v>209.12443469040784</v>
      </c>
      <c r="N370" s="87">
        <v>5650000</v>
      </c>
      <c r="O370" s="87">
        <v>357419000</v>
      </c>
      <c r="P370" s="87">
        <v>110229000</v>
      </c>
      <c r="Q370" s="87">
        <v>247190000</v>
      </c>
      <c r="R370" s="87">
        <f t="shared" si="10"/>
        <v>5649987.362654835</v>
      </c>
      <c r="S370" s="87">
        <v>357419000</v>
      </c>
      <c r="T370" s="87">
        <f t="shared" si="11"/>
        <v>11287260.347947463</v>
      </c>
      <c r="U370" s="85"/>
      <c r="V370" s="115" t="s">
        <v>1257</v>
      </c>
      <c r="W370" s="115" t="s">
        <v>1257</v>
      </c>
      <c r="X370" s="115" t="s">
        <v>1258</v>
      </c>
    </row>
    <row r="371" spans="1:24">
      <c r="A371" s="85"/>
      <c r="B371" s="85">
        <v>8</v>
      </c>
      <c r="C371" s="82">
        <v>1</v>
      </c>
      <c r="D371" s="82">
        <v>12</v>
      </c>
      <c r="E371" s="82"/>
      <c r="F371" s="83">
        <v>1215</v>
      </c>
      <c r="G371" s="82">
        <v>5</v>
      </c>
      <c r="H371" s="82">
        <v>28.110888321932165</v>
      </c>
      <c r="I371" s="82">
        <v>65.369512856297149</v>
      </c>
      <c r="J371" s="82">
        <v>46.817459216586464</v>
      </c>
      <c r="K371" s="82"/>
      <c r="L371" s="117">
        <v>112.44</v>
      </c>
      <c r="M371" s="117">
        <v>224.6269720728836</v>
      </c>
      <c r="N371" s="87">
        <v>5650000</v>
      </c>
      <c r="O371" s="87">
        <v>383915000</v>
      </c>
      <c r="P371" s="87">
        <v>118405000</v>
      </c>
      <c r="Q371" s="87">
        <v>265510000</v>
      </c>
      <c r="R371" s="87">
        <f t="shared" si="10"/>
        <v>5649991.5578080127</v>
      </c>
      <c r="S371" s="87">
        <v>383915000</v>
      </c>
      <c r="T371" s="87">
        <f t="shared" si="11"/>
        <v>11287268.728813309</v>
      </c>
      <c r="U371" s="85"/>
      <c r="V371" s="115" t="s">
        <v>1257</v>
      </c>
      <c r="W371" s="115" t="s">
        <v>1257</v>
      </c>
      <c r="X371" s="115" t="s">
        <v>1258</v>
      </c>
    </row>
    <row r="372" spans="1:24">
      <c r="A372" s="85"/>
      <c r="B372" s="85">
        <v>8</v>
      </c>
      <c r="C372" s="82">
        <v>1</v>
      </c>
      <c r="D372" s="82">
        <v>12</v>
      </c>
      <c r="E372" s="82"/>
      <c r="F372" s="83">
        <v>1216</v>
      </c>
      <c r="G372" s="82">
        <v>5</v>
      </c>
      <c r="H372" s="82">
        <v>27.60087220509882</v>
      </c>
      <c r="I372" s="82">
        <v>64.183513156663153</v>
      </c>
      <c r="J372" s="82">
        <v>45.968049604332499</v>
      </c>
      <c r="K372" s="82"/>
      <c r="L372" s="117">
        <v>110.4</v>
      </c>
      <c r="M372" s="117">
        <v>220.55156276099567</v>
      </c>
      <c r="N372" s="87">
        <v>5600000</v>
      </c>
      <c r="O372" s="87">
        <v>373614000</v>
      </c>
      <c r="P372" s="87">
        <v>115224000</v>
      </c>
      <c r="Q372" s="87">
        <v>258390000</v>
      </c>
      <c r="R372" s="87">
        <f t="shared" si="10"/>
        <v>5599994.7941616187</v>
      </c>
      <c r="S372" s="87">
        <v>373614000</v>
      </c>
      <c r="T372" s="87">
        <f t="shared" si="11"/>
        <v>11187387.711103126</v>
      </c>
      <c r="U372" s="85"/>
      <c r="V372" s="115" t="s">
        <v>1257</v>
      </c>
      <c r="W372" s="115" t="s">
        <v>1257</v>
      </c>
      <c r="X372" s="115" t="s">
        <v>1258</v>
      </c>
    </row>
    <row r="373" spans="1:24">
      <c r="A373" s="85"/>
      <c r="B373" s="85">
        <v>8</v>
      </c>
      <c r="C373" s="82">
        <v>1</v>
      </c>
      <c r="D373" s="82">
        <v>12</v>
      </c>
      <c r="E373" s="82"/>
      <c r="F373" s="83">
        <v>1217</v>
      </c>
      <c r="G373" s="82">
        <v>5</v>
      </c>
      <c r="H373" s="82">
        <v>27.60087220509882</v>
      </c>
      <c r="I373" s="82">
        <v>64.183513156663153</v>
      </c>
      <c r="J373" s="82">
        <v>45.968049604332499</v>
      </c>
      <c r="K373" s="82"/>
      <c r="L373" s="117">
        <v>110.4</v>
      </c>
      <c r="M373" s="117">
        <v>220.55156276099567</v>
      </c>
      <c r="N373" s="87">
        <v>5600000</v>
      </c>
      <c r="O373" s="87">
        <v>373614000</v>
      </c>
      <c r="P373" s="87">
        <v>115224000</v>
      </c>
      <c r="Q373" s="87">
        <v>258390000</v>
      </c>
      <c r="R373" s="87">
        <f t="shared" si="10"/>
        <v>5599994.7941616187</v>
      </c>
      <c r="S373" s="87">
        <v>373614000</v>
      </c>
      <c r="T373" s="87">
        <f t="shared" si="11"/>
        <v>11187387.711103126</v>
      </c>
      <c r="U373" s="85"/>
      <c r="V373" s="115" t="s">
        <v>1257</v>
      </c>
      <c r="W373" s="115" t="s">
        <v>1257</v>
      </c>
      <c r="X373" s="115" t="s">
        <v>1258</v>
      </c>
    </row>
    <row r="374" spans="1:24">
      <c r="A374" s="85"/>
      <c r="B374" s="85">
        <v>8</v>
      </c>
      <c r="C374" s="82">
        <v>1</v>
      </c>
      <c r="D374" s="82">
        <v>12</v>
      </c>
      <c r="E374" s="82"/>
      <c r="F374" s="83">
        <v>1218</v>
      </c>
      <c r="G374" s="82">
        <v>5</v>
      </c>
      <c r="H374" s="82">
        <v>27.910882001605362</v>
      </c>
      <c r="I374" s="82">
        <v>64.904414934872051</v>
      </c>
      <c r="J374" s="82">
        <v>46.48435740785942</v>
      </c>
      <c r="K374" s="82"/>
      <c r="L374" s="117">
        <v>111.64</v>
      </c>
      <c r="M374" s="117">
        <v>223.02877234273149</v>
      </c>
      <c r="N374" s="87">
        <v>5600000</v>
      </c>
      <c r="O374" s="87">
        <v>377810000</v>
      </c>
      <c r="P374" s="87">
        <v>116520000</v>
      </c>
      <c r="Q374" s="87">
        <v>261290000</v>
      </c>
      <c r="R374" s="87">
        <f t="shared" si="10"/>
        <v>5599989.0263784351</v>
      </c>
      <c r="S374" s="87">
        <v>377810000</v>
      </c>
      <c r="T374" s="87">
        <f t="shared" si="11"/>
        <v>11187376.188516218</v>
      </c>
      <c r="U374" s="85"/>
      <c r="V374" s="115" t="s">
        <v>1257</v>
      </c>
      <c r="W374" s="115" t="s">
        <v>1257</v>
      </c>
      <c r="X374" s="115" t="s">
        <v>1258</v>
      </c>
    </row>
    <row r="375" spans="1:24">
      <c r="A375" s="85"/>
      <c r="B375" s="85">
        <v>8</v>
      </c>
      <c r="C375" s="82">
        <v>1</v>
      </c>
      <c r="D375" s="82">
        <v>12</v>
      </c>
      <c r="E375" s="82"/>
      <c r="F375" s="83">
        <v>1219</v>
      </c>
      <c r="G375" s="82">
        <v>5</v>
      </c>
      <c r="H375" s="82">
        <v>28.273393457197695</v>
      </c>
      <c r="I375" s="82">
        <v>65.747404917455043</v>
      </c>
      <c r="J375" s="82">
        <v>47.08810443617719</v>
      </c>
      <c r="K375" s="82"/>
      <c r="L375" s="117">
        <v>113.09</v>
      </c>
      <c r="M375" s="117">
        <v>225.92550935363224</v>
      </c>
      <c r="N375" s="87">
        <v>5600000</v>
      </c>
      <c r="O375" s="87">
        <v>382717000</v>
      </c>
      <c r="P375" s="87">
        <v>118037000</v>
      </c>
      <c r="Q375" s="87">
        <v>264680000</v>
      </c>
      <c r="R375" s="87">
        <f t="shared" si="10"/>
        <v>5599988.1062962217</v>
      </c>
      <c r="S375" s="87">
        <v>382717000</v>
      </c>
      <c r="T375" s="87">
        <f t="shared" si="11"/>
        <v>11187374.350422285</v>
      </c>
      <c r="U375" s="85"/>
      <c r="V375" s="115" t="s">
        <v>1257</v>
      </c>
      <c r="W375" s="115" t="s">
        <v>1257</v>
      </c>
      <c r="X375" s="115" t="s">
        <v>1258</v>
      </c>
    </row>
    <row r="376" spans="1:24">
      <c r="A376" s="85"/>
      <c r="B376" s="85">
        <v>8</v>
      </c>
      <c r="C376" s="82">
        <v>1</v>
      </c>
      <c r="D376" s="82">
        <v>12</v>
      </c>
      <c r="E376" s="82"/>
      <c r="F376" s="83">
        <v>1220</v>
      </c>
      <c r="G376" s="82">
        <v>5</v>
      </c>
      <c r="H376" s="82">
        <v>27.553370704021201</v>
      </c>
      <c r="I376" s="82">
        <v>64.073052400324698</v>
      </c>
      <c r="J376" s="82">
        <v>45.888937924759816</v>
      </c>
      <c r="K376" s="82"/>
      <c r="L376" s="117">
        <v>110.21</v>
      </c>
      <c r="M376" s="117">
        <v>220.17199032508449</v>
      </c>
      <c r="N376" s="87">
        <v>5600000</v>
      </c>
      <c r="O376" s="87">
        <v>372971000</v>
      </c>
      <c r="P376" s="87">
        <v>115031000</v>
      </c>
      <c r="Q376" s="87">
        <v>257940000</v>
      </c>
      <c r="R376" s="87">
        <f t="shared" si="10"/>
        <v>5599994.7207208462</v>
      </c>
      <c r="S376" s="87">
        <v>372971000</v>
      </c>
      <c r="T376" s="87">
        <f t="shared" si="11"/>
        <v>11187387.564386848</v>
      </c>
      <c r="U376" s="85"/>
      <c r="V376" s="115" t="s">
        <v>1257</v>
      </c>
      <c r="W376" s="115" t="s">
        <v>1257</v>
      </c>
      <c r="X376" s="115" t="s">
        <v>1258</v>
      </c>
    </row>
    <row r="377" spans="1:24">
      <c r="A377" s="85"/>
      <c r="B377" s="85">
        <v>8</v>
      </c>
      <c r="C377" s="82">
        <v>1</v>
      </c>
      <c r="D377" s="82">
        <v>12</v>
      </c>
      <c r="E377" s="82"/>
      <c r="F377" s="83">
        <v>1221</v>
      </c>
      <c r="G377" s="82">
        <v>5</v>
      </c>
      <c r="H377" s="82">
        <v>54.124210359436987</v>
      </c>
      <c r="I377" s="82">
        <v>125.86131126164862</v>
      </c>
      <c r="J377" s="82">
        <v>90.141513214148034</v>
      </c>
      <c r="K377" s="82"/>
      <c r="L377" s="117">
        <v>216.49</v>
      </c>
      <c r="M377" s="117">
        <v>432.49282447579668</v>
      </c>
      <c r="N377" s="87">
        <v>5550000</v>
      </c>
      <c r="O377" s="87">
        <v>726101000</v>
      </c>
      <c r="P377" s="87">
        <v>223931000</v>
      </c>
      <c r="Q377" s="87">
        <v>502170000</v>
      </c>
      <c r="R377" s="87">
        <f t="shared" si="10"/>
        <v>5549997.0137235168</v>
      </c>
      <c r="S377" s="87">
        <v>726101000</v>
      </c>
      <c r="T377" s="87">
        <f t="shared" si="11"/>
        <v>11087504.662097652</v>
      </c>
      <c r="U377" s="85"/>
      <c r="V377" s="115" t="s">
        <v>1257</v>
      </c>
      <c r="W377" s="115" t="s">
        <v>1257</v>
      </c>
      <c r="X377" s="115" t="s">
        <v>1258</v>
      </c>
    </row>
    <row r="378" spans="1:24">
      <c r="A378" s="85"/>
      <c r="B378" s="85">
        <v>8</v>
      </c>
      <c r="C378" s="82">
        <v>1</v>
      </c>
      <c r="D378" s="82">
        <v>12</v>
      </c>
      <c r="E378" s="82"/>
      <c r="F378" s="83">
        <v>1222</v>
      </c>
      <c r="G378" s="82">
        <v>5</v>
      </c>
      <c r="H378" s="82">
        <v>18.468083603176176</v>
      </c>
      <c r="I378" s="82">
        <v>42.945979319589746</v>
      </c>
      <c r="J378" s="82">
        <v>30.757788263333712</v>
      </c>
      <c r="K378" s="82"/>
      <c r="L378" s="117">
        <v>73.87</v>
      </c>
      <c r="M378" s="117">
        <v>147.57376758292347</v>
      </c>
      <c r="N378" s="87">
        <v>5700000</v>
      </c>
      <c r="O378" s="87">
        <v>254454000</v>
      </c>
      <c r="P378" s="87">
        <v>78474000</v>
      </c>
      <c r="Q378" s="87">
        <v>175980000</v>
      </c>
      <c r="R378" s="87">
        <f t="shared" si="10"/>
        <v>5699998.4598293919</v>
      </c>
      <c r="S378" s="87">
        <v>254454000</v>
      </c>
      <c r="T378" s="87">
        <f t="shared" si="11"/>
        <v>11387170.000458702</v>
      </c>
      <c r="U378" s="85"/>
      <c r="V378" s="115" t="s">
        <v>1257</v>
      </c>
      <c r="W378" s="115" t="s">
        <v>1257</v>
      </c>
      <c r="X378" s="115" t="s">
        <v>1258</v>
      </c>
    </row>
    <row r="379" spans="1:24">
      <c r="A379" s="85"/>
      <c r="B379" s="85">
        <v>8</v>
      </c>
      <c r="C379" s="82">
        <v>1</v>
      </c>
      <c r="D379" s="82">
        <v>12</v>
      </c>
      <c r="E379" s="82"/>
      <c r="F379" s="83">
        <v>1223</v>
      </c>
      <c r="G379" s="82">
        <v>5</v>
      </c>
      <c r="H379" s="82">
        <v>17.80056250908547</v>
      </c>
      <c r="I379" s="82">
        <v>41.393715006833489</v>
      </c>
      <c r="J379" s="82">
        <v>29.64606097670719</v>
      </c>
      <c r="K379" s="82"/>
      <c r="L379" s="117">
        <v>71.2</v>
      </c>
      <c r="M379" s="117">
        <v>142.23977598354068</v>
      </c>
      <c r="N379" s="87">
        <v>5600000</v>
      </c>
      <c r="O379" s="87">
        <v>240954000</v>
      </c>
      <c r="P379" s="87">
        <v>74314000</v>
      </c>
      <c r="Q379" s="87">
        <v>166640000</v>
      </c>
      <c r="R379" s="87">
        <f t="shared" si="10"/>
        <v>5599995.804636972</v>
      </c>
      <c r="S379" s="87">
        <v>240954000</v>
      </c>
      <c r="T379" s="87">
        <f t="shared" si="11"/>
        <v>11187389.729779923</v>
      </c>
      <c r="U379" s="85"/>
      <c r="V379" s="115" t="s">
        <v>1257</v>
      </c>
      <c r="W379" s="115" t="s">
        <v>1257</v>
      </c>
      <c r="X379" s="115" t="s">
        <v>1258</v>
      </c>
    </row>
    <row r="380" spans="1:24">
      <c r="A380" s="85"/>
      <c r="B380" s="85">
        <v>8</v>
      </c>
      <c r="C380" s="82">
        <v>1</v>
      </c>
      <c r="D380" s="82">
        <v>12</v>
      </c>
      <c r="E380" s="82"/>
      <c r="F380" s="83">
        <v>1224</v>
      </c>
      <c r="G380" s="82">
        <v>5</v>
      </c>
      <c r="H380" s="82">
        <v>17.80056250908547</v>
      </c>
      <c r="I380" s="82">
        <v>41.393715006833489</v>
      </c>
      <c r="J380" s="82">
        <v>29.64606097670719</v>
      </c>
      <c r="K380" s="82"/>
      <c r="L380" s="117">
        <v>71.2</v>
      </c>
      <c r="M380" s="117">
        <v>142.23977598354068</v>
      </c>
      <c r="N380" s="87">
        <v>5600000</v>
      </c>
      <c r="O380" s="87">
        <v>240954000</v>
      </c>
      <c r="P380" s="87">
        <v>74314000</v>
      </c>
      <c r="Q380" s="87">
        <v>166640000</v>
      </c>
      <c r="R380" s="87">
        <f t="shared" si="10"/>
        <v>5599995.804636972</v>
      </c>
      <c r="S380" s="87">
        <v>240954000</v>
      </c>
      <c r="T380" s="87">
        <f t="shared" si="11"/>
        <v>11187389.729779923</v>
      </c>
      <c r="U380" s="85"/>
      <c r="V380" s="115" t="s">
        <v>1257</v>
      </c>
      <c r="W380" s="115" t="s">
        <v>1257</v>
      </c>
      <c r="X380" s="115" t="s">
        <v>1258</v>
      </c>
    </row>
    <row r="381" spans="1:24">
      <c r="A381" s="85"/>
      <c r="B381" s="85">
        <v>8</v>
      </c>
      <c r="C381" s="82">
        <v>1</v>
      </c>
      <c r="D381" s="82">
        <v>12</v>
      </c>
      <c r="E381" s="82"/>
      <c r="F381" s="83">
        <v>1225</v>
      </c>
      <c r="G381" s="82">
        <v>5</v>
      </c>
      <c r="H381" s="82">
        <v>17.80056250908547</v>
      </c>
      <c r="I381" s="82">
        <v>41.393715006833489</v>
      </c>
      <c r="J381" s="82">
        <v>29.64606097670719</v>
      </c>
      <c r="K381" s="82"/>
      <c r="L381" s="117">
        <v>71.2</v>
      </c>
      <c r="M381" s="117">
        <v>142.23977598354068</v>
      </c>
      <c r="N381" s="87">
        <v>5600000</v>
      </c>
      <c r="O381" s="87">
        <v>240954000</v>
      </c>
      <c r="P381" s="87">
        <v>74314000</v>
      </c>
      <c r="Q381" s="87">
        <v>166640000</v>
      </c>
      <c r="R381" s="87">
        <f t="shared" si="10"/>
        <v>5599995.804636972</v>
      </c>
      <c r="S381" s="87">
        <v>240954000</v>
      </c>
      <c r="T381" s="87">
        <f t="shared" si="11"/>
        <v>11187389.729779923</v>
      </c>
      <c r="U381" s="85"/>
      <c r="V381" s="115" t="s">
        <v>1257</v>
      </c>
      <c r="W381" s="115" t="s">
        <v>1257</v>
      </c>
      <c r="X381" s="115" t="s">
        <v>1258</v>
      </c>
    </row>
    <row r="382" spans="1:24">
      <c r="A382" s="85"/>
      <c r="B382" s="85">
        <v>8</v>
      </c>
      <c r="C382" s="82">
        <v>1</v>
      </c>
      <c r="D382" s="82">
        <v>12</v>
      </c>
      <c r="E382" s="82"/>
      <c r="F382" s="83">
        <v>1226</v>
      </c>
      <c r="G382" s="82">
        <v>5</v>
      </c>
      <c r="H382" s="82">
        <v>17.80056250908547</v>
      </c>
      <c r="I382" s="82">
        <v>41.393715006833489</v>
      </c>
      <c r="J382" s="82">
        <v>29.64606097670719</v>
      </c>
      <c r="K382" s="82"/>
      <c r="L382" s="117">
        <v>71.2</v>
      </c>
      <c r="M382" s="117">
        <v>142.23977598354068</v>
      </c>
      <c r="N382" s="87">
        <v>5600000</v>
      </c>
      <c r="O382" s="87">
        <v>240954000</v>
      </c>
      <c r="P382" s="87">
        <v>74314000</v>
      </c>
      <c r="Q382" s="87">
        <v>166640000</v>
      </c>
      <c r="R382" s="87">
        <f t="shared" si="10"/>
        <v>5599995.804636972</v>
      </c>
      <c r="S382" s="87">
        <v>240954000</v>
      </c>
      <c r="T382" s="87">
        <f t="shared" si="11"/>
        <v>11187389.729779923</v>
      </c>
      <c r="U382" s="85"/>
      <c r="V382" s="115" t="s">
        <v>1257</v>
      </c>
      <c r="W382" s="115" t="s">
        <v>1257</v>
      </c>
      <c r="X382" s="115" t="s">
        <v>1258</v>
      </c>
    </row>
    <row r="383" spans="1:24">
      <c r="A383" s="85"/>
      <c r="B383" s="85">
        <v>8</v>
      </c>
      <c r="C383" s="82">
        <v>1</v>
      </c>
      <c r="D383" s="82">
        <v>12</v>
      </c>
      <c r="E383" s="82"/>
      <c r="F383" s="83">
        <v>1227</v>
      </c>
      <c r="G383" s="82">
        <v>5</v>
      </c>
      <c r="H383" s="82">
        <v>34.711096892716668</v>
      </c>
      <c r="I383" s="82">
        <v>80.717744263325301</v>
      </c>
      <c r="J383" s="82">
        <v>57.809818904579018</v>
      </c>
      <c r="K383" s="82"/>
      <c r="L383" s="117">
        <v>138.84</v>
      </c>
      <c r="M383" s="117">
        <v>277.36756316790434</v>
      </c>
      <c r="N383" s="87">
        <v>5600000</v>
      </c>
      <c r="O383" s="87">
        <v>469860000</v>
      </c>
      <c r="P383" s="87">
        <v>144910000</v>
      </c>
      <c r="Q383" s="87">
        <v>324950000</v>
      </c>
      <c r="R383" s="87">
        <f t="shared" si="10"/>
        <v>5599992.2291087965</v>
      </c>
      <c r="S383" s="87">
        <v>469860000</v>
      </c>
      <c r="T383" s="87">
        <f t="shared" si="11"/>
        <v>11187382.586769717</v>
      </c>
      <c r="U383" s="85"/>
      <c r="V383" s="115" t="s">
        <v>1257</v>
      </c>
      <c r="W383" s="115" t="s">
        <v>1257</v>
      </c>
      <c r="X383" s="115" t="s">
        <v>1258</v>
      </c>
    </row>
    <row r="384" spans="1:24">
      <c r="A384" s="85"/>
      <c r="B384" s="85">
        <v>8</v>
      </c>
      <c r="C384" s="82">
        <v>1</v>
      </c>
      <c r="D384" s="82">
        <v>13</v>
      </c>
      <c r="E384" s="82"/>
      <c r="F384" s="83">
        <v>1301</v>
      </c>
      <c r="G384" s="82">
        <v>5</v>
      </c>
      <c r="H384" s="82">
        <v>26.030822590533415</v>
      </c>
      <c r="I384" s="82">
        <v>60.532494473476163</v>
      </c>
      <c r="J384" s="82">
        <v>43.353200405825177</v>
      </c>
      <c r="K384" s="82"/>
      <c r="L384" s="117">
        <v>104.12</v>
      </c>
      <c r="M384" s="117">
        <v>208.00569487930136</v>
      </c>
      <c r="N384" s="87">
        <v>5650000</v>
      </c>
      <c r="O384" s="87">
        <v>355507000</v>
      </c>
      <c r="P384" s="87">
        <v>109647000</v>
      </c>
      <c r="Q384" s="87">
        <v>245860000</v>
      </c>
      <c r="R384" s="87">
        <f t="shared" si="10"/>
        <v>5649988.3464635983</v>
      </c>
      <c r="S384" s="87">
        <v>355507000</v>
      </c>
      <c r="T384" s="87">
        <f t="shared" si="11"/>
        <v>11287262.313351091</v>
      </c>
      <c r="U384" s="85"/>
      <c r="V384" s="115" t="s">
        <v>1257</v>
      </c>
      <c r="W384" s="115" t="s">
        <v>1257</v>
      </c>
      <c r="X384" s="115" t="s">
        <v>1258</v>
      </c>
    </row>
    <row r="385" spans="1:24">
      <c r="A385" s="85"/>
      <c r="B385" s="85">
        <v>8</v>
      </c>
      <c r="C385" s="82">
        <v>1</v>
      </c>
      <c r="D385" s="82">
        <v>13</v>
      </c>
      <c r="E385" s="82"/>
      <c r="F385" s="83">
        <v>1302</v>
      </c>
      <c r="G385" s="82">
        <v>5</v>
      </c>
      <c r="H385" s="82">
        <v>27.400865884772013</v>
      </c>
      <c r="I385" s="82">
        <v>63.718415235238055</v>
      </c>
      <c r="J385" s="82">
        <v>45.634947795605449</v>
      </c>
      <c r="K385" s="82"/>
      <c r="L385" s="117">
        <v>109.6</v>
      </c>
      <c r="M385" s="117">
        <v>218.95336303084349</v>
      </c>
      <c r="N385" s="87">
        <v>5600000</v>
      </c>
      <c r="O385" s="87">
        <v>370906000</v>
      </c>
      <c r="P385" s="87">
        <v>114396000</v>
      </c>
      <c r="Q385" s="87">
        <v>256510000</v>
      </c>
      <c r="R385" s="87">
        <f t="shared" si="10"/>
        <v>5599984.9475587169</v>
      </c>
      <c r="S385" s="87">
        <v>370906000</v>
      </c>
      <c r="T385" s="87">
        <f t="shared" si="11"/>
        <v>11187368.0400555</v>
      </c>
      <c r="U385" s="85"/>
      <c r="V385" s="115" t="s">
        <v>1257</v>
      </c>
      <c r="W385" s="115" t="s">
        <v>1257</v>
      </c>
      <c r="X385" s="115" t="s">
        <v>1258</v>
      </c>
    </row>
    <row r="386" spans="1:24">
      <c r="A386" s="85"/>
      <c r="B386" s="85">
        <v>8</v>
      </c>
      <c r="C386" s="82">
        <v>1</v>
      </c>
      <c r="D386" s="82">
        <v>13</v>
      </c>
      <c r="E386" s="82"/>
      <c r="F386" s="83">
        <v>1303</v>
      </c>
      <c r="G386" s="82">
        <v>5</v>
      </c>
      <c r="H386" s="82">
        <v>27.400865884772013</v>
      </c>
      <c r="I386" s="82">
        <v>63.718415235238055</v>
      </c>
      <c r="J386" s="82">
        <v>45.634947795605449</v>
      </c>
      <c r="K386" s="82"/>
      <c r="L386" s="117">
        <v>109.6</v>
      </c>
      <c r="M386" s="117">
        <v>218.95336303084349</v>
      </c>
      <c r="N386" s="87">
        <v>5600000</v>
      </c>
      <c r="O386" s="87">
        <v>370906000</v>
      </c>
      <c r="P386" s="87">
        <v>114396000</v>
      </c>
      <c r="Q386" s="87">
        <v>256510000</v>
      </c>
      <c r="R386" s="87">
        <f t="shared" si="10"/>
        <v>5599984.9475587169</v>
      </c>
      <c r="S386" s="87">
        <v>370906000</v>
      </c>
      <c r="T386" s="87">
        <f t="shared" si="11"/>
        <v>11187368.0400555</v>
      </c>
      <c r="U386" s="85"/>
      <c r="V386" s="115" t="s">
        <v>1257</v>
      </c>
      <c r="W386" s="115" t="s">
        <v>1257</v>
      </c>
      <c r="X386" s="115" t="s">
        <v>1258</v>
      </c>
    </row>
    <row r="387" spans="1:24">
      <c r="A387" s="85"/>
      <c r="B387" s="85">
        <v>8</v>
      </c>
      <c r="C387" s="82">
        <v>1</v>
      </c>
      <c r="D387" s="82">
        <v>13</v>
      </c>
      <c r="E387" s="82"/>
      <c r="F387" s="83">
        <v>1304</v>
      </c>
      <c r="G387" s="82">
        <v>5</v>
      </c>
      <c r="H387" s="82">
        <v>27.400865884772013</v>
      </c>
      <c r="I387" s="82">
        <v>63.718415235238055</v>
      </c>
      <c r="J387" s="82">
        <v>45.634947795605449</v>
      </c>
      <c r="K387" s="82"/>
      <c r="L387" s="117">
        <v>109.6</v>
      </c>
      <c r="M387" s="117">
        <v>218.95336303084349</v>
      </c>
      <c r="N387" s="87">
        <v>5600000</v>
      </c>
      <c r="O387" s="87">
        <v>370906000</v>
      </c>
      <c r="P387" s="87">
        <v>114396000</v>
      </c>
      <c r="Q387" s="87">
        <v>256510000</v>
      </c>
      <c r="R387" s="87">
        <f t="shared" ref="R387:R450" si="12">S387/(M387*0.3025)</f>
        <v>5599984.9475587169</v>
      </c>
      <c r="S387" s="87">
        <v>370906000</v>
      </c>
      <c r="T387" s="87">
        <f t="shared" ref="T387:T450" si="13">S387/(L387*0.3025)</f>
        <v>11187368.0400555</v>
      </c>
      <c r="U387" s="85"/>
      <c r="V387" s="115" t="s">
        <v>1257</v>
      </c>
      <c r="W387" s="115" t="s">
        <v>1257</v>
      </c>
      <c r="X387" s="115" t="s">
        <v>1258</v>
      </c>
    </row>
    <row r="388" spans="1:24">
      <c r="A388" s="85"/>
      <c r="B388" s="85">
        <v>8</v>
      </c>
      <c r="C388" s="82">
        <v>1</v>
      </c>
      <c r="D388" s="82">
        <v>13</v>
      </c>
      <c r="E388" s="82"/>
      <c r="F388" s="83">
        <v>1305</v>
      </c>
      <c r="G388" s="82">
        <v>5</v>
      </c>
      <c r="H388" s="82">
        <v>27.400865884772013</v>
      </c>
      <c r="I388" s="82">
        <v>63.718415235238055</v>
      </c>
      <c r="J388" s="82">
        <v>45.634947795605449</v>
      </c>
      <c r="K388" s="82"/>
      <c r="L388" s="117">
        <v>109.6</v>
      </c>
      <c r="M388" s="117">
        <v>218.95336303084349</v>
      </c>
      <c r="N388" s="87">
        <v>5600000</v>
      </c>
      <c r="O388" s="87">
        <v>370906000</v>
      </c>
      <c r="P388" s="87">
        <v>114396000</v>
      </c>
      <c r="Q388" s="87">
        <v>256510000</v>
      </c>
      <c r="R388" s="87">
        <f t="shared" si="12"/>
        <v>5599984.9475587169</v>
      </c>
      <c r="S388" s="87">
        <v>370906000</v>
      </c>
      <c r="T388" s="87">
        <f t="shared" si="13"/>
        <v>11187368.0400555</v>
      </c>
      <c r="U388" s="85"/>
      <c r="V388" s="115" t="s">
        <v>1257</v>
      </c>
      <c r="W388" s="115" t="s">
        <v>1257</v>
      </c>
      <c r="X388" s="115" t="s">
        <v>1258</v>
      </c>
    </row>
    <row r="389" spans="1:24">
      <c r="A389" s="85"/>
      <c r="B389" s="85">
        <v>8</v>
      </c>
      <c r="C389" s="82">
        <v>1</v>
      </c>
      <c r="D389" s="82">
        <v>13</v>
      </c>
      <c r="E389" s="82"/>
      <c r="F389" s="83">
        <v>1306</v>
      </c>
      <c r="G389" s="82">
        <v>5</v>
      </c>
      <c r="H389" s="82">
        <v>27.743376708331667</v>
      </c>
      <c r="I389" s="82">
        <v>64.514895425678532</v>
      </c>
      <c r="J389" s="82">
        <v>46.205384643050515</v>
      </c>
      <c r="K389" s="82"/>
      <c r="L389" s="117">
        <v>110.97</v>
      </c>
      <c r="M389" s="117">
        <v>221.69028006872904</v>
      </c>
      <c r="N389" s="87">
        <v>5650000</v>
      </c>
      <c r="O389" s="87">
        <v>378896000</v>
      </c>
      <c r="P389" s="87">
        <v>116856000</v>
      </c>
      <c r="Q389" s="87">
        <v>262040000</v>
      </c>
      <c r="R389" s="87">
        <f t="shared" si="12"/>
        <v>5649994.0364650171</v>
      </c>
      <c r="S389" s="87">
        <v>378896000</v>
      </c>
      <c r="T389" s="87">
        <f t="shared" si="13"/>
        <v>11287273.680549506</v>
      </c>
      <c r="U389" s="85"/>
      <c r="V389" s="115" t="s">
        <v>1257</v>
      </c>
      <c r="W389" s="115" t="s">
        <v>1257</v>
      </c>
      <c r="X389" s="115" t="s">
        <v>1258</v>
      </c>
    </row>
    <row r="390" spans="1:24">
      <c r="A390" s="85"/>
      <c r="B390" s="85">
        <v>8</v>
      </c>
      <c r="C390" s="82">
        <v>1</v>
      </c>
      <c r="D390" s="82">
        <v>13</v>
      </c>
      <c r="E390" s="82"/>
      <c r="F390" s="83">
        <v>1307</v>
      </c>
      <c r="G390" s="82">
        <v>5</v>
      </c>
      <c r="H390" s="82">
        <v>25.070792252964761</v>
      </c>
      <c r="I390" s="82">
        <v>58.300024450635703</v>
      </c>
      <c r="J390" s="82">
        <v>41.754311723935352</v>
      </c>
      <c r="K390" s="82"/>
      <c r="L390" s="117">
        <v>100.28</v>
      </c>
      <c r="M390" s="117">
        <v>200.33433617457106</v>
      </c>
      <c r="N390" s="87">
        <v>5600000</v>
      </c>
      <c r="O390" s="87">
        <v>339366000</v>
      </c>
      <c r="P390" s="87">
        <v>104666000</v>
      </c>
      <c r="Q390" s="87">
        <v>234700000</v>
      </c>
      <c r="R390" s="87">
        <f t="shared" si="12"/>
        <v>5599993.9690945866</v>
      </c>
      <c r="S390" s="87">
        <v>339366000</v>
      </c>
      <c r="T390" s="87">
        <f t="shared" si="13"/>
        <v>11187386.062825741</v>
      </c>
      <c r="U390" s="85"/>
      <c r="V390" s="115" t="s">
        <v>1257</v>
      </c>
      <c r="W390" s="115" t="s">
        <v>1257</v>
      </c>
      <c r="X390" s="115" t="s">
        <v>1258</v>
      </c>
    </row>
    <row r="391" spans="1:24">
      <c r="A391" s="85"/>
      <c r="B391" s="85">
        <v>8</v>
      </c>
      <c r="C391" s="82">
        <v>1</v>
      </c>
      <c r="D391" s="82">
        <v>13</v>
      </c>
      <c r="E391" s="82"/>
      <c r="F391" s="83">
        <v>1308</v>
      </c>
      <c r="G391" s="82">
        <v>5</v>
      </c>
      <c r="H391" s="82">
        <v>40.161269121622048</v>
      </c>
      <c r="I391" s="82">
        <v>93.391662622159132</v>
      </c>
      <c r="J391" s="82">
        <v>66.886843192391041</v>
      </c>
      <c r="K391" s="82"/>
      <c r="L391" s="117">
        <v>160.63999999999999</v>
      </c>
      <c r="M391" s="117">
        <v>320.91850581455014</v>
      </c>
      <c r="N391" s="87">
        <v>5600000</v>
      </c>
      <c r="O391" s="87">
        <v>543635000</v>
      </c>
      <c r="P391" s="87">
        <v>167665000</v>
      </c>
      <c r="Q391" s="87">
        <v>375970000</v>
      </c>
      <c r="R391" s="87">
        <f t="shared" si="12"/>
        <v>5599990.2258870853</v>
      </c>
      <c r="S391" s="87">
        <v>543635000</v>
      </c>
      <c r="T391" s="87">
        <f t="shared" si="13"/>
        <v>11187378.584834218</v>
      </c>
      <c r="U391" s="85"/>
      <c r="V391" s="115" t="s">
        <v>1257</v>
      </c>
      <c r="W391" s="115" t="s">
        <v>1257</v>
      </c>
      <c r="X391" s="115" t="s">
        <v>1258</v>
      </c>
    </row>
    <row r="392" spans="1:24">
      <c r="A392" s="85"/>
      <c r="B392" s="85">
        <v>8</v>
      </c>
      <c r="C392" s="82">
        <v>1</v>
      </c>
      <c r="D392" s="82">
        <v>13</v>
      </c>
      <c r="E392" s="82"/>
      <c r="F392" s="83">
        <v>1309</v>
      </c>
      <c r="G392" s="82">
        <v>5</v>
      </c>
      <c r="H392" s="82">
        <v>18.910597586899225</v>
      </c>
      <c r="I392" s="82">
        <v>43.975008470742765</v>
      </c>
      <c r="J392" s="82">
        <v>31.4947760151423</v>
      </c>
      <c r="K392" s="82"/>
      <c r="L392" s="117">
        <v>75.64</v>
      </c>
      <c r="M392" s="117">
        <v>151.10978448588509</v>
      </c>
      <c r="N392" s="87">
        <v>5600000</v>
      </c>
      <c r="O392" s="87">
        <v>255979000</v>
      </c>
      <c r="P392" s="87">
        <v>78949000</v>
      </c>
      <c r="Q392" s="87">
        <v>177030000</v>
      </c>
      <c r="R392" s="87">
        <f t="shared" si="12"/>
        <v>5599978.6719765794</v>
      </c>
      <c r="S392" s="87">
        <v>255979000</v>
      </c>
      <c r="T392" s="87">
        <f t="shared" si="13"/>
        <v>11187355.503013404</v>
      </c>
      <c r="U392" s="85"/>
      <c r="V392" s="115" t="s">
        <v>1257</v>
      </c>
      <c r="W392" s="115" t="s">
        <v>1257</v>
      </c>
      <c r="X392" s="115" t="s">
        <v>1258</v>
      </c>
    </row>
    <row r="393" spans="1:24">
      <c r="A393" s="85"/>
      <c r="B393" s="85">
        <v>8</v>
      </c>
      <c r="C393" s="82">
        <v>1</v>
      </c>
      <c r="D393" s="82">
        <v>13</v>
      </c>
      <c r="E393" s="82"/>
      <c r="F393" s="83">
        <v>1310</v>
      </c>
      <c r="G393" s="82">
        <v>5</v>
      </c>
      <c r="H393" s="82">
        <v>18.548086131306896</v>
      </c>
      <c r="I393" s="82">
        <v>43.13201848815978</v>
      </c>
      <c r="J393" s="82">
        <v>30.891028986824526</v>
      </c>
      <c r="K393" s="82"/>
      <c r="L393" s="117">
        <v>74.19</v>
      </c>
      <c r="M393" s="117">
        <v>148.21304747498431</v>
      </c>
      <c r="N393" s="87">
        <v>5600000</v>
      </c>
      <c r="O393" s="87">
        <v>251072000</v>
      </c>
      <c r="P393" s="87">
        <v>77432000</v>
      </c>
      <c r="Q393" s="87">
        <v>173640000</v>
      </c>
      <c r="R393" s="87">
        <f t="shared" si="12"/>
        <v>5599979.8721142644</v>
      </c>
      <c r="S393" s="87">
        <v>251072000</v>
      </c>
      <c r="T393" s="87">
        <f t="shared" si="13"/>
        <v>11187357.90058806</v>
      </c>
      <c r="U393" s="85"/>
      <c r="V393" s="115" t="s">
        <v>1257</v>
      </c>
      <c r="W393" s="115" t="s">
        <v>1257</v>
      </c>
      <c r="X393" s="115" t="s">
        <v>1258</v>
      </c>
    </row>
    <row r="394" spans="1:24">
      <c r="A394" s="85"/>
      <c r="B394" s="85">
        <v>8</v>
      </c>
      <c r="C394" s="82">
        <v>1</v>
      </c>
      <c r="D394" s="82">
        <v>13</v>
      </c>
      <c r="E394" s="82"/>
      <c r="F394" s="83">
        <v>1311</v>
      </c>
      <c r="G394" s="82">
        <v>5</v>
      </c>
      <c r="H394" s="82">
        <v>18.188074754718652</v>
      </c>
      <c r="I394" s="82">
        <v>42.294842229594607</v>
      </c>
      <c r="J394" s="82">
        <v>30.291445731115843</v>
      </c>
      <c r="K394" s="82"/>
      <c r="L394" s="117">
        <v>72.75</v>
      </c>
      <c r="M394" s="117">
        <v>145.33628796071045</v>
      </c>
      <c r="N394" s="87">
        <v>5600000</v>
      </c>
      <c r="O394" s="87">
        <v>246199000</v>
      </c>
      <c r="P394" s="87">
        <v>75929000</v>
      </c>
      <c r="Q394" s="87">
        <v>170270000</v>
      </c>
      <c r="R394" s="87">
        <f t="shared" si="12"/>
        <v>5599984.7192709232</v>
      </c>
      <c r="S394" s="87">
        <v>246199000</v>
      </c>
      <c r="T394" s="87">
        <f t="shared" si="13"/>
        <v>11187367.583993638</v>
      </c>
      <c r="U394" s="85"/>
      <c r="V394" s="115" t="s">
        <v>1257</v>
      </c>
      <c r="W394" s="115" t="s">
        <v>1257</v>
      </c>
      <c r="X394" s="115" t="s">
        <v>1258</v>
      </c>
    </row>
    <row r="395" spans="1:24">
      <c r="A395" s="85"/>
      <c r="B395" s="85">
        <v>8</v>
      </c>
      <c r="C395" s="82">
        <v>1</v>
      </c>
      <c r="D395" s="82">
        <v>13</v>
      </c>
      <c r="E395" s="82"/>
      <c r="F395" s="83">
        <v>1312</v>
      </c>
      <c r="G395" s="82">
        <v>5</v>
      </c>
      <c r="H395" s="82">
        <v>18.000568829412273</v>
      </c>
      <c r="I395" s="82">
        <v>41.85881292825858</v>
      </c>
      <c r="J395" s="82">
        <v>29.979162785434237</v>
      </c>
      <c r="K395" s="82"/>
      <c r="L395" s="117">
        <v>72</v>
      </c>
      <c r="M395" s="117">
        <v>143.8379757136928</v>
      </c>
      <c r="N395" s="87">
        <v>5600000</v>
      </c>
      <c r="O395" s="87">
        <v>243661000</v>
      </c>
      <c r="P395" s="87">
        <v>75151000</v>
      </c>
      <c r="Q395" s="87">
        <v>168510000</v>
      </c>
      <c r="R395" s="87">
        <f t="shared" si="12"/>
        <v>5599987.7994266683</v>
      </c>
      <c r="S395" s="87">
        <v>243661000</v>
      </c>
      <c r="T395" s="87">
        <f t="shared" si="13"/>
        <v>11187373.737373738</v>
      </c>
      <c r="U395" s="85"/>
      <c r="V395" s="115" t="s">
        <v>1257</v>
      </c>
      <c r="W395" s="115" t="s">
        <v>1257</v>
      </c>
      <c r="X395" s="115" t="s">
        <v>1258</v>
      </c>
    </row>
    <row r="396" spans="1:24">
      <c r="A396" s="85"/>
      <c r="B396" s="85">
        <v>8</v>
      </c>
      <c r="C396" s="82">
        <v>1</v>
      </c>
      <c r="D396" s="82">
        <v>13</v>
      </c>
      <c r="E396" s="82"/>
      <c r="F396" s="83">
        <v>1313</v>
      </c>
      <c r="G396" s="82">
        <v>5</v>
      </c>
      <c r="H396" s="82">
        <v>18.900597270882884</v>
      </c>
      <c r="I396" s="82">
        <v>43.951753574671507</v>
      </c>
      <c r="J396" s="82">
        <v>31.478120924705944</v>
      </c>
      <c r="K396" s="82"/>
      <c r="L396" s="117">
        <v>75.599999999999994</v>
      </c>
      <c r="M396" s="117">
        <v>151.02987449937746</v>
      </c>
      <c r="N396" s="87">
        <v>5700000</v>
      </c>
      <c r="O396" s="87">
        <v>260413000</v>
      </c>
      <c r="P396" s="87">
        <v>80313000</v>
      </c>
      <c r="Q396" s="87">
        <v>180100000</v>
      </c>
      <c r="R396" s="87">
        <f t="shared" si="12"/>
        <v>5699994.2848469485</v>
      </c>
      <c r="S396" s="87">
        <v>260413000</v>
      </c>
      <c r="T396" s="87">
        <f t="shared" si="13"/>
        <v>11387161.659888934</v>
      </c>
      <c r="U396" s="85"/>
      <c r="V396" s="115" t="s">
        <v>1257</v>
      </c>
      <c r="W396" s="115" t="s">
        <v>1257</v>
      </c>
      <c r="X396" s="115" t="s">
        <v>1258</v>
      </c>
    </row>
    <row r="397" spans="1:24">
      <c r="A397" s="85"/>
      <c r="B397" s="85">
        <v>8</v>
      </c>
      <c r="C397" s="82">
        <v>1</v>
      </c>
      <c r="D397" s="82">
        <v>13</v>
      </c>
      <c r="E397" s="82"/>
      <c r="F397" s="83">
        <v>1314</v>
      </c>
      <c r="G397" s="82">
        <v>5</v>
      </c>
      <c r="H397" s="82">
        <v>26.170827014762178</v>
      </c>
      <c r="I397" s="82">
        <v>60.858063018473729</v>
      </c>
      <c r="J397" s="82">
        <v>43.58637167193411</v>
      </c>
      <c r="K397" s="82"/>
      <c r="L397" s="117">
        <v>104.68</v>
      </c>
      <c r="M397" s="117">
        <v>209.12443469040784</v>
      </c>
      <c r="N397" s="87">
        <v>5650000</v>
      </c>
      <c r="O397" s="87">
        <v>357419000</v>
      </c>
      <c r="P397" s="87">
        <v>110229000</v>
      </c>
      <c r="Q397" s="87">
        <v>247190000</v>
      </c>
      <c r="R397" s="87">
        <f t="shared" si="12"/>
        <v>5649987.362654835</v>
      </c>
      <c r="S397" s="87">
        <v>357419000</v>
      </c>
      <c r="T397" s="87">
        <f t="shared" si="13"/>
        <v>11287260.347947463</v>
      </c>
      <c r="U397" s="85"/>
      <c r="V397" s="115" t="s">
        <v>1257</v>
      </c>
      <c r="W397" s="115" t="s">
        <v>1257</v>
      </c>
      <c r="X397" s="115" t="s">
        <v>1258</v>
      </c>
    </row>
    <row r="398" spans="1:24">
      <c r="A398" s="85"/>
      <c r="B398" s="85">
        <v>8</v>
      </c>
      <c r="C398" s="82">
        <v>1</v>
      </c>
      <c r="D398" s="82">
        <v>13</v>
      </c>
      <c r="E398" s="82"/>
      <c r="F398" s="83">
        <v>1315</v>
      </c>
      <c r="G398" s="82">
        <v>5</v>
      </c>
      <c r="H398" s="82">
        <v>28.110888321932165</v>
      </c>
      <c r="I398" s="82">
        <v>65.369512856297149</v>
      </c>
      <c r="J398" s="82">
        <v>46.817459216586464</v>
      </c>
      <c r="K398" s="82"/>
      <c r="L398" s="117">
        <v>112.44</v>
      </c>
      <c r="M398" s="117">
        <v>224.6269720728836</v>
      </c>
      <c r="N398" s="87">
        <v>5650000</v>
      </c>
      <c r="O398" s="87">
        <v>383915000</v>
      </c>
      <c r="P398" s="87">
        <v>118405000</v>
      </c>
      <c r="Q398" s="87">
        <v>265510000</v>
      </c>
      <c r="R398" s="87">
        <f t="shared" si="12"/>
        <v>5649991.5578080127</v>
      </c>
      <c r="S398" s="87">
        <v>383915000</v>
      </c>
      <c r="T398" s="87">
        <f t="shared" si="13"/>
        <v>11287268.728813309</v>
      </c>
      <c r="U398" s="85"/>
      <c r="V398" s="115" t="s">
        <v>1257</v>
      </c>
      <c r="W398" s="115" t="s">
        <v>1257</v>
      </c>
      <c r="X398" s="115" t="s">
        <v>1258</v>
      </c>
    </row>
    <row r="399" spans="1:24">
      <c r="A399" s="85"/>
      <c r="B399" s="85">
        <v>8</v>
      </c>
      <c r="C399" s="82">
        <v>1</v>
      </c>
      <c r="D399" s="82">
        <v>13</v>
      </c>
      <c r="E399" s="82"/>
      <c r="F399" s="83">
        <v>1316</v>
      </c>
      <c r="G399" s="82">
        <v>5</v>
      </c>
      <c r="H399" s="82">
        <v>27.60087220509882</v>
      </c>
      <c r="I399" s="82">
        <v>64.183513156663153</v>
      </c>
      <c r="J399" s="82">
        <v>45.968049604332499</v>
      </c>
      <c r="K399" s="82"/>
      <c r="L399" s="117">
        <v>110.4</v>
      </c>
      <c r="M399" s="117">
        <v>220.55156276099567</v>
      </c>
      <c r="N399" s="87">
        <v>5600000</v>
      </c>
      <c r="O399" s="87">
        <v>373614000</v>
      </c>
      <c r="P399" s="87">
        <v>115224000</v>
      </c>
      <c r="Q399" s="87">
        <v>258390000</v>
      </c>
      <c r="R399" s="87">
        <f t="shared" si="12"/>
        <v>5599994.7941616187</v>
      </c>
      <c r="S399" s="87">
        <v>373614000</v>
      </c>
      <c r="T399" s="87">
        <f t="shared" si="13"/>
        <v>11187387.711103126</v>
      </c>
      <c r="U399" s="85"/>
      <c r="V399" s="115" t="s">
        <v>1257</v>
      </c>
      <c r="W399" s="115" t="s">
        <v>1257</v>
      </c>
      <c r="X399" s="115" t="s">
        <v>1258</v>
      </c>
    </row>
    <row r="400" spans="1:24">
      <c r="A400" s="85"/>
      <c r="B400" s="85">
        <v>8</v>
      </c>
      <c r="C400" s="82">
        <v>1</v>
      </c>
      <c r="D400" s="82">
        <v>13</v>
      </c>
      <c r="E400" s="82"/>
      <c r="F400" s="83">
        <v>1317</v>
      </c>
      <c r="G400" s="82">
        <v>5</v>
      </c>
      <c r="H400" s="82">
        <v>27.788378130405199</v>
      </c>
      <c r="I400" s="82">
        <v>64.619542457999188</v>
      </c>
      <c r="J400" s="82">
        <v>46.280332550014101</v>
      </c>
      <c r="K400" s="82"/>
      <c r="L400" s="117">
        <v>111.15</v>
      </c>
      <c r="M400" s="117">
        <v>222.04987500801329</v>
      </c>
      <c r="N400" s="87">
        <v>5600000</v>
      </c>
      <c r="O400" s="87">
        <v>376152000</v>
      </c>
      <c r="P400" s="87">
        <v>116012000</v>
      </c>
      <c r="Q400" s="87">
        <v>260140000</v>
      </c>
      <c r="R400" s="87">
        <f t="shared" si="12"/>
        <v>5599992.7309373124</v>
      </c>
      <c r="S400" s="87">
        <v>376152000</v>
      </c>
      <c r="T400" s="87">
        <f t="shared" si="13"/>
        <v>11187383.589297464</v>
      </c>
      <c r="U400" s="85"/>
      <c r="V400" s="115" t="s">
        <v>1257</v>
      </c>
      <c r="W400" s="115" t="s">
        <v>1257</v>
      </c>
      <c r="X400" s="115" t="s">
        <v>1258</v>
      </c>
    </row>
    <row r="401" spans="1:24">
      <c r="A401" s="85"/>
      <c r="B401" s="85">
        <v>8</v>
      </c>
      <c r="C401" s="82">
        <v>1</v>
      </c>
      <c r="D401" s="82">
        <v>13</v>
      </c>
      <c r="E401" s="82"/>
      <c r="F401" s="83">
        <v>1318</v>
      </c>
      <c r="G401" s="82">
        <v>5</v>
      </c>
      <c r="H401" s="82">
        <v>28.150889585997525</v>
      </c>
      <c r="I401" s="82">
        <v>65.462532440582166</v>
      </c>
      <c r="J401" s="82">
        <v>46.884079578331871</v>
      </c>
      <c r="K401" s="82"/>
      <c r="L401" s="117">
        <v>112.6</v>
      </c>
      <c r="M401" s="117">
        <v>224.94661201891404</v>
      </c>
      <c r="N401" s="87">
        <v>5600000</v>
      </c>
      <c r="O401" s="87">
        <v>381059000</v>
      </c>
      <c r="P401" s="87">
        <v>117519000</v>
      </c>
      <c r="Q401" s="87">
        <v>263540000</v>
      </c>
      <c r="R401" s="87">
        <f t="shared" si="12"/>
        <v>5599991.7591459462</v>
      </c>
      <c r="S401" s="87">
        <v>381059000</v>
      </c>
      <c r="T401" s="87">
        <f t="shared" si="13"/>
        <v>11187381.647901591</v>
      </c>
      <c r="U401" s="85"/>
      <c r="V401" s="115" t="s">
        <v>1257</v>
      </c>
      <c r="W401" s="115" t="s">
        <v>1257</v>
      </c>
      <c r="X401" s="115" t="s">
        <v>1258</v>
      </c>
    </row>
    <row r="402" spans="1:24">
      <c r="A402" s="85"/>
      <c r="B402" s="85">
        <v>8</v>
      </c>
      <c r="C402" s="82">
        <v>1</v>
      </c>
      <c r="D402" s="82">
        <v>13</v>
      </c>
      <c r="E402" s="82"/>
      <c r="F402" s="83">
        <v>1319</v>
      </c>
      <c r="G402" s="82">
        <v>5</v>
      </c>
      <c r="H402" s="82">
        <v>28.510900962585772</v>
      </c>
      <c r="I402" s="82">
        <v>66.299708699147345</v>
      </c>
      <c r="J402" s="82">
        <v>47.483662834040565</v>
      </c>
      <c r="K402" s="82"/>
      <c r="L402" s="117">
        <v>114.04</v>
      </c>
      <c r="M402" s="117">
        <v>227.82337153318792</v>
      </c>
      <c r="N402" s="87">
        <v>5600000</v>
      </c>
      <c r="O402" s="87">
        <v>385932000</v>
      </c>
      <c r="P402" s="87">
        <v>119022000</v>
      </c>
      <c r="Q402" s="87">
        <v>266910000</v>
      </c>
      <c r="R402" s="87">
        <f t="shared" si="12"/>
        <v>5599988.5168803148</v>
      </c>
      <c r="S402" s="87">
        <v>385932000</v>
      </c>
      <c r="T402" s="87">
        <f t="shared" si="13"/>
        <v>11187375.17066652</v>
      </c>
      <c r="U402" s="85"/>
      <c r="V402" s="115" t="s">
        <v>1257</v>
      </c>
      <c r="W402" s="115" t="s">
        <v>1257</v>
      </c>
      <c r="X402" s="115" t="s">
        <v>1258</v>
      </c>
    </row>
    <row r="403" spans="1:24">
      <c r="A403" s="85"/>
      <c r="B403" s="85">
        <v>8</v>
      </c>
      <c r="C403" s="82">
        <v>1</v>
      </c>
      <c r="D403" s="82">
        <v>13</v>
      </c>
      <c r="E403" s="82"/>
      <c r="F403" s="83">
        <v>1320</v>
      </c>
      <c r="G403" s="82">
        <v>5</v>
      </c>
      <c r="H403" s="82">
        <v>27.780877893392944</v>
      </c>
      <c r="I403" s="82">
        <v>64.60210128594575</v>
      </c>
      <c r="J403" s="82">
        <v>46.267841232186839</v>
      </c>
      <c r="K403" s="82"/>
      <c r="L403" s="117">
        <v>111.12</v>
      </c>
      <c r="M403" s="117">
        <v>221.98994251813258</v>
      </c>
      <c r="N403" s="87">
        <v>5600000</v>
      </c>
      <c r="O403" s="87">
        <v>376050000</v>
      </c>
      <c r="P403" s="87">
        <v>115980000</v>
      </c>
      <c r="Q403" s="87">
        <v>260070000</v>
      </c>
      <c r="R403" s="87">
        <f t="shared" si="12"/>
        <v>5599985.6649641981</v>
      </c>
      <c r="S403" s="87">
        <v>376050000</v>
      </c>
      <c r="T403" s="87">
        <f t="shared" si="13"/>
        <v>11187369.473252058</v>
      </c>
      <c r="U403" s="85"/>
      <c r="V403" s="115" t="s">
        <v>1257</v>
      </c>
      <c r="W403" s="115" t="s">
        <v>1257</v>
      </c>
      <c r="X403" s="115" t="s">
        <v>1258</v>
      </c>
    </row>
    <row r="404" spans="1:24">
      <c r="A404" s="85"/>
      <c r="B404" s="85">
        <v>8</v>
      </c>
      <c r="C404" s="82">
        <v>1</v>
      </c>
      <c r="D404" s="82">
        <v>13</v>
      </c>
      <c r="E404" s="82"/>
      <c r="F404" s="83">
        <v>1321</v>
      </c>
      <c r="G404" s="82">
        <v>5</v>
      </c>
      <c r="H404" s="82">
        <v>54.704228688384717</v>
      </c>
      <c r="I404" s="82">
        <v>127.21009523378139</v>
      </c>
      <c r="J404" s="82">
        <v>91.107508459456469</v>
      </c>
      <c r="K404" s="82"/>
      <c r="L404" s="117">
        <v>218.81</v>
      </c>
      <c r="M404" s="117">
        <v>437.12760369323786</v>
      </c>
      <c r="N404" s="87">
        <v>5550000</v>
      </c>
      <c r="O404" s="87">
        <v>733882000</v>
      </c>
      <c r="P404" s="87">
        <v>226332000</v>
      </c>
      <c r="Q404" s="87">
        <v>507550000</v>
      </c>
      <c r="R404" s="87">
        <f t="shared" si="12"/>
        <v>5549995.4197576502</v>
      </c>
      <c r="S404" s="87">
        <v>733882000</v>
      </c>
      <c r="T404" s="87">
        <f t="shared" si="13"/>
        <v>11087501.477752877</v>
      </c>
      <c r="U404" s="85"/>
      <c r="V404" s="115" t="s">
        <v>1257</v>
      </c>
      <c r="W404" s="115" t="s">
        <v>1257</v>
      </c>
      <c r="X404" s="115" t="s">
        <v>1258</v>
      </c>
    </row>
    <row r="405" spans="1:24">
      <c r="A405" s="85"/>
      <c r="B405" s="85">
        <v>8</v>
      </c>
      <c r="C405" s="82">
        <v>1</v>
      </c>
      <c r="D405" s="82">
        <v>13</v>
      </c>
      <c r="E405" s="82"/>
      <c r="F405" s="83">
        <v>1322</v>
      </c>
      <c r="G405" s="82">
        <v>5</v>
      </c>
      <c r="H405" s="82">
        <v>18.468083603176176</v>
      </c>
      <c r="I405" s="82">
        <v>42.945979319589746</v>
      </c>
      <c r="J405" s="82">
        <v>30.757788263333712</v>
      </c>
      <c r="K405" s="82"/>
      <c r="L405" s="117">
        <v>73.87</v>
      </c>
      <c r="M405" s="117">
        <v>147.57376758292347</v>
      </c>
      <c r="N405" s="87">
        <v>5700000</v>
      </c>
      <c r="O405" s="87">
        <v>254454000</v>
      </c>
      <c r="P405" s="87">
        <v>78474000</v>
      </c>
      <c r="Q405" s="87">
        <v>175980000</v>
      </c>
      <c r="R405" s="87">
        <f t="shared" si="12"/>
        <v>5699998.4598293919</v>
      </c>
      <c r="S405" s="87">
        <v>254454000</v>
      </c>
      <c r="T405" s="87">
        <f t="shared" si="13"/>
        <v>11387170.000458702</v>
      </c>
      <c r="U405" s="85"/>
      <c r="V405" s="115" t="s">
        <v>1257</v>
      </c>
      <c r="W405" s="115" t="s">
        <v>1257</v>
      </c>
      <c r="X405" s="115" t="s">
        <v>1258</v>
      </c>
    </row>
    <row r="406" spans="1:24">
      <c r="A406" s="85"/>
      <c r="B406" s="85">
        <v>8</v>
      </c>
      <c r="C406" s="82">
        <v>1</v>
      </c>
      <c r="D406" s="82">
        <v>13</v>
      </c>
      <c r="E406" s="82"/>
      <c r="F406" s="83">
        <v>1323</v>
      </c>
      <c r="G406" s="82">
        <v>5</v>
      </c>
      <c r="H406" s="82">
        <v>17.80056250908547</v>
      </c>
      <c r="I406" s="82">
        <v>41.393715006833489</v>
      </c>
      <c r="J406" s="82">
        <v>29.64606097670719</v>
      </c>
      <c r="K406" s="82"/>
      <c r="L406" s="117">
        <v>71.2</v>
      </c>
      <c r="M406" s="117">
        <v>142.23977598354068</v>
      </c>
      <c r="N406" s="87">
        <v>5600000</v>
      </c>
      <c r="O406" s="87">
        <v>240954000</v>
      </c>
      <c r="P406" s="87">
        <v>74314000</v>
      </c>
      <c r="Q406" s="87">
        <v>166640000</v>
      </c>
      <c r="R406" s="87">
        <f t="shared" si="12"/>
        <v>5599995.804636972</v>
      </c>
      <c r="S406" s="87">
        <v>240954000</v>
      </c>
      <c r="T406" s="87">
        <f t="shared" si="13"/>
        <v>11187389.729779923</v>
      </c>
      <c r="U406" s="85"/>
      <c r="V406" s="115" t="s">
        <v>1257</v>
      </c>
      <c r="W406" s="115" t="s">
        <v>1257</v>
      </c>
      <c r="X406" s="115" t="s">
        <v>1258</v>
      </c>
    </row>
    <row r="407" spans="1:24">
      <c r="A407" s="85"/>
      <c r="B407" s="85">
        <v>8</v>
      </c>
      <c r="C407" s="82">
        <v>1</v>
      </c>
      <c r="D407" s="82">
        <v>13</v>
      </c>
      <c r="E407" s="82"/>
      <c r="F407" s="83">
        <v>1324</v>
      </c>
      <c r="G407" s="82">
        <v>5</v>
      </c>
      <c r="H407" s="82">
        <v>17.80056250908547</v>
      </c>
      <c r="I407" s="82">
        <v>41.393715006833489</v>
      </c>
      <c r="J407" s="82">
        <v>29.64606097670719</v>
      </c>
      <c r="K407" s="82"/>
      <c r="L407" s="117">
        <v>71.2</v>
      </c>
      <c r="M407" s="117">
        <v>142.23977598354068</v>
      </c>
      <c r="N407" s="87">
        <v>5600000</v>
      </c>
      <c r="O407" s="87">
        <v>240954000</v>
      </c>
      <c r="P407" s="87">
        <v>74314000</v>
      </c>
      <c r="Q407" s="87">
        <v>166640000</v>
      </c>
      <c r="R407" s="87">
        <f t="shared" si="12"/>
        <v>5599995.804636972</v>
      </c>
      <c r="S407" s="87">
        <v>240954000</v>
      </c>
      <c r="T407" s="87">
        <f t="shared" si="13"/>
        <v>11187389.729779923</v>
      </c>
      <c r="U407" s="85"/>
      <c r="V407" s="115" t="s">
        <v>1257</v>
      </c>
      <c r="W407" s="115" t="s">
        <v>1257</v>
      </c>
      <c r="X407" s="115" t="s">
        <v>1258</v>
      </c>
    </row>
    <row r="408" spans="1:24">
      <c r="A408" s="85"/>
      <c r="B408" s="85">
        <v>8</v>
      </c>
      <c r="C408" s="82">
        <v>1</v>
      </c>
      <c r="D408" s="82">
        <v>13</v>
      </c>
      <c r="E408" s="82"/>
      <c r="F408" s="83">
        <v>1325</v>
      </c>
      <c r="G408" s="82">
        <v>5</v>
      </c>
      <c r="H408" s="82">
        <v>17.80056250908547</v>
      </c>
      <c r="I408" s="82">
        <v>41.393715006833489</v>
      </c>
      <c r="J408" s="82">
        <v>29.64606097670719</v>
      </c>
      <c r="K408" s="82"/>
      <c r="L408" s="117">
        <v>71.2</v>
      </c>
      <c r="M408" s="117">
        <v>142.23977598354068</v>
      </c>
      <c r="N408" s="87">
        <v>5600000</v>
      </c>
      <c r="O408" s="87">
        <v>240954000</v>
      </c>
      <c r="P408" s="87">
        <v>74314000</v>
      </c>
      <c r="Q408" s="87">
        <v>166640000</v>
      </c>
      <c r="R408" s="87">
        <f t="shared" si="12"/>
        <v>5599995.804636972</v>
      </c>
      <c r="S408" s="87">
        <v>240954000</v>
      </c>
      <c r="T408" s="87">
        <f t="shared" si="13"/>
        <v>11187389.729779923</v>
      </c>
      <c r="U408" s="85"/>
      <c r="V408" s="115" t="s">
        <v>1257</v>
      </c>
      <c r="W408" s="115" t="s">
        <v>1257</v>
      </c>
      <c r="X408" s="115" t="s">
        <v>1258</v>
      </c>
    </row>
    <row r="409" spans="1:24">
      <c r="A409" s="85"/>
      <c r="B409" s="85">
        <v>8</v>
      </c>
      <c r="C409" s="82">
        <v>1</v>
      </c>
      <c r="D409" s="82">
        <v>13</v>
      </c>
      <c r="E409" s="82"/>
      <c r="F409" s="83">
        <v>1326</v>
      </c>
      <c r="G409" s="82">
        <v>5</v>
      </c>
      <c r="H409" s="82">
        <v>17.80056250908547</v>
      </c>
      <c r="I409" s="82">
        <v>41.393715006833489</v>
      </c>
      <c r="J409" s="82">
        <v>29.64606097670719</v>
      </c>
      <c r="K409" s="82"/>
      <c r="L409" s="117">
        <v>71.2</v>
      </c>
      <c r="M409" s="117">
        <v>142.23977598354068</v>
      </c>
      <c r="N409" s="87">
        <v>5600000</v>
      </c>
      <c r="O409" s="87">
        <v>240954000</v>
      </c>
      <c r="P409" s="87">
        <v>74314000</v>
      </c>
      <c r="Q409" s="87">
        <v>166640000</v>
      </c>
      <c r="R409" s="87">
        <f t="shared" si="12"/>
        <v>5599995.804636972</v>
      </c>
      <c r="S409" s="87">
        <v>240954000</v>
      </c>
      <c r="T409" s="87">
        <f t="shared" si="13"/>
        <v>11187389.729779923</v>
      </c>
      <c r="U409" s="85"/>
      <c r="V409" s="115" t="s">
        <v>1257</v>
      </c>
      <c r="W409" s="115" t="s">
        <v>1257</v>
      </c>
      <c r="X409" s="115" t="s">
        <v>1258</v>
      </c>
    </row>
    <row r="410" spans="1:24">
      <c r="A410" s="85"/>
      <c r="B410" s="85">
        <v>8</v>
      </c>
      <c r="C410" s="82">
        <v>1</v>
      </c>
      <c r="D410" s="82">
        <v>13</v>
      </c>
      <c r="E410" s="82"/>
      <c r="F410" s="83">
        <v>1327</v>
      </c>
      <c r="G410" s="82">
        <v>5</v>
      </c>
      <c r="H410" s="82">
        <v>34.711096892716668</v>
      </c>
      <c r="I410" s="82">
        <v>80.717744263325301</v>
      </c>
      <c r="J410" s="82">
        <v>57.809818904579018</v>
      </c>
      <c r="K410" s="82"/>
      <c r="L410" s="117">
        <v>138.84</v>
      </c>
      <c r="M410" s="117">
        <v>277.36756316790434</v>
      </c>
      <c r="N410" s="87">
        <v>5600000</v>
      </c>
      <c r="O410" s="87">
        <v>469860000</v>
      </c>
      <c r="P410" s="87">
        <v>144910000</v>
      </c>
      <c r="Q410" s="87">
        <v>324950000</v>
      </c>
      <c r="R410" s="87">
        <f t="shared" si="12"/>
        <v>5599992.2291087965</v>
      </c>
      <c r="S410" s="87">
        <v>469860000</v>
      </c>
      <c r="T410" s="87">
        <f t="shared" si="13"/>
        <v>11187382.586769717</v>
      </c>
      <c r="U410" s="85"/>
      <c r="V410" s="115" t="s">
        <v>1257</v>
      </c>
      <c r="W410" s="115" t="s">
        <v>1257</v>
      </c>
      <c r="X410" s="115" t="s">
        <v>1258</v>
      </c>
    </row>
    <row r="411" spans="1:24">
      <c r="A411" s="85"/>
      <c r="B411" s="85">
        <v>8</v>
      </c>
      <c r="C411" s="82">
        <v>1</v>
      </c>
      <c r="D411" s="82">
        <v>14</v>
      </c>
      <c r="E411" s="82"/>
      <c r="F411" s="83">
        <v>1401</v>
      </c>
      <c r="G411" s="82">
        <v>5</v>
      </c>
      <c r="H411" s="82">
        <v>26.030822590533415</v>
      </c>
      <c r="I411" s="82">
        <v>60.532494473476163</v>
      </c>
      <c r="J411" s="82">
        <v>43.353200405825177</v>
      </c>
      <c r="K411" s="82"/>
      <c r="L411" s="117">
        <v>104.12</v>
      </c>
      <c r="M411" s="117">
        <v>208.00569487930136</v>
      </c>
      <c r="N411" s="87">
        <v>5700000</v>
      </c>
      <c r="O411" s="87">
        <v>358653000</v>
      </c>
      <c r="P411" s="87">
        <v>110613000</v>
      </c>
      <c r="Q411" s="87">
        <v>248040000</v>
      </c>
      <c r="R411" s="87">
        <f t="shared" si="12"/>
        <v>5699986.9775397079</v>
      </c>
      <c r="S411" s="87">
        <v>358653000</v>
      </c>
      <c r="T411" s="87">
        <f t="shared" si="13"/>
        <v>11387147.06171836</v>
      </c>
      <c r="U411" s="85"/>
      <c r="V411" s="115" t="s">
        <v>1257</v>
      </c>
      <c r="W411" s="115" t="s">
        <v>1257</v>
      </c>
      <c r="X411" s="115" t="s">
        <v>1258</v>
      </c>
    </row>
    <row r="412" spans="1:24">
      <c r="A412" s="85"/>
      <c r="B412" s="85">
        <v>8</v>
      </c>
      <c r="C412" s="82">
        <v>1</v>
      </c>
      <c r="D412" s="82">
        <v>14</v>
      </c>
      <c r="E412" s="82"/>
      <c r="F412" s="83">
        <v>1402</v>
      </c>
      <c r="G412" s="82">
        <v>5</v>
      </c>
      <c r="H412" s="82">
        <v>27.400865884772013</v>
      </c>
      <c r="I412" s="82">
        <v>63.718415235238055</v>
      </c>
      <c r="J412" s="82">
        <v>45.634947795605449</v>
      </c>
      <c r="K412" s="82"/>
      <c r="L412" s="117">
        <v>109.6</v>
      </c>
      <c r="M412" s="117">
        <v>218.95336303084349</v>
      </c>
      <c r="N412" s="87">
        <v>5650000</v>
      </c>
      <c r="O412" s="87">
        <v>374218000</v>
      </c>
      <c r="P412" s="87">
        <v>115418000</v>
      </c>
      <c r="Q412" s="87">
        <v>258800000</v>
      </c>
      <c r="R412" s="87">
        <f t="shared" si="12"/>
        <v>5649989.9357398581</v>
      </c>
      <c r="S412" s="87">
        <v>374218000</v>
      </c>
      <c r="T412" s="87">
        <f t="shared" si="13"/>
        <v>11287265.488327201</v>
      </c>
      <c r="U412" s="85"/>
      <c r="V412" s="115" t="s">
        <v>1257</v>
      </c>
      <c r="W412" s="115" t="s">
        <v>1257</v>
      </c>
      <c r="X412" s="115" t="s">
        <v>1258</v>
      </c>
    </row>
    <row r="413" spans="1:24">
      <c r="A413" s="85"/>
      <c r="B413" s="85">
        <v>8</v>
      </c>
      <c r="C413" s="82">
        <v>1</v>
      </c>
      <c r="D413" s="82">
        <v>14</v>
      </c>
      <c r="E413" s="82"/>
      <c r="F413" s="83">
        <v>1403</v>
      </c>
      <c r="G413" s="82">
        <v>5</v>
      </c>
      <c r="H413" s="82">
        <v>27.400865884772013</v>
      </c>
      <c r="I413" s="82">
        <v>63.718415235238055</v>
      </c>
      <c r="J413" s="82">
        <v>45.634947795605449</v>
      </c>
      <c r="K413" s="82"/>
      <c r="L413" s="117">
        <v>109.6</v>
      </c>
      <c r="M413" s="117">
        <v>218.95336303084349</v>
      </c>
      <c r="N413" s="87">
        <v>5650000</v>
      </c>
      <c r="O413" s="87">
        <v>374218000</v>
      </c>
      <c r="P413" s="87">
        <v>115418000</v>
      </c>
      <c r="Q413" s="87">
        <v>258800000</v>
      </c>
      <c r="R413" s="87">
        <f t="shared" si="12"/>
        <v>5649989.9357398581</v>
      </c>
      <c r="S413" s="87">
        <v>374218000</v>
      </c>
      <c r="T413" s="87">
        <f t="shared" si="13"/>
        <v>11287265.488327201</v>
      </c>
      <c r="U413" s="85"/>
      <c r="V413" s="115" t="s">
        <v>1257</v>
      </c>
      <c r="W413" s="115" t="s">
        <v>1257</v>
      </c>
      <c r="X413" s="115" t="s">
        <v>1258</v>
      </c>
    </row>
    <row r="414" spans="1:24">
      <c r="A414" s="85"/>
      <c r="B414" s="85">
        <v>8</v>
      </c>
      <c r="C414" s="82">
        <v>1</v>
      </c>
      <c r="D414" s="82">
        <v>14</v>
      </c>
      <c r="E414" s="82"/>
      <c r="F414" s="83">
        <v>1404</v>
      </c>
      <c r="G414" s="82">
        <v>5</v>
      </c>
      <c r="H414" s="82">
        <v>27.400865884772013</v>
      </c>
      <c r="I414" s="82">
        <v>63.718415235238055</v>
      </c>
      <c r="J414" s="82">
        <v>45.634947795605449</v>
      </c>
      <c r="K414" s="82"/>
      <c r="L414" s="117">
        <v>109.6</v>
      </c>
      <c r="M414" s="117">
        <v>218.95336303084349</v>
      </c>
      <c r="N414" s="87">
        <v>5650000</v>
      </c>
      <c r="O414" s="87">
        <v>374218000</v>
      </c>
      <c r="P414" s="87">
        <v>115418000</v>
      </c>
      <c r="Q414" s="87">
        <v>258800000</v>
      </c>
      <c r="R414" s="87">
        <f t="shared" si="12"/>
        <v>5649989.9357398581</v>
      </c>
      <c r="S414" s="87">
        <v>374218000</v>
      </c>
      <c r="T414" s="87">
        <f t="shared" si="13"/>
        <v>11287265.488327201</v>
      </c>
      <c r="U414" s="85"/>
      <c r="V414" s="115" t="s">
        <v>1257</v>
      </c>
      <c r="W414" s="115" t="s">
        <v>1257</v>
      </c>
      <c r="X414" s="115" t="s">
        <v>1258</v>
      </c>
    </row>
    <row r="415" spans="1:24">
      <c r="A415" s="85"/>
      <c r="B415" s="85">
        <v>8</v>
      </c>
      <c r="C415" s="82">
        <v>1</v>
      </c>
      <c r="D415" s="82">
        <v>14</v>
      </c>
      <c r="E415" s="82"/>
      <c r="F415" s="83">
        <v>1405</v>
      </c>
      <c r="G415" s="82">
        <v>5</v>
      </c>
      <c r="H415" s="82">
        <v>27.400865884772013</v>
      </c>
      <c r="I415" s="82">
        <v>63.718415235238055</v>
      </c>
      <c r="J415" s="82">
        <v>45.634947795605449</v>
      </c>
      <c r="K415" s="82"/>
      <c r="L415" s="117">
        <v>109.6</v>
      </c>
      <c r="M415" s="117">
        <v>218.95336303084349</v>
      </c>
      <c r="N415" s="87">
        <v>5650000</v>
      </c>
      <c r="O415" s="87">
        <v>374218000</v>
      </c>
      <c r="P415" s="87">
        <v>115418000</v>
      </c>
      <c r="Q415" s="87">
        <v>258800000</v>
      </c>
      <c r="R415" s="87">
        <f t="shared" si="12"/>
        <v>5649989.9357398581</v>
      </c>
      <c r="S415" s="87">
        <v>374218000</v>
      </c>
      <c r="T415" s="87">
        <f t="shared" si="13"/>
        <v>11287265.488327201</v>
      </c>
      <c r="U415" s="85"/>
      <c r="V415" s="115" t="s">
        <v>1257</v>
      </c>
      <c r="W415" s="115" t="s">
        <v>1257</v>
      </c>
      <c r="X415" s="115" t="s">
        <v>1258</v>
      </c>
    </row>
    <row r="416" spans="1:24">
      <c r="A416" s="85"/>
      <c r="B416" s="85">
        <v>8</v>
      </c>
      <c r="C416" s="82">
        <v>1</v>
      </c>
      <c r="D416" s="82">
        <v>14</v>
      </c>
      <c r="E416" s="82"/>
      <c r="F416" s="83">
        <v>1406</v>
      </c>
      <c r="G416" s="82">
        <v>5</v>
      </c>
      <c r="H416" s="82">
        <v>27.743376708331667</v>
      </c>
      <c r="I416" s="82">
        <v>64.514895425678532</v>
      </c>
      <c r="J416" s="82">
        <v>46.205384643050515</v>
      </c>
      <c r="K416" s="82"/>
      <c r="L416" s="117">
        <v>110.97</v>
      </c>
      <c r="M416" s="117">
        <v>221.69028006872904</v>
      </c>
      <c r="N416" s="87">
        <v>5700000</v>
      </c>
      <c r="O416" s="87">
        <v>382249000</v>
      </c>
      <c r="P416" s="87">
        <v>117889000</v>
      </c>
      <c r="Q416" s="87">
        <v>264360000</v>
      </c>
      <c r="R416" s="87">
        <f t="shared" si="12"/>
        <v>5699993.0599550176</v>
      </c>
      <c r="S416" s="87">
        <v>382249000</v>
      </c>
      <c r="T416" s="87">
        <f t="shared" si="13"/>
        <v>11387159.212861491</v>
      </c>
      <c r="U416" s="85"/>
      <c r="V416" s="115" t="s">
        <v>1257</v>
      </c>
      <c r="W416" s="115" t="s">
        <v>1257</v>
      </c>
      <c r="X416" s="115" t="s">
        <v>1258</v>
      </c>
    </row>
    <row r="417" spans="1:24">
      <c r="A417" s="85"/>
      <c r="B417" s="85">
        <v>8</v>
      </c>
      <c r="C417" s="82">
        <v>1</v>
      </c>
      <c r="D417" s="82">
        <v>14</v>
      </c>
      <c r="E417" s="82"/>
      <c r="F417" s="83">
        <v>1407</v>
      </c>
      <c r="G417" s="82">
        <v>5</v>
      </c>
      <c r="H417" s="82">
        <v>25.303299600344666</v>
      </c>
      <c r="I417" s="82">
        <v>58.840700784292373</v>
      </c>
      <c r="J417" s="82">
        <v>42.141542576580541</v>
      </c>
      <c r="K417" s="82"/>
      <c r="L417" s="117">
        <v>101.21</v>
      </c>
      <c r="M417" s="117">
        <v>202.19224336087291</v>
      </c>
      <c r="N417" s="87">
        <v>5650000</v>
      </c>
      <c r="O417" s="87">
        <v>345571000</v>
      </c>
      <c r="P417" s="87">
        <v>106581000</v>
      </c>
      <c r="Q417" s="87">
        <v>238990000</v>
      </c>
      <c r="R417" s="87">
        <f t="shared" si="12"/>
        <v>5649986.6270114677</v>
      </c>
      <c r="S417" s="87">
        <v>345571000</v>
      </c>
      <c r="T417" s="87">
        <f t="shared" si="13"/>
        <v>11287258.878316177</v>
      </c>
      <c r="U417" s="85"/>
      <c r="V417" s="115" t="s">
        <v>1257</v>
      </c>
      <c r="W417" s="115" t="s">
        <v>1257</v>
      </c>
      <c r="X417" s="115" t="s">
        <v>1258</v>
      </c>
    </row>
    <row r="418" spans="1:24">
      <c r="A418" s="85"/>
      <c r="B418" s="85">
        <v>8</v>
      </c>
      <c r="C418" s="82">
        <v>1</v>
      </c>
      <c r="D418" s="82">
        <v>14</v>
      </c>
      <c r="E418" s="82"/>
      <c r="F418" s="83">
        <v>1408</v>
      </c>
      <c r="G418" s="82">
        <v>5</v>
      </c>
      <c r="H418" s="82">
        <v>40.651284606422713</v>
      </c>
      <c r="I418" s="82">
        <v>94.531152529650626</v>
      </c>
      <c r="J418" s="82">
        <v>67.702942623772316</v>
      </c>
      <c r="K418" s="82"/>
      <c r="L418" s="117">
        <v>162.6</v>
      </c>
      <c r="M418" s="117">
        <v>324.83409515342294</v>
      </c>
      <c r="N418" s="87">
        <v>5650000</v>
      </c>
      <c r="O418" s="87">
        <v>555182000</v>
      </c>
      <c r="P418" s="87">
        <v>171222000</v>
      </c>
      <c r="Q418" s="87">
        <v>383960000</v>
      </c>
      <c r="R418" s="87">
        <f t="shared" si="12"/>
        <v>5649999.2583210068</v>
      </c>
      <c r="S418" s="87">
        <v>555182000</v>
      </c>
      <c r="T418" s="87">
        <f t="shared" si="13"/>
        <v>11287284.112510547</v>
      </c>
      <c r="U418" s="85"/>
      <c r="V418" s="115" t="s">
        <v>1257</v>
      </c>
      <c r="W418" s="115" t="s">
        <v>1257</v>
      </c>
      <c r="X418" s="115" t="s">
        <v>1258</v>
      </c>
    </row>
    <row r="419" spans="1:24">
      <c r="A419" s="85"/>
      <c r="B419" s="85">
        <v>8</v>
      </c>
      <c r="C419" s="82">
        <v>1</v>
      </c>
      <c r="D419" s="82">
        <v>14</v>
      </c>
      <c r="E419" s="82"/>
      <c r="F419" s="83">
        <v>1409</v>
      </c>
      <c r="G419" s="82">
        <v>5</v>
      </c>
      <c r="H419" s="82">
        <v>19.148105092287306</v>
      </c>
      <c r="I419" s="82">
        <v>44.527312252435067</v>
      </c>
      <c r="J419" s="82">
        <v>31.890334413005672</v>
      </c>
      <c r="K419" s="82"/>
      <c r="L419" s="117">
        <v>76.59</v>
      </c>
      <c r="M419" s="117">
        <v>153.00764666544075</v>
      </c>
      <c r="N419" s="87">
        <v>5650000</v>
      </c>
      <c r="O419" s="87">
        <v>261509000</v>
      </c>
      <c r="P419" s="87">
        <v>80659000</v>
      </c>
      <c r="Q419" s="87">
        <v>180850000</v>
      </c>
      <c r="R419" s="87">
        <f t="shared" si="12"/>
        <v>5649995.8062470537</v>
      </c>
      <c r="S419" s="87">
        <v>261509000</v>
      </c>
      <c r="T419" s="87">
        <f t="shared" si="13"/>
        <v>11287277.21613097</v>
      </c>
      <c r="U419" s="85"/>
      <c r="V419" s="115" t="s">
        <v>1257</v>
      </c>
      <c r="W419" s="115" t="s">
        <v>1257</v>
      </c>
      <c r="X419" s="115" t="s">
        <v>1258</v>
      </c>
    </row>
    <row r="420" spans="1:24">
      <c r="A420" s="85"/>
      <c r="B420" s="85">
        <v>8</v>
      </c>
      <c r="C420" s="82">
        <v>1</v>
      </c>
      <c r="D420" s="82">
        <v>14</v>
      </c>
      <c r="E420" s="82"/>
      <c r="F420" s="83">
        <v>1410</v>
      </c>
      <c r="G420" s="82">
        <v>5</v>
      </c>
      <c r="H420" s="82">
        <v>18.788093715699063</v>
      </c>
      <c r="I420" s="82">
        <v>43.690135993869895</v>
      </c>
      <c r="J420" s="82">
        <v>31.290751157296985</v>
      </c>
      <c r="K420" s="82"/>
      <c r="L420" s="117">
        <v>75.150000000000006</v>
      </c>
      <c r="M420" s="117">
        <v>150.13088715116689</v>
      </c>
      <c r="N420" s="87">
        <v>5650000</v>
      </c>
      <c r="O420" s="87">
        <v>256592000</v>
      </c>
      <c r="P420" s="87">
        <v>79142000</v>
      </c>
      <c r="Q420" s="87">
        <v>177450000</v>
      </c>
      <c r="R420" s="87">
        <f t="shared" si="12"/>
        <v>5649990.0361931138</v>
      </c>
      <c r="S420" s="87">
        <v>256592000</v>
      </c>
      <c r="T420" s="87">
        <f t="shared" si="13"/>
        <v>11287265.68900766</v>
      </c>
      <c r="U420" s="85"/>
      <c r="V420" s="115" t="s">
        <v>1257</v>
      </c>
      <c r="W420" s="115" t="s">
        <v>1257</v>
      </c>
      <c r="X420" s="115" t="s">
        <v>1258</v>
      </c>
    </row>
    <row r="421" spans="1:24">
      <c r="A421" s="85"/>
      <c r="B421" s="85">
        <v>8</v>
      </c>
      <c r="C421" s="82">
        <v>1</v>
      </c>
      <c r="D421" s="82">
        <v>14</v>
      </c>
      <c r="E421" s="82"/>
      <c r="F421" s="83">
        <v>1411</v>
      </c>
      <c r="G421" s="82">
        <v>5</v>
      </c>
      <c r="H421" s="82">
        <v>18.425582260106729</v>
      </c>
      <c r="I421" s="82">
        <v>42.84714601128691</v>
      </c>
      <c r="J421" s="82">
        <v>30.687004128979211</v>
      </c>
      <c r="K421" s="82"/>
      <c r="L421" s="117">
        <v>73.7</v>
      </c>
      <c r="M421" s="117">
        <v>147.23415014026614</v>
      </c>
      <c r="N421" s="87">
        <v>5650000</v>
      </c>
      <c r="O421" s="87">
        <v>251641000</v>
      </c>
      <c r="P421" s="87">
        <v>77611000</v>
      </c>
      <c r="Q421" s="87">
        <v>174030000</v>
      </c>
      <c r="R421" s="87">
        <f t="shared" si="12"/>
        <v>5649987.2725700075</v>
      </c>
      <c r="S421" s="87">
        <v>251641000</v>
      </c>
      <c r="T421" s="87">
        <f t="shared" si="13"/>
        <v>11287260.167980533</v>
      </c>
      <c r="U421" s="85"/>
      <c r="V421" s="115" t="s">
        <v>1257</v>
      </c>
      <c r="W421" s="115" t="s">
        <v>1257</v>
      </c>
      <c r="X421" s="115" t="s">
        <v>1258</v>
      </c>
    </row>
    <row r="422" spans="1:24">
      <c r="A422" s="85"/>
      <c r="B422" s="85">
        <v>8</v>
      </c>
      <c r="C422" s="82">
        <v>1</v>
      </c>
      <c r="D422" s="82">
        <v>14</v>
      </c>
      <c r="E422" s="82"/>
      <c r="F422" s="83">
        <v>1412</v>
      </c>
      <c r="G422" s="82">
        <v>5</v>
      </c>
      <c r="H422" s="82">
        <v>18.000568829412273</v>
      </c>
      <c r="I422" s="82">
        <v>41.85881292825858</v>
      </c>
      <c r="J422" s="82">
        <v>29.979162785434237</v>
      </c>
      <c r="K422" s="82"/>
      <c r="L422" s="117">
        <v>72</v>
      </c>
      <c r="M422" s="117">
        <v>143.8379757136928</v>
      </c>
      <c r="N422" s="87">
        <v>5650000</v>
      </c>
      <c r="O422" s="87">
        <v>245837000</v>
      </c>
      <c r="P422" s="87">
        <v>75817000</v>
      </c>
      <c r="Q422" s="87">
        <v>170020000</v>
      </c>
      <c r="R422" s="87">
        <f t="shared" si="12"/>
        <v>5649998.1558298366</v>
      </c>
      <c r="S422" s="87">
        <v>245837000</v>
      </c>
      <c r="T422" s="87">
        <f t="shared" si="13"/>
        <v>11287281.910009183</v>
      </c>
      <c r="U422" s="85"/>
      <c r="V422" s="115" t="s">
        <v>1257</v>
      </c>
      <c r="W422" s="115" t="s">
        <v>1257</v>
      </c>
      <c r="X422" s="115" t="s">
        <v>1258</v>
      </c>
    </row>
    <row r="423" spans="1:24">
      <c r="A423" s="85"/>
      <c r="B423" s="85">
        <v>8</v>
      </c>
      <c r="C423" s="82">
        <v>1</v>
      </c>
      <c r="D423" s="82">
        <v>14</v>
      </c>
      <c r="E423" s="82"/>
      <c r="F423" s="83">
        <v>1413</v>
      </c>
      <c r="G423" s="82">
        <v>5</v>
      </c>
      <c r="H423" s="82">
        <v>18.900597270882884</v>
      </c>
      <c r="I423" s="82">
        <v>43.951753574671507</v>
      </c>
      <c r="J423" s="82">
        <v>31.478120924705944</v>
      </c>
      <c r="K423" s="82"/>
      <c r="L423" s="117">
        <v>75.599999999999994</v>
      </c>
      <c r="M423" s="117">
        <v>151.02987449937746</v>
      </c>
      <c r="N423" s="87">
        <v>5750000</v>
      </c>
      <c r="O423" s="87">
        <v>262697000</v>
      </c>
      <c r="P423" s="87">
        <v>81017000</v>
      </c>
      <c r="Q423" s="87">
        <v>181680000</v>
      </c>
      <c r="R423" s="87">
        <f t="shared" si="12"/>
        <v>5749987.1306211241</v>
      </c>
      <c r="S423" s="87">
        <v>262697000</v>
      </c>
      <c r="T423" s="87">
        <f t="shared" si="13"/>
        <v>11487034.850671217</v>
      </c>
      <c r="U423" s="85"/>
      <c r="V423" s="115" t="s">
        <v>1257</v>
      </c>
      <c r="W423" s="115" t="s">
        <v>1257</v>
      </c>
      <c r="X423" s="115" t="s">
        <v>1258</v>
      </c>
    </row>
    <row r="424" spans="1:24">
      <c r="A424" s="85"/>
      <c r="B424" s="85">
        <v>8</v>
      </c>
      <c r="C424" s="82">
        <v>1</v>
      </c>
      <c r="D424" s="82">
        <v>14</v>
      </c>
      <c r="E424" s="82"/>
      <c r="F424" s="83">
        <v>1414</v>
      </c>
      <c r="G424" s="82">
        <v>5</v>
      </c>
      <c r="H424" s="82">
        <v>26.170827014762178</v>
      </c>
      <c r="I424" s="82">
        <v>60.858063018473729</v>
      </c>
      <c r="J424" s="82">
        <v>43.58637167193411</v>
      </c>
      <c r="K424" s="82"/>
      <c r="L424" s="117">
        <v>104.68</v>
      </c>
      <c r="M424" s="117">
        <v>209.12443469040784</v>
      </c>
      <c r="N424" s="87">
        <v>5700000</v>
      </c>
      <c r="O424" s="87">
        <v>360582000</v>
      </c>
      <c r="P424" s="87">
        <v>111212000</v>
      </c>
      <c r="Q424" s="87">
        <v>249370000</v>
      </c>
      <c r="R424" s="87">
        <f t="shared" si="12"/>
        <v>5699987.2508199215</v>
      </c>
      <c r="S424" s="87">
        <v>360582000</v>
      </c>
      <c r="T424" s="87">
        <f t="shared" si="13"/>
        <v>11387147.607663812</v>
      </c>
      <c r="U424" s="85"/>
      <c r="V424" s="115" t="s">
        <v>1257</v>
      </c>
      <c r="W424" s="115" t="s">
        <v>1257</v>
      </c>
      <c r="X424" s="115" t="s">
        <v>1258</v>
      </c>
    </row>
    <row r="425" spans="1:24">
      <c r="A425" s="85"/>
      <c r="B425" s="85">
        <v>8</v>
      </c>
      <c r="C425" s="82">
        <v>1</v>
      </c>
      <c r="D425" s="82">
        <v>14</v>
      </c>
      <c r="E425" s="82"/>
      <c r="F425" s="83">
        <v>1415</v>
      </c>
      <c r="G425" s="82">
        <v>5</v>
      </c>
      <c r="H425" s="82">
        <v>28.110888321932165</v>
      </c>
      <c r="I425" s="82">
        <v>65.369512856297149</v>
      </c>
      <c r="J425" s="82">
        <v>46.817459216586464</v>
      </c>
      <c r="K425" s="82"/>
      <c r="L425" s="117">
        <v>112.44</v>
      </c>
      <c r="M425" s="117">
        <v>224.6269720728836</v>
      </c>
      <c r="N425" s="87">
        <v>5700000</v>
      </c>
      <c r="O425" s="87">
        <v>387313000</v>
      </c>
      <c r="P425" s="87">
        <v>119453000</v>
      </c>
      <c r="Q425" s="87">
        <v>267860000</v>
      </c>
      <c r="R425" s="87">
        <f t="shared" si="12"/>
        <v>5699999.167079418</v>
      </c>
      <c r="S425" s="87">
        <v>387313000</v>
      </c>
      <c r="T425" s="87">
        <f t="shared" si="13"/>
        <v>11387171.413367203</v>
      </c>
      <c r="U425" s="85"/>
      <c r="V425" s="115" t="s">
        <v>1257</v>
      </c>
      <c r="W425" s="115" t="s">
        <v>1257</v>
      </c>
      <c r="X425" s="115" t="s">
        <v>1258</v>
      </c>
    </row>
    <row r="426" spans="1:24">
      <c r="A426" s="85"/>
      <c r="B426" s="85">
        <v>8</v>
      </c>
      <c r="C426" s="82">
        <v>1</v>
      </c>
      <c r="D426" s="82">
        <v>14</v>
      </c>
      <c r="E426" s="82"/>
      <c r="F426" s="83">
        <v>1416</v>
      </c>
      <c r="G426" s="82">
        <v>5</v>
      </c>
      <c r="H426" s="82">
        <v>27.60087220509882</v>
      </c>
      <c r="I426" s="82">
        <v>64.183513156663153</v>
      </c>
      <c r="J426" s="82">
        <v>45.968049604332499</v>
      </c>
      <c r="K426" s="82"/>
      <c r="L426" s="117">
        <v>110.4</v>
      </c>
      <c r="M426" s="117">
        <v>220.55156276099567</v>
      </c>
      <c r="N426" s="87">
        <v>5650000</v>
      </c>
      <c r="O426" s="87">
        <v>376950000</v>
      </c>
      <c r="P426" s="87">
        <v>116260000</v>
      </c>
      <c r="Q426" s="87">
        <v>260690000</v>
      </c>
      <c r="R426" s="87">
        <f t="shared" si="12"/>
        <v>5649997.1565819858</v>
      </c>
      <c r="S426" s="87">
        <v>376950000</v>
      </c>
      <c r="T426" s="87">
        <f t="shared" si="13"/>
        <v>11287279.913762126</v>
      </c>
      <c r="U426" s="85"/>
      <c r="V426" s="115" t="s">
        <v>1257</v>
      </c>
      <c r="W426" s="115" t="s">
        <v>1257</v>
      </c>
      <c r="X426" s="115" t="s">
        <v>1258</v>
      </c>
    </row>
    <row r="427" spans="1:24">
      <c r="A427" s="85"/>
      <c r="B427" s="85">
        <v>8</v>
      </c>
      <c r="C427" s="82">
        <v>1</v>
      </c>
      <c r="D427" s="82">
        <v>14</v>
      </c>
      <c r="E427" s="82"/>
      <c r="F427" s="83">
        <v>1417</v>
      </c>
      <c r="G427" s="82">
        <v>5</v>
      </c>
      <c r="H427" s="82">
        <v>28.025885635793273</v>
      </c>
      <c r="I427" s="82">
        <v>65.171846239691476</v>
      </c>
      <c r="J427" s="82">
        <v>46.67589094787747</v>
      </c>
      <c r="K427" s="82"/>
      <c r="L427" s="117">
        <v>112.1</v>
      </c>
      <c r="M427" s="117">
        <v>223.94773718756895</v>
      </c>
      <c r="N427" s="87">
        <v>5650000</v>
      </c>
      <c r="O427" s="87">
        <v>382754000</v>
      </c>
      <c r="P427" s="87">
        <v>118044000</v>
      </c>
      <c r="Q427" s="87">
        <v>264710000</v>
      </c>
      <c r="R427" s="87">
        <f t="shared" si="12"/>
        <v>5649990.0165505148</v>
      </c>
      <c r="S427" s="87">
        <v>382754000</v>
      </c>
      <c r="T427" s="87">
        <f t="shared" si="13"/>
        <v>11287265.649766665</v>
      </c>
      <c r="U427" s="85"/>
      <c r="V427" s="115" t="s">
        <v>1257</v>
      </c>
      <c r="W427" s="115" t="s">
        <v>1257</v>
      </c>
      <c r="X427" s="115" t="s">
        <v>1258</v>
      </c>
    </row>
    <row r="428" spans="1:24">
      <c r="A428" s="85"/>
      <c r="B428" s="85">
        <v>8</v>
      </c>
      <c r="C428" s="82">
        <v>1</v>
      </c>
      <c r="D428" s="82">
        <v>14</v>
      </c>
      <c r="E428" s="82"/>
      <c r="F428" s="83">
        <v>1418</v>
      </c>
      <c r="G428" s="82">
        <v>5</v>
      </c>
      <c r="H428" s="82">
        <v>28.388397091385606</v>
      </c>
      <c r="I428" s="82">
        <v>66.014836222274468</v>
      </c>
      <c r="J428" s="82">
        <v>47.279637976195239</v>
      </c>
      <c r="K428" s="82"/>
      <c r="L428" s="117">
        <v>113.55</v>
      </c>
      <c r="M428" s="117">
        <v>226.8444741984697</v>
      </c>
      <c r="N428" s="87">
        <v>5650000</v>
      </c>
      <c r="O428" s="87">
        <v>387705000</v>
      </c>
      <c r="P428" s="87">
        <v>119575000</v>
      </c>
      <c r="Q428" s="87">
        <v>268130000</v>
      </c>
      <c r="R428" s="87">
        <f t="shared" si="12"/>
        <v>5649991.8105399869</v>
      </c>
      <c r="S428" s="87">
        <v>387705000</v>
      </c>
      <c r="T428" s="87">
        <f t="shared" si="13"/>
        <v>11287269.233708527</v>
      </c>
      <c r="U428" s="85"/>
      <c r="V428" s="115" t="s">
        <v>1257</v>
      </c>
      <c r="W428" s="115" t="s">
        <v>1257</v>
      </c>
      <c r="X428" s="115" t="s">
        <v>1258</v>
      </c>
    </row>
    <row r="429" spans="1:24">
      <c r="A429" s="85"/>
      <c r="B429" s="85">
        <v>8</v>
      </c>
      <c r="C429" s="82">
        <v>1</v>
      </c>
      <c r="D429" s="82">
        <v>14</v>
      </c>
      <c r="E429" s="82"/>
      <c r="F429" s="83">
        <v>1419</v>
      </c>
      <c r="G429" s="82">
        <v>5</v>
      </c>
      <c r="H429" s="82">
        <v>28.748408467973849</v>
      </c>
      <c r="I429" s="82">
        <v>66.852012480839633</v>
      </c>
      <c r="J429" s="82">
        <v>47.879221231903927</v>
      </c>
      <c r="K429" s="82"/>
      <c r="L429" s="117">
        <v>114.99</v>
      </c>
      <c r="M429" s="117">
        <v>229.72123371274355</v>
      </c>
      <c r="N429" s="87">
        <v>5650000</v>
      </c>
      <c r="O429" s="87">
        <v>392622000</v>
      </c>
      <c r="P429" s="87">
        <v>121092000</v>
      </c>
      <c r="Q429" s="87">
        <v>271530000</v>
      </c>
      <c r="R429" s="87">
        <f t="shared" si="12"/>
        <v>5649995.6315102605</v>
      </c>
      <c r="S429" s="87">
        <v>392622000</v>
      </c>
      <c r="T429" s="87">
        <f t="shared" si="13"/>
        <v>11287276.867050603</v>
      </c>
      <c r="U429" s="85"/>
      <c r="V429" s="115" t="s">
        <v>1257</v>
      </c>
      <c r="W429" s="115" t="s">
        <v>1257</v>
      </c>
      <c r="X429" s="115" t="s">
        <v>1258</v>
      </c>
    </row>
    <row r="430" spans="1:24">
      <c r="A430" s="85"/>
      <c r="B430" s="85">
        <v>8</v>
      </c>
      <c r="C430" s="82">
        <v>1</v>
      </c>
      <c r="D430" s="82">
        <v>14</v>
      </c>
      <c r="E430" s="82"/>
      <c r="F430" s="83">
        <v>1420</v>
      </c>
      <c r="G430" s="82">
        <v>5</v>
      </c>
      <c r="H430" s="82">
        <v>28.010885161768766</v>
      </c>
      <c r="I430" s="82">
        <v>65.1369638955846</v>
      </c>
      <c r="J430" s="82">
        <v>46.650908312222946</v>
      </c>
      <c r="K430" s="82"/>
      <c r="L430" s="117">
        <v>112.04</v>
      </c>
      <c r="M430" s="117">
        <v>223.82787220780756</v>
      </c>
      <c r="N430" s="87">
        <v>5650000</v>
      </c>
      <c r="O430" s="87">
        <v>382549000</v>
      </c>
      <c r="P430" s="87">
        <v>117979000</v>
      </c>
      <c r="Q430" s="87">
        <v>264570000</v>
      </c>
      <c r="R430" s="87">
        <f t="shared" si="12"/>
        <v>5649988.0060259858</v>
      </c>
      <c r="S430" s="87">
        <v>382549000</v>
      </c>
      <c r="T430" s="87">
        <f t="shared" si="13"/>
        <v>11287261.633241965</v>
      </c>
      <c r="U430" s="85"/>
      <c r="V430" s="115" t="s">
        <v>1257</v>
      </c>
      <c r="W430" s="115" t="s">
        <v>1257</v>
      </c>
      <c r="X430" s="115" t="s">
        <v>1258</v>
      </c>
    </row>
    <row r="431" spans="1:24">
      <c r="A431" s="85"/>
      <c r="B431" s="85">
        <v>8</v>
      </c>
      <c r="C431" s="82">
        <v>1</v>
      </c>
      <c r="D431" s="82">
        <v>14</v>
      </c>
      <c r="E431" s="82"/>
      <c r="F431" s="83">
        <v>1421</v>
      </c>
      <c r="G431" s="82">
        <v>5</v>
      </c>
      <c r="H431" s="82">
        <v>55.24424575326708</v>
      </c>
      <c r="I431" s="82">
        <v>128.46585962162914</v>
      </c>
      <c r="J431" s="82">
        <v>92.006883343019481</v>
      </c>
      <c r="K431" s="82"/>
      <c r="L431" s="117">
        <v>220.97</v>
      </c>
      <c r="M431" s="117">
        <v>441.44274296464857</v>
      </c>
      <c r="N431" s="87">
        <v>5600000</v>
      </c>
      <c r="O431" s="87">
        <v>747804000</v>
      </c>
      <c r="P431" s="87">
        <v>230624000</v>
      </c>
      <c r="Q431" s="87">
        <v>517180000</v>
      </c>
      <c r="R431" s="87">
        <f t="shared" si="12"/>
        <v>5599999.950709221</v>
      </c>
      <c r="S431" s="87">
        <v>747804000</v>
      </c>
      <c r="T431" s="87">
        <f t="shared" si="13"/>
        <v>11187398.012594359</v>
      </c>
      <c r="U431" s="85"/>
      <c r="V431" s="115" t="s">
        <v>1257</v>
      </c>
      <c r="W431" s="115" t="s">
        <v>1257</v>
      </c>
      <c r="X431" s="115" t="s">
        <v>1258</v>
      </c>
    </row>
    <row r="432" spans="1:24">
      <c r="A432" s="85"/>
      <c r="B432" s="85">
        <v>8</v>
      </c>
      <c r="C432" s="82">
        <v>1</v>
      </c>
      <c r="D432" s="82">
        <v>14</v>
      </c>
      <c r="E432" s="82"/>
      <c r="F432" s="83">
        <v>1422</v>
      </c>
      <c r="G432" s="82">
        <v>5</v>
      </c>
      <c r="H432" s="82">
        <v>18.468083603176176</v>
      </c>
      <c r="I432" s="82">
        <v>42.945979319589746</v>
      </c>
      <c r="J432" s="82">
        <v>30.757788263333712</v>
      </c>
      <c r="K432" s="82"/>
      <c r="L432" s="117">
        <v>73.87</v>
      </c>
      <c r="M432" s="117">
        <v>147.57376758292347</v>
      </c>
      <c r="N432" s="87">
        <v>5750000</v>
      </c>
      <c r="O432" s="87">
        <v>256686000</v>
      </c>
      <c r="P432" s="87">
        <v>79166000</v>
      </c>
      <c r="Q432" s="87">
        <v>177520000</v>
      </c>
      <c r="R432" s="87">
        <f t="shared" si="12"/>
        <v>5749997.2673244169</v>
      </c>
      <c r="S432" s="87">
        <v>256686000</v>
      </c>
      <c r="T432" s="87">
        <f t="shared" si="13"/>
        <v>11487055.101266799</v>
      </c>
      <c r="U432" s="85"/>
      <c r="V432" s="115" t="s">
        <v>1257</v>
      </c>
      <c r="W432" s="115" t="s">
        <v>1257</v>
      </c>
      <c r="X432" s="115" t="s">
        <v>1258</v>
      </c>
    </row>
    <row r="433" spans="1:24">
      <c r="A433" s="85"/>
      <c r="B433" s="85">
        <v>8</v>
      </c>
      <c r="C433" s="82">
        <v>1</v>
      </c>
      <c r="D433" s="82">
        <v>14</v>
      </c>
      <c r="E433" s="82"/>
      <c r="F433" s="83">
        <v>1423</v>
      </c>
      <c r="G433" s="82">
        <v>5</v>
      </c>
      <c r="H433" s="82">
        <v>17.80056250908547</v>
      </c>
      <c r="I433" s="82">
        <v>41.393715006833489</v>
      </c>
      <c r="J433" s="82">
        <v>29.64606097670719</v>
      </c>
      <c r="K433" s="82"/>
      <c r="L433" s="117">
        <v>71.2</v>
      </c>
      <c r="M433" s="117">
        <v>142.23977598354068</v>
      </c>
      <c r="N433" s="87">
        <v>5650000</v>
      </c>
      <c r="O433" s="87">
        <v>243105000</v>
      </c>
      <c r="P433" s="87">
        <v>74975000</v>
      </c>
      <c r="Q433" s="87">
        <v>168130000</v>
      </c>
      <c r="R433" s="87">
        <f t="shared" si="12"/>
        <v>5649987.0518284449</v>
      </c>
      <c r="S433" s="87">
        <v>243105000</v>
      </c>
      <c r="T433" s="87">
        <f t="shared" si="13"/>
        <v>11287259.726994149</v>
      </c>
      <c r="U433" s="85"/>
      <c r="V433" s="115" t="s">
        <v>1257</v>
      </c>
      <c r="W433" s="115" t="s">
        <v>1257</v>
      </c>
      <c r="X433" s="115" t="s">
        <v>1258</v>
      </c>
    </row>
    <row r="434" spans="1:24">
      <c r="A434" s="85"/>
      <c r="B434" s="85">
        <v>8</v>
      </c>
      <c r="C434" s="82">
        <v>1</v>
      </c>
      <c r="D434" s="82">
        <v>14</v>
      </c>
      <c r="E434" s="82"/>
      <c r="F434" s="83">
        <v>1424</v>
      </c>
      <c r="G434" s="82">
        <v>5</v>
      </c>
      <c r="H434" s="82">
        <v>17.80056250908547</v>
      </c>
      <c r="I434" s="82">
        <v>41.393715006833489</v>
      </c>
      <c r="J434" s="82">
        <v>29.64606097670719</v>
      </c>
      <c r="K434" s="82"/>
      <c r="L434" s="117">
        <v>71.2</v>
      </c>
      <c r="M434" s="117">
        <v>142.23977598354068</v>
      </c>
      <c r="N434" s="87">
        <v>5650000</v>
      </c>
      <c r="O434" s="87">
        <v>243105000</v>
      </c>
      <c r="P434" s="87">
        <v>74975000</v>
      </c>
      <c r="Q434" s="87">
        <v>168130000</v>
      </c>
      <c r="R434" s="87">
        <f t="shared" si="12"/>
        <v>5649987.0518284449</v>
      </c>
      <c r="S434" s="87">
        <v>243105000</v>
      </c>
      <c r="T434" s="87">
        <f t="shared" si="13"/>
        <v>11287259.726994149</v>
      </c>
      <c r="U434" s="85"/>
      <c r="V434" s="115" t="s">
        <v>1257</v>
      </c>
      <c r="W434" s="115" t="s">
        <v>1257</v>
      </c>
      <c r="X434" s="115" t="s">
        <v>1258</v>
      </c>
    </row>
    <row r="435" spans="1:24">
      <c r="A435" s="85"/>
      <c r="B435" s="85">
        <v>8</v>
      </c>
      <c r="C435" s="82">
        <v>1</v>
      </c>
      <c r="D435" s="82">
        <v>14</v>
      </c>
      <c r="E435" s="82"/>
      <c r="F435" s="83">
        <v>1425</v>
      </c>
      <c r="G435" s="82">
        <v>5</v>
      </c>
      <c r="H435" s="82">
        <v>17.80056250908547</v>
      </c>
      <c r="I435" s="82">
        <v>41.393715006833489</v>
      </c>
      <c r="J435" s="82">
        <v>29.64606097670719</v>
      </c>
      <c r="K435" s="82"/>
      <c r="L435" s="117">
        <v>71.2</v>
      </c>
      <c r="M435" s="117">
        <v>142.23977598354068</v>
      </c>
      <c r="N435" s="87">
        <v>5650000</v>
      </c>
      <c r="O435" s="87">
        <v>243105000</v>
      </c>
      <c r="P435" s="87">
        <v>74975000</v>
      </c>
      <c r="Q435" s="87">
        <v>168130000</v>
      </c>
      <c r="R435" s="87">
        <f t="shared" si="12"/>
        <v>5649987.0518284449</v>
      </c>
      <c r="S435" s="87">
        <v>243105000</v>
      </c>
      <c r="T435" s="87">
        <f t="shared" si="13"/>
        <v>11287259.726994149</v>
      </c>
      <c r="U435" s="85"/>
      <c r="V435" s="115" t="s">
        <v>1257</v>
      </c>
      <c r="W435" s="115" t="s">
        <v>1257</v>
      </c>
      <c r="X435" s="115" t="s">
        <v>1258</v>
      </c>
    </row>
    <row r="436" spans="1:24">
      <c r="A436" s="85"/>
      <c r="B436" s="85">
        <v>8</v>
      </c>
      <c r="C436" s="82">
        <v>1</v>
      </c>
      <c r="D436" s="82">
        <v>14</v>
      </c>
      <c r="E436" s="82"/>
      <c r="F436" s="83">
        <v>1426</v>
      </c>
      <c r="G436" s="82">
        <v>5</v>
      </c>
      <c r="H436" s="82">
        <v>17.80056250908547</v>
      </c>
      <c r="I436" s="82">
        <v>41.393715006833489</v>
      </c>
      <c r="J436" s="82">
        <v>29.64606097670719</v>
      </c>
      <c r="K436" s="82"/>
      <c r="L436" s="117">
        <v>71.2</v>
      </c>
      <c r="M436" s="117">
        <v>142.23977598354068</v>
      </c>
      <c r="N436" s="87">
        <v>5650000</v>
      </c>
      <c r="O436" s="87">
        <v>243105000</v>
      </c>
      <c r="P436" s="87">
        <v>74975000</v>
      </c>
      <c r="Q436" s="87">
        <v>168130000</v>
      </c>
      <c r="R436" s="87">
        <f t="shared" si="12"/>
        <v>5649987.0518284449</v>
      </c>
      <c r="S436" s="87">
        <v>243105000</v>
      </c>
      <c r="T436" s="87">
        <f t="shared" si="13"/>
        <v>11287259.726994149</v>
      </c>
      <c r="U436" s="85"/>
      <c r="V436" s="115" t="s">
        <v>1257</v>
      </c>
      <c r="W436" s="115" t="s">
        <v>1257</v>
      </c>
      <c r="X436" s="115" t="s">
        <v>1258</v>
      </c>
    </row>
    <row r="437" spans="1:24">
      <c r="A437" s="85"/>
      <c r="B437" s="85">
        <v>8</v>
      </c>
      <c r="C437" s="82">
        <v>1</v>
      </c>
      <c r="D437" s="82">
        <v>14</v>
      </c>
      <c r="E437" s="82"/>
      <c r="F437" s="83">
        <v>1427</v>
      </c>
      <c r="G437" s="82">
        <v>5</v>
      </c>
      <c r="H437" s="82">
        <v>34.711096892716668</v>
      </c>
      <c r="I437" s="82">
        <v>80.717744263325301</v>
      </c>
      <c r="J437" s="82">
        <v>57.809818904579018</v>
      </c>
      <c r="K437" s="82"/>
      <c r="L437" s="117">
        <v>138.84</v>
      </c>
      <c r="M437" s="117">
        <v>277.36756316790434</v>
      </c>
      <c r="N437" s="87">
        <v>5650000</v>
      </c>
      <c r="O437" s="87">
        <v>474055000</v>
      </c>
      <c r="P437" s="87">
        <v>146205000</v>
      </c>
      <c r="Q437" s="87">
        <v>327850000</v>
      </c>
      <c r="R437" s="87">
        <f t="shared" si="12"/>
        <v>5649990.0314352578</v>
      </c>
      <c r="S437" s="87">
        <v>474055000</v>
      </c>
      <c r="T437" s="87">
        <f t="shared" si="13"/>
        <v>11287265.679502657</v>
      </c>
      <c r="U437" s="85"/>
      <c r="V437" s="115" t="s">
        <v>1257</v>
      </c>
      <c r="W437" s="115" t="s">
        <v>1257</v>
      </c>
      <c r="X437" s="115" t="s">
        <v>1258</v>
      </c>
    </row>
    <row r="438" spans="1:24">
      <c r="A438" s="85"/>
      <c r="B438" s="85">
        <v>8</v>
      </c>
      <c r="C438" s="82">
        <v>1</v>
      </c>
      <c r="D438" s="82">
        <v>15</v>
      </c>
      <c r="E438" s="82"/>
      <c r="F438" s="83">
        <v>1501</v>
      </c>
      <c r="G438" s="82">
        <v>5</v>
      </c>
      <c r="H438" s="82">
        <v>26.030822590533415</v>
      </c>
      <c r="I438" s="82">
        <v>60.532494473476163</v>
      </c>
      <c r="J438" s="82">
        <v>43.353200405825177</v>
      </c>
      <c r="K438" s="82"/>
      <c r="L438" s="117">
        <v>104.12</v>
      </c>
      <c r="M438" s="117">
        <v>208.00569487930136</v>
      </c>
      <c r="N438" s="87">
        <v>5700000</v>
      </c>
      <c r="O438" s="87">
        <v>358653000</v>
      </c>
      <c r="P438" s="87">
        <v>110613000</v>
      </c>
      <c r="Q438" s="87">
        <v>248040000</v>
      </c>
      <c r="R438" s="87">
        <f t="shared" si="12"/>
        <v>5699986.9775397079</v>
      </c>
      <c r="S438" s="87">
        <v>358653000</v>
      </c>
      <c r="T438" s="87">
        <f t="shared" si="13"/>
        <v>11387147.06171836</v>
      </c>
      <c r="U438" s="85"/>
      <c r="V438" s="115" t="s">
        <v>1257</v>
      </c>
      <c r="W438" s="115" t="s">
        <v>1257</v>
      </c>
      <c r="X438" s="115" t="s">
        <v>1258</v>
      </c>
    </row>
    <row r="439" spans="1:24">
      <c r="A439" s="85"/>
      <c r="B439" s="85">
        <v>8</v>
      </c>
      <c r="C439" s="82">
        <v>1</v>
      </c>
      <c r="D439" s="82">
        <v>15</v>
      </c>
      <c r="E439" s="82"/>
      <c r="F439" s="83">
        <v>1502</v>
      </c>
      <c r="G439" s="82">
        <v>5</v>
      </c>
      <c r="H439" s="82">
        <v>27.400865884772013</v>
      </c>
      <c r="I439" s="82">
        <v>63.718415235238055</v>
      </c>
      <c r="J439" s="82">
        <v>45.634947795605449</v>
      </c>
      <c r="K439" s="82"/>
      <c r="L439" s="117">
        <v>109.6</v>
      </c>
      <c r="M439" s="117">
        <v>218.95336303084349</v>
      </c>
      <c r="N439" s="87">
        <v>5650000</v>
      </c>
      <c r="O439" s="87">
        <v>374218000</v>
      </c>
      <c r="P439" s="87">
        <v>115418000</v>
      </c>
      <c r="Q439" s="87">
        <v>258800000</v>
      </c>
      <c r="R439" s="87">
        <f t="shared" si="12"/>
        <v>5649989.9357398581</v>
      </c>
      <c r="S439" s="87">
        <v>374218000</v>
      </c>
      <c r="T439" s="87">
        <f t="shared" si="13"/>
        <v>11287265.488327201</v>
      </c>
      <c r="U439" s="85"/>
      <c r="V439" s="115" t="s">
        <v>1257</v>
      </c>
      <c r="W439" s="115" t="s">
        <v>1257</v>
      </c>
      <c r="X439" s="115" t="s">
        <v>1258</v>
      </c>
    </row>
    <row r="440" spans="1:24">
      <c r="A440" s="85"/>
      <c r="B440" s="85">
        <v>8</v>
      </c>
      <c r="C440" s="82">
        <v>1</v>
      </c>
      <c r="D440" s="82">
        <v>15</v>
      </c>
      <c r="E440" s="82"/>
      <c r="F440" s="83">
        <v>1503</v>
      </c>
      <c r="G440" s="82">
        <v>5</v>
      </c>
      <c r="H440" s="82">
        <v>27.400865884772013</v>
      </c>
      <c r="I440" s="82">
        <v>63.718415235238055</v>
      </c>
      <c r="J440" s="82">
        <v>45.634947795605449</v>
      </c>
      <c r="K440" s="82"/>
      <c r="L440" s="117">
        <v>109.6</v>
      </c>
      <c r="M440" s="117">
        <v>218.95336303084349</v>
      </c>
      <c r="N440" s="87">
        <v>5650000</v>
      </c>
      <c r="O440" s="87">
        <v>374218000</v>
      </c>
      <c r="P440" s="87">
        <v>115418000</v>
      </c>
      <c r="Q440" s="87">
        <v>258800000</v>
      </c>
      <c r="R440" s="87">
        <f t="shared" si="12"/>
        <v>5649989.9357398581</v>
      </c>
      <c r="S440" s="87">
        <v>374218000</v>
      </c>
      <c r="T440" s="87">
        <f t="shared" si="13"/>
        <v>11287265.488327201</v>
      </c>
      <c r="U440" s="85"/>
      <c r="V440" s="115" t="s">
        <v>1257</v>
      </c>
      <c r="W440" s="115" t="s">
        <v>1257</v>
      </c>
      <c r="X440" s="115" t="s">
        <v>1258</v>
      </c>
    </row>
    <row r="441" spans="1:24">
      <c r="A441" s="85"/>
      <c r="B441" s="85">
        <v>8</v>
      </c>
      <c r="C441" s="82">
        <v>1</v>
      </c>
      <c r="D441" s="82">
        <v>15</v>
      </c>
      <c r="E441" s="82"/>
      <c r="F441" s="83">
        <v>1504</v>
      </c>
      <c r="G441" s="82">
        <v>5</v>
      </c>
      <c r="H441" s="82">
        <v>27.400865884772013</v>
      </c>
      <c r="I441" s="82">
        <v>63.718415235238055</v>
      </c>
      <c r="J441" s="82">
        <v>45.634947795605449</v>
      </c>
      <c r="K441" s="82"/>
      <c r="L441" s="117">
        <v>109.6</v>
      </c>
      <c r="M441" s="117">
        <v>218.95336303084349</v>
      </c>
      <c r="N441" s="87">
        <v>5650000</v>
      </c>
      <c r="O441" s="87">
        <v>374218000</v>
      </c>
      <c r="P441" s="87">
        <v>115418000</v>
      </c>
      <c r="Q441" s="87">
        <v>258800000</v>
      </c>
      <c r="R441" s="87">
        <f t="shared" si="12"/>
        <v>5649989.9357398581</v>
      </c>
      <c r="S441" s="87">
        <v>374218000</v>
      </c>
      <c r="T441" s="87">
        <f t="shared" si="13"/>
        <v>11287265.488327201</v>
      </c>
      <c r="U441" s="85"/>
      <c r="V441" s="115" t="s">
        <v>1257</v>
      </c>
      <c r="W441" s="115" t="s">
        <v>1257</v>
      </c>
      <c r="X441" s="115" t="s">
        <v>1258</v>
      </c>
    </row>
    <row r="442" spans="1:24">
      <c r="A442" s="85"/>
      <c r="B442" s="85">
        <v>8</v>
      </c>
      <c r="C442" s="82">
        <v>1</v>
      </c>
      <c r="D442" s="82">
        <v>15</v>
      </c>
      <c r="E442" s="82"/>
      <c r="F442" s="83">
        <v>1505</v>
      </c>
      <c r="G442" s="82">
        <v>5</v>
      </c>
      <c r="H442" s="82">
        <v>27.400865884772013</v>
      </c>
      <c r="I442" s="82">
        <v>63.718415235238055</v>
      </c>
      <c r="J442" s="82">
        <v>45.634947795605449</v>
      </c>
      <c r="K442" s="82"/>
      <c r="L442" s="117">
        <v>109.6</v>
      </c>
      <c r="M442" s="117">
        <v>218.95336303084349</v>
      </c>
      <c r="N442" s="87">
        <v>5650000</v>
      </c>
      <c r="O442" s="87">
        <v>374218000</v>
      </c>
      <c r="P442" s="87">
        <v>115418000</v>
      </c>
      <c r="Q442" s="87">
        <v>258800000</v>
      </c>
      <c r="R442" s="87">
        <f t="shared" si="12"/>
        <v>5649989.9357398581</v>
      </c>
      <c r="S442" s="87">
        <v>374218000</v>
      </c>
      <c r="T442" s="87">
        <f t="shared" si="13"/>
        <v>11287265.488327201</v>
      </c>
      <c r="U442" s="85"/>
      <c r="V442" s="115" t="s">
        <v>1257</v>
      </c>
      <c r="W442" s="115" t="s">
        <v>1257</v>
      </c>
      <c r="X442" s="115" t="s">
        <v>1258</v>
      </c>
    </row>
    <row r="443" spans="1:24">
      <c r="A443" s="85"/>
      <c r="B443" s="85">
        <v>8</v>
      </c>
      <c r="C443" s="82">
        <v>1</v>
      </c>
      <c r="D443" s="82">
        <v>15</v>
      </c>
      <c r="E443" s="82"/>
      <c r="F443" s="83">
        <v>1506</v>
      </c>
      <c r="G443" s="82">
        <v>5</v>
      </c>
      <c r="H443" s="82">
        <v>27.743376708331667</v>
      </c>
      <c r="I443" s="82">
        <v>64.514895425678532</v>
      </c>
      <c r="J443" s="82">
        <v>46.205384643050515</v>
      </c>
      <c r="K443" s="82"/>
      <c r="L443" s="117">
        <v>110.97</v>
      </c>
      <c r="M443" s="117">
        <v>221.69028006872904</v>
      </c>
      <c r="N443" s="87">
        <v>5700000</v>
      </c>
      <c r="O443" s="87">
        <v>382249000</v>
      </c>
      <c r="P443" s="87">
        <v>117889000</v>
      </c>
      <c r="Q443" s="87">
        <v>264360000</v>
      </c>
      <c r="R443" s="87">
        <f t="shared" si="12"/>
        <v>5699993.0599550176</v>
      </c>
      <c r="S443" s="87">
        <v>382249000</v>
      </c>
      <c r="T443" s="87">
        <f t="shared" si="13"/>
        <v>11387159.212861491</v>
      </c>
      <c r="U443" s="85"/>
      <c r="V443" s="115" t="s">
        <v>1257</v>
      </c>
      <c r="W443" s="115" t="s">
        <v>1257</v>
      </c>
      <c r="X443" s="115" t="s">
        <v>1258</v>
      </c>
    </row>
    <row r="444" spans="1:24">
      <c r="A444" s="85"/>
      <c r="B444" s="85">
        <v>8</v>
      </c>
      <c r="C444" s="82">
        <v>1</v>
      </c>
      <c r="D444" s="82">
        <v>15</v>
      </c>
      <c r="E444" s="82"/>
      <c r="F444" s="83">
        <v>1507</v>
      </c>
      <c r="G444" s="82">
        <v>5</v>
      </c>
      <c r="H444" s="82">
        <v>25.533306868720491</v>
      </c>
      <c r="I444" s="82">
        <v>59.37556339393123</v>
      </c>
      <c r="J444" s="82">
        <v>42.524609656616647</v>
      </c>
      <c r="K444" s="82"/>
      <c r="L444" s="117">
        <v>102.13</v>
      </c>
      <c r="M444" s="117">
        <v>204.03017305054789</v>
      </c>
      <c r="N444" s="87">
        <v>5650000</v>
      </c>
      <c r="O444" s="87">
        <v>348713000</v>
      </c>
      <c r="P444" s="87">
        <v>107553000</v>
      </c>
      <c r="Q444" s="87">
        <v>241160000</v>
      </c>
      <c r="R444" s="87">
        <f t="shared" si="12"/>
        <v>5649998.8736876128</v>
      </c>
      <c r="S444" s="87">
        <v>348713000</v>
      </c>
      <c r="T444" s="87">
        <f t="shared" si="13"/>
        <v>11287283.344109315</v>
      </c>
      <c r="U444" s="85"/>
      <c r="V444" s="115" t="s">
        <v>1257</v>
      </c>
      <c r="W444" s="115" t="s">
        <v>1257</v>
      </c>
      <c r="X444" s="115" t="s">
        <v>1258</v>
      </c>
    </row>
    <row r="445" spans="1:24">
      <c r="A445" s="85"/>
      <c r="B445" s="85">
        <v>8</v>
      </c>
      <c r="C445" s="82">
        <v>1</v>
      </c>
      <c r="D445" s="82">
        <v>15</v>
      </c>
      <c r="E445" s="82"/>
      <c r="F445" s="83">
        <v>1508</v>
      </c>
      <c r="G445" s="82">
        <v>5</v>
      </c>
      <c r="H445" s="82">
        <v>41.141300091223385</v>
      </c>
      <c r="I445" s="82">
        <v>95.670642437142106</v>
      </c>
      <c r="J445" s="82">
        <v>68.519042055153577</v>
      </c>
      <c r="K445" s="82"/>
      <c r="L445" s="117">
        <v>164.56</v>
      </c>
      <c r="M445" s="117">
        <v>328.74968449229567</v>
      </c>
      <c r="N445" s="87">
        <v>5650000</v>
      </c>
      <c r="O445" s="87">
        <v>561874000</v>
      </c>
      <c r="P445" s="87">
        <v>173284000</v>
      </c>
      <c r="Q445" s="87">
        <v>388590000</v>
      </c>
      <c r="R445" s="87">
        <f t="shared" si="12"/>
        <v>5649996.9379813392</v>
      </c>
      <c r="S445" s="87">
        <v>561874000</v>
      </c>
      <c r="T445" s="87">
        <f t="shared" si="13"/>
        <v>11287279.477052756</v>
      </c>
      <c r="U445" s="85"/>
      <c r="V445" s="115" t="s">
        <v>1257</v>
      </c>
      <c r="W445" s="115" t="s">
        <v>1257</v>
      </c>
      <c r="X445" s="115" t="s">
        <v>1258</v>
      </c>
    </row>
    <row r="446" spans="1:24">
      <c r="A446" s="85"/>
      <c r="B446" s="85">
        <v>8</v>
      </c>
      <c r="C446" s="82">
        <v>1</v>
      </c>
      <c r="D446" s="82">
        <v>15</v>
      </c>
      <c r="E446" s="82"/>
      <c r="F446" s="83">
        <v>1509</v>
      </c>
      <c r="G446" s="82">
        <v>5</v>
      </c>
      <c r="H446" s="82">
        <v>19.385612597675387</v>
      </c>
      <c r="I446" s="82">
        <v>45.079616034127369</v>
      </c>
      <c r="J446" s="82">
        <v>32.285892810869036</v>
      </c>
      <c r="K446" s="82"/>
      <c r="L446" s="117">
        <v>77.540000000000006</v>
      </c>
      <c r="M446" s="117">
        <v>154.9055088449964</v>
      </c>
      <c r="N446" s="87">
        <v>5650000</v>
      </c>
      <c r="O446" s="87">
        <v>264752000</v>
      </c>
      <c r="P446" s="87">
        <v>81652000</v>
      </c>
      <c r="Q446" s="87">
        <v>183100000</v>
      </c>
      <c r="R446" s="87">
        <f t="shared" si="12"/>
        <v>5649981.2670720657</v>
      </c>
      <c r="S446" s="87">
        <v>264752000</v>
      </c>
      <c r="T446" s="87">
        <f t="shared" si="13"/>
        <v>11287248.170499044</v>
      </c>
      <c r="U446" s="85"/>
      <c r="V446" s="115" t="s">
        <v>1257</v>
      </c>
      <c r="W446" s="115" t="s">
        <v>1257</v>
      </c>
      <c r="X446" s="115" t="s">
        <v>1258</v>
      </c>
    </row>
    <row r="447" spans="1:24">
      <c r="A447" s="85"/>
      <c r="B447" s="85">
        <v>8</v>
      </c>
      <c r="C447" s="82">
        <v>1</v>
      </c>
      <c r="D447" s="82">
        <v>15</v>
      </c>
      <c r="E447" s="82"/>
      <c r="F447" s="83">
        <v>1510</v>
      </c>
      <c r="G447" s="82">
        <v>5</v>
      </c>
      <c r="H447" s="82">
        <v>19.025601221087136</v>
      </c>
      <c r="I447" s="82">
        <v>44.24243977556219</v>
      </c>
      <c r="J447" s="82">
        <v>31.686309555160349</v>
      </c>
      <c r="K447" s="82"/>
      <c r="L447" s="117">
        <v>76.099999999999994</v>
      </c>
      <c r="M447" s="117">
        <v>152.02874933072252</v>
      </c>
      <c r="N447" s="87">
        <v>5650000</v>
      </c>
      <c r="O447" s="87">
        <v>259836000</v>
      </c>
      <c r="P447" s="87">
        <v>80136000</v>
      </c>
      <c r="Q447" s="87">
        <v>179700000</v>
      </c>
      <c r="R447" s="87">
        <f t="shared" si="12"/>
        <v>5649997.0384055004</v>
      </c>
      <c r="S447" s="87">
        <v>259836000</v>
      </c>
      <c r="T447" s="87">
        <f t="shared" si="13"/>
        <v>11287279.677675093</v>
      </c>
      <c r="U447" s="85"/>
      <c r="V447" s="115" t="s">
        <v>1257</v>
      </c>
      <c r="W447" s="115" t="s">
        <v>1257</v>
      </c>
      <c r="X447" s="115" t="s">
        <v>1258</v>
      </c>
    </row>
    <row r="448" spans="1:24">
      <c r="A448" s="85"/>
      <c r="B448" s="85">
        <v>8</v>
      </c>
      <c r="C448" s="82">
        <v>1</v>
      </c>
      <c r="D448" s="82">
        <v>15</v>
      </c>
      <c r="E448" s="82"/>
      <c r="F448" s="83">
        <v>1511</v>
      </c>
      <c r="G448" s="82">
        <v>5</v>
      </c>
      <c r="H448" s="82">
        <v>18.66308976549481</v>
      </c>
      <c r="I448" s="82">
        <v>43.399449792979212</v>
      </c>
      <c r="J448" s="82">
        <v>31.082562526842583</v>
      </c>
      <c r="K448" s="82"/>
      <c r="L448" s="117">
        <v>74.650000000000006</v>
      </c>
      <c r="M448" s="117">
        <v>149.1320123198218</v>
      </c>
      <c r="N448" s="87">
        <v>5650000</v>
      </c>
      <c r="O448" s="87">
        <v>254885000</v>
      </c>
      <c r="P448" s="87">
        <v>78615000</v>
      </c>
      <c r="Q448" s="87">
        <v>176270000</v>
      </c>
      <c r="R448" s="87">
        <f t="shared" si="12"/>
        <v>5649994.4459632365</v>
      </c>
      <c r="S448" s="87">
        <v>254885000</v>
      </c>
      <c r="T448" s="87">
        <f t="shared" si="13"/>
        <v>11287274.498624433</v>
      </c>
      <c r="U448" s="85"/>
      <c r="V448" s="115" t="s">
        <v>1257</v>
      </c>
      <c r="W448" s="115" t="s">
        <v>1257</v>
      </c>
      <c r="X448" s="115" t="s">
        <v>1258</v>
      </c>
    </row>
    <row r="449" spans="1:24">
      <c r="A449" s="85"/>
      <c r="B449" s="85">
        <v>8</v>
      </c>
      <c r="C449" s="82">
        <v>1</v>
      </c>
      <c r="D449" s="82">
        <v>15</v>
      </c>
      <c r="E449" s="82"/>
      <c r="F449" s="83">
        <v>1512</v>
      </c>
      <c r="G449" s="82">
        <v>5</v>
      </c>
      <c r="H449" s="82">
        <v>18.30307838890656</v>
      </c>
      <c r="I449" s="82">
        <v>42.562273534414032</v>
      </c>
      <c r="J449" s="82">
        <v>30.482979271133892</v>
      </c>
      <c r="K449" s="82"/>
      <c r="L449" s="117">
        <v>73.209999999999994</v>
      </c>
      <c r="M449" s="117">
        <v>146.25525280554791</v>
      </c>
      <c r="N449" s="87">
        <v>5650000</v>
      </c>
      <c r="O449" s="87">
        <v>249968000</v>
      </c>
      <c r="P449" s="87">
        <v>77098000</v>
      </c>
      <c r="Q449" s="87">
        <v>172870000</v>
      </c>
      <c r="R449" s="87">
        <f t="shared" si="12"/>
        <v>5649988.4962519649</v>
      </c>
      <c r="S449" s="87">
        <v>249968000</v>
      </c>
      <c r="T449" s="87">
        <f t="shared" si="13"/>
        <v>11287262.612590749</v>
      </c>
      <c r="U449" s="85"/>
      <c r="V449" s="115" t="s">
        <v>1257</v>
      </c>
      <c r="W449" s="115" t="s">
        <v>1257</v>
      </c>
      <c r="X449" s="115" t="s">
        <v>1258</v>
      </c>
    </row>
    <row r="450" spans="1:24">
      <c r="A450" s="85"/>
      <c r="B450" s="85">
        <v>8</v>
      </c>
      <c r="C450" s="82">
        <v>1</v>
      </c>
      <c r="D450" s="82">
        <v>15</v>
      </c>
      <c r="E450" s="82"/>
      <c r="F450" s="83">
        <v>1513</v>
      </c>
      <c r="G450" s="82">
        <v>5</v>
      </c>
      <c r="H450" s="82">
        <v>18.830595058768505</v>
      </c>
      <c r="I450" s="82">
        <v>43.788969302172724</v>
      </c>
      <c r="J450" s="82">
        <v>31.361535291651478</v>
      </c>
      <c r="K450" s="82"/>
      <c r="L450" s="117">
        <v>75.319999999999993</v>
      </c>
      <c r="M450" s="117">
        <v>150.47050459382419</v>
      </c>
      <c r="N450" s="87">
        <v>5750000</v>
      </c>
      <c r="O450" s="87">
        <v>261724000</v>
      </c>
      <c r="P450" s="87">
        <v>80724000</v>
      </c>
      <c r="Q450" s="87">
        <v>181000000</v>
      </c>
      <c r="R450" s="87">
        <f t="shared" si="12"/>
        <v>5749986.0728229051</v>
      </c>
      <c r="S450" s="87">
        <v>261724000</v>
      </c>
      <c r="T450" s="87">
        <f t="shared" si="13"/>
        <v>11487032.737455178</v>
      </c>
      <c r="U450" s="85"/>
      <c r="V450" s="115" t="s">
        <v>1257</v>
      </c>
      <c r="W450" s="115" t="s">
        <v>1257</v>
      </c>
      <c r="X450" s="115" t="s">
        <v>1258</v>
      </c>
    </row>
    <row r="451" spans="1:24">
      <c r="A451" s="85"/>
      <c r="B451" s="85">
        <v>8</v>
      </c>
      <c r="C451" s="82">
        <v>1</v>
      </c>
      <c r="D451" s="82">
        <v>15</v>
      </c>
      <c r="E451" s="82"/>
      <c r="F451" s="83">
        <v>1514</v>
      </c>
      <c r="G451" s="82">
        <v>5</v>
      </c>
      <c r="H451" s="82">
        <v>26.170827014762178</v>
      </c>
      <c r="I451" s="82">
        <v>60.858063018473729</v>
      </c>
      <c r="J451" s="82">
        <v>43.58637167193411</v>
      </c>
      <c r="K451" s="82"/>
      <c r="L451" s="117">
        <v>104.68</v>
      </c>
      <c r="M451" s="117">
        <v>209.12443469040784</v>
      </c>
      <c r="N451" s="87">
        <v>5700000</v>
      </c>
      <c r="O451" s="87">
        <v>360582000</v>
      </c>
      <c r="P451" s="87">
        <v>111212000</v>
      </c>
      <c r="Q451" s="87">
        <v>249370000</v>
      </c>
      <c r="R451" s="87">
        <f t="shared" ref="R451:R514" si="14">S451/(M451*0.3025)</f>
        <v>5699987.2508199215</v>
      </c>
      <c r="S451" s="87">
        <v>360582000</v>
      </c>
      <c r="T451" s="87">
        <f t="shared" ref="T451:T514" si="15">S451/(L451*0.3025)</f>
        <v>11387147.607663812</v>
      </c>
      <c r="U451" s="85"/>
      <c r="V451" s="115" t="s">
        <v>1257</v>
      </c>
      <c r="W451" s="115" t="s">
        <v>1257</v>
      </c>
      <c r="X451" s="115" t="s">
        <v>1258</v>
      </c>
    </row>
    <row r="452" spans="1:24">
      <c r="A452" s="85"/>
      <c r="B452" s="85">
        <v>8</v>
      </c>
      <c r="C452" s="82">
        <v>1</v>
      </c>
      <c r="D452" s="82">
        <v>15</v>
      </c>
      <c r="E452" s="82"/>
      <c r="F452" s="83">
        <v>1515</v>
      </c>
      <c r="G452" s="82">
        <v>5</v>
      </c>
      <c r="H452" s="82">
        <v>28.040886109817784</v>
      </c>
      <c r="I452" s="82">
        <v>65.206728583798366</v>
      </c>
      <c r="J452" s="82">
        <v>46.700873583531994</v>
      </c>
      <c r="K452" s="82"/>
      <c r="L452" s="117">
        <v>112.16</v>
      </c>
      <c r="M452" s="117">
        <v>224.06760216733036</v>
      </c>
      <c r="N452" s="87">
        <v>5700000</v>
      </c>
      <c r="O452" s="87">
        <v>386348000</v>
      </c>
      <c r="P452" s="87">
        <v>119158000</v>
      </c>
      <c r="Q452" s="87">
        <v>267190000</v>
      </c>
      <c r="R452" s="87">
        <f t="shared" si="14"/>
        <v>5699991.6932238983</v>
      </c>
      <c r="S452" s="87">
        <v>386348000</v>
      </c>
      <c r="T452" s="87">
        <f t="shared" si="15"/>
        <v>11387156.48247486</v>
      </c>
      <c r="U452" s="85"/>
      <c r="V452" s="115" t="s">
        <v>1257</v>
      </c>
      <c r="W452" s="115" t="s">
        <v>1257</v>
      </c>
      <c r="X452" s="115" t="s">
        <v>1258</v>
      </c>
    </row>
    <row r="453" spans="1:24">
      <c r="A453" s="85"/>
      <c r="B453" s="85">
        <v>8</v>
      </c>
      <c r="C453" s="82">
        <v>1</v>
      </c>
      <c r="D453" s="82">
        <v>15</v>
      </c>
      <c r="E453" s="82"/>
      <c r="F453" s="83">
        <v>1516</v>
      </c>
      <c r="G453" s="82">
        <v>5</v>
      </c>
      <c r="H453" s="82">
        <v>27.903381764593107</v>
      </c>
      <c r="I453" s="82">
        <v>64.886973762818613</v>
      </c>
      <c r="J453" s="82">
        <v>46.471866090032151</v>
      </c>
      <c r="K453" s="82"/>
      <c r="L453" s="117">
        <v>111.61</v>
      </c>
      <c r="M453" s="117">
        <v>222.96883985285075</v>
      </c>
      <c r="N453" s="87">
        <v>5650000</v>
      </c>
      <c r="O453" s="87">
        <v>381081000</v>
      </c>
      <c r="P453" s="87">
        <v>117531000</v>
      </c>
      <c r="Q453" s="87">
        <v>263550000</v>
      </c>
      <c r="R453" s="87">
        <f t="shared" si="14"/>
        <v>5649990.8312652037</v>
      </c>
      <c r="S453" s="87">
        <v>381081000</v>
      </c>
      <c r="T453" s="87">
        <f t="shared" si="15"/>
        <v>11287267.277362658</v>
      </c>
      <c r="U453" s="85"/>
      <c r="V453" s="115" t="s">
        <v>1257</v>
      </c>
      <c r="W453" s="115" t="s">
        <v>1257</v>
      </c>
      <c r="X453" s="115" t="s">
        <v>1258</v>
      </c>
    </row>
    <row r="454" spans="1:24">
      <c r="A454" s="85"/>
      <c r="B454" s="85">
        <v>8</v>
      </c>
      <c r="C454" s="82">
        <v>1</v>
      </c>
      <c r="D454" s="82">
        <v>15</v>
      </c>
      <c r="E454" s="82"/>
      <c r="F454" s="83">
        <v>1517</v>
      </c>
      <c r="G454" s="82">
        <v>5</v>
      </c>
      <c r="H454" s="82">
        <v>28.263393141181353</v>
      </c>
      <c r="I454" s="82">
        <v>65.724150021383778</v>
      </c>
      <c r="J454" s="82">
        <v>47.071449345740838</v>
      </c>
      <c r="K454" s="82"/>
      <c r="L454" s="117">
        <v>113.05</v>
      </c>
      <c r="M454" s="117">
        <v>225.84559936712463</v>
      </c>
      <c r="N454" s="87">
        <v>5650000</v>
      </c>
      <c r="O454" s="87">
        <v>385998000</v>
      </c>
      <c r="P454" s="87">
        <v>119048000</v>
      </c>
      <c r="Q454" s="87">
        <v>266950000</v>
      </c>
      <c r="R454" s="87">
        <f t="shared" si="14"/>
        <v>5649994.7302791569</v>
      </c>
      <c r="S454" s="87">
        <v>385998000</v>
      </c>
      <c r="T454" s="87">
        <f t="shared" si="15"/>
        <v>11287275.06661647</v>
      </c>
      <c r="U454" s="85"/>
      <c r="V454" s="115" t="s">
        <v>1257</v>
      </c>
      <c r="W454" s="115" t="s">
        <v>1257</v>
      </c>
      <c r="X454" s="115" t="s">
        <v>1258</v>
      </c>
    </row>
    <row r="455" spans="1:24">
      <c r="A455" s="85"/>
      <c r="B455" s="85">
        <v>8</v>
      </c>
      <c r="C455" s="82">
        <v>1</v>
      </c>
      <c r="D455" s="82">
        <v>15</v>
      </c>
      <c r="E455" s="82"/>
      <c r="F455" s="83">
        <v>1518</v>
      </c>
      <c r="G455" s="82">
        <v>5</v>
      </c>
      <c r="H455" s="82">
        <v>28.625904596773683</v>
      </c>
      <c r="I455" s="82">
        <v>66.56714000396677</v>
      </c>
      <c r="J455" s="82">
        <v>47.675196374058615</v>
      </c>
      <c r="K455" s="82"/>
      <c r="L455" s="117">
        <v>114.5</v>
      </c>
      <c r="M455" s="117">
        <v>228.74233637802539</v>
      </c>
      <c r="N455" s="87">
        <v>5650000</v>
      </c>
      <c r="O455" s="87">
        <v>390949000</v>
      </c>
      <c r="P455" s="87">
        <v>120569000</v>
      </c>
      <c r="Q455" s="87">
        <v>270380000</v>
      </c>
      <c r="R455" s="87">
        <f t="shared" si="14"/>
        <v>5649996.4496904938</v>
      </c>
      <c r="S455" s="87">
        <v>390949000</v>
      </c>
      <c r="T455" s="87">
        <f t="shared" si="15"/>
        <v>11287278.501569888</v>
      </c>
      <c r="U455" s="85"/>
      <c r="V455" s="115" t="s">
        <v>1257</v>
      </c>
      <c r="W455" s="115" t="s">
        <v>1257</v>
      </c>
      <c r="X455" s="115" t="s">
        <v>1258</v>
      </c>
    </row>
    <row r="456" spans="1:24">
      <c r="A456" s="85"/>
      <c r="B456" s="85">
        <v>8</v>
      </c>
      <c r="C456" s="82">
        <v>1</v>
      </c>
      <c r="D456" s="82">
        <v>15</v>
      </c>
      <c r="E456" s="82"/>
      <c r="F456" s="83">
        <v>1519</v>
      </c>
      <c r="G456" s="82">
        <v>5</v>
      </c>
      <c r="H456" s="82">
        <v>28.98591597336193</v>
      </c>
      <c r="I456" s="82">
        <v>67.404316262531935</v>
      </c>
      <c r="J456" s="82">
        <v>48.274779629767295</v>
      </c>
      <c r="K456" s="82"/>
      <c r="L456" s="117">
        <v>115.94</v>
      </c>
      <c r="M456" s="117">
        <v>231.61909589229924</v>
      </c>
      <c r="N456" s="87">
        <v>5650000</v>
      </c>
      <c r="O456" s="87">
        <v>395865000</v>
      </c>
      <c r="P456" s="87">
        <v>122085000</v>
      </c>
      <c r="Q456" s="87">
        <v>273780000</v>
      </c>
      <c r="R456" s="87">
        <f t="shared" si="14"/>
        <v>5649985.9092260739</v>
      </c>
      <c r="S456" s="87">
        <v>395865000</v>
      </c>
      <c r="T456" s="87">
        <f t="shared" si="15"/>
        <v>11287257.444360649</v>
      </c>
      <c r="U456" s="85"/>
      <c r="V456" s="115" t="s">
        <v>1257</v>
      </c>
      <c r="W456" s="115" t="s">
        <v>1257</v>
      </c>
      <c r="X456" s="115" t="s">
        <v>1258</v>
      </c>
    </row>
    <row r="457" spans="1:24">
      <c r="A457" s="85"/>
      <c r="B457" s="85">
        <v>8</v>
      </c>
      <c r="C457" s="82">
        <v>1</v>
      </c>
      <c r="D457" s="82">
        <v>15</v>
      </c>
      <c r="E457" s="82"/>
      <c r="F457" s="83">
        <v>1520</v>
      </c>
      <c r="G457" s="82">
        <v>5</v>
      </c>
      <c r="H457" s="82">
        <v>28.238392351140504</v>
      </c>
      <c r="I457" s="82">
        <v>65.666012781205652</v>
      </c>
      <c r="J457" s="82">
        <v>47.029811619649962</v>
      </c>
      <c r="K457" s="82"/>
      <c r="L457" s="117">
        <v>112.95</v>
      </c>
      <c r="M457" s="117">
        <v>225.64582440085562</v>
      </c>
      <c r="N457" s="87">
        <v>5650000</v>
      </c>
      <c r="O457" s="87">
        <v>385656000</v>
      </c>
      <c r="P457" s="87">
        <v>118946000</v>
      </c>
      <c r="Q457" s="87">
        <v>266710000</v>
      </c>
      <c r="R457" s="87">
        <f t="shared" si="14"/>
        <v>5649986.527132744</v>
      </c>
      <c r="S457" s="87">
        <v>385656000</v>
      </c>
      <c r="T457" s="87">
        <f t="shared" si="15"/>
        <v>11287258.678783489</v>
      </c>
      <c r="U457" s="85"/>
      <c r="V457" s="115" t="s">
        <v>1257</v>
      </c>
      <c r="W457" s="115" t="s">
        <v>1257</v>
      </c>
      <c r="X457" s="115" t="s">
        <v>1258</v>
      </c>
    </row>
    <row r="458" spans="1:24">
      <c r="A458" s="85"/>
      <c r="B458" s="85">
        <v>8</v>
      </c>
      <c r="C458" s="82">
        <v>1</v>
      </c>
      <c r="D458" s="82">
        <v>15</v>
      </c>
      <c r="E458" s="82"/>
      <c r="F458" s="83">
        <v>1521</v>
      </c>
      <c r="G458" s="82">
        <v>5</v>
      </c>
      <c r="H458" s="82">
        <v>55.869265504288343</v>
      </c>
      <c r="I458" s="82">
        <v>129.91929062608256</v>
      </c>
      <c r="J458" s="82">
        <v>93.047826495291503</v>
      </c>
      <c r="K458" s="82"/>
      <c r="L458" s="117">
        <v>223.47</v>
      </c>
      <c r="M458" s="117">
        <v>446.43711712137406</v>
      </c>
      <c r="N458" s="87">
        <v>5600000</v>
      </c>
      <c r="O458" s="87">
        <v>756264000</v>
      </c>
      <c r="P458" s="87">
        <v>233234000</v>
      </c>
      <c r="Q458" s="87">
        <v>523030000</v>
      </c>
      <c r="R458" s="87">
        <f t="shared" si="14"/>
        <v>5599996.4723185003</v>
      </c>
      <c r="S458" s="87">
        <v>756264000</v>
      </c>
      <c r="T458" s="87">
        <f t="shared" si="15"/>
        <v>11187391.06364047</v>
      </c>
      <c r="U458" s="85"/>
      <c r="V458" s="115" t="s">
        <v>1257</v>
      </c>
      <c r="W458" s="115" t="s">
        <v>1257</v>
      </c>
      <c r="X458" s="115" t="s">
        <v>1258</v>
      </c>
    </row>
    <row r="459" spans="1:24">
      <c r="A459" s="85"/>
      <c r="B459" s="85">
        <v>8</v>
      </c>
      <c r="C459" s="82">
        <v>1</v>
      </c>
      <c r="D459" s="82">
        <v>15</v>
      </c>
      <c r="E459" s="82"/>
      <c r="F459" s="83">
        <v>1522</v>
      </c>
      <c r="G459" s="82">
        <v>5</v>
      </c>
      <c r="H459" s="82">
        <v>18.468083603176176</v>
      </c>
      <c r="I459" s="82">
        <v>42.945979319589746</v>
      </c>
      <c r="J459" s="82">
        <v>30.757788263333712</v>
      </c>
      <c r="K459" s="82"/>
      <c r="L459" s="117">
        <v>73.87</v>
      </c>
      <c r="M459" s="117">
        <v>147.57376758292347</v>
      </c>
      <c r="N459" s="87">
        <v>5750000</v>
      </c>
      <c r="O459" s="87">
        <v>256686000</v>
      </c>
      <c r="P459" s="87">
        <v>79166000</v>
      </c>
      <c r="Q459" s="87">
        <v>177520000</v>
      </c>
      <c r="R459" s="87">
        <f t="shared" si="14"/>
        <v>5749997.2673244169</v>
      </c>
      <c r="S459" s="87">
        <v>256686000</v>
      </c>
      <c r="T459" s="87">
        <f t="shared" si="15"/>
        <v>11487055.101266799</v>
      </c>
      <c r="U459" s="85"/>
      <c r="V459" s="115" t="s">
        <v>1257</v>
      </c>
      <c r="W459" s="115" t="s">
        <v>1257</v>
      </c>
      <c r="X459" s="115" t="s">
        <v>1258</v>
      </c>
    </row>
    <row r="460" spans="1:24">
      <c r="A460" s="85"/>
      <c r="B460" s="85">
        <v>8</v>
      </c>
      <c r="C460" s="82">
        <v>1</v>
      </c>
      <c r="D460" s="82">
        <v>15</v>
      </c>
      <c r="E460" s="82"/>
      <c r="F460" s="83">
        <v>1523</v>
      </c>
      <c r="G460" s="82">
        <v>5</v>
      </c>
      <c r="H460" s="82">
        <v>17.80056250908547</v>
      </c>
      <c r="I460" s="82">
        <v>41.393715006833489</v>
      </c>
      <c r="J460" s="82">
        <v>29.64606097670719</v>
      </c>
      <c r="K460" s="82"/>
      <c r="L460" s="117">
        <v>71.2</v>
      </c>
      <c r="M460" s="117">
        <v>142.23977598354068</v>
      </c>
      <c r="N460" s="87">
        <v>5650000</v>
      </c>
      <c r="O460" s="87">
        <v>243105000</v>
      </c>
      <c r="P460" s="87">
        <v>74975000</v>
      </c>
      <c r="Q460" s="87">
        <v>168130000</v>
      </c>
      <c r="R460" s="87">
        <f t="shared" si="14"/>
        <v>5649987.0518284449</v>
      </c>
      <c r="S460" s="87">
        <v>243105000</v>
      </c>
      <c r="T460" s="87">
        <f t="shared" si="15"/>
        <v>11287259.726994149</v>
      </c>
      <c r="U460" s="85"/>
      <c r="V460" s="115" t="s">
        <v>1257</v>
      </c>
      <c r="W460" s="115" t="s">
        <v>1257</v>
      </c>
      <c r="X460" s="115" t="s">
        <v>1258</v>
      </c>
    </row>
    <row r="461" spans="1:24">
      <c r="A461" s="85"/>
      <c r="B461" s="85">
        <v>8</v>
      </c>
      <c r="C461" s="82">
        <v>1</v>
      </c>
      <c r="D461" s="82">
        <v>15</v>
      </c>
      <c r="E461" s="82"/>
      <c r="F461" s="83">
        <v>1524</v>
      </c>
      <c r="G461" s="82">
        <v>5</v>
      </c>
      <c r="H461" s="82">
        <v>17.80056250908547</v>
      </c>
      <c r="I461" s="82">
        <v>41.393715006833489</v>
      </c>
      <c r="J461" s="82">
        <v>29.64606097670719</v>
      </c>
      <c r="K461" s="82"/>
      <c r="L461" s="117">
        <v>71.2</v>
      </c>
      <c r="M461" s="117">
        <v>142.23977598354068</v>
      </c>
      <c r="N461" s="87">
        <v>5650000</v>
      </c>
      <c r="O461" s="87">
        <v>243105000</v>
      </c>
      <c r="P461" s="87">
        <v>74975000</v>
      </c>
      <c r="Q461" s="87">
        <v>168130000</v>
      </c>
      <c r="R461" s="87">
        <f t="shared" si="14"/>
        <v>5649987.0518284449</v>
      </c>
      <c r="S461" s="87">
        <v>243105000</v>
      </c>
      <c r="T461" s="87">
        <f t="shared" si="15"/>
        <v>11287259.726994149</v>
      </c>
      <c r="U461" s="85"/>
      <c r="V461" s="115" t="s">
        <v>1257</v>
      </c>
      <c r="W461" s="115" t="s">
        <v>1257</v>
      </c>
      <c r="X461" s="115" t="s">
        <v>1258</v>
      </c>
    </row>
    <row r="462" spans="1:24">
      <c r="A462" s="85"/>
      <c r="B462" s="85">
        <v>8</v>
      </c>
      <c r="C462" s="82">
        <v>1</v>
      </c>
      <c r="D462" s="82">
        <v>15</v>
      </c>
      <c r="E462" s="82"/>
      <c r="F462" s="83">
        <v>1525</v>
      </c>
      <c r="G462" s="82">
        <v>5</v>
      </c>
      <c r="H462" s="82">
        <v>17.80056250908547</v>
      </c>
      <c r="I462" s="82">
        <v>41.393715006833489</v>
      </c>
      <c r="J462" s="82">
        <v>29.64606097670719</v>
      </c>
      <c r="K462" s="82"/>
      <c r="L462" s="117">
        <v>71.2</v>
      </c>
      <c r="M462" s="117">
        <v>142.23977598354068</v>
      </c>
      <c r="N462" s="87">
        <v>5650000</v>
      </c>
      <c r="O462" s="87">
        <v>243105000</v>
      </c>
      <c r="P462" s="87">
        <v>74975000</v>
      </c>
      <c r="Q462" s="87">
        <v>168130000</v>
      </c>
      <c r="R462" s="87">
        <f t="shared" si="14"/>
        <v>5649987.0518284449</v>
      </c>
      <c r="S462" s="87">
        <v>243105000</v>
      </c>
      <c r="T462" s="87">
        <f t="shared" si="15"/>
        <v>11287259.726994149</v>
      </c>
      <c r="U462" s="85"/>
      <c r="V462" s="115" t="s">
        <v>1257</v>
      </c>
      <c r="W462" s="115" t="s">
        <v>1257</v>
      </c>
      <c r="X462" s="115" t="s">
        <v>1258</v>
      </c>
    </row>
    <row r="463" spans="1:24">
      <c r="A463" s="85"/>
      <c r="B463" s="85">
        <v>8</v>
      </c>
      <c r="C463" s="82">
        <v>1</v>
      </c>
      <c r="D463" s="82">
        <v>15</v>
      </c>
      <c r="E463" s="82"/>
      <c r="F463" s="83">
        <v>1526</v>
      </c>
      <c r="G463" s="82">
        <v>5</v>
      </c>
      <c r="H463" s="82">
        <v>17.80056250908547</v>
      </c>
      <c r="I463" s="82">
        <v>41.393715006833489</v>
      </c>
      <c r="J463" s="82">
        <v>29.64606097670719</v>
      </c>
      <c r="K463" s="82"/>
      <c r="L463" s="117">
        <v>71.2</v>
      </c>
      <c r="M463" s="117">
        <v>142.23977598354068</v>
      </c>
      <c r="N463" s="87">
        <v>5650000</v>
      </c>
      <c r="O463" s="87">
        <v>243105000</v>
      </c>
      <c r="P463" s="87">
        <v>74975000</v>
      </c>
      <c r="Q463" s="87">
        <v>168130000</v>
      </c>
      <c r="R463" s="87">
        <f t="shared" si="14"/>
        <v>5649987.0518284449</v>
      </c>
      <c r="S463" s="87">
        <v>243105000</v>
      </c>
      <c r="T463" s="87">
        <f t="shared" si="15"/>
        <v>11287259.726994149</v>
      </c>
      <c r="U463" s="85"/>
      <c r="V463" s="115" t="s">
        <v>1257</v>
      </c>
      <c r="W463" s="115" t="s">
        <v>1257</v>
      </c>
      <c r="X463" s="115" t="s">
        <v>1258</v>
      </c>
    </row>
    <row r="464" spans="1:24">
      <c r="A464" s="85"/>
      <c r="B464" s="85">
        <v>8</v>
      </c>
      <c r="C464" s="82">
        <v>1</v>
      </c>
      <c r="D464" s="82">
        <v>15</v>
      </c>
      <c r="E464" s="82"/>
      <c r="F464" s="83">
        <v>1527</v>
      </c>
      <c r="G464" s="82">
        <v>5</v>
      </c>
      <c r="H464" s="82">
        <v>34.711096892716668</v>
      </c>
      <c r="I464" s="82">
        <v>80.717744263325301</v>
      </c>
      <c r="J464" s="82">
        <v>57.809818904579018</v>
      </c>
      <c r="K464" s="82"/>
      <c r="L464" s="117">
        <v>138.84</v>
      </c>
      <c r="M464" s="117">
        <v>277.36756316790434</v>
      </c>
      <c r="N464" s="87">
        <v>5650000</v>
      </c>
      <c r="O464" s="87">
        <v>474055000</v>
      </c>
      <c r="P464" s="87">
        <v>146205000</v>
      </c>
      <c r="Q464" s="87">
        <v>327850000</v>
      </c>
      <c r="R464" s="87">
        <f t="shared" si="14"/>
        <v>5649990.0314352578</v>
      </c>
      <c r="S464" s="87">
        <v>474055000</v>
      </c>
      <c r="T464" s="87">
        <f t="shared" si="15"/>
        <v>11287265.679502657</v>
      </c>
      <c r="U464" s="85"/>
      <c r="V464" s="115" t="s">
        <v>1257</v>
      </c>
      <c r="W464" s="115" t="s">
        <v>1257</v>
      </c>
      <c r="X464" s="115" t="s">
        <v>1258</v>
      </c>
    </row>
    <row r="465" spans="1:24">
      <c r="A465" s="85"/>
      <c r="B465" s="85">
        <v>8</v>
      </c>
      <c r="C465" s="82">
        <v>1</v>
      </c>
      <c r="D465" s="82">
        <v>16</v>
      </c>
      <c r="E465" s="82"/>
      <c r="F465" s="83">
        <v>1601</v>
      </c>
      <c r="G465" s="82">
        <v>5</v>
      </c>
      <c r="H465" s="82">
        <v>26.030822590533415</v>
      </c>
      <c r="I465" s="82">
        <v>60.532494473476163</v>
      </c>
      <c r="J465" s="82">
        <v>43.353200405825177</v>
      </c>
      <c r="K465" s="82"/>
      <c r="L465" s="117">
        <v>104.12</v>
      </c>
      <c r="M465" s="117">
        <v>208.00569487930136</v>
      </c>
      <c r="N465" s="87">
        <v>5750000</v>
      </c>
      <c r="O465" s="87">
        <v>361799000</v>
      </c>
      <c r="P465" s="87">
        <v>111579000</v>
      </c>
      <c r="Q465" s="87">
        <v>250220000</v>
      </c>
      <c r="R465" s="87">
        <f t="shared" si="14"/>
        <v>5749985.6086158175</v>
      </c>
      <c r="S465" s="87">
        <v>361799000</v>
      </c>
      <c r="T465" s="87">
        <f t="shared" si="15"/>
        <v>11487031.810085628</v>
      </c>
      <c r="U465" s="85"/>
      <c r="V465" s="115" t="s">
        <v>1257</v>
      </c>
      <c r="W465" s="115" t="s">
        <v>1257</v>
      </c>
      <c r="X465" s="115" t="s">
        <v>1258</v>
      </c>
    </row>
    <row r="466" spans="1:24">
      <c r="A466" s="85"/>
      <c r="B466" s="85">
        <v>8</v>
      </c>
      <c r="C466" s="82">
        <v>1</v>
      </c>
      <c r="D466" s="82">
        <v>16</v>
      </c>
      <c r="E466" s="82"/>
      <c r="F466" s="83">
        <v>1602</v>
      </c>
      <c r="G466" s="82">
        <v>5</v>
      </c>
      <c r="H466" s="82">
        <v>27.400865884772013</v>
      </c>
      <c r="I466" s="82">
        <v>63.718415235238055</v>
      </c>
      <c r="J466" s="82">
        <v>45.634947795605449</v>
      </c>
      <c r="K466" s="82"/>
      <c r="L466" s="117">
        <v>109.6</v>
      </c>
      <c r="M466" s="117">
        <v>218.95336303084349</v>
      </c>
      <c r="N466" s="87">
        <v>5700000</v>
      </c>
      <c r="O466" s="87">
        <v>377530000</v>
      </c>
      <c r="P466" s="87">
        <v>116440000</v>
      </c>
      <c r="Q466" s="87">
        <v>261090000</v>
      </c>
      <c r="R466" s="87">
        <f t="shared" si="14"/>
        <v>5699994.9239210002</v>
      </c>
      <c r="S466" s="87">
        <v>377530000</v>
      </c>
      <c r="T466" s="87">
        <f t="shared" si="15"/>
        <v>11387162.936598903</v>
      </c>
      <c r="U466" s="85"/>
      <c r="V466" s="115" t="s">
        <v>1257</v>
      </c>
      <c r="W466" s="115" t="s">
        <v>1257</v>
      </c>
      <c r="X466" s="115" t="s">
        <v>1258</v>
      </c>
    </row>
    <row r="467" spans="1:24">
      <c r="A467" s="85"/>
      <c r="B467" s="85">
        <v>8</v>
      </c>
      <c r="C467" s="82">
        <v>1</v>
      </c>
      <c r="D467" s="82">
        <v>16</v>
      </c>
      <c r="E467" s="82"/>
      <c r="F467" s="83">
        <v>1603</v>
      </c>
      <c r="G467" s="82">
        <v>5</v>
      </c>
      <c r="H467" s="82">
        <v>27.400865884772013</v>
      </c>
      <c r="I467" s="82">
        <v>63.718415235238055</v>
      </c>
      <c r="J467" s="82">
        <v>45.634947795605449</v>
      </c>
      <c r="K467" s="82"/>
      <c r="L467" s="117">
        <v>109.6</v>
      </c>
      <c r="M467" s="117">
        <v>218.95336303084349</v>
      </c>
      <c r="N467" s="87">
        <v>5700000</v>
      </c>
      <c r="O467" s="87">
        <v>377530000</v>
      </c>
      <c r="P467" s="87">
        <v>116440000</v>
      </c>
      <c r="Q467" s="87">
        <v>261090000</v>
      </c>
      <c r="R467" s="87">
        <f t="shared" si="14"/>
        <v>5699994.9239210002</v>
      </c>
      <c r="S467" s="87">
        <v>377530000</v>
      </c>
      <c r="T467" s="87">
        <f t="shared" si="15"/>
        <v>11387162.936598903</v>
      </c>
      <c r="U467" s="85"/>
      <c r="V467" s="115" t="s">
        <v>1257</v>
      </c>
      <c r="W467" s="115" t="s">
        <v>1257</v>
      </c>
      <c r="X467" s="115" t="s">
        <v>1258</v>
      </c>
    </row>
    <row r="468" spans="1:24">
      <c r="A468" s="85"/>
      <c r="B468" s="85">
        <v>8</v>
      </c>
      <c r="C468" s="82">
        <v>1</v>
      </c>
      <c r="D468" s="82">
        <v>16</v>
      </c>
      <c r="E468" s="82"/>
      <c r="F468" s="83">
        <v>1604</v>
      </c>
      <c r="G468" s="82">
        <v>5</v>
      </c>
      <c r="H468" s="82">
        <v>27.400865884772013</v>
      </c>
      <c r="I468" s="82">
        <v>63.718415235238055</v>
      </c>
      <c r="J468" s="82">
        <v>45.634947795605449</v>
      </c>
      <c r="K468" s="82"/>
      <c r="L468" s="117">
        <v>109.6</v>
      </c>
      <c r="M468" s="117">
        <v>218.95336303084349</v>
      </c>
      <c r="N468" s="87">
        <v>5700000</v>
      </c>
      <c r="O468" s="87">
        <v>377530000</v>
      </c>
      <c r="P468" s="87">
        <v>116440000</v>
      </c>
      <c r="Q468" s="87">
        <v>261090000</v>
      </c>
      <c r="R468" s="87">
        <f t="shared" si="14"/>
        <v>5699994.9239210002</v>
      </c>
      <c r="S468" s="87">
        <v>377530000</v>
      </c>
      <c r="T468" s="87">
        <f t="shared" si="15"/>
        <v>11387162.936598903</v>
      </c>
      <c r="U468" s="85"/>
      <c r="V468" s="115" t="s">
        <v>1257</v>
      </c>
      <c r="W468" s="115" t="s">
        <v>1257</v>
      </c>
      <c r="X468" s="115" t="s">
        <v>1258</v>
      </c>
    </row>
    <row r="469" spans="1:24">
      <c r="A469" s="85"/>
      <c r="B469" s="85">
        <v>8</v>
      </c>
      <c r="C469" s="82">
        <v>1</v>
      </c>
      <c r="D469" s="82">
        <v>16</v>
      </c>
      <c r="E469" s="82"/>
      <c r="F469" s="83">
        <v>1605</v>
      </c>
      <c r="G469" s="82">
        <v>5</v>
      </c>
      <c r="H469" s="82">
        <v>27.400865884772013</v>
      </c>
      <c r="I469" s="82">
        <v>63.718415235238055</v>
      </c>
      <c r="J469" s="82">
        <v>45.634947795605449</v>
      </c>
      <c r="K469" s="82"/>
      <c r="L469" s="117">
        <v>109.6</v>
      </c>
      <c r="M469" s="117">
        <v>218.95336303084349</v>
      </c>
      <c r="N469" s="87">
        <v>5700000</v>
      </c>
      <c r="O469" s="87">
        <v>377530000</v>
      </c>
      <c r="P469" s="87">
        <v>116440000</v>
      </c>
      <c r="Q469" s="87">
        <v>261090000</v>
      </c>
      <c r="R469" s="87">
        <f t="shared" si="14"/>
        <v>5699994.9239210002</v>
      </c>
      <c r="S469" s="87">
        <v>377530000</v>
      </c>
      <c r="T469" s="87">
        <f t="shared" si="15"/>
        <v>11387162.936598903</v>
      </c>
      <c r="U469" s="85"/>
      <c r="V469" s="115" t="s">
        <v>1257</v>
      </c>
      <c r="W469" s="115" t="s">
        <v>1257</v>
      </c>
      <c r="X469" s="115" t="s">
        <v>1258</v>
      </c>
    </row>
    <row r="470" spans="1:24">
      <c r="A470" s="85"/>
      <c r="B470" s="85">
        <v>8</v>
      </c>
      <c r="C470" s="82">
        <v>1</v>
      </c>
      <c r="D470" s="82">
        <v>16</v>
      </c>
      <c r="E470" s="82"/>
      <c r="F470" s="83">
        <v>1606</v>
      </c>
      <c r="G470" s="82">
        <v>5</v>
      </c>
      <c r="H470" s="82">
        <v>27.743376708331667</v>
      </c>
      <c r="I470" s="82">
        <v>64.514895425678532</v>
      </c>
      <c r="J470" s="82">
        <v>46.205384643050515</v>
      </c>
      <c r="K470" s="82"/>
      <c r="L470" s="117">
        <v>110.97</v>
      </c>
      <c r="M470" s="117">
        <v>221.69028006872904</v>
      </c>
      <c r="N470" s="87">
        <v>5750000</v>
      </c>
      <c r="O470" s="87">
        <v>385602000</v>
      </c>
      <c r="P470" s="87">
        <v>118922000</v>
      </c>
      <c r="Q470" s="87">
        <v>266680000</v>
      </c>
      <c r="R470" s="87">
        <f t="shared" si="14"/>
        <v>5749992.0834450182</v>
      </c>
      <c r="S470" s="87">
        <v>385602000</v>
      </c>
      <c r="T470" s="87">
        <f t="shared" si="15"/>
        <v>11487044.745173478</v>
      </c>
      <c r="U470" s="85"/>
      <c r="V470" s="115" t="s">
        <v>1257</v>
      </c>
      <c r="W470" s="115" t="s">
        <v>1257</v>
      </c>
      <c r="X470" s="115" t="s">
        <v>1258</v>
      </c>
    </row>
    <row r="471" spans="1:24">
      <c r="A471" s="85"/>
      <c r="B471" s="85">
        <v>8</v>
      </c>
      <c r="C471" s="82">
        <v>1</v>
      </c>
      <c r="D471" s="82">
        <v>16</v>
      </c>
      <c r="E471" s="82"/>
      <c r="F471" s="83">
        <v>1607</v>
      </c>
      <c r="G471" s="82">
        <v>5</v>
      </c>
      <c r="H471" s="82">
        <v>25.763314137096316</v>
      </c>
      <c r="I471" s="82">
        <v>59.910426003570095</v>
      </c>
      <c r="J471" s="82">
        <v>42.907676736652746</v>
      </c>
      <c r="K471" s="82"/>
      <c r="L471" s="117">
        <v>103.05</v>
      </c>
      <c r="M471" s="117">
        <v>205.86810274022284</v>
      </c>
      <c r="N471" s="87">
        <v>5700000</v>
      </c>
      <c r="O471" s="87">
        <v>354968000</v>
      </c>
      <c r="P471" s="87">
        <v>109478000</v>
      </c>
      <c r="Q471" s="87">
        <v>245490000</v>
      </c>
      <c r="R471" s="87">
        <f t="shared" si="14"/>
        <v>5699998.7772026397</v>
      </c>
      <c r="S471" s="87">
        <v>354968000</v>
      </c>
      <c r="T471" s="87">
        <f t="shared" si="15"/>
        <v>11387170.634491</v>
      </c>
      <c r="U471" s="85"/>
      <c r="V471" s="115" t="s">
        <v>1257</v>
      </c>
      <c r="W471" s="115" t="s">
        <v>1257</v>
      </c>
      <c r="X471" s="115" t="s">
        <v>1258</v>
      </c>
    </row>
    <row r="472" spans="1:24">
      <c r="A472" s="85"/>
      <c r="B472" s="85">
        <v>8</v>
      </c>
      <c r="C472" s="82">
        <v>1</v>
      </c>
      <c r="D472" s="82">
        <v>16</v>
      </c>
      <c r="E472" s="82"/>
      <c r="F472" s="83">
        <v>1608</v>
      </c>
      <c r="G472" s="82">
        <v>5</v>
      </c>
      <c r="H472" s="82">
        <v>41.633815655028137</v>
      </c>
      <c r="I472" s="82">
        <v>96.815946068651414</v>
      </c>
      <c r="J472" s="82">
        <v>69.339305259143941</v>
      </c>
      <c r="K472" s="82"/>
      <c r="L472" s="117">
        <v>166.53</v>
      </c>
      <c r="M472" s="117">
        <v>332.68525132779536</v>
      </c>
      <c r="N472" s="87">
        <v>5700000</v>
      </c>
      <c r="O472" s="87">
        <v>573632000</v>
      </c>
      <c r="P472" s="87">
        <v>176912000</v>
      </c>
      <c r="Q472" s="87">
        <v>396720000</v>
      </c>
      <c r="R472" s="87">
        <f t="shared" si="14"/>
        <v>5699994.5884675635</v>
      </c>
      <c r="S472" s="87">
        <v>573632000</v>
      </c>
      <c r="T472" s="87">
        <f t="shared" si="15"/>
        <v>11387162.266446916</v>
      </c>
      <c r="U472" s="85"/>
      <c r="V472" s="115" t="s">
        <v>1257</v>
      </c>
      <c r="W472" s="115" t="s">
        <v>1257</v>
      </c>
      <c r="X472" s="115" t="s">
        <v>1258</v>
      </c>
    </row>
    <row r="473" spans="1:24">
      <c r="A473" s="85"/>
      <c r="B473" s="85">
        <v>8</v>
      </c>
      <c r="C473" s="82">
        <v>1</v>
      </c>
      <c r="D473" s="82">
        <v>16</v>
      </c>
      <c r="E473" s="82"/>
      <c r="F473" s="83">
        <v>1609</v>
      </c>
      <c r="G473" s="82">
        <v>5</v>
      </c>
      <c r="H473" s="82">
        <v>19.62312010306346</v>
      </c>
      <c r="I473" s="82">
        <v>45.631919815819664</v>
      </c>
      <c r="J473" s="82">
        <v>32.681451208732405</v>
      </c>
      <c r="K473" s="82"/>
      <c r="L473" s="117">
        <v>78.489999999999995</v>
      </c>
      <c r="M473" s="117">
        <v>156.80337102455206</v>
      </c>
      <c r="N473" s="87">
        <v>5700000</v>
      </c>
      <c r="O473" s="87">
        <v>270368000</v>
      </c>
      <c r="P473" s="87">
        <v>83388000</v>
      </c>
      <c r="Q473" s="87">
        <v>186980000</v>
      </c>
      <c r="R473" s="87">
        <f t="shared" si="14"/>
        <v>5699995.5202286281</v>
      </c>
      <c r="S473" s="87">
        <v>270368000</v>
      </c>
      <c r="T473" s="87">
        <f t="shared" si="15"/>
        <v>11387164.127872268</v>
      </c>
      <c r="U473" s="85"/>
      <c r="V473" s="115" t="s">
        <v>1257</v>
      </c>
      <c r="W473" s="115" t="s">
        <v>1257</v>
      </c>
      <c r="X473" s="115" t="s">
        <v>1258</v>
      </c>
    </row>
    <row r="474" spans="1:24">
      <c r="A474" s="85"/>
      <c r="B474" s="85">
        <v>8</v>
      </c>
      <c r="C474" s="82">
        <v>1</v>
      </c>
      <c r="D474" s="82">
        <v>16</v>
      </c>
      <c r="E474" s="82"/>
      <c r="F474" s="83">
        <v>1610</v>
      </c>
      <c r="G474" s="82">
        <v>5</v>
      </c>
      <c r="H474" s="82">
        <v>19.263108726475217</v>
      </c>
      <c r="I474" s="82">
        <v>44.794743557254492</v>
      </c>
      <c r="J474" s="82">
        <v>32.081867953023718</v>
      </c>
      <c r="K474" s="82"/>
      <c r="L474" s="117">
        <v>77.05</v>
      </c>
      <c r="M474" s="117">
        <v>153.92661151027821</v>
      </c>
      <c r="N474" s="87">
        <v>5700000</v>
      </c>
      <c r="O474" s="87">
        <v>265407000</v>
      </c>
      <c r="P474" s="87">
        <v>81857000</v>
      </c>
      <c r="Q474" s="87">
        <v>183550000</v>
      </c>
      <c r="R474" s="87">
        <f t="shared" si="14"/>
        <v>5699979.3849038808</v>
      </c>
      <c r="S474" s="87">
        <v>265407000</v>
      </c>
      <c r="T474" s="87">
        <f t="shared" si="15"/>
        <v>11387131.893532697</v>
      </c>
      <c r="U474" s="85"/>
      <c r="V474" s="115" t="s">
        <v>1257</v>
      </c>
      <c r="W474" s="115" t="s">
        <v>1257</v>
      </c>
      <c r="X474" s="115" t="s">
        <v>1258</v>
      </c>
    </row>
    <row r="475" spans="1:24">
      <c r="A475" s="85"/>
      <c r="B475" s="85">
        <v>8</v>
      </c>
      <c r="C475" s="82">
        <v>1</v>
      </c>
      <c r="D475" s="82">
        <v>16</v>
      </c>
      <c r="E475" s="82"/>
      <c r="F475" s="83">
        <v>1611</v>
      </c>
      <c r="G475" s="82">
        <v>5</v>
      </c>
      <c r="H475" s="82">
        <v>18.900597270882884</v>
      </c>
      <c r="I475" s="82">
        <v>43.951753574671507</v>
      </c>
      <c r="J475" s="82">
        <v>31.478120924705944</v>
      </c>
      <c r="K475" s="82"/>
      <c r="L475" s="117">
        <v>75.599999999999994</v>
      </c>
      <c r="M475" s="117">
        <v>151.02987449937746</v>
      </c>
      <c r="N475" s="87">
        <v>5700000</v>
      </c>
      <c r="O475" s="87">
        <v>260413000</v>
      </c>
      <c r="P475" s="87">
        <v>80313000</v>
      </c>
      <c r="Q475" s="87">
        <v>180100000</v>
      </c>
      <c r="R475" s="87">
        <f t="shared" si="14"/>
        <v>5699994.2848469485</v>
      </c>
      <c r="S475" s="87">
        <v>260413000</v>
      </c>
      <c r="T475" s="87">
        <f t="shared" si="15"/>
        <v>11387161.659888934</v>
      </c>
      <c r="U475" s="85"/>
      <c r="V475" s="115" t="s">
        <v>1257</v>
      </c>
      <c r="W475" s="115" t="s">
        <v>1257</v>
      </c>
      <c r="X475" s="115" t="s">
        <v>1258</v>
      </c>
    </row>
    <row r="476" spans="1:24">
      <c r="A476" s="85"/>
      <c r="B476" s="85">
        <v>8</v>
      </c>
      <c r="C476" s="82">
        <v>1</v>
      </c>
      <c r="D476" s="82">
        <v>16</v>
      </c>
      <c r="E476" s="82"/>
      <c r="F476" s="83">
        <v>1612</v>
      </c>
      <c r="G476" s="82">
        <v>5</v>
      </c>
      <c r="H476" s="82">
        <v>18.54058589429464</v>
      </c>
      <c r="I476" s="82">
        <v>43.114577316106335</v>
      </c>
      <c r="J476" s="82">
        <v>30.878537668997261</v>
      </c>
      <c r="K476" s="82"/>
      <c r="L476" s="117">
        <v>74.16</v>
      </c>
      <c r="M476" s="117">
        <v>148.1531149851036</v>
      </c>
      <c r="N476" s="87">
        <v>5700000</v>
      </c>
      <c r="O476" s="87">
        <v>255453000</v>
      </c>
      <c r="P476" s="87">
        <v>78783000</v>
      </c>
      <c r="Q476" s="87">
        <v>176670000</v>
      </c>
      <c r="R476" s="87">
        <f t="shared" si="14"/>
        <v>5699999.8100454165</v>
      </c>
      <c r="S476" s="87">
        <v>255453000</v>
      </c>
      <c r="T476" s="87">
        <f t="shared" si="15"/>
        <v>11387172.69785231</v>
      </c>
      <c r="U476" s="85"/>
      <c r="V476" s="115" t="s">
        <v>1257</v>
      </c>
      <c r="W476" s="115" t="s">
        <v>1257</v>
      </c>
      <c r="X476" s="115" t="s">
        <v>1258</v>
      </c>
    </row>
    <row r="477" spans="1:24">
      <c r="A477" s="85"/>
      <c r="B477" s="85">
        <v>8</v>
      </c>
      <c r="C477" s="82">
        <v>1</v>
      </c>
      <c r="D477" s="82">
        <v>16</v>
      </c>
      <c r="E477" s="82"/>
      <c r="F477" s="83">
        <v>1613</v>
      </c>
      <c r="G477" s="82">
        <v>5</v>
      </c>
      <c r="H477" s="82">
        <v>19.080602959177007</v>
      </c>
      <c r="I477" s="82">
        <v>44.370341703954089</v>
      </c>
      <c r="J477" s="82">
        <v>31.777912552560288</v>
      </c>
      <c r="K477" s="82"/>
      <c r="L477" s="117">
        <v>76.319999999999993</v>
      </c>
      <c r="M477" s="117">
        <v>152.46825425651437</v>
      </c>
      <c r="N477" s="87">
        <v>5800000</v>
      </c>
      <c r="O477" s="87">
        <v>267505000</v>
      </c>
      <c r="P477" s="87">
        <v>82505000</v>
      </c>
      <c r="Q477" s="87">
        <v>185000000</v>
      </c>
      <c r="R477" s="87">
        <f t="shared" si="14"/>
        <v>5799988.0296326913</v>
      </c>
      <c r="S477" s="87">
        <v>267505000</v>
      </c>
      <c r="T477" s="87">
        <f t="shared" si="15"/>
        <v>11586924.129805777</v>
      </c>
      <c r="U477" s="85"/>
      <c r="V477" s="115" t="s">
        <v>1257</v>
      </c>
      <c r="W477" s="115" t="s">
        <v>1257</v>
      </c>
      <c r="X477" s="115" t="s">
        <v>1258</v>
      </c>
    </row>
    <row r="478" spans="1:24">
      <c r="A478" s="85"/>
      <c r="B478" s="85">
        <v>8</v>
      </c>
      <c r="C478" s="82">
        <v>1</v>
      </c>
      <c r="D478" s="82">
        <v>16</v>
      </c>
      <c r="E478" s="82"/>
      <c r="F478" s="83">
        <v>1614</v>
      </c>
      <c r="G478" s="82">
        <v>5</v>
      </c>
      <c r="H478" s="82">
        <v>26.170827014762178</v>
      </c>
      <c r="I478" s="82">
        <v>60.858063018473729</v>
      </c>
      <c r="J478" s="82">
        <v>43.58637167193411</v>
      </c>
      <c r="K478" s="82"/>
      <c r="L478" s="117">
        <v>104.68</v>
      </c>
      <c r="M478" s="117">
        <v>209.12443469040784</v>
      </c>
      <c r="N478" s="87">
        <v>5750000</v>
      </c>
      <c r="O478" s="87">
        <v>363745000</v>
      </c>
      <c r="P478" s="87">
        <v>112185000</v>
      </c>
      <c r="Q478" s="87">
        <v>251560000</v>
      </c>
      <c r="R478" s="87">
        <f t="shared" si="14"/>
        <v>5749987.1389850089</v>
      </c>
      <c r="S478" s="87">
        <v>363745000</v>
      </c>
      <c r="T478" s="87">
        <f t="shared" si="15"/>
        <v>11487034.867380161</v>
      </c>
      <c r="U478" s="85"/>
      <c r="V478" s="115" t="s">
        <v>1257</v>
      </c>
      <c r="W478" s="115" t="s">
        <v>1257</v>
      </c>
      <c r="X478" s="115" t="s">
        <v>1258</v>
      </c>
    </row>
    <row r="479" spans="1:24">
      <c r="A479" s="85"/>
      <c r="B479" s="85">
        <v>8</v>
      </c>
      <c r="C479" s="82">
        <v>1</v>
      </c>
      <c r="D479" s="82">
        <v>16</v>
      </c>
      <c r="E479" s="82"/>
      <c r="F479" s="83">
        <v>1615</v>
      </c>
      <c r="G479" s="82">
        <v>5</v>
      </c>
      <c r="H479" s="82">
        <v>28.290894010226289</v>
      </c>
      <c r="I479" s="82">
        <v>65.788100985579732</v>
      </c>
      <c r="J479" s="82">
        <v>47.117250844440804</v>
      </c>
      <c r="K479" s="82"/>
      <c r="L479" s="117">
        <v>113.16</v>
      </c>
      <c r="M479" s="117">
        <v>226.06535183002052</v>
      </c>
      <c r="N479" s="87">
        <v>5750000</v>
      </c>
      <c r="O479" s="87">
        <v>393212000</v>
      </c>
      <c r="P479" s="87">
        <v>121272000</v>
      </c>
      <c r="Q479" s="87">
        <v>271940000</v>
      </c>
      <c r="R479" s="87">
        <f t="shared" si="14"/>
        <v>5749993.8386961222</v>
      </c>
      <c r="S479" s="87">
        <v>393212000</v>
      </c>
      <c r="T479" s="87">
        <f t="shared" si="15"/>
        <v>11487048.25172578</v>
      </c>
      <c r="U479" s="85"/>
      <c r="V479" s="115" t="s">
        <v>1257</v>
      </c>
      <c r="W479" s="115" t="s">
        <v>1257</v>
      </c>
      <c r="X479" s="115" t="s">
        <v>1258</v>
      </c>
    </row>
    <row r="480" spans="1:24">
      <c r="A480" s="85"/>
      <c r="B480" s="85">
        <v>8</v>
      </c>
      <c r="C480" s="82">
        <v>1</v>
      </c>
      <c r="D480" s="82">
        <v>16</v>
      </c>
      <c r="E480" s="82"/>
      <c r="F480" s="83">
        <v>1616</v>
      </c>
      <c r="G480" s="82">
        <v>5</v>
      </c>
      <c r="H480" s="82">
        <v>28.140889269981187</v>
      </c>
      <c r="I480" s="82">
        <v>65.439277544510915</v>
      </c>
      <c r="J480" s="82">
        <v>46.867424487895526</v>
      </c>
      <c r="K480" s="82"/>
      <c r="L480" s="117">
        <v>112.56</v>
      </c>
      <c r="M480" s="117">
        <v>224.86670203240644</v>
      </c>
      <c r="N480" s="87">
        <v>5700000</v>
      </c>
      <c r="O480" s="87">
        <v>387726000</v>
      </c>
      <c r="P480" s="87">
        <v>119576000</v>
      </c>
      <c r="Q480" s="87">
        <v>268150000</v>
      </c>
      <c r="R480" s="87">
        <f t="shared" si="14"/>
        <v>5699993.9581561089</v>
      </c>
      <c r="S480" s="87">
        <v>387726000</v>
      </c>
      <c r="T480" s="87">
        <f t="shared" si="15"/>
        <v>11387161.007242419</v>
      </c>
      <c r="U480" s="85"/>
      <c r="V480" s="115" t="s">
        <v>1257</v>
      </c>
      <c r="W480" s="115" t="s">
        <v>1257</v>
      </c>
      <c r="X480" s="115" t="s">
        <v>1258</v>
      </c>
    </row>
    <row r="481" spans="1:24">
      <c r="A481" s="85"/>
      <c r="B481" s="85">
        <v>8</v>
      </c>
      <c r="C481" s="82">
        <v>1</v>
      </c>
      <c r="D481" s="82">
        <v>16</v>
      </c>
      <c r="E481" s="82"/>
      <c r="F481" s="83">
        <v>1617</v>
      </c>
      <c r="G481" s="82">
        <v>5</v>
      </c>
      <c r="H481" s="82">
        <v>28.500900646569431</v>
      </c>
      <c r="I481" s="82">
        <v>66.27645380307608</v>
      </c>
      <c r="J481" s="82">
        <v>47.467007743604206</v>
      </c>
      <c r="K481" s="82"/>
      <c r="L481" s="117">
        <v>114</v>
      </c>
      <c r="M481" s="117">
        <v>227.74346154668029</v>
      </c>
      <c r="N481" s="87">
        <v>5700000</v>
      </c>
      <c r="O481" s="87">
        <v>392686000</v>
      </c>
      <c r="P481" s="87">
        <v>121106000</v>
      </c>
      <c r="Q481" s="87">
        <v>271580000</v>
      </c>
      <c r="R481" s="87">
        <f t="shared" si="14"/>
        <v>5699990.3679957259</v>
      </c>
      <c r="S481" s="87">
        <v>392686000</v>
      </c>
      <c r="T481" s="87">
        <f t="shared" si="15"/>
        <v>11387153.835000725</v>
      </c>
      <c r="U481" s="85"/>
      <c r="V481" s="115" t="s">
        <v>1257</v>
      </c>
      <c r="W481" s="115" t="s">
        <v>1257</v>
      </c>
      <c r="X481" s="115" t="s">
        <v>1258</v>
      </c>
    </row>
    <row r="482" spans="1:24">
      <c r="A482" s="85"/>
      <c r="B482" s="85">
        <v>8</v>
      </c>
      <c r="C482" s="82">
        <v>1</v>
      </c>
      <c r="D482" s="82">
        <v>16</v>
      </c>
      <c r="E482" s="82"/>
      <c r="F482" s="83">
        <v>1618</v>
      </c>
      <c r="G482" s="82">
        <v>5</v>
      </c>
      <c r="H482" s="82">
        <v>28.863412102161764</v>
      </c>
      <c r="I482" s="82">
        <v>67.119443785659072</v>
      </c>
      <c r="J482" s="82">
        <v>48.070754771921983</v>
      </c>
      <c r="K482" s="82"/>
      <c r="L482" s="117">
        <v>115.45</v>
      </c>
      <c r="M482" s="117">
        <v>230.64019855758107</v>
      </c>
      <c r="N482" s="87">
        <v>5700000</v>
      </c>
      <c r="O482" s="87">
        <v>397681000</v>
      </c>
      <c r="P482" s="87">
        <v>122651000</v>
      </c>
      <c r="Q482" s="87">
        <v>275030000</v>
      </c>
      <c r="R482" s="87">
        <f t="shared" si="14"/>
        <v>5699994.8062223233</v>
      </c>
      <c r="S482" s="87">
        <v>397681000</v>
      </c>
      <c r="T482" s="87">
        <f t="shared" si="15"/>
        <v>11387162.701466413</v>
      </c>
      <c r="U482" s="85"/>
      <c r="V482" s="115" t="s">
        <v>1257</v>
      </c>
      <c r="W482" s="115" t="s">
        <v>1257</v>
      </c>
      <c r="X482" s="115" t="s">
        <v>1258</v>
      </c>
    </row>
    <row r="483" spans="1:24">
      <c r="A483" s="85"/>
      <c r="B483" s="85">
        <v>8</v>
      </c>
      <c r="C483" s="82">
        <v>1</v>
      </c>
      <c r="D483" s="82">
        <v>16</v>
      </c>
      <c r="E483" s="82"/>
      <c r="F483" s="83">
        <v>1619</v>
      </c>
      <c r="G483" s="82">
        <v>5</v>
      </c>
      <c r="H483" s="82">
        <v>29.223423478750007</v>
      </c>
      <c r="I483" s="82">
        <v>67.956620044224238</v>
      </c>
      <c r="J483" s="82">
        <v>48.670338027630663</v>
      </c>
      <c r="K483" s="82"/>
      <c r="L483" s="117">
        <v>116.89</v>
      </c>
      <c r="M483" s="117">
        <v>233.5169580718549</v>
      </c>
      <c r="N483" s="87">
        <v>5700000</v>
      </c>
      <c r="O483" s="87">
        <v>402641000</v>
      </c>
      <c r="P483" s="87">
        <v>124181000</v>
      </c>
      <c r="Q483" s="87">
        <v>278460000</v>
      </c>
      <c r="R483" s="87">
        <f t="shared" si="14"/>
        <v>5699991.2943778634</v>
      </c>
      <c r="S483" s="87">
        <v>402641000</v>
      </c>
      <c r="T483" s="87">
        <f t="shared" si="15"/>
        <v>11387155.685680328</v>
      </c>
      <c r="U483" s="85"/>
      <c r="V483" s="115" t="s">
        <v>1257</v>
      </c>
      <c r="W483" s="115" t="s">
        <v>1257</v>
      </c>
      <c r="X483" s="115" t="s">
        <v>1258</v>
      </c>
    </row>
    <row r="484" spans="1:24">
      <c r="A484" s="85"/>
      <c r="B484" s="85">
        <v>8</v>
      </c>
      <c r="C484" s="82">
        <v>1</v>
      </c>
      <c r="D484" s="82">
        <v>16</v>
      </c>
      <c r="E484" s="82"/>
      <c r="F484" s="83">
        <v>1620</v>
      </c>
      <c r="G484" s="82">
        <v>5</v>
      </c>
      <c r="H484" s="82">
        <v>28.46839961951633</v>
      </c>
      <c r="I484" s="82">
        <v>66.200875390844516</v>
      </c>
      <c r="J484" s="82">
        <v>47.412878699686061</v>
      </c>
      <c r="K484" s="82"/>
      <c r="L484" s="117">
        <v>113.87</v>
      </c>
      <c r="M484" s="117">
        <v>227.48375409053057</v>
      </c>
      <c r="N484" s="87">
        <v>5700000</v>
      </c>
      <c r="O484" s="87">
        <v>392238000</v>
      </c>
      <c r="P484" s="87">
        <v>120968000</v>
      </c>
      <c r="Q484" s="87">
        <v>271270000</v>
      </c>
      <c r="R484" s="87">
        <f t="shared" si="14"/>
        <v>5699987.4590539876</v>
      </c>
      <c r="S484" s="87">
        <v>392238000</v>
      </c>
      <c r="T484" s="87">
        <f t="shared" si="15"/>
        <v>11387148.023663348</v>
      </c>
      <c r="U484" s="85"/>
      <c r="V484" s="115" t="s">
        <v>1257</v>
      </c>
      <c r="W484" s="115" t="s">
        <v>1257</v>
      </c>
      <c r="X484" s="115" t="s">
        <v>1258</v>
      </c>
    </row>
    <row r="485" spans="1:24">
      <c r="A485" s="85"/>
      <c r="B485" s="85">
        <v>8</v>
      </c>
      <c r="C485" s="82">
        <v>1</v>
      </c>
      <c r="D485" s="82">
        <v>16</v>
      </c>
      <c r="E485" s="82"/>
      <c r="F485" s="83">
        <v>1621</v>
      </c>
      <c r="G485" s="82">
        <v>5</v>
      </c>
      <c r="H485" s="82">
        <v>56.454283991244239</v>
      </c>
      <c r="I485" s="82">
        <v>131.27970204625097</v>
      </c>
      <c r="J485" s="82">
        <v>94.022149285818116</v>
      </c>
      <c r="K485" s="82"/>
      <c r="L485" s="117">
        <v>225.81</v>
      </c>
      <c r="M485" s="117">
        <v>451.11185133206908</v>
      </c>
      <c r="N485" s="87">
        <v>5650000</v>
      </c>
      <c r="O485" s="87">
        <v>771006000</v>
      </c>
      <c r="P485" s="87">
        <v>237786000</v>
      </c>
      <c r="Q485" s="87">
        <v>533220000</v>
      </c>
      <c r="R485" s="87">
        <f t="shared" si="14"/>
        <v>5649996.02152564</v>
      </c>
      <c r="S485" s="87">
        <v>771006000</v>
      </c>
      <c r="T485" s="87">
        <f t="shared" si="15"/>
        <v>11287277.646203695</v>
      </c>
      <c r="U485" s="85"/>
      <c r="V485" s="115" t="s">
        <v>1257</v>
      </c>
      <c r="W485" s="115" t="s">
        <v>1257</v>
      </c>
      <c r="X485" s="115" t="s">
        <v>1258</v>
      </c>
    </row>
    <row r="486" spans="1:24">
      <c r="A486" s="85"/>
      <c r="B486" s="85">
        <v>8</v>
      </c>
      <c r="C486" s="82">
        <v>1</v>
      </c>
      <c r="D486" s="82">
        <v>16</v>
      </c>
      <c r="E486" s="82"/>
      <c r="F486" s="83">
        <v>1622</v>
      </c>
      <c r="G486" s="82">
        <v>5</v>
      </c>
      <c r="H486" s="82">
        <v>18.468083603176176</v>
      </c>
      <c r="I486" s="82">
        <v>42.945979319589746</v>
      </c>
      <c r="J486" s="82">
        <v>30.757788263333712</v>
      </c>
      <c r="K486" s="82"/>
      <c r="L486" s="117">
        <v>73.87</v>
      </c>
      <c r="M486" s="117">
        <v>147.57376758292347</v>
      </c>
      <c r="N486" s="87">
        <v>5800000</v>
      </c>
      <c r="O486" s="87">
        <v>258918000</v>
      </c>
      <c r="P486" s="87">
        <v>79858000</v>
      </c>
      <c r="Q486" s="87">
        <v>179060000</v>
      </c>
      <c r="R486" s="87">
        <f t="shared" si="14"/>
        <v>5799996.0748194428</v>
      </c>
      <c r="S486" s="87">
        <v>258918000</v>
      </c>
      <c r="T486" s="87">
        <f t="shared" si="15"/>
        <v>11586940.202074898</v>
      </c>
      <c r="U486" s="85"/>
      <c r="V486" s="115" t="s">
        <v>1257</v>
      </c>
      <c r="W486" s="115" t="s">
        <v>1257</v>
      </c>
      <c r="X486" s="115" t="s">
        <v>1258</v>
      </c>
    </row>
    <row r="487" spans="1:24">
      <c r="A487" s="85"/>
      <c r="B487" s="85">
        <v>8</v>
      </c>
      <c r="C487" s="82">
        <v>1</v>
      </c>
      <c r="D487" s="82">
        <v>16</v>
      </c>
      <c r="E487" s="82"/>
      <c r="F487" s="83">
        <v>1623</v>
      </c>
      <c r="G487" s="82">
        <v>5</v>
      </c>
      <c r="H487" s="82">
        <v>17.80056250908547</v>
      </c>
      <c r="I487" s="82">
        <v>41.393715006833489</v>
      </c>
      <c r="J487" s="82">
        <v>29.64606097670719</v>
      </c>
      <c r="K487" s="82"/>
      <c r="L487" s="117">
        <v>71.2</v>
      </c>
      <c r="M487" s="117">
        <v>142.23977598354068</v>
      </c>
      <c r="N487" s="87">
        <v>5700000</v>
      </c>
      <c r="O487" s="87">
        <v>245256000</v>
      </c>
      <c r="P487" s="87">
        <v>75646000</v>
      </c>
      <c r="Q487" s="87">
        <v>169610000</v>
      </c>
      <c r="R487" s="87">
        <f t="shared" si="14"/>
        <v>5699978.2990199178</v>
      </c>
      <c r="S487" s="87">
        <v>245256000</v>
      </c>
      <c r="T487" s="87">
        <f t="shared" si="15"/>
        <v>11387129.724208375</v>
      </c>
      <c r="U487" s="85"/>
      <c r="V487" s="115" t="s">
        <v>1257</v>
      </c>
      <c r="W487" s="115" t="s">
        <v>1257</v>
      </c>
      <c r="X487" s="115" t="s">
        <v>1258</v>
      </c>
    </row>
    <row r="488" spans="1:24">
      <c r="A488" s="85"/>
      <c r="B488" s="85">
        <v>8</v>
      </c>
      <c r="C488" s="82">
        <v>1</v>
      </c>
      <c r="D488" s="82">
        <v>16</v>
      </c>
      <c r="E488" s="82"/>
      <c r="F488" s="83">
        <v>1624</v>
      </c>
      <c r="G488" s="82">
        <v>5</v>
      </c>
      <c r="H488" s="82">
        <v>17.80056250908547</v>
      </c>
      <c r="I488" s="82">
        <v>41.393715006833489</v>
      </c>
      <c r="J488" s="82">
        <v>29.64606097670719</v>
      </c>
      <c r="K488" s="82"/>
      <c r="L488" s="117">
        <v>71.2</v>
      </c>
      <c r="M488" s="117">
        <v>142.23977598354068</v>
      </c>
      <c r="N488" s="87">
        <v>5700000</v>
      </c>
      <c r="O488" s="87">
        <v>245256000</v>
      </c>
      <c r="P488" s="87">
        <v>75646000</v>
      </c>
      <c r="Q488" s="87">
        <v>169610000</v>
      </c>
      <c r="R488" s="87">
        <f t="shared" si="14"/>
        <v>5699978.2990199178</v>
      </c>
      <c r="S488" s="87">
        <v>245256000</v>
      </c>
      <c r="T488" s="87">
        <f t="shared" si="15"/>
        <v>11387129.724208375</v>
      </c>
      <c r="U488" s="85"/>
      <c r="V488" s="115" t="s">
        <v>1257</v>
      </c>
      <c r="W488" s="115" t="s">
        <v>1257</v>
      </c>
      <c r="X488" s="115" t="s">
        <v>1258</v>
      </c>
    </row>
    <row r="489" spans="1:24">
      <c r="A489" s="85"/>
      <c r="B489" s="85">
        <v>8</v>
      </c>
      <c r="C489" s="82">
        <v>1</v>
      </c>
      <c r="D489" s="82">
        <v>16</v>
      </c>
      <c r="E489" s="82"/>
      <c r="F489" s="83">
        <v>1625</v>
      </c>
      <c r="G489" s="82">
        <v>5</v>
      </c>
      <c r="H489" s="82">
        <v>17.80056250908547</v>
      </c>
      <c r="I489" s="82">
        <v>41.393715006833489</v>
      </c>
      <c r="J489" s="82">
        <v>29.64606097670719</v>
      </c>
      <c r="K489" s="82"/>
      <c r="L489" s="117">
        <v>71.2</v>
      </c>
      <c r="M489" s="117">
        <v>142.23977598354068</v>
      </c>
      <c r="N489" s="87">
        <v>5700000</v>
      </c>
      <c r="O489" s="87">
        <v>245256000</v>
      </c>
      <c r="P489" s="87">
        <v>75646000</v>
      </c>
      <c r="Q489" s="87">
        <v>169610000</v>
      </c>
      <c r="R489" s="87">
        <f t="shared" si="14"/>
        <v>5699978.2990199178</v>
      </c>
      <c r="S489" s="87">
        <v>245256000</v>
      </c>
      <c r="T489" s="87">
        <f t="shared" si="15"/>
        <v>11387129.724208375</v>
      </c>
      <c r="U489" s="85"/>
      <c r="V489" s="115" t="s">
        <v>1257</v>
      </c>
      <c r="W489" s="115" t="s">
        <v>1257</v>
      </c>
      <c r="X489" s="115" t="s">
        <v>1258</v>
      </c>
    </row>
    <row r="490" spans="1:24">
      <c r="A490" s="85"/>
      <c r="B490" s="85">
        <v>8</v>
      </c>
      <c r="C490" s="82">
        <v>1</v>
      </c>
      <c r="D490" s="82">
        <v>16</v>
      </c>
      <c r="E490" s="82"/>
      <c r="F490" s="83">
        <v>1626</v>
      </c>
      <c r="G490" s="82">
        <v>5</v>
      </c>
      <c r="H490" s="82">
        <v>17.80056250908547</v>
      </c>
      <c r="I490" s="82">
        <v>41.393715006833489</v>
      </c>
      <c r="J490" s="82">
        <v>29.64606097670719</v>
      </c>
      <c r="K490" s="82"/>
      <c r="L490" s="117">
        <v>71.2</v>
      </c>
      <c r="M490" s="117">
        <v>142.23977598354068</v>
      </c>
      <c r="N490" s="87">
        <v>5700000</v>
      </c>
      <c r="O490" s="87">
        <v>245256000</v>
      </c>
      <c r="P490" s="87">
        <v>75646000</v>
      </c>
      <c r="Q490" s="87">
        <v>169610000</v>
      </c>
      <c r="R490" s="87">
        <f t="shared" si="14"/>
        <v>5699978.2990199178</v>
      </c>
      <c r="S490" s="87">
        <v>245256000</v>
      </c>
      <c r="T490" s="87">
        <f t="shared" si="15"/>
        <v>11387129.724208375</v>
      </c>
      <c r="U490" s="85"/>
      <c r="V490" s="115" t="s">
        <v>1257</v>
      </c>
      <c r="W490" s="115" t="s">
        <v>1257</v>
      </c>
      <c r="X490" s="115" t="s">
        <v>1258</v>
      </c>
    </row>
    <row r="491" spans="1:24">
      <c r="A491" s="85"/>
      <c r="B491" s="85">
        <v>8</v>
      </c>
      <c r="C491" s="82">
        <v>1</v>
      </c>
      <c r="D491" s="82">
        <v>16</v>
      </c>
      <c r="E491" s="82"/>
      <c r="F491" s="83">
        <v>1627</v>
      </c>
      <c r="G491" s="82">
        <v>5</v>
      </c>
      <c r="H491" s="82">
        <v>34.711096892716668</v>
      </c>
      <c r="I491" s="82">
        <v>80.717744263325301</v>
      </c>
      <c r="J491" s="82">
        <v>57.809818904579018</v>
      </c>
      <c r="K491" s="82"/>
      <c r="L491" s="117">
        <v>138.84</v>
      </c>
      <c r="M491" s="117">
        <v>277.36756316790434</v>
      </c>
      <c r="N491" s="87">
        <v>5700000</v>
      </c>
      <c r="O491" s="87">
        <v>478251000</v>
      </c>
      <c r="P491" s="87">
        <v>147501000</v>
      </c>
      <c r="Q491" s="87">
        <v>330750000</v>
      </c>
      <c r="R491" s="87">
        <f t="shared" si="14"/>
        <v>5699999.7521889731</v>
      </c>
      <c r="S491" s="87">
        <v>478251000</v>
      </c>
      <c r="T491" s="87">
        <f t="shared" si="15"/>
        <v>11387172.58226962</v>
      </c>
      <c r="U491" s="85"/>
      <c r="V491" s="115" t="s">
        <v>1257</v>
      </c>
      <c r="W491" s="115" t="s">
        <v>1257</v>
      </c>
      <c r="X491" s="115" t="s">
        <v>1258</v>
      </c>
    </row>
    <row r="492" spans="1:24">
      <c r="A492" s="85"/>
      <c r="B492" s="85">
        <v>8</v>
      </c>
      <c r="C492" s="82">
        <v>1</v>
      </c>
      <c r="D492" s="82">
        <v>17</v>
      </c>
      <c r="E492" s="82"/>
      <c r="F492" s="83">
        <v>1701</v>
      </c>
      <c r="G492" s="82">
        <v>5</v>
      </c>
      <c r="H492" s="82">
        <v>26.030822590533415</v>
      </c>
      <c r="I492" s="82">
        <v>60.532494473476163</v>
      </c>
      <c r="J492" s="82">
        <v>43.353200405825177</v>
      </c>
      <c r="K492" s="82"/>
      <c r="L492" s="117">
        <v>104.12</v>
      </c>
      <c r="M492" s="117">
        <v>208.00569487930136</v>
      </c>
      <c r="N492" s="87">
        <v>5750000</v>
      </c>
      <c r="O492" s="87">
        <v>361799000</v>
      </c>
      <c r="P492" s="87">
        <v>111579000</v>
      </c>
      <c r="Q492" s="87">
        <v>250220000</v>
      </c>
      <c r="R492" s="87">
        <f t="shared" si="14"/>
        <v>5749985.6086158175</v>
      </c>
      <c r="S492" s="87">
        <v>361799000</v>
      </c>
      <c r="T492" s="87">
        <f t="shared" si="15"/>
        <v>11487031.810085628</v>
      </c>
      <c r="U492" s="85"/>
      <c r="V492" s="115" t="s">
        <v>1257</v>
      </c>
      <c r="W492" s="115" t="s">
        <v>1257</v>
      </c>
      <c r="X492" s="115" t="s">
        <v>1258</v>
      </c>
    </row>
    <row r="493" spans="1:24">
      <c r="A493" s="85"/>
      <c r="B493" s="85">
        <v>8</v>
      </c>
      <c r="C493" s="82">
        <v>1</v>
      </c>
      <c r="D493" s="82">
        <v>17</v>
      </c>
      <c r="E493" s="82"/>
      <c r="F493" s="83">
        <v>1702</v>
      </c>
      <c r="G493" s="82">
        <v>5</v>
      </c>
      <c r="H493" s="82">
        <v>27.400865884772013</v>
      </c>
      <c r="I493" s="82">
        <v>63.718415235238055</v>
      </c>
      <c r="J493" s="82">
        <v>45.634947795605449</v>
      </c>
      <c r="K493" s="82"/>
      <c r="L493" s="117">
        <v>109.6</v>
      </c>
      <c r="M493" s="117">
        <v>218.95336303084349</v>
      </c>
      <c r="N493" s="87">
        <v>5700000</v>
      </c>
      <c r="O493" s="87">
        <v>377530000</v>
      </c>
      <c r="P493" s="87">
        <v>116440000</v>
      </c>
      <c r="Q493" s="87">
        <v>261090000</v>
      </c>
      <c r="R493" s="87">
        <f t="shared" si="14"/>
        <v>5699994.9239210002</v>
      </c>
      <c r="S493" s="87">
        <v>377530000</v>
      </c>
      <c r="T493" s="87">
        <f t="shared" si="15"/>
        <v>11387162.936598903</v>
      </c>
      <c r="U493" s="85"/>
      <c r="V493" s="115" t="s">
        <v>1257</v>
      </c>
      <c r="W493" s="115" t="s">
        <v>1257</v>
      </c>
      <c r="X493" s="115" t="s">
        <v>1258</v>
      </c>
    </row>
    <row r="494" spans="1:24">
      <c r="A494" s="85"/>
      <c r="B494" s="85">
        <v>8</v>
      </c>
      <c r="C494" s="82">
        <v>1</v>
      </c>
      <c r="D494" s="82">
        <v>17</v>
      </c>
      <c r="E494" s="82"/>
      <c r="F494" s="83">
        <v>1703</v>
      </c>
      <c r="G494" s="82">
        <v>5</v>
      </c>
      <c r="H494" s="82">
        <v>27.400865884772013</v>
      </c>
      <c r="I494" s="82">
        <v>63.718415235238055</v>
      </c>
      <c r="J494" s="82">
        <v>45.634947795605449</v>
      </c>
      <c r="K494" s="82"/>
      <c r="L494" s="117">
        <v>109.6</v>
      </c>
      <c r="M494" s="117">
        <v>218.95336303084349</v>
      </c>
      <c r="N494" s="87">
        <v>5700000</v>
      </c>
      <c r="O494" s="87">
        <v>377530000</v>
      </c>
      <c r="P494" s="87">
        <v>116440000</v>
      </c>
      <c r="Q494" s="87">
        <v>261090000</v>
      </c>
      <c r="R494" s="87">
        <f t="shared" si="14"/>
        <v>5699994.9239210002</v>
      </c>
      <c r="S494" s="87">
        <v>377530000</v>
      </c>
      <c r="T494" s="87">
        <f t="shared" si="15"/>
        <v>11387162.936598903</v>
      </c>
      <c r="U494" s="85"/>
      <c r="V494" s="115" t="s">
        <v>1257</v>
      </c>
      <c r="W494" s="115" t="s">
        <v>1257</v>
      </c>
      <c r="X494" s="115" t="s">
        <v>1258</v>
      </c>
    </row>
    <row r="495" spans="1:24">
      <c r="A495" s="85"/>
      <c r="B495" s="85">
        <v>8</v>
      </c>
      <c r="C495" s="82">
        <v>1</v>
      </c>
      <c r="D495" s="82">
        <v>17</v>
      </c>
      <c r="E495" s="82"/>
      <c r="F495" s="83">
        <v>1704</v>
      </c>
      <c r="G495" s="82">
        <v>5</v>
      </c>
      <c r="H495" s="82">
        <v>27.400865884772013</v>
      </c>
      <c r="I495" s="82">
        <v>63.718415235238055</v>
      </c>
      <c r="J495" s="82">
        <v>45.634947795605449</v>
      </c>
      <c r="K495" s="82"/>
      <c r="L495" s="117">
        <v>109.6</v>
      </c>
      <c r="M495" s="117">
        <v>218.95336303084349</v>
      </c>
      <c r="N495" s="87">
        <v>5700000</v>
      </c>
      <c r="O495" s="87">
        <v>377530000</v>
      </c>
      <c r="P495" s="87">
        <v>116440000</v>
      </c>
      <c r="Q495" s="87">
        <v>261090000</v>
      </c>
      <c r="R495" s="87">
        <f t="shared" si="14"/>
        <v>5699994.9239210002</v>
      </c>
      <c r="S495" s="87">
        <v>377530000</v>
      </c>
      <c r="T495" s="87">
        <f t="shared" si="15"/>
        <v>11387162.936598903</v>
      </c>
      <c r="U495" s="85"/>
      <c r="V495" s="115" t="s">
        <v>1257</v>
      </c>
      <c r="W495" s="115" t="s">
        <v>1257</v>
      </c>
      <c r="X495" s="115" t="s">
        <v>1258</v>
      </c>
    </row>
    <row r="496" spans="1:24">
      <c r="A496" s="85"/>
      <c r="B496" s="85">
        <v>8</v>
      </c>
      <c r="C496" s="82">
        <v>1</v>
      </c>
      <c r="D496" s="82">
        <v>17</v>
      </c>
      <c r="E496" s="82"/>
      <c r="F496" s="83">
        <v>1705</v>
      </c>
      <c r="G496" s="82">
        <v>5</v>
      </c>
      <c r="H496" s="82">
        <v>27.400865884772013</v>
      </c>
      <c r="I496" s="82">
        <v>63.718415235238055</v>
      </c>
      <c r="J496" s="82">
        <v>45.634947795605449</v>
      </c>
      <c r="K496" s="82"/>
      <c r="L496" s="117">
        <v>109.6</v>
      </c>
      <c r="M496" s="117">
        <v>218.95336303084349</v>
      </c>
      <c r="N496" s="87">
        <v>5700000</v>
      </c>
      <c r="O496" s="87">
        <v>377530000</v>
      </c>
      <c r="P496" s="87">
        <v>116440000</v>
      </c>
      <c r="Q496" s="87">
        <v>261090000</v>
      </c>
      <c r="R496" s="87">
        <f t="shared" si="14"/>
        <v>5699994.9239210002</v>
      </c>
      <c r="S496" s="87">
        <v>377530000</v>
      </c>
      <c r="T496" s="87">
        <f t="shared" si="15"/>
        <v>11387162.936598903</v>
      </c>
      <c r="U496" s="85"/>
      <c r="V496" s="115" t="s">
        <v>1257</v>
      </c>
      <c r="W496" s="115" t="s">
        <v>1257</v>
      </c>
      <c r="X496" s="115" t="s">
        <v>1258</v>
      </c>
    </row>
    <row r="497" spans="1:24">
      <c r="A497" s="85"/>
      <c r="B497" s="85">
        <v>8</v>
      </c>
      <c r="C497" s="82">
        <v>1</v>
      </c>
      <c r="D497" s="82">
        <v>17</v>
      </c>
      <c r="E497" s="82"/>
      <c r="F497" s="83">
        <v>1706</v>
      </c>
      <c r="G497" s="82">
        <v>5</v>
      </c>
      <c r="H497" s="82">
        <v>27.743376708331667</v>
      </c>
      <c r="I497" s="82">
        <v>64.514895425678532</v>
      </c>
      <c r="J497" s="82">
        <v>46.205384643050515</v>
      </c>
      <c r="K497" s="82"/>
      <c r="L497" s="117">
        <v>110.97</v>
      </c>
      <c r="M497" s="117">
        <v>221.69028006872904</v>
      </c>
      <c r="N497" s="87">
        <v>5750000</v>
      </c>
      <c r="O497" s="87">
        <v>385602000</v>
      </c>
      <c r="P497" s="87">
        <v>118922000</v>
      </c>
      <c r="Q497" s="87">
        <v>266680000</v>
      </c>
      <c r="R497" s="87">
        <f t="shared" si="14"/>
        <v>5749992.0834450182</v>
      </c>
      <c r="S497" s="87">
        <v>385602000</v>
      </c>
      <c r="T497" s="87">
        <f t="shared" si="15"/>
        <v>11487044.745173478</v>
      </c>
      <c r="U497" s="85"/>
      <c r="V497" s="115" t="s">
        <v>1257</v>
      </c>
      <c r="W497" s="115" t="s">
        <v>1257</v>
      </c>
      <c r="X497" s="115" t="s">
        <v>1258</v>
      </c>
    </row>
    <row r="498" spans="1:24">
      <c r="A498" s="85"/>
      <c r="B498" s="85">
        <v>8</v>
      </c>
      <c r="C498" s="82">
        <v>1</v>
      </c>
      <c r="D498" s="82">
        <v>17</v>
      </c>
      <c r="E498" s="82"/>
      <c r="F498" s="83">
        <v>1707</v>
      </c>
      <c r="G498" s="82">
        <v>5</v>
      </c>
      <c r="H498" s="82">
        <v>25.995821484476224</v>
      </c>
      <c r="I498" s="82">
        <v>60.451102337226772</v>
      </c>
      <c r="J498" s="82">
        <v>43.294907589297942</v>
      </c>
      <c r="K498" s="82"/>
      <c r="L498" s="117">
        <v>103.98</v>
      </c>
      <c r="M498" s="117">
        <v>207.72600992652474</v>
      </c>
      <c r="N498" s="87">
        <v>5700000</v>
      </c>
      <c r="O498" s="87">
        <v>358171000</v>
      </c>
      <c r="P498" s="87">
        <v>110461000</v>
      </c>
      <c r="Q498" s="87">
        <v>247710000</v>
      </c>
      <c r="R498" s="87">
        <f t="shared" si="14"/>
        <v>5699990.8872999195</v>
      </c>
      <c r="S498" s="87">
        <v>358171000</v>
      </c>
      <c r="T498" s="87">
        <f t="shared" si="15"/>
        <v>11387154.872440504</v>
      </c>
      <c r="U498" s="85"/>
      <c r="V498" s="115" t="s">
        <v>1257</v>
      </c>
      <c r="W498" s="115" t="s">
        <v>1257</v>
      </c>
      <c r="X498" s="115" t="s">
        <v>1258</v>
      </c>
    </row>
    <row r="499" spans="1:24">
      <c r="A499" s="85"/>
      <c r="B499" s="85">
        <v>8</v>
      </c>
      <c r="C499" s="82">
        <v>1</v>
      </c>
      <c r="D499" s="82">
        <v>17</v>
      </c>
      <c r="E499" s="82"/>
      <c r="F499" s="83">
        <v>1708</v>
      </c>
      <c r="G499" s="82">
        <v>5</v>
      </c>
      <c r="H499" s="82">
        <v>42.123831139828809</v>
      </c>
      <c r="I499" s="82">
        <v>97.955435976142894</v>
      </c>
      <c r="J499" s="82">
        <v>70.155404690525202</v>
      </c>
      <c r="K499" s="82"/>
      <c r="L499" s="117">
        <v>168.49</v>
      </c>
      <c r="M499" s="117">
        <v>336.60084066666809</v>
      </c>
      <c r="N499" s="87">
        <v>5700000</v>
      </c>
      <c r="O499" s="87">
        <v>580383000</v>
      </c>
      <c r="P499" s="87">
        <v>178993000</v>
      </c>
      <c r="Q499" s="87">
        <v>401390000</v>
      </c>
      <c r="R499" s="87">
        <f t="shared" si="14"/>
        <v>5699990.1836350262</v>
      </c>
      <c r="S499" s="87">
        <v>580383000</v>
      </c>
      <c r="T499" s="87">
        <f t="shared" si="15"/>
        <v>11387153.466694199</v>
      </c>
      <c r="U499" s="85"/>
      <c r="V499" s="115" t="s">
        <v>1257</v>
      </c>
      <c r="W499" s="115" t="s">
        <v>1257</v>
      </c>
      <c r="X499" s="115" t="s">
        <v>1258</v>
      </c>
    </row>
    <row r="500" spans="1:24">
      <c r="A500" s="85"/>
      <c r="B500" s="85">
        <v>8</v>
      </c>
      <c r="C500" s="82">
        <v>1</v>
      </c>
      <c r="D500" s="82">
        <v>17</v>
      </c>
      <c r="E500" s="82"/>
      <c r="F500" s="83">
        <v>1709</v>
      </c>
      <c r="G500" s="82">
        <v>5</v>
      </c>
      <c r="H500" s="82">
        <v>19.860627608451541</v>
      </c>
      <c r="I500" s="82">
        <v>46.184223597511966</v>
      </c>
      <c r="J500" s="82">
        <v>33.077009606595773</v>
      </c>
      <c r="K500" s="82"/>
      <c r="L500" s="117">
        <v>79.44</v>
      </c>
      <c r="M500" s="117">
        <v>158.70123320410772</v>
      </c>
      <c r="N500" s="87">
        <v>5700000</v>
      </c>
      <c r="O500" s="87">
        <v>273640000</v>
      </c>
      <c r="P500" s="87">
        <v>84400000</v>
      </c>
      <c r="Q500" s="87">
        <v>189240000</v>
      </c>
      <c r="R500" s="87">
        <f t="shared" si="14"/>
        <v>5699987.473688391</v>
      </c>
      <c r="S500" s="87">
        <v>273640000</v>
      </c>
      <c r="T500" s="87">
        <f t="shared" si="15"/>
        <v>11387148.052899221</v>
      </c>
      <c r="U500" s="85"/>
      <c r="V500" s="115" t="s">
        <v>1257</v>
      </c>
      <c r="W500" s="115" t="s">
        <v>1257</v>
      </c>
      <c r="X500" s="115" t="s">
        <v>1258</v>
      </c>
    </row>
    <row r="501" spans="1:24">
      <c r="A501" s="85"/>
      <c r="B501" s="85">
        <v>8</v>
      </c>
      <c r="C501" s="82">
        <v>1</v>
      </c>
      <c r="D501" s="82">
        <v>17</v>
      </c>
      <c r="E501" s="82"/>
      <c r="F501" s="83">
        <v>1710</v>
      </c>
      <c r="G501" s="82">
        <v>5</v>
      </c>
      <c r="H501" s="82">
        <v>19.500616231863297</v>
      </c>
      <c r="I501" s="82">
        <v>45.347047338946794</v>
      </c>
      <c r="J501" s="82">
        <v>32.477426350887086</v>
      </c>
      <c r="K501" s="82"/>
      <c r="L501" s="117">
        <v>78</v>
      </c>
      <c r="M501" s="117">
        <v>155.82447368983389</v>
      </c>
      <c r="N501" s="87">
        <v>5700000</v>
      </c>
      <c r="O501" s="87">
        <v>268680000</v>
      </c>
      <c r="P501" s="87">
        <v>82870000</v>
      </c>
      <c r="Q501" s="87">
        <v>185810000</v>
      </c>
      <c r="R501" s="87">
        <f t="shared" si="14"/>
        <v>5699992.6011326211</v>
      </c>
      <c r="S501" s="87">
        <v>268680000</v>
      </c>
      <c r="T501" s="87">
        <f t="shared" si="15"/>
        <v>11387158.296249205</v>
      </c>
      <c r="U501" s="85"/>
      <c r="V501" s="115" t="s">
        <v>1257</v>
      </c>
      <c r="W501" s="115" t="s">
        <v>1257</v>
      </c>
      <c r="X501" s="115" t="s">
        <v>1258</v>
      </c>
    </row>
    <row r="502" spans="1:24">
      <c r="A502" s="85"/>
      <c r="B502" s="85">
        <v>8</v>
      </c>
      <c r="C502" s="82">
        <v>1</v>
      </c>
      <c r="D502" s="82">
        <v>17</v>
      </c>
      <c r="E502" s="82"/>
      <c r="F502" s="83">
        <v>1711</v>
      </c>
      <c r="G502" s="82">
        <v>5</v>
      </c>
      <c r="H502" s="82">
        <v>19.138104776270964</v>
      </c>
      <c r="I502" s="82">
        <v>44.504057356363809</v>
      </c>
      <c r="J502" s="82">
        <v>31.873679322569316</v>
      </c>
      <c r="K502" s="82"/>
      <c r="L502" s="117">
        <v>76.55</v>
      </c>
      <c r="M502" s="117">
        <v>152.92773667893312</v>
      </c>
      <c r="N502" s="87">
        <v>5700000</v>
      </c>
      <c r="O502" s="87">
        <v>263685000</v>
      </c>
      <c r="P502" s="87">
        <v>81325000</v>
      </c>
      <c r="Q502" s="87">
        <v>182360000</v>
      </c>
      <c r="R502" s="87">
        <f t="shared" si="14"/>
        <v>5699985.9498561723</v>
      </c>
      <c r="S502" s="87">
        <v>263685000</v>
      </c>
      <c r="T502" s="87">
        <f t="shared" si="15"/>
        <v>11387145.008663923</v>
      </c>
      <c r="U502" s="85"/>
      <c r="V502" s="115" t="s">
        <v>1257</v>
      </c>
      <c r="W502" s="115" t="s">
        <v>1257</v>
      </c>
      <c r="X502" s="115" t="s">
        <v>1258</v>
      </c>
    </row>
    <row r="503" spans="1:24">
      <c r="A503" s="85"/>
      <c r="B503" s="85">
        <v>8</v>
      </c>
      <c r="C503" s="82">
        <v>1</v>
      </c>
      <c r="D503" s="82">
        <v>17</v>
      </c>
      <c r="E503" s="82"/>
      <c r="F503" s="83">
        <v>1712</v>
      </c>
      <c r="G503" s="82">
        <v>5</v>
      </c>
      <c r="H503" s="82">
        <v>18.778093399682721</v>
      </c>
      <c r="I503" s="82">
        <v>43.666881097798637</v>
      </c>
      <c r="J503" s="82">
        <v>31.274096066860633</v>
      </c>
      <c r="K503" s="82"/>
      <c r="L503" s="117">
        <v>75.11</v>
      </c>
      <c r="M503" s="117">
        <v>150.05097716465929</v>
      </c>
      <c r="N503" s="87">
        <v>5700000</v>
      </c>
      <c r="O503" s="87">
        <v>258725000</v>
      </c>
      <c r="P503" s="87">
        <v>79795000</v>
      </c>
      <c r="Q503" s="87">
        <v>178930000</v>
      </c>
      <c r="R503" s="87">
        <f t="shared" si="14"/>
        <v>5699991.2453738349</v>
      </c>
      <c r="S503" s="87">
        <v>258725000</v>
      </c>
      <c r="T503" s="87">
        <f t="shared" si="15"/>
        <v>11387155.587782547</v>
      </c>
      <c r="U503" s="85"/>
      <c r="V503" s="115" t="s">
        <v>1257</v>
      </c>
      <c r="W503" s="115" t="s">
        <v>1257</v>
      </c>
      <c r="X503" s="115" t="s">
        <v>1258</v>
      </c>
    </row>
    <row r="504" spans="1:24">
      <c r="A504" s="85"/>
      <c r="B504" s="85">
        <v>8</v>
      </c>
      <c r="C504" s="82">
        <v>1</v>
      </c>
      <c r="D504" s="82">
        <v>17</v>
      </c>
      <c r="E504" s="82"/>
      <c r="F504" s="83">
        <v>1713</v>
      </c>
      <c r="G504" s="82">
        <v>5</v>
      </c>
      <c r="H504" s="82">
        <v>19.328110780581429</v>
      </c>
      <c r="I504" s="82">
        <v>44.945900381717649</v>
      </c>
      <c r="J504" s="82">
        <v>32.190126040860015</v>
      </c>
      <c r="K504" s="82"/>
      <c r="L504" s="117">
        <v>77.31</v>
      </c>
      <c r="M504" s="117">
        <v>154.44602642257766</v>
      </c>
      <c r="N504" s="87">
        <v>5800000</v>
      </c>
      <c r="O504" s="87">
        <v>270975000</v>
      </c>
      <c r="P504" s="87">
        <v>83575000</v>
      </c>
      <c r="Q504" s="87">
        <v>187400000</v>
      </c>
      <c r="R504" s="87">
        <f t="shared" si="14"/>
        <v>5799988.1558363745</v>
      </c>
      <c r="S504" s="87">
        <v>270975000</v>
      </c>
      <c r="T504" s="87">
        <f t="shared" si="15"/>
        <v>11586924.381929144</v>
      </c>
      <c r="U504" s="85"/>
      <c r="V504" s="115" t="s">
        <v>1257</v>
      </c>
      <c r="W504" s="115" t="s">
        <v>1257</v>
      </c>
      <c r="X504" s="115" t="s">
        <v>1258</v>
      </c>
    </row>
    <row r="505" spans="1:24">
      <c r="A505" s="85"/>
      <c r="B505" s="85">
        <v>8</v>
      </c>
      <c r="C505" s="82">
        <v>1</v>
      </c>
      <c r="D505" s="82">
        <v>17</v>
      </c>
      <c r="E505" s="82"/>
      <c r="F505" s="83">
        <v>1714</v>
      </c>
      <c r="G505" s="82">
        <v>5</v>
      </c>
      <c r="H505" s="82">
        <v>26.170827014762178</v>
      </c>
      <c r="I505" s="82">
        <v>60.858063018473729</v>
      </c>
      <c r="J505" s="82">
        <v>43.58637167193411</v>
      </c>
      <c r="K505" s="82"/>
      <c r="L505" s="117">
        <v>104.68</v>
      </c>
      <c r="M505" s="117">
        <v>209.12443469040784</v>
      </c>
      <c r="N505" s="87">
        <v>5750000</v>
      </c>
      <c r="O505" s="87">
        <v>363745000</v>
      </c>
      <c r="P505" s="87">
        <v>112185000</v>
      </c>
      <c r="Q505" s="87">
        <v>251560000</v>
      </c>
      <c r="R505" s="87">
        <f t="shared" si="14"/>
        <v>5749987.1389850089</v>
      </c>
      <c r="S505" s="87">
        <v>363745000</v>
      </c>
      <c r="T505" s="87">
        <f t="shared" si="15"/>
        <v>11487034.867380161</v>
      </c>
      <c r="U505" s="85"/>
      <c r="V505" s="115" t="s">
        <v>1257</v>
      </c>
      <c r="W505" s="115" t="s">
        <v>1257</v>
      </c>
      <c r="X505" s="115" t="s">
        <v>1258</v>
      </c>
    </row>
    <row r="506" spans="1:24">
      <c r="A506" s="85"/>
      <c r="B506" s="85">
        <v>8</v>
      </c>
      <c r="C506" s="82">
        <v>1</v>
      </c>
      <c r="D506" s="82">
        <v>17</v>
      </c>
      <c r="E506" s="82"/>
      <c r="F506" s="83">
        <v>1715</v>
      </c>
      <c r="G506" s="82">
        <v>5</v>
      </c>
      <c r="H506" s="82">
        <v>28.540901910634791</v>
      </c>
      <c r="I506" s="82">
        <v>66.369473387361097</v>
      </c>
      <c r="J506" s="82">
        <v>47.533628105349614</v>
      </c>
      <c r="K506" s="82"/>
      <c r="L506" s="117">
        <v>114.16</v>
      </c>
      <c r="M506" s="117">
        <v>228.0631014927107</v>
      </c>
      <c r="N506" s="87">
        <v>5750000</v>
      </c>
      <c r="O506" s="87">
        <v>396687000</v>
      </c>
      <c r="P506" s="87">
        <v>122347000</v>
      </c>
      <c r="Q506" s="87">
        <v>274340000</v>
      </c>
      <c r="R506" s="87">
        <f t="shared" si="14"/>
        <v>5749996.2724701781</v>
      </c>
      <c r="S506" s="87">
        <v>396687000</v>
      </c>
      <c r="T506" s="87">
        <f t="shared" si="15"/>
        <v>11487053.113797078</v>
      </c>
      <c r="U506" s="85"/>
      <c r="V506" s="115" t="s">
        <v>1257</v>
      </c>
      <c r="W506" s="115" t="s">
        <v>1257</v>
      </c>
      <c r="X506" s="115" t="s">
        <v>1258</v>
      </c>
    </row>
    <row r="507" spans="1:24">
      <c r="A507" s="85"/>
      <c r="B507" s="85">
        <v>8</v>
      </c>
      <c r="C507" s="82">
        <v>1</v>
      </c>
      <c r="D507" s="82">
        <v>17</v>
      </c>
      <c r="E507" s="82"/>
      <c r="F507" s="83">
        <v>1716</v>
      </c>
      <c r="G507" s="82">
        <v>5</v>
      </c>
      <c r="H507" s="82">
        <v>28.378396775369268</v>
      </c>
      <c r="I507" s="82">
        <v>65.991581326203217</v>
      </c>
      <c r="J507" s="82">
        <v>47.262982885758895</v>
      </c>
      <c r="K507" s="82"/>
      <c r="L507" s="117">
        <v>113.51</v>
      </c>
      <c r="M507" s="117">
        <v>226.76456421196212</v>
      </c>
      <c r="N507" s="87">
        <v>5700000</v>
      </c>
      <c r="O507" s="87">
        <v>390998000</v>
      </c>
      <c r="P507" s="87">
        <v>120588000</v>
      </c>
      <c r="Q507" s="87">
        <v>270410000</v>
      </c>
      <c r="R507" s="87">
        <f t="shared" si="14"/>
        <v>5699988.3398565073</v>
      </c>
      <c r="S507" s="87">
        <v>390998000</v>
      </c>
      <c r="T507" s="87">
        <f t="shared" si="15"/>
        <v>11387149.783286287</v>
      </c>
      <c r="U507" s="85"/>
      <c r="V507" s="115" t="s">
        <v>1257</v>
      </c>
      <c r="W507" s="115" t="s">
        <v>1257</v>
      </c>
      <c r="X507" s="115" t="s">
        <v>1258</v>
      </c>
    </row>
    <row r="508" spans="1:24">
      <c r="A508" s="85"/>
      <c r="B508" s="85">
        <v>8</v>
      </c>
      <c r="C508" s="82">
        <v>1</v>
      </c>
      <c r="D508" s="82">
        <v>17</v>
      </c>
      <c r="E508" s="82"/>
      <c r="F508" s="83">
        <v>1717</v>
      </c>
      <c r="G508" s="82">
        <v>5</v>
      </c>
      <c r="H508" s="82">
        <v>28.738408151957511</v>
      </c>
      <c r="I508" s="82">
        <v>66.828757584768383</v>
      </c>
      <c r="J508" s="82">
        <v>47.862566141467575</v>
      </c>
      <c r="K508" s="82"/>
      <c r="L508" s="117">
        <v>114.95</v>
      </c>
      <c r="M508" s="117">
        <v>229.64132372623595</v>
      </c>
      <c r="N508" s="87">
        <v>5700000</v>
      </c>
      <c r="O508" s="87">
        <v>395959000</v>
      </c>
      <c r="P508" s="87">
        <v>122119000</v>
      </c>
      <c r="Q508" s="87">
        <v>273840000</v>
      </c>
      <c r="R508" s="87">
        <f t="shared" si="14"/>
        <v>5699999.245176279</v>
      </c>
      <c r="S508" s="87">
        <v>395959000</v>
      </c>
      <c r="T508" s="87">
        <f t="shared" si="15"/>
        <v>11387171.56938518</v>
      </c>
      <c r="U508" s="85"/>
      <c r="V508" s="115" t="s">
        <v>1257</v>
      </c>
      <c r="W508" s="115" t="s">
        <v>1257</v>
      </c>
      <c r="X508" s="115" t="s">
        <v>1258</v>
      </c>
    </row>
    <row r="509" spans="1:24">
      <c r="A509" s="85"/>
      <c r="B509" s="85">
        <v>8</v>
      </c>
      <c r="C509" s="82">
        <v>1</v>
      </c>
      <c r="D509" s="82">
        <v>17</v>
      </c>
      <c r="E509" s="82"/>
      <c r="F509" s="83">
        <v>1718</v>
      </c>
      <c r="G509" s="82">
        <v>5</v>
      </c>
      <c r="H509" s="82">
        <v>29.100919607549844</v>
      </c>
      <c r="I509" s="82">
        <v>67.671747567351375</v>
      </c>
      <c r="J509" s="82">
        <v>48.466313169785352</v>
      </c>
      <c r="K509" s="82"/>
      <c r="L509" s="117">
        <v>116.4</v>
      </c>
      <c r="M509" s="117">
        <v>232.53806073713673</v>
      </c>
      <c r="N509" s="87">
        <v>5700000</v>
      </c>
      <c r="O509" s="87">
        <v>400953000</v>
      </c>
      <c r="P509" s="87">
        <v>123663000</v>
      </c>
      <c r="Q509" s="87">
        <v>277290000</v>
      </c>
      <c r="R509" s="87">
        <f t="shared" si="14"/>
        <v>5699989.3204933675</v>
      </c>
      <c r="S509" s="87">
        <v>400953000</v>
      </c>
      <c r="T509" s="87">
        <f t="shared" si="15"/>
        <v>11387151.742353242</v>
      </c>
      <c r="U509" s="85"/>
      <c r="V509" s="115" t="s">
        <v>1257</v>
      </c>
      <c r="W509" s="115" t="s">
        <v>1257</v>
      </c>
      <c r="X509" s="115" t="s">
        <v>1258</v>
      </c>
    </row>
    <row r="510" spans="1:24">
      <c r="A510" s="85"/>
      <c r="B510" s="85">
        <v>8</v>
      </c>
      <c r="C510" s="82">
        <v>1</v>
      </c>
      <c r="D510" s="82">
        <v>17</v>
      </c>
      <c r="E510" s="82"/>
      <c r="F510" s="83">
        <v>1719</v>
      </c>
      <c r="G510" s="82">
        <v>5</v>
      </c>
      <c r="H510" s="82">
        <v>29.460930984138088</v>
      </c>
      <c r="I510" s="82">
        <v>68.50892382591654</v>
      </c>
      <c r="J510" s="82">
        <v>49.065896425494032</v>
      </c>
      <c r="K510" s="82"/>
      <c r="L510" s="117">
        <v>117.84</v>
      </c>
      <c r="M510" s="117">
        <v>235.41482025141056</v>
      </c>
      <c r="N510" s="87">
        <v>5700000</v>
      </c>
      <c r="O510" s="87">
        <v>405914000</v>
      </c>
      <c r="P510" s="87">
        <v>125184000</v>
      </c>
      <c r="Q510" s="87">
        <v>280730000</v>
      </c>
      <c r="R510" s="87">
        <f t="shared" si="14"/>
        <v>5699999.9463792341</v>
      </c>
      <c r="S510" s="87">
        <v>405914000</v>
      </c>
      <c r="T510" s="87">
        <f t="shared" si="15"/>
        <v>11387172.970213149</v>
      </c>
      <c r="U510" s="85"/>
      <c r="V510" s="115" t="s">
        <v>1257</v>
      </c>
      <c r="W510" s="115" t="s">
        <v>1257</v>
      </c>
      <c r="X510" s="115" t="s">
        <v>1258</v>
      </c>
    </row>
    <row r="511" spans="1:24">
      <c r="A511" s="85"/>
      <c r="B511" s="85">
        <v>8</v>
      </c>
      <c r="C511" s="82">
        <v>1</v>
      </c>
      <c r="D511" s="82">
        <v>17</v>
      </c>
      <c r="E511" s="82"/>
      <c r="F511" s="83">
        <v>1720</v>
      </c>
      <c r="G511" s="82">
        <v>5</v>
      </c>
      <c r="H511" s="82">
        <v>28.695906808888065</v>
      </c>
      <c r="I511" s="82">
        <v>66.729924276465553</v>
      </c>
      <c r="J511" s="82">
        <v>47.791782007113078</v>
      </c>
      <c r="K511" s="82"/>
      <c r="L511" s="117">
        <v>114.78</v>
      </c>
      <c r="M511" s="117">
        <v>229.30170628357862</v>
      </c>
      <c r="N511" s="87">
        <v>5700000</v>
      </c>
      <c r="O511" s="87">
        <v>395373000</v>
      </c>
      <c r="P511" s="87">
        <v>121943000</v>
      </c>
      <c r="Q511" s="87">
        <v>273430000</v>
      </c>
      <c r="R511" s="87">
        <f t="shared" si="14"/>
        <v>5699993.2665210329</v>
      </c>
      <c r="S511" s="87">
        <v>395373000</v>
      </c>
      <c r="T511" s="87">
        <f t="shared" si="15"/>
        <v>11387159.625528678</v>
      </c>
      <c r="U511" s="85"/>
      <c r="V511" s="115" t="s">
        <v>1257</v>
      </c>
      <c r="W511" s="115" t="s">
        <v>1257</v>
      </c>
      <c r="X511" s="115" t="s">
        <v>1258</v>
      </c>
    </row>
    <row r="512" spans="1:24">
      <c r="A512" s="85"/>
      <c r="B512" s="85">
        <v>8</v>
      </c>
      <c r="C512" s="82">
        <v>1</v>
      </c>
      <c r="D512" s="82">
        <v>17</v>
      </c>
      <c r="E512" s="82"/>
      <c r="F512" s="83">
        <v>1721</v>
      </c>
      <c r="G512" s="82">
        <v>5</v>
      </c>
      <c r="H512" s="82">
        <v>57.036802399196048</v>
      </c>
      <c r="I512" s="82">
        <v>132.63429974240157</v>
      </c>
      <c r="J512" s="82">
        <v>94.992308303735641</v>
      </c>
      <c r="K512" s="82"/>
      <c r="L512" s="117">
        <v>228.14</v>
      </c>
      <c r="M512" s="117">
        <v>455.76660804613721</v>
      </c>
      <c r="N512" s="87">
        <v>5650000</v>
      </c>
      <c r="O512" s="87">
        <v>778962000</v>
      </c>
      <c r="P512" s="87">
        <v>240232000</v>
      </c>
      <c r="Q512" s="87">
        <v>538730000</v>
      </c>
      <c r="R512" s="87">
        <f t="shared" si="14"/>
        <v>5649999.2458308013</v>
      </c>
      <c r="S512" s="87">
        <v>778962000</v>
      </c>
      <c r="T512" s="87">
        <f t="shared" si="15"/>
        <v>11287284.087558242</v>
      </c>
      <c r="U512" s="85"/>
      <c r="V512" s="115" t="s">
        <v>1257</v>
      </c>
      <c r="W512" s="115" t="s">
        <v>1257</v>
      </c>
      <c r="X512" s="115" t="s">
        <v>1258</v>
      </c>
    </row>
    <row r="513" spans="1:24">
      <c r="A513" s="85"/>
      <c r="B513" s="85">
        <v>8</v>
      </c>
      <c r="C513" s="82">
        <v>1</v>
      </c>
      <c r="D513" s="82">
        <v>17</v>
      </c>
      <c r="E513" s="82"/>
      <c r="F513" s="83">
        <v>1722</v>
      </c>
      <c r="G513" s="82">
        <v>5</v>
      </c>
      <c r="H513" s="82">
        <v>18.468083603176176</v>
      </c>
      <c r="I513" s="82">
        <v>42.945979319589746</v>
      </c>
      <c r="J513" s="82">
        <v>30.757788263333712</v>
      </c>
      <c r="K513" s="82"/>
      <c r="L513" s="117">
        <v>73.87</v>
      </c>
      <c r="M513" s="117">
        <v>147.57376758292347</v>
      </c>
      <c r="N513" s="87">
        <v>5800000</v>
      </c>
      <c r="O513" s="87">
        <v>258918000</v>
      </c>
      <c r="P513" s="87">
        <v>79858000</v>
      </c>
      <c r="Q513" s="87">
        <v>179060000</v>
      </c>
      <c r="R513" s="87">
        <f t="shared" si="14"/>
        <v>5799996.0748194428</v>
      </c>
      <c r="S513" s="87">
        <v>258918000</v>
      </c>
      <c r="T513" s="87">
        <f t="shared" si="15"/>
        <v>11586940.202074898</v>
      </c>
      <c r="U513" s="85"/>
      <c r="V513" s="115" t="s">
        <v>1257</v>
      </c>
      <c r="W513" s="115" t="s">
        <v>1257</v>
      </c>
      <c r="X513" s="115" t="s">
        <v>1258</v>
      </c>
    </row>
    <row r="514" spans="1:24">
      <c r="A514" s="85"/>
      <c r="B514" s="85">
        <v>8</v>
      </c>
      <c r="C514" s="82">
        <v>1</v>
      </c>
      <c r="D514" s="82">
        <v>17</v>
      </c>
      <c r="E514" s="82"/>
      <c r="F514" s="83">
        <v>1723</v>
      </c>
      <c r="G514" s="82">
        <v>5</v>
      </c>
      <c r="H514" s="82">
        <v>17.80056250908547</v>
      </c>
      <c r="I514" s="82">
        <v>41.393715006833489</v>
      </c>
      <c r="J514" s="82">
        <v>29.64606097670719</v>
      </c>
      <c r="K514" s="82"/>
      <c r="L514" s="117">
        <v>71.2</v>
      </c>
      <c r="M514" s="117">
        <v>142.23977598354068</v>
      </c>
      <c r="N514" s="87">
        <v>5700000</v>
      </c>
      <c r="O514" s="87">
        <v>245256000</v>
      </c>
      <c r="P514" s="87">
        <v>75646000</v>
      </c>
      <c r="Q514" s="87">
        <v>169610000</v>
      </c>
      <c r="R514" s="87">
        <f t="shared" si="14"/>
        <v>5699978.2990199178</v>
      </c>
      <c r="S514" s="87">
        <v>245256000</v>
      </c>
      <c r="T514" s="87">
        <f t="shared" si="15"/>
        <v>11387129.724208375</v>
      </c>
      <c r="U514" s="85"/>
      <c r="V514" s="115" t="s">
        <v>1257</v>
      </c>
      <c r="W514" s="115" t="s">
        <v>1257</v>
      </c>
      <c r="X514" s="115" t="s">
        <v>1258</v>
      </c>
    </row>
    <row r="515" spans="1:24">
      <c r="A515" s="85"/>
      <c r="B515" s="85">
        <v>8</v>
      </c>
      <c r="C515" s="82">
        <v>1</v>
      </c>
      <c r="D515" s="82">
        <v>17</v>
      </c>
      <c r="E515" s="82"/>
      <c r="F515" s="83">
        <v>1724</v>
      </c>
      <c r="G515" s="82">
        <v>5</v>
      </c>
      <c r="H515" s="82">
        <v>17.80056250908547</v>
      </c>
      <c r="I515" s="82">
        <v>41.393715006833489</v>
      </c>
      <c r="J515" s="82">
        <v>29.64606097670719</v>
      </c>
      <c r="K515" s="82"/>
      <c r="L515" s="117">
        <v>71.2</v>
      </c>
      <c r="M515" s="117">
        <v>142.23977598354068</v>
      </c>
      <c r="N515" s="87">
        <v>5700000</v>
      </c>
      <c r="O515" s="87">
        <v>245256000</v>
      </c>
      <c r="P515" s="87">
        <v>75646000</v>
      </c>
      <c r="Q515" s="87">
        <v>169610000</v>
      </c>
      <c r="R515" s="87">
        <f t="shared" ref="R515:R578" si="16">S515/(M515*0.3025)</f>
        <v>5699978.2990199178</v>
      </c>
      <c r="S515" s="87">
        <v>245256000</v>
      </c>
      <c r="T515" s="87">
        <f t="shared" ref="T515:T578" si="17">S515/(L515*0.3025)</f>
        <v>11387129.724208375</v>
      </c>
      <c r="U515" s="85"/>
      <c r="V515" s="115" t="s">
        <v>1257</v>
      </c>
      <c r="W515" s="115" t="s">
        <v>1257</v>
      </c>
      <c r="X515" s="115" t="s">
        <v>1258</v>
      </c>
    </row>
    <row r="516" spans="1:24">
      <c r="A516" s="85"/>
      <c r="B516" s="85">
        <v>8</v>
      </c>
      <c r="C516" s="82">
        <v>1</v>
      </c>
      <c r="D516" s="82">
        <v>17</v>
      </c>
      <c r="E516" s="82"/>
      <c r="F516" s="83">
        <v>1725</v>
      </c>
      <c r="G516" s="82">
        <v>5</v>
      </c>
      <c r="H516" s="82">
        <v>17.80056250908547</v>
      </c>
      <c r="I516" s="82">
        <v>41.393715006833489</v>
      </c>
      <c r="J516" s="82">
        <v>29.64606097670719</v>
      </c>
      <c r="K516" s="82"/>
      <c r="L516" s="117">
        <v>71.2</v>
      </c>
      <c r="M516" s="117">
        <v>142.23977598354068</v>
      </c>
      <c r="N516" s="87">
        <v>5700000</v>
      </c>
      <c r="O516" s="87">
        <v>245256000</v>
      </c>
      <c r="P516" s="87">
        <v>75646000</v>
      </c>
      <c r="Q516" s="87">
        <v>169610000</v>
      </c>
      <c r="R516" s="87">
        <f t="shared" si="16"/>
        <v>5699978.2990199178</v>
      </c>
      <c r="S516" s="87">
        <v>245256000</v>
      </c>
      <c r="T516" s="87">
        <f t="shared" si="17"/>
        <v>11387129.724208375</v>
      </c>
      <c r="U516" s="85"/>
      <c r="V516" s="115" t="s">
        <v>1257</v>
      </c>
      <c r="W516" s="115" t="s">
        <v>1257</v>
      </c>
      <c r="X516" s="115" t="s">
        <v>1258</v>
      </c>
    </row>
    <row r="517" spans="1:24">
      <c r="A517" s="85"/>
      <c r="B517" s="85">
        <v>8</v>
      </c>
      <c r="C517" s="82">
        <v>1</v>
      </c>
      <c r="D517" s="82">
        <v>17</v>
      </c>
      <c r="E517" s="82"/>
      <c r="F517" s="83">
        <v>1726</v>
      </c>
      <c r="G517" s="82">
        <v>5</v>
      </c>
      <c r="H517" s="82">
        <v>17.80056250908547</v>
      </c>
      <c r="I517" s="82">
        <v>41.393715006833489</v>
      </c>
      <c r="J517" s="82">
        <v>29.64606097670719</v>
      </c>
      <c r="K517" s="82"/>
      <c r="L517" s="117">
        <v>71.2</v>
      </c>
      <c r="M517" s="117">
        <v>142.23977598354068</v>
      </c>
      <c r="N517" s="87">
        <v>5700000</v>
      </c>
      <c r="O517" s="87">
        <v>245256000</v>
      </c>
      <c r="P517" s="87">
        <v>75646000</v>
      </c>
      <c r="Q517" s="87">
        <v>169610000</v>
      </c>
      <c r="R517" s="87">
        <f t="shared" si="16"/>
        <v>5699978.2990199178</v>
      </c>
      <c r="S517" s="87">
        <v>245256000</v>
      </c>
      <c r="T517" s="87">
        <f t="shared" si="17"/>
        <v>11387129.724208375</v>
      </c>
      <c r="U517" s="85"/>
      <c r="V517" s="115" t="s">
        <v>1257</v>
      </c>
      <c r="W517" s="115" t="s">
        <v>1257</v>
      </c>
      <c r="X517" s="115" t="s">
        <v>1258</v>
      </c>
    </row>
    <row r="518" spans="1:24">
      <c r="A518" s="85"/>
      <c r="B518" s="85">
        <v>8</v>
      </c>
      <c r="C518" s="82">
        <v>1</v>
      </c>
      <c r="D518" s="82">
        <v>17</v>
      </c>
      <c r="E518" s="82"/>
      <c r="F518" s="83">
        <v>1727</v>
      </c>
      <c r="G518" s="82">
        <v>5</v>
      </c>
      <c r="H518" s="82">
        <v>34.711096892716668</v>
      </c>
      <c r="I518" s="82">
        <v>80.717744263325301</v>
      </c>
      <c r="J518" s="82">
        <v>57.809818904579018</v>
      </c>
      <c r="K518" s="82"/>
      <c r="L518" s="117">
        <v>138.84</v>
      </c>
      <c r="M518" s="117">
        <v>277.36756316790434</v>
      </c>
      <c r="N518" s="87">
        <v>5700000</v>
      </c>
      <c r="O518" s="87">
        <v>478251000</v>
      </c>
      <c r="P518" s="87">
        <v>147501000</v>
      </c>
      <c r="Q518" s="87">
        <v>330750000</v>
      </c>
      <c r="R518" s="87">
        <f t="shared" si="16"/>
        <v>5699999.7521889731</v>
      </c>
      <c r="S518" s="87">
        <v>478251000</v>
      </c>
      <c r="T518" s="87">
        <f t="shared" si="17"/>
        <v>11387172.58226962</v>
      </c>
      <c r="U518" s="85"/>
      <c r="V518" s="115" t="s">
        <v>1257</v>
      </c>
      <c r="W518" s="115" t="s">
        <v>1257</v>
      </c>
      <c r="X518" s="115" t="s">
        <v>1258</v>
      </c>
    </row>
    <row r="519" spans="1:24">
      <c r="A519" s="85"/>
      <c r="B519" s="85">
        <v>8</v>
      </c>
      <c r="C519" s="82">
        <v>1</v>
      </c>
      <c r="D519" s="82">
        <v>18</v>
      </c>
      <c r="E519" s="82"/>
      <c r="F519" s="83">
        <v>1801</v>
      </c>
      <c r="G519" s="82">
        <v>5</v>
      </c>
      <c r="H519" s="82">
        <v>26.030822590533415</v>
      </c>
      <c r="I519" s="82">
        <v>60.532494473476163</v>
      </c>
      <c r="J519" s="82">
        <v>43.353200405825177</v>
      </c>
      <c r="K519" s="82"/>
      <c r="L519" s="117">
        <v>104.12</v>
      </c>
      <c r="M519" s="117">
        <v>208.00569487930136</v>
      </c>
      <c r="N519" s="87">
        <v>5800000</v>
      </c>
      <c r="O519" s="87">
        <v>364945000</v>
      </c>
      <c r="P519" s="87">
        <v>112555000</v>
      </c>
      <c r="Q519" s="87">
        <v>252390000</v>
      </c>
      <c r="R519" s="87">
        <f t="shared" si="16"/>
        <v>5799984.2396919271</v>
      </c>
      <c r="S519" s="87">
        <v>364945000</v>
      </c>
      <c r="T519" s="87">
        <f t="shared" si="17"/>
        <v>11586916.558452897</v>
      </c>
      <c r="U519" s="85"/>
      <c r="V519" s="115" t="s">
        <v>1257</v>
      </c>
      <c r="W519" s="115" t="s">
        <v>1257</v>
      </c>
      <c r="X519" s="115" t="s">
        <v>1258</v>
      </c>
    </row>
    <row r="520" spans="1:24">
      <c r="A520" s="85"/>
      <c r="B520" s="85">
        <v>8</v>
      </c>
      <c r="C520" s="82">
        <v>1</v>
      </c>
      <c r="D520" s="82">
        <v>18</v>
      </c>
      <c r="E520" s="82"/>
      <c r="F520" s="83">
        <v>1802</v>
      </c>
      <c r="G520" s="82">
        <v>5</v>
      </c>
      <c r="H520" s="82">
        <v>27.400865884772013</v>
      </c>
      <c r="I520" s="82">
        <v>63.718415235238055</v>
      </c>
      <c r="J520" s="82">
        <v>45.634947795605449</v>
      </c>
      <c r="K520" s="82"/>
      <c r="L520" s="117">
        <v>109.6</v>
      </c>
      <c r="M520" s="117">
        <v>218.95336303084349</v>
      </c>
      <c r="N520" s="87">
        <v>5750000</v>
      </c>
      <c r="O520" s="87">
        <v>380842000</v>
      </c>
      <c r="P520" s="87">
        <v>117452000</v>
      </c>
      <c r="Q520" s="87">
        <v>263390000</v>
      </c>
      <c r="R520" s="87">
        <f t="shared" si="16"/>
        <v>5749999.9121021414</v>
      </c>
      <c r="S520" s="87">
        <v>380842000</v>
      </c>
      <c r="T520" s="87">
        <f t="shared" si="17"/>
        <v>11487060.384870606</v>
      </c>
      <c r="U520" s="85"/>
      <c r="V520" s="115" t="s">
        <v>1257</v>
      </c>
      <c r="W520" s="115" t="s">
        <v>1257</v>
      </c>
      <c r="X520" s="115" t="s">
        <v>1258</v>
      </c>
    </row>
    <row r="521" spans="1:24">
      <c r="A521" s="85"/>
      <c r="B521" s="85">
        <v>8</v>
      </c>
      <c r="C521" s="82">
        <v>1</v>
      </c>
      <c r="D521" s="82">
        <v>18</v>
      </c>
      <c r="E521" s="82"/>
      <c r="F521" s="83">
        <v>1803</v>
      </c>
      <c r="G521" s="82">
        <v>5</v>
      </c>
      <c r="H521" s="82">
        <v>27.400865884772013</v>
      </c>
      <c r="I521" s="82">
        <v>63.718415235238055</v>
      </c>
      <c r="J521" s="82">
        <v>45.634947795605449</v>
      </c>
      <c r="K521" s="82"/>
      <c r="L521" s="117">
        <v>109.6</v>
      </c>
      <c r="M521" s="117">
        <v>218.95336303084349</v>
      </c>
      <c r="N521" s="87">
        <v>5750000</v>
      </c>
      <c r="O521" s="87">
        <v>380842000</v>
      </c>
      <c r="P521" s="87">
        <v>117452000</v>
      </c>
      <c r="Q521" s="87">
        <v>263390000</v>
      </c>
      <c r="R521" s="87">
        <f t="shared" si="16"/>
        <v>5749999.9121021414</v>
      </c>
      <c r="S521" s="87">
        <v>380842000</v>
      </c>
      <c r="T521" s="87">
        <f t="shared" si="17"/>
        <v>11487060.384870606</v>
      </c>
      <c r="U521" s="85"/>
      <c r="V521" s="115" t="s">
        <v>1257</v>
      </c>
      <c r="W521" s="115" t="s">
        <v>1257</v>
      </c>
      <c r="X521" s="115" t="s">
        <v>1258</v>
      </c>
    </row>
    <row r="522" spans="1:24">
      <c r="A522" s="85"/>
      <c r="B522" s="85">
        <v>8</v>
      </c>
      <c r="C522" s="82">
        <v>1</v>
      </c>
      <c r="D522" s="82">
        <v>18</v>
      </c>
      <c r="E522" s="82"/>
      <c r="F522" s="83">
        <v>1804</v>
      </c>
      <c r="G522" s="82">
        <v>5</v>
      </c>
      <c r="H522" s="82">
        <v>27.400865884772013</v>
      </c>
      <c r="I522" s="82">
        <v>63.718415235238055</v>
      </c>
      <c r="J522" s="82">
        <v>45.634947795605449</v>
      </c>
      <c r="K522" s="82"/>
      <c r="L522" s="117">
        <v>109.6</v>
      </c>
      <c r="M522" s="117">
        <v>218.95336303084349</v>
      </c>
      <c r="N522" s="87">
        <v>5750000</v>
      </c>
      <c r="O522" s="87">
        <v>380842000</v>
      </c>
      <c r="P522" s="87">
        <v>117452000</v>
      </c>
      <c r="Q522" s="87">
        <v>263390000</v>
      </c>
      <c r="R522" s="87">
        <f t="shared" si="16"/>
        <v>5749999.9121021414</v>
      </c>
      <c r="S522" s="87">
        <v>380842000</v>
      </c>
      <c r="T522" s="87">
        <f t="shared" si="17"/>
        <v>11487060.384870606</v>
      </c>
      <c r="U522" s="85"/>
      <c r="V522" s="115" t="s">
        <v>1257</v>
      </c>
      <c r="W522" s="115" t="s">
        <v>1257</v>
      </c>
      <c r="X522" s="115" t="s">
        <v>1258</v>
      </c>
    </row>
    <row r="523" spans="1:24">
      <c r="A523" s="85"/>
      <c r="B523" s="85">
        <v>8</v>
      </c>
      <c r="C523" s="82">
        <v>1</v>
      </c>
      <c r="D523" s="82">
        <v>18</v>
      </c>
      <c r="E523" s="82"/>
      <c r="F523" s="83">
        <v>1805</v>
      </c>
      <c r="G523" s="82">
        <v>5</v>
      </c>
      <c r="H523" s="82">
        <v>27.400865884772013</v>
      </c>
      <c r="I523" s="82">
        <v>63.718415235238055</v>
      </c>
      <c r="J523" s="82">
        <v>45.634947795605449</v>
      </c>
      <c r="K523" s="82"/>
      <c r="L523" s="117">
        <v>109.6</v>
      </c>
      <c r="M523" s="117">
        <v>218.95336303084349</v>
      </c>
      <c r="N523" s="87">
        <v>5750000</v>
      </c>
      <c r="O523" s="87">
        <v>380842000</v>
      </c>
      <c r="P523" s="87">
        <v>117452000</v>
      </c>
      <c r="Q523" s="87">
        <v>263390000</v>
      </c>
      <c r="R523" s="87">
        <f t="shared" si="16"/>
        <v>5749999.9121021414</v>
      </c>
      <c r="S523" s="87">
        <v>380842000</v>
      </c>
      <c r="T523" s="87">
        <f t="shared" si="17"/>
        <v>11487060.384870606</v>
      </c>
      <c r="U523" s="85"/>
      <c r="V523" s="115" t="s">
        <v>1257</v>
      </c>
      <c r="W523" s="115" t="s">
        <v>1257</v>
      </c>
      <c r="X523" s="115" t="s">
        <v>1258</v>
      </c>
    </row>
    <row r="524" spans="1:24">
      <c r="A524" s="85"/>
      <c r="B524" s="85">
        <v>8</v>
      </c>
      <c r="C524" s="82">
        <v>1</v>
      </c>
      <c r="D524" s="82">
        <v>18</v>
      </c>
      <c r="E524" s="82"/>
      <c r="F524" s="83">
        <v>1806</v>
      </c>
      <c r="G524" s="82">
        <v>5</v>
      </c>
      <c r="H524" s="82">
        <v>27.743376708331667</v>
      </c>
      <c r="I524" s="82">
        <v>64.514895425678532</v>
      </c>
      <c r="J524" s="82">
        <v>46.205384643050515</v>
      </c>
      <c r="K524" s="82"/>
      <c r="L524" s="117">
        <v>110.97</v>
      </c>
      <c r="M524" s="117">
        <v>221.69028006872904</v>
      </c>
      <c r="N524" s="87">
        <v>5800000</v>
      </c>
      <c r="O524" s="87">
        <v>388955000</v>
      </c>
      <c r="P524" s="87">
        <v>119955000</v>
      </c>
      <c r="Q524" s="87">
        <v>269000000</v>
      </c>
      <c r="R524" s="87">
        <f t="shared" si="16"/>
        <v>5799991.1069350187</v>
      </c>
      <c r="S524" s="87">
        <v>388955000</v>
      </c>
      <c r="T524" s="87">
        <f t="shared" si="17"/>
        <v>11586930.277485466</v>
      </c>
      <c r="U524" s="85"/>
      <c r="V524" s="115" t="s">
        <v>1257</v>
      </c>
      <c r="W524" s="115" t="s">
        <v>1257</v>
      </c>
      <c r="X524" s="115" t="s">
        <v>1258</v>
      </c>
    </row>
    <row r="525" spans="1:24">
      <c r="A525" s="85"/>
      <c r="B525" s="85">
        <v>8</v>
      </c>
      <c r="C525" s="82">
        <v>1</v>
      </c>
      <c r="D525" s="82">
        <v>18</v>
      </c>
      <c r="E525" s="82"/>
      <c r="F525" s="83">
        <v>1807</v>
      </c>
      <c r="G525" s="82">
        <v>5</v>
      </c>
      <c r="H525" s="82">
        <v>26.228328831856132</v>
      </c>
      <c r="I525" s="82">
        <v>60.991778670883441</v>
      </c>
      <c r="J525" s="82">
        <v>43.682138441943131</v>
      </c>
      <c r="K525" s="82"/>
      <c r="L525" s="117">
        <v>104.91</v>
      </c>
      <c r="M525" s="117">
        <v>209.58391711282655</v>
      </c>
      <c r="N525" s="87">
        <v>5750000</v>
      </c>
      <c r="O525" s="87">
        <v>364545000</v>
      </c>
      <c r="P525" s="87">
        <v>112435000</v>
      </c>
      <c r="Q525" s="87">
        <v>252110000</v>
      </c>
      <c r="R525" s="87">
        <f t="shared" si="16"/>
        <v>5749999.5926108025</v>
      </c>
      <c r="S525" s="87">
        <v>364545000</v>
      </c>
      <c r="T525" s="87">
        <f t="shared" si="17"/>
        <v>11487059.746606892</v>
      </c>
      <c r="U525" s="85"/>
      <c r="V525" s="115" t="s">
        <v>1257</v>
      </c>
      <c r="W525" s="115" t="s">
        <v>1257</v>
      </c>
      <c r="X525" s="115" t="s">
        <v>1258</v>
      </c>
    </row>
    <row r="526" spans="1:24">
      <c r="A526" s="85"/>
      <c r="B526" s="85">
        <v>8</v>
      </c>
      <c r="C526" s="82">
        <v>1</v>
      </c>
      <c r="D526" s="82">
        <v>18</v>
      </c>
      <c r="E526" s="82"/>
      <c r="F526" s="83">
        <v>1808</v>
      </c>
      <c r="G526" s="82">
        <v>5</v>
      </c>
      <c r="H526" s="82">
        <v>42.613846624629467</v>
      </c>
      <c r="I526" s="82">
        <v>99.094925883634374</v>
      </c>
      <c r="J526" s="82">
        <v>70.971504121906463</v>
      </c>
      <c r="K526" s="82"/>
      <c r="L526" s="117">
        <v>170.45</v>
      </c>
      <c r="M526" s="117">
        <v>340.51643000554083</v>
      </c>
      <c r="N526" s="87">
        <v>5750000</v>
      </c>
      <c r="O526" s="87">
        <v>592285000</v>
      </c>
      <c r="P526" s="87">
        <v>182665000</v>
      </c>
      <c r="Q526" s="87">
        <v>409620000</v>
      </c>
      <c r="R526" s="87">
        <f t="shared" si="16"/>
        <v>5749992.568983824</v>
      </c>
      <c r="S526" s="87">
        <v>592285000</v>
      </c>
      <c r="T526" s="87">
        <f t="shared" si="17"/>
        <v>11487045.715158466</v>
      </c>
      <c r="U526" s="85"/>
      <c r="V526" s="115" t="s">
        <v>1257</v>
      </c>
      <c r="W526" s="115" t="s">
        <v>1257</v>
      </c>
      <c r="X526" s="115" t="s">
        <v>1258</v>
      </c>
    </row>
    <row r="527" spans="1:24">
      <c r="A527" s="85"/>
      <c r="B527" s="85">
        <v>8</v>
      </c>
      <c r="C527" s="82">
        <v>1</v>
      </c>
      <c r="D527" s="82">
        <v>18</v>
      </c>
      <c r="E527" s="82"/>
      <c r="F527" s="83">
        <v>1809</v>
      </c>
      <c r="G527" s="82">
        <v>5</v>
      </c>
      <c r="H527" s="82">
        <v>20.098135113839621</v>
      </c>
      <c r="I527" s="82">
        <v>46.736527379204269</v>
      </c>
      <c r="J527" s="82">
        <v>33.472568004459141</v>
      </c>
      <c r="K527" s="82"/>
      <c r="L527" s="117">
        <v>80.39</v>
      </c>
      <c r="M527" s="117">
        <v>160.59909538366341</v>
      </c>
      <c r="N527" s="87">
        <v>5750000</v>
      </c>
      <c r="O527" s="87">
        <v>279342000</v>
      </c>
      <c r="P527" s="87">
        <v>86152000</v>
      </c>
      <c r="Q527" s="87">
        <v>193190000</v>
      </c>
      <c r="R527" s="87">
        <f t="shared" si="16"/>
        <v>5749998.9392412789</v>
      </c>
      <c r="S527" s="87">
        <v>279342000</v>
      </c>
      <c r="T527" s="87">
        <f t="shared" si="17"/>
        <v>11487058.441338146</v>
      </c>
      <c r="U527" s="85"/>
      <c r="V527" s="115" t="s">
        <v>1257</v>
      </c>
      <c r="W527" s="115" t="s">
        <v>1257</v>
      </c>
      <c r="X527" s="115" t="s">
        <v>1258</v>
      </c>
    </row>
    <row r="528" spans="1:24">
      <c r="A528" s="85"/>
      <c r="B528" s="85">
        <v>8</v>
      </c>
      <c r="C528" s="82">
        <v>1</v>
      </c>
      <c r="D528" s="82">
        <v>18</v>
      </c>
      <c r="E528" s="82"/>
      <c r="F528" s="83">
        <v>1810</v>
      </c>
      <c r="G528" s="82">
        <v>5</v>
      </c>
      <c r="H528" s="82">
        <v>19.738123737251374</v>
      </c>
      <c r="I528" s="82">
        <v>45.899351120639096</v>
      </c>
      <c r="J528" s="82">
        <v>32.872984748750461</v>
      </c>
      <c r="K528" s="82"/>
      <c r="L528" s="117">
        <v>78.95</v>
      </c>
      <c r="M528" s="117">
        <v>157.72233586938955</v>
      </c>
      <c r="N528" s="87">
        <v>5750000</v>
      </c>
      <c r="O528" s="87">
        <v>274338000</v>
      </c>
      <c r="P528" s="87">
        <v>84608000</v>
      </c>
      <c r="Q528" s="87">
        <v>189730000</v>
      </c>
      <c r="R528" s="87">
        <f t="shared" si="16"/>
        <v>5749993.964645897</v>
      </c>
      <c r="S528" s="87">
        <v>274338000</v>
      </c>
      <c r="T528" s="87">
        <f t="shared" si="17"/>
        <v>11487048.5033419</v>
      </c>
      <c r="U528" s="85"/>
      <c r="V528" s="115" t="s">
        <v>1257</v>
      </c>
      <c r="W528" s="115" t="s">
        <v>1257</v>
      </c>
      <c r="X528" s="115" t="s">
        <v>1258</v>
      </c>
    </row>
    <row r="529" spans="1:24">
      <c r="A529" s="85"/>
      <c r="B529" s="85">
        <v>8</v>
      </c>
      <c r="C529" s="82">
        <v>1</v>
      </c>
      <c r="D529" s="82">
        <v>18</v>
      </c>
      <c r="E529" s="82"/>
      <c r="F529" s="83">
        <v>1811</v>
      </c>
      <c r="G529" s="82">
        <v>5</v>
      </c>
      <c r="H529" s="82">
        <v>19.375612281659045</v>
      </c>
      <c r="I529" s="82">
        <v>45.056361138056111</v>
      </c>
      <c r="J529" s="82">
        <v>32.269237720432685</v>
      </c>
      <c r="K529" s="82"/>
      <c r="L529" s="117">
        <v>77.5</v>
      </c>
      <c r="M529" s="117">
        <v>154.8255988584888</v>
      </c>
      <c r="N529" s="87">
        <v>5750000</v>
      </c>
      <c r="O529" s="87">
        <v>269299000</v>
      </c>
      <c r="P529" s="87">
        <v>83059000</v>
      </c>
      <c r="Q529" s="87">
        <v>186240000</v>
      </c>
      <c r="R529" s="87">
        <f t="shared" si="16"/>
        <v>5749983.4307946749</v>
      </c>
      <c r="S529" s="87">
        <v>269299000</v>
      </c>
      <c r="T529" s="87">
        <f t="shared" si="17"/>
        <v>11487027.459344177</v>
      </c>
      <c r="U529" s="85"/>
      <c r="V529" s="115" t="s">
        <v>1257</v>
      </c>
      <c r="W529" s="115" t="s">
        <v>1257</v>
      </c>
      <c r="X529" s="115" t="s">
        <v>1258</v>
      </c>
    </row>
    <row r="530" spans="1:24">
      <c r="A530" s="85"/>
      <c r="B530" s="85">
        <v>8</v>
      </c>
      <c r="C530" s="82">
        <v>1</v>
      </c>
      <c r="D530" s="82">
        <v>18</v>
      </c>
      <c r="E530" s="82"/>
      <c r="F530" s="83">
        <v>1812</v>
      </c>
      <c r="G530" s="82">
        <v>5</v>
      </c>
      <c r="H530" s="82">
        <v>19.015600905070798</v>
      </c>
      <c r="I530" s="82">
        <v>44.219184879490939</v>
      </c>
      <c r="J530" s="82">
        <v>31.669654464724001</v>
      </c>
      <c r="K530" s="82"/>
      <c r="L530" s="117">
        <v>76.06</v>
      </c>
      <c r="M530" s="117">
        <v>151.94883934421495</v>
      </c>
      <c r="N530" s="87">
        <v>5750000</v>
      </c>
      <c r="O530" s="87">
        <v>264296000</v>
      </c>
      <c r="P530" s="87">
        <v>81516000</v>
      </c>
      <c r="Q530" s="87">
        <v>182780000</v>
      </c>
      <c r="R530" s="87">
        <f t="shared" si="16"/>
        <v>5749999.7294795457</v>
      </c>
      <c r="S530" s="87">
        <v>264296000</v>
      </c>
      <c r="T530" s="87">
        <f t="shared" si="17"/>
        <v>11487060.020036379</v>
      </c>
      <c r="U530" s="85"/>
      <c r="V530" s="115" t="s">
        <v>1257</v>
      </c>
      <c r="W530" s="115" t="s">
        <v>1257</v>
      </c>
      <c r="X530" s="115" t="s">
        <v>1258</v>
      </c>
    </row>
    <row r="531" spans="1:24">
      <c r="A531" s="85"/>
      <c r="B531" s="85">
        <v>8</v>
      </c>
      <c r="C531" s="82">
        <v>1</v>
      </c>
      <c r="D531" s="82">
        <v>18</v>
      </c>
      <c r="E531" s="82"/>
      <c r="F531" s="83">
        <v>1813</v>
      </c>
      <c r="G531" s="82">
        <v>5</v>
      </c>
      <c r="H531" s="82">
        <v>19.578118680989931</v>
      </c>
      <c r="I531" s="82">
        <v>45.527272783499022</v>
      </c>
      <c r="J531" s="82">
        <v>32.606503301768818</v>
      </c>
      <c r="K531" s="82"/>
      <c r="L531" s="117">
        <v>78.31</v>
      </c>
      <c r="M531" s="117">
        <v>156.44377608526784</v>
      </c>
      <c r="N531" s="87">
        <v>5850000</v>
      </c>
      <c r="O531" s="87">
        <v>276846000</v>
      </c>
      <c r="P531" s="87">
        <v>85386000</v>
      </c>
      <c r="Q531" s="87">
        <v>191460000</v>
      </c>
      <c r="R531" s="87">
        <f t="shared" si="16"/>
        <v>5849982.7307347571</v>
      </c>
      <c r="S531" s="87">
        <v>276846000</v>
      </c>
      <c r="T531" s="87">
        <f t="shared" si="17"/>
        <v>11686801.027068729</v>
      </c>
      <c r="U531" s="85"/>
      <c r="V531" s="115" t="s">
        <v>1257</v>
      </c>
      <c r="W531" s="115" t="s">
        <v>1257</v>
      </c>
      <c r="X531" s="115" t="s">
        <v>1258</v>
      </c>
    </row>
    <row r="532" spans="1:24">
      <c r="A532" s="85"/>
      <c r="B532" s="85">
        <v>8</v>
      </c>
      <c r="C532" s="82">
        <v>1</v>
      </c>
      <c r="D532" s="82">
        <v>18</v>
      </c>
      <c r="E532" s="82"/>
      <c r="F532" s="83">
        <v>1814</v>
      </c>
      <c r="G532" s="82">
        <v>5</v>
      </c>
      <c r="H532" s="82">
        <v>26.170827014762178</v>
      </c>
      <c r="I532" s="82">
        <v>60.858063018473729</v>
      </c>
      <c r="J532" s="82">
        <v>43.58637167193411</v>
      </c>
      <c r="K532" s="82"/>
      <c r="L532" s="117">
        <v>104.68</v>
      </c>
      <c r="M532" s="117">
        <v>209.12443469040784</v>
      </c>
      <c r="N532" s="87">
        <v>5800000</v>
      </c>
      <c r="O532" s="87">
        <v>366908000</v>
      </c>
      <c r="P532" s="87">
        <v>113158000</v>
      </c>
      <c r="Q532" s="87">
        <v>253750000</v>
      </c>
      <c r="R532" s="87">
        <f t="shared" si="16"/>
        <v>5799987.0271500954</v>
      </c>
      <c r="S532" s="87">
        <v>366908000</v>
      </c>
      <c r="T532" s="87">
        <f t="shared" si="17"/>
        <v>11586922.127096511</v>
      </c>
      <c r="U532" s="85"/>
      <c r="V532" s="115" t="s">
        <v>1257</v>
      </c>
      <c r="W532" s="115" t="s">
        <v>1257</v>
      </c>
      <c r="X532" s="115" t="s">
        <v>1258</v>
      </c>
    </row>
    <row r="533" spans="1:24">
      <c r="A533" s="85"/>
      <c r="B533" s="85">
        <v>8</v>
      </c>
      <c r="C533" s="82">
        <v>1</v>
      </c>
      <c r="D533" s="82">
        <v>18</v>
      </c>
      <c r="E533" s="82"/>
      <c r="F533" s="83">
        <v>1815</v>
      </c>
      <c r="G533" s="82">
        <v>5</v>
      </c>
      <c r="H533" s="82">
        <v>28.788409732039213</v>
      </c>
      <c r="I533" s="82">
        <v>66.945032065124664</v>
      </c>
      <c r="J533" s="82">
        <v>47.945841593649341</v>
      </c>
      <c r="K533" s="82"/>
      <c r="L533" s="117">
        <v>115.15</v>
      </c>
      <c r="M533" s="117">
        <v>230.04087365877402</v>
      </c>
      <c r="N533" s="87">
        <v>5800000</v>
      </c>
      <c r="O533" s="87">
        <v>403606000</v>
      </c>
      <c r="P533" s="87">
        <v>124476000</v>
      </c>
      <c r="Q533" s="87">
        <v>279130000</v>
      </c>
      <c r="R533" s="87">
        <f t="shared" si="16"/>
        <v>5799989.7562678745</v>
      </c>
      <c r="S533" s="87">
        <v>403606000</v>
      </c>
      <c r="T533" s="87">
        <f t="shared" si="17"/>
        <v>11586927.579190634</v>
      </c>
      <c r="U533" s="85"/>
      <c r="V533" s="115" t="s">
        <v>1257</v>
      </c>
      <c r="W533" s="115" t="s">
        <v>1257</v>
      </c>
      <c r="X533" s="115" t="s">
        <v>1258</v>
      </c>
    </row>
    <row r="534" spans="1:24">
      <c r="A534" s="85"/>
      <c r="B534" s="85">
        <v>8</v>
      </c>
      <c r="C534" s="82">
        <v>1</v>
      </c>
      <c r="D534" s="82">
        <v>18</v>
      </c>
      <c r="E534" s="82"/>
      <c r="F534" s="83">
        <v>1816</v>
      </c>
      <c r="G534" s="82">
        <v>5</v>
      </c>
      <c r="H534" s="82">
        <v>28.615904280757341</v>
      </c>
      <c r="I534" s="82">
        <v>66.543885107895505</v>
      </c>
      <c r="J534" s="82">
        <v>47.658541283622256</v>
      </c>
      <c r="K534" s="82"/>
      <c r="L534" s="117">
        <v>114.46</v>
      </c>
      <c r="M534" s="117">
        <v>228.66242639151776</v>
      </c>
      <c r="N534" s="87">
        <v>5750000</v>
      </c>
      <c r="O534" s="87">
        <v>397729000</v>
      </c>
      <c r="P534" s="87">
        <v>122669000</v>
      </c>
      <c r="Q534" s="87">
        <v>275060000</v>
      </c>
      <c r="R534" s="87">
        <f t="shared" si="16"/>
        <v>5749989.7657826161</v>
      </c>
      <c r="S534" s="87">
        <v>397729000</v>
      </c>
      <c r="T534" s="87">
        <f t="shared" si="17"/>
        <v>11487040.115064196</v>
      </c>
      <c r="U534" s="85"/>
      <c r="V534" s="115" t="s">
        <v>1257</v>
      </c>
      <c r="W534" s="115" t="s">
        <v>1257</v>
      </c>
      <c r="X534" s="115" t="s">
        <v>1258</v>
      </c>
    </row>
    <row r="535" spans="1:24">
      <c r="A535" s="85"/>
      <c r="B535" s="85">
        <v>8</v>
      </c>
      <c r="C535" s="82">
        <v>1</v>
      </c>
      <c r="D535" s="82">
        <v>18</v>
      </c>
      <c r="E535" s="82"/>
      <c r="F535" s="83">
        <v>1817</v>
      </c>
      <c r="G535" s="82">
        <v>5</v>
      </c>
      <c r="H535" s="82">
        <v>28.978415736349675</v>
      </c>
      <c r="I535" s="82">
        <v>67.386875090478497</v>
      </c>
      <c r="J535" s="82">
        <v>48.262288311940033</v>
      </c>
      <c r="K535" s="82"/>
      <c r="L535" s="117">
        <v>115.91</v>
      </c>
      <c r="M535" s="117">
        <v>231.55916340241853</v>
      </c>
      <c r="N535" s="87">
        <v>5750000</v>
      </c>
      <c r="O535" s="87">
        <v>402768000</v>
      </c>
      <c r="P535" s="87">
        <v>124218000</v>
      </c>
      <c r="Q535" s="87">
        <v>278550000</v>
      </c>
      <c r="R535" s="87">
        <f t="shared" si="16"/>
        <v>5749996.8614760116</v>
      </c>
      <c r="S535" s="87">
        <v>402768000</v>
      </c>
      <c r="T535" s="87">
        <f t="shared" si="17"/>
        <v>11487054.290483285</v>
      </c>
      <c r="U535" s="85"/>
      <c r="V535" s="115" t="s">
        <v>1257</v>
      </c>
      <c r="W535" s="115" t="s">
        <v>1257</v>
      </c>
      <c r="X535" s="115" t="s">
        <v>1258</v>
      </c>
    </row>
    <row r="536" spans="1:24">
      <c r="A536" s="85"/>
      <c r="B536" s="85">
        <v>8</v>
      </c>
      <c r="C536" s="82">
        <v>1</v>
      </c>
      <c r="D536" s="82">
        <v>18</v>
      </c>
      <c r="E536" s="82"/>
      <c r="F536" s="83">
        <v>1818</v>
      </c>
      <c r="G536" s="82">
        <v>5</v>
      </c>
      <c r="H536" s="82">
        <v>29.338427112937918</v>
      </c>
      <c r="I536" s="82">
        <v>68.224051349043663</v>
      </c>
      <c r="J536" s="82">
        <v>48.861871567648713</v>
      </c>
      <c r="K536" s="82"/>
      <c r="L536" s="117">
        <v>117.35</v>
      </c>
      <c r="M536" s="117">
        <v>234.43592291669236</v>
      </c>
      <c r="N536" s="87">
        <v>5750000</v>
      </c>
      <c r="O536" s="87">
        <v>407771000</v>
      </c>
      <c r="P536" s="87">
        <v>125761000</v>
      </c>
      <c r="Q536" s="87">
        <v>282010000</v>
      </c>
      <c r="R536" s="87">
        <f t="shared" si="16"/>
        <v>5749986.1327316361</v>
      </c>
      <c r="S536" s="87">
        <v>407771000</v>
      </c>
      <c r="T536" s="87">
        <f t="shared" si="17"/>
        <v>11487032.857137827</v>
      </c>
      <c r="U536" s="85"/>
      <c r="V536" s="115" t="s">
        <v>1257</v>
      </c>
      <c r="W536" s="115" t="s">
        <v>1257</v>
      </c>
      <c r="X536" s="115" t="s">
        <v>1258</v>
      </c>
    </row>
    <row r="537" spans="1:24">
      <c r="A537" s="85"/>
      <c r="B537" s="85">
        <v>8</v>
      </c>
      <c r="C537" s="82">
        <v>1</v>
      </c>
      <c r="D537" s="82">
        <v>18</v>
      </c>
      <c r="E537" s="82"/>
      <c r="F537" s="83">
        <v>1819</v>
      </c>
      <c r="G537" s="82">
        <v>5</v>
      </c>
      <c r="H537" s="82">
        <v>29.698438489526168</v>
      </c>
      <c r="I537" s="82">
        <v>69.061227607608842</v>
      </c>
      <c r="J537" s="82">
        <v>49.461454823357407</v>
      </c>
      <c r="K537" s="82"/>
      <c r="L537" s="117">
        <v>118.79</v>
      </c>
      <c r="M537" s="117">
        <v>237.31268243096628</v>
      </c>
      <c r="N537" s="87">
        <v>5750000</v>
      </c>
      <c r="O537" s="87">
        <v>412775000</v>
      </c>
      <c r="P537" s="87">
        <v>127305000</v>
      </c>
      <c r="Q537" s="87">
        <v>285470000</v>
      </c>
      <c r="R537" s="87">
        <f t="shared" si="16"/>
        <v>5749989.5941819195</v>
      </c>
      <c r="S537" s="87">
        <v>412775000</v>
      </c>
      <c r="T537" s="87">
        <f t="shared" si="17"/>
        <v>11487039.772248963</v>
      </c>
      <c r="U537" s="85"/>
      <c r="V537" s="115" t="s">
        <v>1257</v>
      </c>
      <c r="W537" s="115" t="s">
        <v>1257</v>
      </c>
      <c r="X537" s="115" t="s">
        <v>1258</v>
      </c>
    </row>
    <row r="538" spans="1:24">
      <c r="A538" s="85"/>
      <c r="B538" s="85">
        <v>8</v>
      </c>
      <c r="C538" s="82">
        <v>1</v>
      </c>
      <c r="D538" s="82">
        <v>18</v>
      </c>
      <c r="E538" s="82"/>
      <c r="F538" s="83">
        <v>1820</v>
      </c>
      <c r="G538" s="82">
        <v>5</v>
      </c>
      <c r="H538" s="82">
        <v>28.92591407726389</v>
      </c>
      <c r="I538" s="82">
        <v>67.264786886104417</v>
      </c>
      <c r="J538" s="82">
        <v>48.174849087149184</v>
      </c>
      <c r="K538" s="82"/>
      <c r="L538" s="117">
        <v>115.7</v>
      </c>
      <c r="M538" s="117">
        <v>231.1396359732536</v>
      </c>
      <c r="N538" s="87">
        <v>5750000</v>
      </c>
      <c r="O538" s="87">
        <v>402038000</v>
      </c>
      <c r="P538" s="87">
        <v>123998000</v>
      </c>
      <c r="Q538" s="87">
        <v>278040000</v>
      </c>
      <c r="R538" s="87">
        <f t="shared" si="16"/>
        <v>5749992.7871445343</v>
      </c>
      <c r="S538" s="87">
        <v>402038000</v>
      </c>
      <c r="T538" s="87">
        <f t="shared" si="17"/>
        <v>11487046.150988951</v>
      </c>
      <c r="U538" s="85"/>
      <c r="V538" s="115" t="s">
        <v>1257</v>
      </c>
      <c r="W538" s="115" t="s">
        <v>1257</v>
      </c>
      <c r="X538" s="115" t="s">
        <v>1258</v>
      </c>
    </row>
    <row r="539" spans="1:24">
      <c r="A539" s="85"/>
      <c r="B539" s="85">
        <v>8</v>
      </c>
      <c r="C539" s="82">
        <v>1</v>
      </c>
      <c r="D539" s="82">
        <v>18</v>
      </c>
      <c r="E539" s="82"/>
      <c r="F539" s="83">
        <v>1821</v>
      </c>
      <c r="G539" s="82">
        <v>5</v>
      </c>
      <c r="H539" s="82">
        <v>57.619320807147865</v>
      </c>
      <c r="I539" s="82">
        <v>133.98889743855216</v>
      </c>
      <c r="J539" s="82">
        <v>95.962467321653165</v>
      </c>
      <c r="K539" s="82"/>
      <c r="L539" s="117">
        <v>230.47</v>
      </c>
      <c r="M539" s="117">
        <v>460.42136476020528</v>
      </c>
      <c r="N539" s="87">
        <v>5700000</v>
      </c>
      <c r="O539" s="87">
        <v>793881000</v>
      </c>
      <c r="P539" s="87">
        <v>244841000</v>
      </c>
      <c r="Q539" s="87">
        <v>549040000</v>
      </c>
      <c r="R539" s="87">
        <f t="shared" si="16"/>
        <v>5699996.1358587891</v>
      </c>
      <c r="S539" s="87">
        <v>793881000</v>
      </c>
      <c r="T539" s="87">
        <f t="shared" si="17"/>
        <v>11387165.357747212</v>
      </c>
      <c r="U539" s="85"/>
      <c r="V539" s="115" t="s">
        <v>1257</v>
      </c>
      <c r="W539" s="115" t="s">
        <v>1257</v>
      </c>
      <c r="X539" s="115" t="s">
        <v>1258</v>
      </c>
    </row>
    <row r="540" spans="1:24">
      <c r="A540" s="85"/>
      <c r="B540" s="85">
        <v>8</v>
      </c>
      <c r="C540" s="82">
        <v>1</v>
      </c>
      <c r="D540" s="82">
        <v>18</v>
      </c>
      <c r="E540" s="82"/>
      <c r="F540" s="83">
        <v>1822</v>
      </c>
      <c r="G540" s="82">
        <v>5</v>
      </c>
      <c r="H540" s="82">
        <v>18.468083603176176</v>
      </c>
      <c r="I540" s="82">
        <v>42.945979319589746</v>
      </c>
      <c r="J540" s="82">
        <v>30.757788263333712</v>
      </c>
      <c r="K540" s="82"/>
      <c r="L540" s="117">
        <v>73.87</v>
      </c>
      <c r="M540" s="117">
        <v>147.57376758292347</v>
      </c>
      <c r="N540" s="87">
        <v>5850000</v>
      </c>
      <c r="O540" s="87">
        <v>261150000</v>
      </c>
      <c r="P540" s="87">
        <v>80540000</v>
      </c>
      <c r="Q540" s="87">
        <v>180610000</v>
      </c>
      <c r="R540" s="87">
        <f t="shared" si="16"/>
        <v>5849994.8823144678</v>
      </c>
      <c r="S540" s="87">
        <v>261150000</v>
      </c>
      <c r="T540" s="87">
        <f t="shared" si="17"/>
        <v>11686825.302882997</v>
      </c>
      <c r="U540" s="85"/>
      <c r="V540" s="115" t="s">
        <v>1257</v>
      </c>
      <c r="W540" s="115" t="s">
        <v>1257</v>
      </c>
      <c r="X540" s="115" t="s">
        <v>1258</v>
      </c>
    </row>
    <row r="541" spans="1:24">
      <c r="A541" s="85"/>
      <c r="B541" s="85">
        <v>8</v>
      </c>
      <c r="C541" s="82">
        <v>1</v>
      </c>
      <c r="D541" s="82">
        <v>18</v>
      </c>
      <c r="E541" s="82"/>
      <c r="F541" s="83">
        <v>1823</v>
      </c>
      <c r="G541" s="82">
        <v>5</v>
      </c>
      <c r="H541" s="82">
        <v>17.80056250908547</v>
      </c>
      <c r="I541" s="82">
        <v>41.393715006833489</v>
      </c>
      <c r="J541" s="82">
        <v>29.64606097670719</v>
      </c>
      <c r="K541" s="82"/>
      <c r="L541" s="117">
        <v>71.2</v>
      </c>
      <c r="M541" s="117">
        <v>142.23977598354068</v>
      </c>
      <c r="N541" s="87">
        <v>5750000</v>
      </c>
      <c r="O541" s="87">
        <v>247408000</v>
      </c>
      <c r="P541" s="87">
        <v>76308000</v>
      </c>
      <c r="Q541" s="87">
        <v>171100000</v>
      </c>
      <c r="R541" s="87">
        <f t="shared" si="16"/>
        <v>5749992.7871445343</v>
      </c>
      <c r="S541" s="87">
        <v>247408000</v>
      </c>
      <c r="T541" s="87">
        <f t="shared" si="17"/>
        <v>11487046.150988949</v>
      </c>
      <c r="U541" s="85"/>
      <c r="V541" s="115" t="s">
        <v>1257</v>
      </c>
      <c r="W541" s="115" t="s">
        <v>1257</v>
      </c>
      <c r="X541" s="115" t="s">
        <v>1258</v>
      </c>
    </row>
    <row r="542" spans="1:24">
      <c r="A542" s="85"/>
      <c r="B542" s="85">
        <v>8</v>
      </c>
      <c r="C542" s="82">
        <v>1</v>
      </c>
      <c r="D542" s="82">
        <v>18</v>
      </c>
      <c r="E542" s="82"/>
      <c r="F542" s="83">
        <v>1824</v>
      </c>
      <c r="G542" s="82">
        <v>5</v>
      </c>
      <c r="H542" s="82">
        <v>17.80056250908547</v>
      </c>
      <c r="I542" s="82">
        <v>41.393715006833489</v>
      </c>
      <c r="J542" s="82">
        <v>29.64606097670719</v>
      </c>
      <c r="K542" s="82"/>
      <c r="L542" s="117">
        <v>71.2</v>
      </c>
      <c r="M542" s="117">
        <v>142.23977598354068</v>
      </c>
      <c r="N542" s="87">
        <v>5750000</v>
      </c>
      <c r="O542" s="87">
        <v>247408000</v>
      </c>
      <c r="P542" s="87">
        <v>76308000</v>
      </c>
      <c r="Q542" s="87">
        <v>171100000</v>
      </c>
      <c r="R542" s="87">
        <f t="shared" si="16"/>
        <v>5749992.7871445343</v>
      </c>
      <c r="S542" s="87">
        <v>247408000</v>
      </c>
      <c r="T542" s="87">
        <f t="shared" si="17"/>
        <v>11487046.150988949</v>
      </c>
      <c r="U542" s="85"/>
      <c r="V542" s="115" t="s">
        <v>1257</v>
      </c>
      <c r="W542" s="115" t="s">
        <v>1257</v>
      </c>
      <c r="X542" s="115" t="s">
        <v>1258</v>
      </c>
    </row>
    <row r="543" spans="1:24">
      <c r="A543" s="85"/>
      <c r="B543" s="85">
        <v>8</v>
      </c>
      <c r="C543" s="82">
        <v>1</v>
      </c>
      <c r="D543" s="82">
        <v>18</v>
      </c>
      <c r="E543" s="82"/>
      <c r="F543" s="83">
        <v>1825</v>
      </c>
      <c r="G543" s="82">
        <v>5</v>
      </c>
      <c r="H543" s="82">
        <v>17.80056250908547</v>
      </c>
      <c r="I543" s="82">
        <v>41.393715006833489</v>
      </c>
      <c r="J543" s="82">
        <v>29.64606097670719</v>
      </c>
      <c r="K543" s="82"/>
      <c r="L543" s="117">
        <v>71.2</v>
      </c>
      <c r="M543" s="117">
        <v>142.23977598354068</v>
      </c>
      <c r="N543" s="87">
        <v>5750000</v>
      </c>
      <c r="O543" s="87">
        <v>247408000</v>
      </c>
      <c r="P543" s="87">
        <v>76308000</v>
      </c>
      <c r="Q543" s="87">
        <v>171100000</v>
      </c>
      <c r="R543" s="87">
        <f t="shared" si="16"/>
        <v>5749992.7871445343</v>
      </c>
      <c r="S543" s="87">
        <v>247408000</v>
      </c>
      <c r="T543" s="87">
        <f t="shared" si="17"/>
        <v>11487046.150988949</v>
      </c>
      <c r="U543" s="85"/>
      <c r="V543" s="115" t="s">
        <v>1257</v>
      </c>
      <c r="W543" s="115" t="s">
        <v>1257</v>
      </c>
      <c r="X543" s="115" t="s">
        <v>1258</v>
      </c>
    </row>
    <row r="544" spans="1:24">
      <c r="A544" s="85"/>
      <c r="B544" s="85">
        <v>8</v>
      </c>
      <c r="C544" s="82">
        <v>1</v>
      </c>
      <c r="D544" s="82">
        <v>18</v>
      </c>
      <c r="E544" s="82"/>
      <c r="F544" s="83">
        <v>1826</v>
      </c>
      <c r="G544" s="82">
        <v>5</v>
      </c>
      <c r="H544" s="82">
        <v>17.80056250908547</v>
      </c>
      <c r="I544" s="82">
        <v>41.393715006833489</v>
      </c>
      <c r="J544" s="82">
        <v>29.64606097670719</v>
      </c>
      <c r="K544" s="82"/>
      <c r="L544" s="117">
        <v>71.2</v>
      </c>
      <c r="M544" s="117">
        <v>142.23977598354068</v>
      </c>
      <c r="N544" s="87">
        <v>5750000</v>
      </c>
      <c r="O544" s="87">
        <v>247408000</v>
      </c>
      <c r="P544" s="87">
        <v>76308000</v>
      </c>
      <c r="Q544" s="87">
        <v>171100000</v>
      </c>
      <c r="R544" s="87">
        <f t="shared" si="16"/>
        <v>5749992.7871445343</v>
      </c>
      <c r="S544" s="87">
        <v>247408000</v>
      </c>
      <c r="T544" s="87">
        <f t="shared" si="17"/>
        <v>11487046.150988949</v>
      </c>
      <c r="U544" s="85"/>
      <c r="V544" s="115" t="s">
        <v>1257</v>
      </c>
      <c r="W544" s="115" t="s">
        <v>1257</v>
      </c>
      <c r="X544" s="115" t="s">
        <v>1258</v>
      </c>
    </row>
    <row r="545" spans="1:24">
      <c r="A545" s="85"/>
      <c r="B545" s="85">
        <v>8</v>
      </c>
      <c r="C545" s="82">
        <v>1</v>
      </c>
      <c r="D545" s="82">
        <v>18</v>
      </c>
      <c r="E545" s="82"/>
      <c r="F545" s="83">
        <v>1827</v>
      </c>
      <c r="G545" s="82">
        <v>5</v>
      </c>
      <c r="H545" s="82">
        <v>34.711096892716668</v>
      </c>
      <c r="I545" s="82">
        <v>80.717744263325301</v>
      </c>
      <c r="J545" s="82">
        <v>57.809818904579018</v>
      </c>
      <c r="K545" s="82"/>
      <c r="L545" s="117">
        <v>138.84</v>
      </c>
      <c r="M545" s="117">
        <v>277.36756316790434</v>
      </c>
      <c r="N545" s="87">
        <v>5750000</v>
      </c>
      <c r="O545" s="87">
        <v>482446000</v>
      </c>
      <c r="P545" s="87">
        <v>148796000</v>
      </c>
      <c r="Q545" s="87">
        <v>333650000</v>
      </c>
      <c r="R545" s="87">
        <f t="shared" si="16"/>
        <v>5749997.5545154344</v>
      </c>
      <c r="S545" s="87">
        <v>482446000</v>
      </c>
      <c r="T545" s="87">
        <f t="shared" si="17"/>
        <v>11487055.67500256</v>
      </c>
      <c r="U545" s="85"/>
      <c r="V545" s="115" t="s">
        <v>1257</v>
      </c>
      <c r="W545" s="115" t="s">
        <v>1257</v>
      </c>
      <c r="X545" s="115" t="s">
        <v>1258</v>
      </c>
    </row>
    <row r="546" spans="1:24">
      <c r="A546" s="85"/>
      <c r="B546" s="85">
        <v>8</v>
      </c>
      <c r="C546" s="82">
        <v>1</v>
      </c>
      <c r="D546" s="82">
        <v>19</v>
      </c>
      <c r="E546" s="82"/>
      <c r="F546" s="83">
        <v>1901</v>
      </c>
      <c r="G546" s="82">
        <v>5</v>
      </c>
      <c r="H546" s="82">
        <v>26.030822590533415</v>
      </c>
      <c r="I546" s="82">
        <v>60.532494473476163</v>
      </c>
      <c r="J546" s="82">
        <v>43.353200405825177</v>
      </c>
      <c r="K546" s="82"/>
      <c r="L546" s="117">
        <v>104.12</v>
      </c>
      <c r="M546" s="117">
        <v>208.00569487930136</v>
      </c>
      <c r="N546" s="87">
        <v>5800000</v>
      </c>
      <c r="O546" s="87">
        <v>364945000</v>
      </c>
      <c r="P546" s="87">
        <v>112555000</v>
      </c>
      <c r="Q546" s="87">
        <v>252390000</v>
      </c>
      <c r="R546" s="87">
        <f t="shared" si="16"/>
        <v>5799984.2396919271</v>
      </c>
      <c r="S546" s="87">
        <v>364945000</v>
      </c>
      <c r="T546" s="87">
        <f t="shared" si="17"/>
        <v>11586916.558452897</v>
      </c>
      <c r="U546" s="85"/>
      <c r="V546" s="115" t="s">
        <v>1257</v>
      </c>
      <c r="W546" s="115" t="s">
        <v>1257</v>
      </c>
      <c r="X546" s="115" t="s">
        <v>1258</v>
      </c>
    </row>
    <row r="547" spans="1:24">
      <c r="A547" s="85"/>
      <c r="B547" s="85">
        <v>8</v>
      </c>
      <c r="C547" s="82">
        <v>1</v>
      </c>
      <c r="D547" s="82">
        <v>19</v>
      </c>
      <c r="E547" s="82"/>
      <c r="F547" s="83">
        <v>1902</v>
      </c>
      <c r="G547" s="82">
        <v>5</v>
      </c>
      <c r="H547" s="82">
        <v>27.400865884772013</v>
      </c>
      <c r="I547" s="82">
        <v>63.718415235238055</v>
      </c>
      <c r="J547" s="82">
        <v>45.634947795605449</v>
      </c>
      <c r="K547" s="82"/>
      <c r="L547" s="117">
        <v>109.6</v>
      </c>
      <c r="M547" s="117">
        <v>218.95336303084349</v>
      </c>
      <c r="N547" s="87">
        <v>5750000</v>
      </c>
      <c r="O547" s="87">
        <v>380842000</v>
      </c>
      <c r="P547" s="87">
        <v>117452000</v>
      </c>
      <c r="Q547" s="87">
        <v>263390000</v>
      </c>
      <c r="R547" s="87">
        <f t="shared" si="16"/>
        <v>5749999.9121021414</v>
      </c>
      <c r="S547" s="87">
        <v>380842000</v>
      </c>
      <c r="T547" s="87">
        <f t="shared" si="17"/>
        <v>11487060.384870606</v>
      </c>
      <c r="U547" s="85"/>
      <c r="V547" s="115" t="s">
        <v>1257</v>
      </c>
      <c r="W547" s="115" t="s">
        <v>1257</v>
      </c>
      <c r="X547" s="115" t="s">
        <v>1258</v>
      </c>
    </row>
    <row r="548" spans="1:24">
      <c r="A548" s="85"/>
      <c r="B548" s="85">
        <v>8</v>
      </c>
      <c r="C548" s="82">
        <v>1</v>
      </c>
      <c r="D548" s="82">
        <v>19</v>
      </c>
      <c r="E548" s="82"/>
      <c r="F548" s="83">
        <v>1903</v>
      </c>
      <c r="G548" s="82">
        <v>5</v>
      </c>
      <c r="H548" s="82">
        <v>27.400865884772013</v>
      </c>
      <c r="I548" s="82">
        <v>63.718415235238055</v>
      </c>
      <c r="J548" s="82">
        <v>45.634947795605449</v>
      </c>
      <c r="K548" s="82"/>
      <c r="L548" s="117">
        <v>109.6</v>
      </c>
      <c r="M548" s="117">
        <v>218.95336303084349</v>
      </c>
      <c r="N548" s="87">
        <v>5750000</v>
      </c>
      <c r="O548" s="87">
        <v>380842000</v>
      </c>
      <c r="P548" s="87">
        <v>117452000</v>
      </c>
      <c r="Q548" s="87">
        <v>263390000</v>
      </c>
      <c r="R548" s="87">
        <f t="shared" si="16"/>
        <v>5749999.9121021414</v>
      </c>
      <c r="S548" s="87">
        <v>380842000</v>
      </c>
      <c r="T548" s="87">
        <f t="shared" si="17"/>
        <v>11487060.384870606</v>
      </c>
      <c r="U548" s="85"/>
      <c r="V548" s="115" t="s">
        <v>1257</v>
      </c>
      <c r="W548" s="115" t="s">
        <v>1257</v>
      </c>
      <c r="X548" s="115" t="s">
        <v>1258</v>
      </c>
    </row>
    <row r="549" spans="1:24">
      <c r="A549" s="85"/>
      <c r="B549" s="85">
        <v>8</v>
      </c>
      <c r="C549" s="82">
        <v>1</v>
      </c>
      <c r="D549" s="82">
        <v>19</v>
      </c>
      <c r="E549" s="82"/>
      <c r="F549" s="83">
        <v>1904</v>
      </c>
      <c r="G549" s="82">
        <v>5</v>
      </c>
      <c r="H549" s="82">
        <v>27.400865884772013</v>
      </c>
      <c r="I549" s="82">
        <v>63.718415235238055</v>
      </c>
      <c r="J549" s="82">
        <v>45.634947795605449</v>
      </c>
      <c r="K549" s="82"/>
      <c r="L549" s="117">
        <v>109.6</v>
      </c>
      <c r="M549" s="117">
        <v>218.95336303084349</v>
      </c>
      <c r="N549" s="87">
        <v>5750000</v>
      </c>
      <c r="O549" s="87">
        <v>380842000</v>
      </c>
      <c r="P549" s="87">
        <v>117452000</v>
      </c>
      <c r="Q549" s="87">
        <v>263390000</v>
      </c>
      <c r="R549" s="87">
        <f t="shared" si="16"/>
        <v>5749999.9121021414</v>
      </c>
      <c r="S549" s="87">
        <v>380842000</v>
      </c>
      <c r="T549" s="87">
        <f t="shared" si="17"/>
        <v>11487060.384870606</v>
      </c>
      <c r="U549" s="85"/>
      <c r="V549" s="115" t="s">
        <v>1257</v>
      </c>
      <c r="W549" s="115" t="s">
        <v>1257</v>
      </c>
      <c r="X549" s="115" t="s">
        <v>1258</v>
      </c>
    </row>
    <row r="550" spans="1:24">
      <c r="A550" s="85"/>
      <c r="B550" s="85">
        <v>8</v>
      </c>
      <c r="C550" s="82">
        <v>1</v>
      </c>
      <c r="D550" s="82">
        <v>19</v>
      </c>
      <c r="E550" s="82"/>
      <c r="F550" s="83">
        <v>1905</v>
      </c>
      <c r="G550" s="82">
        <v>5</v>
      </c>
      <c r="H550" s="82">
        <v>27.400865884772013</v>
      </c>
      <c r="I550" s="82">
        <v>63.718415235238055</v>
      </c>
      <c r="J550" s="82">
        <v>45.634947795605449</v>
      </c>
      <c r="K550" s="82"/>
      <c r="L550" s="117">
        <v>109.6</v>
      </c>
      <c r="M550" s="117">
        <v>218.95336303084349</v>
      </c>
      <c r="N550" s="87">
        <v>5750000</v>
      </c>
      <c r="O550" s="87">
        <v>380842000</v>
      </c>
      <c r="P550" s="87">
        <v>117452000</v>
      </c>
      <c r="Q550" s="87">
        <v>263390000</v>
      </c>
      <c r="R550" s="87">
        <f t="shared" si="16"/>
        <v>5749999.9121021414</v>
      </c>
      <c r="S550" s="87">
        <v>380842000</v>
      </c>
      <c r="T550" s="87">
        <f t="shared" si="17"/>
        <v>11487060.384870606</v>
      </c>
      <c r="U550" s="85"/>
      <c r="V550" s="115" t="s">
        <v>1257</v>
      </c>
      <c r="W550" s="115" t="s">
        <v>1257</v>
      </c>
      <c r="X550" s="115" t="s">
        <v>1258</v>
      </c>
    </row>
    <row r="551" spans="1:24">
      <c r="A551" s="85"/>
      <c r="B551" s="85">
        <v>8</v>
      </c>
      <c r="C551" s="82">
        <v>1</v>
      </c>
      <c r="D551" s="82">
        <v>19</v>
      </c>
      <c r="E551" s="82"/>
      <c r="F551" s="83">
        <v>1906</v>
      </c>
      <c r="G551" s="82">
        <v>5</v>
      </c>
      <c r="H551" s="82">
        <v>27.743376708331667</v>
      </c>
      <c r="I551" s="82">
        <v>64.514895425678532</v>
      </c>
      <c r="J551" s="82">
        <v>46.205384643050515</v>
      </c>
      <c r="K551" s="82"/>
      <c r="L551" s="117">
        <v>110.97</v>
      </c>
      <c r="M551" s="117">
        <v>221.69028006872904</v>
      </c>
      <c r="N551" s="87">
        <v>5800000</v>
      </c>
      <c r="O551" s="87">
        <v>388955000</v>
      </c>
      <c r="P551" s="87">
        <v>119955000</v>
      </c>
      <c r="Q551" s="87">
        <v>269000000</v>
      </c>
      <c r="R551" s="87">
        <f t="shared" si="16"/>
        <v>5799991.1069350187</v>
      </c>
      <c r="S551" s="87">
        <v>388955000</v>
      </c>
      <c r="T551" s="87">
        <f t="shared" si="17"/>
        <v>11586930.277485466</v>
      </c>
      <c r="U551" s="85"/>
      <c r="V551" s="115" t="s">
        <v>1257</v>
      </c>
      <c r="W551" s="115" t="s">
        <v>1257</v>
      </c>
      <c r="X551" s="115" t="s">
        <v>1258</v>
      </c>
    </row>
    <row r="552" spans="1:24">
      <c r="A552" s="85"/>
      <c r="B552" s="85">
        <v>8</v>
      </c>
      <c r="C552" s="82">
        <v>1</v>
      </c>
      <c r="D552" s="82">
        <v>19</v>
      </c>
      <c r="E552" s="82"/>
      <c r="F552" s="83">
        <v>1907</v>
      </c>
      <c r="G552" s="82">
        <v>5</v>
      </c>
      <c r="H552" s="82">
        <v>25.488305446646962</v>
      </c>
      <c r="I552" s="82">
        <v>59.270916361610588</v>
      </c>
      <c r="J552" s="82">
        <v>42.44966174965306</v>
      </c>
      <c r="K552" s="82"/>
      <c r="L552" s="117">
        <v>101.95</v>
      </c>
      <c r="M552" s="117">
        <v>203.67057811126364</v>
      </c>
      <c r="N552" s="87">
        <v>5750000</v>
      </c>
      <c r="O552" s="87">
        <v>354259000</v>
      </c>
      <c r="P552" s="87">
        <v>109259000</v>
      </c>
      <c r="Q552" s="87">
        <v>245000000</v>
      </c>
      <c r="R552" s="87">
        <f t="shared" si="16"/>
        <v>5749991.6929171775</v>
      </c>
      <c r="S552" s="87">
        <v>354259000</v>
      </c>
      <c r="T552" s="87">
        <f t="shared" si="17"/>
        <v>11487043.964996615</v>
      </c>
      <c r="U552" s="85"/>
      <c r="V552" s="115" t="s">
        <v>1257</v>
      </c>
      <c r="W552" s="115" t="s">
        <v>1257</v>
      </c>
      <c r="X552" s="115" t="s">
        <v>1258</v>
      </c>
    </row>
    <row r="553" spans="1:24">
      <c r="A553" s="85"/>
      <c r="B553" s="85">
        <v>8</v>
      </c>
      <c r="C553" s="82">
        <v>1</v>
      </c>
      <c r="D553" s="82">
        <v>19</v>
      </c>
      <c r="E553" s="82"/>
      <c r="F553" s="83">
        <v>1908</v>
      </c>
      <c r="G553" s="82">
        <v>5</v>
      </c>
      <c r="H553" s="82">
        <v>41.37630751760738</v>
      </c>
      <c r="I553" s="82">
        <v>96.217132494816596</v>
      </c>
      <c r="J553" s="82">
        <v>68.910436680407855</v>
      </c>
      <c r="K553" s="82"/>
      <c r="L553" s="117">
        <v>165.5</v>
      </c>
      <c r="M553" s="117">
        <v>330.62756917522444</v>
      </c>
      <c r="N553" s="87">
        <v>5750000</v>
      </c>
      <c r="O553" s="87">
        <v>575085000</v>
      </c>
      <c r="P553" s="87">
        <v>177365000</v>
      </c>
      <c r="Q553" s="87">
        <v>397720000</v>
      </c>
      <c r="R553" s="87">
        <f t="shared" si="16"/>
        <v>5749996.7191453082</v>
      </c>
      <c r="S553" s="87">
        <v>575085000</v>
      </c>
      <c r="T553" s="87">
        <f t="shared" si="17"/>
        <v>11487054.006142169</v>
      </c>
      <c r="U553" s="85"/>
      <c r="V553" s="115" t="s">
        <v>1257</v>
      </c>
      <c r="W553" s="115" t="s">
        <v>1257</v>
      </c>
      <c r="X553" s="115" t="s">
        <v>1258</v>
      </c>
    </row>
    <row r="554" spans="1:24">
      <c r="A554" s="85"/>
      <c r="B554" s="85">
        <v>8</v>
      </c>
      <c r="C554" s="82">
        <v>1</v>
      </c>
      <c r="D554" s="82">
        <v>19</v>
      </c>
      <c r="E554" s="82"/>
      <c r="F554" s="83">
        <v>1909</v>
      </c>
      <c r="G554" s="82">
        <v>5</v>
      </c>
      <c r="H554" s="82">
        <v>19.498116152859211</v>
      </c>
      <c r="I554" s="82">
        <v>45.341233614928981</v>
      </c>
      <c r="J554" s="82">
        <v>32.473262578277996</v>
      </c>
      <c r="K554" s="82"/>
      <c r="L554" s="117">
        <v>77.989999999999995</v>
      </c>
      <c r="M554" s="117">
        <v>155.80449619320697</v>
      </c>
      <c r="N554" s="87">
        <v>5750000</v>
      </c>
      <c r="O554" s="87">
        <v>271002000</v>
      </c>
      <c r="P554" s="87">
        <v>83582000</v>
      </c>
      <c r="Q554" s="87">
        <v>187420000</v>
      </c>
      <c r="R554" s="87">
        <f t="shared" si="16"/>
        <v>5749990.5461929105</v>
      </c>
      <c r="S554" s="87">
        <v>271002000</v>
      </c>
      <c r="T554" s="87">
        <f t="shared" si="17"/>
        <v>11487041.674128598</v>
      </c>
      <c r="U554" s="85"/>
      <c r="V554" s="115" t="s">
        <v>1257</v>
      </c>
      <c r="W554" s="115" t="s">
        <v>1257</v>
      </c>
      <c r="X554" s="115" t="s">
        <v>1258</v>
      </c>
    </row>
    <row r="555" spans="1:24">
      <c r="A555" s="85"/>
      <c r="B555" s="85">
        <v>8</v>
      </c>
      <c r="C555" s="82">
        <v>1</v>
      </c>
      <c r="D555" s="82">
        <v>19</v>
      </c>
      <c r="E555" s="82"/>
      <c r="F555" s="83">
        <v>1910</v>
      </c>
      <c r="G555" s="82">
        <v>5</v>
      </c>
      <c r="H555" s="82">
        <v>19.138104776270964</v>
      </c>
      <c r="I555" s="82">
        <v>44.504057356363809</v>
      </c>
      <c r="J555" s="82">
        <v>31.873679322569316</v>
      </c>
      <c r="K555" s="82"/>
      <c r="L555" s="117">
        <v>76.55</v>
      </c>
      <c r="M555" s="117">
        <v>152.92773667893312</v>
      </c>
      <c r="N555" s="87">
        <v>5750000</v>
      </c>
      <c r="O555" s="87">
        <v>265998000</v>
      </c>
      <c r="P555" s="87">
        <v>82038000</v>
      </c>
      <c r="Q555" s="87">
        <v>183960000</v>
      </c>
      <c r="R555" s="87">
        <f t="shared" si="16"/>
        <v>5749985.2577501265</v>
      </c>
      <c r="S555" s="87">
        <v>265998000</v>
      </c>
      <c r="T555" s="87">
        <f t="shared" si="17"/>
        <v>11487031.109143812</v>
      </c>
      <c r="U555" s="85"/>
      <c r="V555" s="115" t="s">
        <v>1257</v>
      </c>
      <c r="W555" s="115" t="s">
        <v>1257</v>
      </c>
      <c r="X555" s="115" t="s">
        <v>1258</v>
      </c>
    </row>
    <row r="556" spans="1:24">
      <c r="A556" s="85"/>
      <c r="B556" s="85">
        <v>8</v>
      </c>
      <c r="C556" s="82">
        <v>1</v>
      </c>
      <c r="D556" s="82">
        <v>19</v>
      </c>
      <c r="E556" s="82"/>
      <c r="F556" s="83">
        <v>1911</v>
      </c>
      <c r="G556" s="82">
        <v>5</v>
      </c>
      <c r="H556" s="82">
        <v>18.775593320678635</v>
      </c>
      <c r="I556" s="82">
        <v>43.661067373780824</v>
      </c>
      <c r="J556" s="82">
        <v>31.269932294251539</v>
      </c>
      <c r="K556" s="82"/>
      <c r="L556" s="117">
        <v>75.099999999999994</v>
      </c>
      <c r="M556" s="117">
        <v>150.03099966803236</v>
      </c>
      <c r="N556" s="87">
        <v>5750000</v>
      </c>
      <c r="O556" s="87">
        <v>260960000</v>
      </c>
      <c r="P556" s="87">
        <v>80490000</v>
      </c>
      <c r="Q556" s="87">
        <v>180470000</v>
      </c>
      <c r="R556" s="87">
        <f t="shared" si="16"/>
        <v>5749996.2531691846</v>
      </c>
      <c r="S556" s="87">
        <v>260960000</v>
      </c>
      <c r="T556" s="87">
        <f t="shared" si="17"/>
        <v>11487053.075238526</v>
      </c>
      <c r="U556" s="85"/>
      <c r="V556" s="115" t="s">
        <v>1257</v>
      </c>
      <c r="W556" s="115" t="s">
        <v>1257</v>
      </c>
      <c r="X556" s="115" t="s">
        <v>1258</v>
      </c>
    </row>
    <row r="557" spans="1:24">
      <c r="A557" s="85"/>
      <c r="B557" s="85">
        <v>8</v>
      </c>
      <c r="C557" s="82">
        <v>1</v>
      </c>
      <c r="D557" s="82">
        <v>19</v>
      </c>
      <c r="E557" s="82"/>
      <c r="F557" s="83">
        <v>1912</v>
      </c>
      <c r="G557" s="82">
        <v>5</v>
      </c>
      <c r="H557" s="82">
        <v>18.415581944090388</v>
      </c>
      <c r="I557" s="82">
        <v>42.823891115215652</v>
      </c>
      <c r="J557" s="82">
        <v>30.670349038542856</v>
      </c>
      <c r="K557" s="82"/>
      <c r="L557" s="117">
        <v>73.66</v>
      </c>
      <c r="M557" s="117">
        <v>147.15424015375851</v>
      </c>
      <c r="N557" s="87">
        <v>5750000</v>
      </c>
      <c r="O557" s="87">
        <v>255956000</v>
      </c>
      <c r="P557" s="87">
        <v>78946000</v>
      </c>
      <c r="Q557" s="87">
        <v>177010000</v>
      </c>
      <c r="R557" s="87">
        <f t="shared" si="16"/>
        <v>5749990.868805225</v>
      </c>
      <c r="S557" s="87">
        <v>255956000</v>
      </c>
      <c r="T557" s="87">
        <f t="shared" si="17"/>
        <v>11487042.318627244</v>
      </c>
      <c r="U557" s="85"/>
      <c r="V557" s="115" t="s">
        <v>1257</v>
      </c>
      <c r="W557" s="115" t="s">
        <v>1257</v>
      </c>
      <c r="X557" s="115" t="s">
        <v>1258</v>
      </c>
    </row>
    <row r="558" spans="1:24">
      <c r="A558" s="85"/>
      <c r="B558" s="85">
        <v>8</v>
      </c>
      <c r="C558" s="82">
        <v>1</v>
      </c>
      <c r="D558" s="82">
        <v>19</v>
      </c>
      <c r="E558" s="82"/>
      <c r="F558" s="83">
        <v>1913</v>
      </c>
      <c r="G558" s="82">
        <v>5</v>
      </c>
      <c r="H558" s="82">
        <v>18.948098771960503</v>
      </c>
      <c r="I558" s="82">
        <v>44.062214331009976</v>
      </c>
      <c r="J558" s="82">
        <v>31.557232604278624</v>
      </c>
      <c r="K558" s="82"/>
      <c r="L558" s="117">
        <v>75.790000000000006</v>
      </c>
      <c r="M558" s="117">
        <v>151.4094469352886</v>
      </c>
      <c r="N558" s="87">
        <v>5850000</v>
      </c>
      <c r="O558" s="87">
        <v>267937000</v>
      </c>
      <c r="P558" s="87">
        <v>82637000</v>
      </c>
      <c r="Q558" s="87">
        <v>185300000</v>
      </c>
      <c r="R558" s="87">
        <f t="shared" si="16"/>
        <v>5849979.4212899478</v>
      </c>
      <c r="S558" s="87">
        <v>267937000</v>
      </c>
      <c r="T558" s="87">
        <f t="shared" si="17"/>
        <v>11686794.415626476</v>
      </c>
      <c r="U558" s="85"/>
      <c r="V558" s="115" t="s">
        <v>1257</v>
      </c>
      <c r="W558" s="115" t="s">
        <v>1257</v>
      </c>
      <c r="X558" s="115" t="s">
        <v>1258</v>
      </c>
    </row>
    <row r="559" spans="1:24">
      <c r="A559" s="85"/>
      <c r="B559" s="85">
        <v>8</v>
      </c>
      <c r="C559" s="82">
        <v>1</v>
      </c>
      <c r="D559" s="82">
        <v>19</v>
      </c>
      <c r="E559" s="82"/>
      <c r="F559" s="83">
        <v>1914</v>
      </c>
      <c r="G559" s="82">
        <v>5</v>
      </c>
      <c r="H559" s="82">
        <v>26.170827014762178</v>
      </c>
      <c r="I559" s="82">
        <v>60.858063018473729</v>
      </c>
      <c r="J559" s="82">
        <v>43.58637167193411</v>
      </c>
      <c r="K559" s="82"/>
      <c r="L559" s="117">
        <v>104.68</v>
      </c>
      <c r="M559" s="117">
        <v>209.12443469040784</v>
      </c>
      <c r="N559" s="87">
        <v>5800000</v>
      </c>
      <c r="O559" s="87">
        <v>366908000</v>
      </c>
      <c r="P559" s="87">
        <v>113158000</v>
      </c>
      <c r="Q559" s="87">
        <v>253750000</v>
      </c>
      <c r="R559" s="87">
        <f t="shared" si="16"/>
        <v>5799987.0271500954</v>
      </c>
      <c r="S559" s="87">
        <v>366908000</v>
      </c>
      <c r="T559" s="87">
        <f t="shared" si="17"/>
        <v>11586922.127096511</v>
      </c>
      <c r="U559" s="85"/>
      <c r="V559" s="115" t="s">
        <v>1257</v>
      </c>
      <c r="W559" s="115" t="s">
        <v>1257</v>
      </c>
      <c r="X559" s="115" t="s">
        <v>1258</v>
      </c>
    </row>
    <row r="560" spans="1:24">
      <c r="A560" s="85"/>
      <c r="B560" s="85">
        <v>8</v>
      </c>
      <c r="C560" s="82">
        <v>1</v>
      </c>
      <c r="D560" s="82">
        <v>19</v>
      </c>
      <c r="E560" s="82"/>
      <c r="F560" s="83">
        <v>1915</v>
      </c>
      <c r="G560" s="82">
        <v>5</v>
      </c>
      <c r="H560" s="82">
        <v>28.158389823009781</v>
      </c>
      <c r="I560" s="82">
        <v>65.479973612635604</v>
      </c>
      <c r="J560" s="82">
        <v>46.89657089615914</v>
      </c>
      <c r="K560" s="82"/>
      <c r="L560" s="117">
        <v>112.63</v>
      </c>
      <c r="M560" s="117">
        <v>225.00654450879475</v>
      </c>
      <c r="N560" s="87">
        <v>5800000</v>
      </c>
      <c r="O560" s="87">
        <v>394773000</v>
      </c>
      <c r="P560" s="87">
        <v>121753000</v>
      </c>
      <c r="Q560" s="87">
        <v>273020000</v>
      </c>
      <c r="R560" s="87">
        <f t="shared" si="16"/>
        <v>5799985.5674988693</v>
      </c>
      <c r="S560" s="87">
        <v>394773000</v>
      </c>
      <c r="T560" s="87">
        <f t="shared" si="17"/>
        <v>11586919.211078769</v>
      </c>
      <c r="U560" s="85"/>
      <c r="V560" s="115" t="s">
        <v>1257</v>
      </c>
      <c r="W560" s="115" t="s">
        <v>1257</v>
      </c>
      <c r="X560" s="115" t="s">
        <v>1258</v>
      </c>
    </row>
    <row r="561" spans="1:24">
      <c r="A561" s="85"/>
      <c r="B561" s="85">
        <v>8</v>
      </c>
      <c r="C561" s="82">
        <v>1</v>
      </c>
      <c r="D561" s="82">
        <v>19</v>
      </c>
      <c r="E561" s="82"/>
      <c r="F561" s="83">
        <v>1916</v>
      </c>
      <c r="G561" s="82">
        <v>5</v>
      </c>
      <c r="H561" s="82">
        <v>28.015885319776935</v>
      </c>
      <c r="I561" s="82">
        <v>65.148591343620225</v>
      </c>
      <c r="J561" s="82">
        <v>46.659235857441118</v>
      </c>
      <c r="K561" s="82"/>
      <c r="L561" s="117">
        <v>112.06</v>
      </c>
      <c r="M561" s="117">
        <v>223.86782720106135</v>
      </c>
      <c r="N561" s="87">
        <v>5750000</v>
      </c>
      <c r="O561" s="87">
        <v>389390000</v>
      </c>
      <c r="P561" s="87">
        <v>120090000</v>
      </c>
      <c r="Q561" s="87">
        <v>269300000</v>
      </c>
      <c r="R561" s="87">
        <f t="shared" si="16"/>
        <v>5749998.4947161935</v>
      </c>
      <c r="S561" s="87">
        <v>389390000</v>
      </c>
      <c r="T561" s="87">
        <f t="shared" si="17"/>
        <v>11487057.553288305</v>
      </c>
      <c r="U561" s="85"/>
      <c r="V561" s="115" t="s">
        <v>1257</v>
      </c>
      <c r="W561" s="115" t="s">
        <v>1257</v>
      </c>
      <c r="X561" s="115" t="s">
        <v>1258</v>
      </c>
    </row>
    <row r="562" spans="1:24">
      <c r="A562" s="85"/>
      <c r="B562" s="85">
        <v>8</v>
      </c>
      <c r="C562" s="82">
        <v>1</v>
      </c>
      <c r="D562" s="82">
        <v>19</v>
      </c>
      <c r="E562" s="82"/>
      <c r="F562" s="83">
        <v>1917</v>
      </c>
      <c r="G562" s="82">
        <v>5</v>
      </c>
      <c r="H562" s="82">
        <v>28.378396775369268</v>
      </c>
      <c r="I562" s="82">
        <v>65.991581326203217</v>
      </c>
      <c r="J562" s="82">
        <v>47.262982885758895</v>
      </c>
      <c r="K562" s="82"/>
      <c r="L562" s="117">
        <v>113.51</v>
      </c>
      <c r="M562" s="117">
        <v>226.76456421196212</v>
      </c>
      <c r="N562" s="87">
        <v>5750000</v>
      </c>
      <c r="O562" s="87">
        <v>394428000</v>
      </c>
      <c r="P562" s="87">
        <v>121648000</v>
      </c>
      <c r="Q562" s="87">
        <v>272780000</v>
      </c>
      <c r="R562" s="87">
        <f t="shared" si="16"/>
        <v>5749991.0508824149</v>
      </c>
      <c r="S562" s="87">
        <v>394428000</v>
      </c>
      <c r="T562" s="87">
        <f t="shared" si="17"/>
        <v>11487042.682371888</v>
      </c>
      <c r="U562" s="85"/>
      <c r="V562" s="115" t="s">
        <v>1257</v>
      </c>
      <c r="W562" s="115" t="s">
        <v>1257</v>
      </c>
      <c r="X562" s="115" t="s">
        <v>1258</v>
      </c>
    </row>
    <row r="563" spans="1:24">
      <c r="A563" s="85"/>
      <c r="B563" s="85">
        <v>8</v>
      </c>
      <c r="C563" s="82">
        <v>1</v>
      </c>
      <c r="D563" s="82">
        <v>19</v>
      </c>
      <c r="E563" s="82"/>
      <c r="F563" s="83">
        <v>1918</v>
      </c>
      <c r="G563" s="82">
        <v>5</v>
      </c>
      <c r="H563" s="82">
        <v>28.738408151957511</v>
      </c>
      <c r="I563" s="82">
        <v>66.828757584768383</v>
      </c>
      <c r="J563" s="82">
        <v>47.862566141467575</v>
      </c>
      <c r="K563" s="82"/>
      <c r="L563" s="117">
        <v>114.95</v>
      </c>
      <c r="M563" s="117">
        <v>229.64132372623595</v>
      </c>
      <c r="N563" s="87">
        <v>5750000</v>
      </c>
      <c r="O563" s="87">
        <v>399432000</v>
      </c>
      <c r="P563" s="87">
        <v>123192000</v>
      </c>
      <c r="Q563" s="87">
        <v>276240000</v>
      </c>
      <c r="R563" s="87">
        <f t="shared" si="16"/>
        <v>5749994.5663547274</v>
      </c>
      <c r="S563" s="87">
        <v>399432000</v>
      </c>
      <c r="T563" s="87">
        <f t="shared" si="17"/>
        <v>11487049.705405513</v>
      </c>
      <c r="U563" s="85"/>
      <c r="V563" s="115" t="s">
        <v>1257</v>
      </c>
      <c r="W563" s="115" t="s">
        <v>1257</v>
      </c>
      <c r="X563" s="115" t="s">
        <v>1258</v>
      </c>
    </row>
    <row r="564" spans="1:24">
      <c r="A564" s="85"/>
      <c r="B564" s="85">
        <v>8</v>
      </c>
      <c r="C564" s="82">
        <v>1</v>
      </c>
      <c r="D564" s="82">
        <v>19</v>
      </c>
      <c r="E564" s="82"/>
      <c r="F564" s="83">
        <v>1919</v>
      </c>
      <c r="G564" s="82">
        <v>5</v>
      </c>
      <c r="H564" s="82">
        <v>29.098419528545758</v>
      </c>
      <c r="I564" s="82">
        <v>67.665933843333562</v>
      </c>
      <c r="J564" s="82">
        <v>48.462149397176262</v>
      </c>
      <c r="K564" s="82"/>
      <c r="L564" s="117">
        <v>116.39</v>
      </c>
      <c r="M564" s="117">
        <v>232.51808324050984</v>
      </c>
      <c r="N564" s="87">
        <v>5750000</v>
      </c>
      <c r="O564" s="87">
        <v>404436000</v>
      </c>
      <c r="P564" s="87">
        <v>124736000</v>
      </c>
      <c r="Q564" s="87">
        <v>279700000</v>
      </c>
      <c r="R564" s="87">
        <f t="shared" si="16"/>
        <v>5749997.9948388068</v>
      </c>
      <c r="S564" s="87">
        <v>404436000</v>
      </c>
      <c r="T564" s="87">
        <f t="shared" si="17"/>
        <v>11487056.554658426</v>
      </c>
      <c r="U564" s="85"/>
      <c r="V564" s="115" t="s">
        <v>1257</v>
      </c>
      <c r="W564" s="115" t="s">
        <v>1257</v>
      </c>
      <c r="X564" s="115" t="s">
        <v>1258</v>
      </c>
    </row>
    <row r="565" spans="1:24">
      <c r="A565" s="85"/>
      <c r="B565" s="85">
        <v>8</v>
      </c>
      <c r="C565" s="82">
        <v>1</v>
      </c>
      <c r="D565" s="82">
        <v>19</v>
      </c>
      <c r="E565" s="82"/>
      <c r="F565" s="83">
        <v>1920</v>
      </c>
      <c r="G565" s="82">
        <v>5</v>
      </c>
      <c r="H565" s="82">
        <v>28.348395827320246</v>
      </c>
      <c r="I565" s="82">
        <v>65.921816637989451</v>
      </c>
      <c r="J565" s="82">
        <v>47.213017614449832</v>
      </c>
      <c r="K565" s="82"/>
      <c r="L565" s="117">
        <v>113.39</v>
      </c>
      <c r="M565" s="117">
        <v>226.52483425243929</v>
      </c>
      <c r="N565" s="87">
        <v>5750000</v>
      </c>
      <c r="O565" s="87">
        <v>394011000</v>
      </c>
      <c r="P565" s="87">
        <v>121521000</v>
      </c>
      <c r="Q565" s="87">
        <v>272490000</v>
      </c>
      <c r="R565" s="87">
        <f t="shared" si="16"/>
        <v>5749990.7538959514</v>
      </c>
      <c r="S565" s="87">
        <v>394011000</v>
      </c>
      <c r="T565" s="87">
        <f t="shared" si="17"/>
        <v>11487042.08906728</v>
      </c>
      <c r="U565" s="85"/>
      <c r="V565" s="115" t="s">
        <v>1257</v>
      </c>
      <c r="W565" s="115" t="s">
        <v>1257</v>
      </c>
      <c r="X565" s="115" t="s">
        <v>1258</v>
      </c>
    </row>
    <row r="566" spans="1:24">
      <c r="A566" s="85"/>
      <c r="B566" s="85">
        <v>8</v>
      </c>
      <c r="C566" s="82">
        <v>1</v>
      </c>
      <c r="D566" s="82">
        <v>19</v>
      </c>
      <c r="E566" s="82"/>
      <c r="F566" s="83">
        <v>1921</v>
      </c>
      <c r="G566" s="82">
        <v>5</v>
      </c>
      <c r="H566" s="82">
        <v>55.931767479390466</v>
      </c>
      <c r="I566" s="82">
        <v>130.06463372652792</v>
      </c>
      <c r="J566" s="82">
        <v>93.151920810518718</v>
      </c>
      <c r="K566" s="82"/>
      <c r="L566" s="117">
        <v>223.72</v>
      </c>
      <c r="M566" s="117">
        <v>446.93655453704662</v>
      </c>
      <c r="N566" s="87">
        <v>5700000</v>
      </c>
      <c r="O566" s="87">
        <v>770630000</v>
      </c>
      <c r="P566" s="87">
        <v>237670000</v>
      </c>
      <c r="Q566" s="87">
        <v>532960000</v>
      </c>
      <c r="R566" s="87">
        <f t="shared" si="16"/>
        <v>5699997.3804368675</v>
      </c>
      <c r="S566" s="87">
        <v>770630000</v>
      </c>
      <c r="T566" s="87">
        <f t="shared" si="17"/>
        <v>11387167.844102651</v>
      </c>
      <c r="U566" s="85"/>
      <c r="V566" s="115" t="s">
        <v>1257</v>
      </c>
      <c r="W566" s="115" t="s">
        <v>1257</v>
      </c>
      <c r="X566" s="115" t="s">
        <v>1258</v>
      </c>
    </row>
    <row r="567" spans="1:24">
      <c r="A567" s="85"/>
      <c r="B567" s="85">
        <v>8</v>
      </c>
      <c r="C567" s="82">
        <v>1</v>
      </c>
      <c r="D567" s="82">
        <v>19</v>
      </c>
      <c r="E567" s="82"/>
      <c r="F567" s="83">
        <v>1922</v>
      </c>
      <c r="G567" s="82">
        <v>5</v>
      </c>
      <c r="H567" s="82">
        <v>18.468083603176176</v>
      </c>
      <c r="I567" s="82">
        <v>42.945979319589746</v>
      </c>
      <c r="J567" s="82">
        <v>30.757788263333712</v>
      </c>
      <c r="K567" s="82"/>
      <c r="L567" s="117">
        <v>73.87</v>
      </c>
      <c r="M567" s="117">
        <v>147.57376758292347</v>
      </c>
      <c r="N567" s="87">
        <v>5850000</v>
      </c>
      <c r="O567" s="87">
        <v>261150000</v>
      </c>
      <c r="P567" s="87">
        <v>80540000</v>
      </c>
      <c r="Q567" s="87">
        <v>180610000</v>
      </c>
      <c r="R567" s="87">
        <f t="shared" si="16"/>
        <v>5849994.8823144678</v>
      </c>
      <c r="S567" s="87">
        <v>261150000</v>
      </c>
      <c r="T567" s="87">
        <f t="shared" si="17"/>
        <v>11686825.302882997</v>
      </c>
      <c r="U567" s="85"/>
      <c r="V567" s="115" t="s">
        <v>1257</v>
      </c>
      <c r="W567" s="115" t="s">
        <v>1257</v>
      </c>
      <c r="X567" s="115" t="s">
        <v>1258</v>
      </c>
    </row>
    <row r="568" spans="1:24">
      <c r="A568" s="85"/>
      <c r="B568" s="85">
        <v>8</v>
      </c>
      <c r="C568" s="82">
        <v>1</v>
      </c>
      <c r="D568" s="82">
        <v>19</v>
      </c>
      <c r="E568" s="82"/>
      <c r="F568" s="83">
        <v>1923</v>
      </c>
      <c r="G568" s="82">
        <v>5</v>
      </c>
      <c r="H568" s="82">
        <v>17.80056250908547</v>
      </c>
      <c r="I568" s="82">
        <v>41.393715006833489</v>
      </c>
      <c r="J568" s="82">
        <v>29.64606097670719</v>
      </c>
      <c r="K568" s="82"/>
      <c r="L568" s="117">
        <v>71.2</v>
      </c>
      <c r="M568" s="117">
        <v>142.23977598354068</v>
      </c>
      <c r="N568" s="87">
        <v>5750000</v>
      </c>
      <c r="O568" s="87">
        <v>247408000</v>
      </c>
      <c r="P568" s="87">
        <v>76308000</v>
      </c>
      <c r="Q568" s="87">
        <v>171100000</v>
      </c>
      <c r="R568" s="87">
        <f t="shared" si="16"/>
        <v>5749992.7871445343</v>
      </c>
      <c r="S568" s="87">
        <v>247408000</v>
      </c>
      <c r="T568" s="87">
        <f t="shared" si="17"/>
        <v>11487046.150988949</v>
      </c>
      <c r="U568" s="85"/>
      <c r="V568" s="115" t="s">
        <v>1257</v>
      </c>
      <c r="W568" s="115" t="s">
        <v>1257</v>
      </c>
      <c r="X568" s="115" t="s">
        <v>1258</v>
      </c>
    </row>
    <row r="569" spans="1:24">
      <c r="A569" s="85"/>
      <c r="B569" s="85">
        <v>8</v>
      </c>
      <c r="C569" s="82">
        <v>1</v>
      </c>
      <c r="D569" s="82">
        <v>19</v>
      </c>
      <c r="E569" s="82"/>
      <c r="F569" s="83">
        <v>1924</v>
      </c>
      <c r="G569" s="82">
        <v>5</v>
      </c>
      <c r="H569" s="82">
        <v>17.80056250908547</v>
      </c>
      <c r="I569" s="82">
        <v>41.393715006833489</v>
      </c>
      <c r="J569" s="82">
        <v>29.64606097670719</v>
      </c>
      <c r="K569" s="82"/>
      <c r="L569" s="117">
        <v>71.2</v>
      </c>
      <c r="M569" s="117">
        <v>142.23977598354068</v>
      </c>
      <c r="N569" s="87">
        <v>5750000</v>
      </c>
      <c r="O569" s="87">
        <v>247408000</v>
      </c>
      <c r="P569" s="87">
        <v>76308000</v>
      </c>
      <c r="Q569" s="87">
        <v>171100000</v>
      </c>
      <c r="R569" s="87">
        <f t="shared" si="16"/>
        <v>5749992.7871445343</v>
      </c>
      <c r="S569" s="87">
        <v>247408000</v>
      </c>
      <c r="T569" s="87">
        <f t="shared" si="17"/>
        <v>11487046.150988949</v>
      </c>
      <c r="U569" s="85"/>
      <c r="V569" s="115" t="s">
        <v>1257</v>
      </c>
      <c r="W569" s="115" t="s">
        <v>1257</v>
      </c>
      <c r="X569" s="115" t="s">
        <v>1258</v>
      </c>
    </row>
    <row r="570" spans="1:24">
      <c r="A570" s="85"/>
      <c r="B570" s="85">
        <v>8</v>
      </c>
      <c r="C570" s="82">
        <v>1</v>
      </c>
      <c r="D570" s="82">
        <v>19</v>
      </c>
      <c r="E570" s="82"/>
      <c r="F570" s="83">
        <v>1925</v>
      </c>
      <c r="G570" s="82">
        <v>5</v>
      </c>
      <c r="H570" s="82">
        <v>17.80056250908547</v>
      </c>
      <c r="I570" s="82">
        <v>41.393715006833489</v>
      </c>
      <c r="J570" s="82">
        <v>29.64606097670719</v>
      </c>
      <c r="K570" s="82"/>
      <c r="L570" s="117">
        <v>71.2</v>
      </c>
      <c r="M570" s="117">
        <v>142.23977598354068</v>
      </c>
      <c r="N570" s="87">
        <v>5750000</v>
      </c>
      <c r="O570" s="87">
        <v>247408000</v>
      </c>
      <c r="P570" s="87">
        <v>76308000</v>
      </c>
      <c r="Q570" s="87">
        <v>171100000</v>
      </c>
      <c r="R570" s="87">
        <f t="shared" si="16"/>
        <v>5749992.7871445343</v>
      </c>
      <c r="S570" s="87">
        <v>247408000</v>
      </c>
      <c r="T570" s="87">
        <f t="shared" si="17"/>
        <v>11487046.150988949</v>
      </c>
      <c r="U570" s="85"/>
      <c r="V570" s="115" t="s">
        <v>1257</v>
      </c>
      <c r="W570" s="115" t="s">
        <v>1257</v>
      </c>
      <c r="X570" s="115" t="s">
        <v>1258</v>
      </c>
    </row>
    <row r="571" spans="1:24">
      <c r="A571" s="85"/>
      <c r="B571" s="85">
        <v>8</v>
      </c>
      <c r="C571" s="82">
        <v>1</v>
      </c>
      <c r="D571" s="82">
        <v>19</v>
      </c>
      <c r="E571" s="82"/>
      <c r="F571" s="83">
        <v>1926</v>
      </c>
      <c r="G571" s="82">
        <v>5</v>
      </c>
      <c r="H571" s="82">
        <v>17.80056250908547</v>
      </c>
      <c r="I571" s="82">
        <v>41.393715006833489</v>
      </c>
      <c r="J571" s="82">
        <v>29.64606097670719</v>
      </c>
      <c r="K571" s="82"/>
      <c r="L571" s="117">
        <v>71.2</v>
      </c>
      <c r="M571" s="117">
        <v>142.23977598354068</v>
      </c>
      <c r="N571" s="87">
        <v>5750000</v>
      </c>
      <c r="O571" s="87">
        <v>247408000</v>
      </c>
      <c r="P571" s="87">
        <v>76308000</v>
      </c>
      <c r="Q571" s="87">
        <v>171100000</v>
      </c>
      <c r="R571" s="87">
        <f t="shared" si="16"/>
        <v>5749992.7871445343</v>
      </c>
      <c r="S571" s="87">
        <v>247408000</v>
      </c>
      <c r="T571" s="87">
        <f t="shared" si="17"/>
        <v>11487046.150988949</v>
      </c>
      <c r="U571" s="85"/>
      <c r="V571" s="115" t="s">
        <v>1257</v>
      </c>
      <c r="W571" s="115" t="s">
        <v>1257</v>
      </c>
      <c r="X571" s="115" t="s">
        <v>1258</v>
      </c>
    </row>
    <row r="572" spans="1:24">
      <c r="A572" s="85"/>
      <c r="B572" s="85">
        <v>8</v>
      </c>
      <c r="C572" s="82">
        <v>1</v>
      </c>
      <c r="D572" s="82">
        <v>19</v>
      </c>
      <c r="E572" s="82"/>
      <c r="F572" s="83">
        <v>1927</v>
      </c>
      <c r="G572" s="82">
        <v>5</v>
      </c>
      <c r="H572" s="82">
        <v>34.711096892716668</v>
      </c>
      <c r="I572" s="82">
        <v>80.717744263325301</v>
      </c>
      <c r="J572" s="82">
        <v>57.809818904579018</v>
      </c>
      <c r="K572" s="82"/>
      <c r="L572" s="117">
        <v>138.84</v>
      </c>
      <c r="M572" s="117">
        <v>277.36756316790434</v>
      </c>
      <c r="N572" s="87">
        <v>5750000</v>
      </c>
      <c r="O572" s="87">
        <v>482446000</v>
      </c>
      <c r="P572" s="87">
        <v>148796000</v>
      </c>
      <c r="Q572" s="87">
        <v>333650000</v>
      </c>
      <c r="R572" s="87">
        <f t="shared" si="16"/>
        <v>5749997.5545154344</v>
      </c>
      <c r="S572" s="87">
        <v>482446000</v>
      </c>
      <c r="T572" s="87">
        <f t="shared" si="17"/>
        <v>11487055.67500256</v>
      </c>
      <c r="U572" s="85"/>
      <c r="V572" s="115" t="s">
        <v>1257</v>
      </c>
      <c r="W572" s="115" t="s">
        <v>1257</v>
      </c>
      <c r="X572" s="115" t="s">
        <v>1258</v>
      </c>
    </row>
    <row r="573" spans="1:24">
      <c r="A573" s="85"/>
      <c r="B573" s="85">
        <v>8</v>
      </c>
      <c r="C573" s="82">
        <v>1</v>
      </c>
      <c r="D573" s="82">
        <v>20</v>
      </c>
      <c r="E573" s="82"/>
      <c r="F573" s="83">
        <v>2001</v>
      </c>
      <c r="G573" s="82">
        <v>5</v>
      </c>
      <c r="H573" s="82">
        <v>26.030822590533415</v>
      </c>
      <c r="I573" s="82">
        <v>60.532494473476163</v>
      </c>
      <c r="J573" s="82">
        <v>43.353200405825177</v>
      </c>
      <c r="K573" s="82"/>
      <c r="L573" s="117">
        <v>104.12</v>
      </c>
      <c r="M573" s="117">
        <v>208.00569487930136</v>
      </c>
      <c r="N573" s="87">
        <v>5850000</v>
      </c>
      <c r="O573" s="87">
        <v>368092000</v>
      </c>
      <c r="P573" s="87">
        <v>113522000</v>
      </c>
      <c r="Q573" s="87">
        <v>254570000</v>
      </c>
      <c r="R573" s="87">
        <f t="shared" si="16"/>
        <v>5849998.7635306166</v>
      </c>
      <c r="S573" s="87">
        <v>368092000</v>
      </c>
      <c r="T573" s="87">
        <f t="shared" si="17"/>
        <v>11686833.056581249</v>
      </c>
      <c r="U573" s="85"/>
      <c r="V573" s="115" t="s">
        <v>1257</v>
      </c>
      <c r="W573" s="115" t="s">
        <v>1257</v>
      </c>
      <c r="X573" s="115" t="s">
        <v>1258</v>
      </c>
    </row>
    <row r="574" spans="1:24">
      <c r="A574" s="85"/>
      <c r="B574" s="85">
        <v>8</v>
      </c>
      <c r="C574" s="82">
        <v>1</v>
      </c>
      <c r="D574" s="82">
        <v>20</v>
      </c>
      <c r="E574" s="82"/>
      <c r="F574" s="83">
        <v>2002</v>
      </c>
      <c r="G574" s="82">
        <v>5</v>
      </c>
      <c r="H574" s="82">
        <v>27.400865884772013</v>
      </c>
      <c r="I574" s="82">
        <v>63.718415235238055</v>
      </c>
      <c r="J574" s="82">
        <v>45.634947795605449</v>
      </c>
      <c r="K574" s="82"/>
      <c r="L574" s="117">
        <v>109.6</v>
      </c>
      <c r="M574" s="117">
        <v>218.95336303084349</v>
      </c>
      <c r="N574" s="87">
        <v>5800000</v>
      </c>
      <c r="O574" s="87">
        <v>384153000</v>
      </c>
      <c r="P574" s="87">
        <v>118473000</v>
      </c>
      <c r="Q574" s="87">
        <v>265680000</v>
      </c>
      <c r="R574" s="87">
        <f t="shared" si="16"/>
        <v>5799989.8021588316</v>
      </c>
      <c r="S574" s="87">
        <v>384153000</v>
      </c>
      <c r="T574" s="87">
        <f t="shared" si="17"/>
        <v>11586927.670869278</v>
      </c>
      <c r="U574" s="85"/>
      <c r="V574" s="115" t="s">
        <v>1257</v>
      </c>
      <c r="W574" s="115" t="s">
        <v>1257</v>
      </c>
      <c r="X574" s="115" t="s">
        <v>1258</v>
      </c>
    </row>
    <row r="575" spans="1:24">
      <c r="A575" s="85"/>
      <c r="B575" s="85">
        <v>8</v>
      </c>
      <c r="C575" s="82">
        <v>1</v>
      </c>
      <c r="D575" s="82">
        <v>20</v>
      </c>
      <c r="E575" s="82"/>
      <c r="F575" s="83">
        <v>2003</v>
      </c>
      <c r="G575" s="82">
        <v>5</v>
      </c>
      <c r="H575" s="82">
        <v>27.400865884772013</v>
      </c>
      <c r="I575" s="82">
        <v>63.718415235238055</v>
      </c>
      <c r="J575" s="82">
        <v>45.634947795605449</v>
      </c>
      <c r="K575" s="82"/>
      <c r="L575" s="117">
        <v>109.6</v>
      </c>
      <c r="M575" s="117">
        <v>218.95336303084349</v>
      </c>
      <c r="N575" s="87">
        <v>5800000</v>
      </c>
      <c r="O575" s="87">
        <v>384153000</v>
      </c>
      <c r="P575" s="87">
        <v>118473000</v>
      </c>
      <c r="Q575" s="87">
        <v>265680000</v>
      </c>
      <c r="R575" s="87">
        <f t="shared" si="16"/>
        <v>5799989.8021588316</v>
      </c>
      <c r="S575" s="87">
        <v>384153000</v>
      </c>
      <c r="T575" s="87">
        <f t="shared" si="17"/>
        <v>11586927.670869278</v>
      </c>
      <c r="U575" s="85"/>
      <c r="V575" s="115" t="s">
        <v>1257</v>
      </c>
      <c r="W575" s="115" t="s">
        <v>1257</v>
      </c>
      <c r="X575" s="115" t="s">
        <v>1258</v>
      </c>
    </row>
    <row r="576" spans="1:24">
      <c r="A576" s="85"/>
      <c r="B576" s="85">
        <v>8</v>
      </c>
      <c r="C576" s="82">
        <v>1</v>
      </c>
      <c r="D576" s="82">
        <v>20</v>
      </c>
      <c r="E576" s="82"/>
      <c r="F576" s="83">
        <v>2004</v>
      </c>
      <c r="G576" s="82">
        <v>5</v>
      </c>
      <c r="H576" s="82">
        <v>27.400865884772013</v>
      </c>
      <c r="I576" s="82">
        <v>63.718415235238055</v>
      </c>
      <c r="J576" s="82">
        <v>45.634947795605449</v>
      </c>
      <c r="K576" s="82"/>
      <c r="L576" s="117">
        <v>109.6</v>
      </c>
      <c r="M576" s="117">
        <v>218.95336303084349</v>
      </c>
      <c r="N576" s="87">
        <v>5800000</v>
      </c>
      <c r="O576" s="87">
        <v>384153000</v>
      </c>
      <c r="P576" s="87">
        <v>118473000</v>
      </c>
      <c r="Q576" s="87">
        <v>265680000</v>
      </c>
      <c r="R576" s="87">
        <f t="shared" si="16"/>
        <v>5799989.8021588316</v>
      </c>
      <c r="S576" s="87">
        <v>384153000</v>
      </c>
      <c r="T576" s="87">
        <f t="shared" si="17"/>
        <v>11586927.670869278</v>
      </c>
      <c r="U576" s="85"/>
      <c r="V576" s="115" t="s">
        <v>1257</v>
      </c>
      <c r="W576" s="115" t="s">
        <v>1257</v>
      </c>
      <c r="X576" s="115" t="s">
        <v>1258</v>
      </c>
    </row>
    <row r="577" spans="1:24">
      <c r="A577" s="85"/>
      <c r="B577" s="85">
        <v>8</v>
      </c>
      <c r="C577" s="82">
        <v>1</v>
      </c>
      <c r="D577" s="82">
        <v>20</v>
      </c>
      <c r="E577" s="82"/>
      <c r="F577" s="83">
        <v>2005</v>
      </c>
      <c r="G577" s="82">
        <v>5</v>
      </c>
      <c r="H577" s="82">
        <v>27.400865884772013</v>
      </c>
      <c r="I577" s="82">
        <v>63.718415235238055</v>
      </c>
      <c r="J577" s="82">
        <v>45.634947795605449</v>
      </c>
      <c r="K577" s="82"/>
      <c r="L577" s="117">
        <v>109.6</v>
      </c>
      <c r="M577" s="117">
        <v>218.95336303084349</v>
      </c>
      <c r="N577" s="87">
        <v>5800000</v>
      </c>
      <c r="O577" s="87">
        <v>384153000</v>
      </c>
      <c r="P577" s="87">
        <v>118473000</v>
      </c>
      <c r="Q577" s="87">
        <v>265680000</v>
      </c>
      <c r="R577" s="87">
        <f t="shared" si="16"/>
        <v>5799989.8021588316</v>
      </c>
      <c r="S577" s="87">
        <v>384153000</v>
      </c>
      <c r="T577" s="87">
        <f t="shared" si="17"/>
        <v>11586927.670869278</v>
      </c>
      <c r="U577" s="85"/>
      <c r="V577" s="115" t="s">
        <v>1257</v>
      </c>
      <c r="W577" s="115" t="s">
        <v>1257</v>
      </c>
      <c r="X577" s="115" t="s">
        <v>1258</v>
      </c>
    </row>
    <row r="578" spans="1:24">
      <c r="A578" s="85"/>
      <c r="B578" s="85">
        <v>8</v>
      </c>
      <c r="C578" s="82">
        <v>1</v>
      </c>
      <c r="D578" s="82">
        <v>20</v>
      </c>
      <c r="E578" s="82"/>
      <c r="F578" s="83">
        <v>2006</v>
      </c>
      <c r="G578" s="82">
        <v>5</v>
      </c>
      <c r="H578" s="82">
        <v>27.743376708331667</v>
      </c>
      <c r="I578" s="82">
        <v>64.514895425678532</v>
      </c>
      <c r="J578" s="82">
        <v>46.205384643050515</v>
      </c>
      <c r="K578" s="82"/>
      <c r="L578" s="117">
        <v>110.97</v>
      </c>
      <c r="M578" s="117">
        <v>221.69028006872904</v>
      </c>
      <c r="N578" s="87">
        <v>5850000</v>
      </c>
      <c r="O578" s="87">
        <v>392308000</v>
      </c>
      <c r="P578" s="87">
        <v>120988000</v>
      </c>
      <c r="Q578" s="87">
        <v>271320000</v>
      </c>
      <c r="R578" s="87">
        <f t="shared" si="16"/>
        <v>5849990.1304250192</v>
      </c>
      <c r="S578" s="87">
        <v>392308000</v>
      </c>
      <c r="T578" s="87">
        <f t="shared" si="17"/>
        <v>11686815.809797451</v>
      </c>
      <c r="U578" s="85"/>
      <c r="V578" s="115" t="s">
        <v>1257</v>
      </c>
      <c r="W578" s="115" t="s">
        <v>1257</v>
      </c>
      <c r="X578" s="115" t="s">
        <v>1258</v>
      </c>
    </row>
    <row r="579" spans="1:24">
      <c r="A579" s="85"/>
      <c r="B579" s="85">
        <v>8</v>
      </c>
      <c r="C579" s="82">
        <v>1</v>
      </c>
      <c r="D579" s="82">
        <v>20</v>
      </c>
      <c r="E579" s="82"/>
      <c r="F579" s="83">
        <v>2007</v>
      </c>
      <c r="G579" s="82">
        <v>5</v>
      </c>
      <c r="H579" s="82">
        <v>24.748282061437788</v>
      </c>
      <c r="I579" s="82">
        <v>57.550054052337728</v>
      </c>
      <c r="J579" s="82">
        <v>41.217185057362983</v>
      </c>
      <c r="K579" s="82"/>
      <c r="L579" s="117">
        <v>98.99</v>
      </c>
      <c r="M579" s="117">
        <v>197.75723910970072</v>
      </c>
      <c r="N579" s="87">
        <v>5800000</v>
      </c>
      <c r="O579" s="87">
        <v>346965000</v>
      </c>
      <c r="P579" s="87">
        <v>107005000</v>
      </c>
      <c r="Q579" s="87">
        <v>239960000</v>
      </c>
      <c r="R579" s="87">
        <f t="shared" ref="R579:R642" si="18">S579/(M579*0.3025)</f>
        <v>5799998.7292547412</v>
      </c>
      <c r="S579" s="87">
        <v>346965000</v>
      </c>
      <c r="T579" s="87">
        <f t="shared" ref="T579:T642" si="19">S579/(L579*0.3025)</f>
        <v>11586945.504972121</v>
      </c>
      <c r="U579" s="85"/>
      <c r="V579" s="115" t="s">
        <v>1257</v>
      </c>
      <c r="W579" s="115" t="s">
        <v>1257</v>
      </c>
      <c r="X579" s="115" t="s">
        <v>1258</v>
      </c>
    </row>
    <row r="580" spans="1:24">
      <c r="A580" s="85"/>
      <c r="B580" s="85">
        <v>8</v>
      </c>
      <c r="C580" s="82">
        <v>1</v>
      </c>
      <c r="D580" s="82">
        <v>20</v>
      </c>
      <c r="E580" s="82"/>
      <c r="F580" s="83">
        <v>2008</v>
      </c>
      <c r="G580" s="82">
        <v>5</v>
      </c>
      <c r="H580" s="82">
        <v>40.136268331581199</v>
      </c>
      <c r="I580" s="82">
        <v>93.333525381981005</v>
      </c>
      <c r="J580" s="82">
        <v>66.845205466300172</v>
      </c>
      <c r="K580" s="82"/>
      <c r="L580" s="117">
        <v>160.54</v>
      </c>
      <c r="M580" s="117">
        <v>320.71873084828121</v>
      </c>
      <c r="N580" s="87">
        <v>5800000</v>
      </c>
      <c r="O580" s="87">
        <v>562701000</v>
      </c>
      <c r="P580" s="87">
        <v>173541000</v>
      </c>
      <c r="Q580" s="87">
        <v>389160000</v>
      </c>
      <c r="R580" s="87">
        <f t="shared" si="18"/>
        <v>5799999.863186324</v>
      </c>
      <c r="S580" s="87">
        <v>562701000</v>
      </c>
      <c r="T580" s="87">
        <f t="shared" si="19"/>
        <v>11586947.770283559</v>
      </c>
      <c r="U580" s="85"/>
      <c r="V580" s="115" t="s">
        <v>1257</v>
      </c>
      <c r="W580" s="115" t="s">
        <v>1257</v>
      </c>
      <c r="X580" s="115" t="s">
        <v>1258</v>
      </c>
    </row>
    <row r="581" spans="1:24">
      <c r="A581" s="85"/>
      <c r="B581" s="85">
        <v>8</v>
      </c>
      <c r="C581" s="82">
        <v>1</v>
      </c>
      <c r="D581" s="82">
        <v>20</v>
      </c>
      <c r="E581" s="82"/>
      <c r="F581" s="83">
        <v>2009</v>
      </c>
      <c r="G581" s="82">
        <v>5</v>
      </c>
      <c r="H581" s="82">
        <v>18.898097191878801</v>
      </c>
      <c r="I581" s="82">
        <v>43.945939850653701</v>
      </c>
      <c r="J581" s="82">
        <v>31.473957152096862</v>
      </c>
      <c r="K581" s="82"/>
      <c r="L581" s="117">
        <v>75.59</v>
      </c>
      <c r="M581" s="117">
        <v>151.00989700275056</v>
      </c>
      <c r="N581" s="87">
        <v>5800000</v>
      </c>
      <c r="O581" s="87">
        <v>264946000</v>
      </c>
      <c r="P581" s="87">
        <v>81716000</v>
      </c>
      <c r="Q581" s="87">
        <v>183230000</v>
      </c>
      <c r="R581" s="87">
        <f t="shared" si="18"/>
        <v>5799981.079641371</v>
      </c>
      <c r="S581" s="87">
        <v>264946000</v>
      </c>
      <c r="T581" s="87">
        <f t="shared" si="19"/>
        <v>11586910.245462965</v>
      </c>
      <c r="U581" s="85"/>
      <c r="V581" s="115" t="s">
        <v>1257</v>
      </c>
      <c r="W581" s="115" t="s">
        <v>1257</v>
      </c>
      <c r="X581" s="115" t="s">
        <v>1258</v>
      </c>
    </row>
    <row r="582" spans="1:24">
      <c r="A582" s="85"/>
      <c r="B582" s="85">
        <v>8</v>
      </c>
      <c r="C582" s="82">
        <v>1</v>
      </c>
      <c r="D582" s="82">
        <v>20</v>
      </c>
      <c r="E582" s="82"/>
      <c r="F582" s="83">
        <v>2010</v>
      </c>
      <c r="G582" s="82">
        <v>5</v>
      </c>
      <c r="H582" s="82">
        <v>18.538085815290557</v>
      </c>
      <c r="I582" s="82">
        <v>43.108763592088529</v>
      </c>
      <c r="J582" s="82">
        <v>30.874373896388178</v>
      </c>
      <c r="K582" s="82"/>
      <c r="L582" s="117">
        <v>74.150000000000006</v>
      </c>
      <c r="M582" s="117">
        <v>148.13313748847671</v>
      </c>
      <c r="N582" s="87">
        <v>5800000</v>
      </c>
      <c r="O582" s="87">
        <v>259899000</v>
      </c>
      <c r="P582" s="87">
        <v>80159000</v>
      </c>
      <c r="Q582" s="87">
        <v>179740000</v>
      </c>
      <c r="R582" s="87">
        <f t="shared" si="18"/>
        <v>5799986.8395464132</v>
      </c>
      <c r="S582" s="87">
        <v>259899000</v>
      </c>
      <c r="T582" s="87">
        <f t="shared" si="19"/>
        <v>11586921.752311317</v>
      </c>
      <c r="U582" s="85"/>
      <c r="V582" s="115" t="s">
        <v>1257</v>
      </c>
      <c r="W582" s="115" t="s">
        <v>1257</v>
      </c>
      <c r="X582" s="115" t="s">
        <v>1258</v>
      </c>
    </row>
    <row r="583" spans="1:24">
      <c r="A583" s="85"/>
      <c r="B583" s="85">
        <v>8</v>
      </c>
      <c r="C583" s="82">
        <v>1</v>
      </c>
      <c r="D583" s="82">
        <v>20</v>
      </c>
      <c r="E583" s="82"/>
      <c r="F583" s="83">
        <v>2011</v>
      </c>
      <c r="G583" s="82">
        <v>5</v>
      </c>
      <c r="H583" s="82">
        <v>18.178074438702311</v>
      </c>
      <c r="I583" s="82">
        <v>42.27158733352335</v>
      </c>
      <c r="J583" s="82">
        <v>30.274790640679488</v>
      </c>
      <c r="K583" s="82"/>
      <c r="L583" s="117">
        <v>72.709999999999994</v>
      </c>
      <c r="M583" s="117">
        <v>145.25637797420285</v>
      </c>
      <c r="N583" s="87">
        <v>5800000</v>
      </c>
      <c r="O583" s="87">
        <v>254852000</v>
      </c>
      <c r="P583" s="87">
        <v>78602000</v>
      </c>
      <c r="Q583" s="87">
        <v>176250000</v>
      </c>
      <c r="R583" s="87">
        <f t="shared" si="18"/>
        <v>5799992.8275978798</v>
      </c>
      <c r="S583" s="87">
        <v>254852000</v>
      </c>
      <c r="T583" s="87">
        <f t="shared" si="19"/>
        <v>11586933.714939117</v>
      </c>
      <c r="U583" s="85"/>
      <c r="V583" s="115" t="s">
        <v>1257</v>
      </c>
      <c r="W583" s="115" t="s">
        <v>1257</v>
      </c>
      <c r="X583" s="115" t="s">
        <v>1258</v>
      </c>
    </row>
    <row r="584" spans="1:24">
      <c r="A584" s="85"/>
      <c r="B584" s="85">
        <v>8</v>
      </c>
      <c r="C584" s="82">
        <v>1</v>
      </c>
      <c r="D584" s="82">
        <v>20</v>
      </c>
      <c r="E584" s="82"/>
      <c r="F584" s="83">
        <v>2012</v>
      </c>
      <c r="G584" s="82">
        <v>5</v>
      </c>
      <c r="H584" s="82">
        <v>18.000568829412273</v>
      </c>
      <c r="I584" s="82">
        <v>41.85881292825858</v>
      </c>
      <c r="J584" s="82">
        <v>29.979162785434237</v>
      </c>
      <c r="K584" s="82"/>
      <c r="L584" s="117">
        <v>72</v>
      </c>
      <c r="M584" s="117">
        <v>143.8379757136928</v>
      </c>
      <c r="N584" s="87">
        <v>5800000</v>
      </c>
      <c r="O584" s="87">
        <v>252363000</v>
      </c>
      <c r="P584" s="87">
        <v>77833000</v>
      </c>
      <c r="Q584" s="87">
        <v>174530000</v>
      </c>
      <c r="R584" s="87">
        <f t="shared" si="18"/>
        <v>5799983.2596382359</v>
      </c>
      <c r="S584" s="87">
        <v>252363000</v>
      </c>
      <c r="T584" s="87">
        <f t="shared" si="19"/>
        <v>11586914.600550964</v>
      </c>
      <c r="U584" s="85"/>
      <c r="V584" s="115" t="s">
        <v>1257</v>
      </c>
      <c r="W584" s="115" t="s">
        <v>1257</v>
      </c>
      <c r="X584" s="115" t="s">
        <v>1258</v>
      </c>
    </row>
    <row r="585" spans="1:24">
      <c r="A585" s="85"/>
      <c r="B585" s="85">
        <v>8</v>
      </c>
      <c r="C585" s="82">
        <v>1</v>
      </c>
      <c r="D585" s="82">
        <v>20</v>
      </c>
      <c r="E585" s="82"/>
      <c r="F585" s="83">
        <v>2013</v>
      </c>
      <c r="G585" s="82">
        <v>5</v>
      </c>
      <c r="H585" s="82">
        <v>18.900597270882884</v>
      </c>
      <c r="I585" s="82">
        <v>43.951753574671507</v>
      </c>
      <c r="J585" s="82">
        <v>31.478120924705944</v>
      </c>
      <c r="K585" s="82"/>
      <c r="L585" s="117">
        <v>75.599999999999994</v>
      </c>
      <c r="M585" s="117">
        <v>151.02987449937746</v>
      </c>
      <c r="N585" s="87">
        <v>5900000</v>
      </c>
      <c r="O585" s="87">
        <v>269550000</v>
      </c>
      <c r="P585" s="87">
        <v>83130000</v>
      </c>
      <c r="Q585" s="87">
        <v>186420000</v>
      </c>
      <c r="R585" s="87">
        <f t="shared" si="18"/>
        <v>5899987.5562298922</v>
      </c>
      <c r="S585" s="87">
        <v>269550000</v>
      </c>
      <c r="T585" s="87">
        <f t="shared" si="19"/>
        <v>11786698.150334517</v>
      </c>
      <c r="U585" s="85"/>
      <c r="V585" s="115" t="s">
        <v>1257</v>
      </c>
      <c r="W585" s="115" t="s">
        <v>1257</v>
      </c>
      <c r="X585" s="115" t="s">
        <v>1258</v>
      </c>
    </row>
    <row r="586" spans="1:24">
      <c r="A586" s="85"/>
      <c r="B586" s="85">
        <v>8</v>
      </c>
      <c r="C586" s="82">
        <v>1</v>
      </c>
      <c r="D586" s="82">
        <v>20</v>
      </c>
      <c r="E586" s="82"/>
      <c r="F586" s="83">
        <v>2014</v>
      </c>
      <c r="G586" s="82">
        <v>5</v>
      </c>
      <c r="H586" s="82">
        <v>26.170827014762178</v>
      </c>
      <c r="I586" s="82">
        <v>60.858063018473729</v>
      </c>
      <c r="J586" s="82">
        <v>43.58637167193411</v>
      </c>
      <c r="K586" s="82"/>
      <c r="L586" s="117">
        <v>104.68</v>
      </c>
      <c r="M586" s="117">
        <v>209.12443469040784</v>
      </c>
      <c r="N586" s="87">
        <v>5850000</v>
      </c>
      <c r="O586" s="87">
        <v>370071000</v>
      </c>
      <c r="P586" s="87">
        <v>114131000</v>
      </c>
      <c r="Q586" s="87">
        <v>255940000</v>
      </c>
      <c r="R586" s="87">
        <f t="shared" si="18"/>
        <v>5849986.9153151829</v>
      </c>
      <c r="S586" s="87">
        <v>370071000</v>
      </c>
      <c r="T586" s="87">
        <f t="shared" si="19"/>
        <v>11686809.38681286</v>
      </c>
      <c r="U586" s="85"/>
      <c r="V586" s="115" t="s">
        <v>1257</v>
      </c>
      <c r="W586" s="115" t="s">
        <v>1257</v>
      </c>
      <c r="X586" s="115" t="s">
        <v>1258</v>
      </c>
    </row>
    <row r="587" spans="1:24">
      <c r="A587" s="85"/>
      <c r="B587" s="85">
        <v>8</v>
      </c>
      <c r="C587" s="82">
        <v>1</v>
      </c>
      <c r="D587" s="82">
        <v>20</v>
      </c>
      <c r="E587" s="82"/>
      <c r="F587" s="83">
        <v>2015</v>
      </c>
      <c r="G587" s="82">
        <v>5</v>
      </c>
      <c r="H587" s="82">
        <v>28.110888321932165</v>
      </c>
      <c r="I587" s="82">
        <v>65.369512856297149</v>
      </c>
      <c r="J587" s="82">
        <v>46.817459216586464</v>
      </c>
      <c r="K587" s="82"/>
      <c r="L587" s="117">
        <v>112.44</v>
      </c>
      <c r="M587" s="117">
        <v>224.6269720728836</v>
      </c>
      <c r="N587" s="87">
        <v>5850000</v>
      </c>
      <c r="O587" s="87">
        <v>397505000</v>
      </c>
      <c r="P587" s="87">
        <v>122595000</v>
      </c>
      <c r="Q587" s="87">
        <v>274910000</v>
      </c>
      <c r="R587" s="87">
        <f t="shared" si="18"/>
        <v>5849992.561339031</v>
      </c>
      <c r="S587" s="87">
        <v>397505000</v>
      </c>
      <c r="T587" s="87">
        <f t="shared" si="19"/>
        <v>11686820.666155098</v>
      </c>
      <c r="U587" s="85"/>
      <c r="V587" s="115" t="s">
        <v>1257</v>
      </c>
      <c r="W587" s="115" t="s">
        <v>1257</v>
      </c>
      <c r="X587" s="115" t="s">
        <v>1258</v>
      </c>
    </row>
    <row r="588" spans="1:24">
      <c r="A588" s="85"/>
      <c r="B588" s="85">
        <v>8</v>
      </c>
      <c r="C588" s="82">
        <v>1</v>
      </c>
      <c r="D588" s="82">
        <v>20</v>
      </c>
      <c r="E588" s="82"/>
      <c r="F588" s="83">
        <v>2016</v>
      </c>
      <c r="G588" s="82">
        <v>5</v>
      </c>
      <c r="H588" s="82">
        <v>27.60087220509882</v>
      </c>
      <c r="I588" s="82">
        <v>64.183513156663153</v>
      </c>
      <c r="J588" s="82">
        <v>45.968049604332499</v>
      </c>
      <c r="K588" s="82"/>
      <c r="L588" s="117">
        <v>110.4</v>
      </c>
      <c r="M588" s="117">
        <v>220.55156276099567</v>
      </c>
      <c r="N588" s="87">
        <v>5800000</v>
      </c>
      <c r="O588" s="87">
        <v>386957000</v>
      </c>
      <c r="P588" s="87">
        <v>119347000</v>
      </c>
      <c r="Q588" s="87">
        <v>267610000</v>
      </c>
      <c r="R588" s="87">
        <f t="shared" si="18"/>
        <v>5799989.2551253363</v>
      </c>
      <c r="S588" s="87">
        <v>386957000</v>
      </c>
      <c r="T588" s="87">
        <f t="shared" si="19"/>
        <v>11586926.578033296</v>
      </c>
      <c r="U588" s="85"/>
      <c r="V588" s="115" t="s">
        <v>1257</v>
      </c>
      <c r="W588" s="115" t="s">
        <v>1257</v>
      </c>
      <c r="X588" s="115" t="s">
        <v>1258</v>
      </c>
    </row>
    <row r="589" spans="1:24">
      <c r="A589" s="85"/>
      <c r="B589" s="85">
        <v>8</v>
      </c>
      <c r="C589" s="82">
        <v>1</v>
      </c>
      <c r="D589" s="82">
        <v>20</v>
      </c>
      <c r="E589" s="82"/>
      <c r="F589" s="83">
        <v>2017</v>
      </c>
      <c r="G589" s="82">
        <v>5</v>
      </c>
      <c r="H589" s="82">
        <v>27.778377814388858</v>
      </c>
      <c r="I589" s="82">
        <v>64.596287561927923</v>
      </c>
      <c r="J589" s="82">
        <v>46.26367745957775</v>
      </c>
      <c r="K589" s="82"/>
      <c r="L589" s="117">
        <v>111.11</v>
      </c>
      <c r="M589" s="117">
        <v>221.96996502150569</v>
      </c>
      <c r="N589" s="87">
        <v>5800000</v>
      </c>
      <c r="O589" s="87">
        <v>389446000</v>
      </c>
      <c r="P589" s="87">
        <v>120106000</v>
      </c>
      <c r="Q589" s="87">
        <v>269340000</v>
      </c>
      <c r="R589" s="87">
        <f t="shared" si="18"/>
        <v>5799995.4780535148</v>
      </c>
      <c r="S589" s="87">
        <v>389446000</v>
      </c>
      <c r="T589" s="87">
        <f t="shared" si="19"/>
        <v>11586939.009885969</v>
      </c>
      <c r="U589" s="85"/>
      <c r="V589" s="115" t="s">
        <v>1257</v>
      </c>
      <c r="W589" s="115" t="s">
        <v>1257</v>
      </c>
      <c r="X589" s="115" t="s">
        <v>1258</v>
      </c>
    </row>
    <row r="590" spans="1:24">
      <c r="A590" s="85"/>
      <c r="B590" s="85">
        <v>8</v>
      </c>
      <c r="C590" s="82">
        <v>1</v>
      </c>
      <c r="D590" s="82">
        <v>20</v>
      </c>
      <c r="E590" s="82"/>
      <c r="F590" s="83">
        <v>2018</v>
      </c>
      <c r="G590" s="82">
        <v>5</v>
      </c>
      <c r="H590" s="82">
        <v>28.138389190977101</v>
      </c>
      <c r="I590" s="82">
        <v>65.433463820493103</v>
      </c>
      <c r="J590" s="82">
        <v>46.86326071528643</v>
      </c>
      <c r="K590" s="82"/>
      <c r="L590" s="117">
        <v>112.55</v>
      </c>
      <c r="M590" s="117">
        <v>224.84672453577952</v>
      </c>
      <c r="N590" s="87">
        <v>5800000</v>
      </c>
      <c r="O590" s="87">
        <v>394493000</v>
      </c>
      <c r="P590" s="87">
        <v>121663000</v>
      </c>
      <c r="Q590" s="87">
        <v>272830000</v>
      </c>
      <c r="R590" s="87">
        <f t="shared" si="18"/>
        <v>5799991.4991048491</v>
      </c>
      <c r="S590" s="87">
        <v>394493000</v>
      </c>
      <c r="T590" s="87">
        <f t="shared" si="19"/>
        <v>11586931.060942613</v>
      </c>
      <c r="U590" s="85"/>
      <c r="V590" s="115" t="s">
        <v>1257</v>
      </c>
      <c r="W590" s="115" t="s">
        <v>1257</v>
      </c>
      <c r="X590" s="115" t="s">
        <v>1258</v>
      </c>
    </row>
    <row r="591" spans="1:24">
      <c r="A591" s="85"/>
      <c r="B591" s="85">
        <v>8</v>
      </c>
      <c r="C591" s="82">
        <v>1</v>
      </c>
      <c r="D591" s="82">
        <v>20</v>
      </c>
      <c r="E591" s="82"/>
      <c r="F591" s="83">
        <v>2019</v>
      </c>
      <c r="G591" s="82">
        <v>5</v>
      </c>
      <c r="H591" s="82">
        <v>28.498400567565344</v>
      </c>
      <c r="I591" s="82">
        <v>66.270640079058268</v>
      </c>
      <c r="J591" s="82">
        <v>47.462843970995117</v>
      </c>
      <c r="K591" s="82"/>
      <c r="L591" s="117">
        <v>113.99</v>
      </c>
      <c r="M591" s="117">
        <v>227.7234840500534</v>
      </c>
      <c r="N591" s="87">
        <v>5800000</v>
      </c>
      <c r="O591" s="87">
        <v>399540000</v>
      </c>
      <c r="P591" s="87">
        <v>123220000</v>
      </c>
      <c r="Q591" s="87">
        <v>276320000</v>
      </c>
      <c r="R591" s="87">
        <f t="shared" si="18"/>
        <v>5799987.6206858093</v>
      </c>
      <c r="S591" s="87">
        <v>399540000</v>
      </c>
      <c r="T591" s="87">
        <f t="shared" si="19"/>
        <v>11586923.312832285</v>
      </c>
      <c r="U591" s="85"/>
      <c r="V591" s="115" t="s">
        <v>1257</v>
      </c>
      <c r="W591" s="115" t="s">
        <v>1257</v>
      </c>
      <c r="X591" s="115" t="s">
        <v>1258</v>
      </c>
    </row>
    <row r="592" spans="1:24">
      <c r="A592" s="85"/>
      <c r="B592" s="85">
        <v>8</v>
      </c>
      <c r="C592" s="82">
        <v>1</v>
      </c>
      <c r="D592" s="82">
        <v>20</v>
      </c>
      <c r="E592" s="82"/>
      <c r="F592" s="83">
        <v>2020</v>
      </c>
      <c r="G592" s="82">
        <v>5</v>
      </c>
      <c r="H592" s="82">
        <v>27.770877577376602</v>
      </c>
      <c r="I592" s="82">
        <v>64.578846389874485</v>
      </c>
      <c r="J592" s="82">
        <v>46.251186141750487</v>
      </c>
      <c r="K592" s="82"/>
      <c r="L592" s="117">
        <v>111.08</v>
      </c>
      <c r="M592" s="117">
        <v>221.91003253162495</v>
      </c>
      <c r="N592" s="87">
        <v>5800000</v>
      </c>
      <c r="O592" s="87">
        <v>389341000</v>
      </c>
      <c r="P592" s="87">
        <v>120081000</v>
      </c>
      <c r="Q592" s="87">
        <v>269260000</v>
      </c>
      <c r="R592" s="87">
        <f t="shared" si="18"/>
        <v>5799997.7345187794</v>
      </c>
      <c r="S592" s="87">
        <v>389341000</v>
      </c>
      <c r="T592" s="87">
        <f t="shared" si="19"/>
        <v>11586943.517738685</v>
      </c>
      <c r="U592" s="85"/>
      <c r="V592" s="115" t="s">
        <v>1257</v>
      </c>
      <c r="W592" s="115" t="s">
        <v>1257</v>
      </c>
      <c r="X592" s="115" t="s">
        <v>1258</v>
      </c>
    </row>
    <row r="593" spans="1:24">
      <c r="A593" s="85"/>
      <c r="B593" s="85">
        <v>8</v>
      </c>
      <c r="C593" s="82">
        <v>1</v>
      </c>
      <c r="D593" s="82">
        <v>20</v>
      </c>
      <c r="E593" s="82"/>
      <c r="F593" s="83">
        <v>2021</v>
      </c>
      <c r="G593" s="82">
        <v>5</v>
      </c>
      <c r="H593" s="82">
        <v>54.244214151633066</v>
      </c>
      <c r="I593" s="82">
        <v>126.14037001450367</v>
      </c>
      <c r="J593" s="82">
        <v>90.341374299384256</v>
      </c>
      <c r="K593" s="82"/>
      <c r="L593" s="117">
        <v>216.97</v>
      </c>
      <c r="M593" s="117">
        <v>433.45174431388796</v>
      </c>
      <c r="N593" s="87">
        <v>5750000</v>
      </c>
      <c r="O593" s="87">
        <v>753935000</v>
      </c>
      <c r="P593" s="87">
        <v>232515000</v>
      </c>
      <c r="Q593" s="87">
        <v>521420000</v>
      </c>
      <c r="R593" s="87">
        <f t="shared" si="18"/>
        <v>5749999.0255735619</v>
      </c>
      <c r="S593" s="87">
        <v>753935000</v>
      </c>
      <c r="T593" s="87">
        <f t="shared" si="19"/>
        <v>11487058.613808436</v>
      </c>
      <c r="U593" s="85"/>
      <c r="V593" s="115" t="s">
        <v>1257</v>
      </c>
      <c r="W593" s="115" t="s">
        <v>1257</v>
      </c>
      <c r="X593" s="115" t="s">
        <v>1258</v>
      </c>
    </row>
    <row r="594" spans="1:24">
      <c r="A594" s="85"/>
      <c r="B594" s="85">
        <v>8</v>
      </c>
      <c r="C594" s="82">
        <v>1</v>
      </c>
      <c r="D594" s="82">
        <v>20</v>
      </c>
      <c r="E594" s="82"/>
      <c r="F594" s="83">
        <v>2022</v>
      </c>
      <c r="G594" s="82">
        <v>5</v>
      </c>
      <c r="H594" s="82">
        <v>18.468083603176176</v>
      </c>
      <c r="I594" s="82">
        <v>42.945979319589746</v>
      </c>
      <c r="J594" s="82">
        <v>30.757788263333712</v>
      </c>
      <c r="K594" s="82"/>
      <c r="L594" s="117">
        <v>73.87</v>
      </c>
      <c r="M594" s="117">
        <v>147.57376758292347</v>
      </c>
      <c r="N594" s="87">
        <v>5900000</v>
      </c>
      <c r="O594" s="87">
        <v>263382000</v>
      </c>
      <c r="P594" s="87">
        <v>81232000</v>
      </c>
      <c r="Q594" s="87">
        <v>182150000</v>
      </c>
      <c r="R594" s="87">
        <f t="shared" si="18"/>
        <v>5899993.6898094937</v>
      </c>
      <c r="S594" s="87">
        <v>263382000</v>
      </c>
      <c r="T594" s="87">
        <f t="shared" si="19"/>
        <v>11786710.403691094</v>
      </c>
      <c r="U594" s="85"/>
      <c r="V594" s="115" t="s">
        <v>1257</v>
      </c>
      <c r="W594" s="115" t="s">
        <v>1257</v>
      </c>
      <c r="X594" s="115" t="s">
        <v>1258</v>
      </c>
    </row>
    <row r="595" spans="1:24">
      <c r="A595" s="85"/>
      <c r="B595" s="85">
        <v>8</v>
      </c>
      <c r="C595" s="82">
        <v>1</v>
      </c>
      <c r="D595" s="82">
        <v>20</v>
      </c>
      <c r="E595" s="82"/>
      <c r="F595" s="83">
        <v>2023</v>
      </c>
      <c r="G595" s="82">
        <v>5</v>
      </c>
      <c r="H595" s="82">
        <v>17.80056250908547</v>
      </c>
      <c r="I595" s="82">
        <v>41.393715006833489</v>
      </c>
      <c r="J595" s="82">
        <v>29.64606097670719</v>
      </c>
      <c r="K595" s="82"/>
      <c r="L595" s="117">
        <v>71.2</v>
      </c>
      <c r="M595" s="117">
        <v>142.23977598354068</v>
      </c>
      <c r="N595" s="87">
        <v>5800000</v>
      </c>
      <c r="O595" s="87">
        <v>249559000</v>
      </c>
      <c r="P595" s="87">
        <v>76969000</v>
      </c>
      <c r="Q595" s="87">
        <v>172590000</v>
      </c>
      <c r="R595" s="87">
        <f t="shared" si="18"/>
        <v>5799984.0343360063</v>
      </c>
      <c r="S595" s="87">
        <v>249559000</v>
      </c>
      <c r="T595" s="87">
        <f t="shared" si="19"/>
        <v>11586916.148203176</v>
      </c>
      <c r="U595" s="85"/>
      <c r="V595" s="115" t="s">
        <v>1257</v>
      </c>
      <c r="W595" s="115" t="s">
        <v>1257</v>
      </c>
      <c r="X595" s="115" t="s">
        <v>1258</v>
      </c>
    </row>
    <row r="596" spans="1:24">
      <c r="A596" s="85"/>
      <c r="B596" s="85">
        <v>8</v>
      </c>
      <c r="C596" s="82">
        <v>1</v>
      </c>
      <c r="D596" s="82">
        <v>20</v>
      </c>
      <c r="E596" s="82"/>
      <c r="F596" s="83">
        <v>2024</v>
      </c>
      <c r="G596" s="82">
        <v>5</v>
      </c>
      <c r="H596" s="82">
        <v>17.80056250908547</v>
      </c>
      <c r="I596" s="82">
        <v>41.393715006833489</v>
      </c>
      <c r="J596" s="82">
        <v>29.64606097670719</v>
      </c>
      <c r="K596" s="82"/>
      <c r="L596" s="117">
        <v>71.2</v>
      </c>
      <c r="M596" s="117">
        <v>142.23977598354068</v>
      </c>
      <c r="N596" s="87">
        <v>5800000</v>
      </c>
      <c r="O596" s="87">
        <v>249559000</v>
      </c>
      <c r="P596" s="87">
        <v>76969000</v>
      </c>
      <c r="Q596" s="87">
        <v>172590000</v>
      </c>
      <c r="R596" s="87">
        <f t="shared" si="18"/>
        <v>5799984.0343360063</v>
      </c>
      <c r="S596" s="87">
        <v>249559000</v>
      </c>
      <c r="T596" s="87">
        <f t="shared" si="19"/>
        <v>11586916.148203176</v>
      </c>
      <c r="U596" s="85"/>
      <c r="V596" s="115" t="s">
        <v>1257</v>
      </c>
      <c r="W596" s="115" t="s">
        <v>1257</v>
      </c>
      <c r="X596" s="115" t="s">
        <v>1258</v>
      </c>
    </row>
    <row r="597" spans="1:24">
      <c r="A597" s="85"/>
      <c r="B597" s="85">
        <v>8</v>
      </c>
      <c r="C597" s="82">
        <v>1</v>
      </c>
      <c r="D597" s="82">
        <v>20</v>
      </c>
      <c r="E597" s="82"/>
      <c r="F597" s="83">
        <v>2025</v>
      </c>
      <c r="G597" s="82">
        <v>5</v>
      </c>
      <c r="H597" s="82">
        <v>17.80056250908547</v>
      </c>
      <c r="I597" s="82">
        <v>41.393715006833489</v>
      </c>
      <c r="J597" s="82">
        <v>29.64606097670719</v>
      </c>
      <c r="K597" s="82"/>
      <c r="L597" s="117">
        <v>71.2</v>
      </c>
      <c r="M597" s="117">
        <v>142.23977598354068</v>
      </c>
      <c r="N597" s="87">
        <v>5800000</v>
      </c>
      <c r="O597" s="87">
        <v>249559000</v>
      </c>
      <c r="P597" s="87">
        <v>76969000</v>
      </c>
      <c r="Q597" s="87">
        <v>172590000</v>
      </c>
      <c r="R597" s="87">
        <f t="shared" si="18"/>
        <v>5799984.0343360063</v>
      </c>
      <c r="S597" s="87">
        <v>249559000</v>
      </c>
      <c r="T597" s="87">
        <f t="shared" si="19"/>
        <v>11586916.148203176</v>
      </c>
      <c r="U597" s="85"/>
      <c r="V597" s="115" t="s">
        <v>1257</v>
      </c>
      <c r="W597" s="115" t="s">
        <v>1257</v>
      </c>
      <c r="X597" s="115" t="s">
        <v>1258</v>
      </c>
    </row>
    <row r="598" spans="1:24">
      <c r="A598" s="85"/>
      <c r="B598" s="85">
        <v>8</v>
      </c>
      <c r="C598" s="82">
        <v>1</v>
      </c>
      <c r="D598" s="82">
        <v>20</v>
      </c>
      <c r="E598" s="82"/>
      <c r="F598" s="83">
        <v>2026</v>
      </c>
      <c r="G598" s="82">
        <v>5</v>
      </c>
      <c r="H598" s="82">
        <v>17.80056250908547</v>
      </c>
      <c r="I598" s="82">
        <v>41.393715006833489</v>
      </c>
      <c r="J598" s="82">
        <v>29.64606097670719</v>
      </c>
      <c r="K598" s="82"/>
      <c r="L598" s="117">
        <v>71.2</v>
      </c>
      <c r="M598" s="117">
        <v>142.23977598354068</v>
      </c>
      <c r="N598" s="87">
        <v>5800000</v>
      </c>
      <c r="O598" s="87">
        <v>249559000</v>
      </c>
      <c r="P598" s="87">
        <v>76969000</v>
      </c>
      <c r="Q598" s="87">
        <v>172590000</v>
      </c>
      <c r="R598" s="87">
        <f t="shared" si="18"/>
        <v>5799984.0343360063</v>
      </c>
      <c r="S598" s="87">
        <v>249559000</v>
      </c>
      <c r="T598" s="87">
        <f t="shared" si="19"/>
        <v>11586916.148203176</v>
      </c>
      <c r="U598" s="85"/>
      <c r="V598" s="115" t="s">
        <v>1257</v>
      </c>
      <c r="W598" s="115" t="s">
        <v>1257</v>
      </c>
      <c r="X598" s="115" t="s">
        <v>1258</v>
      </c>
    </row>
    <row r="599" spans="1:24">
      <c r="A599" s="85"/>
      <c r="B599" s="85">
        <v>8</v>
      </c>
      <c r="C599" s="82">
        <v>1</v>
      </c>
      <c r="D599" s="82">
        <v>20</v>
      </c>
      <c r="E599" s="82"/>
      <c r="F599" s="83">
        <v>2027</v>
      </c>
      <c r="G599" s="82">
        <v>5</v>
      </c>
      <c r="H599" s="82">
        <v>34.711096892716668</v>
      </c>
      <c r="I599" s="82">
        <v>80.717744263325301</v>
      </c>
      <c r="J599" s="82">
        <v>57.809818904579018</v>
      </c>
      <c r="K599" s="82"/>
      <c r="L599" s="117">
        <v>138.84</v>
      </c>
      <c r="M599" s="117">
        <v>277.36756316790434</v>
      </c>
      <c r="N599" s="87">
        <v>5800000</v>
      </c>
      <c r="O599" s="87">
        <v>486641000</v>
      </c>
      <c r="P599" s="87">
        <v>150081000</v>
      </c>
      <c r="Q599" s="87">
        <v>336560000</v>
      </c>
      <c r="R599" s="87">
        <f t="shared" si="18"/>
        <v>5799995.3568418967</v>
      </c>
      <c r="S599" s="87">
        <v>486641000</v>
      </c>
      <c r="T599" s="87">
        <f t="shared" si="19"/>
        <v>11586938.7677355</v>
      </c>
      <c r="U599" s="85"/>
      <c r="V599" s="115" t="s">
        <v>1257</v>
      </c>
      <c r="W599" s="115" t="s">
        <v>1257</v>
      </c>
      <c r="X599" s="115" t="s">
        <v>1258</v>
      </c>
    </row>
    <row r="600" spans="1:24">
      <c r="A600" s="85"/>
      <c r="B600" s="85">
        <v>8</v>
      </c>
      <c r="C600" s="82">
        <v>1</v>
      </c>
      <c r="D600" s="82">
        <v>21</v>
      </c>
      <c r="E600" s="82"/>
      <c r="F600" s="83">
        <v>2101</v>
      </c>
      <c r="G600" s="82">
        <v>5</v>
      </c>
      <c r="H600" s="82">
        <v>26.030822590533415</v>
      </c>
      <c r="I600" s="82">
        <v>60.532494473476163</v>
      </c>
      <c r="J600" s="82">
        <v>43.353200405825177</v>
      </c>
      <c r="K600" s="82"/>
      <c r="L600" s="117">
        <v>104.12</v>
      </c>
      <c r="M600" s="117">
        <v>208.00569487930136</v>
      </c>
      <c r="N600" s="87">
        <v>5850000</v>
      </c>
      <c r="O600" s="87">
        <v>368092000</v>
      </c>
      <c r="P600" s="87">
        <v>113522000</v>
      </c>
      <c r="Q600" s="87">
        <v>254570000</v>
      </c>
      <c r="R600" s="87">
        <f t="shared" si="18"/>
        <v>5849998.7635306166</v>
      </c>
      <c r="S600" s="87">
        <v>368092000</v>
      </c>
      <c r="T600" s="87">
        <f t="shared" si="19"/>
        <v>11686833.056581249</v>
      </c>
      <c r="U600" s="85"/>
      <c r="V600" s="115" t="s">
        <v>1257</v>
      </c>
      <c r="W600" s="115" t="s">
        <v>1257</v>
      </c>
      <c r="X600" s="115" t="s">
        <v>1258</v>
      </c>
    </row>
    <row r="601" spans="1:24">
      <c r="A601" s="85"/>
      <c r="B601" s="85">
        <v>8</v>
      </c>
      <c r="C601" s="82">
        <v>1</v>
      </c>
      <c r="D601" s="82">
        <v>21</v>
      </c>
      <c r="E601" s="82"/>
      <c r="F601" s="83">
        <v>2102</v>
      </c>
      <c r="G601" s="82">
        <v>5</v>
      </c>
      <c r="H601" s="82">
        <v>27.400865884772013</v>
      </c>
      <c r="I601" s="82">
        <v>63.718415235238055</v>
      </c>
      <c r="J601" s="82">
        <v>45.634947795605449</v>
      </c>
      <c r="K601" s="82"/>
      <c r="L601" s="117">
        <v>109.6</v>
      </c>
      <c r="M601" s="117">
        <v>218.95336303084349</v>
      </c>
      <c r="N601" s="87">
        <v>5800000</v>
      </c>
      <c r="O601" s="87">
        <v>384153000</v>
      </c>
      <c r="P601" s="87">
        <v>118473000</v>
      </c>
      <c r="Q601" s="87">
        <v>265680000</v>
      </c>
      <c r="R601" s="87">
        <f t="shared" si="18"/>
        <v>5799989.8021588316</v>
      </c>
      <c r="S601" s="87">
        <v>384153000</v>
      </c>
      <c r="T601" s="87">
        <f t="shared" si="19"/>
        <v>11586927.670869278</v>
      </c>
      <c r="U601" s="85"/>
      <c r="V601" s="115" t="s">
        <v>1257</v>
      </c>
      <c r="W601" s="115" t="s">
        <v>1257</v>
      </c>
      <c r="X601" s="115" t="s">
        <v>1258</v>
      </c>
    </row>
    <row r="602" spans="1:24">
      <c r="A602" s="85"/>
      <c r="B602" s="85">
        <v>8</v>
      </c>
      <c r="C602" s="82">
        <v>1</v>
      </c>
      <c r="D602" s="82">
        <v>21</v>
      </c>
      <c r="E602" s="82"/>
      <c r="F602" s="83">
        <v>2103</v>
      </c>
      <c r="G602" s="82">
        <v>5</v>
      </c>
      <c r="H602" s="82">
        <v>27.400865884772013</v>
      </c>
      <c r="I602" s="82">
        <v>63.718415235238055</v>
      </c>
      <c r="J602" s="82">
        <v>45.634947795605449</v>
      </c>
      <c r="K602" s="82"/>
      <c r="L602" s="117">
        <v>109.6</v>
      </c>
      <c r="M602" s="117">
        <v>218.95336303084349</v>
      </c>
      <c r="N602" s="87">
        <v>5800000</v>
      </c>
      <c r="O602" s="87">
        <v>384153000</v>
      </c>
      <c r="P602" s="87">
        <v>118473000</v>
      </c>
      <c r="Q602" s="87">
        <v>265680000</v>
      </c>
      <c r="R602" s="87">
        <f t="shared" si="18"/>
        <v>5799989.8021588316</v>
      </c>
      <c r="S602" s="87">
        <v>384153000</v>
      </c>
      <c r="T602" s="87">
        <f t="shared" si="19"/>
        <v>11586927.670869278</v>
      </c>
      <c r="U602" s="85"/>
      <c r="V602" s="115" t="s">
        <v>1257</v>
      </c>
      <c r="W602" s="115" t="s">
        <v>1257</v>
      </c>
      <c r="X602" s="115" t="s">
        <v>1258</v>
      </c>
    </row>
    <row r="603" spans="1:24">
      <c r="A603" s="85"/>
      <c r="B603" s="85">
        <v>8</v>
      </c>
      <c r="C603" s="82">
        <v>1</v>
      </c>
      <c r="D603" s="82">
        <v>21</v>
      </c>
      <c r="E603" s="82"/>
      <c r="F603" s="83">
        <v>2104</v>
      </c>
      <c r="G603" s="82">
        <v>5</v>
      </c>
      <c r="H603" s="82">
        <v>27.400865884772013</v>
      </c>
      <c r="I603" s="82">
        <v>63.718415235238055</v>
      </c>
      <c r="J603" s="82">
        <v>45.634947795605449</v>
      </c>
      <c r="K603" s="82"/>
      <c r="L603" s="117">
        <v>109.6</v>
      </c>
      <c r="M603" s="117">
        <v>218.95336303084349</v>
      </c>
      <c r="N603" s="87">
        <v>5800000</v>
      </c>
      <c r="O603" s="87">
        <v>384153000</v>
      </c>
      <c r="P603" s="87">
        <v>118473000</v>
      </c>
      <c r="Q603" s="87">
        <v>265680000</v>
      </c>
      <c r="R603" s="87">
        <f t="shared" si="18"/>
        <v>5799989.8021588316</v>
      </c>
      <c r="S603" s="87">
        <v>384153000</v>
      </c>
      <c r="T603" s="87">
        <f t="shared" si="19"/>
        <v>11586927.670869278</v>
      </c>
      <c r="U603" s="85"/>
      <c r="V603" s="115" t="s">
        <v>1257</v>
      </c>
      <c r="W603" s="115" t="s">
        <v>1257</v>
      </c>
      <c r="X603" s="115" t="s">
        <v>1258</v>
      </c>
    </row>
    <row r="604" spans="1:24">
      <c r="A604" s="85"/>
      <c r="B604" s="85">
        <v>8</v>
      </c>
      <c r="C604" s="82">
        <v>1</v>
      </c>
      <c r="D604" s="82">
        <v>21</v>
      </c>
      <c r="E604" s="82"/>
      <c r="F604" s="83">
        <v>2105</v>
      </c>
      <c r="G604" s="82">
        <v>5</v>
      </c>
      <c r="H604" s="82">
        <v>27.400865884772013</v>
      </c>
      <c r="I604" s="82">
        <v>63.718415235238055</v>
      </c>
      <c r="J604" s="82">
        <v>45.634947795605449</v>
      </c>
      <c r="K604" s="82"/>
      <c r="L604" s="117">
        <v>109.6</v>
      </c>
      <c r="M604" s="117">
        <v>218.95336303084349</v>
      </c>
      <c r="N604" s="87">
        <v>5800000</v>
      </c>
      <c r="O604" s="87">
        <v>384153000</v>
      </c>
      <c r="P604" s="87">
        <v>118473000</v>
      </c>
      <c r="Q604" s="87">
        <v>265680000</v>
      </c>
      <c r="R604" s="87">
        <f t="shared" si="18"/>
        <v>5799989.8021588316</v>
      </c>
      <c r="S604" s="87">
        <v>384153000</v>
      </c>
      <c r="T604" s="87">
        <f t="shared" si="19"/>
        <v>11586927.670869278</v>
      </c>
      <c r="U604" s="85"/>
      <c r="V604" s="115" t="s">
        <v>1257</v>
      </c>
      <c r="W604" s="115" t="s">
        <v>1257</v>
      </c>
      <c r="X604" s="115" t="s">
        <v>1258</v>
      </c>
    </row>
    <row r="605" spans="1:24">
      <c r="A605" s="85"/>
      <c r="B605" s="85">
        <v>8</v>
      </c>
      <c r="C605" s="82">
        <v>1</v>
      </c>
      <c r="D605" s="82">
        <v>21</v>
      </c>
      <c r="E605" s="82"/>
      <c r="F605" s="83">
        <v>2106</v>
      </c>
      <c r="G605" s="82">
        <v>5</v>
      </c>
      <c r="H605" s="82">
        <v>27.743376708331667</v>
      </c>
      <c r="I605" s="82">
        <v>64.514895425678532</v>
      </c>
      <c r="J605" s="82">
        <v>46.205384643050515</v>
      </c>
      <c r="K605" s="82"/>
      <c r="L605" s="117">
        <v>110.97</v>
      </c>
      <c r="M605" s="117">
        <v>221.69028006872904</v>
      </c>
      <c r="N605" s="87">
        <v>5850000</v>
      </c>
      <c r="O605" s="87">
        <v>392308000</v>
      </c>
      <c r="P605" s="87">
        <v>120988000</v>
      </c>
      <c r="Q605" s="87">
        <v>271320000</v>
      </c>
      <c r="R605" s="87">
        <f t="shared" si="18"/>
        <v>5849990.1304250192</v>
      </c>
      <c r="S605" s="87">
        <v>392308000</v>
      </c>
      <c r="T605" s="87">
        <f t="shared" si="19"/>
        <v>11686815.809797451</v>
      </c>
      <c r="U605" s="85"/>
      <c r="V605" s="115" t="s">
        <v>1257</v>
      </c>
      <c r="W605" s="115" t="s">
        <v>1257</v>
      </c>
      <c r="X605" s="115" t="s">
        <v>1258</v>
      </c>
    </row>
    <row r="606" spans="1:24">
      <c r="A606" s="85"/>
      <c r="B606" s="85">
        <v>8</v>
      </c>
      <c r="C606" s="82">
        <v>1</v>
      </c>
      <c r="D606" s="82">
        <v>21</v>
      </c>
      <c r="E606" s="82"/>
      <c r="F606" s="83">
        <v>2107</v>
      </c>
      <c r="G606" s="82">
        <v>5</v>
      </c>
      <c r="H606" s="82">
        <v>24.008258676228618</v>
      </c>
      <c r="I606" s="82">
        <v>55.829191743064882</v>
      </c>
      <c r="J606" s="82">
        <v>39.984708365072912</v>
      </c>
      <c r="K606" s="82"/>
      <c r="L606" s="117">
        <v>96.03</v>
      </c>
      <c r="M606" s="117">
        <v>191.8439001081378</v>
      </c>
      <c r="N606" s="87">
        <v>5800000</v>
      </c>
      <c r="O606" s="87">
        <v>336590000</v>
      </c>
      <c r="P606" s="87">
        <v>103810000</v>
      </c>
      <c r="Q606" s="87">
        <v>232780000</v>
      </c>
      <c r="R606" s="87">
        <f t="shared" si="18"/>
        <v>5799997.8849931322</v>
      </c>
      <c r="S606" s="87">
        <v>336590000</v>
      </c>
      <c r="T606" s="87">
        <f t="shared" si="19"/>
        <v>11586943.818348778</v>
      </c>
      <c r="U606" s="85"/>
      <c r="V606" s="115" t="s">
        <v>1257</v>
      </c>
      <c r="W606" s="115" t="s">
        <v>1257</v>
      </c>
      <c r="X606" s="115" t="s">
        <v>1258</v>
      </c>
    </row>
    <row r="607" spans="1:24">
      <c r="A607" s="85"/>
      <c r="B607" s="85">
        <v>8</v>
      </c>
      <c r="C607" s="82">
        <v>1</v>
      </c>
      <c r="D607" s="82">
        <v>21</v>
      </c>
      <c r="E607" s="82"/>
      <c r="F607" s="83">
        <v>2108</v>
      </c>
      <c r="G607" s="82">
        <v>5</v>
      </c>
      <c r="H607" s="82">
        <v>38.898729224559105</v>
      </c>
      <c r="I607" s="82">
        <v>90.455731993163226</v>
      </c>
      <c r="J607" s="82">
        <v>64.784138024801564</v>
      </c>
      <c r="K607" s="82"/>
      <c r="L607" s="117">
        <v>155.59</v>
      </c>
      <c r="M607" s="117">
        <v>310.82987001796482</v>
      </c>
      <c r="N607" s="87">
        <v>5800000</v>
      </c>
      <c r="O607" s="87">
        <v>545351000</v>
      </c>
      <c r="P607" s="87">
        <v>168191000</v>
      </c>
      <c r="Q607" s="87">
        <v>377160000</v>
      </c>
      <c r="R607" s="87">
        <f t="shared" si="18"/>
        <v>5799999.9261213215</v>
      </c>
      <c r="S607" s="87">
        <v>545351000</v>
      </c>
      <c r="T607" s="87">
        <f t="shared" si="19"/>
        <v>11586947.896011928</v>
      </c>
      <c r="U607" s="85"/>
      <c r="V607" s="115" t="s">
        <v>1257</v>
      </c>
      <c r="W607" s="115" t="s">
        <v>1257</v>
      </c>
      <c r="X607" s="115" t="s">
        <v>1258</v>
      </c>
    </row>
    <row r="608" spans="1:24">
      <c r="A608" s="85"/>
      <c r="B608" s="85">
        <v>8</v>
      </c>
      <c r="C608" s="82">
        <v>1</v>
      </c>
      <c r="D608" s="82">
        <v>21</v>
      </c>
      <c r="E608" s="82"/>
      <c r="F608" s="83">
        <v>2109</v>
      </c>
      <c r="G608" s="82">
        <v>5</v>
      </c>
      <c r="H608" s="82">
        <v>18.29807823089839</v>
      </c>
      <c r="I608" s="82">
        <v>42.550646086378407</v>
      </c>
      <c r="J608" s="82">
        <v>30.474651725915717</v>
      </c>
      <c r="K608" s="82"/>
      <c r="L608" s="117">
        <v>73.19</v>
      </c>
      <c r="M608" s="117">
        <v>146.21529781229412</v>
      </c>
      <c r="N608" s="87">
        <v>5800000</v>
      </c>
      <c r="O608" s="87">
        <v>256534000</v>
      </c>
      <c r="P608" s="87">
        <v>79124000</v>
      </c>
      <c r="Q608" s="87">
        <v>177410000</v>
      </c>
      <c r="R608" s="87">
        <f t="shared" si="18"/>
        <v>5799983.2690586625</v>
      </c>
      <c r="S608" s="87">
        <v>256534000</v>
      </c>
      <c r="T608" s="87">
        <f t="shared" si="19"/>
        <v>11586914.619370619</v>
      </c>
      <c r="U608" s="85"/>
      <c r="V608" s="115" t="s">
        <v>1257</v>
      </c>
      <c r="W608" s="115" t="s">
        <v>1257</v>
      </c>
      <c r="X608" s="115" t="s">
        <v>1258</v>
      </c>
    </row>
    <row r="609" spans="1:24">
      <c r="A609" s="85"/>
      <c r="B609" s="85">
        <v>8</v>
      </c>
      <c r="C609" s="82">
        <v>1</v>
      </c>
      <c r="D609" s="82">
        <v>21</v>
      </c>
      <c r="E609" s="82"/>
      <c r="F609" s="83">
        <v>2110</v>
      </c>
      <c r="G609" s="82">
        <v>5</v>
      </c>
      <c r="H609" s="82">
        <v>18.000568829412273</v>
      </c>
      <c r="I609" s="82">
        <v>41.85881292825858</v>
      </c>
      <c r="J609" s="82">
        <v>29.979162785434237</v>
      </c>
      <c r="K609" s="82"/>
      <c r="L609" s="117">
        <v>72</v>
      </c>
      <c r="M609" s="117">
        <v>143.8379757136928</v>
      </c>
      <c r="N609" s="87">
        <v>5800000</v>
      </c>
      <c r="O609" s="87">
        <v>252363000</v>
      </c>
      <c r="P609" s="87">
        <v>77833000</v>
      </c>
      <c r="Q609" s="87">
        <v>174530000</v>
      </c>
      <c r="R609" s="87">
        <f t="shared" si="18"/>
        <v>5799983.2596382359</v>
      </c>
      <c r="S609" s="87">
        <v>252363000</v>
      </c>
      <c r="T609" s="87">
        <f t="shared" si="19"/>
        <v>11586914.600550964</v>
      </c>
      <c r="U609" s="85"/>
      <c r="V609" s="115" t="s">
        <v>1257</v>
      </c>
      <c r="W609" s="115" t="s">
        <v>1257</v>
      </c>
      <c r="X609" s="115" t="s">
        <v>1258</v>
      </c>
    </row>
    <row r="610" spans="1:24">
      <c r="A610" s="85"/>
      <c r="B610" s="85">
        <v>8</v>
      </c>
      <c r="C610" s="82">
        <v>1</v>
      </c>
      <c r="D610" s="82">
        <v>21</v>
      </c>
      <c r="E610" s="82"/>
      <c r="F610" s="83">
        <v>2111</v>
      </c>
      <c r="G610" s="82">
        <v>5</v>
      </c>
      <c r="H610" s="82">
        <v>18.000568829412273</v>
      </c>
      <c r="I610" s="82">
        <v>41.85881292825858</v>
      </c>
      <c r="J610" s="82">
        <v>29.979162785434237</v>
      </c>
      <c r="K610" s="82"/>
      <c r="L610" s="117">
        <v>72</v>
      </c>
      <c r="M610" s="117">
        <v>143.8379757136928</v>
      </c>
      <c r="N610" s="87">
        <v>5800000</v>
      </c>
      <c r="O610" s="87">
        <v>252363000</v>
      </c>
      <c r="P610" s="87">
        <v>77833000</v>
      </c>
      <c r="Q610" s="87">
        <v>174530000</v>
      </c>
      <c r="R610" s="87">
        <f t="shared" si="18"/>
        <v>5799983.2596382359</v>
      </c>
      <c r="S610" s="87">
        <v>252363000</v>
      </c>
      <c r="T610" s="87">
        <f t="shared" si="19"/>
        <v>11586914.600550964</v>
      </c>
      <c r="U610" s="85"/>
      <c r="V610" s="115" t="s">
        <v>1257</v>
      </c>
      <c r="W610" s="115" t="s">
        <v>1257</v>
      </c>
      <c r="X610" s="115" t="s">
        <v>1258</v>
      </c>
    </row>
    <row r="611" spans="1:24">
      <c r="A611" s="85"/>
      <c r="B611" s="85">
        <v>8</v>
      </c>
      <c r="C611" s="82">
        <v>1</v>
      </c>
      <c r="D611" s="82">
        <v>21</v>
      </c>
      <c r="E611" s="82"/>
      <c r="F611" s="83">
        <v>2112</v>
      </c>
      <c r="G611" s="82">
        <v>5</v>
      </c>
      <c r="H611" s="82">
        <v>18.000568829412273</v>
      </c>
      <c r="I611" s="82">
        <v>41.85881292825858</v>
      </c>
      <c r="J611" s="82">
        <v>29.979162785434237</v>
      </c>
      <c r="K611" s="82"/>
      <c r="L611" s="117">
        <v>72</v>
      </c>
      <c r="M611" s="117">
        <v>143.8379757136928</v>
      </c>
      <c r="N611" s="87">
        <v>5800000</v>
      </c>
      <c r="O611" s="87">
        <v>252363000</v>
      </c>
      <c r="P611" s="87">
        <v>77833000</v>
      </c>
      <c r="Q611" s="87">
        <v>174530000</v>
      </c>
      <c r="R611" s="87">
        <f t="shared" si="18"/>
        <v>5799983.2596382359</v>
      </c>
      <c r="S611" s="87">
        <v>252363000</v>
      </c>
      <c r="T611" s="87">
        <f t="shared" si="19"/>
        <v>11586914.600550964</v>
      </c>
      <c r="U611" s="85"/>
      <c r="V611" s="115" t="s">
        <v>1257</v>
      </c>
      <c r="W611" s="115" t="s">
        <v>1257</v>
      </c>
      <c r="X611" s="115" t="s">
        <v>1258</v>
      </c>
    </row>
    <row r="612" spans="1:24">
      <c r="A612" s="85"/>
      <c r="B612" s="85">
        <v>8</v>
      </c>
      <c r="C612" s="82">
        <v>1</v>
      </c>
      <c r="D612" s="82">
        <v>21</v>
      </c>
      <c r="E612" s="82"/>
      <c r="F612" s="83">
        <v>2113</v>
      </c>
      <c r="G612" s="82">
        <v>5</v>
      </c>
      <c r="H612" s="82">
        <v>18.900597270882884</v>
      </c>
      <c r="I612" s="82">
        <v>43.951753574671507</v>
      </c>
      <c r="J612" s="82">
        <v>31.478120924705944</v>
      </c>
      <c r="K612" s="82"/>
      <c r="L612" s="117">
        <v>75.599999999999994</v>
      </c>
      <c r="M612" s="117">
        <v>151.02987449937746</v>
      </c>
      <c r="N612" s="87">
        <v>5900000</v>
      </c>
      <c r="O612" s="87">
        <v>269550000</v>
      </c>
      <c r="P612" s="87">
        <v>83130000</v>
      </c>
      <c r="Q612" s="87">
        <v>186420000</v>
      </c>
      <c r="R612" s="87">
        <f t="shared" si="18"/>
        <v>5899987.5562298922</v>
      </c>
      <c r="S612" s="87">
        <v>269550000</v>
      </c>
      <c r="T612" s="87">
        <f t="shared" si="19"/>
        <v>11786698.150334517</v>
      </c>
      <c r="U612" s="85"/>
      <c r="V612" s="115" t="s">
        <v>1257</v>
      </c>
      <c r="W612" s="115" t="s">
        <v>1257</v>
      </c>
      <c r="X612" s="115" t="s">
        <v>1258</v>
      </c>
    </row>
    <row r="613" spans="1:24">
      <c r="A613" s="85"/>
      <c r="B613" s="85">
        <v>8</v>
      </c>
      <c r="C613" s="82">
        <v>1</v>
      </c>
      <c r="D613" s="82">
        <v>21</v>
      </c>
      <c r="E613" s="82"/>
      <c r="F613" s="83">
        <v>2114</v>
      </c>
      <c r="G613" s="82">
        <v>5</v>
      </c>
      <c r="H613" s="82">
        <v>26.170827014762178</v>
      </c>
      <c r="I613" s="82">
        <v>60.858063018473729</v>
      </c>
      <c r="J613" s="82">
        <v>43.58637167193411</v>
      </c>
      <c r="K613" s="82"/>
      <c r="L613" s="117">
        <v>104.68</v>
      </c>
      <c r="M613" s="117">
        <v>209.12443469040784</v>
      </c>
      <c r="N613" s="87">
        <v>5850000</v>
      </c>
      <c r="O613" s="87">
        <v>370071000</v>
      </c>
      <c r="P613" s="87">
        <v>114131000</v>
      </c>
      <c r="Q613" s="87">
        <v>255940000</v>
      </c>
      <c r="R613" s="87">
        <f t="shared" si="18"/>
        <v>5849986.9153151829</v>
      </c>
      <c r="S613" s="87">
        <v>370071000</v>
      </c>
      <c r="T613" s="87">
        <f t="shared" si="19"/>
        <v>11686809.38681286</v>
      </c>
      <c r="U613" s="85"/>
      <c r="V613" s="115" t="s">
        <v>1257</v>
      </c>
      <c r="W613" s="115" t="s">
        <v>1257</v>
      </c>
      <c r="X613" s="115" t="s">
        <v>1258</v>
      </c>
    </row>
    <row r="614" spans="1:24">
      <c r="A614" s="85"/>
      <c r="B614" s="85">
        <v>8</v>
      </c>
      <c r="C614" s="82">
        <v>1</v>
      </c>
      <c r="D614" s="82">
        <v>21</v>
      </c>
      <c r="E614" s="82"/>
      <c r="F614" s="83">
        <v>2115</v>
      </c>
      <c r="G614" s="82">
        <v>5</v>
      </c>
      <c r="H614" s="82">
        <v>28.110888321932165</v>
      </c>
      <c r="I614" s="82">
        <v>65.369512856297149</v>
      </c>
      <c r="J614" s="82">
        <v>46.817459216586464</v>
      </c>
      <c r="K614" s="82"/>
      <c r="L614" s="117">
        <v>112.44</v>
      </c>
      <c r="M614" s="117">
        <v>224.6269720728836</v>
      </c>
      <c r="N614" s="87">
        <v>5850000</v>
      </c>
      <c r="O614" s="87">
        <v>397505000</v>
      </c>
      <c r="P614" s="87">
        <v>122595000</v>
      </c>
      <c r="Q614" s="87">
        <v>274910000</v>
      </c>
      <c r="R614" s="87">
        <f t="shared" si="18"/>
        <v>5849992.561339031</v>
      </c>
      <c r="S614" s="87">
        <v>397505000</v>
      </c>
      <c r="T614" s="87">
        <f t="shared" si="19"/>
        <v>11686820.666155098</v>
      </c>
      <c r="U614" s="85"/>
      <c r="V614" s="115" t="s">
        <v>1257</v>
      </c>
      <c r="W614" s="115" t="s">
        <v>1257</v>
      </c>
      <c r="X614" s="115" t="s">
        <v>1258</v>
      </c>
    </row>
    <row r="615" spans="1:24">
      <c r="A615" s="85"/>
      <c r="B615" s="85">
        <v>8</v>
      </c>
      <c r="C615" s="82">
        <v>1</v>
      </c>
      <c r="D615" s="82">
        <v>21</v>
      </c>
      <c r="E615" s="82"/>
      <c r="F615" s="83">
        <v>2116</v>
      </c>
      <c r="G615" s="82">
        <v>5</v>
      </c>
      <c r="H615" s="82">
        <v>27.60087220509882</v>
      </c>
      <c r="I615" s="82">
        <v>64.183513156663153</v>
      </c>
      <c r="J615" s="82">
        <v>45.968049604332499</v>
      </c>
      <c r="K615" s="82"/>
      <c r="L615" s="117">
        <v>110.4</v>
      </c>
      <c r="M615" s="117">
        <v>220.55156276099567</v>
      </c>
      <c r="N615" s="87">
        <v>5800000</v>
      </c>
      <c r="O615" s="87">
        <v>386957000</v>
      </c>
      <c r="P615" s="87">
        <v>119347000</v>
      </c>
      <c r="Q615" s="87">
        <v>267610000</v>
      </c>
      <c r="R615" s="87">
        <f t="shared" si="18"/>
        <v>5799989.2551253363</v>
      </c>
      <c r="S615" s="87">
        <v>386957000</v>
      </c>
      <c r="T615" s="87">
        <f t="shared" si="19"/>
        <v>11586926.578033296</v>
      </c>
      <c r="U615" s="85"/>
      <c r="V615" s="115" t="s">
        <v>1257</v>
      </c>
      <c r="W615" s="115" t="s">
        <v>1257</v>
      </c>
      <c r="X615" s="115" t="s">
        <v>1258</v>
      </c>
    </row>
    <row r="616" spans="1:24">
      <c r="A616" s="85"/>
      <c r="B616" s="85">
        <v>8</v>
      </c>
      <c r="C616" s="82">
        <v>1</v>
      </c>
      <c r="D616" s="82">
        <v>21</v>
      </c>
      <c r="E616" s="82"/>
      <c r="F616" s="83">
        <v>2117</v>
      </c>
      <c r="G616" s="82">
        <v>5</v>
      </c>
      <c r="H616" s="82">
        <v>27.60087220509882</v>
      </c>
      <c r="I616" s="82">
        <v>64.183513156663153</v>
      </c>
      <c r="J616" s="82">
        <v>45.968049604332499</v>
      </c>
      <c r="K616" s="82"/>
      <c r="L616" s="117">
        <v>110.4</v>
      </c>
      <c r="M616" s="117">
        <v>220.55156276099567</v>
      </c>
      <c r="N616" s="87">
        <v>5800000</v>
      </c>
      <c r="O616" s="87">
        <v>386957000</v>
      </c>
      <c r="P616" s="87">
        <v>119347000</v>
      </c>
      <c r="Q616" s="87">
        <v>267610000</v>
      </c>
      <c r="R616" s="87">
        <f t="shared" si="18"/>
        <v>5799989.2551253363</v>
      </c>
      <c r="S616" s="87">
        <v>386957000</v>
      </c>
      <c r="T616" s="87">
        <f t="shared" si="19"/>
        <v>11586926.578033296</v>
      </c>
      <c r="U616" s="85"/>
      <c r="V616" s="115" t="s">
        <v>1257</v>
      </c>
      <c r="W616" s="115" t="s">
        <v>1257</v>
      </c>
      <c r="X616" s="115" t="s">
        <v>1258</v>
      </c>
    </row>
    <row r="617" spans="1:24">
      <c r="A617" s="85"/>
      <c r="B617" s="85">
        <v>8</v>
      </c>
      <c r="C617" s="82">
        <v>1</v>
      </c>
      <c r="D617" s="82">
        <v>21</v>
      </c>
      <c r="E617" s="82"/>
      <c r="F617" s="83">
        <v>2118</v>
      </c>
      <c r="G617" s="82">
        <v>5</v>
      </c>
      <c r="H617" s="82">
        <v>27.60087220509882</v>
      </c>
      <c r="I617" s="82">
        <v>64.183513156663153</v>
      </c>
      <c r="J617" s="82">
        <v>45.968049604332499</v>
      </c>
      <c r="K617" s="82"/>
      <c r="L617" s="117">
        <v>110.4</v>
      </c>
      <c r="M617" s="117">
        <v>220.55156276099567</v>
      </c>
      <c r="N617" s="87">
        <v>5800000</v>
      </c>
      <c r="O617" s="87">
        <v>386957000</v>
      </c>
      <c r="P617" s="87">
        <v>119347000</v>
      </c>
      <c r="Q617" s="87">
        <v>267610000</v>
      </c>
      <c r="R617" s="87">
        <f t="shared" si="18"/>
        <v>5799989.2551253363</v>
      </c>
      <c r="S617" s="87">
        <v>386957000</v>
      </c>
      <c r="T617" s="87">
        <f t="shared" si="19"/>
        <v>11586926.578033296</v>
      </c>
      <c r="U617" s="85"/>
      <c r="V617" s="115" t="s">
        <v>1257</v>
      </c>
      <c r="W617" s="115" t="s">
        <v>1257</v>
      </c>
      <c r="X617" s="115" t="s">
        <v>1258</v>
      </c>
    </row>
    <row r="618" spans="1:24">
      <c r="A618" s="85"/>
      <c r="B618" s="85">
        <v>8</v>
      </c>
      <c r="C618" s="82">
        <v>1</v>
      </c>
      <c r="D618" s="82">
        <v>21</v>
      </c>
      <c r="E618" s="82"/>
      <c r="F618" s="83">
        <v>2119</v>
      </c>
      <c r="G618" s="82">
        <v>5</v>
      </c>
      <c r="H618" s="82">
        <v>27.898381606584937</v>
      </c>
      <c r="I618" s="82">
        <v>64.875346314782988</v>
      </c>
      <c r="J618" s="82">
        <v>46.463538544813979</v>
      </c>
      <c r="K618" s="82"/>
      <c r="L618" s="117">
        <v>111.59</v>
      </c>
      <c r="M618" s="117">
        <v>222.92888485959696</v>
      </c>
      <c r="N618" s="87">
        <v>5800000</v>
      </c>
      <c r="O618" s="87">
        <v>391128000</v>
      </c>
      <c r="P618" s="87">
        <v>120628000</v>
      </c>
      <c r="Q618" s="87">
        <v>270500000</v>
      </c>
      <c r="R618" s="87">
        <f t="shared" si="18"/>
        <v>5799989.1973679326</v>
      </c>
      <c r="S618" s="87">
        <v>391128000</v>
      </c>
      <c r="T618" s="87">
        <f t="shared" si="19"/>
        <v>11586926.462648464</v>
      </c>
      <c r="U618" s="85"/>
      <c r="V618" s="115" t="s">
        <v>1257</v>
      </c>
      <c r="W618" s="115" t="s">
        <v>1257</v>
      </c>
      <c r="X618" s="115" t="s">
        <v>1258</v>
      </c>
    </row>
    <row r="619" spans="1:24">
      <c r="A619" s="85"/>
      <c r="B619" s="85">
        <v>8</v>
      </c>
      <c r="C619" s="82">
        <v>1</v>
      </c>
      <c r="D619" s="82">
        <v>21</v>
      </c>
      <c r="E619" s="82"/>
      <c r="F619" s="83">
        <v>2120</v>
      </c>
      <c r="G619" s="82">
        <v>5</v>
      </c>
      <c r="H619" s="82">
        <v>27.193359327432958</v>
      </c>
      <c r="I619" s="82">
        <v>63.235876141759526</v>
      </c>
      <c r="J619" s="82">
        <v>45.289354669051136</v>
      </c>
      <c r="K619" s="82"/>
      <c r="L619" s="117">
        <v>108.77</v>
      </c>
      <c r="M619" s="117">
        <v>217.29523081081066</v>
      </c>
      <c r="N619" s="87">
        <v>5800000</v>
      </c>
      <c r="O619" s="87">
        <v>381244000</v>
      </c>
      <c r="P619" s="87">
        <v>117584000</v>
      </c>
      <c r="Q619" s="87">
        <v>263660000</v>
      </c>
      <c r="R619" s="87">
        <f t="shared" si="18"/>
        <v>5799992.660211442</v>
      </c>
      <c r="S619" s="87">
        <v>381244000</v>
      </c>
      <c r="T619" s="87">
        <f t="shared" si="19"/>
        <v>11586933.380542917</v>
      </c>
      <c r="U619" s="85"/>
      <c r="V619" s="115" t="s">
        <v>1257</v>
      </c>
      <c r="W619" s="115" t="s">
        <v>1257</v>
      </c>
      <c r="X619" s="115" t="s">
        <v>1258</v>
      </c>
    </row>
    <row r="620" spans="1:24">
      <c r="A620" s="85"/>
      <c r="B620" s="85">
        <v>8</v>
      </c>
      <c r="C620" s="82">
        <v>1</v>
      </c>
      <c r="D620" s="82">
        <v>21</v>
      </c>
      <c r="E620" s="82"/>
      <c r="F620" s="83">
        <v>2121</v>
      </c>
      <c r="G620" s="82">
        <v>5</v>
      </c>
      <c r="H620" s="82">
        <v>52.554160744871581</v>
      </c>
      <c r="I620" s="82">
        <v>122.21029257846162</v>
      </c>
      <c r="J620" s="82">
        <v>87.526664015640705</v>
      </c>
      <c r="K620" s="82"/>
      <c r="L620" s="117">
        <v>210.21</v>
      </c>
      <c r="M620" s="117">
        <v>419.94695659410229</v>
      </c>
      <c r="N620" s="87">
        <v>5750000</v>
      </c>
      <c r="O620" s="87">
        <v>730445000</v>
      </c>
      <c r="P620" s="87">
        <v>225275000</v>
      </c>
      <c r="Q620" s="87">
        <v>505170000</v>
      </c>
      <c r="R620" s="87">
        <f t="shared" si="18"/>
        <v>5749998.129430294</v>
      </c>
      <c r="S620" s="87">
        <v>730445000</v>
      </c>
      <c r="T620" s="87">
        <f t="shared" si="19"/>
        <v>11487056.823538525</v>
      </c>
      <c r="U620" s="85"/>
      <c r="V620" s="115" t="s">
        <v>1257</v>
      </c>
      <c r="W620" s="115" t="s">
        <v>1257</v>
      </c>
      <c r="X620" s="115" t="s">
        <v>1258</v>
      </c>
    </row>
    <row r="621" spans="1:24">
      <c r="A621" s="85"/>
      <c r="B621" s="85">
        <v>8</v>
      </c>
      <c r="C621" s="82">
        <v>1</v>
      </c>
      <c r="D621" s="82">
        <v>21</v>
      </c>
      <c r="E621" s="82"/>
      <c r="F621" s="83">
        <v>2122</v>
      </c>
      <c r="G621" s="82">
        <v>5</v>
      </c>
      <c r="H621" s="82">
        <v>18.468083603176176</v>
      </c>
      <c r="I621" s="82">
        <v>42.945979319589746</v>
      </c>
      <c r="J621" s="82">
        <v>30.757788263333712</v>
      </c>
      <c r="K621" s="82"/>
      <c r="L621" s="117">
        <v>73.87</v>
      </c>
      <c r="M621" s="117">
        <v>147.57376758292347</v>
      </c>
      <c r="N621" s="87">
        <v>5900000</v>
      </c>
      <c r="O621" s="87">
        <v>263382000</v>
      </c>
      <c r="P621" s="87">
        <v>81232000</v>
      </c>
      <c r="Q621" s="87">
        <v>182150000</v>
      </c>
      <c r="R621" s="87">
        <f t="shared" si="18"/>
        <v>5899993.6898094937</v>
      </c>
      <c r="S621" s="87">
        <v>263382000</v>
      </c>
      <c r="T621" s="87">
        <f t="shared" si="19"/>
        <v>11786710.403691094</v>
      </c>
      <c r="U621" s="85"/>
      <c r="V621" s="115" t="s">
        <v>1257</v>
      </c>
      <c r="W621" s="115" t="s">
        <v>1257</v>
      </c>
      <c r="X621" s="115" t="s">
        <v>1258</v>
      </c>
    </row>
    <row r="622" spans="1:24">
      <c r="A622" s="85"/>
      <c r="B622" s="85">
        <v>8</v>
      </c>
      <c r="C622" s="82">
        <v>1</v>
      </c>
      <c r="D622" s="82">
        <v>21</v>
      </c>
      <c r="E622" s="82"/>
      <c r="F622" s="83">
        <v>2123</v>
      </c>
      <c r="G622" s="82">
        <v>5</v>
      </c>
      <c r="H622" s="82">
        <v>17.80056250908547</v>
      </c>
      <c r="I622" s="82">
        <v>41.393715006833489</v>
      </c>
      <c r="J622" s="82">
        <v>29.64606097670719</v>
      </c>
      <c r="K622" s="82"/>
      <c r="L622" s="117">
        <v>71.2</v>
      </c>
      <c r="M622" s="117">
        <v>142.23977598354068</v>
      </c>
      <c r="N622" s="87">
        <v>5800000</v>
      </c>
      <c r="O622" s="87">
        <v>249559000</v>
      </c>
      <c r="P622" s="87">
        <v>76969000</v>
      </c>
      <c r="Q622" s="87">
        <v>172590000</v>
      </c>
      <c r="R622" s="87">
        <f t="shared" si="18"/>
        <v>5799984.0343360063</v>
      </c>
      <c r="S622" s="87">
        <v>249559000</v>
      </c>
      <c r="T622" s="87">
        <f t="shared" si="19"/>
        <v>11586916.148203176</v>
      </c>
      <c r="U622" s="85"/>
      <c r="V622" s="115" t="s">
        <v>1257</v>
      </c>
      <c r="W622" s="115" t="s">
        <v>1257</v>
      </c>
      <c r="X622" s="115" t="s">
        <v>1258</v>
      </c>
    </row>
    <row r="623" spans="1:24">
      <c r="A623" s="85"/>
      <c r="B623" s="85">
        <v>8</v>
      </c>
      <c r="C623" s="82">
        <v>1</v>
      </c>
      <c r="D623" s="82">
        <v>21</v>
      </c>
      <c r="E623" s="82"/>
      <c r="F623" s="83">
        <v>2124</v>
      </c>
      <c r="G623" s="82">
        <v>5</v>
      </c>
      <c r="H623" s="82">
        <v>17.80056250908547</v>
      </c>
      <c r="I623" s="82">
        <v>41.393715006833489</v>
      </c>
      <c r="J623" s="82">
        <v>29.64606097670719</v>
      </c>
      <c r="K623" s="82"/>
      <c r="L623" s="117">
        <v>71.2</v>
      </c>
      <c r="M623" s="117">
        <v>142.23977598354068</v>
      </c>
      <c r="N623" s="87">
        <v>5800000</v>
      </c>
      <c r="O623" s="87">
        <v>249559000</v>
      </c>
      <c r="P623" s="87">
        <v>76969000</v>
      </c>
      <c r="Q623" s="87">
        <v>172590000</v>
      </c>
      <c r="R623" s="87">
        <f t="shared" si="18"/>
        <v>5799984.0343360063</v>
      </c>
      <c r="S623" s="87">
        <v>249559000</v>
      </c>
      <c r="T623" s="87">
        <f t="shared" si="19"/>
        <v>11586916.148203176</v>
      </c>
      <c r="U623" s="85"/>
      <c r="V623" s="115" t="s">
        <v>1257</v>
      </c>
      <c r="W623" s="115" t="s">
        <v>1257</v>
      </c>
      <c r="X623" s="115" t="s">
        <v>1258</v>
      </c>
    </row>
    <row r="624" spans="1:24">
      <c r="A624" s="85"/>
      <c r="B624" s="85">
        <v>8</v>
      </c>
      <c r="C624" s="82">
        <v>1</v>
      </c>
      <c r="D624" s="82">
        <v>21</v>
      </c>
      <c r="E624" s="82"/>
      <c r="F624" s="83">
        <v>2125</v>
      </c>
      <c r="G624" s="82">
        <v>5</v>
      </c>
      <c r="H624" s="82">
        <v>17.80056250908547</v>
      </c>
      <c r="I624" s="82">
        <v>41.393715006833489</v>
      </c>
      <c r="J624" s="82">
        <v>29.64606097670719</v>
      </c>
      <c r="K624" s="82"/>
      <c r="L624" s="117">
        <v>71.2</v>
      </c>
      <c r="M624" s="117">
        <v>142.23977598354068</v>
      </c>
      <c r="N624" s="87">
        <v>5800000</v>
      </c>
      <c r="O624" s="87">
        <v>249559000</v>
      </c>
      <c r="P624" s="87">
        <v>76969000</v>
      </c>
      <c r="Q624" s="87">
        <v>172590000</v>
      </c>
      <c r="R624" s="87">
        <f t="shared" si="18"/>
        <v>5799984.0343360063</v>
      </c>
      <c r="S624" s="87">
        <v>249559000</v>
      </c>
      <c r="T624" s="87">
        <f t="shared" si="19"/>
        <v>11586916.148203176</v>
      </c>
      <c r="U624" s="85"/>
      <c r="V624" s="115" t="s">
        <v>1257</v>
      </c>
      <c r="W624" s="115" t="s">
        <v>1257</v>
      </c>
      <c r="X624" s="115" t="s">
        <v>1258</v>
      </c>
    </row>
    <row r="625" spans="1:24">
      <c r="A625" s="85"/>
      <c r="B625" s="85">
        <v>8</v>
      </c>
      <c r="C625" s="82">
        <v>1</v>
      </c>
      <c r="D625" s="82">
        <v>21</v>
      </c>
      <c r="E625" s="82"/>
      <c r="F625" s="83">
        <v>2126</v>
      </c>
      <c r="G625" s="82">
        <v>5</v>
      </c>
      <c r="H625" s="82">
        <v>17.80056250908547</v>
      </c>
      <c r="I625" s="82">
        <v>41.393715006833489</v>
      </c>
      <c r="J625" s="82">
        <v>29.64606097670719</v>
      </c>
      <c r="K625" s="82"/>
      <c r="L625" s="117">
        <v>71.2</v>
      </c>
      <c r="M625" s="117">
        <v>142.23977598354068</v>
      </c>
      <c r="N625" s="87">
        <v>5800000</v>
      </c>
      <c r="O625" s="87">
        <v>249559000</v>
      </c>
      <c r="P625" s="87">
        <v>76969000</v>
      </c>
      <c r="Q625" s="87">
        <v>172590000</v>
      </c>
      <c r="R625" s="87">
        <f t="shared" si="18"/>
        <v>5799984.0343360063</v>
      </c>
      <c r="S625" s="87">
        <v>249559000</v>
      </c>
      <c r="T625" s="87">
        <f t="shared" si="19"/>
        <v>11586916.148203176</v>
      </c>
      <c r="U625" s="85"/>
      <c r="V625" s="115" t="s">
        <v>1257</v>
      </c>
      <c r="W625" s="115" t="s">
        <v>1257</v>
      </c>
      <c r="X625" s="115" t="s">
        <v>1258</v>
      </c>
    </row>
    <row r="626" spans="1:24">
      <c r="A626" s="85"/>
      <c r="B626" s="85">
        <v>8</v>
      </c>
      <c r="C626" s="82">
        <v>1</v>
      </c>
      <c r="D626" s="82">
        <v>21</v>
      </c>
      <c r="E626" s="82"/>
      <c r="F626" s="83">
        <v>2127</v>
      </c>
      <c r="G626" s="82">
        <v>5</v>
      </c>
      <c r="H626" s="82">
        <v>34.711096892716668</v>
      </c>
      <c r="I626" s="82">
        <v>80.717744263325301</v>
      </c>
      <c r="J626" s="82">
        <v>57.809818904579018</v>
      </c>
      <c r="K626" s="82"/>
      <c r="L626" s="117">
        <v>138.84</v>
      </c>
      <c r="M626" s="117">
        <v>277.36756316790434</v>
      </c>
      <c r="N626" s="87">
        <v>5800000</v>
      </c>
      <c r="O626" s="87">
        <v>486641000</v>
      </c>
      <c r="P626" s="87">
        <v>150081000</v>
      </c>
      <c r="Q626" s="87">
        <v>336560000</v>
      </c>
      <c r="R626" s="87">
        <f t="shared" si="18"/>
        <v>5799995.3568418967</v>
      </c>
      <c r="S626" s="87">
        <v>486641000</v>
      </c>
      <c r="T626" s="87">
        <f t="shared" si="19"/>
        <v>11586938.7677355</v>
      </c>
      <c r="U626" s="85"/>
      <c r="V626" s="115" t="s">
        <v>1257</v>
      </c>
      <c r="W626" s="115" t="s">
        <v>1257</v>
      </c>
      <c r="X626" s="115" t="s">
        <v>1258</v>
      </c>
    </row>
    <row r="627" spans="1:24">
      <c r="A627" s="85"/>
      <c r="B627" s="85">
        <v>8</v>
      </c>
      <c r="C627" s="82">
        <v>1</v>
      </c>
      <c r="D627" s="82">
        <v>22</v>
      </c>
      <c r="E627" s="82"/>
      <c r="F627" s="83">
        <v>2201</v>
      </c>
      <c r="G627" s="82">
        <v>5</v>
      </c>
      <c r="H627" s="82">
        <v>26.715844237652714</v>
      </c>
      <c r="I627" s="82">
        <v>62.125454854357109</v>
      </c>
      <c r="J627" s="82">
        <v>44.494074100715309</v>
      </c>
      <c r="K627" s="82"/>
      <c r="L627" s="117">
        <v>106.86</v>
      </c>
      <c r="M627" s="117">
        <v>213.4795289550724</v>
      </c>
      <c r="N627" s="87">
        <v>5950000</v>
      </c>
      <c r="O627" s="87">
        <v>384236000</v>
      </c>
      <c r="P627" s="87">
        <v>118506000</v>
      </c>
      <c r="Q627" s="87">
        <v>265730000</v>
      </c>
      <c r="R627" s="87">
        <f t="shared" si="18"/>
        <v>5949992.7656289749</v>
      </c>
      <c r="S627" s="87">
        <v>384236000</v>
      </c>
      <c r="T627" s="87">
        <f t="shared" si="19"/>
        <v>11886596.040544283</v>
      </c>
      <c r="U627" s="85"/>
      <c r="V627" s="115" t="s">
        <v>1257</v>
      </c>
      <c r="W627" s="115" t="s">
        <v>1257</v>
      </c>
      <c r="X627" s="115" t="s">
        <v>1258</v>
      </c>
    </row>
    <row r="628" spans="1:24">
      <c r="A628" s="85"/>
      <c r="B628" s="85">
        <v>8</v>
      </c>
      <c r="C628" s="82">
        <v>1</v>
      </c>
      <c r="D628" s="82">
        <v>22</v>
      </c>
      <c r="E628" s="82"/>
      <c r="F628" s="83">
        <v>2202</v>
      </c>
      <c r="G628" s="82">
        <v>5</v>
      </c>
      <c r="H628" s="82">
        <v>16.5755237970838</v>
      </c>
      <c r="I628" s="82">
        <v>38.544990238104774</v>
      </c>
      <c r="J628" s="82">
        <v>27.605812398254024</v>
      </c>
      <c r="K628" s="82"/>
      <c r="L628" s="117">
        <v>66.3</v>
      </c>
      <c r="M628" s="117">
        <v>132.45080263635879</v>
      </c>
      <c r="N628" s="87">
        <v>5900000</v>
      </c>
      <c r="O628" s="87">
        <v>236391000</v>
      </c>
      <c r="P628" s="87">
        <v>72911000</v>
      </c>
      <c r="Q628" s="87">
        <v>163480000</v>
      </c>
      <c r="R628" s="87">
        <f t="shared" si="18"/>
        <v>5899985.7734735478</v>
      </c>
      <c r="S628" s="87">
        <v>236391000</v>
      </c>
      <c r="T628" s="87">
        <f t="shared" si="19"/>
        <v>11786694.588833626</v>
      </c>
      <c r="U628" s="85"/>
      <c r="V628" s="115" t="s">
        <v>1257</v>
      </c>
      <c r="W628" s="115" t="s">
        <v>1257</v>
      </c>
      <c r="X628" s="115" t="s">
        <v>1258</v>
      </c>
    </row>
    <row r="629" spans="1:24">
      <c r="A629" s="85"/>
      <c r="B629" s="85">
        <v>8</v>
      </c>
      <c r="C629" s="82">
        <v>1</v>
      </c>
      <c r="D629" s="82">
        <v>22</v>
      </c>
      <c r="E629" s="82"/>
      <c r="F629" s="83">
        <v>2203</v>
      </c>
      <c r="G629" s="82">
        <v>5</v>
      </c>
      <c r="H629" s="82">
        <v>17.000537227778256</v>
      </c>
      <c r="I629" s="82">
        <v>39.533323321133103</v>
      </c>
      <c r="J629" s="82">
        <v>28.313653741799001</v>
      </c>
      <c r="K629" s="82"/>
      <c r="L629" s="117">
        <v>68</v>
      </c>
      <c r="M629" s="117">
        <v>135.8469770629321</v>
      </c>
      <c r="N629" s="87">
        <v>5900000</v>
      </c>
      <c r="O629" s="87">
        <v>242452000</v>
      </c>
      <c r="P629" s="87">
        <v>74782000</v>
      </c>
      <c r="Q629" s="87">
        <v>167670000</v>
      </c>
      <c r="R629" s="87">
        <f t="shared" si="18"/>
        <v>5899978.2858968964</v>
      </c>
      <c r="S629" s="87">
        <v>242452000</v>
      </c>
      <c r="T629" s="87">
        <f t="shared" si="19"/>
        <v>11786679.630529897</v>
      </c>
      <c r="U629" s="85"/>
      <c r="V629" s="115" t="s">
        <v>1257</v>
      </c>
      <c r="W629" s="115" t="s">
        <v>1257</v>
      </c>
      <c r="X629" s="115" t="s">
        <v>1258</v>
      </c>
    </row>
    <row r="630" spans="1:24">
      <c r="A630" s="85"/>
      <c r="B630" s="85">
        <v>8</v>
      </c>
      <c r="C630" s="82">
        <v>1</v>
      </c>
      <c r="D630" s="82">
        <v>22</v>
      </c>
      <c r="E630" s="82"/>
      <c r="F630" s="83">
        <v>2204</v>
      </c>
      <c r="G630" s="82">
        <v>5</v>
      </c>
      <c r="H630" s="82">
        <v>17.000537227778256</v>
      </c>
      <c r="I630" s="82">
        <v>39.533323321133103</v>
      </c>
      <c r="J630" s="82">
        <v>28.313653741799001</v>
      </c>
      <c r="K630" s="82"/>
      <c r="L630" s="117">
        <v>68</v>
      </c>
      <c r="M630" s="117">
        <v>135.8469770629321</v>
      </c>
      <c r="N630" s="87">
        <v>5900000</v>
      </c>
      <c r="O630" s="87">
        <v>242452000</v>
      </c>
      <c r="P630" s="87">
        <v>74782000</v>
      </c>
      <c r="Q630" s="87">
        <v>167670000</v>
      </c>
      <c r="R630" s="87">
        <f t="shared" si="18"/>
        <v>5899978.2858968964</v>
      </c>
      <c r="S630" s="87">
        <v>242452000</v>
      </c>
      <c r="T630" s="87">
        <f t="shared" si="19"/>
        <v>11786679.630529897</v>
      </c>
      <c r="U630" s="85"/>
      <c r="V630" s="115" t="s">
        <v>1257</v>
      </c>
      <c r="W630" s="115" t="s">
        <v>1257</v>
      </c>
      <c r="X630" s="115" t="s">
        <v>1258</v>
      </c>
    </row>
    <row r="631" spans="1:24">
      <c r="A631" s="85"/>
      <c r="B631" s="85">
        <v>8</v>
      </c>
      <c r="C631" s="82">
        <v>1</v>
      </c>
      <c r="D631" s="82">
        <v>22</v>
      </c>
      <c r="E631" s="82"/>
      <c r="F631" s="83">
        <v>2205</v>
      </c>
      <c r="G631" s="82">
        <v>5</v>
      </c>
      <c r="H631" s="82">
        <v>17.000537227778256</v>
      </c>
      <c r="I631" s="82">
        <v>39.533323321133103</v>
      </c>
      <c r="J631" s="82">
        <v>28.313653741799001</v>
      </c>
      <c r="K631" s="82"/>
      <c r="L631" s="117">
        <v>68</v>
      </c>
      <c r="M631" s="117">
        <v>135.8469770629321</v>
      </c>
      <c r="N631" s="87">
        <v>5900000</v>
      </c>
      <c r="O631" s="87">
        <v>242452000</v>
      </c>
      <c r="P631" s="87">
        <v>74782000</v>
      </c>
      <c r="Q631" s="87">
        <v>167670000</v>
      </c>
      <c r="R631" s="87">
        <f t="shared" si="18"/>
        <v>5899978.2858968964</v>
      </c>
      <c r="S631" s="87">
        <v>242452000</v>
      </c>
      <c r="T631" s="87">
        <f t="shared" si="19"/>
        <v>11786679.630529897</v>
      </c>
      <c r="U631" s="85"/>
      <c r="V631" s="115" t="s">
        <v>1257</v>
      </c>
      <c r="W631" s="115" t="s">
        <v>1257</v>
      </c>
      <c r="X631" s="115" t="s">
        <v>1258</v>
      </c>
    </row>
    <row r="632" spans="1:24">
      <c r="A632" s="85"/>
      <c r="B632" s="85">
        <v>8</v>
      </c>
      <c r="C632" s="82">
        <v>1</v>
      </c>
      <c r="D632" s="82">
        <v>22</v>
      </c>
      <c r="E632" s="82"/>
      <c r="F632" s="83">
        <v>2206</v>
      </c>
      <c r="G632" s="82">
        <v>5</v>
      </c>
      <c r="H632" s="82">
        <v>17.213043943125484</v>
      </c>
      <c r="I632" s="82">
        <v>40.027489862647265</v>
      </c>
      <c r="J632" s="82">
        <v>28.667574413571487</v>
      </c>
      <c r="K632" s="82"/>
      <c r="L632" s="117">
        <v>68.849999999999994</v>
      </c>
      <c r="M632" s="117">
        <v>137.54506427621874</v>
      </c>
      <c r="N632" s="87">
        <v>6000000</v>
      </c>
      <c r="O632" s="87">
        <v>249644000</v>
      </c>
      <c r="P632" s="87">
        <v>76994000</v>
      </c>
      <c r="Q632" s="87">
        <v>172650000</v>
      </c>
      <c r="R632" s="87">
        <f t="shared" si="18"/>
        <v>5999992.9901540689</v>
      </c>
      <c r="S632" s="87">
        <v>249644000</v>
      </c>
      <c r="T632" s="87">
        <f t="shared" si="19"/>
        <v>11986483.972223723</v>
      </c>
      <c r="U632" s="85"/>
      <c r="V632" s="115" t="s">
        <v>1257</v>
      </c>
      <c r="W632" s="115" t="s">
        <v>1257</v>
      </c>
      <c r="X632" s="115" t="s">
        <v>1258</v>
      </c>
    </row>
    <row r="633" spans="1:24">
      <c r="A633" s="85"/>
      <c r="B633" s="85">
        <v>8</v>
      </c>
      <c r="C633" s="82">
        <v>1</v>
      </c>
      <c r="D633" s="82">
        <v>22</v>
      </c>
      <c r="E633" s="82"/>
      <c r="F633" s="83">
        <v>2207</v>
      </c>
      <c r="G633" s="82">
        <v>5</v>
      </c>
      <c r="H633" s="82">
        <v>32.658532030362849</v>
      </c>
      <c r="I633" s="82">
        <v>75.944676844700254</v>
      </c>
      <c r="J633" s="82">
        <v>54.391361592517697</v>
      </c>
      <c r="K633" s="82"/>
      <c r="L633" s="117">
        <v>130.63</v>
      </c>
      <c r="M633" s="117">
        <v>260.96603843721795</v>
      </c>
      <c r="N633" s="87">
        <v>5900000</v>
      </c>
      <c r="O633" s="87">
        <v>465759000</v>
      </c>
      <c r="P633" s="87">
        <v>143649000</v>
      </c>
      <c r="Q633" s="87">
        <v>322110000</v>
      </c>
      <c r="R633" s="87">
        <f t="shared" si="18"/>
        <v>5899998.263276442</v>
      </c>
      <c r="S633" s="87">
        <v>465759000</v>
      </c>
      <c r="T633" s="87">
        <f t="shared" si="19"/>
        <v>11786719.540333148</v>
      </c>
      <c r="U633" s="85"/>
      <c r="V633" s="115" t="s">
        <v>1257</v>
      </c>
      <c r="W633" s="115" t="s">
        <v>1257</v>
      </c>
      <c r="X633" s="115" t="s">
        <v>1258</v>
      </c>
    </row>
    <row r="634" spans="1:24">
      <c r="A634" s="85"/>
      <c r="B634" s="85">
        <v>8</v>
      </c>
      <c r="C634" s="82">
        <v>1</v>
      </c>
      <c r="D634" s="82">
        <v>22</v>
      </c>
      <c r="E634" s="82"/>
      <c r="F634" s="83">
        <v>2208</v>
      </c>
      <c r="G634" s="82">
        <v>5</v>
      </c>
      <c r="H634" s="82">
        <v>37.78869414674535</v>
      </c>
      <c r="I634" s="82">
        <v>87.87443852925395</v>
      </c>
      <c r="J634" s="82">
        <v>62.935422986366454</v>
      </c>
      <c r="K634" s="82"/>
      <c r="L634" s="117">
        <v>151.15</v>
      </c>
      <c r="M634" s="117">
        <v>301.95986151562045</v>
      </c>
      <c r="N634" s="87">
        <v>5900000</v>
      </c>
      <c r="O634" s="87">
        <v>538922000</v>
      </c>
      <c r="P634" s="87">
        <v>166212000</v>
      </c>
      <c r="Q634" s="87">
        <v>372710000</v>
      </c>
      <c r="R634" s="87">
        <f t="shared" si="18"/>
        <v>5899990.5538317775</v>
      </c>
      <c r="S634" s="87">
        <v>538922000</v>
      </c>
      <c r="T634" s="87">
        <f t="shared" si="19"/>
        <v>11786704.138792671</v>
      </c>
      <c r="U634" s="85"/>
      <c r="V634" s="115" t="s">
        <v>1257</v>
      </c>
      <c r="W634" s="115" t="s">
        <v>1257</v>
      </c>
      <c r="X634" s="115" t="s">
        <v>1258</v>
      </c>
    </row>
    <row r="635" spans="1:24">
      <c r="A635" s="85"/>
      <c r="B635" s="85">
        <v>8</v>
      </c>
      <c r="C635" s="82">
        <v>1</v>
      </c>
      <c r="D635" s="82">
        <v>22</v>
      </c>
      <c r="E635" s="82"/>
      <c r="F635" s="83">
        <v>2209</v>
      </c>
      <c r="G635" s="82">
        <v>5</v>
      </c>
      <c r="H635" s="82">
        <v>18.000568829412273</v>
      </c>
      <c r="I635" s="82">
        <v>41.85881292825858</v>
      </c>
      <c r="J635" s="82">
        <v>29.979162785434237</v>
      </c>
      <c r="K635" s="82"/>
      <c r="L635" s="117">
        <v>72</v>
      </c>
      <c r="M635" s="117">
        <v>143.8379757136928</v>
      </c>
      <c r="N635" s="87">
        <v>5900000</v>
      </c>
      <c r="O635" s="87">
        <v>256714000</v>
      </c>
      <c r="P635" s="87">
        <v>79174000</v>
      </c>
      <c r="Q635" s="87">
        <v>177540000</v>
      </c>
      <c r="R635" s="87">
        <f t="shared" si="18"/>
        <v>5899980.9897440206</v>
      </c>
      <c r="S635" s="87">
        <v>256714000</v>
      </c>
      <c r="T635" s="87">
        <f t="shared" si="19"/>
        <v>11786685.032139577</v>
      </c>
      <c r="U635" s="85"/>
      <c r="V635" s="115" t="s">
        <v>1257</v>
      </c>
      <c r="W635" s="115" t="s">
        <v>1257</v>
      </c>
      <c r="X635" s="115" t="s">
        <v>1258</v>
      </c>
    </row>
    <row r="636" spans="1:24">
      <c r="A636" s="85"/>
      <c r="B636" s="85">
        <v>8</v>
      </c>
      <c r="C636" s="82">
        <v>1</v>
      </c>
      <c r="D636" s="82">
        <v>22</v>
      </c>
      <c r="E636" s="82"/>
      <c r="F636" s="83">
        <v>2210</v>
      </c>
      <c r="G636" s="82">
        <v>5</v>
      </c>
      <c r="H636" s="82">
        <v>18.000568829412273</v>
      </c>
      <c r="I636" s="82">
        <v>41.85881292825858</v>
      </c>
      <c r="J636" s="82">
        <v>29.979162785434237</v>
      </c>
      <c r="K636" s="82"/>
      <c r="L636" s="117">
        <v>72</v>
      </c>
      <c r="M636" s="117">
        <v>143.8379757136928</v>
      </c>
      <c r="N636" s="87">
        <v>5900000</v>
      </c>
      <c r="O636" s="87">
        <v>256714000</v>
      </c>
      <c r="P636" s="87">
        <v>79174000</v>
      </c>
      <c r="Q636" s="87">
        <v>177540000</v>
      </c>
      <c r="R636" s="87">
        <f t="shared" si="18"/>
        <v>5899980.9897440206</v>
      </c>
      <c r="S636" s="87">
        <v>256714000</v>
      </c>
      <c r="T636" s="87">
        <f t="shared" si="19"/>
        <v>11786685.032139577</v>
      </c>
      <c r="U636" s="85"/>
      <c r="V636" s="115" t="s">
        <v>1257</v>
      </c>
      <c r="W636" s="115" t="s">
        <v>1257</v>
      </c>
      <c r="X636" s="115" t="s">
        <v>1258</v>
      </c>
    </row>
    <row r="637" spans="1:24">
      <c r="A637" s="85"/>
      <c r="B637" s="85">
        <v>8</v>
      </c>
      <c r="C637" s="82">
        <v>1</v>
      </c>
      <c r="D637" s="82">
        <v>22</v>
      </c>
      <c r="E637" s="82"/>
      <c r="F637" s="83">
        <v>2211</v>
      </c>
      <c r="G637" s="82">
        <v>5</v>
      </c>
      <c r="H637" s="82">
        <v>18.000568829412273</v>
      </c>
      <c r="I637" s="82">
        <v>41.85881292825858</v>
      </c>
      <c r="J637" s="82">
        <v>29.979162785434237</v>
      </c>
      <c r="K637" s="82"/>
      <c r="L637" s="117">
        <v>72</v>
      </c>
      <c r="M637" s="117">
        <v>143.8379757136928</v>
      </c>
      <c r="N637" s="87">
        <v>5900000</v>
      </c>
      <c r="O637" s="87">
        <v>256714000</v>
      </c>
      <c r="P637" s="87">
        <v>79174000</v>
      </c>
      <c r="Q637" s="87">
        <v>177540000</v>
      </c>
      <c r="R637" s="87">
        <f t="shared" si="18"/>
        <v>5899980.9897440206</v>
      </c>
      <c r="S637" s="87">
        <v>256714000</v>
      </c>
      <c r="T637" s="87">
        <f t="shared" si="19"/>
        <v>11786685.032139577</v>
      </c>
      <c r="U637" s="85"/>
      <c r="V637" s="115" t="s">
        <v>1257</v>
      </c>
      <c r="W637" s="115" t="s">
        <v>1257</v>
      </c>
      <c r="X637" s="115" t="s">
        <v>1258</v>
      </c>
    </row>
    <row r="638" spans="1:24">
      <c r="A638" s="85"/>
      <c r="B638" s="85">
        <v>8</v>
      </c>
      <c r="C638" s="82">
        <v>1</v>
      </c>
      <c r="D638" s="82">
        <v>22</v>
      </c>
      <c r="E638" s="82"/>
      <c r="F638" s="83">
        <v>2212</v>
      </c>
      <c r="G638" s="82">
        <v>5</v>
      </c>
      <c r="H638" s="82">
        <v>18.000568829412273</v>
      </c>
      <c r="I638" s="82">
        <v>41.85881292825858</v>
      </c>
      <c r="J638" s="82">
        <v>29.979162785434237</v>
      </c>
      <c r="K638" s="82"/>
      <c r="L638" s="117">
        <v>72</v>
      </c>
      <c r="M638" s="117">
        <v>143.8379757136928</v>
      </c>
      <c r="N638" s="87">
        <v>5900000</v>
      </c>
      <c r="O638" s="87">
        <v>256714000</v>
      </c>
      <c r="P638" s="87">
        <v>79174000</v>
      </c>
      <c r="Q638" s="87">
        <v>177540000</v>
      </c>
      <c r="R638" s="87">
        <f t="shared" si="18"/>
        <v>5899980.9897440206</v>
      </c>
      <c r="S638" s="87">
        <v>256714000</v>
      </c>
      <c r="T638" s="87">
        <f t="shared" si="19"/>
        <v>11786685.032139577</v>
      </c>
      <c r="U638" s="85"/>
      <c r="V638" s="115" t="s">
        <v>1257</v>
      </c>
      <c r="W638" s="115" t="s">
        <v>1257</v>
      </c>
      <c r="X638" s="115" t="s">
        <v>1258</v>
      </c>
    </row>
    <row r="639" spans="1:24">
      <c r="A639" s="85"/>
      <c r="B639" s="85">
        <v>8</v>
      </c>
      <c r="C639" s="82">
        <v>1</v>
      </c>
      <c r="D639" s="82">
        <v>22</v>
      </c>
      <c r="E639" s="82"/>
      <c r="F639" s="83">
        <v>2213</v>
      </c>
      <c r="G639" s="82">
        <v>5</v>
      </c>
      <c r="H639" s="82">
        <v>18.900597270882884</v>
      </c>
      <c r="I639" s="82">
        <v>43.951753574671507</v>
      </c>
      <c r="J639" s="82">
        <v>31.478120924705944</v>
      </c>
      <c r="K639" s="82"/>
      <c r="L639" s="117">
        <v>75.599999999999994</v>
      </c>
      <c r="M639" s="117">
        <v>151.02987449937746</v>
      </c>
      <c r="N639" s="87">
        <v>6000000</v>
      </c>
      <c r="O639" s="87">
        <v>274119000</v>
      </c>
      <c r="P639" s="87">
        <v>84539000</v>
      </c>
      <c r="Q639" s="87">
        <v>189580000</v>
      </c>
      <c r="R639" s="87">
        <f t="shared" si="18"/>
        <v>5999995.1360644847</v>
      </c>
      <c r="S639" s="87">
        <v>274119000</v>
      </c>
      <c r="T639" s="87">
        <f t="shared" si="19"/>
        <v>11986488.259215534</v>
      </c>
      <c r="U639" s="85"/>
      <c r="V639" s="115" t="s">
        <v>1257</v>
      </c>
      <c r="W639" s="115" t="s">
        <v>1257</v>
      </c>
      <c r="X639" s="115" t="s">
        <v>1258</v>
      </c>
    </row>
    <row r="640" spans="1:24">
      <c r="A640" s="85"/>
      <c r="B640" s="85">
        <v>8</v>
      </c>
      <c r="C640" s="82">
        <v>1</v>
      </c>
      <c r="D640" s="82">
        <v>22</v>
      </c>
      <c r="E640" s="82"/>
      <c r="F640" s="83">
        <v>2214</v>
      </c>
      <c r="G640" s="82">
        <v>5</v>
      </c>
      <c r="H640" s="82">
        <v>27.925882475629873</v>
      </c>
      <c r="I640" s="82">
        <v>64.939297278978941</v>
      </c>
      <c r="J640" s="82">
        <v>46.509340043513944</v>
      </c>
      <c r="K640" s="82"/>
      <c r="L640" s="117">
        <v>111.7</v>
      </c>
      <c r="M640" s="117">
        <v>223.1486373224929</v>
      </c>
      <c r="N640" s="87">
        <v>5950000</v>
      </c>
      <c r="O640" s="87">
        <v>401639000</v>
      </c>
      <c r="P640" s="87">
        <v>123869000</v>
      </c>
      <c r="Q640" s="87">
        <v>277770000</v>
      </c>
      <c r="R640" s="87">
        <f t="shared" si="18"/>
        <v>5949990.3173781391</v>
      </c>
      <c r="S640" s="87">
        <v>401639000</v>
      </c>
      <c r="T640" s="87">
        <f t="shared" si="19"/>
        <v>11886591.149552001</v>
      </c>
      <c r="U640" s="85"/>
      <c r="V640" s="115" t="s">
        <v>1257</v>
      </c>
      <c r="W640" s="115" t="s">
        <v>1257</v>
      </c>
      <c r="X640" s="115" t="s">
        <v>1258</v>
      </c>
    </row>
    <row r="641" spans="1:24">
      <c r="A641" s="85"/>
      <c r="B641" s="85">
        <v>8</v>
      </c>
      <c r="C641" s="82">
        <v>1</v>
      </c>
      <c r="D641" s="82">
        <v>22</v>
      </c>
      <c r="E641" s="82"/>
      <c r="F641" s="83">
        <v>2215</v>
      </c>
      <c r="G641" s="82">
        <v>5</v>
      </c>
      <c r="H641" s="82">
        <v>18.360580206000517</v>
      </c>
      <c r="I641" s="82">
        <v>42.695989186823752</v>
      </c>
      <c r="J641" s="82">
        <v>30.578746041142921</v>
      </c>
      <c r="K641" s="82"/>
      <c r="L641" s="117">
        <v>73.44</v>
      </c>
      <c r="M641" s="117">
        <v>146.71473522796668</v>
      </c>
      <c r="N641" s="87">
        <v>5950000</v>
      </c>
      <c r="O641" s="87">
        <v>264068000</v>
      </c>
      <c r="P641" s="87">
        <v>81448000</v>
      </c>
      <c r="Q641" s="87">
        <v>182620000</v>
      </c>
      <c r="R641" s="87">
        <f t="shared" si="18"/>
        <v>5949995.8525590608</v>
      </c>
      <c r="S641" s="87">
        <v>264068000</v>
      </c>
      <c r="T641" s="87">
        <f t="shared" si="19"/>
        <v>11886602.207457824</v>
      </c>
      <c r="U641" s="85"/>
      <c r="V641" s="115" t="s">
        <v>1257</v>
      </c>
      <c r="W641" s="115" t="s">
        <v>1257</v>
      </c>
      <c r="X641" s="115" t="s">
        <v>1258</v>
      </c>
    </row>
    <row r="642" spans="1:24">
      <c r="A642" s="85"/>
      <c r="B642" s="85">
        <v>8</v>
      </c>
      <c r="C642" s="82">
        <v>1</v>
      </c>
      <c r="D642" s="82">
        <v>22</v>
      </c>
      <c r="E642" s="82"/>
      <c r="F642" s="83">
        <v>2216</v>
      </c>
      <c r="G642" s="82">
        <v>5</v>
      </c>
      <c r="H642" s="82">
        <v>17.600556188758667</v>
      </c>
      <c r="I642" s="82">
        <v>40.928617085408391</v>
      </c>
      <c r="J642" s="82">
        <v>29.312959167980143</v>
      </c>
      <c r="K642" s="82"/>
      <c r="L642" s="117">
        <v>70.400000000000006</v>
      </c>
      <c r="M642" s="117">
        <v>140.64157625338854</v>
      </c>
      <c r="N642" s="87">
        <v>5900000</v>
      </c>
      <c r="O642" s="87">
        <v>251010000</v>
      </c>
      <c r="P642" s="87">
        <v>77420000</v>
      </c>
      <c r="Q642" s="87">
        <v>173590000</v>
      </c>
      <c r="R642" s="87">
        <f t="shared" si="18"/>
        <v>5899998.7491035378</v>
      </c>
      <c r="S642" s="87">
        <v>251010000</v>
      </c>
      <c r="T642" s="87">
        <f t="shared" si="19"/>
        <v>11786720.510894066</v>
      </c>
      <c r="U642" s="85"/>
      <c r="V642" s="115" t="s">
        <v>1257</v>
      </c>
      <c r="W642" s="115" t="s">
        <v>1257</v>
      </c>
      <c r="X642" s="115" t="s">
        <v>1258</v>
      </c>
    </row>
    <row r="643" spans="1:24">
      <c r="A643" s="85"/>
      <c r="B643" s="85">
        <v>8</v>
      </c>
      <c r="C643" s="82">
        <v>1</v>
      </c>
      <c r="D643" s="82">
        <v>22</v>
      </c>
      <c r="E643" s="82"/>
      <c r="F643" s="83">
        <v>2217</v>
      </c>
      <c r="G643" s="82">
        <v>5</v>
      </c>
      <c r="H643" s="82">
        <v>17.600556188758667</v>
      </c>
      <c r="I643" s="82">
        <v>40.928617085408391</v>
      </c>
      <c r="J643" s="82">
        <v>29.312959167980143</v>
      </c>
      <c r="K643" s="82"/>
      <c r="L643" s="117">
        <v>70.400000000000006</v>
      </c>
      <c r="M643" s="117">
        <v>140.64157625338854</v>
      </c>
      <c r="N643" s="87">
        <v>5900000</v>
      </c>
      <c r="O643" s="87">
        <v>251010000</v>
      </c>
      <c r="P643" s="87">
        <v>77420000</v>
      </c>
      <c r="Q643" s="87">
        <v>173590000</v>
      </c>
      <c r="R643" s="87">
        <f t="shared" ref="R643:R652" si="20">S643/(M643*0.3025)</f>
        <v>5899998.7491035378</v>
      </c>
      <c r="S643" s="87">
        <v>251010000</v>
      </c>
      <c r="T643" s="87">
        <f t="shared" ref="T643:T652" si="21">S643/(L643*0.3025)</f>
        <v>11786720.510894066</v>
      </c>
      <c r="U643" s="85"/>
      <c r="V643" s="115" t="s">
        <v>1257</v>
      </c>
      <c r="W643" s="115" t="s">
        <v>1257</v>
      </c>
      <c r="X643" s="115" t="s">
        <v>1258</v>
      </c>
    </row>
    <row r="644" spans="1:24">
      <c r="A644" s="85"/>
      <c r="B644" s="85">
        <v>8</v>
      </c>
      <c r="C644" s="82">
        <v>1</v>
      </c>
      <c r="D644" s="82">
        <v>22</v>
      </c>
      <c r="E644" s="82"/>
      <c r="F644" s="83">
        <v>2218</v>
      </c>
      <c r="G644" s="82">
        <v>5</v>
      </c>
      <c r="H644" s="82">
        <v>17.600556188758667</v>
      </c>
      <c r="I644" s="82">
        <v>40.928617085408391</v>
      </c>
      <c r="J644" s="82">
        <v>29.312959167980143</v>
      </c>
      <c r="K644" s="82"/>
      <c r="L644" s="117">
        <v>70.400000000000006</v>
      </c>
      <c r="M644" s="117">
        <v>140.64157625338854</v>
      </c>
      <c r="N644" s="87">
        <v>5900000</v>
      </c>
      <c r="O644" s="87">
        <v>251010000</v>
      </c>
      <c r="P644" s="87">
        <v>77420000</v>
      </c>
      <c r="Q644" s="87">
        <v>173590000</v>
      </c>
      <c r="R644" s="87">
        <f t="shared" si="20"/>
        <v>5899998.7491035378</v>
      </c>
      <c r="S644" s="87">
        <v>251010000</v>
      </c>
      <c r="T644" s="87">
        <f t="shared" si="21"/>
        <v>11786720.510894066</v>
      </c>
      <c r="U644" s="85"/>
      <c r="V644" s="115" t="s">
        <v>1257</v>
      </c>
      <c r="W644" s="115" t="s">
        <v>1257</v>
      </c>
      <c r="X644" s="115" t="s">
        <v>1258</v>
      </c>
    </row>
    <row r="645" spans="1:24">
      <c r="A645" s="85"/>
      <c r="B645" s="85">
        <v>8</v>
      </c>
      <c r="C645" s="82">
        <v>1</v>
      </c>
      <c r="D645" s="82">
        <v>22</v>
      </c>
      <c r="E645" s="82"/>
      <c r="F645" s="83">
        <v>2219</v>
      </c>
      <c r="G645" s="82">
        <v>5</v>
      </c>
      <c r="H645" s="82">
        <v>17.600556188758667</v>
      </c>
      <c r="I645" s="82">
        <v>40.928617085408391</v>
      </c>
      <c r="J645" s="82">
        <v>29.312959167980143</v>
      </c>
      <c r="K645" s="82"/>
      <c r="L645" s="117">
        <v>70.400000000000006</v>
      </c>
      <c r="M645" s="117">
        <v>140.64157625338854</v>
      </c>
      <c r="N645" s="87">
        <v>5900000</v>
      </c>
      <c r="O645" s="87">
        <v>251010000</v>
      </c>
      <c r="P645" s="87">
        <v>77420000</v>
      </c>
      <c r="Q645" s="87">
        <v>173590000</v>
      </c>
      <c r="R645" s="87">
        <f t="shared" si="20"/>
        <v>5899998.7491035378</v>
      </c>
      <c r="S645" s="87">
        <v>251010000</v>
      </c>
      <c r="T645" s="87">
        <f t="shared" si="21"/>
        <v>11786720.510894066</v>
      </c>
      <c r="U645" s="85"/>
      <c r="V645" s="115" t="s">
        <v>1257</v>
      </c>
      <c r="W645" s="115" t="s">
        <v>1257</v>
      </c>
      <c r="X645" s="115" t="s">
        <v>1258</v>
      </c>
    </row>
    <row r="646" spans="1:24">
      <c r="A646" s="85"/>
      <c r="B646" s="85">
        <v>8</v>
      </c>
      <c r="C646" s="82">
        <v>1</v>
      </c>
      <c r="D646" s="82">
        <v>22</v>
      </c>
      <c r="E646" s="82"/>
      <c r="F646" s="83">
        <v>2220</v>
      </c>
      <c r="G646" s="82">
        <v>5</v>
      </c>
      <c r="H646" s="82">
        <v>16.995537069770087</v>
      </c>
      <c r="I646" s="82">
        <v>39.521695873097478</v>
      </c>
      <c r="J646" s="82">
        <v>28.305326196580825</v>
      </c>
      <c r="K646" s="82"/>
      <c r="L646" s="117">
        <v>67.98</v>
      </c>
      <c r="M646" s="117">
        <v>135.80702206967831</v>
      </c>
      <c r="N646" s="87">
        <v>5900000</v>
      </c>
      <c r="O646" s="87">
        <v>242381000</v>
      </c>
      <c r="P646" s="87">
        <v>74751000</v>
      </c>
      <c r="Q646" s="87">
        <v>167630000</v>
      </c>
      <c r="R646" s="87">
        <f t="shared" si="20"/>
        <v>5899985.8175310725</v>
      </c>
      <c r="S646" s="87">
        <v>242381000</v>
      </c>
      <c r="T646" s="87">
        <f t="shared" si="21"/>
        <v>11786694.676849535</v>
      </c>
      <c r="U646" s="85"/>
      <c r="V646" s="115" t="s">
        <v>1257</v>
      </c>
      <c r="W646" s="115" t="s">
        <v>1257</v>
      </c>
      <c r="X646" s="115" t="s">
        <v>1258</v>
      </c>
    </row>
    <row r="647" spans="1:24">
      <c r="A647" s="85"/>
      <c r="B647" s="85">
        <v>8</v>
      </c>
      <c r="C647" s="82">
        <v>1</v>
      </c>
      <c r="D647" s="82">
        <v>22</v>
      </c>
      <c r="E647" s="82"/>
      <c r="F647" s="83">
        <v>2221</v>
      </c>
      <c r="G647" s="82">
        <v>5</v>
      </c>
      <c r="H647" s="82">
        <v>50.709102439856828</v>
      </c>
      <c r="I647" s="82">
        <v>117.91976425331512</v>
      </c>
      <c r="J647" s="82">
        <v>84.453799830133704</v>
      </c>
      <c r="K647" s="82"/>
      <c r="L647" s="117">
        <v>202.83</v>
      </c>
      <c r="M647" s="117">
        <v>405.20356408344884</v>
      </c>
      <c r="N647" s="87">
        <v>5850000</v>
      </c>
      <c r="O647" s="87">
        <v>717058000</v>
      </c>
      <c r="P647" s="87">
        <v>221148000</v>
      </c>
      <c r="Q647" s="87">
        <v>495910000</v>
      </c>
      <c r="R647" s="87">
        <f t="shared" si="20"/>
        <v>5849997.0867317254</v>
      </c>
      <c r="S647" s="87">
        <v>717058000</v>
      </c>
      <c r="T647" s="87">
        <f t="shared" si="21"/>
        <v>11686829.706756828</v>
      </c>
      <c r="U647" s="85"/>
      <c r="V647" s="115" t="s">
        <v>1257</v>
      </c>
      <c r="W647" s="115" t="s">
        <v>1257</v>
      </c>
      <c r="X647" s="115" t="s">
        <v>1258</v>
      </c>
    </row>
    <row r="648" spans="1:24">
      <c r="A648" s="85"/>
      <c r="B648" s="85">
        <v>8</v>
      </c>
      <c r="C648" s="82">
        <v>1</v>
      </c>
      <c r="D648" s="82">
        <v>22</v>
      </c>
      <c r="E648" s="82"/>
      <c r="F648" s="83">
        <v>2222</v>
      </c>
      <c r="G648" s="82">
        <v>5</v>
      </c>
      <c r="H648" s="82">
        <v>18.468083603176176</v>
      </c>
      <c r="I648" s="82">
        <v>42.945979319589746</v>
      </c>
      <c r="J648" s="82">
        <v>30.757788263333712</v>
      </c>
      <c r="K648" s="82"/>
      <c r="L648" s="117">
        <v>73.87</v>
      </c>
      <c r="M648" s="117">
        <v>147.57376758292347</v>
      </c>
      <c r="N648" s="87">
        <v>6000000</v>
      </c>
      <c r="O648" s="87">
        <v>267846000</v>
      </c>
      <c r="P648" s="87">
        <v>82606000</v>
      </c>
      <c r="Q648" s="87">
        <v>185240000</v>
      </c>
      <c r="R648" s="87">
        <f t="shared" si="20"/>
        <v>5999991.3047995446</v>
      </c>
      <c r="S648" s="87">
        <v>267846000</v>
      </c>
      <c r="T648" s="87">
        <f t="shared" si="21"/>
        <v>11986480.60530729</v>
      </c>
      <c r="U648" s="85"/>
      <c r="V648" s="115" t="s">
        <v>1257</v>
      </c>
      <c r="W648" s="115" t="s">
        <v>1257</v>
      </c>
      <c r="X648" s="115" t="s">
        <v>1258</v>
      </c>
    </row>
    <row r="649" spans="1:24">
      <c r="A649" s="85"/>
      <c r="B649" s="85">
        <v>8</v>
      </c>
      <c r="C649" s="82">
        <v>1</v>
      </c>
      <c r="D649" s="82">
        <v>22</v>
      </c>
      <c r="E649" s="82"/>
      <c r="F649" s="83">
        <v>2223</v>
      </c>
      <c r="G649" s="82">
        <v>5</v>
      </c>
      <c r="H649" s="82">
        <v>17.80056250908547</v>
      </c>
      <c r="I649" s="82">
        <v>41.393715006833489</v>
      </c>
      <c r="J649" s="82">
        <v>29.64606097670719</v>
      </c>
      <c r="K649" s="82"/>
      <c r="L649" s="117">
        <v>71.2</v>
      </c>
      <c r="M649" s="117">
        <v>142.23977598354068</v>
      </c>
      <c r="N649" s="87">
        <v>5900000</v>
      </c>
      <c r="O649" s="87">
        <v>253862000</v>
      </c>
      <c r="P649" s="87">
        <v>78292000</v>
      </c>
      <c r="Q649" s="87">
        <v>175570000</v>
      </c>
      <c r="R649" s="87">
        <f t="shared" si="20"/>
        <v>5899989.7696520956</v>
      </c>
      <c r="S649" s="87">
        <v>253862000</v>
      </c>
      <c r="T649" s="87">
        <f t="shared" si="21"/>
        <v>11786702.572197976</v>
      </c>
      <c r="U649" s="85"/>
      <c r="V649" s="115" t="s">
        <v>1257</v>
      </c>
      <c r="W649" s="115" t="s">
        <v>1257</v>
      </c>
      <c r="X649" s="115" t="s">
        <v>1258</v>
      </c>
    </row>
    <row r="650" spans="1:24">
      <c r="A650" s="85"/>
      <c r="B650" s="85">
        <v>8</v>
      </c>
      <c r="C650" s="82">
        <v>1</v>
      </c>
      <c r="D650" s="82">
        <v>22</v>
      </c>
      <c r="E650" s="82"/>
      <c r="F650" s="83">
        <v>2224</v>
      </c>
      <c r="G650" s="82">
        <v>5</v>
      </c>
      <c r="H650" s="82">
        <v>17.80056250908547</v>
      </c>
      <c r="I650" s="82">
        <v>41.393715006833489</v>
      </c>
      <c r="J650" s="82">
        <v>29.64606097670719</v>
      </c>
      <c r="K650" s="82"/>
      <c r="L650" s="117">
        <v>71.2</v>
      </c>
      <c r="M650" s="117">
        <v>142.23977598354068</v>
      </c>
      <c r="N650" s="87">
        <v>5900000</v>
      </c>
      <c r="O650" s="87">
        <v>253862000</v>
      </c>
      <c r="P650" s="87">
        <v>78292000</v>
      </c>
      <c r="Q650" s="87">
        <v>175570000</v>
      </c>
      <c r="R650" s="87">
        <f t="shared" si="20"/>
        <v>5899989.7696520956</v>
      </c>
      <c r="S650" s="87">
        <v>253862000</v>
      </c>
      <c r="T650" s="87">
        <f t="shared" si="21"/>
        <v>11786702.572197976</v>
      </c>
      <c r="U650" s="85"/>
      <c r="V650" s="115" t="s">
        <v>1257</v>
      </c>
      <c r="W650" s="115" t="s">
        <v>1257</v>
      </c>
      <c r="X650" s="115" t="s">
        <v>1258</v>
      </c>
    </row>
    <row r="651" spans="1:24">
      <c r="A651" s="85"/>
      <c r="B651" s="85">
        <v>8</v>
      </c>
      <c r="C651" s="82">
        <v>1</v>
      </c>
      <c r="D651" s="82">
        <v>22</v>
      </c>
      <c r="E651" s="82"/>
      <c r="F651" s="83">
        <v>2225</v>
      </c>
      <c r="G651" s="82">
        <v>5</v>
      </c>
      <c r="H651" s="82">
        <v>17.80056250908547</v>
      </c>
      <c r="I651" s="82">
        <v>41.393715006833489</v>
      </c>
      <c r="J651" s="82">
        <v>29.64606097670719</v>
      </c>
      <c r="K651" s="82"/>
      <c r="L651" s="117">
        <v>71.2</v>
      </c>
      <c r="M651" s="117">
        <v>142.23977598354068</v>
      </c>
      <c r="N651" s="87">
        <v>5900000</v>
      </c>
      <c r="O651" s="87">
        <v>253862000</v>
      </c>
      <c r="P651" s="87">
        <v>78292000</v>
      </c>
      <c r="Q651" s="87">
        <v>175570000</v>
      </c>
      <c r="R651" s="87">
        <f t="shared" si="20"/>
        <v>5899989.7696520956</v>
      </c>
      <c r="S651" s="87">
        <v>253862000</v>
      </c>
      <c r="T651" s="87">
        <f t="shared" si="21"/>
        <v>11786702.572197976</v>
      </c>
      <c r="U651" s="85"/>
      <c r="V651" s="115" t="s">
        <v>1257</v>
      </c>
      <c r="W651" s="115" t="s">
        <v>1257</v>
      </c>
      <c r="X651" s="115" t="s">
        <v>1258</v>
      </c>
    </row>
    <row r="652" spans="1:24">
      <c r="A652" s="85"/>
      <c r="B652" s="85">
        <v>8</v>
      </c>
      <c r="C652" s="82">
        <v>1</v>
      </c>
      <c r="D652" s="82">
        <v>22</v>
      </c>
      <c r="E652" s="82"/>
      <c r="F652" s="83">
        <v>2226</v>
      </c>
      <c r="G652" s="82">
        <v>5</v>
      </c>
      <c r="H652" s="82">
        <v>17.80056250908547</v>
      </c>
      <c r="I652" s="82">
        <v>41.393715006833489</v>
      </c>
      <c r="J652" s="82">
        <v>29.64606097670719</v>
      </c>
      <c r="K652" s="82"/>
      <c r="L652" s="117">
        <v>71.2</v>
      </c>
      <c r="M652" s="117">
        <v>142.23977598354068</v>
      </c>
      <c r="N652" s="87">
        <v>5900000</v>
      </c>
      <c r="O652" s="87">
        <v>253862000</v>
      </c>
      <c r="P652" s="87">
        <v>78292000</v>
      </c>
      <c r="Q652" s="87">
        <v>175570000</v>
      </c>
      <c r="R652" s="87">
        <f t="shared" si="20"/>
        <v>5899989.7696520956</v>
      </c>
      <c r="S652" s="87">
        <v>253862000</v>
      </c>
      <c r="T652" s="87">
        <f t="shared" si="21"/>
        <v>11786702.572197976</v>
      </c>
      <c r="U652" s="85"/>
      <c r="V652" s="115" t="s">
        <v>1257</v>
      </c>
      <c r="W652" s="115" t="s">
        <v>1257</v>
      </c>
      <c r="X652" s="115" t="s">
        <v>1258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X262"/>
  <sheetViews>
    <sheetView workbookViewId="0">
      <selection sqref="A1:XFD1"/>
    </sheetView>
  </sheetViews>
  <sheetFormatPr defaultRowHeight="12"/>
  <cols>
    <col min="1" max="1" width="6.5" style="132" bestFit="1" customWidth="1"/>
    <col min="2" max="2" width="7" style="132" bestFit="1" customWidth="1"/>
    <col min="3" max="3" width="6" style="132" bestFit="1" customWidth="1"/>
    <col min="4" max="4" width="4" style="132" bestFit="1" customWidth="1"/>
    <col min="5" max="5" width="6" style="132" bestFit="1" customWidth="1"/>
    <col min="6" max="6" width="6.33203125" style="134" bestFit="1" customWidth="1"/>
    <col min="7" max="7" width="6" style="132" bestFit="1" customWidth="1"/>
    <col min="8" max="8" width="8" style="132" bestFit="1" customWidth="1"/>
    <col min="9" max="10" width="9" style="132" bestFit="1" customWidth="1"/>
    <col min="11" max="11" width="8" style="132" bestFit="1" customWidth="1"/>
    <col min="12" max="13" width="9.33203125" style="132" bestFit="1" customWidth="1"/>
    <col min="14" max="14" width="12.1640625" style="133" bestFit="1" customWidth="1"/>
    <col min="15" max="15" width="15.33203125" style="133" bestFit="1" customWidth="1"/>
    <col min="16" max="17" width="13.33203125" style="133" bestFit="1" customWidth="1"/>
    <col min="18" max="18" width="13.33203125" style="133" customWidth="1"/>
    <col min="19" max="19" width="15.33203125" style="133" bestFit="1" customWidth="1"/>
    <col min="20" max="20" width="15.33203125" style="133" customWidth="1"/>
    <col min="21" max="21" width="8" style="132" bestFit="1" customWidth="1"/>
    <col min="22" max="23" width="8.1640625" style="132" bestFit="1" customWidth="1"/>
    <col min="24" max="24" width="11.33203125" style="132" bestFit="1" customWidth="1"/>
    <col min="25" max="16384" width="9.33203125" style="132"/>
  </cols>
  <sheetData>
    <row r="1" spans="1:24" s="84" customFormat="1" ht="11.25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9</v>
      </c>
      <c r="C2" s="82">
        <v>5</v>
      </c>
      <c r="D2" s="82">
        <v>-4</v>
      </c>
      <c r="E2" s="82">
        <v>3.4</v>
      </c>
      <c r="F2" s="139" t="s">
        <v>2044</v>
      </c>
      <c r="G2" s="82">
        <v>1</v>
      </c>
      <c r="H2" s="82">
        <v>10.702</v>
      </c>
      <c r="I2" s="82">
        <v>18.663</v>
      </c>
      <c r="J2" s="82">
        <v>19.186</v>
      </c>
      <c r="K2" s="82"/>
      <c r="L2" s="137">
        <v>39.256</v>
      </c>
      <c r="M2" s="137">
        <v>77.105000000000004</v>
      </c>
      <c r="N2" s="87">
        <f>O2/(M2*0.3025)</f>
        <v>1999934.6174396726</v>
      </c>
      <c r="O2" s="138">
        <v>46647000</v>
      </c>
      <c r="P2" s="138">
        <v>18537000</v>
      </c>
      <c r="Q2" s="138">
        <v>28110000</v>
      </c>
      <c r="R2" s="87">
        <f>S2/(M2*0.3025)</f>
        <v>1999934.6174396726</v>
      </c>
      <c r="S2" s="138">
        <v>46647000</v>
      </c>
      <c r="T2" s="87">
        <f>S2/(L2*0.3025)</f>
        <v>3928188.2687407262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9</v>
      </c>
      <c r="C3" s="82">
        <v>5</v>
      </c>
      <c r="D3" s="82">
        <v>-4</v>
      </c>
      <c r="E3" s="82">
        <v>3.4</v>
      </c>
      <c r="F3" s="139" t="s">
        <v>2045</v>
      </c>
      <c r="G3" s="82">
        <v>1</v>
      </c>
      <c r="H3" s="82">
        <v>12.430999999999999</v>
      </c>
      <c r="I3" s="82">
        <v>21.68</v>
      </c>
      <c r="J3" s="82">
        <v>22.286000000000001</v>
      </c>
      <c r="K3" s="82"/>
      <c r="L3" s="137">
        <v>45.6</v>
      </c>
      <c r="M3" s="137">
        <v>89.566000000000003</v>
      </c>
      <c r="N3" s="138">
        <v>1999836.4934450665</v>
      </c>
      <c r="O3" s="138">
        <v>54183000</v>
      </c>
      <c r="P3" s="138">
        <v>21533000</v>
      </c>
      <c r="Q3" s="138">
        <v>32650000</v>
      </c>
      <c r="R3" s="87">
        <f t="shared" ref="R3:R66" si="0">S3/(M3*0.3025)</f>
        <v>1999836.4934450665</v>
      </c>
      <c r="S3" s="138">
        <v>54183000</v>
      </c>
      <c r="T3" s="87">
        <f t="shared" ref="T3:T66" si="1">S3/(L3*0.3025)</f>
        <v>3928012.1792083513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9</v>
      </c>
      <c r="C4" s="82">
        <v>5</v>
      </c>
      <c r="D4" s="82">
        <v>-4</v>
      </c>
      <c r="E4" s="82">
        <v>3.4</v>
      </c>
      <c r="F4" s="139" t="s">
        <v>2046</v>
      </c>
      <c r="G4" s="82">
        <v>1</v>
      </c>
      <c r="H4" s="82">
        <v>7.7119999999999997</v>
      </c>
      <c r="I4" s="82">
        <v>13.449</v>
      </c>
      <c r="J4" s="82">
        <v>13.824999999999999</v>
      </c>
      <c r="K4" s="82"/>
      <c r="L4" s="137">
        <v>28.288</v>
      </c>
      <c r="M4" s="137">
        <v>55.561999999999998</v>
      </c>
      <c r="N4" s="138">
        <v>1999582.9244138259</v>
      </c>
      <c r="O4" s="138">
        <v>33608000</v>
      </c>
      <c r="P4" s="138">
        <v>13358000</v>
      </c>
      <c r="Q4" s="138">
        <v>20250000</v>
      </c>
      <c r="R4" s="87">
        <f t="shared" si="0"/>
        <v>1999582.9244138259</v>
      </c>
      <c r="S4" s="138">
        <v>33608000</v>
      </c>
      <c r="T4" s="87">
        <f t="shared" si="1"/>
        <v>3927489.6226767888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9</v>
      </c>
      <c r="C5" s="82">
        <v>5</v>
      </c>
      <c r="D5" s="82">
        <v>-4</v>
      </c>
      <c r="E5" s="82">
        <v>3.4</v>
      </c>
      <c r="F5" s="139" t="s">
        <v>2047</v>
      </c>
      <c r="G5" s="82">
        <v>1</v>
      </c>
      <c r="H5" s="82">
        <v>11.413</v>
      </c>
      <c r="I5" s="82">
        <v>19.901999999999997</v>
      </c>
      <c r="J5" s="82">
        <v>20.46</v>
      </c>
      <c r="K5" s="82"/>
      <c r="L5" s="137">
        <v>41.863999999999997</v>
      </c>
      <c r="M5" s="137">
        <v>82.225999999999999</v>
      </c>
      <c r="N5" s="138">
        <v>1999689.2258043897</v>
      </c>
      <c r="O5" s="138">
        <v>49739000</v>
      </c>
      <c r="P5" s="138">
        <v>19769000</v>
      </c>
      <c r="Q5" s="138">
        <v>29970000</v>
      </c>
      <c r="R5" s="87">
        <f t="shared" si="0"/>
        <v>1999689.2258043897</v>
      </c>
      <c r="S5" s="138">
        <v>49739000</v>
      </c>
      <c r="T5" s="87">
        <f t="shared" si="1"/>
        <v>3927633.4387777504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9</v>
      </c>
      <c r="C6" s="82">
        <v>5</v>
      </c>
      <c r="D6" s="82">
        <v>-3</v>
      </c>
      <c r="E6" s="82">
        <v>3.4</v>
      </c>
      <c r="F6" s="139" t="s">
        <v>1922</v>
      </c>
      <c r="G6" s="82">
        <v>1</v>
      </c>
      <c r="H6" s="82">
        <v>10.702</v>
      </c>
      <c r="I6" s="82">
        <v>18.663</v>
      </c>
      <c r="J6" s="82">
        <v>19.186</v>
      </c>
      <c r="K6" s="82"/>
      <c r="L6" s="137">
        <v>39.256</v>
      </c>
      <c r="M6" s="137">
        <v>77.105000000000004</v>
      </c>
      <c r="N6" s="138">
        <v>2299665.4235048159</v>
      </c>
      <c r="O6" s="138">
        <v>53638000</v>
      </c>
      <c r="P6" s="138">
        <v>21318000</v>
      </c>
      <c r="Q6" s="138">
        <v>32320000</v>
      </c>
      <c r="R6" s="87">
        <f t="shared" si="0"/>
        <v>2299665.4235048159</v>
      </c>
      <c r="S6" s="138">
        <v>53638000</v>
      </c>
      <c r="T6" s="87">
        <f t="shared" si="1"/>
        <v>4516907.0327934287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9</v>
      </c>
      <c r="C7" s="82">
        <v>5</v>
      </c>
      <c r="D7" s="82">
        <v>-3</v>
      </c>
      <c r="E7" s="82">
        <v>3.4</v>
      </c>
      <c r="F7" s="139" t="s">
        <v>1923</v>
      </c>
      <c r="G7" s="82">
        <v>1</v>
      </c>
      <c r="H7" s="82">
        <v>12.872</v>
      </c>
      <c r="I7" s="82">
        <v>22.445999999999998</v>
      </c>
      <c r="J7" s="82">
        <v>23.076000000000001</v>
      </c>
      <c r="K7" s="82"/>
      <c r="L7" s="137">
        <v>47.215000000000003</v>
      </c>
      <c r="M7" s="137">
        <v>92.736999999999995</v>
      </c>
      <c r="N7" s="138">
        <v>2299936.9852199997</v>
      </c>
      <c r="O7" s="138">
        <v>64520000</v>
      </c>
      <c r="P7" s="138">
        <v>25640000</v>
      </c>
      <c r="Q7" s="138">
        <v>38880000</v>
      </c>
      <c r="R7" s="87">
        <f t="shared" si="0"/>
        <v>2299936.9852199997</v>
      </c>
      <c r="S7" s="138">
        <v>64520000</v>
      </c>
      <c r="T7" s="87">
        <f t="shared" si="1"/>
        <v>4517404.5578385489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9</v>
      </c>
      <c r="C8" s="82">
        <v>5</v>
      </c>
      <c r="D8" s="82">
        <v>-3</v>
      </c>
      <c r="E8" s="82">
        <v>3.4</v>
      </c>
      <c r="F8" s="139" t="s">
        <v>2048</v>
      </c>
      <c r="G8" s="82">
        <v>1</v>
      </c>
      <c r="H8" s="82">
        <v>11.413</v>
      </c>
      <c r="I8" s="82">
        <v>19.901999999999997</v>
      </c>
      <c r="J8" s="82">
        <v>20.46</v>
      </c>
      <c r="K8" s="82"/>
      <c r="L8" s="137">
        <v>41.863999999999997</v>
      </c>
      <c r="M8" s="137">
        <v>82.225999999999999</v>
      </c>
      <c r="N8" s="138">
        <v>2299809.4548124066</v>
      </c>
      <c r="O8" s="138">
        <v>57204000</v>
      </c>
      <c r="P8" s="138">
        <v>22734000</v>
      </c>
      <c r="Q8" s="138">
        <v>34470000</v>
      </c>
      <c r="R8" s="87">
        <f t="shared" si="0"/>
        <v>2299809.4548124066</v>
      </c>
      <c r="S8" s="138">
        <v>57204000</v>
      </c>
      <c r="T8" s="87">
        <f t="shared" si="1"/>
        <v>4517106.1587857101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9</v>
      </c>
      <c r="C9" s="82">
        <v>5</v>
      </c>
      <c r="D9" s="82">
        <v>-2</v>
      </c>
      <c r="E9" s="82">
        <v>4</v>
      </c>
      <c r="F9" s="139" t="s">
        <v>1924</v>
      </c>
      <c r="G9" s="82">
        <v>1</v>
      </c>
      <c r="H9" s="82">
        <v>18.962</v>
      </c>
      <c r="I9" s="82">
        <v>33.069000000000003</v>
      </c>
      <c r="J9" s="82">
        <v>33.994999999999997</v>
      </c>
      <c r="K9" s="82"/>
      <c r="L9" s="137">
        <v>69.555999999999997</v>
      </c>
      <c r="M9" s="137">
        <v>136.62</v>
      </c>
      <c r="N9" s="138">
        <v>2499954.6307487376</v>
      </c>
      <c r="O9" s="138">
        <v>103317000</v>
      </c>
      <c r="P9" s="138">
        <v>41057000</v>
      </c>
      <c r="Q9" s="138">
        <v>62260000</v>
      </c>
      <c r="R9" s="87">
        <f t="shared" si="0"/>
        <v>2499954.6307487376</v>
      </c>
      <c r="S9" s="138">
        <v>103317000</v>
      </c>
      <c r="T9" s="87">
        <f t="shared" si="1"/>
        <v>4910342.7691772468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9</v>
      </c>
      <c r="C10" s="82">
        <v>5</v>
      </c>
      <c r="D10" s="82">
        <v>-2</v>
      </c>
      <c r="E10" s="82">
        <v>4</v>
      </c>
      <c r="F10" s="139" t="s">
        <v>1925</v>
      </c>
      <c r="G10" s="82">
        <v>1</v>
      </c>
      <c r="H10" s="82">
        <v>11.413</v>
      </c>
      <c r="I10" s="82">
        <v>19.901999999999997</v>
      </c>
      <c r="J10" s="82">
        <v>20.46</v>
      </c>
      <c r="K10" s="82"/>
      <c r="L10" s="137">
        <v>41.863999999999997</v>
      </c>
      <c r="M10" s="137">
        <v>82.225999999999999</v>
      </c>
      <c r="N10" s="138">
        <v>2499903.0087002702</v>
      </c>
      <c r="O10" s="138">
        <v>62181000</v>
      </c>
      <c r="P10" s="138">
        <v>24711000</v>
      </c>
      <c r="Q10" s="138">
        <v>37470000</v>
      </c>
      <c r="R10" s="87">
        <f t="shared" si="0"/>
        <v>2499903.0087002702</v>
      </c>
      <c r="S10" s="138">
        <v>62181000</v>
      </c>
      <c r="T10" s="87">
        <f t="shared" si="1"/>
        <v>4910114.2937461408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9</v>
      </c>
      <c r="C11" s="82">
        <v>5</v>
      </c>
      <c r="D11" s="82">
        <v>-2</v>
      </c>
      <c r="E11" s="82">
        <v>4</v>
      </c>
      <c r="F11" s="139" t="s">
        <v>2049</v>
      </c>
      <c r="G11" s="82">
        <v>1</v>
      </c>
      <c r="H11" s="82">
        <v>7.0519999999999996</v>
      </c>
      <c r="I11" s="82">
        <v>12.298999999999999</v>
      </c>
      <c r="J11" s="82">
        <v>12.643000000000001</v>
      </c>
      <c r="K11" s="82"/>
      <c r="L11" s="137">
        <v>25.869</v>
      </c>
      <c r="M11" s="137">
        <v>50.811</v>
      </c>
      <c r="N11" s="138">
        <v>2499556.3692445722</v>
      </c>
      <c r="O11" s="138">
        <v>38419000</v>
      </c>
      <c r="P11" s="138">
        <v>15269000</v>
      </c>
      <c r="Q11" s="138">
        <v>23150000</v>
      </c>
      <c r="R11" s="87">
        <f t="shared" si="0"/>
        <v>2499556.3692445722</v>
      </c>
      <c r="S11" s="138">
        <v>38419000</v>
      </c>
      <c r="T11" s="87">
        <f t="shared" si="1"/>
        <v>4909542.6447750572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9</v>
      </c>
      <c r="C12" s="82">
        <v>2</v>
      </c>
      <c r="D12" s="82">
        <v>-1</v>
      </c>
      <c r="E12" s="82">
        <v>4</v>
      </c>
      <c r="F12" s="139" t="s">
        <v>2050</v>
      </c>
      <c r="G12" s="82">
        <v>1</v>
      </c>
      <c r="H12" s="82">
        <v>32.192</v>
      </c>
      <c r="I12" s="82">
        <v>56.139000000000003</v>
      </c>
      <c r="J12" s="82">
        <v>57.710999999999999</v>
      </c>
      <c r="K12" s="82"/>
      <c r="L12" s="137">
        <v>118.08</v>
      </c>
      <c r="M12" s="137">
        <v>231.93</v>
      </c>
      <c r="N12" s="138">
        <v>8999822.9018231146</v>
      </c>
      <c r="O12" s="138">
        <v>631417000</v>
      </c>
      <c r="P12" s="138">
        <v>250927000</v>
      </c>
      <c r="Q12" s="138">
        <v>380490000</v>
      </c>
      <c r="R12" s="87">
        <f t="shared" si="0"/>
        <v>8999822.9018231146</v>
      </c>
      <c r="S12" s="138">
        <v>631417000</v>
      </c>
      <c r="T12" s="87">
        <f t="shared" si="1"/>
        <v>17677243.611279089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9</v>
      </c>
      <c r="C13" s="82">
        <v>2</v>
      </c>
      <c r="D13" s="82">
        <v>-1</v>
      </c>
      <c r="E13" s="82">
        <v>4</v>
      </c>
      <c r="F13" s="139" t="s">
        <v>2051</v>
      </c>
      <c r="G13" s="82">
        <v>1</v>
      </c>
      <c r="H13" s="82">
        <v>22.966000000000001</v>
      </c>
      <c r="I13" s="82">
        <v>40.049999999999997</v>
      </c>
      <c r="J13" s="82">
        <v>41.170999999999999</v>
      </c>
      <c r="K13" s="82"/>
      <c r="L13" s="137">
        <v>84.24</v>
      </c>
      <c r="M13" s="137">
        <v>165.46100000000001</v>
      </c>
      <c r="N13" s="138">
        <v>17999837.269085556</v>
      </c>
      <c r="O13" s="138">
        <v>900927000</v>
      </c>
      <c r="P13" s="138">
        <v>358027000</v>
      </c>
      <c r="Q13" s="138">
        <v>542900000</v>
      </c>
      <c r="R13" s="87">
        <f t="shared" si="0"/>
        <v>17999837.269085556</v>
      </c>
      <c r="S13" s="138">
        <v>900927000</v>
      </c>
      <c r="T13" s="87">
        <f t="shared" si="1"/>
        <v>35354594.900049448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9</v>
      </c>
      <c r="C14" s="82">
        <v>2</v>
      </c>
      <c r="D14" s="82">
        <v>-1</v>
      </c>
      <c r="E14" s="82">
        <v>4</v>
      </c>
      <c r="F14" s="139" t="s">
        <v>2052</v>
      </c>
      <c r="G14" s="82">
        <v>1</v>
      </c>
      <c r="H14" s="82">
        <v>30.628</v>
      </c>
      <c r="I14" s="82">
        <v>53.412999999999997</v>
      </c>
      <c r="J14" s="82">
        <v>54.907999999999994</v>
      </c>
      <c r="K14" s="82"/>
      <c r="L14" s="137">
        <v>112.345</v>
      </c>
      <c r="M14" s="137">
        <v>220.666</v>
      </c>
      <c r="N14" s="138">
        <v>10999923.372468306</v>
      </c>
      <c r="O14" s="138">
        <v>734261000</v>
      </c>
      <c r="P14" s="138">
        <v>291791000</v>
      </c>
      <c r="Q14" s="138">
        <v>442470000</v>
      </c>
      <c r="R14" s="87">
        <f t="shared" si="0"/>
        <v>10999923.372468306</v>
      </c>
      <c r="S14" s="138">
        <v>734261000</v>
      </c>
      <c r="T14" s="87">
        <f t="shared" si="1"/>
        <v>21605848.866519127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9</v>
      </c>
      <c r="C15" s="82">
        <v>2</v>
      </c>
      <c r="D15" s="82">
        <v>-1</v>
      </c>
      <c r="E15" s="82">
        <v>4</v>
      </c>
      <c r="F15" s="139" t="s">
        <v>2053</v>
      </c>
      <c r="G15" s="82">
        <v>1</v>
      </c>
      <c r="H15" s="82">
        <v>40.034999999999997</v>
      </c>
      <c r="I15" s="82">
        <v>69.819000000000003</v>
      </c>
      <c r="J15" s="82">
        <v>71.772999999999996</v>
      </c>
      <c r="K15" s="82"/>
      <c r="L15" s="137">
        <v>146.85400000000001</v>
      </c>
      <c r="M15" s="137">
        <v>288.44600000000003</v>
      </c>
      <c r="N15" s="138">
        <v>10999884.648331843</v>
      </c>
      <c r="O15" s="138">
        <v>959794000</v>
      </c>
      <c r="P15" s="138">
        <v>381414000</v>
      </c>
      <c r="Q15" s="138">
        <v>578380000</v>
      </c>
      <c r="R15" s="87">
        <f t="shared" si="0"/>
        <v>10999884.648331843</v>
      </c>
      <c r="S15" s="138">
        <v>959794000</v>
      </c>
      <c r="T15" s="87">
        <f t="shared" si="1"/>
        <v>21605626.862548701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9</v>
      </c>
      <c r="C16" s="82">
        <v>2</v>
      </c>
      <c r="D16" s="82">
        <v>-1</v>
      </c>
      <c r="E16" s="82">
        <v>4</v>
      </c>
      <c r="F16" s="139" t="s">
        <v>2054</v>
      </c>
      <c r="G16" s="82">
        <v>1</v>
      </c>
      <c r="H16" s="82">
        <v>17.605</v>
      </c>
      <c r="I16" s="82">
        <v>30.702999999999999</v>
      </c>
      <c r="J16" s="82">
        <v>31.562000000000001</v>
      </c>
      <c r="K16" s="82"/>
      <c r="L16" s="137">
        <v>64.578999999999994</v>
      </c>
      <c r="M16" s="137">
        <v>126.84399999999999</v>
      </c>
      <c r="N16" s="138">
        <v>7499730.9117387906</v>
      </c>
      <c r="O16" s="138">
        <v>287767000</v>
      </c>
      <c r="P16" s="138">
        <v>114357000</v>
      </c>
      <c r="Q16" s="138">
        <v>173410000</v>
      </c>
      <c r="R16" s="87">
        <f t="shared" si="0"/>
        <v>7499730.9117387906</v>
      </c>
      <c r="S16" s="138">
        <v>287767000</v>
      </c>
      <c r="T16" s="87">
        <f t="shared" si="1"/>
        <v>14730730.853196785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9</v>
      </c>
      <c r="C17" s="82">
        <v>2</v>
      </c>
      <c r="D17" s="82">
        <v>-1</v>
      </c>
      <c r="E17" s="82">
        <v>4</v>
      </c>
      <c r="F17" s="139" t="s">
        <v>2055</v>
      </c>
      <c r="G17" s="82">
        <v>1</v>
      </c>
      <c r="H17" s="82">
        <v>10.904999999999999</v>
      </c>
      <c r="I17" s="82">
        <v>19.016999999999999</v>
      </c>
      <c r="J17" s="82">
        <v>19.548999999999999</v>
      </c>
      <c r="K17" s="82"/>
      <c r="L17" s="137">
        <v>40</v>
      </c>
      <c r="M17" s="137">
        <v>78.566000000000003</v>
      </c>
      <c r="N17" s="138">
        <v>7499890.0750498138</v>
      </c>
      <c r="O17" s="138">
        <v>178244000</v>
      </c>
      <c r="P17" s="138">
        <v>70834000</v>
      </c>
      <c r="Q17" s="138">
        <v>107410000</v>
      </c>
      <c r="R17" s="87">
        <f t="shared" si="0"/>
        <v>7499890.0750498138</v>
      </c>
      <c r="S17" s="138">
        <v>178244000</v>
      </c>
      <c r="T17" s="87">
        <f t="shared" si="1"/>
        <v>14730909.090909092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9</v>
      </c>
      <c r="C18" s="82">
        <v>2</v>
      </c>
      <c r="D18" s="82">
        <v>-1</v>
      </c>
      <c r="E18" s="82">
        <v>4</v>
      </c>
      <c r="F18" s="139" t="s">
        <v>2056</v>
      </c>
      <c r="G18" s="82">
        <v>1</v>
      </c>
      <c r="H18" s="82">
        <v>10.904999999999999</v>
      </c>
      <c r="I18" s="82">
        <v>19.016999999999999</v>
      </c>
      <c r="J18" s="82">
        <v>19.548999999999999</v>
      </c>
      <c r="K18" s="82"/>
      <c r="L18" s="137">
        <v>40</v>
      </c>
      <c r="M18" s="137">
        <v>78.566000000000003</v>
      </c>
      <c r="N18" s="138">
        <v>7499890.0750498138</v>
      </c>
      <c r="O18" s="138">
        <v>178244000</v>
      </c>
      <c r="P18" s="138">
        <v>70834000</v>
      </c>
      <c r="Q18" s="138">
        <v>107410000</v>
      </c>
      <c r="R18" s="87">
        <f t="shared" si="0"/>
        <v>7499890.0750498138</v>
      </c>
      <c r="S18" s="138">
        <v>178244000</v>
      </c>
      <c r="T18" s="87">
        <f t="shared" si="1"/>
        <v>14730909.090909092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9</v>
      </c>
      <c r="C19" s="82">
        <v>2</v>
      </c>
      <c r="D19" s="82">
        <v>-1</v>
      </c>
      <c r="E19" s="82">
        <v>4</v>
      </c>
      <c r="F19" s="139" t="s">
        <v>2057</v>
      </c>
      <c r="G19" s="82">
        <v>1</v>
      </c>
      <c r="H19" s="82">
        <v>10.904999999999999</v>
      </c>
      <c r="I19" s="82">
        <v>19.016999999999999</v>
      </c>
      <c r="J19" s="82">
        <v>19.548999999999999</v>
      </c>
      <c r="K19" s="82"/>
      <c r="L19" s="137">
        <v>40</v>
      </c>
      <c r="M19" s="137">
        <v>78.566000000000003</v>
      </c>
      <c r="N19" s="138">
        <v>7499890.0750498138</v>
      </c>
      <c r="O19" s="138">
        <v>178244000</v>
      </c>
      <c r="P19" s="138">
        <v>70834000</v>
      </c>
      <c r="Q19" s="138">
        <v>107410000</v>
      </c>
      <c r="R19" s="87">
        <f t="shared" si="0"/>
        <v>7499890.0750498138</v>
      </c>
      <c r="S19" s="138">
        <v>178244000</v>
      </c>
      <c r="T19" s="87">
        <f t="shared" si="1"/>
        <v>14730909.090909092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9</v>
      </c>
      <c r="C20" s="82">
        <v>2</v>
      </c>
      <c r="D20" s="82">
        <v>-1</v>
      </c>
      <c r="E20" s="82">
        <v>4</v>
      </c>
      <c r="F20" s="139" t="s">
        <v>2058</v>
      </c>
      <c r="G20" s="82">
        <v>1</v>
      </c>
      <c r="H20" s="82">
        <v>19.356000000000002</v>
      </c>
      <c r="I20" s="82">
        <v>33.755000000000003</v>
      </c>
      <c r="J20" s="82">
        <v>34.700000000000003</v>
      </c>
      <c r="K20" s="82"/>
      <c r="L20" s="137">
        <v>71</v>
      </c>
      <c r="M20" s="137">
        <v>139.45500000000001</v>
      </c>
      <c r="N20" s="138">
        <v>7499797.766452699</v>
      </c>
      <c r="O20" s="138">
        <v>316380000</v>
      </c>
      <c r="P20" s="138">
        <v>125730000</v>
      </c>
      <c r="Q20" s="138">
        <v>190650000</v>
      </c>
      <c r="R20" s="87">
        <f t="shared" si="0"/>
        <v>7499797.766452699</v>
      </c>
      <c r="S20" s="138">
        <v>316380000</v>
      </c>
      <c r="T20" s="87">
        <f t="shared" si="1"/>
        <v>14730764.753812129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9</v>
      </c>
      <c r="C21" s="82">
        <v>2</v>
      </c>
      <c r="D21" s="82">
        <v>-1</v>
      </c>
      <c r="E21" s="82">
        <v>4</v>
      </c>
      <c r="F21" s="139" t="s">
        <v>2059</v>
      </c>
      <c r="G21" s="82">
        <v>1</v>
      </c>
      <c r="H21" s="82">
        <v>33.938000000000002</v>
      </c>
      <c r="I21" s="82">
        <v>59.186</v>
      </c>
      <c r="J21" s="82">
        <v>60.843000000000004</v>
      </c>
      <c r="K21" s="82"/>
      <c r="L21" s="137">
        <v>124.49</v>
      </c>
      <c r="M21" s="137">
        <v>244.51900000000001</v>
      </c>
      <c r="N21" s="138">
        <v>17999824.85432101</v>
      </c>
      <c r="O21" s="138">
        <v>1331393000</v>
      </c>
      <c r="P21" s="138">
        <v>529083000</v>
      </c>
      <c r="Q21" s="138">
        <v>802310000</v>
      </c>
      <c r="R21" s="87">
        <f t="shared" si="0"/>
        <v>17999824.85432101</v>
      </c>
      <c r="S21" s="138">
        <v>1331393000</v>
      </c>
      <c r="T21" s="87">
        <f t="shared" si="1"/>
        <v>35354640.320939191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9</v>
      </c>
      <c r="C22" s="82">
        <v>2</v>
      </c>
      <c r="D22" s="82">
        <v>-1</v>
      </c>
      <c r="E22" s="82">
        <v>4</v>
      </c>
      <c r="F22" s="139" t="s">
        <v>2060</v>
      </c>
      <c r="G22" s="82">
        <v>1</v>
      </c>
      <c r="H22" s="82">
        <v>23.009</v>
      </c>
      <c r="I22" s="82">
        <v>40.125999999999998</v>
      </c>
      <c r="J22" s="82">
        <v>41.249000000000002</v>
      </c>
      <c r="K22" s="82"/>
      <c r="L22" s="137">
        <v>84.4</v>
      </c>
      <c r="M22" s="137">
        <v>165.77500000000001</v>
      </c>
      <c r="N22" s="138">
        <v>17999723.313113589</v>
      </c>
      <c r="O22" s="138">
        <v>902631000</v>
      </c>
      <c r="P22" s="138">
        <v>358701000</v>
      </c>
      <c r="Q22" s="138">
        <v>543930000</v>
      </c>
      <c r="R22" s="87">
        <f t="shared" si="0"/>
        <v>17999723.313113589</v>
      </c>
      <c r="S22" s="138">
        <v>902631000</v>
      </c>
      <c r="T22" s="87">
        <f t="shared" si="1"/>
        <v>35354314.362931333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9</v>
      </c>
      <c r="C23" s="82">
        <v>2</v>
      </c>
      <c r="D23" s="82">
        <v>-1</v>
      </c>
      <c r="E23" s="82">
        <v>4</v>
      </c>
      <c r="F23" s="139" t="s">
        <v>2061</v>
      </c>
      <c r="G23" s="82">
        <v>1</v>
      </c>
      <c r="H23" s="82">
        <v>23.009</v>
      </c>
      <c r="I23" s="82">
        <v>40.125999999999998</v>
      </c>
      <c r="J23" s="82">
        <v>41.249000000000002</v>
      </c>
      <c r="K23" s="82"/>
      <c r="L23" s="137">
        <v>84.4</v>
      </c>
      <c r="M23" s="137">
        <v>165.77500000000001</v>
      </c>
      <c r="N23" s="138">
        <v>17999723.313113589</v>
      </c>
      <c r="O23" s="138">
        <v>902631000</v>
      </c>
      <c r="P23" s="138">
        <v>358701000</v>
      </c>
      <c r="Q23" s="138">
        <v>543930000</v>
      </c>
      <c r="R23" s="87">
        <f t="shared" si="0"/>
        <v>17999723.313113589</v>
      </c>
      <c r="S23" s="138">
        <v>902631000</v>
      </c>
      <c r="T23" s="87">
        <f t="shared" si="1"/>
        <v>35354314.362931333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9</v>
      </c>
      <c r="C24" s="82">
        <v>2</v>
      </c>
      <c r="D24" s="82">
        <v>-1</v>
      </c>
      <c r="E24" s="82">
        <v>4</v>
      </c>
      <c r="F24" s="139" t="s">
        <v>2062</v>
      </c>
      <c r="G24" s="82">
        <v>1</v>
      </c>
      <c r="H24" s="82">
        <v>20.562999999999999</v>
      </c>
      <c r="I24" s="82">
        <v>35.860999999999997</v>
      </c>
      <c r="J24" s="82">
        <v>36.863999999999997</v>
      </c>
      <c r="K24" s="82"/>
      <c r="L24" s="137">
        <v>75.427999999999997</v>
      </c>
      <c r="M24" s="137">
        <v>148.15299999999999</v>
      </c>
      <c r="N24" s="138">
        <v>18999768.666667078</v>
      </c>
      <c r="O24" s="138">
        <v>851499000</v>
      </c>
      <c r="P24" s="138">
        <v>338379000</v>
      </c>
      <c r="Q24" s="138">
        <v>513120000</v>
      </c>
      <c r="R24" s="87">
        <f t="shared" si="0"/>
        <v>18999768.666667078</v>
      </c>
      <c r="S24" s="138">
        <v>851499000</v>
      </c>
      <c r="T24" s="87">
        <f t="shared" si="1"/>
        <v>37318671.146957725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9</v>
      </c>
      <c r="C25" s="82">
        <v>2</v>
      </c>
      <c r="D25" s="82">
        <v>-1</v>
      </c>
      <c r="E25" s="82">
        <v>4</v>
      </c>
      <c r="F25" s="139" t="s">
        <v>2063</v>
      </c>
      <c r="G25" s="82">
        <v>1</v>
      </c>
      <c r="H25" s="82">
        <v>38.356000000000002</v>
      </c>
      <c r="I25" s="82">
        <v>66.891000000000005</v>
      </c>
      <c r="J25" s="82">
        <v>68.763999999999996</v>
      </c>
      <c r="K25" s="82"/>
      <c r="L25" s="137">
        <v>140.697</v>
      </c>
      <c r="M25" s="137">
        <v>276.35200000000003</v>
      </c>
      <c r="N25" s="138">
        <v>13999871.764935555</v>
      </c>
      <c r="O25" s="138">
        <v>1170340000</v>
      </c>
      <c r="P25" s="138">
        <v>465080000</v>
      </c>
      <c r="Q25" s="138">
        <v>705260000</v>
      </c>
      <c r="R25" s="87">
        <f t="shared" si="0"/>
        <v>13999871.764935555</v>
      </c>
      <c r="S25" s="138">
        <v>1170340000</v>
      </c>
      <c r="T25" s="87">
        <f t="shared" si="1"/>
        <v>27498045.885722306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9</v>
      </c>
      <c r="C26" s="82">
        <v>2</v>
      </c>
      <c r="D26" s="82">
        <v>-1</v>
      </c>
      <c r="E26" s="82">
        <v>4</v>
      </c>
      <c r="F26" s="139" t="s">
        <v>2064</v>
      </c>
      <c r="G26" s="82">
        <v>1</v>
      </c>
      <c r="H26" s="82">
        <v>36.652000000000001</v>
      </c>
      <c r="I26" s="82">
        <v>63.918999999999997</v>
      </c>
      <c r="J26" s="82">
        <v>65.707999999999998</v>
      </c>
      <c r="K26" s="82"/>
      <c r="L26" s="137">
        <v>134.44499999999999</v>
      </c>
      <c r="M26" s="137">
        <v>264.072</v>
      </c>
      <c r="N26" s="138">
        <v>13999888.334987028</v>
      </c>
      <c r="O26" s="138">
        <v>1118336000</v>
      </c>
      <c r="P26" s="138">
        <v>444416000</v>
      </c>
      <c r="Q26" s="138">
        <v>673920000</v>
      </c>
      <c r="R26" s="87">
        <f t="shared" si="0"/>
        <v>13999888.334987028</v>
      </c>
      <c r="S26" s="138">
        <v>1118336000</v>
      </c>
      <c r="T26" s="87">
        <f t="shared" si="1"/>
        <v>27498073.653885935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9</v>
      </c>
      <c r="C27" s="82">
        <v>2</v>
      </c>
      <c r="D27" s="82">
        <v>1</v>
      </c>
      <c r="E27" s="82">
        <v>5.8</v>
      </c>
      <c r="F27" s="139" t="s">
        <v>1951</v>
      </c>
      <c r="G27" s="82">
        <v>5</v>
      </c>
      <c r="H27" s="82">
        <v>28.791</v>
      </c>
      <c r="I27" s="82">
        <v>50.21</v>
      </c>
      <c r="J27" s="82">
        <v>51.616</v>
      </c>
      <c r="K27" s="82"/>
      <c r="L27" s="137">
        <v>105.61</v>
      </c>
      <c r="M27" s="137">
        <v>207.43600000000001</v>
      </c>
      <c r="N27" s="138">
        <v>11999941.354011569</v>
      </c>
      <c r="O27" s="138">
        <v>752989000</v>
      </c>
      <c r="P27" s="138">
        <v>299229000</v>
      </c>
      <c r="Q27" s="138">
        <v>453760000</v>
      </c>
      <c r="R27" s="87">
        <f t="shared" si="0"/>
        <v>11999941.354011569</v>
      </c>
      <c r="S27" s="138">
        <v>752989000</v>
      </c>
      <c r="T27" s="87">
        <f t="shared" si="1"/>
        <v>23569925.525146708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9</v>
      </c>
      <c r="C28" s="82">
        <v>2</v>
      </c>
      <c r="D28" s="82">
        <v>1</v>
      </c>
      <c r="E28" s="82">
        <v>5.8</v>
      </c>
      <c r="F28" s="139" t="s">
        <v>1097</v>
      </c>
      <c r="G28" s="82">
        <v>5</v>
      </c>
      <c r="H28" s="82">
        <v>19.518999999999998</v>
      </c>
      <c r="I28" s="82">
        <v>34.040999999999997</v>
      </c>
      <c r="J28" s="82">
        <v>34.994</v>
      </c>
      <c r="K28" s="82"/>
      <c r="L28" s="137">
        <v>71.599999999999994</v>
      </c>
      <c r="M28" s="137">
        <v>140.63499999999999</v>
      </c>
      <c r="N28" s="138">
        <v>11999763.763355525</v>
      </c>
      <c r="O28" s="138">
        <v>510495000</v>
      </c>
      <c r="P28" s="138">
        <v>202865000</v>
      </c>
      <c r="Q28" s="138">
        <v>307630000</v>
      </c>
      <c r="R28" s="87">
        <f t="shared" si="0"/>
        <v>11999763.763355525</v>
      </c>
      <c r="S28" s="138">
        <v>510495000</v>
      </c>
      <c r="T28" s="87">
        <f t="shared" si="1"/>
        <v>23569647.721501455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9</v>
      </c>
      <c r="C29" s="82">
        <v>2</v>
      </c>
      <c r="D29" s="82">
        <v>1</v>
      </c>
      <c r="E29" s="82">
        <v>5.8</v>
      </c>
      <c r="F29" s="139" t="s">
        <v>1098</v>
      </c>
      <c r="G29" s="82">
        <v>5</v>
      </c>
      <c r="H29" s="82">
        <v>19.518999999999998</v>
      </c>
      <c r="I29" s="82">
        <v>34.040999999999997</v>
      </c>
      <c r="J29" s="82">
        <v>34.994</v>
      </c>
      <c r="K29" s="82"/>
      <c r="L29" s="137">
        <v>71.599999999999994</v>
      </c>
      <c r="M29" s="137">
        <v>140.63499999999999</v>
      </c>
      <c r="N29" s="138">
        <v>11999763.763355525</v>
      </c>
      <c r="O29" s="138">
        <v>510495000</v>
      </c>
      <c r="P29" s="138">
        <v>202865000</v>
      </c>
      <c r="Q29" s="138">
        <v>307630000</v>
      </c>
      <c r="R29" s="87">
        <f t="shared" si="0"/>
        <v>11999763.763355525</v>
      </c>
      <c r="S29" s="138">
        <v>510495000</v>
      </c>
      <c r="T29" s="87">
        <f t="shared" si="1"/>
        <v>23569647.721501455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9</v>
      </c>
      <c r="C30" s="82">
        <v>2</v>
      </c>
      <c r="D30" s="82">
        <v>1</v>
      </c>
      <c r="E30" s="82">
        <v>5.8</v>
      </c>
      <c r="F30" s="139" t="s">
        <v>1099</v>
      </c>
      <c r="G30" s="82">
        <v>5</v>
      </c>
      <c r="H30" s="82">
        <v>29.462</v>
      </c>
      <c r="I30" s="82">
        <v>51.38</v>
      </c>
      <c r="J30" s="82">
        <v>52.817999999999998</v>
      </c>
      <c r="K30" s="82"/>
      <c r="L30" s="137">
        <v>108.071</v>
      </c>
      <c r="M30" s="137">
        <v>212.26900000000001</v>
      </c>
      <c r="N30" s="138">
        <v>11999914.812598035</v>
      </c>
      <c r="O30" s="138">
        <v>770531000</v>
      </c>
      <c r="P30" s="138">
        <v>306201000</v>
      </c>
      <c r="Q30" s="138">
        <v>464330000</v>
      </c>
      <c r="R30" s="87">
        <f t="shared" si="0"/>
        <v>11999914.812598035</v>
      </c>
      <c r="S30" s="138">
        <v>770531000</v>
      </c>
      <c r="T30" s="87">
        <f t="shared" si="1"/>
        <v>23569782.063230395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9</v>
      </c>
      <c r="C31" s="82">
        <v>2</v>
      </c>
      <c r="D31" s="82">
        <v>1</v>
      </c>
      <c r="E31" s="82">
        <v>5.8</v>
      </c>
      <c r="F31" s="139" t="s">
        <v>1100</v>
      </c>
      <c r="G31" s="82">
        <v>5</v>
      </c>
      <c r="H31" s="82">
        <v>67.619</v>
      </c>
      <c r="I31" s="82">
        <v>117.92400000000001</v>
      </c>
      <c r="J31" s="82">
        <v>121.22499999999999</v>
      </c>
      <c r="K31" s="82"/>
      <c r="L31" s="137">
        <v>248.03800000000001</v>
      </c>
      <c r="M31" s="137">
        <v>487.18700000000001</v>
      </c>
      <c r="N31" s="138">
        <v>9999886.8525495511</v>
      </c>
      <c r="O31" s="138">
        <v>1473724000</v>
      </c>
      <c r="P31" s="138">
        <v>585644000</v>
      </c>
      <c r="Q31" s="138">
        <v>888080000</v>
      </c>
      <c r="R31" s="87">
        <f t="shared" si="0"/>
        <v>9999886.8525495511</v>
      </c>
      <c r="S31" s="138">
        <v>1473724000</v>
      </c>
      <c r="T31" s="87">
        <f t="shared" si="1"/>
        <v>19641405.252554275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9</v>
      </c>
      <c r="C32" s="82">
        <v>2</v>
      </c>
      <c r="D32" s="82">
        <v>1</v>
      </c>
      <c r="E32" s="82">
        <v>5.8</v>
      </c>
      <c r="F32" s="139" t="s">
        <v>1101</v>
      </c>
      <c r="G32" s="82">
        <v>1</v>
      </c>
      <c r="H32" s="82">
        <v>40.792999999999999</v>
      </c>
      <c r="I32" s="82">
        <v>71.14</v>
      </c>
      <c r="J32" s="82">
        <v>73.132000000000005</v>
      </c>
      <c r="K32" s="82"/>
      <c r="L32" s="137">
        <v>149.63399999999999</v>
      </c>
      <c r="M32" s="137">
        <v>293.90600000000001</v>
      </c>
      <c r="N32" s="138">
        <v>9999868.9635574147</v>
      </c>
      <c r="O32" s="138">
        <v>889054000</v>
      </c>
      <c r="P32" s="138">
        <v>353304000</v>
      </c>
      <c r="Q32" s="138">
        <v>535750000</v>
      </c>
      <c r="R32" s="87">
        <f t="shared" si="0"/>
        <v>9999868.9635574147</v>
      </c>
      <c r="S32" s="138">
        <v>889054000</v>
      </c>
      <c r="T32" s="87">
        <f t="shared" si="1"/>
        <v>19641401.603935644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9</v>
      </c>
      <c r="C33" s="82">
        <v>2</v>
      </c>
      <c r="D33" s="82">
        <v>1</v>
      </c>
      <c r="E33" s="82">
        <v>5.8</v>
      </c>
      <c r="F33" s="139" t="s">
        <v>1102</v>
      </c>
      <c r="G33" s="82">
        <v>5</v>
      </c>
      <c r="H33" s="82">
        <v>42.34</v>
      </c>
      <c r="I33" s="82">
        <v>73.838999999999999</v>
      </c>
      <c r="J33" s="82">
        <v>75.906000000000006</v>
      </c>
      <c r="K33" s="82"/>
      <c r="L33" s="137">
        <v>155.31100000000001</v>
      </c>
      <c r="M33" s="137">
        <v>305.05600000000004</v>
      </c>
      <c r="N33" s="138">
        <v>10999904.204013374</v>
      </c>
      <c r="O33" s="138">
        <v>1015065000</v>
      </c>
      <c r="P33" s="138">
        <v>403375000</v>
      </c>
      <c r="Q33" s="138">
        <v>611690000</v>
      </c>
      <c r="R33" s="87">
        <f t="shared" si="0"/>
        <v>10999904.204013374</v>
      </c>
      <c r="S33" s="138">
        <v>1015065000</v>
      </c>
      <c r="T33" s="87">
        <f t="shared" si="1"/>
        <v>21605596.36380877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9</v>
      </c>
      <c r="C34" s="82">
        <v>2</v>
      </c>
      <c r="D34" s="82">
        <v>1</v>
      </c>
      <c r="E34" s="82">
        <v>5.8</v>
      </c>
      <c r="F34" s="139" t="s">
        <v>1103</v>
      </c>
      <c r="G34" s="82">
        <v>5</v>
      </c>
      <c r="H34" s="82">
        <v>40.743000000000002</v>
      </c>
      <c r="I34" s="82">
        <v>71.052999999999997</v>
      </c>
      <c r="J34" s="82">
        <v>73.042000000000002</v>
      </c>
      <c r="K34" s="82"/>
      <c r="L34" s="137">
        <v>149.44999999999999</v>
      </c>
      <c r="M34" s="137">
        <v>293.54499999999996</v>
      </c>
      <c r="N34" s="138">
        <v>10999853.740025219</v>
      </c>
      <c r="O34" s="138">
        <v>976758000</v>
      </c>
      <c r="P34" s="138">
        <v>388158000</v>
      </c>
      <c r="Q34" s="138">
        <v>588600000</v>
      </c>
      <c r="R34" s="87">
        <f t="shared" si="0"/>
        <v>10999853.740025219</v>
      </c>
      <c r="S34" s="138">
        <v>976758000</v>
      </c>
      <c r="T34" s="87">
        <f t="shared" si="1"/>
        <v>21605567.521684192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9</v>
      </c>
      <c r="C35" s="82">
        <v>2</v>
      </c>
      <c r="D35" s="82">
        <v>1</v>
      </c>
      <c r="E35" s="82">
        <v>5.8</v>
      </c>
      <c r="F35" s="139" t="s">
        <v>1104</v>
      </c>
      <c r="G35" s="82">
        <v>5</v>
      </c>
      <c r="H35" s="82">
        <v>40.674999999999997</v>
      </c>
      <c r="I35" s="82">
        <v>70.933999999999997</v>
      </c>
      <c r="J35" s="82">
        <v>72.92</v>
      </c>
      <c r="K35" s="82"/>
      <c r="L35" s="137">
        <v>149.19999999999999</v>
      </c>
      <c r="M35" s="137">
        <v>293.05399999999997</v>
      </c>
      <c r="N35" s="138">
        <v>10999918.949865501</v>
      </c>
      <c r="O35" s="138">
        <v>975130000</v>
      </c>
      <c r="P35" s="138">
        <v>387510000</v>
      </c>
      <c r="Q35" s="138">
        <v>587620000</v>
      </c>
      <c r="R35" s="87">
        <f t="shared" si="0"/>
        <v>10999918.949865501</v>
      </c>
      <c r="S35" s="138">
        <v>975130000</v>
      </c>
      <c r="T35" s="87">
        <f t="shared" si="1"/>
        <v>21605698.712693598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9</v>
      </c>
      <c r="C36" s="82">
        <v>2</v>
      </c>
      <c r="D36" s="82">
        <v>1</v>
      </c>
      <c r="E36" s="82">
        <v>5.8</v>
      </c>
      <c r="F36" s="139" t="s">
        <v>1105</v>
      </c>
      <c r="G36" s="82">
        <v>5</v>
      </c>
      <c r="H36" s="82">
        <v>40.593000000000004</v>
      </c>
      <c r="I36" s="82">
        <v>70.790999999999997</v>
      </c>
      <c r="J36" s="82">
        <v>72.772999999999996</v>
      </c>
      <c r="K36" s="82"/>
      <c r="L36" s="137">
        <v>148.9</v>
      </c>
      <c r="M36" s="137">
        <v>292.464</v>
      </c>
      <c r="N36" s="138">
        <v>10999943.93602558</v>
      </c>
      <c r="O36" s="138">
        <v>973169000</v>
      </c>
      <c r="P36" s="138">
        <v>386729000</v>
      </c>
      <c r="Q36" s="138">
        <v>586440000</v>
      </c>
      <c r="R36" s="87">
        <f t="shared" si="0"/>
        <v>10999943.93602558</v>
      </c>
      <c r="S36" s="138">
        <v>973169000</v>
      </c>
      <c r="T36" s="87">
        <f t="shared" si="1"/>
        <v>21605692.43321548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9</v>
      </c>
      <c r="C37" s="82">
        <v>2</v>
      </c>
      <c r="D37" s="82">
        <v>1</v>
      </c>
      <c r="E37" s="82">
        <v>5.8</v>
      </c>
      <c r="F37" s="139" t="s">
        <v>1106</v>
      </c>
      <c r="G37" s="82">
        <v>1</v>
      </c>
      <c r="H37" s="82">
        <v>30.998999999999999</v>
      </c>
      <c r="I37" s="82">
        <v>54.061</v>
      </c>
      <c r="J37" s="82">
        <v>55.573999999999998</v>
      </c>
      <c r="K37" s="82"/>
      <c r="L37" s="137">
        <v>113.71</v>
      </c>
      <c r="M37" s="137">
        <v>223.345</v>
      </c>
      <c r="N37" s="138">
        <v>11999920.813313872</v>
      </c>
      <c r="O37" s="138">
        <v>810737000</v>
      </c>
      <c r="P37" s="138">
        <v>322177000</v>
      </c>
      <c r="Q37" s="138">
        <v>488560000</v>
      </c>
      <c r="R37" s="87">
        <f t="shared" si="0"/>
        <v>11999920.813313872</v>
      </c>
      <c r="S37" s="138">
        <v>810737000</v>
      </c>
      <c r="T37" s="87">
        <f t="shared" si="1"/>
        <v>23569803.131207339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9</v>
      </c>
      <c r="C38" s="82">
        <v>2</v>
      </c>
      <c r="D38" s="82">
        <v>2</v>
      </c>
      <c r="E38" s="82">
        <v>4.5</v>
      </c>
      <c r="F38" s="139" t="s">
        <v>1974</v>
      </c>
      <c r="G38" s="82">
        <v>5</v>
      </c>
      <c r="H38" s="82">
        <v>22.427</v>
      </c>
      <c r="I38" s="82">
        <v>39.112000000000002</v>
      </c>
      <c r="J38" s="82">
        <v>40.206000000000003</v>
      </c>
      <c r="K38" s="82"/>
      <c r="L38" s="137">
        <v>82.266000000000005</v>
      </c>
      <c r="M38" s="137">
        <v>161.584</v>
      </c>
      <c r="N38" s="138">
        <v>7999953.3543538805</v>
      </c>
      <c r="O38" s="138">
        <v>391031000</v>
      </c>
      <c r="P38" s="138">
        <v>155391000</v>
      </c>
      <c r="Q38" s="138">
        <v>235640000</v>
      </c>
      <c r="R38" s="87">
        <f t="shared" si="0"/>
        <v>7999953.3543538805</v>
      </c>
      <c r="S38" s="138">
        <v>391031000</v>
      </c>
      <c r="T38" s="87">
        <f t="shared" si="1"/>
        <v>15713228.585441342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9</v>
      </c>
      <c r="C39" s="82">
        <v>2</v>
      </c>
      <c r="D39" s="82">
        <v>2</v>
      </c>
      <c r="E39" s="82">
        <v>4.5</v>
      </c>
      <c r="F39" s="139" t="s">
        <v>1108</v>
      </c>
      <c r="G39" s="82">
        <v>5</v>
      </c>
      <c r="H39" s="82">
        <v>21.045999999999999</v>
      </c>
      <c r="I39" s="82">
        <v>36.703000000000003</v>
      </c>
      <c r="J39" s="82">
        <v>37.731000000000002</v>
      </c>
      <c r="K39" s="82"/>
      <c r="L39" s="137">
        <v>77.2</v>
      </c>
      <c r="M39" s="137">
        <v>151.63400000000001</v>
      </c>
      <c r="N39" s="138">
        <v>7999732.2827247027</v>
      </c>
      <c r="O39" s="138">
        <v>366942000</v>
      </c>
      <c r="P39" s="138">
        <v>145822000</v>
      </c>
      <c r="Q39" s="138">
        <v>221120000</v>
      </c>
      <c r="R39" s="87">
        <f t="shared" si="0"/>
        <v>7999732.2827247027</v>
      </c>
      <c r="S39" s="138">
        <v>366942000</v>
      </c>
      <c r="T39" s="87">
        <f t="shared" si="1"/>
        <v>15712842.033143492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9</v>
      </c>
      <c r="C40" s="82">
        <v>2</v>
      </c>
      <c r="D40" s="82">
        <v>2</v>
      </c>
      <c r="E40" s="82">
        <v>4.5</v>
      </c>
      <c r="F40" s="139" t="s">
        <v>1109</v>
      </c>
      <c r="G40" s="82">
        <v>5</v>
      </c>
      <c r="H40" s="82">
        <v>21.045999999999999</v>
      </c>
      <c r="I40" s="82">
        <v>36.703000000000003</v>
      </c>
      <c r="J40" s="82">
        <v>37.731000000000002</v>
      </c>
      <c r="K40" s="82"/>
      <c r="L40" s="137">
        <v>77.2</v>
      </c>
      <c r="M40" s="137">
        <v>151.63400000000001</v>
      </c>
      <c r="N40" s="138">
        <v>7999732.2827247027</v>
      </c>
      <c r="O40" s="138">
        <v>366942000</v>
      </c>
      <c r="P40" s="138">
        <v>145822000</v>
      </c>
      <c r="Q40" s="138">
        <v>221120000</v>
      </c>
      <c r="R40" s="87">
        <f t="shared" si="0"/>
        <v>7999732.2827247027</v>
      </c>
      <c r="S40" s="138">
        <v>366942000</v>
      </c>
      <c r="T40" s="87">
        <f t="shared" si="1"/>
        <v>15712842.033143492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9</v>
      </c>
      <c r="C41" s="82">
        <v>2</v>
      </c>
      <c r="D41" s="82">
        <v>2</v>
      </c>
      <c r="E41" s="82">
        <v>4.5</v>
      </c>
      <c r="F41" s="139" t="s">
        <v>1110</v>
      </c>
      <c r="G41" s="82">
        <v>5</v>
      </c>
      <c r="H41" s="82">
        <v>31.568999999999999</v>
      </c>
      <c r="I41" s="82">
        <v>55.055</v>
      </c>
      <c r="J41" s="82">
        <v>56.595999999999997</v>
      </c>
      <c r="K41" s="82"/>
      <c r="L41" s="137">
        <v>115.8</v>
      </c>
      <c r="M41" s="137">
        <v>227.45099999999999</v>
      </c>
      <c r="N41" s="138">
        <v>7999892.1573190717</v>
      </c>
      <c r="O41" s="138">
        <v>550424000</v>
      </c>
      <c r="P41" s="138">
        <v>218734000</v>
      </c>
      <c r="Q41" s="138">
        <v>331690000</v>
      </c>
      <c r="R41" s="87">
        <f t="shared" si="0"/>
        <v>7999892.1573190717</v>
      </c>
      <c r="S41" s="138">
        <v>550424000</v>
      </c>
      <c r="T41" s="87">
        <f t="shared" si="1"/>
        <v>15713156.054182904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9</v>
      </c>
      <c r="C42" s="82">
        <v>2</v>
      </c>
      <c r="D42" s="82">
        <v>2</v>
      </c>
      <c r="E42" s="82">
        <v>4.5</v>
      </c>
      <c r="F42" s="139" t="s">
        <v>1111</v>
      </c>
      <c r="G42" s="82">
        <v>5</v>
      </c>
      <c r="H42" s="82">
        <v>59.841000000000001</v>
      </c>
      <c r="I42" s="82">
        <v>104.36</v>
      </c>
      <c r="J42" s="82">
        <v>107.28100000000001</v>
      </c>
      <c r="K42" s="82"/>
      <c r="L42" s="137">
        <v>219.506</v>
      </c>
      <c r="M42" s="137">
        <v>431.14700000000005</v>
      </c>
      <c r="N42" s="138">
        <v>7999902.3170693992</v>
      </c>
      <c r="O42" s="138">
        <v>1043363000</v>
      </c>
      <c r="P42" s="138">
        <v>414623000</v>
      </c>
      <c r="Q42" s="138">
        <v>628740000</v>
      </c>
      <c r="R42" s="87">
        <f t="shared" si="0"/>
        <v>7999902.3170693992</v>
      </c>
      <c r="S42" s="138">
        <v>1043363000</v>
      </c>
      <c r="T42" s="87">
        <f t="shared" si="1"/>
        <v>15713164.488886504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9</v>
      </c>
      <c r="C43" s="82">
        <v>2</v>
      </c>
      <c r="D43" s="82">
        <v>2</v>
      </c>
      <c r="E43" s="82">
        <v>4.5</v>
      </c>
      <c r="F43" s="139" t="s">
        <v>1112</v>
      </c>
      <c r="G43" s="82">
        <v>5</v>
      </c>
      <c r="H43" s="82">
        <v>37.621000000000002</v>
      </c>
      <c r="I43" s="82">
        <v>65.608999999999995</v>
      </c>
      <c r="J43" s="82">
        <v>67.445999999999998</v>
      </c>
      <c r="K43" s="82"/>
      <c r="L43" s="137">
        <v>138</v>
      </c>
      <c r="M43" s="137">
        <v>271.05500000000001</v>
      </c>
      <c r="N43" s="138">
        <v>7999913.4084433783</v>
      </c>
      <c r="O43" s="138">
        <v>655946000</v>
      </c>
      <c r="P43" s="138">
        <v>260666000</v>
      </c>
      <c r="Q43" s="138">
        <v>395280000</v>
      </c>
      <c r="R43" s="87">
        <f t="shared" si="0"/>
        <v>7999913.4084433783</v>
      </c>
      <c r="S43" s="138">
        <v>655946000</v>
      </c>
      <c r="T43" s="87">
        <f t="shared" si="1"/>
        <v>15713163.253084203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9</v>
      </c>
      <c r="C44" s="82">
        <v>2</v>
      </c>
      <c r="D44" s="82">
        <v>2</v>
      </c>
      <c r="E44" s="82">
        <v>4.5</v>
      </c>
      <c r="F44" s="139" t="s">
        <v>1113</v>
      </c>
      <c r="G44" s="82">
        <v>5</v>
      </c>
      <c r="H44" s="82">
        <v>67.031000000000006</v>
      </c>
      <c r="I44" s="82">
        <v>116.898</v>
      </c>
      <c r="J44" s="82">
        <v>120.17</v>
      </c>
      <c r="K44" s="82"/>
      <c r="L44" s="137">
        <v>245.87799999999999</v>
      </c>
      <c r="M44" s="137">
        <v>482.94600000000003</v>
      </c>
      <c r="N44" s="138">
        <v>8499945.9070642646</v>
      </c>
      <c r="O44" s="138">
        <v>1241767000</v>
      </c>
      <c r="P44" s="138">
        <v>493467000</v>
      </c>
      <c r="Q44" s="138">
        <v>748300000</v>
      </c>
      <c r="R44" s="87">
        <f t="shared" si="0"/>
        <v>8499945.9070642646</v>
      </c>
      <c r="S44" s="138">
        <v>1241767000</v>
      </c>
      <c r="T44" s="87">
        <f t="shared" si="1"/>
        <v>16695332.140464207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A45" s="135"/>
      <c r="B45" s="135">
        <v>9</v>
      </c>
      <c r="C45" s="82">
        <v>1</v>
      </c>
      <c r="D45" s="82">
        <v>2</v>
      </c>
      <c r="E45" s="82">
        <v>4.5</v>
      </c>
      <c r="F45" s="139" t="s">
        <v>1114</v>
      </c>
      <c r="G45" s="82">
        <v>5</v>
      </c>
      <c r="H45" s="82">
        <v>18.106000000000002</v>
      </c>
      <c r="I45" s="82">
        <v>31.576000000000001</v>
      </c>
      <c r="J45" s="82">
        <v>32.459000000000003</v>
      </c>
      <c r="K45" s="82"/>
      <c r="L45" s="137">
        <v>66.415000000000006</v>
      </c>
      <c r="M45" s="137">
        <v>130.45000000000002</v>
      </c>
      <c r="N45" s="138">
        <v>6649861.0974725122</v>
      </c>
      <c r="O45" s="138">
        <v>262411000</v>
      </c>
      <c r="P45" s="138">
        <v>104281000</v>
      </c>
      <c r="Q45" s="138">
        <v>158130000</v>
      </c>
      <c r="R45" s="87">
        <f t="shared" si="0"/>
        <v>6649861.0974725122</v>
      </c>
      <c r="S45" s="138">
        <v>262411000</v>
      </c>
      <c r="T45" s="87">
        <f t="shared" si="1"/>
        <v>13061422.572691249</v>
      </c>
      <c r="U45" s="135"/>
      <c r="V45" s="115" t="s">
        <v>2043</v>
      </c>
      <c r="W45" s="115" t="s">
        <v>2043</v>
      </c>
      <c r="X45" s="115" t="s">
        <v>772</v>
      </c>
    </row>
    <row r="46" spans="1:24">
      <c r="A46" s="135"/>
      <c r="B46" s="135">
        <v>9</v>
      </c>
      <c r="C46" s="82">
        <v>1</v>
      </c>
      <c r="D46" s="82">
        <v>2</v>
      </c>
      <c r="E46" s="82">
        <v>4.5</v>
      </c>
      <c r="F46" s="139" t="s">
        <v>1115</v>
      </c>
      <c r="G46" s="82">
        <v>5</v>
      </c>
      <c r="H46" s="82">
        <v>18.756</v>
      </c>
      <c r="I46" s="82">
        <v>32.71</v>
      </c>
      <c r="J46" s="82">
        <v>33.625</v>
      </c>
      <c r="K46" s="82"/>
      <c r="L46" s="137">
        <v>68.8</v>
      </c>
      <c r="M46" s="137">
        <v>135.13499999999999</v>
      </c>
      <c r="N46" s="138">
        <v>6649854.5837388821</v>
      </c>
      <c r="O46" s="138">
        <v>271835000</v>
      </c>
      <c r="P46" s="138">
        <v>108025000</v>
      </c>
      <c r="Q46" s="138">
        <v>163810000</v>
      </c>
      <c r="R46" s="87">
        <f t="shared" si="0"/>
        <v>6649854.5837388821</v>
      </c>
      <c r="S46" s="138">
        <v>271835000</v>
      </c>
      <c r="T46" s="87">
        <f t="shared" si="1"/>
        <v>13061454.929848166</v>
      </c>
      <c r="U46" s="135"/>
      <c r="V46" s="115" t="s">
        <v>2043</v>
      </c>
      <c r="W46" s="115" t="s">
        <v>2043</v>
      </c>
      <c r="X46" s="115" t="s">
        <v>772</v>
      </c>
    </row>
    <row r="47" spans="1:24">
      <c r="A47" s="135"/>
      <c r="B47" s="135">
        <v>9</v>
      </c>
      <c r="C47" s="82">
        <v>1</v>
      </c>
      <c r="D47" s="82">
        <v>2</v>
      </c>
      <c r="E47" s="82">
        <v>4.5</v>
      </c>
      <c r="F47" s="139" t="s">
        <v>1116</v>
      </c>
      <c r="G47" s="82">
        <v>5</v>
      </c>
      <c r="H47" s="82">
        <v>18.756</v>
      </c>
      <c r="I47" s="82">
        <v>32.71</v>
      </c>
      <c r="J47" s="82">
        <v>33.625</v>
      </c>
      <c r="K47" s="82"/>
      <c r="L47" s="137">
        <v>68.8</v>
      </c>
      <c r="M47" s="137">
        <v>135.13499999999999</v>
      </c>
      <c r="N47" s="138">
        <v>6649854.5837388821</v>
      </c>
      <c r="O47" s="138">
        <v>271835000</v>
      </c>
      <c r="P47" s="138">
        <v>108025000</v>
      </c>
      <c r="Q47" s="138">
        <v>163810000</v>
      </c>
      <c r="R47" s="87">
        <f t="shared" si="0"/>
        <v>6649854.5837388821</v>
      </c>
      <c r="S47" s="138">
        <v>271835000</v>
      </c>
      <c r="T47" s="87">
        <f t="shared" si="1"/>
        <v>13061454.929848166</v>
      </c>
      <c r="U47" s="135"/>
      <c r="V47" s="115" t="s">
        <v>2043</v>
      </c>
      <c r="W47" s="115" t="s">
        <v>2043</v>
      </c>
      <c r="X47" s="115" t="s">
        <v>772</v>
      </c>
    </row>
    <row r="48" spans="1:24">
      <c r="A48" s="135"/>
      <c r="B48" s="135">
        <v>9</v>
      </c>
      <c r="C48" s="82">
        <v>1</v>
      </c>
      <c r="D48" s="82">
        <v>2</v>
      </c>
      <c r="E48" s="82">
        <v>4.5</v>
      </c>
      <c r="F48" s="139" t="s">
        <v>1117</v>
      </c>
      <c r="G48" s="82">
        <v>5</v>
      </c>
      <c r="H48" s="82">
        <v>19.459</v>
      </c>
      <c r="I48" s="82">
        <v>33.936</v>
      </c>
      <c r="J48" s="82">
        <v>34.886000000000003</v>
      </c>
      <c r="K48" s="82"/>
      <c r="L48" s="137">
        <v>71.38</v>
      </c>
      <c r="M48" s="137">
        <v>140.202</v>
      </c>
      <c r="N48" s="138">
        <v>6649791.3695009835</v>
      </c>
      <c r="O48" s="138">
        <v>282025000</v>
      </c>
      <c r="P48" s="138">
        <v>112075000</v>
      </c>
      <c r="Q48" s="138">
        <v>169950000</v>
      </c>
      <c r="R48" s="87">
        <f t="shared" si="0"/>
        <v>6649791.3695009835</v>
      </c>
      <c r="S48" s="138">
        <v>282025000</v>
      </c>
      <c r="T48" s="87">
        <f t="shared" si="1"/>
        <v>13061278.363502057</v>
      </c>
      <c r="U48" s="135"/>
      <c r="V48" s="115" t="s">
        <v>2043</v>
      </c>
      <c r="W48" s="115" t="s">
        <v>2043</v>
      </c>
      <c r="X48" s="115" t="s">
        <v>772</v>
      </c>
    </row>
    <row r="49" spans="1:24">
      <c r="A49" s="135"/>
      <c r="B49" s="135">
        <v>9</v>
      </c>
      <c r="C49" s="82">
        <v>1</v>
      </c>
      <c r="D49" s="82">
        <v>3</v>
      </c>
      <c r="E49" s="82">
        <v>3.65</v>
      </c>
      <c r="F49" s="139" t="s">
        <v>1976</v>
      </c>
      <c r="G49" s="82">
        <v>5</v>
      </c>
      <c r="H49" s="82">
        <v>56.825000000000003</v>
      </c>
      <c r="I49" s="82">
        <v>99.097999999999999</v>
      </c>
      <c r="J49" s="82">
        <v>101.873</v>
      </c>
      <c r="K49" s="82"/>
      <c r="L49" s="137">
        <v>208.44200000000001</v>
      </c>
      <c r="M49" s="137">
        <v>409.41300000000001</v>
      </c>
      <c r="N49" s="138">
        <v>6639975.1306046983</v>
      </c>
      <c r="O49" s="138">
        <v>822341000</v>
      </c>
      <c r="P49" s="138">
        <v>326791000</v>
      </c>
      <c r="Q49" s="138">
        <v>495550000</v>
      </c>
      <c r="R49" s="87">
        <f t="shared" si="0"/>
        <v>6639951.9424837492</v>
      </c>
      <c r="S49" s="138">
        <v>822341000</v>
      </c>
      <c r="T49" s="87">
        <f t="shared" si="1"/>
        <v>13041914.031855861</v>
      </c>
      <c r="U49" s="135"/>
      <c r="V49" s="115" t="s">
        <v>2043</v>
      </c>
      <c r="W49" s="115" t="s">
        <v>2043</v>
      </c>
      <c r="X49" s="115" t="s">
        <v>772</v>
      </c>
    </row>
    <row r="50" spans="1:24">
      <c r="A50" s="135"/>
      <c r="B50" s="135">
        <v>9</v>
      </c>
      <c r="C50" s="82">
        <v>1</v>
      </c>
      <c r="D50" s="82">
        <v>3</v>
      </c>
      <c r="E50" s="82">
        <v>3.65</v>
      </c>
      <c r="F50" s="139" t="s">
        <v>1125</v>
      </c>
      <c r="G50" s="82">
        <v>5</v>
      </c>
      <c r="H50" s="82">
        <v>59.080999999999996</v>
      </c>
      <c r="I50" s="82">
        <v>103.03099999999999</v>
      </c>
      <c r="J50" s="82">
        <v>105.916</v>
      </c>
      <c r="K50" s="82"/>
      <c r="L50" s="137">
        <v>216.714</v>
      </c>
      <c r="M50" s="137">
        <v>425.661</v>
      </c>
      <c r="N50" s="138">
        <v>6599982.9142138204</v>
      </c>
      <c r="O50" s="138">
        <v>849827000</v>
      </c>
      <c r="P50" s="138">
        <v>337717000</v>
      </c>
      <c r="Q50" s="138">
        <v>512110000</v>
      </c>
      <c r="R50" s="87">
        <f t="shared" si="0"/>
        <v>6599959.7204006352</v>
      </c>
      <c r="S50" s="138">
        <v>849827000</v>
      </c>
      <c r="T50" s="87">
        <f t="shared" si="1"/>
        <v>12963377.790753966</v>
      </c>
      <c r="U50" s="135"/>
      <c r="V50" s="115" t="s">
        <v>2043</v>
      </c>
      <c r="W50" s="115" t="s">
        <v>2043</v>
      </c>
      <c r="X50" s="115" t="s">
        <v>772</v>
      </c>
    </row>
    <row r="51" spans="1:24">
      <c r="A51" s="135"/>
      <c r="B51" s="135">
        <v>9</v>
      </c>
      <c r="C51" s="82">
        <v>1</v>
      </c>
      <c r="D51" s="82">
        <v>3</v>
      </c>
      <c r="E51" s="82">
        <v>3.65</v>
      </c>
      <c r="F51" s="139" t="s">
        <v>1126</v>
      </c>
      <c r="G51" s="82">
        <v>5</v>
      </c>
      <c r="H51" s="82">
        <v>88.182000000000002</v>
      </c>
      <c r="I51" s="82">
        <v>153.78199999999998</v>
      </c>
      <c r="J51" s="82">
        <v>158.08699999999999</v>
      </c>
      <c r="K51" s="82"/>
      <c r="L51" s="137">
        <v>323.46100000000001</v>
      </c>
      <c r="M51" s="137">
        <v>635.32999999999993</v>
      </c>
      <c r="N51" s="138">
        <v>6619969.0926025165</v>
      </c>
      <c r="O51" s="138">
        <v>1272272000</v>
      </c>
      <c r="P51" s="138">
        <v>505592000</v>
      </c>
      <c r="Q51" s="138">
        <v>766680000</v>
      </c>
      <c r="R51" s="87">
        <f t="shared" si="0"/>
        <v>6619957.8978478434</v>
      </c>
      <c r="S51" s="138">
        <v>1272272000</v>
      </c>
      <c r="T51" s="87">
        <f t="shared" si="1"/>
        <v>13002673.741933864</v>
      </c>
      <c r="U51" s="135"/>
      <c r="V51" s="115" t="s">
        <v>2043</v>
      </c>
      <c r="W51" s="115" t="s">
        <v>2043</v>
      </c>
      <c r="X51" s="115" t="s">
        <v>772</v>
      </c>
    </row>
    <row r="52" spans="1:24">
      <c r="A52" s="135"/>
      <c r="B52" s="135">
        <v>9</v>
      </c>
      <c r="C52" s="82">
        <v>1</v>
      </c>
      <c r="D52" s="82">
        <v>3</v>
      </c>
      <c r="E52" s="82">
        <v>3.65</v>
      </c>
      <c r="F52" s="139" t="s">
        <v>1127</v>
      </c>
      <c r="G52" s="82">
        <v>5</v>
      </c>
      <c r="H52" s="82">
        <v>29.632999999999999</v>
      </c>
      <c r="I52" s="82">
        <v>51.677</v>
      </c>
      <c r="J52" s="82">
        <v>53.125</v>
      </c>
      <c r="K52" s="82"/>
      <c r="L52" s="137">
        <v>108.69799999999999</v>
      </c>
      <c r="M52" s="137">
        <v>213.49999999999997</v>
      </c>
      <c r="N52" s="138">
        <v>6589882.943143812</v>
      </c>
      <c r="O52" s="138">
        <v>425601000</v>
      </c>
      <c r="P52" s="138">
        <v>169131000</v>
      </c>
      <c r="Q52" s="138">
        <v>256470000</v>
      </c>
      <c r="R52" s="87">
        <f t="shared" si="0"/>
        <v>6589908.4522035345</v>
      </c>
      <c r="S52" s="138">
        <v>425601000</v>
      </c>
      <c r="T52" s="87">
        <f t="shared" si="1"/>
        <v>12943618.599656431</v>
      </c>
      <c r="U52" s="135"/>
      <c r="V52" s="115" t="s">
        <v>2043</v>
      </c>
      <c r="W52" s="115" t="s">
        <v>2043</v>
      </c>
      <c r="X52" s="115" t="s">
        <v>772</v>
      </c>
    </row>
    <row r="53" spans="1:24">
      <c r="A53" s="135"/>
      <c r="B53" s="135">
        <v>9</v>
      </c>
      <c r="C53" s="82">
        <v>1</v>
      </c>
      <c r="D53" s="82">
        <v>3</v>
      </c>
      <c r="E53" s="82">
        <v>3.65</v>
      </c>
      <c r="F53" s="139" t="s">
        <v>1128</v>
      </c>
      <c r="G53" s="82">
        <v>5</v>
      </c>
      <c r="H53" s="82">
        <v>28.352</v>
      </c>
      <c r="I53" s="82">
        <v>49.445</v>
      </c>
      <c r="J53" s="82">
        <v>50.829000000000001</v>
      </c>
      <c r="K53" s="82"/>
      <c r="L53" s="137">
        <v>104</v>
      </c>
      <c r="M53" s="137">
        <v>204.274</v>
      </c>
      <c r="N53" s="138">
        <v>6589921.1884841323</v>
      </c>
      <c r="O53" s="138">
        <v>407211000</v>
      </c>
      <c r="P53" s="138">
        <v>161821000</v>
      </c>
      <c r="Q53" s="138">
        <v>245390000</v>
      </c>
      <c r="R53" s="87">
        <f t="shared" si="0"/>
        <v>6589933.4526944328</v>
      </c>
      <c r="S53" s="138">
        <v>407211000</v>
      </c>
      <c r="T53" s="87">
        <f t="shared" si="1"/>
        <v>12943769.866497139</v>
      </c>
      <c r="U53" s="135"/>
      <c r="V53" s="115" t="s">
        <v>2043</v>
      </c>
      <c r="W53" s="115" t="s">
        <v>2043</v>
      </c>
      <c r="X53" s="115" t="s">
        <v>772</v>
      </c>
    </row>
    <row r="54" spans="1:24">
      <c r="A54" s="135"/>
      <c r="B54" s="135">
        <v>9</v>
      </c>
      <c r="C54" s="82">
        <v>1</v>
      </c>
      <c r="D54" s="82">
        <v>3</v>
      </c>
      <c r="E54" s="82">
        <v>3.65</v>
      </c>
      <c r="F54" s="139" t="s">
        <v>1129</v>
      </c>
      <c r="G54" s="82">
        <v>5</v>
      </c>
      <c r="H54" s="82">
        <v>28.352</v>
      </c>
      <c r="I54" s="82">
        <v>49.445</v>
      </c>
      <c r="J54" s="82">
        <v>50.829000000000001</v>
      </c>
      <c r="K54" s="82"/>
      <c r="L54" s="137">
        <v>104</v>
      </c>
      <c r="M54" s="137">
        <v>204.274</v>
      </c>
      <c r="N54" s="138">
        <v>6589921.1884841323</v>
      </c>
      <c r="O54" s="138">
        <v>407211000</v>
      </c>
      <c r="P54" s="138">
        <v>161821000</v>
      </c>
      <c r="Q54" s="138">
        <v>245390000</v>
      </c>
      <c r="R54" s="87">
        <f t="shared" si="0"/>
        <v>6589933.4526944328</v>
      </c>
      <c r="S54" s="138">
        <v>407211000</v>
      </c>
      <c r="T54" s="87">
        <f t="shared" si="1"/>
        <v>12943769.866497139</v>
      </c>
      <c r="U54" s="135"/>
      <c r="V54" s="115" t="s">
        <v>2043</v>
      </c>
      <c r="W54" s="115" t="s">
        <v>2043</v>
      </c>
      <c r="X54" s="115" t="s">
        <v>772</v>
      </c>
    </row>
    <row r="55" spans="1:24">
      <c r="A55" s="135"/>
      <c r="B55" s="135">
        <v>9</v>
      </c>
      <c r="C55" s="82">
        <v>1</v>
      </c>
      <c r="D55" s="82">
        <v>3</v>
      </c>
      <c r="E55" s="82">
        <v>3.65</v>
      </c>
      <c r="F55" s="139" t="s">
        <v>1130</v>
      </c>
      <c r="G55" s="82">
        <v>5</v>
      </c>
      <c r="H55" s="82">
        <v>28.352</v>
      </c>
      <c r="I55" s="82">
        <v>49.445</v>
      </c>
      <c r="J55" s="82">
        <v>50.829000000000001</v>
      </c>
      <c r="K55" s="82"/>
      <c r="L55" s="137">
        <v>104</v>
      </c>
      <c r="M55" s="137">
        <v>204.274</v>
      </c>
      <c r="N55" s="138">
        <v>6589921.1884841323</v>
      </c>
      <c r="O55" s="138">
        <v>407211000</v>
      </c>
      <c r="P55" s="138">
        <v>161821000</v>
      </c>
      <c r="Q55" s="138">
        <v>245390000</v>
      </c>
      <c r="R55" s="87">
        <f t="shared" si="0"/>
        <v>6589933.4526944328</v>
      </c>
      <c r="S55" s="138">
        <v>407211000</v>
      </c>
      <c r="T55" s="87">
        <f t="shared" si="1"/>
        <v>12943769.866497139</v>
      </c>
      <c r="U55" s="135"/>
      <c r="V55" s="115" t="s">
        <v>2043</v>
      </c>
      <c r="W55" s="115" t="s">
        <v>2043</v>
      </c>
      <c r="X55" s="115" t="s">
        <v>772</v>
      </c>
    </row>
    <row r="56" spans="1:24">
      <c r="A56" s="135"/>
      <c r="B56" s="135">
        <v>9</v>
      </c>
      <c r="C56" s="82">
        <v>1</v>
      </c>
      <c r="D56" s="82">
        <v>3</v>
      </c>
      <c r="E56" s="82">
        <v>3.65</v>
      </c>
      <c r="F56" s="139" t="s">
        <v>1131</v>
      </c>
      <c r="G56" s="82">
        <v>5</v>
      </c>
      <c r="H56" s="82">
        <v>28.352</v>
      </c>
      <c r="I56" s="82">
        <v>49.445</v>
      </c>
      <c r="J56" s="82">
        <v>50.829000000000001</v>
      </c>
      <c r="K56" s="82"/>
      <c r="L56" s="137">
        <v>104</v>
      </c>
      <c r="M56" s="137">
        <v>204.274</v>
      </c>
      <c r="N56" s="138">
        <v>6589921.1884841323</v>
      </c>
      <c r="O56" s="138">
        <v>407211000</v>
      </c>
      <c r="P56" s="138">
        <v>161821000</v>
      </c>
      <c r="Q56" s="138">
        <v>245390000</v>
      </c>
      <c r="R56" s="87">
        <f t="shared" si="0"/>
        <v>6589933.4526944328</v>
      </c>
      <c r="S56" s="138">
        <v>407211000</v>
      </c>
      <c r="T56" s="87">
        <f t="shared" si="1"/>
        <v>12943769.866497139</v>
      </c>
      <c r="U56" s="135"/>
      <c r="V56" s="115" t="s">
        <v>2043</v>
      </c>
      <c r="W56" s="115" t="s">
        <v>2043</v>
      </c>
      <c r="X56" s="115" t="s">
        <v>772</v>
      </c>
    </row>
    <row r="57" spans="1:24">
      <c r="A57" s="135"/>
      <c r="B57" s="135">
        <v>9</v>
      </c>
      <c r="C57" s="82">
        <v>1</v>
      </c>
      <c r="D57" s="82">
        <v>3</v>
      </c>
      <c r="E57" s="82">
        <v>3.65</v>
      </c>
      <c r="F57" s="139" t="s">
        <v>1132</v>
      </c>
      <c r="G57" s="82">
        <v>5</v>
      </c>
      <c r="H57" s="82">
        <v>28.352</v>
      </c>
      <c r="I57" s="82">
        <v>49.445</v>
      </c>
      <c r="J57" s="82">
        <v>50.829000000000001</v>
      </c>
      <c r="K57" s="82"/>
      <c r="L57" s="137">
        <v>104</v>
      </c>
      <c r="M57" s="137">
        <v>204.274</v>
      </c>
      <c r="N57" s="138">
        <v>6589921.1884841323</v>
      </c>
      <c r="O57" s="138">
        <v>407211000</v>
      </c>
      <c r="P57" s="138">
        <v>161821000</v>
      </c>
      <c r="Q57" s="138">
        <v>245390000</v>
      </c>
      <c r="R57" s="87">
        <f t="shared" si="0"/>
        <v>6589933.4526944328</v>
      </c>
      <c r="S57" s="138">
        <v>407211000</v>
      </c>
      <c r="T57" s="87">
        <f t="shared" si="1"/>
        <v>12943769.866497139</v>
      </c>
      <c r="U57" s="135"/>
      <c r="V57" s="115" t="s">
        <v>2043</v>
      </c>
      <c r="W57" s="115" t="s">
        <v>2043</v>
      </c>
      <c r="X57" s="115" t="s">
        <v>772</v>
      </c>
    </row>
    <row r="58" spans="1:24">
      <c r="A58" s="135"/>
      <c r="B58" s="135">
        <v>9</v>
      </c>
      <c r="C58" s="82">
        <v>1</v>
      </c>
      <c r="D58" s="82">
        <v>3</v>
      </c>
      <c r="E58" s="82">
        <v>3.65</v>
      </c>
      <c r="F58" s="139" t="s">
        <v>1133</v>
      </c>
      <c r="G58" s="82">
        <v>5</v>
      </c>
      <c r="H58" s="82">
        <v>29.77</v>
      </c>
      <c r="I58" s="82">
        <v>51.917000000000002</v>
      </c>
      <c r="J58" s="82">
        <v>53.37</v>
      </c>
      <c r="K58" s="82"/>
      <c r="L58" s="137">
        <v>109.2</v>
      </c>
      <c r="M58" s="137">
        <v>214.48699999999999</v>
      </c>
      <c r="N58" s="138">
        <v>6589855.4298572792</v>
      </c>
      <c r="O58" s="138">
        <v>427563000</v>
      </c>
      <c r="P58" s="138">
        <v>169913000</v>
      </c>
      <c r="Q58" s="138">
        <v>257650000</v>
      </c>
      <c r="R58" s="87">
        <f t="shared" si="0"/>
        <v>6589823.1825643405</v>
      </c>
      <c r="S58" s="138">
        <v>427563000</v>
      </c>
      <c r="T58" s="87">
        <f t="shared" si="1"/>
        <v>12943511.034420125</v>
      </c>
      <c r="U58" s="135"/>
      <c r="V58" s="115" t="s">
        <v>2043</v>
      </c>
      <c r="W58" s="115" t="s">
        <v>2043</v>
      </c>
      <c r="X58" s="115" t="s">
        <v>772</v>
      </c>
    </row>
    <row r="59" spans="1:24">
      <c r="A59" s="135"/>
      <c r="B59" s="135">
        <v>9</v>
      </c>
      <c r="C59" s="82">
        <v>1</v>
      </c>
      <c r="D59" s="82">
        <v>3</v>
      </c>
      <c r="E59" s="82">
        <v>3.65</v>
      </c>
      <c r="F59" s="139" t="s">
        <v>1134</v>
      </c>
      <c r="G59" s="82">
        <v>5</v>
      </c>
      <c r="H59" s="82">
        <v>18.106000000000002</v>
      </c>
      <c r="I59" s="82">
        <v>31.576000000000001</v>
      </c>
      <c r="J59" s="82">
        <v>32.459000000000003</v>
      </c>
      <c r="K59" s="82"/>
      <c r="L59" s="137">
        <v>66.415000000000006</v>
      </c>
      <c r="M59" s="137">
        <v>130.45000000000002</v>
      </c>
      <c r="N59" s="138">
        <v>6619979.2199893566</v>
      </c>
      <c r="O59" s="138">
        <v>261231000</v>
      </c>
      <c r="P59" s="138">
        <v>103811000</v>
      </c>
      <c r="Q59" s="138">
        <v>157420000</v>
      </c>
      <c r="R59" s="87">
        <f t="shared" si="0"/>
        <v>6619958.25004989</v>
      </c>
      <c r="S59" s="138">
        <v>261231000</v>
      </c>
      <c r="T59" s="87">
        <f t="shared" si="1"/>
        <v>13002688.454701623</v>
      </c>
      <c r="U59" s="135"/>
      <c r="V59" s="115" t="s">
        <v>2043</v>
      </c>
      <c r="W59" s="115" t="s">
        <v>2043</v>
      </c>
      <c r="X59" s="115" t="s">
        <v>772</v>
      </c>
    </row>
    <row r="60" spans="1:24">
      <c r="A60" s="135"/>
      <c r="B60" s="135">
        <v>9</v>
      </c>
      <c r="C60" s="82">
        <v>1</v>
      </c>
      <c r="D60" s="82">
        <v>3</v>
      </c>
      <c r="E60" s="82">
        <v>3.65</v>
      </c>
      <c r="F60" s="139" t="s">
        <v>1135</v>
      </c>
      <c r="G60" s="82">
        <v>5</v>
      </c>
      <c r="H60" s="82">
        <v>18.756</v>
      </c>
      <c r="I60" s="82">
        <v>32.71</v>
      </c>
      <c r="J60" s="82">
        <v>33.625</v>
      </c>
      <c r="K60" s="82"/>
      <c r="L60" s="137">
        <v>68.8</v>
      </c>
      <c r="M60" s="137">
        <v>135.13499999999999</v>
      </c>
      <c r="N60" s="138">
        <v>6619893.3411615053</v>
      </c>
      <c r="O60" s="138">
        <v>270608000</v>
      </c>
      <c r="P60" s="138">
        <v>107538000</v>
      </c>
      <c r="Q60" s="138">
        <v>163070000</v>
      </c>
      <c r="R60" s="87">
        <f t="shared" si="0"/>
        <v>6619838.6859543892</v>
      </c>
      <c r="S60" s="138">
        <v>270608000</v>
      </c>
      <c r="T60" s="87">
        <f t="shared" si="1"/>
        <v>13002498.558523931</v>
      </c>
      <c r="U60" s="135"/>
      <c r="V60" s="115" t="s">
        <v>2043</v>
      </c>
      <c r="W60" s="115" t="s">
        <v>2043</v>
      </c>
      <c r="X60" s="115" t="s">
        <v>772</v>
      </c>
    </row>
    <row r="61" spans="1:24">
      <c r="A61" s="135"/>
      <c r="B61" s="135">
        <v>9</v>
      </c>
      <c r="C61" s="82">
        <v>1</v>
      </c>
      <c r="D61" s="82">
        <v>3</v>
      </c>
      <c r="E61" s="82">
        <v>3.65</v>
      </c>
      <c r="F61" s="139" t="s">
        <v>1136</v>
      </c>
      <c r="G61" s="82">
        <v>5</v>
      </c>
      <c r="H61" s="82">
        <v>18.756</v>
      </c>
      <c r="I61" s="82">
        <v>32.71</v>
      </c>
      <c r="J61" s="82">
        <v>33.625</v>
      </c>
      <c r="K61" s="82"/>
      <c r="L61" s="137">
        <v>68.8</v>
      </c>
      <c r="M61" s="137">
        <v>135.13499999999999</v>
      </c>
      <c r="N61" s="138">
        <v>6619893.3411615053</v>
      </c>
      <c r="O61" s="138">
        <v>270608000</v>
      </c>
      <c r="P61" s="138">
        <v>107538000</v>
      </c>
      <c r="Q61" s="138">
        <v>163070000</v>
      </c>
      <c r="R61" s="87">
        <f t="shared" si="0"/>
        <v>6619838.6859543892</v>
      </c>
      <c r="S61" s="138">
        <v>270608000</v>
      </c>
      <c r="T61" s="87">
        <f t="shared" si="1"/>
        <v>13002498.558523931</v>
      </c>
      <c r="U61" s="135"/>
      <c r="V61" s="115" t="s">
        <v>2043</v>
      </c>
      <c r="W61" s="115" t="s">
        <v>2043</v>
      </c>
      <c r="X61" s="115" t="s">
        <v>772</v>
      </c>
    </row>
    <row r="62" spans="1:24">
      <c r="A62" s="135"/>
      <c r="B62" s="135">
        <v>9</v>
      </c>
      <c r="C62" s="82">
        <v>1</v>
      </c>
      <c r="D62" s="82">
        <v>3</v>
      </c>
      <c r="E62" s="82">
        <v>3.65</v>
      </c>
      <c r="F62" s="139" t="s">
        <v>1137</v>
      </c>
      <c r="G62" s="82">
        <v>5</v>
      </c>
      <c r="H62" s="82">
        <v>19.459</v>
      </c>
      <c r="I62" s="82">
        <v>33.936</v>
      </c>
      <c r="J62" s="82">
        <v>34.886000000000003</v>
      </c>
      <c r="K62" s="82"/>
      <c r="L62" s="137">
        <v>71.38</v>
      </c>
      <c r="M62" s="137">
        <v>140.202</v>
      </c>
      <c r="N62" s="138">
        <v>6619957.0866048904</v>
      </c>
      <c r="O62" s="138">
        <v>280759000</v>
      </c>
      <c r="P62" s="138">
        <v>111569000</v>
      </c>
      <c r="Q62" s="138">
        <v>169190000</v>
      </c>
      <c r="R62" s="87">
        <f t="shared" si="0"/>
        <v>6619940.6971358089</v>
      </c>
      <c r="S62" s="138">
        <v>280759000</v>
      </c>
      <c r="T62" s="87">
        <f t="shared" si="1"/>
        <v>13002646.758473448</v>
      </c>
      <c r="U62" s="135"/>
      <c r="V62" s="115" t="s">
        <v>2043</v>
      </c>
      <c r="W62" s="115" t="s">
        <v>2043</v>
      </c>
      <c r="X62" s="115" t="s">
        <v>772</v>
      </c>
    </row>
    <row r="63" spans="1:24">
      <c r="A63" s="135"/>
      <c r="B63" s="135">
        <v>9</v>
      </c>
      <c r="C63" s="82">
        <v>1</v>
      </c>
      <c r="D63" s="82">
        <v>4</v>
      </c>
      <c r="E63" s="82">
        <v>3.65</v>
      </c>
      <c r="F63" s="139" t="s">
        <v>1978</v>
      </c>
      <c r="G63" s="82">
        <v>5</v>
      </c>
      <c r="H63" s="82">
        <v>56.825000000000003</v>
      </c>
      <c r="I63" s="82">
        <v>99.097999999999999</v>
      </c>
      <c r="J63" s="82">
        <v>101.873</v>
      </c>
      <c r="K63" s="82"/>
      <c r="L63" s="137">
        <v>208.44200000000001</v>
      </c>
      <c r="M63" s="137">
        <v>409.41300000000001</v>
      </c>
      <c r="N63" s="138">
        <v>6639975.1306046983</v>
      </c>
      <c r="O63" s="138">
        <v>822341000</v>
      </c>
      <c r="P63" s="138">
        <v>326791000</v>
      </c>
      <c r="Q63" s="138">
        <v>495550000</v>
      </c>
      <c r="R63" s="87">
        <f t="shared" si="0"/>
        <v>6639951.9424837492</v>
      </c>
      <c r="S63" s="138">
        <v>822341000</v>
      </c>
      <c r="T63" s="87">
        <f t="shared" si="1"/>
        <v>13041914.031855861</v>
      </c>
      <c r="U63" s="135"/>
      <c r="V63" s="115" t="s">
        <v>2043</v>
      </c>
      <c r="W63" s="115" t="s">
        <v>2043</v>
      </c>
      <c r="X63" s="115" t="s">
        <v>772</v>
      </c>
    </row>
    <row r="64" spans="1:24">
      <c r="A64" s="135"/>
      <c r="B64" s="135">
        <v>9</v>
      </c>
      <c r="C64" s="82">
        <v>1</v>
      </c>
      <c r="D64" s="82">
        <v>4</v>
      </c>
      <c r="E64" s="82">
        <v>3.65</v>
      </c>
      <c r="F64" s="139" t="s">
        <v>1142</v>
      </c>
      <c r="G64" s="82">
        <v>5</v>
      </c>
      <c r="H64" s="82">
        <v>59.080999999999996</v>
      </c>
      <c r="I64" s="82">
        <v>103.03099999999999</v>
      </c>
      <c r="J64" s="82">
        <v>105.916</v>
      </c>
      <c r="K64" s="82"/>
      <c r="L64" s="137">
        <v>216.714</v>
      </c>
      <c r="M64" s="137">
        <v>425.661</v>
      </c>
      <c r="N64" s="138">
        <v>6599982.9142138204</v>
      </c>
      <c r="O64" s="138">
        <v>849827000</v>
      </c>
      <c r="P64" s="138">
        <v>337717000</v>
      </c>
      <c r="Q64" s="138">
        <v>512110000</v>
      </c>
      <c r="R64" s="87">
        <f t="shared" si="0"/>
        <v>6599959.7204006352</v>
      </c>
      <c r="S64" s="138">
        <v>849827000</v>
      </c>
      <c r="T64" s="87">
        <f t="shared" si="1"/>
        <v>12963377.790753966</v>
      </c>
      <c r="U64" s="135"/>
      <c r="V64" s="115" t="s">
        <v>2043</v>
      </c>
      <c r="W64" s="115" t="s">
        <v>2043</v>
      </c>
      <c r="X64" s="115" t="s">
        <v>772</v>
      </c>
    </row>
    <row r="65" spans="1:24">
      <c r="A65" s="135"/>
      <c r="B65" s="135">
        <v>9</v>
      </c>
      <c r="C65" s="82">
        <v>1</v>
      </c>
      <c r="D65" s="82">
        <v>4</v>
      </c>
      <c r="E65" s="82">
        <v>3.65</v>
      </c>
      <c r="F65" s="139" t="s">
        <v>1143</v>
      </c>
      <c r="G65" s="82">
        <v>5</v>
      </c>
      <c r="H65" s="82">
        <v>88.182000000000002</v>
      </c>
      <c r="I65" s="82">
        <v>153.78199999999998</v>
      </c>
      <c r="J65" s="82">
        <v>158.08699999999999</v>
      </c>
      <c r="K65" s="82"/>
      <c r="L65" s="137">
        <v>323.46100000000001</v>
      </c>
      <c r="M65" s="137">
        <v>635.32999999999993</v>
      </c>
      <c r="N65" s="138">
        <v>6619969.0926025165</v>
      </c>
      <c r="O65" s="138">
        <v>1272272000</v>
      </c>
      <c r="P65" s="138">
        <v>505592000</v>
      </c>
      <c r="Q65" s="138">
        <v>766680000</v>
      </c>
      <c r="R65" s="87">
        <f t="shared" si="0"/>
        <v>6619957.8978478434</v>
      </c>
      <c r="S65" s="138">
        <v>1272272000</v>
      </c>
      <c r="T65" s="87">
        <f t="shared" si="1"/>
        <v>13002673.741933864</v>
      </c>
      <c r="U65" s="135"/>
      <c r="V65" s="115" t="s">
        <v>2043</v>
      </c>
      <c r="W65" s="115" t="s">
        <v>2043</v>
      </c>
      <c r="X65" s="115" t="s">
        <v>772</v>
      </c>
    </row>
    <row r="66" spans="1:24">
      <c r="A66" s="135"/>
      <c r="B66" s="135">
        <v>9</v>
      </c>
      <c r="C66" s="82">
        <v>1</v>
      </c>
      <c r="D66" s="82">
        <v>4</v>
      </c>
      <c r="E66" s="82">
        <v>3.65</v>
      </c>
      <c r="F66" s="139" t="s">
        <v>1144</v>
      </c>
      <c r="G66" s="82">
        <v>5</v>
      </c>
      <c r="H66" s="82">
        <v>29.632999999999999</v>
      </c>
      <c r="I66" s="82">
        <v>51.677</v>
      </c>
      <c r="J66" s="82">
        <v>53.125</v>
      </c>
      <c r="K66" s="82"/>
      <c r="L66" s="137">
        <v>108.69799999999999</v>
      </c>
      <c r="M66" s="137">
        <v>213.49999999999997</v>
      </c>
      <c r="N66" s="138">
        <v>6589882.943143812</v>
      </c>
      <c r="O66" s="138">
        <v>425601000</v>
      </c>
      <c r="P66" s="138">
        <v>169131000</v>
      </c>
      <c r="Q66" s="138">
        <v>256470000</v>
      </c>
      <c r="R66" s="87">
        <f t="shared" si="0"/>
        <v>6589908.4522035345</v>
      </c>
      <c r="S66" s="138">
        <v>425601000</v>
      </c>
      <c r="T66" s="87">
        <f t="shared" si="1"/>
        <v>12943618.599656431</v>
      </c>
      <c r="U66" s="135"/>
      <c r="V66" s="115" t="s">
        <v>2043</v>
      </c>
      <c r="W66" s="115" t="s">
        <v>2043</v>
      </c>
      <c r="X66" s="115" t="s">
        <v>772</v>
      </c>
    </row>
    <row r="67" spans="1:24">
      <c r="A67" s="135"/>
      <c r="B67" s="135">
        <v>9</v>
      </c>
      <c r="C67" s="82">
        <v>1</v>
      </c>
      <c r="D67" s="82">
        <v>4</v>
      </c>
      <c r="E67" s="82">
        <v>3.65</v>
      </c>
      <c r="F67" s="139" t="s">
        <v>1145</v>
      </c>
      <c r="G67" s="82">
        <v>5</v>
      </c>
      <c r="H67" s="82">
        <v>28.352</v>
      </c>
      <c r="I67" s="82">
        <v>49.445</v>
      </c>
      <c r="J67" s="82">
        <v>50.829000000000001</v>
      </c>
      <c r="K67" s="82"/>
      <c r="L67" s="137">
        <v>104</v>
      </c>
      <c r="M67" s="137">
        <v>204.274</v>
      </c>
      <c r="N67" s="138">
        <v>6589921.1884841323</v>
      </c>
      <c r="O67" s="138">
        <v>407211000</v>
      </c>
      <c r="P67" s="138">
        <v>161821000</v>
      </c>
      <c r="Q67" s="138">
        <v>245390000</v>
      </c>
      <c r="R67" s="87">
        <f t="shared" ref="R67:R130" si="2">S67/(M67*0.3025)</f>
        <v>6589933.4526944328</v>
      </c>
      <c r="S67" s="138">
        <v>407211000</v>
      </c>
      <c r="T67" s="87">
        <f t="shared" ref="T67:T130" si="3">S67/(L67*0.3025)</f>
        <v>12943769.866497139</v>
      </c>
      <c r="U67" s="135"/>
      <c r="V67" s="115" t="s">
        <v>2043</v>
      </c>
      <c r="W67" s="115" t="s">
        <v>2043</v>
      </c>
      <c r="X67" s="115" t="s">
        <v>772</v>
      </c>
    </row>
    <row r="68" spans="1:24">
      <c r="A68" s="135"/>
      <c r="B68" s="135">
        <v>9</v>
      </c>
      <c r="C68" s="82">
        <v>1</v>
      </c>
      <c r="D68" s="82">
        <v>4</v>
      </c>
      <c r="E68" s="82">
        <v>3.65</v>
      </c>
      <c r="F68" s="139" t="s">
        <v>1146</v>
      </c>
      <c r="G68" s="82">
        <v>5</v>
      </c>
      <c r="H68" s="82">
        <v>28.352</v>
      </c>
      <c r="I68" s="82">
        <v>49.445</v>
      </c>
      <c r="J68" s="82">
        <v>50.829000000000001</v>
      </c>
      <c r="K68" s="82"/>
      <c r="L68" s="137">
        <v>104</v>
      </c>
      <c r="M68" s="137">
        <v>204.274</v>
      </c>
      <c r="N68" s="138">
        <v>6589921.1884841323</v>
      </c>
      <c r="O68" s="138">
        <v>407211000</v>
      </c>
      <c r="P68" s="138">
        <v>161821000</v>
      </c>
      <c r="Q68" s="138">
        <v>245390000</v>
      </c>
      <c r="R68" s="87">
        <f t="shared" si="2"/>
        <v>6589933.4526944328</v>
      </c>
      <c r="S68" s="138">
        <v>407211000</v>
      </c>
      <c r="T68" s="87">
        <f t="shared" si="3"/>
        <v>12943769.866497139</v>
      </c>
      <c r="U68" s="135"/>
      <c r="V68" s="115" t="s">
        <v>2043</v>
      </c>
      <c r="W68" s="115" t="s">
        <v>2043</v>
      </c>
      <c r="X68" s="115" t="s">
        <v>772</v>
      </c>
    </row>
    <row r="69" spans="1:24">
      <c r="A69" s="135"/>
      <c r="B69" s="135">
        <v>9</v>
      </c>
      <c r="C69" s="82">
        <v>1</v>
      </c>
      <c r="D69" s="82">
        <v>4</v>
      </c>
      <c r="E69" s="82">
        <v>3.65</v>
      </c>
      <c r="F69" s="139" t="s">
        <v>1147</v>
      </c>
      <c r="G69" s="82">
        <v>5</v>
      </c>
      <c r="H69" s="82">
        <v>28.352</v>
      </c>
      <c r="I69" s="82">
        <v>49.445</v>
      </c>
      <c r="J69" s="82">
        <v>50.829000000000001</v>
      </c>
      <c r="K69" s="82"/>
      <c r="L69" s="137">
        <v>104</v>
      </c>
      <c r="M69" s="137">
        <v>204.274</v>
      </c>
      <c r="N69" s="138">
        <v>6589921.1884841323</v>
      </c>
      <c r="O69" s="138">
        <v>407211000</v>
      </c>
      <c r="P69" s="138">
        <v>161821000</v>
      </c>
      <c r="Q69" s="138">
        <v>245390000</v>
      </c>
      <c r="R69" s="87">
        <f t="shared" si="2"/>
        <v>6589933.4526944328</v>
      </c>
      <c r="S69" s="138">
        <v>407211000</v>
      </c>
      <c r="T69" s="87">
        <f t="shared" si="3"/>
        <v>12943769.866497139</v>
      </c>
      <c r="U69" s="135"/>
      <c r="V69" s="115" t="s">
        <v>2043</v>
      </c>
      <c r="W69" s="115" t="s">
        <v>2043</v>
      </c>
      <c r="X69" s="115" t="s">
        <v>772</v>
      </c>
    </row>
    <row r="70" spans="1:24">
      <c r="A70" s="135"/>
      <c r="B70" s="135">
        <v>9</v>
      </c>
      <c r="C70" s="82">
        <v>1</v>
      </c>
      <c r="D70" s="82">
        <v>4</v>
      </c>
      <c r="E70" s="82">
        <v>3.65</v>
      </c>
      <c r="F70" s="139" t="s">
        <v>1148</v>
      </c>
      <c r="G70" s="82">
        <v>5</v>
      </c>
      <c r="H70" s="82">
        <v>28.352</v>
      </c>
      <c r="I70" s="82">
        <v>49.445</v>
      </c>
      <c r="J70" s="82">
        <v>50.829000000000001</v>
      </c>
      <c r="K70" s="82"/>
      <c r="L70" s="137">
        <v>104</v>
      </c>
      <c r="M70" s="137">
        <v>204.274</v>
      </c>
      <c r="N70" s="138">
        <v>6589921.1884841323</v>
      </c>
      <c r="O70" s="138">
        <v>407211000</v>
      </c>
      <c r="P70" s="138">
        <v>161821000</v>
      </c>
      <c r="Q70" s="138">
        <v>245390000</v>
      </c>
      <c r="R70" s="87">
        <f t="shared" si="2"/>
        <v>6589933.4526944328</v>
      </c>
      <c r="S70" s="138">
        <v>407211000</v>
      </c>
      <c r="T70" s="87">
        <f t="shared" si="3"/>
        <v>12943769.866497139</v>
      </c>
      <c r="U70" s="135"/>
      <c r="V70" s="115" t="s">
        <v>2043</v>
      </c>
      <c r="W70" s="115" t="s">
        <v>2043</v>
      </c>
      <c r="X70" s="115" t="s">
        <v>772</v>
      </c>
    </row>
    <row r="71" spans="1:24">
      <c r="A71" s="135"/>
      <c r="B71" s="135">
        <v>9</v>
      </c>
      <c r="C71" s="82">
        <v>1</v>
      </c>
      <c r="D71" s="82">
        <v>4</v>
      </c>
      <c r="E71" s="82">
        <v>3.65</v>
      </c>
      <c r="F71" s="139" t="s">
        <v>1149</v>
      </c>
      <c r="G71" s="82">
        <v>5</v>
      </c>
      <c r="H71" s="82">
        <v>28.352</v>
      </c>
      <c r="I71" s="82">
        <v>49.445</v>
      </c>
      <c r="J71" s="82">
        <v>50.829000000000001</v>
      </c>
      <c r="K71" s="82"/>
      <c r="L71" s="137">
        <v>104</v>
      </c>
      <c r="M71" s="137">
        <v>204.274</v>
      </c>
      <c r="N71" s="138">
        <v>6589921.1884841323</v>
      </c>
      <c r="O71" s="138">
        <v>407211000</v>
      </c>
      <c r="P71" s="138">
        <v>161821000</v>
      </c>
      <c r="Q71" s="138">
        <v>245390000</v>
      </c>
      <c r="R71" s="87">
        <f t="shared" si="2"/>
        <v>6589933.4526944328</v>
      </c>
      <c r="S71" s="138">
        <v>407211000</v>
      </c>
      <c r="T71" s="87">
        <f t="shared" si="3"/>
        <v>12943769.866497139</v>
      </c>
      <c r="U71" s="135"/>
      <c r="V71" s="115" t="s">
        <v>2043</v>
      </c>
      <c r="W71" s="115" t="s">
        <v>2043</v>
      </c>
      <c r="X71" s="115" t="s">
        <v>772</v>
      </c>
    </row>
    <row r="72" spans="1:24">
      <c r="A72" s="135"/>
      <c r="B72" s="135">
        <v>9</v>
      </c>
      <c r="C72" s="82">
        <v>1</v>
      </c>
      <c r="D72" s="82">
        <v>4</v>
      </c>
      <c r="E72" s="82">
        <v>3.65</v>
      </c>
      <c r="F72" s="139" t="s">
        <v>1150</v>
      </c>
      <c r="G72" s="82">
        <v>5</v>
      </c>
      <c r="H72" s="82">
        <v>29.77</v>
      </c>
      <c r="I72" s="82">
        <v>51.917000000000002</v>
      </c>
      <c r="J72" s="82">
        <v>53.37</v>
      </c>
      <c r="K72" s="82"/>
      <c r="L72" s="137">
        <v>109.2</v>
      </c>
      <c r="M72" s="137">
        <v>214.48699999999999</v>
      </c>
      <c r="N72" s="138">
        <v>6589855.4298572792</v>
      </c>
      <c r="O72" s="138">
        <v>427563000</v>
      </c>
      <c r="P72" s="138">
        <v>169913000</v>
      </c>
      <c r="Q72" s="138">
        <v>257650000</v>
      </c>
      <c r="R72" s="87">
        <f t="shared" si="2"/>
        <v>6589823.1825643405</v>
      </c>
      <c r="S72" s="138">
        <v>427563000</v>
      </c>
      <c r="T72" s="87">
        <f t="shared" si="3"/>
        <v>12943511.034420125</v>
      </c>
      <c r="U72" s="135"/>
      <c r="V72" s="115" t="s">
        <v>2043</v>
      </c>
      <c r="W72" s="115" t="s">
        <v>2043</v>
      </c>
      <c r="X72" s="115" t="s">
        <v>772</v>
      </c>
    </row>
    <row r="73" spans="1:24">
      <c r="A73" s="135"/>
      <c r="B73" s="135">
        <v>9</v>
      </c>
      <c r="C73" s="82">
        <v>1</v>
      </c>
      <c r="D73" s="82">
        <v>4</v>
      </c>
      <c r="E73" s="82">
        <v>3.65</v>
      </c>
      <c r="F73" s="139" t="s">
        <v>1151</v>
      </c>
      <c r="G73" s="82">
        <v>5</v>
      </c>
      <c r="H73" s="82">
        <v>18.106000000000002</v>
      </c>
      <c r="I73" s="82">
        <v>31.576000000000001</v>
      </c>
      <c r="J73" s="82">
        <v>32.459000000000003</v>
      </c>
      <c r="K73" s="82"/>
      <c r="L73" s="137">
        <v>66.415000000000006</v>
      </c>
      <c r="M73" s="137">
        <v>130.45000000000002</v>
      </c>
      <c r="N73" s="138">
        <v>6619979.2199893566</v>
      </c>
      <c r="O73" s="138">
        <v>261231000</v>
      </c>
      <c r="P73" s="138">
        <v>103811000</v>
      </c>
      <c r="Q73" s="138">
        <v>157420000</v>
      </c>
      <c r="R73" s="87">
        <f t="shared" si="2"/>
        <v>6619958.25004989</v>
      </c>
      <c r="S73" s="138">
        <v>261231000</v>
      </c>
      <c r="T73" s="87">
        <f t="shared" si="3"/>
        <v>13002688.454701623</v>
      </c>
      <c r="U73" s="135"/>
      <c r="V73" s="115" t="s">
        <v>2043</v>
      </c>
      <c r="W73" s="115" t="s">
        <v>2043</v>
      </c>
      <c r="X73" s="115" t="s">
        <v>772</v>
      </c>
    </row>
    <row r="74" spans="1:24">
      <c r="A74" s="135"/>
      <c r="B74" s="135">
        <v>9</v>
      </c>
      <c r="C74" s="82">
        <v>1</v>
      </c>
      <c r="D74" s="82">
        <v>4</v>
      </c>
      <c r="E74" s="82">
        <v>3.65</v>
      </c>
      <c r="F74" s="139" t="s">
        <v>1152</v>
      </c>
      <c r="G74" s="82">
        <v>5</v>
      </c>
      <c r="H74" s="82">
        <v>18.756</v>
      </c>
      <c r="I74" s="82">
        <v>32.71</v>
      </c>
      <c r="J74" s="82">
        <v>33.625</v>
      </c>
      <c r="K74" s="82"/>
      <c r="L74" s="137">
        <v>68.8</v>
      </c>
      <c r="M74" s="137">
        <v>135.13499999999999</v>
      </c>
      <c r="N74" s="138">
        <v>6619893.3411615053</v>
      </c>
      <c r="O74" s="138">
        <v>270608000</v>
      </c>
      <c r="P74" s="138">
        <v>107538000</v>
      </c>
      <c r="Q74" s="138">
        <v>163070000</v>
      </c>
      <c r="R74" s="87">
        <f t="shared" si="2"/>
        <v>6619838.6859543892</v>
      </c>
      <c r="S74" s="138">
        <v>270608000</v>
      </c>
      <c r="T74" s="87">
        <f t="shared" si="3"/>
        <v>13002498.558523931</v>
      </c>
      <c r="U74" s="135"/>
      <c r="V74" s="115" t="s">
        <v>2043</v>
      </c>
      <c r="W74" s="115" t="s">
        <v>2043</v>
      </c>
      <c r="X74" s="115" t="s">
        <v>772</v>
      </c>
    </row>
    <row r="75" spans="1:24">
      <c r="A75" s="135"/>
      <c r="B75" s="135">
        <v>9</v>
      </c>
      <c r="C75" s="82">
        <v>1</v>
      </c>
      <c r="D75" s="82">
        <v>4</v>
      </c>
      <c r="E75" s="82">
        <v>3.65</v>
      </c>
      <c r="F75" s="139" t="s">
        <v>1153</v>
      </c>
      <c r="G75" s="82">
        <v>5</v>
      </c>
      <c r="H75" s="82">
        <v>18.756</v>
      </c>
      <c r="I75" s="82">
        <v>32.71</v>
      </c>
      <c r="J75" s="82">
        <v>33.625</v>
      </c>
      <c r="K75" s="82"/>
      <c r="L75" s="137">
        <v>68.8</v>
      </c>
      <c r="M75" s="137">
        <v>135.13499999999999</v>
      </c>
      <c r="N75" s="138">
        <v>6619893.3411615053</v>
      </c>
      <c r="O75" s="138">
        <v>270608000</v>
      </c>
      <c r="P75" s="138">
        <v>107538000</v>
      </c>
      <c r="Q75" s="138">
        <v>163070000</v>
      </c>
      <c r="R75" s="87">
        <f t="shared" si="2"/>
        <v>6619838.6859543892</v>
      </c>
      <c r="S75" s="138">
        <v>270608000</v>
      </c>
      <c r="T75" s="87">
        <f t="shared" si="3"/>
        <v>13002498.558523931</v>
      </c>
      <c r="U75" s="135"/>
      <c r="V75" s="115" t="s">
        <v>2043</v>
      </c>
      <c r="W75" s="115" t="s">
        <v>2043</v>
      </c>
      <c r="X75" s="115" t="s">
        <v>772</v>
      </c>
    </row>
    <row r="76" spans="1:24">
      <c r="A76" s="135"/>
      <c r="B76" s="135">
        <v>9</v>
      </c>
      <c r="C76" s="82">
        <v>1</v>
      </c>
      <c r="D76" s="82">
        <v>4</v>
      </c>
      <c r="E76" s="82">
        <v>3.65</v>
      </c>
      <c r="F76" s="139" t="s">
        <v>1154</v>
      </c>
      <c r="G76" s="82">
        <v>5</v>
      </c>
      <c r="H76" s="82">
        <v>19.459</v>
      </c>
      <c r="I76" s="82">
        <v>33.936</v>
      </c>
      <c r="J76" s="82">
        <v>34.886000000000003</v>
      </c>
      <c r="K76" s="82"/>
      <c r="L76" s="137">
        <v>71.38</v>
      </c>
      <c r="M76" s="137">
        <v>140.202</v>
      </c>
      <c r="N76" s="138">
        <v>6619957.0866048904</v>
      </c>
      <c r="O76" s="138">
        <v>280759000</v>
      </c>
      <c r="P76" s="138">
        <v>111569000</v>
      </c>
      <c r="Q76" s="138">
        <v>169190000</v>
      </c>
      <c r="R76" s="87">
        <f t="shared" si="2"/>
        <v>6619940.6971358089</v>
      </c>
      <c r="S76" s="138">
        <v>280759000</v>
      </c>
      <c r="T76" s="87">
        <f t="shared" si="3"/>
        <v>13002646.758473448</v>
      </c>
      <c r="U76" s="135"/>
      <c r="V76" s="115" t="s">
        <v>2043</v>
      </c>
      <c r="W76" s="115" t="s">
        <v>2043</v>
      </c>
      <c r="X76" s="115" t="s">
        <v>772</v>
      </c>
    </row>
    <row r="77" spans="1:24">
      <c r="A77" s="135"/>
      <c r="B77" s="135">
        <v>9</v>
      </c>
      <c r="C77" s="82">
        <v>1</v>
      </c>
      <c r="D77" s="82">
        <v>5</v>
      </c>
      <c r="E77" s="82">
        <v>3.65</v>
      </c>
      <c r="F77" s="139" t="s">
        <v>1980</v>
      </c>
      <c r="G77" s="82">
        <v>5</v>
      </c>
      <c r="H77" s="82">
        <v>56.825000000000003</v>
      </c>
      <c r="I77" s="82">
        <v>99.097999999999999</v>
      </c>
      <c r="J77" s="82">
        <v>101.873</v>
      </c>
      <c r="K77" s="82"/>
      <c r="L77" s="137">
        <v>208.44200000000001</v>
      </c>
      <c r="M77" s="137">
        <v>409.41300000000001</v>
      </c>
      <c r="N77" s="138">
        <v>6689964.2300580554</v>
      </c>
      <c r="O77" s="138">
        <v>828532000</v>
      </c>
      <c r="P77" s="138">
        <v>329252000</v>
      </c>
      <c r="Q77" s="138">
        <v>499280000</v>
      </c>
      <c r="R77" s="87">
        <f t="shared" si="2"/>
        <v>6689940.8673651759</v>
      </c>
      <c r="S77" s="138">
        <v>828532000</v>
      </c>
      <c r="T77" s="87">
        <f t="shared" si="3"/>
        <v>13140100.173336364</v>
      </c>
      <c r="U77" s="135"/>
      <c r="V77" s="115" t="s">
        <v>2043</v>
      </c>
      <c r="W77" s="115" t="s">
        <v>2043</v>
      </c>
      <c r="X77" s="115" t="s">
        <v>772</v>
      </c>
    </row>
    <row r="78" spans="1:24">
      <c r="A78" s="135"/>
      <c r="B78" s="135">
        <v>9</v>
      </c>
      <c r="C78" s="82">
        <v>1</v>
      </c>
      <c r="D78" s="82">
        <v>5</v>
      </c>
      <c r="E78" s="82">
        <v>3.65</v>
      </c>
      <c r="F78" s="139" t="s">
        <v>1159</v>
      </c>
      <c r="G78" s="82">
        <v>5</v>
      </c>
      <c r="H78" s="82">
        <v>59.080999999999996</v>
      </c>
      <c r="I78" s="82">
        <v>103.03099999999999</v>
      </c>
      <c r="J78" s="82">
        <v>105.916</v>
      </c>
      <c r="K78" s="82"/>
      <c r="L78" s="137">
        <v>216.714</v>
      </c>
      <c r="M78" s="137">
        <v>425.661</v>
      </c>
      <c r="N78" s="138">
        <v>6649982.1375871766</v>
      </c>
      <c r="O78" s="138">
        <v>856265000</v>
      </c>
      <c r="P78" s="138">
        <v>340275000</v>
      </c>
      <c r="Q78" s="138">
        <v>515990000</v>
      </c>
      <c r="R78" s="87">
        <f t="shared" si="2"/>
        <v>6649958.7680655587</v>
      </c>
      <c r="S78" s="138">
        <v>856265000</v>
      </c>
      <c r="T78" s="87">
        <f t="shared" si="3"/>
        <v>13061583.927081564</v>
      </c>
      <c r="U78" s="135"/>
      <c r="V78" s="115" t="s">
        <v>2043</v>
      </c>
      <c r="W78" s="115" t="s">
        <v>2043</v>
      </c>
      <c r="X78" s="115" t="s">
        <v>772</v>
      </c>
    </row>
    <row r="79" spans="1:24">
      <c r="A79" s="135"/>
      <c r="B79" s="135">
        <v>9</v>
      </c>
      <c r="C79" s="82">
        <v>1</v>
      </c>
      <c r="D79" s="82">
        <v>5</v>
      </c>
      <c r="E79" s="82">
        <v>3.65</v>
      </c>
      <c r="F79" s="139" t="s">
        <v>1160</v>
      </c>
      <c r="G79" s="82">
        <v>5</v>
      </c>
      <c r="H79" s="82">
        <v>88.182000000000002</v>
      </c>
      <c r="I79" s="82">
        <v>153.78199999999998</v>
      </c>
      <c r="J79" s="82">
        <v>158.08699999999999</v>
      </c>
      <c r="K79" s="82"/>
      <c r="L79" s="137">
        <v>323.46100000000001</v>
      </c>
      <c r="M79" s="137">
        <v>635.32999999999993</v>
      </c>
      <c r="N79" s="138">
        <v>6669962.0681939982</v>
      </c>
      <c r="O79" s="138">
        <v>1281880000</v>
      </c>
      <c r="P79" s="138">
        <v>509410000</v>
      </c>
      <c r="Q79" s="138">
        <v>772470000</v>
      </c>
      <c r="R79" s="87">
        <f t="shared" si="2"/>
        <v>6669950.7888982808</v>
      </c>
      <c r="S79" s="138">
        <v>1281880000</v>
      </c>
      <c r="T79" s="87">
        <f t="shared" si="3"/>
        <v>13100867.908992874</v>
      </c>
      <c r="U79" s="135"/>
      <c r="V79" s="115" t="s">
        <v>2043</v>
      </c>
      <c r="W79" s="115" t="s">
        <v>2043</v>
      </c>
      <c r="X79" s="115" t="s">
        <v>772</v>
      </c>
    </row>
    <row r="80" spans="1:24">
      <c r="A80" s="135"/>
      <c r="B80" s="135">
        <v>9</v>
      </c>
      <c r="C80" s="82">
        <v>1</v>
      </c>
      <c r="D80" s="82">
        <v>5</v>
      </c>
      <c r="E80" s="82">
        <v>3.65</v>
      </c>
      <c r="F80" s="139" t="s">
        <v>1161</v>
      </c>
      <c r="G80" s="82">
        <v>5</v>
      </c>
      <c r="H80" s="82">
        <v>29.632999999999999</v>
      </c>
      <c r="I80" s="82">
        <v>51.677</v>
      </c>
      <c r="J80" s="82">
        <v>53.125</v>
      </c>
      <c r="K80" s="82"/>
      <c r="L80" s="137">
        <v>108.69799999999999</v>
      </c>
      <c r="M80" s="137">
        <v>213.49999999999997</v>
      </c>
      <c r="N80" s="138">
        <v>6639786.94413477</v>
      </c>
      <c r="O80" s="138">
        <v>428824000</v>
      </c>
      <c r="P80" s="138">
        <v>170414000</v>
      </c>
      <c r="Q80" s="138">
        <v>258410000</v>
      </c>
      <c r="R80" s="87">
        <f t="shared" si="2"/>
        <v>6639812.6463700235</v>
      </c>
      <c r="S80" s="138">
        <v>428824000</v>
      </c>
      <c r="T80" s="87">
        <f t="shared" si="3"/>
        <v>13041638.300612709</v>
      </c>
      <c r="U80" s="135"/>
      <c r="V80" s="115" t="s">
        <v>2043</v>
      </c>
      <c r="W80" s="115" t="s">
        <v>2043</v>
      </c>
      <c r="X80" s="115" t="s">
        <v>772</v>
      </c>
    </row>
    <row r="81" spans="1:24">
      <c r="A81" s="135"/>
      <c r="B81" s="135">
        <v>9</v>
      </c>
      <c r="C81" s="82">
        <v>1</v>
      </c>
      <c r="D81" s="82">
        <v>5</v>
      </c>
      <c r="E81" s="82">
        <v>3.65</v>
      </c>
      <c r="F81" s="139" t="s">
        <v>1162</v>
      </c>
      <c r="G81" s="82">
        <v>5</v>
      </c>
      <c r="H81" s="82">
        <v>28.352</v>
      </c>
      <c r="I81" s="82">
        <v>49.445</v>
      </c>
      <c r="J81" s="82">
        <v>50.829000000000001</v>
      </c>
      <c r="K81" s="82"/>
      <c r="L81" s="137">
        <v>104</v>
      </c>
      <c r="M81" s="137">
        <v>204.274</v>
      </c>
      <c r="N81" s="138">
        <v>6639894.4864305016</v>
      </c>
      <c r="O81" s="138">
        <v>410299000</v>
      </c>
      <c r="P81" s="138">
        <v>163049000</v>
      </c>
      <c r="Q81" s="138">
        <v>247250000</v>
      </c>
      <c r="R81" s="87">
        <f t="shared" si="2"/>
        <v>6639906.8436438926</v>
      </c>
      <c r="S81" s="138">
        <v>410299000</v>
      </c>
      <c r="T81" s="87">
        <f t="shared" si="3"/>
        <v>13041926.255562618</v>
      </c>
      <c r="U81" s="135"/>
      <c r="V81" s="115" t="s">
        <v>2043</v>
      </c>
      <c r="W81" s="115" t="s">
        <v>2043</v>
      </c>
      <c r="X81" s="115" t="s">
        <v>772</v>
      </c>
    </row>
    <row r="82" spans="1:24">
      <c r="A82" s="135"/>
      <c r="B82" s="135">
        <v>9</v>
      </c>
      <c r="C82" s="82">
        <v>1</v>
      </c>
      <c r="D82" s="82">
        <v>5</v>
      </c>
      <c r="E82" s="82">
        <v>3.65</v>
      </c>
      <c r="F82" s="139" t="s">
        <v>1163</v>
      </c>
      <c r="G82" s="82">
        <v>5</v>
      </c>
      <c r="H82" s="82">
        <v>28.352</v>
      </c>
      <c r="I82" s="82">
        <v>49.445</v>
      </c>
      <c r="J82" s="82">
        <v>50.829000000000001</v>
      </c>
      <c r="K82" s="82"/>
      <c r="L82" s="137">
        <v>104</v>
      </c>
      <c r="M82" s="137">
        <v>204.274</v>
      </c>
      <c r="N82" s="138">
        <v>6639894.4864305016</v>
      </c>
      <c r="O82" s="138">
        <v>410299000</v>
      </c>
      <c r="P82" s="138">
        <v>163049000</v>
      </c>
      <c r="Q82" s="138">
        <v>247250000</v>
      </c>
      <c r="R82" s="87">
        <f t="shared" si="2"/>
        <v>6639906.8436438926</v>
      </c>
      <c r="S82" s="138">
        <v>410299000</v>
      </c>
      <c r="T82" s="87">
        <f t="shared" si="3"/>
        <v>13041926.255562618</v>
      </c>
      <c r="U82" s="135"/>
      <c r="V82" s="115" t="s">
        <v>2043</v>
      </c>
      <c r="W82" s="115" t="s">
        <v>2043</v>
      </c>
      <c r="X82" s="115" t="s">
        <v>772</v>
      </c>
    </row>
    <row r="83" spans="1:24">
      <c r="A83" s="135"/>
      <c r="B83" s="135">
        <v>9</v>
      </c>
      <c r="C83" s="82">
        <v>1</v>
      </c>
      <c r="D83" s="82">
        <v>5</v>
      </c>
      <c r="E83" s="82">
        <v>3.65</v>
      </c>
      <c r="F83" s="139" t="s">
        <v>1164</v>
      </c>
      <c r="G83" s="82">
        <v>5</v>
      </c>
      <c r="H83" s="82">
        <v>28.352</v>
      </c>
      <c r="I83" s="82">
        <v>49.445</v>
      </c>
      <c r="J83" s="82">
        <v>50.829000000000001</v>
      </c>
      <c r="K83" s="82"/>
      <c r="L83" s="137">
        <v>104</v>
      </c>
      <c r="M83" s="137">
        <v>204.274</v>
      </c>
      <c r="N83" s="138">
        <v>6639894.4864305016</v>
      </c>
      <c r="O83" s="138">
        <v>410299000</v>
      </c>
      <c r="P83" s="138">
        <v>163049000</v>
      </c>
      <c r="Q83" s="138">
        <v>247250000</v>
      </c>
      <c r="R83" s="87">
        <f t="shared" si="2"/>
        <v>6639906.8436438926</v>
      </c>
      <c r="S83" s="138">
        <v>410299000</v>
      </c>
      <c r="T83" s="87">
        <f t="shared" si="3"/>
        <v>13041926.255562618</v>
      </c>
      <c r="U83" s="135"/>
      <c r="V83" s="115" t="s">
        <v>2043</v>
      </c>
      <c r="W83" s="115" t="s">
        <v>2043</v>
      </c>
      <c r="X83" s="115" t="s">
        <v>772</v>
      </c>
    </row>
    <row r="84" spans="1:24">
      <c r="A84" s="135"/>
      <c r="B84" s="135">
        <v>9</v>
      </c>
      <c r="C84" s="82">
        <v>1</v>
      </c>
      <c r="D84" s="82">
        <v>5</v>
      </c>
      <c r="E84" s="82">
        <v>3.65</v>
      </c>
      <c r="F84" s="139" t="s">
        <v>1165</v>
      </c>
      <c r="G84" s="82">
        <v>5</v>
      </c>
      <c r="H84" s="82">
        <v>28.352</v>
      </c>
      <c r="I84" s="82">
        <v>49.445</v>
      </c>
      <c r="J84" s="82">
        <v>50.829000000000001</v>
      </c>
      <c r="K84" s="82"/>
      <c r="L84" s="137">
        <v>104</v>
      </c>
      <c r="M84" s="137">
        <v>204.274</v>
      </c>
      <c r="N84" s="138">
        <v>6639894.4864305016</v>
      </c>
      <c r="O84" s="138">
        <v>410299000</v>
      </c>
      <c r="P84" s="138">
        <v>163049000</v>
      </c>
      <c r="Q84" s="138">
        <v>247250000</v>
      </c>
      <c r="R84" s="87">
        <f t="shared" si="2"/>
        <v>6639906.8436438926</v>
      </c>
      <c r="S84" s="138">
        <v>410299000</v>
      </c>
      <c r="T84" s="87">
        <f t="shared" si="3"/>
        <v>13041926.255562618</v>
      </c>
      <c r="U84" s="135"/>
      <c r="V84" s="115" t="s">
        <v>2043</v>
      </c>
      <c r="W84" s="115" t="s">
        <v>2043</v>
      </c>
      <c r="X84" s="115" t="s">
        <v>772</v>
      </c>
    </row>
    <row r="85" spans="1:24">
      <c r="A85" s="135"/>
      <c r="B85" s="135">
        <v>9</v>
      </c>
      <c r="C85" s="82">
        <v>1</v>
      </c>
      <c r="D85" s="82">
        <v>5</v>
      </c>
      <c r="E85" s="82">
        <v>3.65</v>
      </c>
      <c r="F85" s="139" t="s">
        <v>1166</v>
      </c>
      <c r="G85" s="82">
        <v>5</v>
      </c>
      <c r="H85" s="82">
        <v>28.352</v>
      </c>
      <c r="I85" s="82">
        <v>49.445</v>
      </c>
      <c r="J85" s="82">
        <v>50.829000000000001</v>
      </c>
      <c r="K85" s="82"/>
      <c r="L85" s="137">
        <v>104</v>
      </c>
      <c r="M85" s="137">
        <v>204.274</v>
      </c>
      <c r="N85" s="138">
        <v>6639894.4864305016</v>
      </c>
      <c r="O85" s="138">
        <v>410299000</v>
      </c>
      <c r="P85" s="138">
        <v>163049000</v>
      </c>
      <c r="Q85" s="138">
        <v>247250000</v>
      </c>
      <c r="R85" s="87">
        <f t="shared" si="2"/>
        <v>6639906.8436438926</v>
      </c>
      <c r="S85" s="138">
        <v>410299000</v>
      </c>
      <c r="T85" s="87">
        <f t="shared" si="3"/>
        <v>13041926.255562618</v>
      </c>
      <c r="U85" s="135"/>
      <c r="V85" s="115" t="s">
        <v>2043</v>
      </c>
      <c r="W85" s="115" t="s">
        <v>2043</v>
      </c>
      <c r="X85" s="115" t="s">
        <v>772</v>
      </c>
    </row>
    <row r="86" spans="1:24">
      <c r="A86" s="135"/>
      <c r="B86" s="135">
        <v>9</v>
      </c>
      <c r="C86" s="82">
        <v>1</v>
      </c>
      <c r="D86" s="82">
        <v>5</v>
      </c>
      <c r="E86" s="82">
        <v>3.65</v>
      </c>
      <c r="F86" s="139" t="s">
        <v>1167</v>
      </c>
      <c r="G86" s="82">
        <v>5</v>
      </c>
      <c r="H86" s="82">
        <v>29.77</v>
      </c>
      <c r="I86" s="82">
        <v>51.917000000000002</v>
      </c>
      <c r="J86" s="82">
        <v>53.37</v>
      </c>
      <c r="K86" s="82"/>
      <c r="L86" s="137">
        <v>109.2</v>
      </c>
      <c r="M86" s="137">
        <v>214.48699999999999</v>
      </c>
      <c r="N86" s="138">
        <v>6639930.9515736252</v>
      </c>
      <c r="O86" s="138">
        <v>430812000</v>
      </c>
      <c r="P86" s="138">
        <v>171202000</v>
      </c>
      <c r="Q86" s="138">
        <v>259610000</v>
      </c>
      <c r="R86" s="87">
        <f t="shared" si="2"/>
        <v>6639898.4592373725</v>
      </c>
      <c r="S86" s="138">
        <v>430812000</v>
      </c>
      <c r="T86" s="87">
        <f t="shared" si="3"/>
        <v>13041867.223685404</v>
      </c>
      <c r="U86" s="135"/>
      <c r="V86" s="115" t="s">
        <v>2043</v>
      </c>
      <c r="W86" s="115" t="s">
        <v>2043</v>
      </c>
      <c r="X86" s="115" t="s">
        <v>772</v>
      </c>
    </row>
    <row r="87" spans="1:24">
      <c r="A87" s="135"/>
      <c r="B87" s="135">
        <v>9</v>
      </c>
      <c r="C87" s="82">
        <v>1</v>
      </c>
      <c r="D87" s="82">
        <v>5</v>
      </c>
      <c r="E87" s="82">
        <v>3.65</v>
      </c>
      <c r="F87" s="139" t="s">
        <v>1168</v>
      </c>
      <c r="G87" s="82">
        <v>5</v>
      </c>
      <c r="H87" s="82">
        <v>18.106000000000002</v>
      </c>
      <c r="I87" s="82">
        <v>31.576000000000001</v>
      </c>
      <c r="J87" s="82">
        <v>32.459000000000003</v>
      </c>
      <c r="K87" s="82"/>
      <c r="L87" s="137">
        <v>66.415000000000006</v>
      </c>
      <c r="M87" s="137">
        <v>130.45000000000002</v>
      </c>
      <c r="N87" s="138">
        <v>6669749.8796279877</v>
      </c>
      <c r="O87" s="138">
        <v>263195000</v>
      </c>
      <c r="P87" s="138">
        <v>104595000</v>
      </c>
      <c r="Q87" s="138">
        <v>158600000</v>
      </c>
      <c r="R87" s="87">
        <f t="shared" si="2"/>
        <v>6669728.7520312704</v>
      </c>
      <c r="S87" s="138">
        <v>263195000</v>
      </c>
      <c r="T87" s="87">
        <f t="shared" si="3"/>
        <v>13100445.918880966</v>
      </c>
      <c r="U87" s="135"/>
      <c r="V87" s="115" t="s">
        <v>2043</v>
      </c>
      <c r="W87" s="115" t="s">
        <v>2043</v>
      </c>
      <c r="X87" s="115" t="s">
        <v>772</v>
      </c>
    </row>
    <row r="88" spans="1:24">
      <c r="A88" s="135"/>
      <c r="B88" s="135">
        <v>9</v>
      </c>
      <c r="C88" s="82">
        <v>1</v>
      </c>
      <c r="D88" s="82">
        <v>5</v>
      </c>
      <c r="E88" s="82">
        <v>3.65</v>
      </c>
      <c r="F88" s="139" t="s">
        <v>1169</v>
      </c>
      <c r="G88" s="82">
        <v>5</v>
      </c>
      <c r="H88" s="82">
        <v>18.756</v>
      </c>
      <c r="I88" s="82">
        <v>32.71</v>
      </c>
      <c r="J88" s="82">
        <v>33.625</v>
      </c>
      <c r="K88" s="82"/>
      <c r="L88" s="137">
        <v>68.8</v>
      </c>
      <c r="M88" s="137">
        <v>135.13499999999999</v>
      </c>
      <c r="N88" s="138">
        <v>6669846.8613924356</v>
      </c>
      <c r="O88" s="138">
        <v>272650000</v>
      </c>
      <c r="P88" s="138">
        <v>108350000</v>
      </c>
      <c r="Q88" s="138">
        <v>164300000</v>
      </c>
      <c r="R88" s="87">
        <f t="shared" si="2"/>
        <v>6669791.7937587369</v>
      </c>
      <c r="S88" s="138">
        <v>272650000</v>
      </c>
      <c r="T88" s="87">
        <f t="shared" si="3"/>
        <v>13100615.029790508</v>
      </c>
      <c r="U88" s="135"/>
      <c r="V88" s="115" t="s">
        <v>2043</v>
      </c>
      <c r="W88" s="115" t="s">
        <v>2043</v>
      </c>
      <c r="X88" s="115" t="s">
        <v>772</v>
      </c>
    </row>
    <row r="89" spans="1:24">
      <c r="A89" s="135"/>
      <c r="B89" s="135">
        <v>9</v>
      </c>
      <c r="C89" s="82">
        <v>1</v>
      </c>
      <c r="D89" s="82">
        <v>5</v>
      </c>
      <c r="E89" s="82">
        <v>3.65</v>
      </c>
      <c r="F89" s="139" t="s">
        <v>1170</v>
      </c>
      <c r="G89" s="82">
        <v>5</v>
      </c>
      <c r="H89" s="82">
        <v>18.756</v>
      </c>
      <c r="I89" s="82">
        <v>32.71</v>
      </c>
      <c r="J89" s="82">
        <v>33.625</v>
      </c>
      <c r="K89" s="82"/>
      <c r="L89" s="137">
        <v>68.8</v>
      </c>
      <c r="M89" s="137">
        <v>135.13499999999999</v>
      </c>
      <c r="N89" s="138">
        <v>6669846.8613924356</v>
      </c>
      <c r="O89" s="138">
        <v>272650000</v>
      </c>
      <c r="P89" s="138">
        <v>108350000</v>
      </c>
      <c r="Q89" s="138">
        <v>164300000</v>
      </c>
      <c r="R89" s="87">
        <f t="shared" si="2"/>
        <v>6669791.7937587369</v>
      </c>
      <c r="S89" s="138">
        <v>272650000</v>
      </c>
      <c r="T89" s="87">
        <f t="shared" si="3"/>
        <v>13100615.029790508</v>
      </c>
      <c r="U89" s="135"/>
      <c r="V89" s="115" t="s">
        <v>2043</v>
      </c>
      <c r="W89" s="115" t="s">
        <v>2043</v>
      </c>
      <c r="X89" s="115" t="s">
        <v>772</v>
      </c>
    </row>
    <row r="90" spans="1:24">
      <c r="A90" s="135"/>
      <c r="B90" s="135">
        <v>9</v>
      </c>
      <c r="C90" s="82">
        <v>1</v>
      </c>
      <c r="D90" s="82">
        <v>5</v>
      </c>
      <c r="E90" s="82">
        <v>3.65</v>
      </c>
      <c r="F90" s="139" t="s">
        <v>1171</v>
      </c>
      <c r="G90" s="82">
        <v>5</v>
      </c>
      <c r="H90" s="82">
        <v>19.459</v>
      </c>
      <c r="I90" s="82">
        <v>33.936</v>
      </c>
      <c r="J90" s="82">
        <v>34.886000000000003</v>
      </c>
      <c r="K90" s="82"/>
      <c r="L90" s="137">
        <v>71.38</v>
      </c>
      <c r="M90" s="137">
        <v>140.202</v>
      </c>
      <c r="N90" s="138">
        <v>6669779.06675155</v>
      </c>
      <c r="O90" s="138">
        <v>282872000</v>
      </c>
      <c r="P90" s="138">
        <v>112412000</v>
      </c>
      <c r="Q90" s="138">
        <v>170460000</v>
      </c>
      <c r="R90" s="87">
        <f t="shared" si="2"/>
        <v>6669762.5539348712</v>
      </c>
      <c r="S90" s="138">
        <v>282872000</v>
      </c>
      <c r="T90" s="87">
        <f t="shared" si="3"/>
        <v>13100505.037640471</v>
      </c>
      <c r="U90" s="135"/>
      <c r="V90" s="115" t="s">
        <v>2043</v>
      </c>
      <c r="W90" s="115" t="s">
        <v>2043</v>
      </c>
      <c r="X90" s="115" t="s">
        <v>772</v>
      </c>
    </row>
    <row r="91" spans="1:24">
      <c r="A91" s="135"/>
      <c r="B91" s="135">
        <v>9</v>
      </c>
      <c r="C91" s="82">
        <v>1</v>
      </c>
      <c r="D91" s="82">
        <v>6</v>
      </c>
      <c r="E91" s="82">
        <v>3.65</v>
      </c>
      <c r="F91" s="139" t="s">
        <v>1982</v>
      </c>
      <c r="G91" s="82">
        <v>5</v>
      </c>
      <c r="H91" s="82">
        <v>56.825000000000003</v>
      </c>
      <c r="I91" s="82">
        <v>99.097999999999999</v>
      </c>
      <c r="J91" s="82">
        <v>101.873</v>
      </c>
      <c r="K91" s="82"/>
      <c r="L91" s="137">
        <v>208.44200000000001</v>
      </c>
      <c r="M91" s="137">
        <v>409.41300000000001</v>
      </c>
      <c r="N91" s="138">
        <v>6739953.3295114134</v>
      </c>
      <c r="O91" s="138">
        <v>834723000</v>
      </c>
      <c r="P91" s="138">
        <v>331713000</v>
      </c>
      <c r="Q91" s="138">
        <v>503010000</v>
      </c>
      <c r="R91" s="87">
        <f t="shared" si="2"/>
        <v>6739929.7922466015</v>
      </c>
      <c r="S91" s="138">
        <v>834723000</v>
      </c>
      <c r="T91" s="87">
        <f t="shared" si="3"/>
        <v>13238286.31481687</v>
      </c>
      <c r="U91" s="135"/>
      <c r="V91" s="115" t="s">
        <v>2043</v>
      </c>
      <c r="W91" s="115" t="s">
        <v>2043</v>
      </c>
      <c r="X91" s="115" t="s">
        <v>772</v>
      </c>
    </row>
    <row r="92" spans="1:24">
      <c r="A92" s="135"/>
      <c r="B92" s="135">
        <v>9</v>
      </c>
      <c r="C92" s="82">
        <v>1</v>
      </c>
      <c r="D92" s="82">
        <v>6</v>
      </c>
      <c r="E92" s="82">
        <v>3.65</v>
      </c>
      <c r="F92" s="139" t="s">
        <v>1176</v>
      </c>
      <c r="G92" s="82">
        <v>5</v>
      </c>
      <c r="H92" s="82">
        <v>59.080999999999996</v>
      </c>
      <c r="I92" s="82">
        <v>103.03099999999999</v>
      </c>
      <c r="J92" s="82">
        <v>105.916</v>
      </c>
      <c r="K92" s="82"/>
      <c r="L92" s="137">
        <v>216.714</v>
      </c>
      <c r="M92" s="137">
        <v>425.661</v>
      </c>
      <c r="N92" s="138">
        <v>6699981.360960532</v>
      </c>
      <c r="O92" s="138">
        <v>862703000</v>
      </c>
      <c r="P92" s="138">
        <v>342833000</v>
      </c>
      <c r="Q92" s="138">
        <v>519870000</v>
      </c>
      <c r="R92" s="87">
        <f t="shared" si="2"/>
        <v>6699957.8157304823</v>
      </c>
      <c r="S92" s="138">
        <v>862703000</v>
      </c>
      <c r="T92" s="87">
        <f t="shared" si="3"/>
        <v>13159790.063409163</v>
      </c>
      <c r="U92" s="135"/>
      <c r="V92" s="115" t="s">
        <v>2043</v>
      </c>
      <c r="W92" s="115" t="s">
        <v>2043</v>
      </c>
      <c r="X92" s="115" t="s">
        <v>772</v>
      </c>
    </row>
    <row r="93" spans="1:24">
      <c r="A93" s="135"/>
      <c r="B93" s="135">
        <v>9</v>
      </c>
      <c r="C93" s="82">
        <v>1</v>
      </c>
      <c r="D93" s="82">
        <v>6</v>
      </c>
      <c r="E93" s="82">
        <v>3.65</v>
      </c>
      <c r="F93" s="139" t="s">
        <v>1177</v>
      </c>
      <c r="G93" s="82">
        <v>5</v>
      </c>
      <c r="H93" s="82">
        <v>88.182000000000002</v>
      </c>
      <c r="I93" s="82">
        <v>153.78199999999998</v>
      </c>
      <c r="J93" s="82">
        <v>158.08699999999999</v>
      </c>
      <c r="K93" s="82"/>
      <c r="L93" s="137">
        <v>323.46100000000001</v>
      </c>
      <c r="M93" s="137">
        <v>635.32999999999993</v>
      </c>
      <c r="N93" s="138">
        <v>6719960.247051049</v>
      </c>
      <c r="O93" s="138">
        <v>1291489000</v>
      </c>
      <c r="P93" s="138">
        <v>513229000</v>
      </c>
      <c r="Q93" s="138">
        <v>778260000</v>
      </c>
      <c r="R93" s="87">
        <f t="shared" si="2"/>
        <v>6719948.8832054883</v>
      </c>
      <c r="S93" s="138">
        <v>1291489000</v>
      </c>
      <c r="T93" s="87">
        <f t="shared" si="3"/>
        <v>13199072.29609425</v>
      </c>
      <c r="U93" s="135"/>
      <c r="V93" s="115" t="s">
        <v>2043</v>
      </c>
      <c r="W93" s="115" t="s">
        <v>2043</v>
      </c>
      <c r="X93" s="115" t="s">
        <v>772</v>
      </c>
    </row>
    <row r="94" spans="1:24">
      <c r="A94" s="135"/>
      <c r="B94" s="135">
        <v>9</v>
      </c>
      <c r="C94" s="82">
        <v>1</v>
      </c>
      <c r="D94" s="82">
        <v>6</v>
      </c>
      <c r="E94" s="82">
        <v>3.65</v>
      </c>
      <c r="F94" s="139" t="s">
        <v>1178</v>
      </c>
      <c r="G94" s="82">
        <v>5</v>
      </c>
      <c r="H94" s="82">
        <v>29.632999999999999</v>
      </c>
      <c r="I94" s="82">
        <v>51.677</v>
      </c>
      <c r="J94" s="82">
        <v>53.125</v>
      </c>
      <c r="K94" s="82"/>
      <c r="L94" s="137">
        <v>108.69799999999999</v>
      </c>
      <c r="M94" s="137">
        <v>213.49999999999997</v>
      </c>
      <c r="N94" s="138">
        <v>6689861.265948222</v>
      </c>
      <c r="O94" s="138">
        <v>432058000</v>
      </c>
      <c r="P94" s="138">
        <v>171698000</v>
      </c>
      <c r="Q94" s="138">
        <v>260360000</v>
      </c>
      <c r="R94" s="87">
        <f t="shared" si="2"/>
        <v>6689887.1620183103</v>
      </c>
      <c r="S94" s="138">
        <v>432058000</v>
      </c>
      <c r="T94" s="87">
        <f t="shared" si="3"/>
        <v>13139992.539797505</v>
      </c>
      <c r="U94" s="135"/>
      <c r="V94" s="115" t="s">
        <v>2043</v>
      </c>
      <c r="W94" s="115" t="s">
        <v>2043</v>
      </c>
      <c r="X94" s="115" t="s">
        <v>772</v>
      </c>
    </row>
    <row r="95" spans="1:24">
      <c r="A95" s="135"/>
      <c r="B95" s="135">
        <v>9</v>
      </c>
      <c r="C95" s="82">
        <v>1</v>
      </c>
      <c r="D95" s="82">
        <v>6</v>
      </c>
      <c r="E95" s="82">
        <v>3.65</v>
      </c>
      <c r="F95" s="139" t="s">
        <v>1179</v>
      </c>
      <c r="G95" s="82">
        <v>5</v>
      </c>
      <c r="H95" s="82">
        <v>28.352</v>
      </c>
      <c r="I95" s="82">
        <v>49.445</v>
      </c>
      <c r="J95" s="82">
        <v>50.829000000000001</v>
      </c>
      <c r="K95" s="82"/>
      <c r="L95" s="137">
        <v>104</v>
      </c>
      <c r="M95" s="137">
        <v>204.274</v>
      </c>
      <c r="N95" s="138">
        <v>6689851.601314065</v>
      </c>
      <c r="O95" s="138">
        <v>413386000</v>
      </c>
      <c r="P95" s="138">
        <v>164276000</v>
      </c>
      <c r="Q95" s="138">
        <v>249110000</v>
      </c>
      <c r="R95" s="87">
        <f t="shared" si="2"/>
        <v>6689864.0515004275</v>
      </c>
      <c r="S95" s="138">
        <v>413386000</v>
      </c>
      <c r="T95" s="87">
        <f t="shared" si="3"/>
        <v>13140050.858232677</v>
      </c>
      <c r="U95" s="135"/>
      <c r="V95" s="115" t="s">
        <v>2043</v>
      </c>
      <c r="W95" s="115" t="s">
        <v>2043</v>
      </c>
      <c r="X95" s="115" t="s">
        <v>772</v>
      </c>
    </row>
    <row r="96" spans="1:24">
      <c r="A96" s="135"/>
      <c r="B96" s="135">
        <v>9</v>
      </c>
      <c r="C96" s="82">
        <v>1</v>
      </c>
      <c r="D96" s="82">
        <v>6</v>
      </c>
      <c r="E96" s="82">
        <v>3.65</v>
      </c>
      <c r="F96" s="139" t="s">
        <v>1180</v>
      </c>
      <c r="G96" s="82">
        <v>5</v>
      </c>
      <c r="H96" s="82">
        <v>28.352</v>
      </c>
      <c r="I96" s="82">
        <v>49.445</v>
      </c>
      <c r="J96" s="82">
        <v>50.829000000000001</v>
      </c>
      <c r="K96" s="82"/>
      <c r="L96" s="137">
        <v>104</v>
      </c>
      <c r="M96" s="137">
        <v>204.274</v>
      </c>
      <c r="N96" s="138">
        <v>6689851.601314065</v>
      </c>
      <c r="O96" s="138">
        <v>413386000</v>
      </c>
      <c r="P96" s="138">
        <v>164276000</v>
      </c>
      <c r="Q96" s="138">
        <v>249110000</v>
      </c>
      <c r="R96" s="87">
        <f t="shared" si="2"/>
        <v>6689864.0515004275</v>
      </c>
      <c r="S96" s="138">
        <v>413386000</v>
      </c>
      <c r="T96" s="87">
        <f t="shared" si="3"/>
        <v>13140050.858232677</v>
      </c>
      <c r="U96" s="135"/>
      <c r="V96" s="115" t="s">
        <v>2043</v>
      </c>
      <c r="W96" s="115" t="s">
        <v>2043</v>
      </c>
      <c r="X96" s="115" t="s">
        <v>772</v>
      </c>
    </row>
    <row r="97" spans="1:24">
      <c r="A97" s="135"/>
      <c r="B97" s="135">
        <v>9</v>
      </c>
      <c r="C97" s="82">
        <v>1</v>
      </c>
      <c r="D97" s="82">
        <v>6</v>
      </c>
      <c r="E97" s="82">
        <v>3.65</v>
      </c>
      <c r="F97" s="139" t="s">
        <v>1181</v>
      </c>
      <c r="G97" s="82">
        <v>5</v>
      </c>
      <c r="H97" s="82">
        <v>28.352</v>
      </c>
      <c r="I97" s="82">
        <v>49.445</v>
      </c>
      <c r="J97" s="82">
        <v>50.829000000000001</v>
      </c>
      <c r="K97" s="82"/>
      <c r="L97" s="137">
        <v>104</v>
      </c>
      <c r="M97" s="137">
        <v>204.274</v>
      </c>
      <c r="N97" s="138">
        <v>6689851.601314065</v>
      </c>
      <c r="O97" s="138">
        <v>413386000</v>
      </c>
      <c r="P97" s="138">
        <v>164276000</v>
      </c>
      <c r="Q97" s="138">
        <v>249110000</v>
      </c>
      <c r="R97" s="87">
        <f t="shared" si="2"/>
        <v>6689864.0515004275</v>
      </c>
      <c r="S97" s="138">
        <v>413386000</v>
      </c>
      <c r="T97" s="87">
        <f t="shared" si="3"/>
        <v>13140050.858232677</v>
      </c>
      <c r="U97" s="135"/>
      <c r="V97" s="115" t="s">
        <v>2043</v>
      </c>
      <c r="W97" s="115" t="s">
        <v>2043</v>
      </c>
      <c r="X97" s="115" t="s">
        <v>772</v>
      </c>
    </row>
    <row r="98" spans="1:24">
      <c r="A98" s="135"/>
      <c r="B98" s="135">
        <v>9</v>
      </c>
      <c r="C98" s="82">
        <v>1</v>
      </c>
      <c r="D98" s="82">
        <v>6</v>
      </c>
      <c r="E98" s="82">
        <v>3.65</v>
      </c>
      <c r="F98" s="139" t="s">
        <v>1182</v>
      </c>
      <c r="G98" s="82">
        <v>5</v>
      </c>
      <c r="H98" s="82">
        <v>28.352</v>
      </c>
      <c r="I98" s="82">
        <v>49.445</v>
      </c>
      <c r="J98" s="82">
        <v>50.829000000000001</v>
      </c>
      <c r="K98" s="82"/>
      <c r="L98" s="137">
        <v>104</v>
      </c>
      <c r="M98" s="137">
        <v>204.274</v>
      </c>
      <c r="N98" s="138">
        <v>6689851.601314065</v>
      </c>
      <c r="O98" s="138">
        <v>413386000</v>
      </c>
      <c r="P98" s="138">
        <v>164276000</v>
      </c>
      <c r="Q98" s="138">
        <v>249110000</v>
      </c>
      <c r="R98" s="87">
        <f t="shared" si="2"/>
        <v>6689864.0515004275</v>
      </c>
      <c r="S98" s="138">
        <v>413386000</v>
      </c>
      <c r="T98" s="87">
        <f t="shared" si="3"/>
        <v>13140050.858232677</v>
      </c>
      <c r="U98" s="135"/>
      <c r="V98" s="115" t="s">
        <v>2043</v>
      </c>
      <c r="W98" s="115" t="s">
        <v>2043</v>
      </c>
      <c r="X98" s="115" t="s">
        <v>772</v>
      </c>
    </row>
    <row r="99" spans="1:24">
      <c r="A99" s="135"/>
      <c r="B99" s="135">
        <v>9</v>
      </c>
      <c r="C99" s="82">
        <v>1</v>
      </c>
      <c r="D99" s="82">
        <v>6</v>
      </c>
      <c r="E99" s="82">
        <v>3.65</v>
      </c>
      <c r="F99" s="139" t="s">
        <v>1183</v>
      </c>
      <c r="G99" s="82">
        <v>5</v>
      </c>
      <c r="H99" s="82">
        <v>28.352</v>
      </c>
      <c r="I99" s="82">
        <v>49.445</v>
      </c>
      <c r="J99" s="82">
        <v>50.829000000000001</v>
      </c>
      <c r="K99" s="82"/>
      <c r="L99" s="137">
        <v>104</v>
      </c>
      <c r="M99" s="137">
        <v>204.274</v>
      </c>
      <c r="N99" s="138">
        <v>6689851.601314065</v>
      </c>
      <c r="O99" s="138">
        <v>413386000</v>
      </c>
      <c r="P99" s="138">
        <v>164276000</v>
      </c>
      <c r="Q99" s="138">
        <v>249110000</v>
      </c>
      <c r="R99" s="87">
        <f t="shared" si="2"/>
        <v>6689864.0515004275</v>
      </c>
      <c r="S99" s="138">
        <v>413386000</v>
      </c>
      <c r="T99" s="87">
        <f t="shared" si="3"/>
        <v>13140050.858232677</v>
      </c>
      <c r="U99" s="135"/>
      <c r="V99" s="115" t="s">
        <v>2043</v>
      </c>
      <c r="W99" s="115" t="s">
        <v>2043</v>
      </c>
      <c r="X99" s="115" t="s">
        <v>772</v>
      </c>
    </row>
    <row r="100" spans="1:24">
      <c r="A100" s="135"/>
      <c r="B100" s="135">
        <v>9</v>
      </c>
      <c r="C100" s="82">
        <v>1</v>
      </c>
      <c r="D100" s="82">
        <v>6</v>
      </c>
      <c r="E100" s="82">
        <v>3.65</v>
      </c>
      <c r="F100" s="139" t="s">
        <v>1184</v>
      </c>
      <c r="G100" s="82">
        <v>5</v>
      </c>
      <c r="H100" s="82">
        <v>29.77</v>
      </c>
      <c r="I100" s="82">
        <v>51.917000000000002</v>
      </c>
      <c r="J100" s="82">
        <v>53.37</v>
      </c>
      <c r="K100" s="82"/>
      <c r="L100" s="137">
        <v>109.2</v>
      </c>
      <c r="M100" s="137">
        <v>214.48699999999999</v>
      </c>
      <c r="N100" s="138">
        <v>6689852.3473382443</v>
      </c>
      <c r="O100" s="138">
        <v>434051000</v>
      </c>
      <c r="P100" s="138">
        <v>172491000</v>
      </c>
      <c r="Q100" s="138">
        <v>261560000</v>
      </c>
      <c r="R100" s="87">
        <f t="shared" si="2"/>
        <v>6689819.6107128877</v>
      </c>
      <c r="S100" s="138">
        <v>434051000</v>
      </c>
      <c r="T100" s="87">
        <f t="shared" si="3"/>
        <v>13139920.68537523</v>
      </c>
      <c r="U100" s="135"/>
      <c r="V100" s="115" t="s">
        <v>2043</v>
      </c>
      <c r="W100" s="115" t="s">
        <v>2043</v>
      </c>
      <c r="X100" s="115" t="s">
        <v>772</v>
      </c>
    </row>
    <row r="101" spans="1:24">
      <c r="A101" s="135"/>
      <c r="B101" s="135">
        <v>9</v>
      </c>
      <c r="C101" s="82">
        <v>1</v>
      </c>
      <c r="D101" s="82">
        <v>6</v>
      </c>
      <c r="E101" s="82">
        <v>3.65</v>
      </c>
      <c r="F101" s="139" t="s">
        <v>1185</v>
      </c>
      <c r="G101" s="82">
        <v>5</v>
      </c>
      <c r="H101" s="82">
        <v>18.106000000000002</v>
      </c>
      <c r="I101" s="82">
        <v>31.576000000000001</v>
      </c>
      <c r="J101" s="82">
        <v>32.459000000000003</v>
      </c>
      <c r="K101" s="82"/>
      <c r="L101" s="137">
        <v>66.415000000000006</v>
      </c>
      <c r="M101" s="137">
        <v>130.45000000000002</v>
      </c>
      <c r="N101" s="138">
        <v>6719773.9540305622</v>
      </c>
      <c r="O101" s="138">
        <v>265169000</v>
      </c>
      <c r="P101" s="138">
        <v>105379000</v>
      </c>
      <c r="Q101" s="138">
        <v>159790000</v>
      </c>
      <c r="R101" s="87">
        <f t="shared" si="2"/>
        <v>6719752.6679738602</v>
      </c>
      <c r="S101" s="138">
        <v>265169000</v>
      </c>
      <c r="T101" s="87">
        <f t="shared" si="3"/>
        <v>13198701.129822932</v>
      </c>
      <c r="U101" s="135"/>
      <c r="V101" s="115" t="s">
        <v>2043</v>
      </c>
      <c r="W101" s="115" t="s">
        <v>2043</v>
      </c>
      <c r="X101" s="115" t="s">
        <v>772</v>
      </c>
    </row>
    <row r="102" spans="1:24">
      <c r="A102" s="135"/>
      <c r="B102" s="135">
        <v>9</v>
      </c>
      <c r="C102" s="82">
        <v>1</v>
      </c>
      <c r="D102" s="82">
        <v>6</v>
      </c>
      <c r="E102" s="82">
        <v>3.65</v>
      </c>
      <c r="F102" s="139" t="s">
        <v>1186</v>
      </c>
      <c r="G102" s="82">
        <v>5</v>
      </c>
      <c r="H102" s="82">
        <v>18.756</v>
      </c>
      <c r="I102" s="82">
        <v>32.71</v>
      </c>
      <c r="J102" s="82">
        <v>33.625</v>
      </c>
      <c r="K102" s="82"/>
      <c r="L102" s="137">
        <v>68.8</v>
      </c>
      <c r="M102" s="137">
        <v>135.13499999999999</v>
      </c>
      <c r="N102" s="138">
        <v>6719800.3816233668</v>
      </c>
      <c r="O102" s="138">
        <v>274692000</v>
      </c>
      <c r="P102" s="138">
        <v>109162000</v>
      </c>
      <c r="Q102" s="138">
        <v>165530000</v>
      </c>
      <c r="R102" s="87">
        <f t="shared" si="2"/>
        <v>6719744.9015630847</v>
      </c>
      <c r="S102" s="138">
        <v>274692000</v>
      </c>
      <c r="T102" s="87">
        <f t="shared" si="3"/>
        <v>13198731.501057085</v>
      </c>
      <c r="U102" s="135"/>
      <c r="V102" s="115" t="s">
        <v>2043</v>
      </c>
      <c r="W102" s="115" t="s">
        <v>2043</v>
      </c>
      <c r="X102" s="115" t="s">
        <v>772</v>
      </c>
    </row>
    <row r="103" spans="1:24">
      <c r="A103" s="135"/>
      <c r="B103" s="135">
        <v>9</v>
      </c>
      <c r="C103" s="82">
        <v>1</v>
      </c>
      <c r="D103" s="82">
        <v>6</v>
      </c>
      <c r="E103" s="82">
        <v>3.65</v>
      </c>
      <c r="F103" s="139" t="s">
        <v>1187</v>
      </c>
      <c r="G103" s="82">
        <v>5</v>
      </c>
      <c r="H103" s="82">
        <v>18.756</v>
      </c>
      <c r="I103" s="82">
        <v>32.71</v>
      </c>
      <c r="J103" s="82">
        <v>33.625</v>
      </c>
      <c r="K103" s="82"/>
      <c r="L103" s="137">
        <v>68.8</v>
      </c>
      <c r="M103" s="137">
        <v>135.13499999999999</v>
      </c>
      <c r="N103" s="138">
        <v>6719800.3816233668</v>
      </c>
      <c r="O103" s="138">
        <v>274692000</v>
      </c>
      <c r="P103" s="138">
        <v>109162000</v>
      </c>
      <c r="Q103" s="138">
        <v>165530000</v>
      </c>
      <c r="R103" s="87">
        <f t="shared" si="2"/>
        <v>6719744.9015630847</v>
      </c>
      <c r="S103" s="138">
        <v>274692000</v>
      </c>
      <c r="T103" s="87">
        <f t="shared" si="3"/>
        <v>13198731.501057085</v>
      </c>
      <c r="U103" s="135"/>
      <c r="V103" s="115" t="s">
        <v>2043</v>
      </c>
      <c r="W103" s="115" t="s">
        <v>2043</v>
      </c>
      <c r="X103" s="115" t="s">
        <v>772</v>
      </c>
    </row>
    <row r="104" spans="1:24">
      <c r="A104" s="135"/>
      <c r="B104" s="135">
        <v>9</v>
      </c>
      <c r="C104" s="82">
        <v>1</v>
      </c>
      <c r="D104" s="82">
        <v>6</v>
      </c>
      <c r="E104" s="82">
        <v>3.65</v>
      </c>
      <c r="F104" s="139" t="s">
        <v>1188</v>
      </c>
      <c r="G104" s="82">
        <v>5</v>
      </c>
      <c r="H104" s="82">
        <v>19.459</v>
      </c>
      <c r="I104" s="82">
        <v>33.936</v>
      </c>
      <c r="J104" s="82">
        <v>34.886000000000003</v>
      </c>
      <c r="K104" s="82"/>
      <c r="L104" s="137">
        <v>71.38</v>
      </c>
      <c r="M104" s="137">
        <v>140.202</v>
      </c>
      <c r="N104" s="138">
        <v>6719836.8347834283</v>
      </c>
      <c r="O104" s="138">
        <v>284995000</v>
      </c>
      <c r="P104" s="138">
        <v>113255000</v>
      </c>
      <c r="Q104" s="138">
        <v>171740000</v>
      </c>
      <c r="R104" s="87">
        <f t="shared" si="2"/>
        <v>6719820.1980353966</v>
      </c>
      <c r="S104" s="138">
        <v>284995000</v>
      </c>
      <c r="T104" s="87">
        <f t="shared" si="3"/>
        <v>13198826.441649744</v>
      </c>
      <c r="U104" s="135"/>
      <c r="V104" s="115" t="s">
        <v>2043</v>
      </c>
      <c r="W104" s="115" t="s">
        <v>2043</v>
      </c>
      <c r="X104" s="115" t="s">
        <v>772</v>
      </c>
    </row>
    <row r="105" spans="1:24">
      <c r="A105" s="135"/>
      <c r="B105" s="135">
        <v>9</v>
      </c>
      <c r="C105" s="82">
        <v>1</v>
      </c>
      <c r="D105" s="82">
        <v>7</v>
      </c>
      <c r="E105" s="82">
        <v>3.65</v>
      </c>
      <c r="F105" s="139" t="s">
        <v>1984</v>
      </c>
      <c r="G105" s="82">
        <v>5</v>
      </c>
      <c r="H105" s="82">
        <v>56.825000000000003</v>
      </c>
      <c r="I105" s="82">
        <v>99.097999999999999</v>
      </c>
      <c r="J105" s="82">
        <v>101.873</v>
      </c>
      <c r="K105" s="82"/>
      <c r="L105" s="137">
        <v>208.44200000000001</v>
      </c>
      <c r="M105" s="137">
        <v>409.41300000000001</v>
      </c>
      <c r="N105" s="138">
        <v>6789942.4289647713</v>
      </c>
      <c r="O105" s="138">
        <v>840914000</v>
      </c>
      <c r="P105" s="138">
        <v>334174000</v>
      </c>
      <c r="Q105" s="138">
        <v>506740000</v>
      </c>
      <c r="R105" s="87">
        <f t="shared" si="2"/>
        <v>6789918.7171280282</v>
      </c>
      <c r="S105" s="138">
        <v>840914000</v>
      </c>
      <c r="T105" s="87">
        <f t="shared" si="3"/>
        <v>13336472.456297373</v>
      </c>
      <c r="U105" s="135"/>
      <c r="V105" s="115" t="s">
        <v>2043</v>
      </c>
      <c r="W105" s="115" t="s">
        <v>2043</v>
      </c>
      <c r="X105" s="115" t="s">
        <v>772</v>
      </c>
    </row>
    <row r="106" spans="1:24">
      <c r="A106" s="135"/>
      <c r="B106" s="135">
        <v>9</v>
      </c>
      <c r="C106" s="82">
        <v>1</v>
      </c>
      <c r="D106" s="82">
        <v>7</v>
      </c>
      <c r="E106" s="82">
        <v>3.65</v>
      </c>
      <c r="F106" s="139" t="s">
        <v>1193</v>
      </c>
      <c r="G106" s="82">
        <v>5</v>
      </c>
      <c r="H106" s="82">
        <v>59.080999999999996</v>
      </c>
      <c r="I106" s="82">
        <v>103.03099999999999</v>
      </c>
      <c r="J106" s="82">
        <v>105.916</v>
      </c>
      <c r="K106" s="82"/>
      <c r="L106" s="137">
        <v>216.714</v>
      </c>
      <c r="M106" s="137">
        <v>425.661</v>
      </c>
      <c r="N106" s="138">
        <v>6749910.6879358813</v>
      </c>
      <c r="O106" s="138">
        <v>869132000</v>
      </c>
      <c r="P106" s="138">
        <v>345392000</v>
      </c>
      <c r="Q106" s="138">
        <v>523740000</v>
      </c>
      <c r="R106" s="87">
        <f t="shared" si="2"/>
        <v>6749886.9672430325</v>
      </c>
      <c r="S106" s="138">
        <v>869132000</v>
      </c>
      <c r="T106" s="87">
        <f t="shared" si="3"/>
        <v>13257858.912500516</v>
      </c>
      <c r="U106" s="135"/>
      <c r="V106" s="115" t="s">
        <v>2043</v>
      </c>
      <c r="W106" s="115" t="s">
        <v>2043</v>
      </c>
      <c r="X106" s="115" t="s">
        <v>772</v>
      </c>
    </row>
    <row r="107" spans="1:24">
      <c r="A107" s="135"/>
      <c r="B107" s="135">
        <v>9</v>
      </c>
      <c r="C107" s="82">
        <v>1</v>
      </c>
      <c r="D107" s="82">
        <v>7</v>
      </c>
      <c r="E107" s="82">
        <v>3.65</v>
      </c>
      <c r="F107" s="139" t="s">
        <v>1194</v>
      </c>
      <c r="G107" s="82">
        <v>5</v>
      </c>
      <c r="H107" s="82">
        <v>88.182000000000002</v>
      </c>
      <c r="I107" s="82">
        <v>153.78199999999998</v>
      </c>
      <c r="J107" s="82">
        <v>158.08699999999999</v>
      </c>
      <c r="K107" s="82"/>
      <c r="L107" s="137">
        <v>323.46100000000001</v>
      </c>
      <c r="M107" s="137">
        <v>635.32999999999993</v>
      </c>
      <c r="N107" s="138">
        <v>6769958.4259080999</v>
      </c>
      <c r="O107" s="138">
        <v>1301098000</v>
      </c>
      <c r="P107" s="138">
        <v>517048000</v>
      </c>
      <c r="Q107" s="138">
        <v>784050000</v>
      </c>
      <c r="R107" s="87">
        <f t="shared" si="2"/>
        <v>6769946.9775126968</v>
      </c>
      <c r="S107" s="138">
        <v>1301098000</v>
      </c>
      <c r="T107" s="87">
        <f t="shared" si="3"/>
        <v>13297276.683195626</v>
      </c>
      <c r="U107" s="135"/>
      <c r="V107" s="115" t="s">
        <v>2043</v>
      </c>
      <c r="W107" s="115" t="s">
        <v>2043</v>
      </c>
      <c r="X107" s="115" t="s">
        <v>772</v>
      </c>
    </row>
    <row r="108" spans="1:24">
      <c r="A108" s="135"/>
      <c r="B108" s="135">
        <v>9</v>
      </c>
      <c r="C108" s="82">
        <v>1</v>
      </c>
      <c r="D108" s="82">
        <v>7</v>
      </c>
      <c r="E108" s="82">
        <v>3.65</v>
      </c>
      <c r="F108" s="139" t="s">
        <v>1195</v>
      </c>
      <c r="G108" s="82">
        <v>5</v>
      </c>
      <c r="H108" s="82">
        <v>29.632999999999999</v>
      </c>
      <c r="I108" s="82">
        <v>51.677</v>
      </c>
      <c r="J108" s="82">
        <v>53.125</v>
      </c>
      <c r="K108" s="82"/>
      <c r="L108" s="137">
        <v>108.69799999999999</v>
      </c>
      <c r="M108" s="137">
        <v>213.49999999999997</v>
      </c>
      <c r="N108" s="138">
        <v>6739920.1040505385</v>
      </c>
      <c r="O108" s="138">
        <v>435291000</v>
      </c>
      <c r="P108" s="138">
        <v>172981000</v>
      </c>
      <c r="Q108" s="138">
        <v>262310000</v>
      </c>
      <c r="R108" s="87">
        <f t="shared" si="2"/>
        <v>6739946.1938955234</v>
      </c>
      <c r="S108" s="138">
        <v>435291000</v>
      </c>
      <c r="T108" s="87">
        <f t="shared" si="3"/>
        <v>13238316.366416074</v>
      </c>
      <c r="U108" s="135"/>
      <c r="V108" s="115" t="s">
        <v>2043</v>
      </c>
      <c r="W108" s="115" t="s">
        <v>2043</v>
      </c>
      <c r="X108" s="115" t="s">
        <v>772</v>
      </c>
    </row>
    <row r="109" spans="1:24">
      <c r="A109" s="135"/>
      <c r="B109" s="135">
        <v>9</v>
      </c>
      <c r="C109" s="82">
        <v>1</v>
      </c>
      <c r="D109" s="82">
        <v>7</v>
      </c>
      <c r="E109" s="82">
        <v>3.65</v>
      </c>
      <c r="F109" s="139" t="s">
        <v>1196</v>
      </c>
      <c r="G109" s="82">
        <v>5</v>
      </c>
      <c r="H109" s="82">
        <v>28.352</v>
      </c>
      <c r="I109" s="82">
        <v>49.445</v>
      </c>
      <c r="J109" s="82">
        <v>50.829000000000001</v>
      </c>
      <c r="K109" s="82"/>
      <c r="L109" s="137">
        <v>104</v>
      </c>
      <c r="M109" s="137">
        <v>204.274</v>
      </c>
      <c r="N109" s="138">
        <v>6739824.8992604343</v>
      </c>
      <c r="O109" s="138">
        <v>416474000</v>
      </c>
      <c r="P109" s="138">
        <v>165504000</v>
      </c>
      <c r="Q109" s="138">
        <v>250970000</v>
      </c>
      <c r="R109" s="87">
        <f t="shared" si="2"/>
        <v>6739837.4424498873</v>
      </c>
      <c r="S109" s="138">
        <v>416474000</v>
      </c>
      <c r="T109" s="87">
        <f t="shared" si="3"/>
        <v>13238207.247298157</v>
      </c>
      <c r="U109" s="135"/>
      <c r="V109" s="115" t="s">
        <v>2043</v>
      </c>
      <c r="W109" s="115" t="s">
        <v>2043</v>
      </c>
      <c r="X109" s="115" t="s">
        <v>772</v>
      </c>
    </row>
    <row r="110" spans="1:24">
      <c r="A110" s="135"/>
      <c r="B110" s="135">
        <v>9</v>
      </c>
      <c r="C110" s="82">
        <v>1</v>
      </c>
      <c r="D110" s="82">
        <v>7</v>
      </c>
      <c r="E110" s="82">
        <v>3.65</v>
      </c>
      <c r="F110" s="139" t="s">
        <v>1197</v>
      </c>
      <c r="G110" s="82">
        <v>5</v>
      </c>
      <c r="H110" s="82">
        <v>28.352</v>
      </c>
      <c r="I110" s="82">
        <v>49.445</v>
      </c>
      <c r="J110" s="82">
        <v>50.829000000000001</v>
      </c>
      <c r="K110" s="82"/>
      <c r="L110" s="137">
        <v>104</v>
      </c>
      <c r="M110" s="137">
        <v>204.274</v>
      </c>
      <c r="N110" s="138">
        <v>6739824.8992604343</v>
      </c>
      <c r="O110" s="138">
        <v>416474000</v>
      </c>
      <c r="P110" s="138">
        <v>165504000</v>
      </c>
      <c r="Q110" s="138">
        <v>250970000</v>
      </c>
      <c r="R110" s="87">
        <f t="shared" si="2"/>
        <v>6739837.4424498873</v>
      </c>
      <c r="S110" s="138">
        <v>416474000</v>
      </c>
      <c r="T110" s="87">
        <f t="shared" si="3"/>
        <v>13238207.247298157</v>
      </c>
      <c r="U110" s="135"/>
      <c r="V110" s="115" t="s">
        <v>2043</v>
      </c>
      <c r="W110" s="115" t="s">
        <v>2043</v>
      </c>
      <c r="X110" s="115" t="s">
        <v>772</v>
      </c>
    </row>
    <row r="111" spans="1:24">
      <c r="A111" s="135"/>
      <c r="B111" s="135">
        <v>9</v>
      </c>
      <c r="C111" s="82">
        <v>1</v>
      </c>
      <c r="D111" s="82">
        <v>7</v>
      </c>
      <c r="E111" s="82">
        <v>3.65</v>
      </c>
      <c r="F111" s="139" t="s">
        <v>1198</v>
      </c>
      <c r="G111" s="82">
        <v>5</v>
      </c>
      <c r="H111" s="82">
        <v>28.352</v>
      </c>
      <c r="I111" s="82">
        <v>49.445</v>
      </c>
      <c r="J111" s="82">
        <v>50.829000000000001</v>
      </c>
      <c r="K111" s="82"/>
      <c r="L111" s="137">
        <v>104</v>
      </c>
      <c r="M111" s="137">
        <v>204.274</v>
      </c>
      <c r="N111" s="138">
        <v>6739824.8992604343</v>
      </c>
      <c r="O111" s="138">
        <v>416474000</v>
      </c>
      <c r="P111" s="138">
        <v>165504000</v>
      </c>
      <c r="Q111" s="138">
        <v>250970000</v>
      </c>
      <c r="R111" s="87">
        <f t="shared" si="2"/>
        <v>6739837.4424498873</v>
      </c>
      <c r="S111" s="138">
        <v>416474000</v>
      </c>
      <c r="T111" s="87">
        <f t="shared" si="3"/>
        <v>13238207.247298157</v>
      </c>
      <c r="U111" s="135"/>
      <c r="V111" s="115" t="s">
        <v>2043</v>
      </c>
      <c r="W111" s="115" t="s">
        <v>2043</v>
      </c>
      <c r="X111" s="115" t="s">
        <v>772</v>
      </c>
    </row>
    <row r="112" spans="1:24">
      <c r="A112" s="135"/>
      <c r="B112" s="135">
        <v>9</v>
      </c>
      <c r="C112" s="82">
        <v>1</v>
      </c>
      <c r="D112" s="82">
        <v>7</v>
      </c>
      <c r="E112" s="82">
        <v>3.65</v>
      </c>
      <c r="F112" s="139" t="s">
        <v>1199</v>
      </c>
      <c r="G112" s="82">
        <v>5</v>
      </c>
      <c r="H112" s="82">
        <v>28.352</v>
      </c>
      <c r="I112" s="82">
        <v>49.445</v>
      </c>
      <c r="J112" s="82">
        <v>50.829000000000001</v>
      </c>
      <c r="K112" s="82"/>
      <c r="L112" s="137">
        <v>104</v>
      </c>
      <c r="M112" s="137">
        <v>204.274</v>
      </c>
      <c r="N112" s="138">
        <v>6739824.8992604343</v>
      </c>
      <c r="O112" s="138">
        <v>416474000</v>
      </c>
      <c r="P112" s="138">
        <v>165504000</v>
      </c>
      <c r="Q112" s="138">
        <v>250970000</v>
      </c>
      <c r="R112" s="87">
        <f t="shared" si="2"/>
        <v>6739837.4424498873</v>
      </c>
      <c r="S112" s="138">
        <v>416474000</v>
      </c>
      <c r="T112" s="87">
        <f t="shared" si="3"/>
        <v>13238207.247298157</v>
      </c>
      <c r="U112" s="135"/>
      <c r="V112" s="115" t="s">
        <v>2043</v>
      </c>
      <c r="W112" s="115" t="s">
        <v>2043</v>
      </c>
      <c r="X112" s="115" t="s">
        <v>772</v>
      </c>
    </row>
    <row r="113" spans="1:24">
      <c r="A113" s="135"/>
      <c r="B113" s="135">
        <v>9</v>
      </c>
      <c r="C113" s="82">
        <v>1</v>
      </c>
      <c r="D113" s="82">
        <v>7</v>
      </c>
      <c r="E113" s="82">
        <v>3.65</v>
      </c>
      <c r="F113" s="139" t="s">
        <v>1200</v>
      </c>
      <c r="G113" s="82">
        <v>5</v>
      </c>
      <c r="H113" s="82">
        <v>28.352</v>
      </c>
      <c r="I113" s="82">
        <v>49.445</v>
      </c>
      <c r="J113" s="82">
        <v>50.829000000000001</v>
      </c>
      <c r="K113" s="82"/>
      <c r="L113" s="137">
        <v>104</v>
      </c>
      <c r="M113" s="137">
        <v>204.274</v>
      </c>
      <c r="N113" s="138">
        <v>6739824.8992604343</v>
      </c>
      <c r="O113" s="138">
        <v>416474000</v>
      </c>
      <c r="P113" s="138">
        <v>165504000</v>
      </c>
      <c r="Q113" s="138">
        <v>250970000</v>
      </c>
      <c r="R113" s="87">
        <f t="shared" si="2"/>
        <v>6739837.4424498873</v>
      </c>
      <c r="S113" s="138">
        <v>416474000</v>
      </c>
      <c r="T113" s="87">
        <f t="shared" si="3"/>
        <v>13238207.247298157</v>
      </c>
      <c r="U113" s="135"/>
      <c r="V113" s="115" t="s">
        <v>2043</v>
      </c>
      <c r="W113" s="115" t="s">
        <v>2043</v>
      </c>
      <c r="X113" s="115" t="s">
        <v>772</v>
      </c>
    </row>
    <row r="114" spans="1:24">
      <c r="A114" s="135"/>
      <c r="B114" s="135">
        <v>9</v>
      </c>
      <c r="C114" s="82">
        <v>1</v>
      </c>
      <c r="D114" s="82">
        <v>7</v>
      </c>
      <c r="E114" s="82">
        <v>3.65</v>
      </c>
      <c r="F114" s="139" t="s">
        <v>1201</v>
      </c>
      <c r="G114" s="82">
        <v>5</v>
      </c>
      <c r="H114" s="82">
        <v>29.77</v>
      </c>
      <c r="I114" s="82">
        <v>51.917000000000002</v>
      </c>
      <c r="J114" s="82">
        <v>53.37</v>
      </c>
      <c r="K114" s="82"/>
      <c r="L114" s="137">
        <v>109.2</v>
      </c>
      <c r="M114" s="137">
        <v>214.48699999999999</v>
      </c>
      <c r="N114" s="138">
        <v>6739927.8690545913</v>
      </c>
      <c r="O114" s="138">
        <v>437300000</v>
      </c>
      <c r="P114" s="138">
        <v>173780000</v>
      </c>
      <c r="Q114" s="138">
        <v>263520000</v>
      </c>
      <c r="R114" s="87">
        <f t="shared" si="2"/>
        <v>6739894.8873859197</v>
      </c>
      <c r="S114" s="138">
        <v>437300000</v>
      </c>
      <c r="T114" s="87">
        <f t="shared" si="3"/>
        <v>13238276.874640511</v>
      </c>
      <c r="U114" s="135"/>
      <c r="V114" s="115" t="s">
        <v>2043</v>
      </c>
      <c r="W114" s="115" t="s">
        <v>2043</v>
      </c>
      <c r="X114" s="115" t="s">
        <v>772</v>
      </c>
    </row>
    <row r="115" spans="1:24">
      <c r="A115" s="135"/>
      <c r="B115" s="135">
        <v>9</v>
      </c>
      <c r="C115" s="82">
        <v>1</v>
      </c>
      <c r="D115" s="82">
        <v>7</v>
      </c>
      <c r="E115" s="82">
        <v>3.65</v>
      </c>
      <c r="F115" s="139" t="s">
        <v>1202</v>
      </c>
      <c r="G115" s="82">
        <v>5</v>
      </c>
      <c r="H115" s="82">
        <v>18.106000000000002</v>
      </c>
      <c r="I115" s="82">
        <v>31.576000000000001</v>
      </c>
      <c r="J115" s="82">
        <v>32.459000000000003</v>
      </c>
      <c r="K115" s="82"/>
      <c r="L115" s="137">
        <v>66.415000000000006</v>
      </c>
      <c r="M115" s="137">
        <v>130.45000000000002</v>
      </c>
      <c r="N115" s="138">
        <v>6769798.0284331366</v>
      </c>
      <c r="O115" s="138">
        <v>267143000</v>
      </c>
      <c r="P115" s="138">
        <v>106163000</v>
      </c>
      <c r="Q115" s="138">
        <v>160980000</v>
      </c>
      <c r="R115" s="87">
        <f t="shared" si="2"/>
        <v>6769776.583916449</v>
      </c>
      <c r="S115" s="138">
        <v>267143000</v>
      </c>
      <c r="T115" s="87">
        <f t="shared" si="3"/>
        <v>13296956.340764901</v>
      </c>
      <c r="U115" s="135"/>
      <c r="V115" s="115" t="s">
        <v>2043</v>
      </c>
      <c r="W115" s="115" t="s">
        <v>2043</v>
      </c>
      <c r="X115" s="115" t="s">
        <v>772</v>
      </c>
    </row>
    <row r="116" spans="1:24">
      <c r="A116" s="135"/>
      <c r="B116" s="135">
        <v>9</v>
      </c>
      <c r="C116" s="82">
        <v>1</v>
      </c>
      <c r="D116" s="82">
        <v>7</v>
      </c>
      <c r="E116" s="82">
        <v>3.65</v>
      </c>
      <c r="F116" s="139" t="s">
        <v>1203</v>
      </c>
      <c r="G116" s="82">
        <v>5</v>
      </c>
      <c r="H116" s="82">
        <v>18.756</v>
      </c>
      <c r="I116" s="82">
        <v>32.71</v>
      </c>
      <c r="J116" s="82">
        <v>33.625</v>
      </c>
      <c r="K116" s="82"/>
      <c r="L116" s="137">
        <v>68.8</v>
      </c>
      <c r="M116" s="137">
        <v>135.13499999999999</v>
      </c>
      <c r="N116" s="138">
        <v>6769778.3648906499</v>
      </c>
      <c r="O116" s="138">
        <v>276735000</v>
      </c>
      <c r="P116" s="138">
        <v>109975000</v>
      </c>
      <c r="Q116" s="138">
        <v>166760000</v>
      </c>
      <c r="R116" s="87">
        <f t="shared" si="2"/>
        <v>6769722.4722018121</v>
      </c>
      <c r="S116" s="138">
        <v>276735000</v>
      </c>
      <c r="T116" s="87">
        <f t="shared" si="3"/>
        <v>13296896.021526044</v>
      </c>
      <c r="U116" s="135"/>
      <c r="V116" s="115" t="s">
        <v>2043</v>
      </c>
      <c r="W116" s="115" t="s">
        <v>2043</v>
      </c>
      <c r="X116" s="115" t="s">
        <v>772</v>
      </c>
    </row>
    <row r="117" spans="1:24">
      <c r="A117" s="135"/>
      <c r="B117" s="135">
        <v>9</v>
      </c>
      <c r="C117" s="82">
        <v>1</v>
      </c>
      <c r="D117" s="82">
        <v>7</v>
      </c>
      <c r="E117" s="82">
        <v>3.65</v>
      </c>
      <c r="F117" s="139" t="s">
        <v>1204</v>
      </c>
      <c r="G117" s="82">
        <v>5</v>
      </c>
      <c r="H117" s="82">
        <v>18.756</v>
      </c>
      <c r="I117" s="82">
        <v>32.71</v>
      </c>
      <c r="J117" s="82">
        <v>33.625</v>
      </c>
      <c r="K117" s="82"/>
      <c r="L117" s="137">
        <v>68.8</v>
      </c>
      <c r="M117" s="137">
        <v>135.13499999999999</v>
      </c>
      <c r="N117" s="138">
        <v>6769778.3648906499</v>
      </c>
      <c r="O117" s="138">
        <v>276735000</v>
      </c>
      <c r="P117" s="138">
        <v>109975000</v>
      </c>
      <c r="Q117" s="138">
        <v>166760000</v>
      </c>
      <c r="R117" s="87">
        <f t="shared" si="2"/>
        <v>6769722.4722018121</v>
      </c>
      <c r="S117" s="138">
        <v>276735000</v>
      </c>
      <c r="T117" s="87">
        <f t="shared" si="3"/>
        <v>13296896.021526044</v>
      </c>
      <c r="U117" s="135"/>
      <c r="V117" s="115" t="s">
        <v>2043</v>
      </c>
      <c r="W117" s="115" t="s">
        <v>2043</v>
      </c>
      <c r="X117" s="115" t="s">
        <v>772</v>
      </c>
    </row>
    <row r="118" spans="1:24">
      <c r="A118" s="135"/>
      <c r="B118" s="135">
        <v>9</v>
      </c>
      <c r="C118" s="82">
        <v>1</v>
      </c>
      <c r="D118" s="82">
        <v>7</v>
      </c>
      <c r="E118" s="82">
        <v>3.65</v>
      </c>
      <c r="F118" s="139" t="s">
        <v>1205</v>
      </c>
      <c r="G118" s="82">
        <v>5</v>
      </c>
      <c r="H118" s="82">
        <v>19.459</v>
      </c>
      <c r="I118" s="82">
        <v>33.936</v>
      </c>
      <c r="J118" s="82">
        <v>34.886000000000003</v>
      </c>
      <c r="K118" s="82"/>
      <c r="L118" s="137">
        <v>71.38</v>
      </c>
      <c r="M118" s="137">
        <v>140.202</v>
      </c>
      <c r="N118" s="138">
        <v>6769871.024026785</v>
      </c>
      <c r="O118" s="138">
        <v>287117000</v>
      </c>
      <c r="P118" s="138">
        <v>114097000</v>
      </c>
      <c r="Q118" s="138">
        <v>173020000</v>
      </c>
      <c r="R118" s="87">
        <f t="shared" si="2"/>
        <v>6769854.2634057757</v>
      </c>
      <c r="S118" s="138">
        <v>287117000</v>
      </c>
      <c r="T118" s="87">
        <f t="shared" si="3"/>
        <v>13297101.53317479</v>
      </c>
      <c r="U118" s="135"/>
      <c r="V118" s="115" t="s">
        <v>2043</v>
      </c>
      <c r="W118" s="115" t="s">
        <v>2043</v>
      </c>
      <c r="X118" s="115" t="s">
        <v>772</v>
      </c>
    </row>
    <row r="119" spans="1:24">
      <c r="A119" s="135"/>
      <c r="B119" s="135">
        <v>9</v>
      </c>
      <c r="C119" s="82">
        <v>1</v>
      </c>
      <c r="D119" s="82">
        <v>8</v>
      </c>
      <c r="E119" s="82">
        <v>3.65</v>
      </c>
      <c r="F119" s="139" t="s">
        <v>1986</v>
      </c>
      <c r="G119" s="82">
        <v>5</v>
      </c>
      <c r="H119" s="82">
        <v>56.825000000000003</v>
      </c>
      <c r="I119" s="82">
        <v>99.097999999999999</v>
      </c>
      <c r="J119" s="82">
        <v>101.873</v>
      </c>
      <c r="K119" s="82"/>
      <c r="L119" s="137">
        <v>208.44200000000001</v>
      </c>
      <c r="M119" s="137">
        <v>409.41300000000001</v>
      </c>
      <c r="N119" s="138">
        <v>6839923.4539391352</v>
      </c>
      <c r="O119" s="138">
        <v>847104000</v>
      </c>
      <c r="P119" s="138">
        <v>336634000</v>
      </c>
      <c r="Q119" s="138">
        <v>510470000</v>
      </c>
      <c r="R119" s="87">
        <f t="shared" si="2"/>
        <v>6839899.5675586574</v>
      </c>
      <c r="S119" s="138">
        <v>847104000</v>
      </c>
      <c r="T119" s="87">
        <f t="shared" si="3"/>
        <v>13434642.738281596</v>
      </c>
      <c r="U119" s="135"/>
      <c r="V119" s="115" t="s">
        <v>2043</v>
      </c>
      <c r="W119" s="115" t="s">
        <v>2043</v>
      </c>
      <c r="X119" s="115" t="s">
        <v>772</v>
      </c>
    </row>
    <row r="120" spans="1:24">
      <c r="A120" s="135"/>
      <c r="B120" s="135">
        <v>9</v>
      </c>
      <c r="C120" s="82">
        <v>1</v>
      </c>
      <c r="D120" s="82">
        <v>8</v>
      </c>
      <c r="E120" s="82">
        <v>3.65</v>
      </c>
      <c r="F120" s="139" t="s">
        <v>1210</v>
      </c>
      <c r="G120" s="82">
        <v>5</v>
      </c>
      <c r="H120" s="82">
        <v>59.080999999999996</v>
      </c>
      <c r="I120" s="82">
        <v>103.03099999999999</v>
      </c>
      <c r="J120" s="82">
        <v>105.916</v>
      </c>
      <c r="K120" s="82"/>
      <c r="L120" s="137">
        <v>216.714</v>
      </c>
      <c r="M120" s="137">
        <v>425.661</v>
      </c>
      <c r="N120" s="138">
        <v>6799909.9113092376</v>
      </c>
      <c r="O120" s="138">
        <v>875570000</v>
      </c>
      <c r="P120" s="138">
        <v>347950000</v>
      </c>
      <c r="Q120" s="138">
        <v>527620000</v>
      </c>
      <c r="R120" s="87">
        <f t="shared" si="2"/>
        <v>6799886.0149079561</v>
      </c>
      <c r="S120" s="138">
        <v>875570000</v>
      </c>
      <c r="T120" s="87">
        <f t="shared" si="3"/>
        <v>13356065.048828114</v>
      </c>
      <c r="U120" s="135"/>
      <c r="V120" s="115" t="s">
        <v>2043</v>
      </c>
      <c r="W120" s="115" t="s">
        <v>2043</v>
      </c>
      <c r="X120" s="115" t="s">
        <v>772</v>
      </c>
    </row>
    <row r="121" spans="1:24">
      <c r="A121" s="135"/>
      <c r="B121" s="135">
        <v>9</v>
      </c>
      <c r="C121" s="82">
        <v>1</v>
      </c>
      <c r="D121" s="82">
        <v>8</v>
      </c>
      <c r="E121" s="82">
        <v>3.65</v>
      </c>
      <c r="F121" s="139" t="s">
        <v>1211</v>
      </c>
      <c r="G121" s="82">
        <v>5</v>
      </c>
      <c r="H121" s="82">
        <v>88.182000000000002</v>
      </c>
      <c r="I121" s="82">
        <v>153.78199999999998</v>
      </c>
      <c r="J121" s="82">
        <v>158.08699999999999</v>
      </c>
      <c r="K121" s="82"/>
      <c r="L121" s="137">
        <v>323.46100000000001</v>
      </c>
      <c r="M121" s="137">
        <v>635.32999999999993</v>
      </c>
      <c r="N121" s="138">
        <v>6819951.4014995806</v>
      </c>
      <c r="O121" s="138">
        <v>1310706000</v>
      </c>
      <c r="P121" s="138">
        <v>520866000</v>
      </c>
      <c r="Q121" s="138">
        <v>789840000</v>
      </c>
      <c r="R121" s="87">
        <f t="shared" si="2"/>
        <v>6819939.8685631342</v>
      </c>
      <c r="S121" s="138">
        <v>1310706000</v>
      </c>
      <c r="T121" s="87">
        <f t="shared" si="3"/>
        <v>13395470.850254636</v>
      </c>
      <c r="U121" s="135"/>
      <c r="V121" s="115" t="s">
        <v>2043</v>
      </c>
      <c r="W121" s="115" t="s">
        <v>2043</v>
      </c>
      <c r="X121" s="115" t="s">
        <v>772</v>
      </c>
    </row>
    <row r="122" spans="1:24">
      <c r="A122" s="135"/>
      <c r="B122" s="135">
        <v>9</v>
      </c>
      <c r="C122" s="82">
        <v>1</v>
      </c>
      <c r="D122" s="82">
        <v>8</v>
      </c>
      <c r="E122" s="82">
        <v>3.65</v>
      </c>
      <c r="F122" s="139" t="s">
        <v>1212</v>
      </c>
      <c r="G122" s="82">
        <v>5</v>
      </c>
      <c r="H122" s="82">
        <v>29.632999999999999</v>
      </c>
      <c r="I122" s="82">
        <v>51.677</v>
      </c>
      <c r="J122" s="82">
        <v>53.125</v>
      </c>
      <c r="K122" s="82"/>
      <c r="L122" s="137">
        <v>108.69799999999999</v>
      </c>
      <c r="M122" s="137">
        <v>213.49999999999997</v>
      </c>
      <c r="N122" s="138">
        <v>6789824.1050414965</v>
      </c>
      <c r="O122" s="138">
        <v>438514000</v>
      </c>
      <c r="P122" s="138">
        <v>174264000</v>
      </c>
      <c r="Q122" s="138">
        <v>264250000</v>
      </c>
      <c r="R122" s="87">
        <f t="shared" si="2"/>
        <v>6789850.3880620133</v>
      </c>
      <c r="S122" s="138">
        <v>438514000</v>
      </c>
      <c r="T122" s="87">
        <f t="shared" si="3"/>
        <v>13336336.067372352</v>
      </c>
      <c r="U122" s="135"/>
      <c r="V122" s="115" t="s">
        <v>2043</v>
      </c>
      <c r="W122" s="115" t="s">
        <v>2043</v>
      </c>
      <c r="X122" s="115" t="s">
        <v>772</v>
      </c>
    </row>
    <row r="123" spans="1:24">
      <c r="A123" s="135"/>
      <c r="B123" s="135">
        <v>9</v>
      </c>
      <c r="C123" s="82">
        <v>1</v>
      </c>
      <c r="D123" s="82">
        <v>8</v>
      </c>
      <c r="E123" s="82">
        <v>3.65</v>
      </c>
      <c r="F123" s="139" t="s">
        <v>1213</v>
      </c>
      <c r="G123" s="82">
        <v>5</v>
      </c>
      <c r="H123" s="82">
        <v>28.352</v>
      </c>
      <c r="I123" s="82">
        <v>49.445</v>
      </c>
      <c r="J123" s="82">
        <v>50.829000000000001</v>
      </c>
      <c r="K123" s="82"/>
      <c r="L123" s="137">
        <v>104</v>
      </c>
      <c r="M123" s="137">
        <v>204.274</v>
      </c>
      <c r="N123" s="138">
        <v>6789798.1972068036</v>
      </c>
      <c r="O123" s="138">
        <v>419562000</v>
      </c>
      <c r="P123" s="138">
        <v>166732000</v>
      </c>
      <c r="Q123" s="138">
        <v>252830000</v>
      </c>
      <c r="R123" s="87">
        <f t="shared" si="2"/>
        <v>6789810.833399347</v>
      </c>
      <c r="S123" s="138">
        <v>419562000</v>
      </c>
      <c r="T123" s="87">
        <f t="shared" si="3"/>
        <v>13336363.636363637</v>
      </c>
      <c r="U123" s="135"/>
      <c r="V123" s="115" t="s">
        <v>2043</v>
      </c>
      <c r="W123" s="115" t="s">
        <v>2043</v>
      </c>
      <c r="X123" s="115" t="s">
        <v>772</v>
      </c>
    </row>
    <row r="124" spans="1:24">
      <c r="A124" s="135"/>
      <c r="B124" s="135">
        <v>9</v>
      </c>
      <c r="C124" s="82">
        <v>1</v>
      </c>
      <c r="D124" s="82">
        <v>8</v>
      </c>
      <c r="E124" s="82">
        <v>3.65</v>
      </c>
      <c r="F124" s="139" t="s">
        <v>1214</v>
      </c>
      <c r="G124" s="82">
        <v>5</v>
      </c>
      <c r="H124" s="82">
        <v>28.352</v>
      </c>
      <c r="I124" s="82">
        <v>49.445</v>
      </c>
      <c r="J124" s="82">
        <v>50.829000000000001</v>
      </c>
      <c r="K124" s="82"/>
      <c r="L124" s="137">
        <v>104</v>
      </c>
      <c r="M124" s="137">
        <v>204.274</v>
      </c>
      <c r="N124" s="138">
        <v>6789798.1972068036</v>
      </c>
      <c r="O124" s="138">
        <v>419562000</v>
      </c>
      <c r="P124" s="138">
        <v>166732000</v>
      </c>
      <c r="Q124" s="138">
        <v>252830000</v>
      </c>
      <c r="R124" s="87">
        <f t="shared" si="2"/>
        <v>6789810.833399347</v>
      </c>
      <c r="S124" s="138">
        <v>419562000</v>
      </c>
      <c r="T124" s="87">
        <f t="shared" si="3"/>
        <v>13336363.636363637</v>
      </c>
      <c r="U124" s="135"/>
      <c r="V124" s="115" t="s">
        <v>2043</v>
      </c>
      <c r="W124" s="115" t="s">
        <v>2043</v>
      </c>
      <c r="X124" s="115" t="s">
        <v>772</v>
      </c>
    </row>
    <row r="125" spans="1:24">
      <c r="A125" s="135"/>
      <c r="B125" s="135">
        <v>9</v>
      </c>
      <c r="C125" s="82">
        <v>1</v>
      </c>
      <c r="D125" s="82">
        <v>8</v>
      </c>
      <c r="E125" s="82">
        <v>3.65</v>
      </c>
      <c r="F125" s="139" t="s">
        <v>1215</v>
      </c>
      <c r="G125" s="82">
        <v>5</v>
      </c>
      <c r="H125" s="82">
        <v>28.352</v>
      </c>
      <c r="I125" s="82">
        <v>49.445</v>
      </c>
      <c r="J125" s="82">
        <v>50.829000000000001</v>
      </c>
      <c r="K125" s="82"/>
      <c r="L125" s="137">
        <v>104</v>
      </c>
      <c r="M125" s="137">
        <v>204.274</v>
      </c>
      <c r="N125" s="138">
        <v>6789798.1972068036</v>
      </c>
      <c r="O125" s="138">
        <v>419562000</v>
      </c>
      <c r="P125" s="138">
        <v>166732000</v>
      </c>
      <c r="Q125" s="138">
        <v>252830000</v>
      </c>
      <c r="R125" s="87">
        <f t="shared" si="2"/>
        <v>6789810.833399347</v>
      </c>
      <c r="S125" s="138">
        <v>419562000</v>
      </c>
      <c r="T125" s="87">
        <f t="shared" si="3"/>
        <v>13336363.636363637</v>
      </c>
      <c r="U125" s="135"/>
      <c r="V125" s="115" t="s">
        <v>2043</v>
      </c>
      <c r="W125" s="115" t="s">
        <v>2043</v>
      </c>
      <c r="X125" s="115" t="s">
        <v>772</v>
      </c>
    </row>
    <row r="126" spans="1:24">
      <c r="A126" s="135"/>
      <c r="B126" s="135">
        <v>9</v>
      </c>
      <c r="C126" s="82">
        <v>1</v>
      </c>
      <c r="D126" s="82">
        <v>8</v>
      </c>
      <c r="E126" s="82">
        <v>3.65</v>
      </c>
      <c r="F126" s="139" t="s">
        <v>1216</v>
      </c>
      <c r="G126" s="82">
        <v>5</v>
      </c>
      <c r="H126" s="82">
        <v>28.352</v>
      </c>
      <c r="I126" s="82">
        <v>49.445</v>
      </c>
      <c r="J126" s="82">
        <v>50.829000000000001</v>
      </c>
      <c r="K126" s="82"/>
      <c r="L126" s="137">
        <v>104</v>
      </c>
      <c r="M126" s="137">
        <v>204.274</v>
      </c>
      <c r="N126" s="138">
        <v>6789798.1972068036</v>
      </c>
      <c r="O126" s="138">
        <v>419562000</v>
      </c>
      <c r="P126" s="138">
        <v>166732000</v>
      </c>
      <c r="Q126" s="138">
        <v>252830000</v>
      </c>
      <c r="R126" s="87">
        <f t="shared" si="2"/>
        <v>6789810.833399347</v>
      </c>
      <c r="S126" s="138">
        <v>419562000</v>
      </c>
      <c r="T126" s="87">
        <f t="shared" si="3"/>
        <v>13336363.636363637</v>
      </c>
      <c r="U126" s="135"/>
      <c r="V126" s="115" t="s">
        <v>2043</v>
      </c>
      <c r="W126" s="115" t="s">
        <v>2043</v>
      </c>
      <c r="X126" s="115" t="s">
        <v>772</v>
      </c>
    </row>
    <row r="127" spans="1:24">
      <c r="A127" s="135"/>
      <c r="B127" s="135">
        <v>9</v>
      </c>
      <c r="C127" s="82">
        <v>1</v>
      </c>
      <c r="D127" s="82">
        <v>8</v>
      </c>
      <c r="E127" s="82">
        <v>3.65</v>
      </c>
      <c r="F127" s="139" t="s">
        <v>1217</v>
      </c>
      <c r="G127" s="82">
        <v>5</v>
      </c>
      <c r="H127" s="82">
        <v>28.352</v>
      </c>
      <c r="I127" s="82">
        <v>49.445</v>
      </c>
      <c r="J127" s="82">
        <v>50.829000000000001</v>
      </c>
      <c r="K127" s="82"/>
      <c r="L127" s="137">
        <v>104</v>
      </c>
      <c r="M127" s="137">
        <v>204.274</v>
      </c>
      <c r="N127" s="138">
        <v>6789798.1972068036</v>
      </c>
      <c r="O127" s="138">
        <v>419562000</v>
      </c>
      <c r="P127" s="138">
        <v>166732000</v>
      </c>
      <c r="Q127" s="138">
        <v>252830000</v>
      </c>
      <c r="R127" s="87">
        <f t="shared" si="2"/>
        <v>6789810.833399347</v>
      </c>
      <c r="S127" s="138">
        <v>419562000</v>
      </c>
      <c r="T127" s="87">
        <f t="shared" si="3"/>
        <v>13336363.636363637</v>
      </c>
      <c r="U127" s="135"/>
      <c r="V127" s="115" t="s">
        <v>2043</v>
      </c>
      <c r="W127" s="115" t="s">
        <v>2043</v>
      </c>
      <c r="X127" s="115" t="s">
        <v>772</v>
      </c>
    </row>
    <row r="128" spans="1:24">
      <c r="A128" s="135"/>
      <c r="B128" s="135">
        <v>9</v>
      </c>
      <c r="C128" s="82">
        <v>1</v>
      </c>
      <c r="D128" s="82">
        <v>8</v>
      </c>
      <c r="E128" s="82">
        <v>3.65</v>
      </c>
      <c r="F128" s="139" t="s">
        <v>1218</v>
      </c>
      <c r="G128" s="82">
        <v>5</v>
      </c>
      <c r="H128" s="82">
        <v>29.77</v>
      </c>
      <c r="I128" s="82">
        <v>51.917000000000002</v>
      </c>
      <c r="J128" s="82">
        <v>53.37</v>
      </c>
      <c r="K128" s="82"/>
      <c r="L128" s="137">
        <v>109.2</v>
      </c>
      <c r="M128" s="137">
        <v>214.48699999999999</v>
      </c>
      <c r="N128" s="138">
        <v>6789864.6774143828</v>
      </c>
      <c r="O128" s="138">
        <v>440540000</v>
      </c>
      <c r="P128" s="138">
        <v>175070000</v>
      </c>
      <c r="Q128" s="138">
        <v>265470000</v>
      </c>
      <c r="R128" s="87">
        <f t="shared" si="2"/>
        <v>6789831.451381187</v>
      </c>
      <c r="S128" s="138">
        <v>440540000</v>
      </c>
      <c r="T128" s="87">
        <f t="shared" si="3"/>
        <v>13336360.609087881</v>
      </c>
      <c r="U128" s="135"/>
      <c r="V128" s="115" t="s">
        <v>2043</v>
      </c>
      <c r="W128" s="115" t="s">
        <v>2043</v>
      </c>
      <c r="X128" s="115" t="s">
        <v>772</v>
      </c>
    </row>
    <row r="129" spans="1:24">
      <c r="A129" s="135"/>
      <c r="B129" s="135">
        <v>9</v>
      </c>
      <c r="C129" s="82">
        <v>1</v>
      </c>
      <c r="D129" s="82">
        <v>8</v>
      </c>
      <c r="E129" s="82">
        <v>3.65</v>
      </c>
      <c r="F129" s="139" t="s">
        <v>1219</v>
      </c>
      <c r="G129" s="82">
        <v>5</v>
      </c>
      <c r="H129" s="82">
        <v>18.106000000000002</v>
      </c>
      <c r="I129" s="82">
        <v>31.576000000000001</v>
      </c>
      <c r="J129" s="82">
        <v>32.459000000000003</v>
      </c>
      <c r="K129" s="82"/>
      <c r="L129" s="137">
        <v>66.415000000000006</v>
      </c>
      <c r="M129" s="137">
        <v>130.45000000000002</v>
      </c>
      <c r="N129" s="138">
        <v>6819822.1028357111</v>
      </c>
      <c r="O129" s="138">
        <v>269117000</v>
      </c>
      <c r="P129" s="138">
        <v>106947000</v>
      </c>
      <c r="Q129" s="138">
        <v>162170000</v>
      </c>
      <c r="R129" s="87">
        <f t="shared" si="2"/>
        <v>6819800.4998590378</v>
      </c>
      <c r="S129" s="138">
        <v>269117000</v>
      </c>
      <c r="T129" s="87">
        <f t="shared" si="3"/>
        <v>13395211.551706867</v>
      </c>
      <c r="U129" s="135"/>
      <c r="V129" s="115" t="s">
        <v>2043</v>
      </c>
      <c r="W129" s="115" t="s">
        <v>2043</v>
      </c>
      <c r="X129" s="115" t="s">
        <v>772</v>
      </c>
    </row>
    <row r="130" spans="1:24">
      <c r="A130" s="135"/>
      <c r="B130" s="135">
        <v>9</v>
      </c>
      <c r="C130" s="82">
        <v>1</v>
      </c>
      <c r="D130" s="82">
        <v>8</v>
      </c>
      <c r="E130" s="82">
        <v>3.65</v>
      </c>
      <c r="F130" s="139" t="s">
        <v>1220</v>
      </c>
      <c r="G130" s="82">
        <v>5</v>
      </c>
      <c r="H130" s="82">
        <v>18.756</v>
      </c>
      <c r="I130" s="82">
        <v>32.71</v>
      </c>
      <c r="J130" s="82">
        <v>33.625</v>
      </c>
      <c r="K130" s="82"/>
      <c r="L130" s="137">
        <v>68.8</v>
      </c>
      <c r="M130" s="137">
        <v>135.13499999999999</v>
      </c>
      <c r="N130" s="138">
        <v>6819976.5154851023</v>
      </c>
      <c r="O130" s="138">
        <v>278787000</v>
      </c>
      <c r="P130" s="138">
        <v>110787000</v>
      </c>
      <c r="Q130" s="138">
        <v>168000000</v>
      </c>
      <c r="R130" s="87">
        <f t="shared" si="2"/>
        <v>6819920.2083499618</v>
      </c>
      <c r="S130" s="138">
        <v>278787000</v>
      </c>
      <c r="T130" s="87">
        <f t="shared" si="3"/>
        <v>13395492.984816454</v>
      </c>
      <c r="U130" s="135"/>
      <c r="V130" s="115" t="s">
        <v>2043</v>
      </c>
      <c r="W130" s="115" t="s">
        <v>2043</v>
      </c>
      <c r="X130" s="115" t="s">
        <v>772</v>
      </c>
    </row>
    <row r="131" spans="1:24">
      <c r="A131" s="135"/>
      <c r="B131" s="135">
        <v>9</v>
      </c>
      <c r="C131" s="82">
        <v>1</v>
      </c>
      <c r="D131" s="82">
        <v>8</v>
      </c>
      <c r="E131" s="82">
        <v>3.65</v>
      </c>
      <c r="F131" s="139" t="s">
        <v>1221</v>
      </c>
      <c r="G131" s="82">
        <v>5</v>
      </c>
      <c r="H131" s="82">
        <v>18.756</v>
      </c>
      <c r="I131" s="82">
        <v>32.71</v>
      </c>
      <c r="J131" s="82">
        <v>33.625</v>
      </c>
      <c r="K131" s="82"/>
      <c r="L131" s="137">
        <v>68.8</v>
      </c>
      <c r="M131" s="137">
        <v>135.13499999999999</v>
      </c>
      <c r="N131" s="138">
        <v>6819976.5154851023</v>
      </c>
      <c r="O131" s="138">
        <v>278787000</v>
      </c>
      <c r="P131" s="138">
        <v>110787000</v>
      </c>
      <c r="Q131" s="138">
        <v>168000000</v>
      </c>
      <c r="R131" s="87">
        <f t="shared" ref="R131:R194" si="4">S131/(M131*0.3025)</f>
        <v>6819920.2083499618</v>
      </c>
      <c r="S131" s="138">
        <v>278787000</v>
      </c>
      <c r="T131" s="87">
        <f t="shared" ref="T131:T194" si="5">S131/(L131*0.3025)</f>
        <v>13395492.984816454</v>
      </c>
      <c r="U131" s="135"/>
      <c r="V131" s="115" t="s">
        <v>2043</v>
      </c>
      <c r="W131" s="115" t="s">
        <v>2043</v>
      </c>
      <c r="X131" s="115" t="s">
        <v>772</v>
      </c>
    </row>
    <row r="132" spans="1:24">
      <c r="A132" s="135"/>
      <c r="B132" s="135">
        <v>9</v>
      </c>
      <c r="C132" s="82">
        <v>1</v>
      </c>
      <c r="D132" s="82">
        <v>8</v>
      </c>
      <c r="E132" s="82">
        <v>3.65</v>
      </c>
      <c r="F132" s="139" t="s">
        <v>1222</v>
      </c>
      <c r="G132" s="82">
        <v>5</v>
      </c>
      <c r="H132" s="82">
        <v>19.459</v>
      </c>
      <c r="I132" s="82">
        <v>33.936</v>
      </c>
      <c r="J132" s="82">
        <v>34.886000000000003</v>
      </c>
      <c r="K132" s="82"/>
      <c r="L132" s="137">
        <v>71.38</v>
      </c>
      <c r="M132" s="137">
        <v>140.202</v>
      </c>
      <c r="N132" s="138">
        <v>6819928.7920586634</v>
      </c>
      <c r="O132" s="138">
        <v>289240000</v>
      </c>
      <c r="P132" s="138">
        <v>114940000</v>
      </c>
      <c r="Q132" s="138">
        <v>174300000</v>
      </c>
      <c r="R132" s="87">
        <f t="shared" si="4"/>
        <v>6819911.9075063011</v>
      </c>
      <c r="S132" s="138">
        <v>289240000</v>
      </c>
      <c r="T132" s="87">
        <f t="shared" si="5"/>
        <v>13395422.937184062</v>
      </c>
      <c r="U132" s="135"/>
      <c r="V132" s="115" t="s">
        <v>2043</v>
      </c>
      <c r="W132" s="115" t="s">
        <v>2043</v>
      </c>
      <c r="X132" s="115" t="s">
        <v>772</v>
      </c>
    </row>
    <row r="133" spans="1:24">
      <c r="A133" s="135"/>
      <c r="B133" s="135">
        <v>9</v>
      </c>
      <c r="C133" s="82">
        <v>1</v>
      </c>
      <c r="D133" s="82">
        <v>9</v>
      </c>
      <c r="E133" s="82">
        <v>3.65</v>
      </c>
      <c r="F133" s="139" t="s">
        <v>1988</v>
      </c>
      <c r="G133" s="82">
        <v>5</v>
      </c>
      <c r="H133" s="82">
        <v>56.825000000000003</v>
      </c>
      <c r="I133" s="82">
        <v>99.097999999999999</v>
      </c>
      <c r="J133" s="82">
        <v>101.873</v>
      </c>
      <c r="K133" s="82"/>
      <c r="L133" s="137">
        <v>208.44200000000001</v>
      </c>
      <c r="M133" s="137">
        <v>409.41300000000001</v>
      </c>
      <c r="N133" s="138">
        <v>6889912.5533924922</v>
      </c>
      <c r="O133" s="138">
        <v>853295000</v>
      </c>
      <c r="P133" s="138">
        <v>339095000</v>
      </c>
      <c r="Q133" s="138">
        <v>514200000</v>
      </c>
      <c r="R133" s="87">
        <f t="shared" si="4"/>
        <v>6889888.492440084</v>
      </c>
      <c r="S133" s="138">
        <v>853295000</v>
      </c>
      <c r="T133" s="87">
        <f t="shared" si="5"/>
        <v>13532828.879762102</v>
      </c>
      <c r="U133" s="135"/>
      <c r="V133" s="115" t="s">
        <v>2043</v>
      </c>
      <c r="W133" s="115" t="s">
        <v>2043</v>
      </c>
      <c r="X133" s="115" t="s">
        <v>772</v>
      </c>
    </row>
    <row r="134" spans="1:24">
      <c r="A134" s="135"/>
      <c r="B134" s="135">
        <v>9</v>
      </c>
      <c r="C134" s="82">
        <v>1</v>
      </c>
      <c r="D134" s="82">
        <v>9</v>
      </c>
      <c r="E134" s="82">
        <v>3.65</v>
      </c>
      <c r="F134" s="139" t="s">
        <v>1227</v>
      </c>
      <c r="G134" s="82">
        <v>5</v>
      </c>
      <c r="H134" s="82">
        <v>59.080999999999996</v>
      </c>
      <c r="I134" s="82">
        <v>103.03099999999999</v>
      </c>
      <c r="J134" s="82">
        <v>105.916</v>
      </c>
      <c r="K134" s="82"/>
      <c r="L134" s="137">
        <v>216.714</v>
      </c>
      <c r="M134" s="137">
        <v>425.661</v>
      </c>
      <c r="N134" s="138">
        <v>6849916.9009490376</v>
      </c>
      <c r="O134" s="138">
        <v>882009000</v>
      </c>
      <c r="P134" s="138">
        <v>350509000</v>
      </c>
      <c r="Q134" s="138">
        <v>531500000</v>
      </c>
      <c r="R134" s="87">
        <f t="shared" si="4"/>
        <v>6849892.8288120329</v>
      </c>
      <c r="S134" s="138">
        <v>882009000</v>
      </c>
      <c r="T134" s="87">
        <f t="shared" si="5"/>
        <v>13454286.439293073</v>
      </c>
      <c r="U134" s="135"/>
      <c r="V134" s="115" t="s">
        <v>2043</v>
      </c>
      <c r="W134" s="115" t="s">
        <v>2043</v>
      </c>
      <c r="X134" s="115" t="s">
        <v>772</v>
      </c>
    </row>
    <row r="135" spans="1:24">
      <c r="A135" s="135"/>
      <c r="B135" s="135">
        <v>9</v>
      </c>
      <c r="C135" s="82">
        <v>1</v>
      </c>
      <c r="D135" s="82">
        <v>9</v>
      </c>
      <c r="E135" s="82">
        <v>3.65</v>
      </c>
      <c r="F135" s="139" t="s">
        <v>1228</v>
      </c>
      <c r="G135" s="82">
        <v>5</v>
      </c>
      <c r="H135" s="82">
        <v>88.182000000000002</v>
      </c>
      <c r="I135" s="82">
        <v>153.78199999999998</v>
      </c>
      <c r="J135" s="82">
        <v>158.08699999999999</v>
      </c>
      <c r="K135" s="82"/>
      <c r="L135" s="137">
        <v>323.46100000000001</v>
      </c>
      <c r="M135" s="137">
        <v>635.32999999999993</v>
      </c>
      <c r="N135" s="138">
        <v>6869949.5803566314</v>
      </c>
      <c r="O135" s="138">
        <v>1320315000</v>
      </c>
      <c r="P135" s="138">
        <v>524685000</v>
      </c>
      <c r="Q135" s="138">
        <v>795630000</v>
      </c>
      <c r="R135" s="87">
        <f t="shared" si="4"/>
        <v>6869937.9628703417</v>
      </c>
      <c r="S135" s="138">
        <v>1320315000</v>
      </c>
      <c r="T135" s="87">
        <f t="shared" si="5"/>
        <v>13493675.237356013</v>
      </c>
      <c r="U135" s="135"/>
      <c r="V135" s="115" t="s">
        <v>2043</v>
      </c>
      <c r="W135" s="115" t="s">
        <v>2043</v>
      </c>
      <c r="X135" s="115" t="s">
        <v>772</v>
      </c>
    </row>
    <row r="136" spans="1:24">
      <c r="A136" s="135"/>
      <c r="B136" s="135">
        <v>9</v>
      </c>
      <c r="C136" s="82">
        <v>1</v>
      </c>
      <c r="D136" s="82">
        <v>9</v>
      </c>
      <c r="E136" s="82">
        <v>3.65</v>
      </c>
      <c r="F136" s="139" t="s">
        <v>1229</v>
      </c>
      <c r="G136" s="82">
        <v>5</v>
      </c>
      <c r="H136" s="82">
        <v>29.632999999999999</v>
      </c>
      <c r="I136" s="82">
        <v>51.677</v>
      </c>
      <c r="J136" s="82">
        <v>53.125</v>
      </c>
      <c r="K136" s="82"/>
      <c r="L136" s="137">
        <v>108.69799999999999</v>
      </c>
      <c r="M136" s="137">
        <v>213.49999999999997</v>
      </c>
      <c r="N136" s="138">
        <v>6839882.943143812</v>
      </c>
      <c r="O136" s="138">
        <v>441747000</v>
      </c>
      <c r="P136" s="138">
        <v>175547000</v>
      </c>
      <c r="Q136" s="138">
        <v>266200000</v>
      </c>
      <c r="R136" s="87">
        <f t="shared" si="4"/>
        <v>6839909.4199392265</v>
      </c>
      <c r="S136" s="138">
        <v>441747000</v>
      </c>
      <c r="T136" s="87">
        <f t="shared" si="5"/>
        <v>13434659.893990919</v>
      </c>
      <c r="U136" s="135"/>
      <c r="V136" s="115" t="s">
        <v>2043</v>
      </c>
      <c r="W136" s="115" t="s">
        <v>2043</v>
      </c>
      <c r="X136" s="115" t="s">
        <v>772</v>
      </c>
    </row>
    <row r="137" spans="1:24">
      <c r="A137" s="135"/>
      <c r="B137" s="135">
        <v>9</v>
      </c>
      <c r="C137" s="82">
        <v>1</v>
      </c>
      <c r="D137" s="82">
        <v>9</v>
      </c>
      <c r="E137" s="82">
        <v>3.65</v>
      </c>
      <c r="F137" s="139" t="s">
        <v>1230</v>
      </c>
      <c r="G137" s="82">
        <v>5</v>
      </c>
      <c r="H137" s="82">
        <v>28.352</v>
      </c>
      <c r="I137" s="82">
        <v>49.445</v>
      </c>
      <c r="J137" s="82">
        <v>50.829000000000001</v>
      </c>
      <c r="K137" s="82"/>
      <c r="L137" s="137">
        <v>104</v>
      </c>
      <c r="M137" s="137">
        <v>204.274</v>
      </c>
      <c r="N137" s="138">
        <v>6839933.3257812373</v>
      </c>
      <c r="O137" s="138">
        <v>422660000</v>
      </c>
      <c r="P137" s="138">
        <v>167960000</v>
      </c>
      <c r="Q137" s="138">
        <v>254700000</v>
      </c>
      <c r="R137" s="87">
        <f t="shared" si="4"/>
        <v>6839946.055278047</v>
      </c>
      <c r="S137" s="138">
        <v>422660000</v>
      </c>
      <c r="T137" s="87">
        <f t="shared" si="5"/>
        <v>13434837.889383344</v>
      </c>
      <c r="U137" s="135"/>
      <c r="V137" s="115" t="s">
        <v>2043</v>
      </c>
      <c r="W137" s="115" t="s">
        <v>2043</v>
      </c>
      <c r="X137" s="115" t="s">
        <v>772</v>
      </c>
    </row>
    <row r="138" spans="1:24">
      <c r="A138" s="135"/>
      <c r="B138" s="135">
        <v>9</v>
      </c>
      <c r="C138" s="82">
        <v>1</v>
      </c>
      <c r="D138" s="82">
        <v>9</v>
      </c>
      <c r="E138" s="82">
        <v>3.65</v>
      </c>
      <c r="F138" s="139" t="s">
        <v>1231</v>
      </c>
      <c r="G138" s="82">
        <v>5</v>
      </c>
      <c r="H138" s="82">
        <v>28.352</v>
      </c>
      <c r="I138" s="82">
        <v>49.445</v>
      </c>
      <c r="J138" s="82">
        <v>50.829000000000001</v>
      </c>
      <c r="K138" s="82"/>
      <c r="L138" s="137">
        <v>104</v>
      </c>
      <c r="M138" s="137">
        <v>204.274</v>
      </c>
      <c r="N138" s="138">
        <v>6839933.3257812373</v>
      </c>
      <c r="O138" s="138">
        <v>422660000</v>
      </c>
      <c r="P138" s="138">
        <v>167960000</v>
      </c>
      <c r="Q138" s="138">
        <v>254700000</v>
      </c>
      <c r="R138" s="87">
        <f t="shared" si="4"/>
        <v>6839946.055278047</v>
      </c>
      <c r="S138" s="138">
        <v>422660000</v>
      </c>
      <c r="T138" s="87">
        <f t="shared" si="5"/>
        <v>13434837.889383344</v>
      </c>
      <c r="U138" s="135"/>
      <c r="V138" s="115" t="s">
        <v>2043</v>
      </c>
      <c r="W138" s="115" t="s">
        <v>2043</v>
      </c>
      <c r="X138" s="115" t="s">
        <v>772</v>
      </c>
    </row>
    <row r="139" spans="1:24">
      <c r="A139" s="135"/>
      <c r="B139" s="135">
        <v>9</v>
      </c>
      <c r="C139" s="82">
        <v>1</v>
      </c>
      <c r="D139" s="82">
        <v>9</v>
      </c>
      <c r="E139" s="82">
        <v>3.65</v>
      </c>
      <c r="F139" s="139" t="s">
        <v>1232</v>
      </c>
      <c r="G139" s="82">
        <v>5</v>
      </c>
      <c r="H139" s="82">
        <v>28.352</v>
      </c>
      <c r="I139" s="82">
        <v>49.445</v>
      </c>
      <c r="J139" s="82">
        <v>50.829000000000001</v>
      </c>
      <c r="K139" s="82"/>
      <c r="L139" s="137">
        <v>104</v>
      </c>
      <c r="M139" s="137">
        <v>204.274</v>
      </c>
      <c r="N139" s="138">
        <v>6839933.3257812373</v>
      </c>
      <c r="O139" s="138">
        <v>422660000</v>
      </c>
      <c r="P139" s="138">
        <v>167960000</v>
      </c>
      <c r="Q139" s="138">
        <v>254700000</v>
      </c>
      <c r="R139" s="87">
        <f t="shared" si="4"/>
        <v>6839946.055278047</v>
      </c>
      <c r="S139" s="138">
        <v>422660000</v>
      </c>
      <c r="T139" s="87">
        <f t="shared" si="5"/>
        <v>13434837.889383344</v>
      </c>
      <c r="U139" s="135"/>
      <c r="V139" s="115" t="s">
        <v>2043</v>
      </c>
      <c r="W139" s="115" t="s">
        <v>2043</v>
      </c>
      <c r="X139" s="115" t="s">
        <v>772</v>
      </c>
    </row>
    <row r="140" spans="1:24">
      <c r="A140" s="135"/>
      <c r="B140" s="135">
        <v>9</v>
      </c>
      <c r="C140" s="82">
        <v>1</v>
      </c>
      <c r="D140" s="82">
        <v>9</v>
      </c>
      <c r="E140" s="82">
        <v>3.65</v>
      </c>
      <c r="F140" s="139" t="s">
        <v>1233</v>
      </c>
      <c r="G140" s="82">
        <v>5</v>
      </c>
      <c r="H140" s="82">
        <v>28.352</v>
      </c>
      <c r="I140" s="82">
        <v>49.445</v>
      </c>
      <c r="J140" s="82">
        <v>50.829000000000001</v>
      </c>
      <c r="K140" s="82"/>
      <c r="L140" s="137">
        <v>104</v>
      </c>
      <c r="M140" s="137">
        <v>204.274</v>
      </c>
      <c r="N140" s="138">
        <v>6839933.3257812373</v>
      </c>
      <c r="O140" s="138">
        <v>422660000</v>
      </c>
      <c r="P140" s="138">
        <v>167960000</v>
      </c>
      <c r="Q140" s="138">
        <v>254700000</v>
      </c>
      <c r="R140" s="87">
        <f t="shared" si="4"/>
        <v>6839946.055278047</v>
      </c>
      <c r="S140" s="138">
        <v>422660000</v>
      </c>
      <c r="T140" s="87">
        <f t="shared" si="5"/>
        <v>13434837.889383344</v>
      </c>
      <c r="U140" s="135"/>
      <c r="V140" s="115" t="s">
        <v>2043</v>
      </c>
      <c r="W140" s="115" t="s">
        <v>2043</v>
      </c>
      <c r="X140" s="115" t="s">
        <v>772</v>
      </c>
    </row>
    <row r="141" spans="1:24">
      <c r="A141" s="135"/>
      <c r="B141" s="135">
        <v>9</v>
      </c>
      <c r="C141" s="82">
        <v>1</v>
      </c>
      <c r="D141" s="82">
        <v>9</v>
      </c>
      <c r="E141" s="82">
        <v>3.65</v>
      </c>
      <c r="F141" s="139" t="s">
        <v>1234</v>
      </c>
      <c r="G141" s="82">
        <v>5</v>
      </c>
      <c r="H141" s="82">
        <v>28.352</v>
      </c>
      <c r="I141" s="82">
        <v>49.445</v>
      </c>
      <c r="J141" s="82">
        <v>50.829000000000001</v>
      </c>
      <c r="K141" s="82"/>
      <c r="L141" s="137">
        <v>104</v>
      </c>
      <c r="M141" s="137">
        <v>204.274</v>
      </c>
      <c r="N141" s="138">
        <v>6839933.3257812373</v>
      </c>
      <c r="O141" s="138">
        <v>422660000</v>
      </c>
      <c r="P141" s="138">
        <v>167960000</v>
      </c>
      <c r="Q141" s="138">
        <v>254700000</v>
      </c>
      <c r="R141" s="87">
        <f t="shared" si="4"/>
        <v>6839946.055278047</v>
      </c>
      <c r="S141" s="138">
        <v>422660000</v>
      </c>
      <c r="T141" s="87">
        <f t="shared" si="5"/>
        <v>13434837.889383344</v>
      </c>
      <c r="U141" s="135"/>
      <c r="V141" s="115" t="s">
        <v>2043</v>
      </c>
      <c r="W141" s="115" t="s">
        <v>2043</v>
      </c>
      <c r="X141" s="115" t="s">
        <v>772</v>
      </c>
    </row>
    <row r="142" spans="1:24">
      <c r="A142" s="135"/>
      <c r="B142" s="135">
        <v>9</v>
      </c>
      <c r="C142" s="82">
        <v>1</v>
      </c>
      <c r="D142" s="82">
        <v>9</v>
      </c>
      <c r="E142" s="82">
        <v>3.65</v>
      </c>
      <c r="F142" s="139" t="s">
        <v>1235</v>
      </c>
      <c r="G142" s="82">
        <v>5</v>
      </c>
      <c r="H142" s="82">
        <v>29.77</v>
      </c>
      <c r="I142" s="82">
        <v>51.917000000000002</v>
      </c>
      <c r="J142" s="82">
        <v>53.37</v>
      </c>
      <c r="K142" s="82"/>
      <c r="L142" s="137">
        <v>109.2</v>
      </c>
      <c r="M142" s="137">
        <v>214.48699999999999</v>
      </c>
      <c r="N142" s="138">
        <v>6839940.1991307288</v>
      </c>
      <c r="O142" s="138">
        <v>443789000</v>
      </c>
      <c r="P142" s="138">
        <v>176359000</v>
      </c>
      <c r="Q142" s="138">
        <v>267430000</v>
      </c>
      <c r="R142" s="87">
        <f t="shared" si="4"/>
        <v>6839906.7280542189</v>
      </c>
      <c r="S142" s="138">
        <v>443789000</v>
      </c>
      <c r="T142" s="87">
        <f t="shared" si="5"/>
        <v>13434716.798353162</v>
      </c>
      <c r="U142" s="135"/>
      <c r="V142" s="115" t="s">
        <v>2043</v>
      </c>
      <c r="W142" s="115" t="s">
        <v>2043</v>
      </c>
      <c r="X142" s="115" t="s">
        <v>772</v>
      </c>
    </row>
    <row r="143" spans="1:24">
      <c r="A143" s="135"/>
      <c r="B143" s="135">
        <v>9</v>
      </c>
      <c r="C143" s="82">
        <v>1</v>
      </c>
      <c r="D143" s="82">
        <v>9</v>
      </c>
      <c r="E143" s="82">
        <v>3.65</v>
      </c>
      <c r="F143" s="139" t="s">
        <v>1236</v>
      </c>
      <c r="G143" s="82">
        <v>5</v>
      </c>
      <c r="H143" s="82">
        <v>18.106000000000002</v>
      </c>
      <c r="I143" s="82">
        <v>31.576000000000001</v>
      </c>
      <c r="J143" s="82">
        <v>32.459000000000003</v>
      </c>
      <c r="K143" s="82"/>
      <c r="L143" s="137">
        <v>66.415000000000006</v>
      </c>
      <c r="M143" s="137">
        <v>130.45000000000002</v>
      </c>
      <c r="N143" s="138">
        <v>6869846.1772382865</v>
      </c>
      <c r="O143" s="138">
        <v>271091000</v>
      </c>
      <c r="P143" s="138">
        <v>107731000</v>
      </c>
      <c r="Q143" s="138">
        <v>163360000</v>
      </c>
      <c r="R143" s="87">
        <f t="shared" si="4"/>
        <v>6869824.4158016266</v>
      </c>
      <c r="S143" s="138">
        <v>271091000</v>
      </c>
      <c r="T143" s="87">
        <f t="shared" si="5"/>
        <v>13493466.762648834</v>
      </c>
      <c r="U143" s="135"/>
      <c r="V143" s="115" t="s">
        <v>2043</v>
      </c>
      <c r="W143" s="115" t="s">
        <v>2043</v>
      </c>
      <c r="X143" s="115" t="s">
        <v>772</v>
      </c>
    </row>
    <row r="144" spans="1:24">
      <c r="A144" s="135"/>
      <c r="B144" s="135">
        <v>9</v>
      </c>
      <c r="C144" s="82">
        <v>1</v>
      </c>
      <c r="D144" s="82">
        <v>9</v>
      </c>
      <c r="E144" s="82">
        <v>3.65</v>
      </c>
      <c r="F144" s="139" t="s">
        <v>1237</v>
      </c>
      <c r="G144" s="82">
        <v>5</v>
      </c>
      <c r="H144" s="82">
        <v>18.756</v>
      </c>
      <c r="I144" s="82">
        <v>32.71</v>
      </c>
      <c r="J144" s="82">
        <v>33.625</v>
      </c>
      <c r="K144" s="82"/>
      <c r="L144" s="137">
        <v>68.8</v>
      </c>
      <c r="M144" s="137">
        <v>135.13499999999999</v>
      </c>
      <c r="N144" s="138">
        <v>6869930.0357160326</v>
      </c>
      <c r="O144" s="138">
        <v>280829000</v>
      </c>
      <c r="P144" s="138">
        <v>111599000</v>
      </c>
      <c r="Q144" s="138">
        <v>169230000</v>
      </c>
      <c r="R144" s="87">
        <f t="shared" si="4"/>
        <v>6869873.3161543086</v>
      </c>
      <c r="S144" s="138">
        <v>280829000</v>
      </c>
      <c r="T144" s="87">
        <f t="shared" si="5"/>
        <v>13493609.456083031</v>
      </c>
      <c r="U144" s="135"/>
      <c r="V144" s="115" t="s">
        <v>2043</v>
      </c>
      <c r="W144" s="115" t="s">
        <v>2043</v>
      </c>
      <c r="X144" s="115" t="s">
        <v>772</v>
      </c>
    </row>
    <row r="145" spans="1:24">
      <c r="A145" s="135"/>
      <c r="B145" s="135">
        <v>9</v>
      </c>
      <c r="C145" s="82">
        <v>1</v>
      </c>
      <c r="D145" s="82">
        <v>9</v>
      </c>
      <c r="E145" s="82">
        <v>3.65</v>
      </c>
      <c r="F145" s="139" t="s">
        <v>1238</v>
      </c>
      <c r="G145" s="82">
        <v>5</v>
      </c>
      <c r="H145" s="82">
        <v>18.756</v>
      </c>
      <c r="I145" s="82">
        <v>32.71</v>
      </c>
      <c r="J145" s="82">
        <v>33.625</v>
      </c>
      <c r="K145" s="82"/>
      <c r="L145" s="137">
        <v>68.8</v>
      </c>
      <c r="M145" s="137">
        <v>135.13499999999999</v>
      </c>
      <c r="N145" s="138">
        <v>6869930.0357160326</v>
      </c>
      <c r="O145" s="138">
        <v>280829000</v>
      </c>
      <c r="P145" s="138">
        <v>111599000</v>
      </c>
      <c r="Q145" s="138">
        <v>169230000</v>
      </c>
      <c r="R145" s="87">
        <f t="shared" si="4"/>
        <v>6869873.3161543086</v>
      </c>
      <c r="S145" s="138">
        <v>280829000</v>
      </c>
      <c r="T145" s="87">
        <f t="shared" si="5"/>
        <v>13493609.456083031</v>
      </c>
      <c r="U145" s="135"/>
      <c r="V145" s="115" t="s">
        <v>2043</v>
      </c>
      <c r="W145" s="115" t="s">
        <v>2043</v>
      </c>
      <c r="X145" s="115" t="s">
        <v>772</v>
      </c>
    </row>
    <row r="146" spans="1:24">
      <c r="A146" s="135"/>
      <c r="B146" s="135">
        <v>9</v>
      </c>
      <c r="C146" s="82">
        <v>1</v>
      </c>
      <c r="D146" s="82">
        <v>9</v>
      </c>
      <c r="E146" s="82">
        <v>3.65</v>
      </c>
      <c r="F146" s="139" t="s">
        <v>1239</v>
      </c>
      <c r="G146" s="82">
        <v>5</v>
      </c>
      <c r="H146" s="82">
        <v>19.459</v>
      </c>
      <c r="I146" s="82">
        <v>33.936</v>
      </c>
      <c r="J146" s="82">
        <v>34.886000000000003</v>
      </c>
      <c r="K146" s="82"/>
      <c r="L146" s="137">
        <v>71.38</v>
      </c>
      <c r="M146" s="137">
        <v>140.202</v>
      </c>
      <c r="N146" s="138">
        <v>6869750.7722053239</v>
      </c>
      <c r="O146" s="138">
        <v>291353000</v>
      </c>
      <c r="P146" s="138">
        <v>115783000</v>
      </c>
      <c r="Q146" s="138">
        <v>175570000</v>
      </c>
      <c r="R146" s="87">
        <f t="shared" si="4"/>
        <v>6869733.7643053634</v>
      </c>
      <c r="S146" s="138">
        <v>291353000</v>
      </c>
      <c r="T146" s="87">
        <f t="shared" si="5"/>
        <v>13493281.216351086</v>
      </c>
      <c r="U146" s="135"/>
      <c r="V146" s="115" t="s">
        <v>2043</v>
      </c>
      <c r="W146" s="115" t="s">
        <v>2043</v>
      </c>
      <c r="X146" s="115" t="s">
        <v>772</v>
      </c>
    </row>
    <row r="147" spans="1:24">
      <c r="A147" s="135"/>
      <c r="B147" s="135">
        <v>9</v>
      </c>
      <c r="C147" s="82">
        <v>1</v>
      </c>
      <c r="D147" s="82">
        <v>10</v>
      </c>
      <c r="E147" s="82">
        <v>3.65</v>
      </c>
      <c r="F147" s="139" t="s">
        <v>2065</v>
      </c>
      <c r="G147" s="82">
        <v>5</v>
      </c>
      <c r="H147" s="82">
        <v>56.825000000000003</v>
      </c>
      <c r="I147" s="82">
        <v>99.097999999999999</v>
      </c>
      <c r="J147" s="82">
        <v>101.873</v>
      </c>
      <c r="K147" s="82"/>
      <c r="L147" s="137">
        <v>208.44200000000001</v>
      </c>
      <c r="M147" s="137">
        <v>409.41300000000001</v>
      </c>
      <c r="N147" s="138">
        <v>6939982.3976357933</v>
      </c>
      <c r="O147" s="138">
        <v>859496000</v>
      </c>
      <c r="P147" s="138">
        <v>341556000</v>
      </c>
      <c r="Q147" s="138">
        <v>517940000</v>
      </c>
      <c r="R147" s="87">
        <f t="shared" si="4"/>
        <v>6939958.1618294753</v>
      </c>
      <c r="S147" s="138">
        <v>859496000</v>
      </c>
      <c r="T147" s="87">
        <f t="shared" si="5"/>
        <v>13631173.616205424</v>
      </c>
      <c r="U147" s="135"/>
      <c r="V147" s="115" t="s">
        <v>2043</v>
      </c>
      <c r="W147" s="115" t="s">
        <v>2043</v>
      </c>
      <c r="X147" s="115" t="s">
        <v>772</v>
      </c>
    </row>
    <row r="148" spans="1:24">
      <c r="A148" s="135"/>
      <c r="B148" s="135">
        <v>9</v>
      </c>
      <c r="C148" s="82">
        <v>1</v>
      </c>
      <c r="D148" s="82">
        <v>10</v>
      </c>
      <c r="E148" s="82">
        <v>3.65</v>
      </c>
      <c r="F148" s="139" t="s">
        <v>2066</v>
      </c>
      <c r="G148" s="82">
        <v>5</v>
      </c>
      <c r="H148" s="82">
        <v>59.080999999999996</v>
      </c>
      <c r="I148" s="82">
        <v>103.03099999999999</v>
      </c>
      <c r="J148" s="82">
        <v>105.916</v>
      </c>
      <c r="K148" s="82"/>
      <c r="L148" s="137">
        <v>216.714</v>
      </c>
      <c r="M148" s="137">
        <v>425.661</v>
      </c>
      <c r="N148" s="138">
        <v>6899916.124322393</v>
      </c>
      <c r="O148" s="138">
        <v>888447000</v>
      </c>
      <c r="P148" s="138">
        <v>353067000</v>
      </c>
      <c r="Q148" s="138">
        <v>535380000</v>
      </c>
      <c r="R148" s="87">
        <f t="shared" si="4"/>
        <v>6899891.8764769565</v>
      </c>
      <c r="S148" s="138">
        <v>888447000</v>
      </c>
      <c r="T148" s="87">
        <f t="shared" si="5"/>
        <v>13552492.575620672</v>
      </c>
      <c r="U148" s="135"/>
      <c r="V148" s="115" t="s">
        <v>2043</v>
      </c>
      <c r="W148" s="115" t="s">
        <v>2043</v>
      </c>
      <c r="X148" s="115" t="s">
        <v>772</v>
      </c>
    </row>
    <row r="149" spans="1:24">
      <c r="A149" s="135"/>
      <c r="B149" s="135">
        <v>9</v>
      </c>
      <c r="C149" s="82">
        <v>1</v>
      </c>
      <c r="D149" s="82">
        <v>10</v>
      </c>
      <c r="E149" s="82">
        <v>3.65</v>
      </c>
      <c r="F149" s="139" t="s">
        <v>2067</v>
      </c>
      <c r="G149" s="82">
        <v>5</v>
      </c>
      <c r="H149" s="82">
        <v>88.182000000000002</v>
      </c>
      <c r="I149" s="82">
        <v>153.78199999999998</v>
      </c>
      <c r="J149" s="82">
        <v>158.08699999999999</v>
      </c>
      <c r="K149" s="82"/>
      <c r="L149" s="137">
        <v>323.46100000000001</v>
      </c>
      <c r="M149" s="137">
        <v>635.32999999999993</v>
      </c>
      <c r="N149" s="138">
        <v>6919947.7592136823</v>
      </c>
      <c r="O149" s="138">
        <v>1329924000</v>
      </c>
      <c r="P149" s="138">
        <v>528504000</v>
      </c>
      <c r="Q149" s="138">
        <v>801420000</v>
      </c>
      <c r="R149" s="87">
        <f t="shared" si="4"/>
        <v>6919936.0571775492</v>
      </c>
      <c r="S149" s="138">
        <v>1329924000</v>
      </c>
      <c r="T149" s="87">
        <f t="shared" si="5"/>
        <v>13591879.624457389</v>
      </c>
      <c r="U149" s="135"/>
      <c r="V149" s="115" t="s">
        <v>2043</v>
      </c>
      <c r="W149" s="115" t="s">
        <v>2043</v>
      </c>
      <c r="X149" s="115" t="s">
        <v>772</v>
      </c>
    </row>
    <row r="150" spans="1:24">
      <c r="A150" s="135"/>
      <c r="B150" s="135">
        <v>9</v>
      </c>
      <c r="C150" s="82">
        <v>1</v>
      </c>
      <c r="D150" s="82">
        <v>10</v>
      </c>
      <c r="E150" s="82">
        <v>3.65</v>
      </c>
      <c r="F150" s="139" t="s">
        <v>2068</v>
      </c>
      <c r="G150" s="82">
        <v>5</v>
      </c>
      <c r="H150" s="82">
        <v>29.632999999999999</v>
      </c>
      <c r="I150" s="82">
        <v>51.677</v>
      </c>
      <c r="J150" s="82">
        <v>53.125</v>
      </c>
      <c r="K150" s="82"/>
      <c r="L150" s="137">
        <v>108.69799999999999</v>
      </c>
      <c r="M150" s="137">
        <v>213.49999999999997</v>
      </c>
      <c r="N150" s="138">
        <v>6889802.4278459055</v>
      </c>
      <c r="O150" s="138">
        <v>444971000</v>
      </c>
      <c r="P150" s="138">
        <v>176831000</v>
      </c>
      <c r="Q150" s="138">
        <v>268140000</v>
      </c>
      <c r="R150" s="87">
        <f t="shared" si="4"/>
        <v>6889829.0978767881</v>
      </c>
      <c r="S150" s="138">
        <v>444971000</v>
      </c>
      <c r="T150" s="87">
        <f t="shared" si="5"/>
        <v>13532710.007513426</v>
      </c>
      <c r="U150" s="135"/>
      <c r="V150" s="115" t="s">
        <v>2043</v>
      </c>
      <c r="W150" s="115" t="s">
        <v>2043</v>
      </c>
      <c r="X150" s="115" t="s">
        <v>772</v>
      </c>
    </row>
    <row r="151" spans="1:24">
      <c r="A151" s="135"/>
      <c r="B151" s="135">
        <v>9</v>
      </c>
      <c r="C151" s="82">
        <v>1</v>
      </c>
      <c r="D151" s="82">
        <v>10</v>
      </c>
      <c r="E151" s="82">
        <v>3.65</v>
      </c>
      <c r="F151" s="139" t="s">
        <v>2069</v>
      </c>
      <c r="G151" s="82">
        <v>5</v>
      </c>
      <c r="H151" s="82">
        <v>28.352</v>
      </c>
      <c r="I151" s="82">
        <v>49.445</v>
      </c>
      <c r="J151" s="82">
        <v>50.829000000000001</v>
      </c>
      <c r="K151" s="82"/>
      <c r="L151" s="137">
        <v>104</v>
      </c>
      <c r="M151" s="137">
        <v>204.274</v>
      </c>
      <c r="N151" s="138">
        <v>6889890.4406647999</v>
      </c>
      <c r="O151" s="138">
        <v>425747000</v>
      </c>
      <c r="P151" s="138">
        <v>169187000</v>
      </c>
      <c r="Q151" s="138">
        <v>256560000</v>
      </c>
      <c r="R151" s="87">
        <f t="shared" si="4"/>
        <v>6889903.2631345829</v>
      </c>
      <c r="S151" s="138">
        <v>425747000</v>
      </c>
      <c r="T151" s="87">
        <f t="shared" si="5"/>
        <v>13532962.492053401</v>
      </c>
      <c r="U151" s="135"/>
      <c r="V151" s="115" t="s">
        <v>2043</v>
      </c>
      <c r="W151" s="115" t="s">
        <v>2043</v>
      </c>
      <c r="X151" s="115" t="s">
        <v>772</v>
      </c>
    </row>
    <row r="152" spans="1:24">
      <c r="A152" s="135"/>
      <c r="B152" s="135">
        <v>9</v>
      </c>
      <c r="C152" s="82">
        <v>1</v>
      </c>
      <c r="D152" s="82">
        <v>10</v>
      </c>
      <c r="E152" s="82">
        <v>3.65</v>
      </c>
      <c r="F152" s="139" t="s">
        <v>2070</v>
      </c>
      <c r="G152" s="82">
        <v>5</v>
      </c>
      <c r="H152" s="82">
        <v>28.352</v>
      </c>
      <c r="I152" s="82">
        <v>49.445</v>
      </c>
      <c r="J152" s="82">
        <v>50.829000000000001</v>
      </c>
      <c r="K152" s="82"/>
      <c r="L152" s="137">
        <v>104</v>
      </c>
      <c r="M152" s="137">
        <v>204.274</v>
      </c>
      <c r="N152" s="138">
        <v>6889890.4406647999</v>
      </c>
      <c r="O152" s="138">
        <v>425747000</v>
      </c>
      <c r="P152" s="138">
        <v>169187000</v>
      </c>
      <c r="Q152" s="138">
        <v>256560000</v>
      </c>
      <c r="R152" s="87">
        <f t="shared" si="4"/>
        <v>6889903.2631345829</v>
      </c>
      <c r="S152" s="138">
        <v>425747000</v>
      </c>
      <c r="T152" s="87">
        <f t="shared" si="5"/>
        <v>13532962.492053401</v>
      </c>
      <c r="U152" s="135"/>
      <c r="V152" s="115" t="s">
        <v>2043</v>
      </c>
      <c r="W152" s="115" t="s">
        <v>2043</v>
      </c>
      <c r="X152" s="115" t="s">
        <v>772</v>
      </c>
    </row>
    <row r="153" spans="1:24">
      <c r="A153" s="135"/>
      <c r="B153" s="135">
        <v>9</v>
      </c>
      <c r="C153" s="82">
        <v>1</v>
      </c>
      <c r="D153" s="82">
        <v>10</v>
      </c>
      <c r="E153" s="82">
        <v>3.65</v>
      </c>
      <c r="F153" s="139" t="s">
        <v>2071</v>
      </c>
      <c r="G153" s="82">
        <v>5</v>
      </c>
      <c r="H153" s="82">
        <v>28.352</v>
      </c>
      <c r="I153" s="82">
        <v>49.445</v>
      </c>
      <c r="J153" s="82">
        <v>50.829000000000001</v>
      </c>
      <c r="K153" s="82"/>
      <c r="L153" s="137">
        <v>104</v>
      </c>
      <c r="M153" s="137">
        <v>204.274</v>
      </c>
      <c r="N153" s="138">
        <v>6889890.4406647999</v>
      </c>
      <c r="O153" s="138">
        <v>425747000</v>
      </c>
      <c r="P153" s="138">
        <v>169187000</v>
      </c>
      <c r="Q153" s="138">
        <v>256560000</v>
      </c>
      <c r="R153" s="87">
        <f t="shared" si="4"/>
        <v>6889903.2631345829</v>
      </c>
      <c r="S153" s="138">
        <v>425747000</v>
      </c>
      <c r="T153" s="87">
        <f t="shared" si="5"/>
        <v>13532962.492053401</v>
      </c>
      <c r="U153" s="135"/>
      <c r="V153" s="115" t="s">
        <v>2043</v>
      </c>
      <c r="W153" s="115" t="s">
        <v>2043</v>
      </c>
      <c r="X153" s="115" t="s">
        <v>772</v>
      </c>
    </row>
    <row r="154" spans="1:24">
      <c r="A154" s="135"/>
      <c r="B154" s="135">
        <v>9</v>
      </c>
      <c r="C154" s="82">
        <v>1</v>
      </c>
      <c r="D154" s="82">
        <v>10</v>
      </c>
      <c r="E154" s="82">
        <v>3.65</v>
      </c>
      <c r="F154" s="139" t="s">
        <v>2072</v>
      </c>
      <c r="G154" s="82">
        <v>5</v>
      </c>
      <c r="H154" s="82">
        <v>28.352</v>
      </c>
      <c r="I154" s="82">
        <v>49.445</v>
      </c>
      <c r="J154" s="82">
        <v>50.829000000000001</v>
      </c>
      <c r="K154" s="82"/>
      <c r="L154" s="137">
        <v>104</v>
      </c>
      <c r="M154" s="137">
        <v>204.274</v>
      </c>
      <c r="N154" s="138">
        <v>6889890.4406647999</v>
      </c>
      <c r="O154" s="138">
        <v>425747000</v>
      </c>
      <c r="P154" s="138">
        <v>169187000</v>
      </c>
      <c r="Q154" s="138">
        <v>256560000</v>
      </c>
      <c r="R154" s="87">
        <f t="shared" si="4"/>
        <v>6889903.2631345829</v>
      </c>
      <c r="S154" s="138">
        <v>425747000</v>
      </c>
      <c r="T154" s="87">
        <f t="shared" si="5"/>
        <v>13532962.492053401</v>
      </c>
      <c r="U154" s="135"/>
      <c r="V154" s="115" t="s">
        <v>2043</v>
      </c>
      <c r="W154" s="115" t="s">
        <v>2043</v>
      </c>
      <c r="X154" s="115" t="s">
        <v>772</v>
      </c>
    </row>
    <row r="155" spans="1:24">
      <c r="A155" s="135"/>
      <c r="B155" s="135">
        <v>9</v>
      </c>
      <c r="C155" s="82">
        <v>1</v>
      </c>
      <c r="D155" s="82">
        <v>10</v>
      </c>
      <c r="E155" s="82">
        <v>3.65</v>
      </c>
      <c r="F155" s="139" t="s">
        <v>2073</v>
      </c>
      <c r="G155" s="82">
        <v>5</v>
      </c>
      <c r="H155" s="82">
        <v>28.352</v>
      </c>
      <c r="I155" s="82">
        <v>49.445</v>
      </c>
      <c r="J155" s="82">
        <v>50.829000000000001</v>
      </c>
      <c r="K155" s="82"/>
      <c r="L155" s="137">
        <v>104</v>
      </c>
      <c r="M155" s="137">
        <v>204.274</v>
      </c>
      <c r="N155" s="138">
        <v>6889890.4406647999</v>
      </c>
      <c r="O155" s="138">
        <v>425747000</v>
      </c>
      <c r="P155" s="138">
        <v>169187000</v>
      </c>
      <c r="Q155" s="138">
        <v>256560000</v>
      </c>
      <c r="R155" s="87">
        <f t="shared" si="4"/>
        <v>6889903.2631345829</v>
      </c>
      <c r="S155" s="138">
        <v>425747000</v>
      </c>
      <c r="T155" s="87">
        <f t="shared" si="5"/>
        <v>13532962.492053401</v>
      </c>
      <c r="U155" s="135"/>
      <c r="V155" s="115" t="s">
        <v>2043</v>
      </c>
      <c r="W155" s="115" t="s">
        <v>2043</v>
      </c>
      <c r="X155" s="115" t="s">
        <v>772</v>
      </c>
    </row>
    <row r="156" spans="1:24">
      <c r="A156" s="135"/>
      <c r="B156" s="135">
        <v>9</v>
      </c>
      <c r="C156" s="82">
        <v>1</v>
      </c>
      <c r="D156" s="82">
        <v>10</v>
      </c>
      <c r="E156" s="82">
        <v>3.65</v>
      </c>
      <c r="F156" s="139" t="s">
        <v>2074</v>
      </c>
      <c r="G156" s="82">
        <v>5</v>
      </c>
      <c r="H156" s="82">
        <v>29.77</v>
      </c>
      <c r="I156" s="82">
        <v>51.917000000000002</v>
      </c>
      <c r="J156" s="82">
        <v>53.37</v>
      </c>
      <c r="K156" s="82"/>
      <c r="L156" s="137">
        <v>109.2</v>
      </c>
      <c r="M156" s="137">
        <v>214.48699999999999</v>
      </c>
      <c r="N156" s="138">
        <v>6889861.594895348</v>
      </c>
      <c r="O156" s="138">
        <v>447028000</v>
      </c>
      <c r="P156" s="138">
        <v>177648000</v>
      </c>
      <c r="Q156" s="138">
        <v>269380000</v>
      </c>
      <c r="R156" s="87">
        <f t="shared" si="4"/>
        <v>6889827.8795297351</v>
      </c>
      <c r="S156" s="138">
        <v>447028000</v>
      </c>
      <c r="T156" s="87">
        <f t="shared" si="5"/>
        <v>13532770.260042986</v>
      </c>
      <c r="U156" s="135"/>
      <c r="V156" s="115" t="s">
        <v>2043</v>
      </c>
      <c r="W156" s="115" t="s">
        <v>2043</v>
      </c>
      <c r="X156" s="115" t="s">
        <v>772</v>
      </c>
    </row>
    <row r="157" spans="1:24">
      <c r="A157" s="135"/>
      <c r="B157" s="135">
        <v>9</v>
      </c>
      <c r="C157" s="82">
        <v>1</v>
      </c>
      <c r="D157" s="82">
        <v>10</v>
      </c>
      <c r="E157" s="82">
        <v>3.65</v>
      </c>
      <c r="F157" s="139" t="s">
        <v>2075</v>
      </c>
      <c r="G157" s="82">
        <v>5</v>
      </c>
      <c r="H157" s="82">
        <v>18.106000000000002</v>
      </c>
      <c r="I157" s="82">
        <v>31.576000000000001</v>
      </c>
      <c r="J157" s="82">
        <v>32.459000000000003</v>
      </c>
      <c r="K157" s="82"/>
      <c r="L157" s="137">
        <v>66.415000000000006</v>
      </c>
      <c r="M157" s="137">
        <v>130.45000000000002</v>
      </c>
      <c r="N157" s="138">
        <v>6919870.2516408609</v>
      </c>
      <c r="O157" s="138">
        <v>273065000</v>
      </c>
      <c r="P157" s="138">
        <v>108515000</v>
      </c>
      <c r="Q157" s="138">
        <v>164550000</v>
      </c>
      <c r="R157" s="87">
        <f t="shared" si="4"/>
        <v>6919848.3317442164</v>
      </c>
      <c r="S157" s="138">
        <v>273065000</v>
      </c>
      <c r="T157" s="87">
        <f t="shared" si="5"/>
        <v>13591721.973590801</v>
      </c>
      <c r="U157" s="135"/>
      <c r="V157" s="115" t="s">
        <v>2043</v>
      </c>
      <c r="W157" s="115" t="s">
        <v>2043</v>
      </c>
      <c r="X157" s="115" t="s">
        <v>772</v>
      </c>
    </row>
    <row r="158" spans="1:24">
      <c r="A158" s="135"/>
      <c r="B158" s="135">
        <v>9</v>
      </c>
      <c r="C158" s="82">
        <v>1</v>
      </c>
      <c r="D158" s="82">
        <v>10</v>
      </c>
      <c r="E158" s="82">
        <v>3.65</v>
      </c>
      <c r="F158" s="139" t="s">
        <v>2076</v>
      </c>
      <c r="G158" s="82">
        <v>5</v>
      </c>
      <c r="H158" s="82">
        <v>18.756</v>
      </c>
      <c r="I158" s="82">
        <v>32.71</v>
      </c>
      <c r="J158" s="82">
        <v>33.625</v>
      </c>
      <c r="K158" s="82"/>
      <c r="L158" s="137">
        <v>68.8</v>
      </c>
      <c r="M158" s="137">
        <v>135.13499999999999</v>
      </c>
      <c r="N158" s="138">
        <v>6919883.5559469638</v>
      </c>
      <c r="O158" s="138">
        <v>282871000</v>
      </c>
      <c r="P158" s="138">
        <v>112411000</v>
      </c>
      <c r="Q158" s="138">
        <v>170460000</v>
      </c>
      <c r="R158" s="87">
        <f t="shared" si="4"/>
        <v>6919826.4239586564</v>
      </c>
      <c r="S158" s="138">
        <v>282871000</v>
      </c>
      <c r="T158" s="87">
        <f t="shared" si="5"/>
        <v>13591725.927349608</v>
      </c>
      <c r="U158" s="135"/>
      <c r="V158" s="115" t="s">
        <v>2043</v>
      </c>
      <c r="W158" s="115" t="s">
        <v>2043</v>
      </c>
      <c r="X158" s="115" t="s">
        <v>772</v>
      </c>
    </row>
    <row r="159" spans="1:24">
      <c r="A159" s="135"/>
      <c r="B159" s="135">
        <v>9</v>
      </c>
      <c r="C159" s="82">
        <v>1</v>
      </c>
      <c r="D159" s="82">
        <v>10</v>
      </c>
      <c r="E159" s="82">
        <v>3.65</v>
      </c>
      <c r="F159" s="139" t="s">
        <v>2077</v>
      </c>
      <c r="G159" s="82">
        <v>5</v>
      </c>
      <c r="H159" s="82">
        <v>18.756</v>
      </c>
      <c r="I159" s="82">
        <v>32.71</v>
      </c>
      <c r="J159" s="82">
        <v>33.625</v>
      </c>
      <c r="K159" s="82"/>
      <c r="L159" s="137">
        <v>68.8</v>
      </c>
      <c r="M159" s="137">
        <v>135.13499999999999</v>
      </c>
      <c r="N159" s="138">
        <v>6919883.5559469638</v>
      </c>
      <c r="O159" s="138">
        <v>282871000</v>
      </c>
      <c r="P159" s="138">
        <v>112411000</v>
      </c>
      <c r="Q159" s="138">
        <v>170460000</v>
      </c>
      <c r="R159" s="87">
        <f t="shared" si="4"/>
        <v>6919826.4239586564</v>
      </c>
      <c r="S159" s="138">
        <v>282871000</v>
      </c>
      <c r="T159" s="87">
        <f t="shared" si="5"/>
        <v>13591725.927349608</v>
      </c>
      <c r="U159" s="135"/>
      <c r="V159" s="115" t="s">
        <v>2043</v>
      </c>
      <c r="W159" s="115" t="s">
        <v>2043</v>
      </c>
      <c r="X159" s="115" t="s">
        <v>772</v>
      </c>
    </row>
    <row r="160" spans="1:24">
      <c r="A160" s="135"/>
      <c r="B160" s="135">
        <v>9</v>
      </c>
      <c r="C160" s="82">
        <v>1</v>
      </c>
      <c r="D160" s="82">
        <v>10</v>
      </c>
      <c r="E160" s="82">
        <v>3.65</v>
      </c>
      <c r="F160" s="139" t="s">
        <v>2078</v>
      </c>
      <c r="G160" s="82">
        <v>5</v>
      </c>
      <c r="H160" s="82">
        <v>19.459</v>
      </c>
      <c r="I160" s="82">
        <v>33.936</v>
      </c>
      <c r="J160" s="82">
        <v>34.886000000000003</v>
      </c>
      <c r="K160" s="82"/>
      <c r="L160" s="137">
        <v>71.38</v>
      </c>
      <c r="M160" s="137">
        <v>140.202</v>
      </c>
      <c r="N160" s="138">
        <v>6919784.9614486806</v>
      </c>
      <c r="O160" s="138">
        <v>293475000</v>
      </c>
      <c r="P160" s="138">
        <v>116625000</v>
      </c>
      <c r="Q160" s="138">
        <v>176850000</v>
      </c>
      <c r="R160" s="87">
        <f t="shared" si="4"/>
        <v>6919767.8296757415</v>
      </c>
      <c r="S160" s="138">
        <v>293475000</v>
      </c>
      <c r="T160" s="87">
        <f t="shared" si="5"/>
        <v>13591556.307876132</v>
      </c>
      <c r="U160" s="135"/>
      <c r="V160" s="115" t="s">
        <v>2043</v>
      </c>
      <c r="W160" s="115" t="s">
        <v>2043</v>
      </c>
      <c r="X160" s="115" t="s">
        <v>772</v>
      </c>
    </row>
    <row r="161" spans="1:24">
      <c r="A161" s="135"/>
      <c r="B161" s="135">
        <v>9</v>
      </c>
      <c r="C161" s="82">
        <v>1</v>
      </c>
      <c r="D161" s="82">
        <v>11</v>
      </c>
      <c r="E161" s="82">
        <v>3.95</v>
      </c>
      <c r="F161" s="139" t="s">
        <v>2079</v>
      </c>
      <c r="G161" s="82">
        <v>5</v>
      </c>
      <c r="H161" s="82">
        <v>56.825000000000003</v>
      </c>
      <c r="I161" s="82">
        <v>99.097999999999999</v>
      </c>
      <c r="J161" s="82">
        <v>101.873</v>
      </c>
      <c r="K161" s="82"/>
      <c r="L161" s="137">
        <v>208.44200000000001</v>
      </c>
      <c r="M161" s="137">
        <v>409.41300000000001</v>
      </c>
      <c r="N161" s="138">
        <v>6989971.4970891504</v>
      </c>
      <c r="O161" s="138">
        <v>865687000</v>
      </c>
      <c r="P161" s="138">
        <v>344017000</v>
      </c>
      <c r="Q161" s="138">
        <v>521670000</v>
      </c>
      <c r="R161" s="87">
        <f t="shared" si="4"/>
        <v>6989947.0867109019</v>
      </c>
      <c r="S161" s="138">
        <v>865687000</v>
      </c>
      <c r="T161" s="87">
        <f t="shared" si="5"/>
        <v>13729359.757685928</v>
      </c>
      <c r="U161" s="135"/>
      <c r="V161" s="115" t="s">
        <v>2043</v>
      </c>
      <c r="W161" s="115" t="s">
        <v>2043</v>
      </c>
      <c r="X161" s="115" t="s">
        <v>772</v>
      </c>
    </row>
    <row r="162" spans="1:24">
      <c r="A162" s="135"/>
      <c r="B162" s="135">
        <v>9</v>
      </c>
      <c r="C162" s="82">
        <v>1</v>
      </c>
      <c r="D162" s="82">
        <v>11</v>
      </c>
      <c r="E162" s="82">
        <v>3.95</v>
      </c>
      <c r="F162" s="139" t="s">
        <v>2080</v>
      </c>
      <c r="G162" s="82">
        <v>5</v>
      </c>
      <c r="H162" s="82">
        <v>59.080999999999996</v>
      </c>
      <c r="I162" s="82">
        <v>103.03099999999999</v>
      </c>
      <c r="J162" s="82">
        <v>105.916</v>
      </c>
      <c r="K162" s="82"/>
      <c r="L162" s="137">
        <v>216.714</v>
      </c>
      <c r="M162" s="137">
        <v>425.661</v>
      </c>
      <c r="N162" s="138">
        <v>6949923.113962194</v>
      </c>
      <c r="O162" s="138">
        <v>894886000</v>
      </c>
      <c r="P162" s="138">
        <v>355626000</v>
      </c>
      <c r="Q162" s="138">
        <v>539260000</v>
      </c>
      <c r="R162" s="87">
        <f t="shared" si="4"/>
        <v>6949898.6903810333</v>
      </c>
      <c r="S162" s="138">
        <v>894886000</v>
      </c>
      <c r="T162" s="87">
        <f t="shared" si="5"/>
        <v>13650713.966085631</v>
      </c>
      <c r="U162" s="135"/>
      <c r="V162" s="115" t="s">
        <v>2043</v>
      </c>
      <c r="W162" s="115" t="s">
        <v>2043</v>
      </c>
      <c r="X162" s="115" t="s">
        <v>772</v>
      </c>
    </row>
    <row r="163" spans="1:24">
      <c r="A163" s="135"/>
      <c r="B163" s="135">
        <v>9</v>
      </c>
      <c r="C163" s="82">
        <v>1</v>
      </c>
      <c r="D163" s="82">
        <v>11</v>
      </c>
      <c r="E163" s="82">
        <v>3.95</v>
      </c>
      <c r="F163" s="139" t="s">
        <v>2081</v>
      </c>
      <c r="G163" s="82">
        <v>5</v>
      </c>
      <c r="H163" s="82">
        <v>88.182000000000002</v>
      </c>
      <c r="I163" s="82">
        <v>153.78199999999998</v>
      </c>
      <c r="J163" s="82">
        <v>158.08699999999999</v>
      </c>
      <c r="K163" s="82"/>
      <c r="L163" s="137">
        <v>323.46100000000001</v>
      </c>
      <c r="M163" s="137">
        <v>635.32999999999993</v>
      </c>
      <c r="N163" s="138">
        <v>6969945.9380707331</v>
      </c>
      <c r="O163" s="138">
        <v>1339533000</v>
      </c>
      <c r="P163" s="138">
        <v>532323000</v>
      </c>
      <c r="Q163" s="138">
        <v>807210000</v>
      </c>
      <c r="R163" s="87">
        <f t="shared" si="4"/>
        <v>6969934.1514847577</v>
      </c>
      <c r="S163" s="138">
        <v>1339533000</v>
      </c>
      <c r="T163" s="87">
        <f t="shared" si="5"/>
        <v>13690084.011558766</v>
      </c>
      <c r="U163" s="135"/>
      <c r="V163" s="115" t="s">
        <v>2043</v>
      </c>
      <c r="W163" s="115" t="s">
        <v>2043</v>
      </c>
      <c r="X163" s="115" t="s">
        <v>772</v>
      </c>
    </row>
    <row r="164" spans="1:24">
      <c r="A164" s="135"/>
      <c r="B164" s="135">
        <v>9</v>
      </c>
      <c r="C164" s="82">
        <v>1</v>
      </c>
      <c r="D164" s="82">
        <v>11</v>
      </c>
      <c r="E164" s="82">
        <v>3.95</v>
      </c>
      <c r="F164" s="139" t="s">
        <v>2082</v>
      </c>
      <c r="G164" s="82">
        <v>5</v>
      </c>
      <c r="H164" s="82">
        <v>29.632999999999999</v>
      </c>
      <c r="I164" s="82">
        <v>51.677</v>
      </c>
      <c r="J164" s="82">
        <v>53.125</v>
      </c>
      <c r="K164" s="82"/>
      <c r="L164" s="137">
        <v>108.69799999999999</v>
      </c>
      <c r="M164" s="137">
        <v>213.49999999999997</v>
      </c>
      <c r="N164" s="138">
        <v>6939861.265948222</v>
      </c>
      <c r="O164" s="138">
        <v>448204000</v>
      </c>
      <c r="P164" s="138">
        <v>178114000</v>
      </c>
      <c r="Q164" s="138">
        <v>270090000</v>
      </c>
      <c r="R164" s="87">
        <f t="shared" si="4"/>
        <v>6939888.1297540022</v>
      </c>
      <c r="S164" s="138">
        <v>448204000</v>
      </c>
      <c r="T164" s="87">
        <f t="shared" si="5"/>
        <v>13631033.834131993</v>
      </c>
      <c r="U164" s="135"/>
      <c r="V164" s="115" t="s">
        <v>2043</v>
      </c>
      <c r="W164" s="115" t="s">
        <v>2043</v>
      </c>
      <c r="X164" s="115" t="s">
        <v>772</v>
      </c>
    </row>
    <row r="165" spans="1:24">
      <c r="A165" s="135"/>
      <c r="B165" s="135">
        <v>9</v>
      </c>
      <c r="C165" s="82">
        <v>1</v>
      </c>
      <c r="D165" s="82">
        <v>11</v>
      </c>
      <c r="E165" s="82">
        <v>3.95</v>
      </c>
      <c r="F165" s="139" t="s">
        <v>2083</v>
      </c>
      <c r="G165" s="82">
        <v>5</v>
      </c>
      <c r="H165" s="82">
        <v>28.352</v>
      </c>
      <c r="I165" s="82">
        <v>49.445</v>
      </c>
      <c r="J165" s="82">
        <v>50.829000000000001</v>
      </c>
      <c r="K165" s="82"/>
      <c r="L165" s="137">
        <v>104</v>
      </c>
      <c r="M165" s="137">
        <v>204.274</v>
      </c>
      <c r="N165" s="138">
        <v>6939863.7386111701</v>
      </c>
      <c r="O165" s="138">
        <v>428835000</v>
      </c>
      <c r="P165" s="138">
        <v>170415000</v>
      </c>
      <c r="Q165" s="138">
        <v>258420000</v>
      </c>
      <c r="R165" s="87">
        <f t="shared" si="4"/>
        <v>6939876.6540840426</v>
      </c>
      <c r="S165" s="138">
        <v>428835000</v>
      </c>
      <c r="T165" s="87">
        <f t="shared" si="5"/>
        <v>13631118.881118881</v>
      </c>
      <c r="U165" s="135"/>
      <c r="V165" s="115" t="s">
        <v>2043</v>
      </c>
      <c r="W165" s="115" t="s">
        <v>2043</v>
      </c>
      <c r="X165" s="115" t="s">
        <v>772</v>
      </c>
    </row>
    <row r="166" spans="1:24">
      <c r="A166" s="135"/>
      <c r="B166" s="135">
        <v>9</v>
      </c>
      <c r="C166" s="82">
        <v>1</v>
      </c>
      <c r="D166" s="82">
        <v>11</v>
      </c>
      <c r="E166" s="82">
        <v>3.95</v>
      </c>
      <c r="F166" s="139" t="s">
        <v>2084</v>
      </c>
      <c r="G166" s="82">
        <v>5</v>
      </c>
      <c r="H166" s="82">
        <v>28.352</v>
      </c>
      <c r="I166" s="82">
        <v>49.445</v>
      </c>
      <c r="J166" s="82">
        <v>50.829000000000001</v>
      </c>
      <c r="K166" s="82"/>
      <c r="L166" s="137">
        <v>104</v>
      </c>
      <c r="M166" s="137">
        <v>204.274</v>
      </c>
      <c r="N166" s="138">
        <v>6939863.7386111701</v>
      </c>
      <c r="O166" s="138">
        <v>428835000</v>
      </c>
      <c r="P166" s="138">
        <v>170415000</v>
      </c>
      <c r="Q166" s="138">
        <v>258420000</v>
      </c>
      <c r="R166" s="87">
        <f t="shared" si="4"/>
        <v>6939876.6540840426</v>
      </c>
      <c r="S166" s="138">
        <v>428835000</v>
      </c>
      <c r="T166" s="87">
        <f t="shared" si="5"/>
        <v>13631118.881118881</v>
      </c>
      <c r="U166" s="135"/>
      <c r="V166" s="115" t="s">
        <v>2043</v>
      </c>
      <c r="W166" s="115" t="s">
        <v>2043</v>
      </c>
      <c r="X166" s="115" t="s">
        <v>772</v>
      </c>
    </row>
    <row r="167" spans="1:24">
      <c r="A167" s="135"/>
      <c r="B167" s="135">
        <v>9</v>
      </c>
      <c r="C167" s="82">
        <v>1</v>
      </c>
      <c r="D167" s="82">
        <v>11</v>
      </c>
      <c r="E167" s="82">
        <v>3.95</v>
      </c>
      <c r="F167" s="139" t="s">
        <v>2085</v>
      </c>
      <c r="G167" s="82">
        <v>5</v>
      </c>
      <c r="H167" s="82">
        <v>28.352</v>
      </c>
      <c r="I167" s="82">
        <v>49.445</v>
      </c>
      <c r="J167" s="82">
        <v>50.829000000000001</v>
      </c>
      <c r="K167" s="82"/>
      <c r="L167" s="137">
        <v>104</v>
      </c>
      <c r="M167" s="137">
        <v>204.274</v>
      </c>
      <c r="N167" s="138">
        <v>6939863.7386111701</v>
      </c>
      <c r="O167" s="138">
        <v>428835000</v>
      </c>
      <c r="P167" s="138">
        <v>170415000</v>
      </c>
      <c r="Q167" s="138">
        <v>258420000</v>
      </c>
      <c r="R167" s="87">
        <f t="shared" si="4"/>
        <v>6939876.6540840426</v>
      </c>
      <c r="S167" s="138">
        <v>428835000</v>
      </c>
      <c r="T167" s="87">
        <f t="shared" si="5"/>
        <v>13631118.881118881</v>
      </c>
      <c r="U167" s="135"/>
      <c r="V167" s="115" t="s">
        <v>2043</v>
      </c>
      <c r="W167" s="115" t="s">
        <v>2043</v>
      </c>
      <c r="X167" s="115" t="s">
        <v>772</v>
      </c>
    </row>
    <row r="168" spans="1:24">
      <c r="A168" s="135"/>
      <c r="B168" s="135">
        <v>9</v>
      </c>
      <c r="C168" s="82">
        <v>1</v>
      </c>
      <c r="D168" s="82">
        <v>11</v>
      </c>
      <c r="E168" s="82">
        <v>3.95</v>
      </c>
      <c r="F168" s="139" t="s">
        <v>2086</v>
      </c>
      <c r="G168" s="82">
        <v>5</v>
      </c>
      <c r="H168" s="82">
        <v>28.352</v>
      </c>
      <c r="I168" s="82">
        <v>49.445</v>
      </c>
      <c r="J168" s="82">
        <v>50.829000000000001</v>
      </c>
      <c r="K168" s="82"/>
      <c r="L168" s="137">
        <v>104</v>
      </c>
      <c r="M168" s="137">
        <v>204.274</v>
      </c>
      <c r="N168" s="138">
        <v>6939863.7386111701</v>
      </c>
      <c r="O168" s="138">
        <v>428835000</v>
      </c>
      <c r="P168" s="138">
        <v>170415000</v>
      </c>
      <c r="Q168" s="138">
        <v>258420000</v>
      </c>
      <c r="R168" s="87">
        <f t="shared" si="4"/>
        <v>6939876.6540840426</v>
      </c>
      <c r="S168" s="138">
        <v>428835000</v>
      </c>
      <c r="T168" s="87">
        <f t="shared" si="5"/>
        <v>13631118.881118881</v>
      </c>
      <c r="U168" s="135"/>
      <c r="V168" s="115" t="s">
        <v>2043</v>
      </c>
      <c r="W168" s="115" t="s">
        <v>2043</v>
      </c>
      <c r="X168" s="115" t="s">
        <v>772</v>
      </c>
    </row>
    <row r="169" spans="1:24">
      <c r="A169" s="135"/>
      <c r="B169" s="135">
        <v>9</v>
      </c>
      <c r="C169" s="82">
        <v>1</v>
      </c>
      <c r="D169" s="82">
        <v>11</v>
      </c>
      <c r="E169" s="82">
        <v>3.95</v>
      </c>
      <c r="F169" s="139" t="s">
        <v>2087</v>
      </c>
      <c r="G169" s="82">
        <v>5</v>
      </c>
      <c r="H169" s="82">
        <v>28.352</v>
      </c>
      <c r="I169" s="82">
        <v>49.445</v>
      </c>
      <c r="J169" s="82">
        <v>50.829000000000001</v>
      </c>
      <c r="K169" s="82"/>
      <c r="L169" s="137">
        <v>104</v>
      </c>
      <c r="M169" s="137">
        <v>204.274</v>
      </c>
      <c r="N169" s="138">
        <v>6939863.7386111701</v>
      </c>
      <c r="O169" s="138">
        <v>428835000</v>
      </c>
      <c r="P169" s="138">
        <v>170415000</v>
      </c>
      <c r="Q169" s="138">
        <v>258420000</v>
      </c>
      <c r="R169" s="87">
        <f t="shared" si="4"/>
        <v>6939876.6540840426</v>
      </c>
      <c r="S169" s="138">
        <v>428835000</v>
      </c>
      <c r="T169" s="87">
        <f t="shared" si="5"/>
        <v>13631118.881118881</v>
      </c>
      <c r="U169" s="135"/>
      <c r="V169" s="115" t="s">
        <v>2043</v>
      </c>
      <c r="W169" s="115" t="s">
        <v>2043</v>
      </c>
      <c r="X169" s="115" t="s">
        <v>772</v>
      </c>
    </row>
    <row r="170" spans="1:24">
      <c r="A170" s="135"/>
      <c r="B170" s="135">
        <v>9</v>
      </c>
      <c r="C170" s="82">
        <v>1</v>
      </c>
      <c r="D170" s="82">
        <v>11</v>
      </c>
      <c r="E170" s="82">
        <v>3.95</v>
      </c>
      <c r="F170" s="139" t="s">
        <v>2088</v>
      </c>
      <c r="G170" s="82">
        <v>5</v>
      </c>
      <c r="H170" s="82">
        <v>29.77</v>
      </c>
      <c r="I170" s="82">
        <v>51.917000000000002</v>
      </c>
      <c r="J170" s="82">
        <v>53.37</v>
      </c>
      <c r="K170" s="82"/>
      <c r="L170" s="137">
        <v>109.2</v>
      </c>
      <c r="M170" s="137">
        <v>214.48699999999999</v>
      </c>
      <c r="N170" s="138">
        <v>6939937.1166116949</v>
      </c>
      <c r="O170" s="138">
        <v>450277000</v>
      </c>
      <c r="P170" s="138">
        <v>178937000</v>
      </c>
      <c r="Q170" s="138">
        <v>271340000</v>
      </c>
      <c r="R170" s="87">
        <f t="shared" si="4"/>
        <v>6939903.156202767</v>
      </c>
      <c r="S170" s="138">
        <v>450277000</v>
      </c>
      <c r="T170" s="87">
        <f t="shared" si="5"/>
        <v>13631126.449308267</v>
      </c>
      <c r="U170" s="135"/>
      <c r="V170" s="115" t="s">
        <v>2043</v>
      </c>
      <c r="W170" s="115" t="s">
        <v>2043</v>
      </c>
      <c r="X170" s="115" t="s">
        <v>772</v>
      </c>
    </row>
    <row r="171" spans="1:24">
      <c r="A171" s="135"/>
      <c r="B171" s="135">
        <v>9</v>
      </c>
      <c r="C171" s="82">
        <v>1</v>
      </c>
      <c r="D171" s="82">
        <v>11</v>
      </c>
      <c r="E171" s="82">
        <v>3.95</v>
      </c>
      <c r="F171" s="139" t="s">
        <v>2089</v>
      </c>
      <c r="G171" s="82">
        <v>5</v>
      </c>
      <c r="H171" s="82">
        <v>18.106000000000002</v>
      </c>
      <c r="I171" s="82">
        <v>31.576000000000001</v>
      </c>
      <c r="J171" s="82">
        <v>32.459000000000003</v>
      </c>
      <c r="K171" s="82"/>
      <c r="L171" s="137">
        <v>66.415000000000006</v>
      </c>
      <c r="M171" s="137">
        <v>130.45000000000002</v>
      </c>
      <c r="N171" s="138">
        <v>6969894.3260434354</v>
      </c>
      <c r="O171" s="138">
        <v>275039000</v>
      </c>
      <c r="P171" s="138">
        <v>109299000</v>
      </c>
      <c r="Q171" s="138">
        <v>165740000</v>
      </c>
      <c r="R171" s="87">
        <f t="shared" si="4"/>
        <v>6969872.2476868052</v>
      </c>
      <c r="S171" s="138">
        <v>275039000</v>
      </c>
      <c r="T171" s="87">
        <f t="shared" si="5"/>
        <v>13689977.184532769</v>
      </c>
      <c r="U171" s="135"/>
      <c r="V171" s="115" t="s">
        <v>2043</v>
      </c>
      <c r="W171" s="115" t="s">
        <v>2043</v>
      </c>
      <c r="X171" s="115" t="s">
        <v>772</v>
      </c>
    </row>
    <row r="172" spans="1:24">
      <c r="A172" s="135"/>
      <c r="B172" s="135">
        <v>9</v>
      </c>
      <c r="C172" s="82">
        <v>1</v>
      </c>
      <c r="D172" s="82">
        <v>11</v>
      </c>
      <c r="E172" s="82">
        <v>3.95</v>
      </c>
      <c r="F172" s="139" t="s">
        <v>2090</v>
      </c>
      <c r="G172" s="82">
        <v>5</v>
      </c>
      <c r="H172" s="82">
        <v>18.756</v>
      </c>
      <c r="I172" s="82">
        <v>32.71</v>
      </c>
      <c r="J172" s="82">
        <v>33.625</v>
      </c>
      <c r="K172" s="82"/>
      <c r="L172" s="137">
        <v>68.8</v>
      </c>
      <c r="M172" s="137">
        <v>135.13499999999999</v>
      </c>
      <c r="N172" s="138">
        <v>6969861.5392142469</v>
      </c>
      <c r="O172" s="138">
        <v>284914000</v>
      </c>
      <c r="P172" s="138">
        <v>113224000</v>
      </c>
      <c r="Q172" s="138">
        <v>171690000</v>
      </c>
      <c r="R172" s="87">
        <f t="shared" si="4"/>
        <v>6969803.9945973838</v>
      </c>
      <c r="S172" s="138">
        <v>284914000</v>
      </c>
      <c r="T172" s="87">
        <f t="shared" si="5"/>
        <v>13689890.447818568</v>
      </c>
      <c r="U172" s="135"/>
      <c r="V172" s="115" t="s">
        <v>2043</v>
      </c>
      <c r="W172" s="115" t="s">
        <v>2043</v>
      </c>
      <c r="X172" s="115" t="s">
        <v>772</v>
      </c>
    </row>
    <row r="173" spans="1:24">
      <c r="A173" s="135"/>
      <c r="B173" s="135">
        <v>9</v>
      </c>
      <c r="C173" s="82">
        <v>1</v>
      </c>
      <c r="D173" s="82">
        <v>11</v>
      </c>
      <c r="E173" s="82">
        <v>3.95</v>
      </c>
      <c r="F173" s="139" t="s">
        <v>2091</v>
      </c>
      <c r="G173" s="82">
        <v>5</v>
      </c>
      <c r="H173" s="82">
        <v>18.756</v>
      </c>
      <c r="I173" s="82">
        <v>32.71</v>
      </c>
      <c r="J173" s="82">
        <v>33.625</v>
      </c>
      <c r="K173" s="82"/>
      <c r="L173" s="137">
        <v>68.8</v>
      </c>
      <c r="M173" s="137">
        <v>135.13499999999999</v>
      </c>
      <c r="N173" s="138">
        <v>6969861.5392142469</v>
      </c>
      <c r="O173" s="138">
        <v>284914000</v>
      </c>
      <c r="P173" s="138">
        <v>113224000</v>
      </c>
      <c r="Q173" s="138">
        <v>171690000</v>
      </c>
      <c r="R173" s="87">
        <f t="shared" si="4"/>
        <v>6969803.9945973838</v>
      </c>
      <c r="S173" s="138">
        <v>284914000</v>
      </c>
      <c r="T173" s="87">
        <f t="shared" si="5"/>
        <v>13689890.447818568</v>
      </c>
      <c r="U173" s="135"/>
      <c r="V173" s="115" t="s">
        <v>2043</v>
      </c>
      <c r="W173" s="115" t="s">
        <v>2043</v>
      </c>
      <c r="X173" s="115" t="s">
        <v>772</v>
      </c>
    </row>
    <row r="174" spans="1:24">
      <c r="A174" s="135"/>
      <c r="B174" s="135">
        <v>9</v>
      </c>
      <c r="C174" s="82">
        <v>1</v>
      </c>
      <c r="D174" s="82">
        <v>11</v>
      </c>
      <c r="E174" s="82">
        <v>3.95</v>
      </c>
      <c r="F174" s="139" t="s">
        <v>2092</v>
      </c>
      <c r="G174" s="82">
        <v>5</v>
      </c>
      <c r="H174" s="82">
        <v>19.459</v>
      </c>
      <c r="I174" s="82">
        <v>33.936</v>
      </c>
      <c r="J174" s="82">
        <v>34.886000000000003</v>
      </c>
      <c r="K174" s="82"/>
      <c r="L174" s="137">
        <v>71.38</v>
      </c>
      <c r="M174" s="137">
        <v>140.202</v>
      </c>
      <c r="N174" s="138">
        <v>6969842.729480559</v>
      </c>
      <c r="O174" s="138">
        <v>295598000</v>
      </c>
      <c r="P174" s="138">
        <v>117468000</v>
      </c>
      <c r="Q174" s="138">
        <v>178130000</v>
      </c>
      <c r="R174" s="87">
        <f t="shared" si="4"/>
        <v>6969825.4737762669</v>
      </c>
      <c r="S174" s="138">
        <v>295598000</v>
      </c>
      <c r="T174" s="87">
        <f t="shared" si="5"/>
        <v>13689877.711885404</v>
      </c>
      <c r="U174" s="135"/>
      <c r="V174" s="115" t="s">
        <v>2043</v>
      </c>
      <c r="W174" s="115" t="s">
        <v>2043</v>
      </c>
      <c r="X174" s="115" t="s">
        <v>772</v>
      </c>
    </row>
    <row r="175" spans="1:24">
      <c r="A175" s="135"/>
      <c r="B175" s="135">
        <v>9</v>
      </c>
      <c r="C175" s="82">
        <v>1</v>
      </c>
      <c r="D175" s="82">
        <v>12</v>
      </c>
      <c r="E175" s="82">
        <v>3.65</v>
      </c>
      <c r="F175" s="139" t="s">
        <v>2093</v>
      </c>
      <c r="G175" s="82">
        <v>5</v>
      </c>
      <c r="H175" s="82">
        <v>48.564999999999998</v>
      </c>
      <c r="I175" s="82">
        <v>84.692999999999998</v>
      </c>
      <c r="J175" s="82">
        <v>87.066000000000003</v>
      </c>
      <c r="K175" s="82"/>
      <c r="L175" s="137">
        <v>178.142</v>
      </c>
      <c r="M175" s="137">
        <v>349.90099999999995</v>
      </c>
      <c r="N175" s="138">
        <v>7089961.7365014879</v>
      </c>
      <c r="O175" s="138">
        <v>750437000</v>
      </c>
      <c r="P175" s="138">
        <v>298217000</v>
      </c>
      <c r="Q175" s="138">
        <v>452220000</v>
      </c>
      <c r="R175" s="87">
        <f t="shared" si="4"/>
        <v>7089958.2198232664</v>
      </c>
      <c r="S175" s="138">
        <v>750437000</v>
      </c>
      <c r="T175" s="87">
        <f t="shared" si="5"/>
        <v>13925876.385548497</v>
      </c>
      <c r="U175" s="135"/>
      <c r="V175" s="115" t="s">
        <v>2043</v>
      </c>
      <c r="W175" s="115" t="s">
        <v>2043</v>
      </c>
      <c r="X175" s="115" t="s">
        <v>772</v>
      </c>
    </row>
    <row r="176" spans="1:24">
      <c r="A176" s="135"/>
      <c r="B176" s="135">
        <v>9</v>
      </c>
      <c r="C176" s="82">
        <v>1</v>
      </c>
      <c r="D176" s="82">
        <v>12</v>
      </c>
      <c r="E176" s="82">
        <v>3.65</v>
      </c>
      <c r="F176" s="139" t="s">
        <v>2094</v>
      </c>
      <c r="G176" s="82">
        <v>5</v>
      </c>
      <c r="H176" s="82">
        <v>32.908999999999999</v>
      </c>
      <c r="I176" s="82">
        <v>57.39</v>
      </c>
      <c r="J176" s="82">
        <v>58.997</v>
      </c>
      <c r="K176" s="82"/>
      <c r="L176" s="137">
        <v>120.714</v>
      </c>
      <c r="M176" s="137">
        <v>237.101</v>
      </c>
      <c r="N176" s="138">
        <v>7049886.3683894984</v>
      </c>
      <c r="O176" s="138">
        <v>505639000</v>
      </c>
      <c r="P176" s="138">
        <v>200939000</v>
      </c>
      <c r="Q176" s="138">
        <v>304700000</v>
      </c>
      <c r="R176" s="87">
        <f t="shared" si="4"/>
        <v>7049881.2079979451</v>
      </c>
      <c r="S176" s="138">
        <v>505639000</v>
      </c>
      <c r="T176" s="87">
        <f t="shared" si="5"/>
        <v>13847059.034557058</v>
      </c>
      <c r="U176" s="135"/>
      <c r="V176" s="115" t="s">
        <v>2043</v>
      </c>
      <c r="W176" s="115" t="s">
        <v>2043</v>
      </c>
      <c r="X176" s="115" t="s">
        <v>772</v>
      </c>
    </row>
    <row r="177" spans="1:24">
      <c r="A177" s="135"/>
      <c r="B177" s="135">
        <v>9</v>
      </c>
      <c r="C177" s="82">
        <v>1</v>
      </c>
      <c r="D177" s="82">
        <v>12</v>
      </c>
      <c r="E177" s="82">
        <v>3.65</v>
      </c>
      <c r="F177" s="139" t="s">
        <v>2095</v>
      </c>
      <c r="G177" s="82">
        <v>5</v>
      </c>
      <c r="H177" s="82">
        <v>47.954999999999998</v>
      </c>
      <c r="I177" s="82">
        <v>83.63</v>
      </c>
      <c r="J177" s="82">
        <v>85.971999999999994</v>
      </c>
      <c r="K177" s="82"/>
      <c r="L177" s="137">
        <v>175.90600000000001</v>
      </c>
      <c r="M177" s="137">
        <v>345.50799999999998</v>
      </c>
      <c r="N177" s="138">
        <v>7069931.8764591068</v>
      </c>
      <c r="O177" s="138">
        <v>738921000</v>
      </c>
      <c r="P177" s="138">
        <v>293641000</v>
      </c>
      <c r="Q177" s="138">
        <v>445280000</v>
      </c>
      <c r="R177" s="87">
        <f t="shared" si="4"/>
        <v>7069920.3769139275</v>
      </c>
      <c r="S177" s="138">
        <v>738921000</v>
      </c>
      <c r="T177" s="87">
        <f t="shared" si="5"/>
        <v>13886473.739308363</v>
      </c>
      <c r="U177" s="135"/>
      <c r="V177" s="115" t="s">
        <v>2043</v>
      </c>
      <c r="W177" s="115" t="s">
        <v>2043</v>
      </c>
      <c r="X177" s="115" t="s">
        <v>772</v>
      </c>
    </row>
    <row r="178" spans="1:24">
      <c r="A178" s="135"/>
      <c r="B178" s="135">
        <v>9</v>
      </c>
      <c r="C178" s="82">
        <v>1</v>
      </c>
      <c r="D178" s="82">
        <v>12</v>
      </c>
      <c r="E178" s="82">
        <v>3.65</v>
      </c>
      <c r="F178" s="139" t="s">
        <v>2096</v>
      </c>
      <c r="G178" s="82">
        <v>5</v>
      </c>
      <c r="H178" s="82">
        <v>29.632999999999999</v>
      </c>
      <c r="I178" s="82">
        <v>51.677</v>
      </c>
      <c r="J178" s="82">
        <v>53.125</v>
      </c>
      <c r="K178" s="82"/>
      <c r="L178" s="137">
        <v>108.69799999999999</v>
      </c>
      <c r="M178" s="137">
        <v>213.49999999999997</v>
      </c>
      <c r="N178" s="138">
        <v>6989920.1040505385</v>
      </c>
      <c r="O178" s="138">
        <v>451437000</v>
      </c>
      <c r="P178" s="138">
        <v>179397000</v>
      </c>
      <c r="Q178" s="138">
        <v>272040000</v>
      </c>
      <c r="R178" s="87">
        <f t="shared" si="4"/>
        <v>6989947.1616312163</v>
      </c>
      <c r="S178" s="138">
        <v>451437000</v>
      </c>
      <c r="T178" s="87">
        <f t="shared" si="5"/>
        <v>13729357.660750562</v>
      </c>
      <c r="U178" s="135"/>
      <c r="V178" s="115" t="s">
        <v>2043</v>
      </c>
      <c r="W178" s="115" t="s">
        <v>2043</v>
      </c>
      <c r="X178" s="115" t="s">
        <v>772</v>
      </c>
    </row>
    <row r="179" spans="1:24">
      <c r="A179" s="135"/>
      <c r="B179" s="135">
        <v>9</v>
      </c>
      <c r="C179" s="82">
        <v>1</v>
      </c>
      <c r="D179" s="82">
        <v>12</v>
      </c>
      <c r="E179" s="82">
        <v>3.65</v>
      </c>
      <c r="F179" s="139" t="s">
        <v>2097</v>
      </c>
      <c r="G179" s="82">
        <v>5</v>
      </c>
      <c r="H179" s="82">
        <v>28.352</v>
      </c>
      <c r="I179" s="82">
        <v>49.445</v>
      </c>
      <c r="J179" s="82">
        <v>50.829000000000001</v>
      </c>
      <c r="K179" s="82"/>
      <c r="L179" s="137">
        <v>104</v>
      </c>
      <c r="M179" s="137">
        <v>204.274</v>
      </c>
      <c r="N179" s="138">
        <v>6989837.0365575394</v>
      </c>
      <c r="O179" s="138">
        <v>431923000</v>
      </c>
      <c r="P179" s="138">
        <v>171643000</v>
      </c>
      <c r="Q179" s="138">
        <v>260280000</v>
      </c>
      <c r="R179" s="87">
        <f t="shared" si="4"/>
        <v>6989850.0450335024</v>
      </c>
      <c r="S179" s="138">
        <v>431923000</v>
      </c>
      <c r="T179" s="87">
        <f t="shared" si="5"/>
        <v>13729275.27018436</v>
      </c>
      <c r="U179" s="135"/>
      <c r="V179" s="115" t="s">
        <v>2043</v>
      </c>
      <c r="W179" s="115" t="s">
        <v>2043</v>
      </c>
      <c r="X179" s="115" t="s">
        <v>772</v>
      </c>
    </row>
    <row r="180" spans="1:24">
      <c r="A180" s="135"/>
      <c r="B180" s="135">
        <v>9</v>
      </c>
      <c r="C180" s="82">
        <v>1</v>
      </c>
      <c r="D180" s="82">
        <v>12</v>
      </c>
      <c r="E180" s="82">
        <v>3.65</v>
      </c>
      <c r="F180" s="139" t="s">
        <v>2098</v>
      </c>
      <c r="G180" s="82">
        <v>5</v>
      </c>
      <c r="H180" s="82">
        <v>28.352</v>
      </c>
      <c r="I180" s="82">
        <v>49.445</v>
      </c>
      <c r="J180" s="82">
        <v>50.829000000000001</v>
      </c>
      <c r="K180" s="82"/>
      <c r="L180" s="137">
        <v>104</v>
      </c>
      <c r="M180" s="137">
        <v>204.274</v>
      </c>
      <c r="N180" s="138">
        <v>6989837.0365575394</v>
      </c>
      <c r="O180" s="138">
        <v>431923000</v>
      </c>
      <c r="P180" s="138">
        <v>171643000</v>
      </c>
      <c r="Q180" s="138">
        <v>260280000</v>
      </c>
      <c r="R180" s="87">
        <f t="shared" si="4"/>
        <v>6989850.0450335024</v>
      </c>
      <c r="S180" s="138">
        <v>431923000</v>
      </c>
      <c r="T180" s="87">
        <f t="shared" si="5"/>
        <v>13729275.27018436</v>
      </c>
      <c r="U180" s="135"/>
      <c r="V180" s="115" t="s">
        <v>2043</v>
      </c>
      <c r="W180" s="115" t="s">
        <v>2043</v>
      </c>
      <c r="X180" s="115" t="s">
        <v>772</v>
      </c>
    </row>
    <row r="181" spans="1:24">
      <c r="A181" s="135"/>
      <c r="B181" s="135">
        <v>9</v>
      </c>
      <c r="C181" s="82">
        <v>1</v>
      </c>
      <c r="D181" s="82">
        <v>12</v>
      </c>
      <c r="E181" s="82">
        <v>3.65</v>
      </c>
      <c r="F181" s="139" t="s">
        <v>2099</v>
      </c>
      <c r="G181" s="82">
        <v>5</v>
      </c>
      <c r="H181" s="82">
        <v>28.352</v>
      </c>
      <c r="I181" s="82">
        <v>49.445</v>
      </c>
      <c r="J181" s="82">
        <v>50.829000000000001</v>
      </c>
      <c r="K181" s="82"/>
      <c r="L181" s="137">
        <v>104</v>
      </c>
      <c r="M181" s="137">
        <v>204.274</v>
      </c>
      <c r="N181" s="138">
        <v>6989837.0365575394</v>
      </c>
      <c r="O181" s="138">
        <v>431923000</v>
      </c>
      <c r="P181" s="138">
        <v>171643000</v>
      </c>
      <c r="Q181" s="138">
        <v>260280000</v>
      </c>
      <c r="R181" s="87">
        <f t="shared" si="4"/>
        <v>6989850.0450335024</v>
      </c>
      <c r="S181" s="138">
        <v>431923000</v>
      </c>
      <c r="T181" s="87">
        <f t="shared" si="5"/>
        <v>13729275.27018436</v>
      </c>
      <c r="U181" s="135"/>
      <c r="V181" s="115" t="s">
        <v>2043</v>
      </c>
      <c r="W181" s="115" t="s">
        <v>2043</v>
      </c>
      <c r="X181" s="115" t="s">
        <v>772</v>
      </c>
    </row>
    <row r="182" spans="1:24">
      <c r="A182" s="135"/>
      <c r="B182" s="135">
        <v>9</v>
      </c>
      <c r="C182" s="82">
        <v>1</v>
      </c>
      <c r="D182" s="82">
        <v>12</v>
      </c>
      <c r="E182" s="82">
        <v>3.65</v>
      </c>
      <c r="F182" s="139" t="s">
        <v>2100</v>
      </c>
      <c r="G182" s="82">
        <v>5</v>
      </c>
      <c r="H182" s="82">
        <v>28.352</v>
      </c>
      <c r="I182" s="82">
        <v>49.445</v>
      </c>
      <c r="J182" s="82">
        <v>50.829000000000001</v>
      </c>
      <c r="K182" s="82"/>
      <c r="L182" s="137">
        <v>104</v>
      </c>
      <c r="M182" s="137">
        <v>204.274</v>
      </c>
      <c r="N182" s="138">
        <v>6989837.0365575394</v>
      </c>
      <c r="O182" s="138">
        <v>431923000</v>
      </c>
      <c r="P182" s="138">
        <v>171643000</v>
      </c>
      <c r="Q182" s="138">
        <v>260280000</v>
      </c>
      <c r="R182" s="87">
        <f t="shared" si="4"/>
        <v>6989850.0450335024</v>
      </c>
      <c r="S182" s="138">
        <v>431923000</v>
      </c>
      <c r="T182" s="87">
        <f t="shared" si="5"/>
        <v>13729275.27018436</v>
      </c>
      <c r="U182" s="135"/>
      <c r="V182" s="115" t="s">
        <v>2043</v>
      </c>
      <c r="W182" s="115" t="s">
        <v>2043</v>
      </c>
      <c r="X182" s="115" t="s">
        <v>772</v>
      </c>
    </row>
    <row r="183" spans="1:24">
      <c r="A183" s="135"/>
      <c r="B183" s="135">
        <v>9</v>
      </c>
      <c r="C183" s="82">
        <v>1</v>
      </c>
      <c r="D183" s="82">
        <v>12</v>
      </c>
      <c r="E183" s="82">
        <v>3.65</v>
      </c>
      <c r="F183" s="139" t="s">
        <v>2101</v>
      </c>
      <c r="G183" s="82">
        <v>5</v>
      </c>
      <c r="H183" s="82">
        <v>28.352</v>
      </c>
      <c r="I183" s="82">
        <v>49.445</v>
      </c>
      <c r="J183" s="82">
        <v>50.829000000000001</v>
      </c>
      <c r="K183" s="82"/>
      <c r="L183" s="137">
        <v>104</v>
      </c>
      <c r="M183" s="137">
        <v>204.274</v>
      </c>
      <c r="N183" s="138">
        <v>6989837.0365575394</v>
      </c>
      <c r="O183" s="138">
        <v>431923000</v>
      </c>
      <c r="P183" s="138">
        <v>171643000</v>
      </c>
      <c r="Q183" s="138">
        <v>260280000</v>
      </c>
      <c r="R183" s="87">
        <f t="shared" si="4"/>
        <v>6989850.0450335024</v>
      </c>
      <c r="S183" s="138">
        <v>431923000</v>
      </c>
      <c r="T183" s="87">
        <f t="shared" si="5"/>
        <v>13729275.27018436</v>
      </c>
      <c r="U183" s="135"/>
      <c r="V183" s="115" t="s">
        <v>2043</v>
      </c>
      <c r="W183" s="115" t="s">
        <v>2043</v>
      </c>
      <c r="X183" s="115" t="s">
        <v>772</v>
      </c>
    </row>
    <row r="184" spans="1:24">
      <c r="A184" s="135"/>
      <c r="B184" s="135">
        <v>9</v>
      </c>
      <c r="C184" s="82">
        <v>1</v>
      </c>
      <c r="D184" s="82">
        <v>12</v>
      </c>
      <c r="E184" s="82">
        <v>3.65</v>
      </c>
      <c r="F184" s="139" t="s">
        <v>2102</v>
      </c>
      <c r="G184" s="82">
        <v>5</v>
      </c>
      <c r="H184" s="82">
        <v>29.77</v>
      </c>
      <c r="I184" s="82">
        <v>51.917000000000002</v>
      </c>
      <c r="J184" s="82">
        <v>53.37</v>
      </c>
      <c r="K184" s="82"/>
      <c r="L184" s="137">
        <v>109.2</v>
      </c>
      <c r="M184" s="137">
        <v>214.48699999999999</v>
      </c>
      <c r="N184" s="138">
        <v>6989858.5123763131</v>
      </c>
      <c r="O184" s="138">
        <v>453516000</v>
      </c>
      <c r="P184" s="138">
        <v>180226000</v>
      </c>
      <c r="Q184" s="138">
        <v>273290000</v>
      </c>
      <c r="R184" s="87">
        <f t="shared" si="4"/>
        <v>6989824.3076782823</v>
      </c>
      <c r="S184" s="138">
        <v>453516000</v>
      </c>
      <c r="T184" s="87">
        <f t="shared" si="5"/>
        <v>13729179.910998093</v>
      </c>
      <c r="U184" s="135"/>
      <c r="V184" s="115" t="s">
        <v>2043</v>
      </c>
      <c r="W184" s="115" t="s">
        <v>2043</v>
      </c>
      <c r="X184" s="115" t="s">
        <v>772</v>
      </c>
    </row>
    <row r="185" spans="1:24">
      <c r="A185" s="135"/>
      <c r="B185" s="135">
        <v>9</v>
      </c>
      <c r="C185" s="82">
        <v>1</v>
      </c>
      <c r="D185" s="82">
        <v>12</v>
      </c>
      <c r="E185" s="82">
        <v>3.65</v>
      </c>
      <c r="F185" s="139" t="s">
        <v>2103</v>
      </c>
      <c r="G185" s="82">
        <v>5</v>
      </c>
      <c r="H185" s="82">
        <v>18.106000000000002</v>
      </c>
      <c r="I185" s="82">
        <v>31.576000000000001</v>
      </c>
      <c r="J185" s="82">
        <v>32.459000000000003</v>
      </c>
      <c r="K185" s="82"/>
      <c r="L185" s="137">
        <v>66.415000000000006</v>
      </c>
      <c r="M185" s="137">
        <v>130.45000000000002</v>
      </c>
      <c r="N185" s="138">
        <v>7019918.4004460098</v>
      </c>
      <c r="O185" s="138">
        <v>277013000</v>
      </c>
      <c r="P185" s="138">
        <v>110083000</v>
      </c>
      <c r="Q185" s="138">
        <v>166930000</v>
      </c>
      <c r="R185" s="87">
        <f t="shared" si="4"/>
        <v>7019896.163629394</v>
      </c>
      <c r="S185" s="138">
        <v>277013000</v>
      </c>
      <c r="T185" s="87">
        <f t="shared" si="5"/>
        <v>13788232.395474736</v>
      </c>
      <c r="U185" s="135"/>
      <c r="V185" s="115" t="s">
        <v>2043</v>
      </c>
      <c r="W185" s="115" t="s">
        <v>2043</v>
      </c>
      <c r="X185" s="115" t="s">
        <v>772</v>
      </c>
    </row>
    <row r="186" spans="1:24">
      <c r="A186" s="135"/>
      <c r="B186" s="135">
        <v>9</v>
      </c>
      <c r="C186" s="82">
        <v>1</v>
      </c>
      <c r="D186" s="82">
        <v>12</v>
      </c>
      <c r="E186" s="82">
        <v>3.65</v>
      </c>
      <c r="F186" s="139" t="s">
        <v>2104</v>
      </c>
      <c r="G186" s="82">
        <v>5</v>
      </c>
      <c r="H186" s="82">
        <v>18.756</v>
      </c>
      <c r="I186" s="82">
        <v>32.71</v>
      </c>
      <c r="J186" s="82">
        <v>33.625</v>
      </c>
      <c r="K186" s="82"/>
      <c r="L186" s="137">
        <v>68.8</v>
      </c>
      <c r="M186" s="137">
        <v>135.13499999999999</v>
      </c>
      <c r="N186" s="138">
        <v>7019815.0594451781</v>
      </c>
      <c r="O186" s="138">
        <v>286956000</v>
      </c>
      <c r="P186" s="138">
        <v>114036000</v>
      </c>
      <c r="Q186" s="138">
        <v>172920000</v>
      </c>
      <c r="R186" s="87">
        <f t="shared" si="4"/>
        <v>7019757.1024017315</v>
      </c>
      <c r="S186" s="138">
        <v>286956000</v>
      </c>
      <c r="T186" s="87">
        <f t="shared" si="5"/>
        <v>13788006.919085145</v>
      </c>
      <c r="U186" s="135"/>
      <c r="V186" s="115" t="s">
        <v>2043</v>
      </c>
      <c r="W186" s="115" t="s">
        <v>2043</v>
      </c>
      <c r="X186" s="115" t="s">
        <v>772</v>
      </c>
    </row>
    <row r="187" spans="1:24">
      <c r="A187" s="135"/>
      <c r="B187" s="135">
        <v>9</v>
      </c>
      <c r="C187" s="82">
        <v>1</v>
      </c>
      <c r="D187" s="82">
        <v>12</v>
      </c>
      <c r="E187" s="82">
        <v>3.65</v>
      </c>
      <c r="F187" s="139" t="s">
        <v>2105</v>
      </c>
      <c r="G187" s="82">
        <v>5</v>
      </c>
      <c r="H187" s="82">
        <v>18.756</v>
      </c>
      <c r="I187" s="82">
        <v>32.71</v>
      </c>
      <c r="J187" s="82">
        <v>33.625</v>
      </c>
      <c r="K187" s="82"/>
      <c r="L187" s="137">
        <v>68.8</v>
      </c>
      <c r="M187" s="137">
        <v>135.13499999999999</v>
      </c>
      <c r="N187" s="138">
        <v>7019815.0594451781</v>
      </c>
      <c r="O187" s="138">
        <v>286956000</v>
      </c>
      <c r="P187" s="138">
        <v>114036000</v>
      </c>
      <c r="Q187" s="138">
        <v>172920000</v>
      </c>
      <c r="R187" s="87">
        <f t="shared" si="4"/>
        <v>7019757.1024017315</v>
      </c>
      <c r="S187" s="138">
        <v>286956000</v>
      </c>
      <c r="T187" s="87">
        <f t="shared" si="5"/>
        <v>13788006.919085145</v>
      </c>
      <c r="U187" s="135"/>
      <c r="V187" s="115" t="s">
        <v>2043</v>
      </c>
      <c r="W187" s="115" t="s">
        <v>2043</v>
      </c>
      <c r="X187" s="115" t="s">
        <v>772</v>
      </c>
    </row>
    <row r="188" spans="1:24">
      <c r="A188" s="135"/>
      <c r="B188" s="135">
        <v>9</v>
      </c>
      <c r="C188" s="82">
        <v>1</v>
      </c>
      <c r="D188" s="82">
        <v>12</v>
      </c>
      <c r="E188" s="82">
        <v>3.65</v>
      </c>
      <c r="F188" s="139" t="s">
        <v>2106</v>
      </c>
      <c r="G188" s="82">
        <v>5</v>
      </c>
      <c r="H188" s="82">
        <v>19.459</v>
      </c>
      <c r="I188" s="82">
        <v>33.936</v>
      </c>
      <c r="J188" s="82">
        <v>34.886000000000003</v>
      </c>
      <c r="K188" s="82"/>
      <c r="L188" s="137">
        <v>71.38</v>
      </c>
      <c r="M188" s="137">
        <v>140.202</v>
      </c>
      <c r="N188" s="138">
        <v>7019900.4975124374</v>
      </c>
      <c r="O188" s="138">
        <v>297721000</v>
      </c>
      <c r="P188" s="138">
        <v>118311000</v>
      </c>
      <c r="Q188" s="138">
        <v>179410000</v>
      </c>
      <c r="R188" s="87">
        <f t="shared" si="4"/>
        <v>7019883.1178767923</v>
      </c>
      <c r="S188" s="138">
        <v>297721000</v>
      </c>
      <c r="T188" s="87">
        <f t="shared" si="5"/>
        <v>13788199.115894677</v>
      </c>
      <c r="U188" s="135"/>
      <c r="V188" s="115" t="s">
        <v>2043</v>
      </c>
      <c r="W188" s="115" t="s">
        <v>2043</v>
      </c>
      <c r="X188" s="115" t="s">
        <v>772</v>
      </c>
    </row>
    <row r="189" spans="1:24">
      <c r="A189" s="135"/>
      <c r="B189" s="135">
        <v>9</v>
      </c>
      <c r="C189" s="82">
        <v>1</v>
      </c>
      <c r="D189" s="82">
        <v>13</v>
      </c>
      <c r="E189" s="82">
        <v>3.95</v>
      </c>
      <c r="F189" s="139" t="s">
        <v>2107</v>
      </c>
      <c r="G189" s="82">
        <v>5</v>
      </c>
      <c r="H189" s="82">
        <v>24.108000000000001</v>
      </c>
      <c r="I189" s="82">
        <v>42.042000000000002</v>
      </c>
      <c r="J189" s="82">
        <v>43.22</v>
      </c>
      <c r="K189" s="82"/>
      <c r="L189" s="137">
        <v>88.430999999999997</v>
      </c>
      <c r="M189" s="137">
        <v>173.69300000000001</v>
      </c>
      <c r="N189" s="138">
        <v>7139830.9923489774</v>
      </c>
      <c r="O189" s="138">
        <v>375141000</v>
      </c>
      <c r="P189" s="138">
        <v>149081000</v>
      </c>
      <c r="Q189" s="138">
        <v>226060000</v>
      </c>
      <c r="R189" s="87">
        <f t="shared" si="4"/>
        <v>7139812.9872250613</v>
      </c>
      <c r="S189" s="138">
        <v>375141000</v>
      </c>
      <c r="T189" s="87">
        <f t="shared" si="5"/>
        <v>14023764.711357811</v>
      </c>
      <c r="U189" s="135"/>
      <c r="V189" s="115" t="s">
        <v>2043</v>
      </c>
      <c r="W189" s="115" t="s">
        <v>2043</v>
      </c>
      <c r="X189" s="115" t="s">
        <v>772</v>
      </c>
    </row>
    <row r="190" spans="1:24">
      <c r="A190" s="135"/>
      <c r="B190" s="135">
        <v>9</v>
      </c>
      <c r="C190" s="82">
        <v>1</v>
      </c>
      <c r="D190" s="82">
        <v>13</v>
      </c>
      <c r="E190" s="82">
        <v>3.95</v>
      </c>
      <c r="F190" s="139" t="s">
        <v>2108</v>
      </c>
      <c r="G190" s="82">
        <v>5</v>
      </c>
      <c r="H190" s="82">
        <v>32.908999999999999</v>
      </c>
      <c r="I190" s="82">
        <v>57.39</v>
      </c>
      <c r="J190" s="82">
        <v>58.997</v>
      </c>
      <c r="K190" s="82"/>
      <c r="L190" s="137">
        <v>120.714</v>
      </c>
      <c r="M190" s="137">
        <v>237.101</v>
      </c>
      <c r="N190" s="138">
        <v>7099870.3344812682</v>
      </c>
      <c r="O190" s="138">
        <v>509224000</v>
      </c>
      <c r="P190" s="138">
        <v>202364000</v>
      </c>
      <c r="Q190" s="138">
        <v>306860000</v>
      </c>
      <c r="R190" s="87">
        <f t="shared" si="4"/>
        <v>7099865.1375023397</v>
      </c>
      <c r="S190" s="138">
        <v>509224000</v>
      </c>
      <c r="T190" s="87">
        <f t="shared" si="5"/>
        <v>13945235.216850922</v>
      </c>
      <c r="U190" s="135"/>
      <c r="V190" s="115" t="s">
        <v>2043</v>
      </c>
      <c r="W190" s="115" t="s">
        <v>2043</v>
      </c>
      <c r="X190" s="115" t="s">
        <v>772</v>
      </c>
    </row>
    <row r="191" spans="1:24">
      <c r="A191" s="135"/>
      <c r="B191" s="135">
        <v>9</v>
      </c>
      <c r="C191" s="82">
        <v>1</v>
      </c>
      <c r="D191" s="82">
        <v>13</v>
      </c>
      <c r="E191" s="82">
        <v>3.95</v>
      </c>
      <c r="F191" s="139" t="s">
        <v>2109</v>
      </c>
      <c r="G191" s="82">
        <v>5</v>
      </c>
      <c r="H191" s="82">
        <v>47.954999999999998</v>
      </c>
      <c r="I191" s="82">
        <v>83.63</v>
      </c>
      <c r="J191" s="82">
        <v>85.971999999999994</v>
      </c>
      <c r="K191" s="82"/>
      <c r="L191" s="137">
        <v>175.90600000000001</v>
      </c>
      <c r="M191" s="137">
        <v>345.50799999999998</v>
      </c>
      <c r="N191" s="138">
        <v>7119943.3579547629</v>
      </c>
      <c r="O191" s="138">
        <v>744148000</v>
      </c>
      <c r="P191" s="138">
        <v>295718000</v>
      </c>
      <c r="Q191" s="138">
        <v>448430000</v>
      </c>
      <c r="R191" s="87">
        <f t="shared" si="4"/>
        <v>7119931.7770637795</v>
      </c>
      <c r="S191" s="138">
        <v>744148000</v>
      </c>
      <c r="T191" s="87">
        <f t="shared" si="5"/>
        <v>13984704.264946915</v>
      </c>
      <c r="U191" s="135"/>
      <c r="V191" s="115" t="s">
        <v>2043</v>
      </c>
      <c r="W191" s="115" t="s">
        <v>2043</v>
      </c>
      <c r="X191" s="115" t="s">
        <v>772</v>
      </c>
    </row>
    <row r="192" spans="1:24">
      <c r="A192" s="135"/>
      <c r="B192" s="135">
        <v>9</v>
      </c>
      <c r="C192" s="82">
        <v>1</v>
      </c>
      <c r="D192" s="82">
        <v>13</v>
      </c>
      <c r="E192" s="82">
        <v>3.95</v>
      </c>
      <c r="F192" s="139" t="s">
        <v>2110</v>
      </c>
      <c r="G192" s="82">
        <v>5</v>
      </c>
      <c r="H192" s="82">
        <v>29.632999999999999</v>
      </c>
      <c r="I192" s="82">
        <v>51.677</v>
      </c>
      <c r="J192" s="82">
        <v>53.125</v>
      </c>
      <c r="K192" s="82"/>
      <c r="L192" s="137">
        <v>108.69799999999999</v>
      </c>
      <c r="M192" s="137">
        <v>213.49999999999997</v>
      </c>
      <c r="N192" s="138">
        <v>7039824.1050414965</v>
      </c>
      <c r="O192" s="138">
        <v>454660000</v>
      </c>
      <c r="P192" s="138">
        <v>180680000</v>
      </c>
      <c r="Q192" s="138">
        <v>273980000</v>
      </c>
      <c r="R192" s="87">
        <f t="shared" si="4"/>
        <v>7039851.3557977052</v>
      </c>
      <c r="S192" s="138">
        <v>454660000</v>
      </c>
      <c r="T192" s="87">
        <f t="shared" si="5"/>
        <v>13827377.36170684</v>
      </c>
      <c r="U192" s="135"/>
      <c r="V192" s="115" t="s">
        <v>2043</v>
      </c>
      <c r="W192" s="115" t="s">
        <v>2043</v>
      </c>
      <c r="X192" s="115" t="s">
        <v>772</v>
      </c>
    </row>
    <row r="193" spans="1:24">
      <c r="A193" s="135"/>
      <c r="B193" s="135">
        <v>9</v>
      </c>
      <c r="C193" s="82">
        <v>1</v>
      </c>
      <c r="D193" s="82">
        <v>13</v>
      </c>
      <c r="E193" s="82">
        <v>3.95</v>
      </c>
      <c r="F193" s="139" t="s">
        <v>2111</v>
      </c>
      <c r="G193" s="82">
        <v>5</v>
      </c>
      <c r="H193" s="82">
        <v>28.352</v>
      </c>
      <c r="I193" s="82">
        <v>49.445</v>
      </c>
      <c r="J193" s="82">
        <v>50.829000000000001</v>
      </c>
      <c r="K193" s="82"/>
      <c r="L193" s="137">
        <v>104</v>
      </c>
      <c r="M193" s="137">
        <v>204.274</v>
      </c>
      <c r="N193" s="138">
        <v>7039810.3345039086</v>
      </c>
      <c r="O193" s="138">
        <v>435011000</v>
      </c>
      <c r="P193" s="138">
        <v>172871000</v>
      </c>
      <c r="Q193" s="138">
        <v>262140000</v>
      </c>
      <c r="R193" s="87">
        <f t="shared" si="4"/>
        <v>7039823.4359829612</v>
      </c>
      <c r="S193" s="138">
        <v>435011000</v>
      </c>
      <c r="T193" s="87">
        <f t="shared" si="5"/>
        <v>13827431.65924984</v>
      </c>
      <c r="U193" s="135"/>
      <c r="V193" s="115" t="s">
        <v>2043</v>
      </c>
      <c r="W193" s="115" t="s">
        <v>2043</v>
      </c>
      <c r="X193" s="115" t="s">
        <v>772</v>
      </c>
    </row>
    <row r="194" spans="1:24">
      <c r="A194" s="135"/>
      <c r="B194" s="135">
        <v>9</v>
      </c>
      <c r="C194" s="82">
        <v>1</v>
      </c>
      <c r="D194" s="82">
        <v>13</v>
      </c>
      <c r="E194" s="82">
        <v>3.95</v>
      </c>
      <c r="F194" s="139" t="s">
        <v>2112</v>
      </c>
      <c r="G194" s="82">
        <v>5</v>
      </c>
      <c r="H194" s="82">
        <v>28.352</v>
      </c>
      <c r="I194" s="82">
        <v>49.445</v>
      </c>
      <c r="J194" s="82">
        <v>50.829000000000001</v>
      </c>
      <c r="K194" s="82"/>
      <c r="L194" s="137">
        <v>104</v>
      </c>
      <c r="M194" s="137">
        <v>204.274</v>
      </c>
      <c r="N194" s="138">
        <v>7039810.3345039086</v>
      </c>
      <c r="O194" s="138">
        <v>435011000</v>
      </c>
      <c r="P194" s="138">
        <v>172871000</v>
      </c>
      <c r="Q194" s="138">
        <v>262140000</v>
      </c>
      <c r="R194" s="87">
        <f t="shared" si="4"/>
        <v>7039823.4359829612</v>
      </c>
      <c r="S194" s="138">
        <v>435011000</v>
      </c>
      <c r="T194" s="87">
        <f t="shared" si="5"/>
        <v>13827431.65924984</v>
      </c>
      <c r="U194" s="135"/>
      <c r="V194" s="115" t="s">
        <v>2043</v>
      </c>
      <c r="W194" s="115" t="s">
        <v>2043</v>
      </c>
      <c r="X194" s="115" t="s">
        <v>772</v>
      </c>
    </row>
    <row r="195" spans="1:24">
      <c r="A195" s="135"/>
      <c r="B195" s="135">
        <v>9</v>
      </c>
      <c r="C195" s="82">
        <v>1</v>
      </c>
      <c r="D195" s="82">
        <v>13</v>
      </c>
      <c r="E195" s="82">
        <v>3.95</v>
      </c>
      <c r="F195" s="139" t="s">
        <v>2113</v>
      </c>
      <c r="G195" s="82">
        <v>5</v>
      </c>
      <c r="H195" s="82">
        <v>28.352</v>
      </c>
      <c r="I195" s="82">
        <v>49.445</v>
      </c>
      <c r="J195" s="82">
        <v>50.829000000000001</v>
      </c>
      <c r="K195" s="82"/>
      <c r="L195" s="137">
        <v>104</v>
      </c>
      <c r="M195" s="137">
        <v>204.274</v>
      </c>
      <c r="N195" s="138">
        <v>7039810.3345039086</v>
      </c>
      <c r="O195" s="138">
        <v>435011000</v>
      </c>
      <c r="P195" s="138">
        <v>172871000</v>
      </c>
      <c r="Q195" s="138">
        <v>262140000</v>
      </c>
      <c r="R195" s="87">
        <f t="shared" ref="R195:R258" si="6">S195/(M195*0.3025)</f>
        <v>7039823.4359829612</v>
      </c>
      <c r="S195" s="138">
        <v>435011000</v>
      </c>
      <c r="T195" s="87">
        <f t="shared" ref="T195:T258" si="7">S195/(L195*0.3025)</f>
        <v>13827431.65924984</v>
      </c>
      <c r="U195" s="135"/>
      <c r="V195" s="115" t="s">
        <v>2043</v>
      </c>
      <c r="W195" s="115" t="s">
        <v>2043</v>
      </c>
      <c r="X195" s="115" t="s">
        <v>772</v>
      </c>
    </row>
    <row r="196" spans="1:24">
      <c r="A196" s="135"/>
      <c r="B196" s="135">
        <v>9</v>
      </c>
      <c r="C196" s="82">
        <v>1</v>
      </c>
      <c r="D196" s="82">
        <v>13</v>
      </c>
      <c r="E196" s="82">
        <v>3.95</v>
      </c>
      <c r="F196" s="139" t="s">
        <v>2114</v>
      </c>
      <c r="G196" s="82">
        <v>5</v>
      </c>
      <c r="H196" s="82">
        <v>28.352</v>
      </c>
      <c r="I196" s="82">
        <v>49.445</v>
      </c>
      <c r="J196" s="82">
        <v>50.829000000000001</v>
      </c>
      <c r="K196" s="82"/>
      <c r="L196" s="137">
        <v>104</v>
      </c>
      <c r="M196" s="137">
        <v>204.274</v>
      </c>
      <c r="N196" s="138">
        <v>7039810.3345039086</v>
      </c>
      <c r="O196" s="138">
        <v>435011000</v>
      </c>
      <c r="P196" s="138">
        <v>172871000</v>
      </c>
      <c r="Q196" s="138">
        <v>262140000</v>
      </c>
      <c r="R196" s="87">
        <f t="shared" si="6"/>
        <v>7039823.4359829612</v>
      </c>
      <c r="S196" s="138">
        <v>435011000</v>
      </c>
      <c r="T196" s="87">
        <f t="shared" si="7"/>
        <v>13827431.65924984</v>
      </c>
      <c r="U196" s="135"/>
      <c r="V196" s="115" t="s">
        <v>2043</v>
      </c>
      <c r="W196" s="115" t="s">
        <v>2043</v>
      </c>
      <c r="X196" s="115" t="s">
        <v>772</v>
      </c>
    </row>
    <row r="197" spans="1:24">
      <c r="A197" s="135"/>
      <c r="B197" s="135">
        <v>9</v>
      </c>
      <c r="C197" s="82">
        <v>1</v>
      </c>
      <c r="D197" s="82">
        <v>13</v>
      </c>
      <c r="E197" s="82">
        <v>3.95</v>
      </c>
      <c r="F197" s="139" t="s">
        <v>2115</v>
      </c>
      <c r="G197" s="82">
        <v>5</v>
      </c>
      <c r="H197" s="82">
        <v>28.352</v>
      </c>
      <c r="I197" s="82">
        <v>49.445</v>
      </c>
      <c r="J197" s="82">
        <v>50.829000000000001</v>
      </c>
      <c r="K197" s="82"/>
      <c r="L197" s="137">
        <v>104</v>
      </c>
      <c r="M197" s="137">
        <v>204.274</v>
      </c>
      <c r="N197" s="138">
        <v>7039810.3345039086</v>
      </c>
      <c r="O197" s="138">
        <v>435011000</v>
      </c>
      <c r="P197" s="138">
        <v>172871000</v>
      </c>
      <c r="Q197" s="138">
        <v>262140000</v>
      </c>
      <c r="R197" s="87">
        <f t="shared" si="6"/>
        <v>7039823.4359829612</v>
      </c>
      <c r="S197" s="138">
        <v>435011000</v>
      </c>
      <c r="T197" s="87">
        <f t="shared" si="7"/>
        <v>13827431.65924984</v>
      </c>
      <c r="U197" s="135"/>
      <c r="V197" s="115" t="s">
        <v>2043</v>
      </c>
      <c r="W197" s="115" t="s">
        <v>2043</v>
      </c>
      <c r="X197" s="115" t="s">
        <v>772</v>
      </c>
    </row>
    <row r="198" spans="1:24">
      <c r="A198" s="135"/>
      <c r="B198" s="135">
        <v>9</v>
      </c>
      <c r="C198" s="82">
        <v>1</v>
      </c>
      <c r="D198" s="82">
        <v>13</v>
      </c>
      <c r="E198" s="82">
        <v>3.95</v>
      </c>
      <c r="F198" s="139" t="s">
        <v>2116</v>
      </c>
      <c r="G198" s="82">
        <v>5</v>
      </c>
      <c r="H198" s="82">
        <v>29.77</v>
      </c>
      <c r="I198" s="82">
        <v>51.917000000000002</v>
      </c>
      <c r="J198" s="82">
        <v>53.37</v>
      </c>
      <c r="K198" s="82"/>
      <c r="L198" s="137">
        <v>109.2</v>
      </c>
      <c r="M198" s="137">
        <v>214.48699999999999</v>
      </c>
      <c r="N198" s="138">
        <v>7039949.4466878325</v>
      </c>
      <c r="O198" s="138">
        <v>456766000</v>
      </c>
      <c r="P198" s="138">
        <v>181516000</v>
      </c>
      <c r="Q198" s="138">
        <v>275250000</v>
      </c>
      <c r="R198" s="87">
        <f t="shared" si="6"/>
        <v>7039914.9968710663</v>
      </c>
      <c r="S198" s="138">
        <v>456766000</v>
      </c>
      <c r="T198" s="87">
        <f t="shared" si="7"/>
        <v>13827566.373020917</v>
      </c>
      <c r="U198" s="135"/>
      <c r="V198" s="115" t="s">
        <v>2043</v>
      </c>
      <c r="W198" s="115" t="s">
        <v>2043</v>
      </c>
      <c r="X198" s="115" t="s">
        <v>772</v>
      </c>
    </row>
    <row r="199" spans="1:24">
      <c r="A199" s="135"/>
      <c r="B199" s="135">
        <v>9</v>
      </c>
      <c r="C199" s="82">
        <v>1</v>
      </c>
      <c r="D199" s="82">
        <v>13</v>
      </c>
      <c r="E199" s="82">
        <v>3.95</v>
      </c>
      <c r="F199" s="139" t="s">
        <v>2117</v>
      </c>
      <c r="G199" s="82">
        <v>5</v>
      </c>
      <c r="H199" s="82">
        <v>18.106000000000002</v>
      </c>
      <c r="I199" s="82">
        <v>31.576000000000001</v>
      </c>
      <c r="J199" s="82">
        <v>32.459000000000003</v>
      </c>
      <c r="K199" s="82"/>
      <c r="L199" s="137">
        <v>66.415000000000006</v>
      </c>
      <c r="M199" s="137">
        <v>130.45000000000002</v>
      </c>
      <c r="N199" s="138">
        <v>7069942.4748485852</v>
      </c>
      <c r="O199" s="138">
        <v>278987000</v>
      </c>
      <c r="P199" s="138">
        <v>110867000</v>
      </c>
      <c r="Q199" s="138">
        <v>168120000</v>
      </c>
      <c r="R199" s="87">
        <f t="shared" si="6"/>
        <v>7069920.0795719838</v>
      </c>
      <c r="S199" s="138">
        <v>278987000</v>
      </c>
      <c r="T199" s="87">
        <f t="shared" si="7"/>
        <v>13886487.606416702</v>
      </c>
      <c r="U199" s="135"/>
      <c r="V199" s="115" t="s">
        <v>2043</v>
      </c>
      <c r="W199" s="115" t="s">
        <v>2043</v>
      </c>
      <c r="X199" s="115" t="s">
        <v>772</v>
      </c>
    </row>
    <row r="200" spans="1:24">
      <c r="A200" s="135"/>
      <c r="B200" s="135">
        <v>9</v>
      </c>
      <c r="C200" s="82">
        <v>1</v>
      </c>
      <c r="D200" s="82">
        <v>13</v>
      </c>
      <c r="E200" s="82">
        <v>3.95</v>
      </c>
      <c r="F200" s="139" t="s">
        <v>2118</v>
      </c>
      <c r="G200" s="82">
        <v>5</v>
      </c>
      <c r="H200" s="82">
        <v>18.756</v>
      </c>
      <c r="I200" s="82">
        <v>32.71</v>
      </c>
      <c r="J200" s="82">
        <v>33.625</v>
      </c>
      <c r="K200" s="82"/>
      <c r="L200" s="137">
        <v>68.8</v>
      </c>
      <c r="M200" s="137">
        <v>135.13499999999999</v>
      </c>
      <c r="N200" s="138">
        <v>7069768.5796761094</v>
      </c>
      <c r="O200" s="138">
        <v>288998000</v>
      </c>
      <c r="P200" s="138">
        <v>114848000</v>
      </c>
      <c r="Q200" s="138">
        <v>174150000</v>
      </c>
      <c r="R200" s="87">
        <f t="shared" si="6"/>
        <v>7069710.2102060793</v>
      </c>
      <c r="S200" s="138">
        <v>288998000</v>
      </c>
      <c r="T200" s="87">
        <f t="shared" si="7"/>
        <v>13886123.390351722</v>
      </c>
      <c r="U200" s="135"/>
      <c r="V200" s="115" t="s">
        <v>2043</v>
      </c>
      <c r="W200" s="115" t="s">
        <v>2043</v>
      </c>
      <c r="X200" s="115" t="s">
        <v>772</v>
      </c>
    </row>
    <row r="201" spans="1:24">
      <c r="A201" s="135"/>
      <c r="B201" s="135">
        <v>9</v>
      </c>
      <c r="C201" s="82">
        <v>1</v>
      </c>
      <c r="D201" s="82">
        <v>13</v>
      </c>
      <c r="E201" s="82">
        <v>3.95</v>
      </c>
      <c r="F201" s="139" t="s">
        <v>2119</v>
      </c>
      <c r="G201" s="82">
        <v>5</v>
      </c>
      <c r="H201" s="82">
        <v>18.756</v>
      </c>
      <c r="I201" s="82">
        <v>32.71</v>
      </c>
      <c r="J201" s="82">
        <v>33.625</v>
      </c>
      <c r="K201" s="82"/>
      <c r="L201" s="137">
        <v>68.8</v>
      </c>
      <c r="M201" s="137">
        <v>135.13499999999999</v>
      </c>
      <c r="N201" s="138">
        <v>7069768.5796761094</v>
      </c>
      <c r="O201" s="138">
        <v>288998000</v>
      </c>
      <c r="P201" s="138">
        <v>114848000</v>
      </c>
      <c r="Q201" s="138">
        <v>174150000</v>
      </c>
      <c r="R201" s="87">
        <f t="shared" si="6"/>
        <v>7069710.2102060793</v>
      </c>
      <c r="S201" s="138">
        <v>288998000</v>
      </c>
      <c r="T201" s="87">
        <f t="shared" si="7"/>
        <v>13886123.390351722</v>
      </c>
      <c r="U201" s="135"/>
      <c r="V201" s="115" t="s">
        <v>2043</v>
      </c>
      <c r="W201" s="115" t="s">
        <v>2043</v>
      </c>
      <c r="X201" s="115" t="s">
        <v>772</v>
      </c>
    </row>
    <row r="202" spans="1:24">
      <c r="A202" s="135"/>
      <c r="B202" s="135">
        <v>9</v>
      </c>
      <c r="C202" s="82">
        <v>1</v>
      </c>
      <c r="D202" s="82">
        <v>13</v>
      </c>
      <c r="E202" s="82">
        <v>3.95</v>
      </c>
      <c r="F202" s="139" t="s">
        <v>2120</v>
      </c>
      <c r="G202" s="82">
        <v>5</v>
      </c>
      <c r="H202" s="82">
        <v>19.459</v>
      </c>
      <c r="I202" s="82">
        <v>33.936</v>
      </c>
      <c r="J202" s="82">
        <v>34.886000000000003</v>
      </c>
      <c r="K202" s="82"/>
      <c r="L202" s="137">
        <v>71.38</v>
      </c>
      <c r="M202" s="137">
        <v>140.202</v>
      </c>
      <c r="N202" s="138">
        <v>7069934.6867557941</v>
      </c>
      <c r="O202" s="138">
        <v>299843000</v>
      </c>
      <c r="P202" s="138">
        <v>119153000</v>
      </c>
      <c r="Q202" s="138">
        <v>180690000</v>
      </c>
      <c r="R202" s="87">
        <f t="shared" si="6"/>
        <v>7069917.1832471713</v>
      </c>
      <c r="S202" s="138">
        <v>299843000</v>
      </c>
      <c r="T202" s="87">
        <f t="shared" si="7"/>
        <v>13886474.207419723</v>
      </c>
      <c r="U202" s="135"/>
      <c r="V202" s="115" t="s">
        <v>2043</v>
      </c>
      <c r="W202" s="115" t="s">
        <v>2043</v>
      </c>
      <c r="X202" s="115" t="s">
        <v>772</v>
      </c>
    </row>
    <row r="203" spans="1:24">
      <c r="A203" s="135"/>
      <c r="B203" s="135">
        <v>9</v>
      </c>
      <c r="C203" s="82">
        <v>1</v>
      </c>
      <c r="D203" s="82">
        <v>14</v>
      </c>
      <c r="E203" s="82">
        <v>3.65</v>
      </c>
      <c r="F203" s="139" t="s">
        <v>2121</v>
      </c>
      <c r="G203" s="82">
        <v>5</v>
      </c>
      <c r="H203" s="82">
        <v>38.192999999999998</v>
      </c>
      <c r="I203" s="82">
        <v>66.60499999999999</v>
      </c>
      <c r="J203" s="82">
        <v>68.468999999999994</v>
      </c>
      <c r="K203" s="82"/>
      <c r="L203" s="137">
        <v>140.096</v>
      </c>
      <c r="M203" s="137">
        <v>275.16999999999996</v>
      </c>
      <c r="N203" s="138">
        <v>7169860.281839041</v>
      </c>
      <c r="O203" s="138">
        <v>596812000</v>
      </c>
      <c r="P203" s="138">
        <v>237172000</v>
      </c>
      <c r="Q203" s="138">
        <v>359640000</v>
      </c>
      <c r="R203" s="87">
        <f t="shared" si="6"/>
        <v>7169866.7420320502</v>
      </c>
      <c r="S203" s="138">
        <v>596812000</v>
      </c>
      <c r="T203" s="87">
        <f t="shared" si="7"/>
        <v>14082716.361673128</v>
      </c>
      <c r="U203" s="135"/>
      <c r="V203" s="115" t="s">
        <v>2043</v>
      </c>
      <c r="W203" s="115" t="s">
        <v>2043</v>
      </c>
      <c r="X203" s="115" t="s">
        <v>772</v>
      </c>
    </row>
    <row r="204" spans="1:24">
      <c r="A204" s="135"/>
      <c r="B204" s="135">
        <v>9</v>
      </c>
      <c r="C204" s="82">
        <v>1</v>
      </c>
      <c r="D204" s="82">
        <v>14</v>
      </c>
      <c r="E204" s="82">
        <v>3.65</v>
      </c>
      <c r="F204" s="139" t="s">
        <v>2122</v>
      </c>
      <c r="G204" s="82">
        <v>5</v>
      </c>
      <c r="H204" s="82">
        <v>28.352</v>
      </c>
      <c r="I204" s="82">
        <v>49.445</v>
      </c>
      <c r="J204" s="82">
        <v>50.829000000000001</v>
      </c>
      <c r="K204" s="82"/>
      <c r="L204" s="137">
        <v>104</v>
      </c>
      <c r="M204" s="137">
        <v>204.274</v>
      </c>
      <c r="N204" s="138">
        <v>7149871.3446506886</v>
      </c>
      <c r="O204" s="138">
        <v>441812000</v>
      </c>
      <c r="P204" s="138">
        <v>175572000</v>
      </c>
      <c r="Q204" s="138">
        <v>266240000</v>
      </c>
      <c r="R204" s="87">
        <f t="shared" si="6"/>
        <v>7149884.6509594107</v>
      </c>
      <c r="S204" s="138">
        <v>441812000</v>
      </c>
      <c r="T204" s="87">
        <f t="shared" si="7"/>
        <v>14043610.934520025</v>
      </c>
      <c r="U204" s="135"/>
      <c r="V204" s="115" t="s">
        <v>2043</v>
      </c>
      <c r="W204" s="115" t="s">
        <v>2043</v>
      </c>
      <c r="X204" s="115" t="s">
        <v>772</v>
      </c>
    </row>
    <row r="205" spans="1:24">
      <c r="A205" s="135"/>
      <c r="B205" s="135">
        <v>9</v>
      </c>
      <c r="C205" s="82">
        <v>1</v>
      </c>
      <c r="D205" s="82">
        <v>14</v>
      </c>
      <c r="E205" s="82">
        <v>3.65</v>
      </c>
      <c r="F205" s="139" t="s">
        <v>2123</v>
      </c>
      <c r="G205" s="82">
        <v>5</v>
      </c>
      <c r="H205" s="82">
        <v>28.352</v>
      </c>
      <c r="I205" s="82">
        <v>49.445</v>
      </c>
      <c r="J205" s="82">
        <v>50.829000000000001</v>
      </c>
      <c r="K205" s="82"/>
      <c r="L205" s="137">
        <v>104</v>
      </c>
      <c r="M205" s="137">
        <v>204.274</v>
      </c>
      <c r="N205" s="138">
        <v>7169792.6949654492</v>
      </c>
      <c r="O205" s="138">
        <v>443043000</v>
      </c>
      <c r="P205" s="138">
        <v>176063000</v>
      </c>
      <c r="Q205" s="138">
        <v>266980000</v>
      </c>
      <c r="R205" s="87">
        <f t="shared" si="6"/>
        <v>7169806.0383489141</v>
      </c>
      <c r="S205" s="138">
        <v>443043000</v>
      </c>
      <c r="T205" s="87">
        <f t="shared" si="7"/>
        <v>14082739.987285441</v>
      </c>
      <c r="U205" s="135"/>
      <c r="V205" s="115" t="s">
        <v>2043</v>
      </c>
      <c r="W205" s="115" t="s">
        <v>2043</v>
      </c>
      <c r="X205" s="115" t="s">
        <v>772</v>
      </c>
    </row>
    <row r="206" spans="1:24">
      <c r="A206" s="135"/>
      <c r="B206" s="135">
        <v>9</v>
      </c>
      <c r="C206" s="82">
        <v>1</v>
      </c>
      <c r="D206" s="82">
        <v>14</v>
      </c>
      <c r="E206" s="82">
        <v>3.65</v>
      </c>
      <c r="F206" s="139" t="s">
        <v>2124</v>
      </c>
      <c r="G206" s="82">
        <v>5</v>
      </c>
      <c r="H206" s="82">
        <v>28.352</v>
      </c>
      <c r="I206" s="82">
        <v>49.445</v>
      </c>
      <c r="J206" s="82">
        <v>50.829000000000001</v>
      </c>
      <c r="K206" s="82"/>
      <c r="L206" s="137">
        <v>104</v>
      </c>
      <c r="M206" s="137">
        <v>204.274</v>
      </c>
      <c r="N206" s="138">
        <v>7139902.5779619049</v>
      </c>
      <c r="O206" s="138">
        <v>441196000</v>
      </c>
      <c r="P206" s="138">
        <v>175326000</v>
      </c>
      <c r="Q206" s="138">
        <v>265870000</v>
      </c>
      <c r="R206" s="87">
        <f t="shared" si="6"/>
        <v>7139915.8657181971</v>
      </c>
      <c r="S206" s="138">
        <v>441196000</v>
      </c>
      <c r="T206" s="87">
        <f t="shared" si="7"/>
        <v>14024030.514939606</v>
      </c>
      <c r="U206" s="135"/>
      <c r="V206" s="115" t="s">
        <v>2043</v>
      </c>
      <c r="W206" s="115" t="s">
        <v>2043</v>
      </c>
      <c r="X206" s="115" t="s">
        <v>772</v>
      </c>
    </row>
    <row r="207" spans="1:24">
      <c r="A207" s="135"/>
      <c r="B207" s="135">
        <v>9</v>
      </c>
      <c r="C207" s="82">
        <v>1</v>
      </c>
      <c r="D207" s="82">
        <v>14</v>
      </c>
      <c r="E207" s="82">
        <v>3.65</v>
      </c>
      <c r="F207" s="139" t="s">
        <v>2125</v>
      </c>
      <c r="G207" s="82">
        <v>5</v>
      </c>
      <c r="H207" s="82">
        <v>28.352</v>
      </c>
      <c r="I207" s="82">
        <v>49.445</v>
      </c>
      <c r="J207" s="82">
        <v>50.829000000000001</v>
      </c>
      <c r="K207" s="82"/>
      <c r="L207" s="137">
        <v>104</v>
      </c>
      <c r="M207" s="137">
        <v>204.274</v>
      </c>
      <c r="N207" s="138">
        <v>7139902.5779619049</v>
      </c>
      <c r="O207" s="138">
        <v>441196000</v>
      </c>
      <c r="P207" s="138">
        <v>175326000</v>
      </c>
      <c r="Q207" s="138">
        <v>265870000</v>
      </c>
      <c r="R207" s="87">
        <f t="shared" si="6"/>
        <v>7139915.8657181971</v>
      </c>
      <c r="S207" s="138">
        <v>441196000</v>
      </c>
      <c r="T207" s="87">
        <f t="shared" si="7"/>
        <v>14024030.514939606</v>
      </c>
      <c r="U207" s="135"/>
      <c r="V207" s="115" t="s">
        <v>2043</v>
      </c>
      <c r="W207" s="115" t="s">
        <v>2043</v>
      </c>
      <c r="X207" s="115" t="s">
        <v>772</v>
      </c>
    </row>
    <row r="208" spans="1:24">
      <c r="A208" s="135"/>
      <c r="B208" s="135">
        <v>9</v>
      </c>
      <c r="C208" s="82">
        <v>1</v>
      </c>
      <c r="D208" s="82">
        <v>14</v>
      </c>
      <c r="E208" s="82">
        <v>3.65</v>
      </c>
      <c r="F208" s="139" t="s">
        <v>2126</v>
      </c>
      <c r="G208" s="82">
        <v>5</v>
      </c>
      <c r="H208" s="82">
        <v>28.352</v>
      </c>
      <c r="I208" s="82">
        <v>49.445</v>
      </c>
      <c r="J208" s="82">
        <v>50.829000000000001</v>
      </c>
      <c r="K208" s="82"/>
      <c r="L208" s="137">
        <v>104</v>
      </c>
      <c r="M208" s="137">
        <v>204.274</v>
      </c>
      <c r="N208" s="138">
        <v>7139902.5779619049</v>
      </c>
      <c r="O208" s="138">
        <v>441196000</v>
      </c>
      <c r="P208" s="138">
        <v>175326000</v>
      </c>
      <c r="Q208" s="138">
        <v>265870000</v>
      </c>
      <c r="R208" s="87">
        <f t="shared" si="6"/>
        <v>7139915.8657181971</v>
      </c>
      <c r="S208" s="138">
        <v>441196000</v>
      </c>
      <c r="T208" s="87">
        <f t="shared" si="7"/>
        <v>14024030.514939606</v>
      </c>
      <c r="U208" s="135"/>
      <c r="V208" s="115" t="s">
        <v>2043</v>
      </c>
      <c r="W208" s="115" t="s">
        <v>2043</v>
      </c>
      <c r="X208" s="115" t="s">
        <v>772</v>
      </c>
    </row>
    <row r="209" spans="1:24">
      <c r="A209" s="135"/>
      <c r="B209" s="135">
        <v>9</v>
      </c>
      <c r="C209" s="82">
        <v>1</v>
      </c>
      <c r="D209" s="82">
        <v>14</v>
      </c>
      <c r="E209" s="82">
        <v>3.65</v>
      </c>
      <c r="F209" s="139" t="s">
        <v>2127</v>
      </c>
      <c r="G209" s="82">
        <v>5</v>
      </c>
      <c r="H209" s="82">
        <v>28.352</v>
      </c>
      <c r="I209" s="82">
        <v>49.445</v>
      </c>
      <c r="J209" s="82">
        <v>50.829000000000001</v>
      </c>
      <c r="K209" s="82"/>
      <c r="L209" s="137">
        <v>104</v>
      </c>
      <c r="M209" s="137">
        <v>204.274</v>
      </c>
      <c r="N209" s="138">
        <v>7139902.5779619049</v>
      </c>
      <c r="O209" s="138">
        <v>441196000</v>
      </c>
      <c r="P209" s="138">
        <v>175326000</v>
      </c>
      <c r="Q209" s="138">
        <v>265870000</v>
      </c>
      <c r="R209" s="87">
        <f t="shared" si="6"/>
        <v>7139915.8657181971</v>
      </c>
      <c r="S209" s="138">
        <v>441196000</v>
      </c>
      <c r="T209" s="87">
        <f t="shared" si="7"/>
        <v>14024030.514939606</v>
      </c>
      <c r="U209" s="135"/>
      <c r="V209" s="115" t="s">
        <v>2043</v>
      </c>
      <c r="W209" s="115" t="s">
        <v>2043</v>
      </c>
      <c r="X209" s="115" t="s">
        <v>772</v>
      </c>
    </row>
    <row r="210" spans="1:24">
      <c r="A210" s="135"/>
      <c r="B210" s="135">
        <v>9</v>
      </c>
      <c r="C210" s="82">
        <v>1</v>
      </c>
      <c r="D210" s="82">
        <v>14</v>
      </c>
      <c r="E210" s="82">
        <v>3.65</v>
      </c>
      <c r="F210" s="139" t="s">
        <v>2128</v>
      </c>
      <c r="G210" s="82">
        <v>5</v>
      </c>
      <c r="H210" s="82">
        <v>29.77</v>
      </c>
      <c r="I210" s="82">
        <v>51.917000000000002</v>
      </c>
      <c r="J210" s="82">
        <v>53.37</v>
      </c>
      <c r="K210" s="82"/>
      <c r="L210" s="137">
        <v>109.2</v>
      </c>
      <c r="M210" s="137">
        <v>214.48699999999999</v>
      </c>
      <c r="N210" s="138">
        <v>7139946.3641687986</v>
      </c>
      <c r="O210" s="138">
        <v>463254000</v>
      </c>
      <c r="P210" s="138">
        <v>184094000</v>
      </c>
      <c r="Q210" s="138">
        <v>279160000</v>
      </c>
      <c r="R210" s="87">
        <f t="shared" si="6"/>
        <v>7139911.4250196135</v>
      </c>
      <c r="S210" s="138">
        <v>463254000</v>
      </c>
      <c r="T210" s="87">
        <f t="shared" si="7"/>
        <v>14023976.023976024</v>
      </c>
      <c r="U210" s="135"/>
      <c r="V210" s="115" t="s">
        <v>2043</v>
      </c>
      <c r="W210" s="115" t="s">
        <v>2043</v>
      </c>
      <c r="X210" s="115" t="s">
        <v>772</v>
      </c>
    </row>
    <row r="211" spans="1:24">
      <c r="A211" s="135"/>
      <c r="B211" s="135">
        <v>9</v>
      </c>
      <c r="C211" s="82">
        <v>1</v>
      </c>
      <c r="D211" s="82">
        <v>14</v>
      </c>
      <c r="E211" s="82">
        <v>3.65</v>
      </c>
      <c r="F211" s="139" t="s">
        <v>2129</v>
      </c>
      <c r="G211" s="82">
        <v>5</v>
      </c>
      <c r="H211" s="82">
        <v>18.106000000000002</v>
      </c>
      <c r="I211" s="82">
        <v>31.576000000000001</v>
      </c>
      <c r="J211" s="82">
        <v>32.459000000000003</v>
      </c>
      <c r="K211" s="82"/>
      <c r="L211" s="137">
        <v>66.415000000000006</v>
      </c>
      <c r="M211" s="137">
        <v>130.45000000000002</v>
      </c>
      <c r="N211" s="138">
        <v>7169737.2088897899</v>
      </c>
      <c r="O211" s="138">
        <v>282925000</v>
      </c>
      <c r="P211" s="138">
        <v>112435000</v>
      </c>
      <c r="Q211" s="138">
        <v>170490000</v>
      </c>
      <c r="R211" s="87">
        <f t="shared" si="6"/>
        <v>7169714.497495953</v>
      </c>
      <c r="S211" s="138">
        <v>282925000</v>
      </c>
      <c r="T211" s="87">
        <f t="shared" si="7"/>
        <v>14082500.281538013</v>
      </c>
      <c r="U211" s="135"/>
      <c r="V211" s="115" t="s">
        <v>2043</v>
      </c>
      <c r="W211" s="115" t="s">
        <v>2043</v>
      </c>
      <c r="X211" s="115" t="s">
        <v>772</v>
      </c>
    </row>
    <row r="212" spans="1:24">
      <c r="A212" s="135"/>
      <c r="B212" s="135">
        <v>9</v>
      </c>
      <c r="C212" s="82">
        <v>1</v>
      </c>
      <c r="D212" s="82">
        <v>14</v>
      </c>
      <c r="E212" s="82">
        <v>3.65</v>
      </c>
      <c r="F212" s="139" t="s">
        <v>2130</v>
      </c>
      <c r="G212" s="82">
        <v>5</v>
      </c>
      <c r="H212" s="82">
        <v>18.756</v>
      </c>
      <c r="I212" s="82">
        <v>32.71</v>
      </c>
      <c r="J212" s="82">
        <v>33.625</v>
      </c>
      <c r="K212" s="82"/>
      <c r="L212" s="137">
        <v>68.8</v>
      </c>
      <c r="M212" s="137">
        <v>135.13499999999999</v>
      </c>
      <c r="N212" s="138">
        <v>7169920.2505014921</v>
      </c>
      <c r="O212" s="138">
        <v>293092000</v>
      </c>
      <c r="P212" s="138">
        <v>116472000</v>
      </c>
      <c r="Q212" s="138">
        <v>176620000</v>
      </c>
      <c r="R212" s="87">
        <f t="shared" si="6"/>
        <v>7169861.0541585758</v>
      </c>
      <c r="S212" s="138">
        <v>293092000</v>
      </c>
      <c r="T212" s="87">
        <f t="shared" si="7"/>
        <v>14082836.824908707</v>
      </c>
      <c r="U212" s="135"/>
      <c r="V212" s="115" t="s">
        <v>2043</v>
      </c>
      <c r="W212" s="115" t="s">
        <v>2043</v>
      </c>
      <c r="X212" s="115" t="s">
        <v>772</v>
      </c>
    </row>
    <row r="213" spans="1:24">
      <c r="A213" s="135"/>
      <c r="B213" s="135">
        <v>9</v>
      </c>
      <c r="C213" s="82">
        <v>1</v>
      </c>
      <c r="D213" s="82">
        <v>14</v>
      </c>
      <c r="E213" s="82">
        <v>3.65</v>
      </c>
      <c r="F213" s="139" t="s">
        <v>2131</v>
      </c>
      <c r="G213" s="82">
        <v>5</v>
      </c>
      <c r="H213" s="82">
        <v>18.756</v>
      </c>
      <c r="I213" s="82">
        <v>32.71</v>
      </c>
      <c r="J213" s="82">
        <v>33.625</v>
      </c>
      <c r="K213" s="82"/>
      <c r="L213" s="137">
        <v>68.8</v>
      </c>
      <c r="M213" s="137">
        <v>135.13499999999999</v>
      </c>
      <c r="N213" s="138">
        <v>7169920.2505014921</v>
      </c>
      <c r="O213" s="138">
        <v>293092000</v>
      </c>
      <c r="P213" s="138">
        <v>116472000</v>
      </c>
      <c r="Q213" s="138">
        <v>176620000</v>
      </c>
      <c r="R213" s="87">
        <f t="shared" si="6"/>
        <v>7169861.0541585758</v>
      </c>
      <c r="S213" s="138">
        <v>293092000</v>
      </c>
      <c r="T213" s="87">
        <f t="shared" si="7"/>
        <v>14082836.824908707</v>
      </c>
      <c r="U213" s="135"/>
      <c r="V213" s="115" t="s">
        <v>2043</v>
      </c>
      <c r="W213" s="115" t="s">
        <v>2043</v>
      </c>
      <c r="X213" s="115" t="s">
        <v>772</v>
      </c>
    </row>
    <row r="214" spans="1:24">
      <c r="A214" s="135"/>
      <c r="B214" s="135">
        <v>9</v>
      </c>
      <c r="C214" s="82">
        <v>1</v>
      </c>
      <c r="D214" s="82">
        <v>14</v>
      </c>
      <c r="E214" s="82">
        <v>3.65</v>
      </c>
      <c r="F214" s="139" t="s">
        <v>2132</v>
      </c>
      <c r="G214" s="82">
        <v>5</v>
      </c>
      <c r="H214" s="82">
        <v>19.459</v>
      </c>
      <c r="I214" s="82">
        <v>33.936</v>
      </c>
      <c r="J214" s="82">
        <v>34.886000000000003</v>
      </c>
      <c r="K214" s="82"/>
      <c r="L214" s="137">
        <v>71.38</v>
      </c>
      <c r="M214" s="137">
        <v>140.202</v>
      </c>
      <c r="N214" s="138">
        <v>7169814.434934333</v>
      </c>
      <c r="O214" s="138">
        <v>304079000</v>
      </c>
      <c r="P214" s="138">
        <v>120839000</v>
      </c>
      <c r="Q214" s="138">
        <v>183240000</v>
      </c>
      <c r="R214" s="87">
        <f t="shared" si="6"/>
        <v>7169796.6841467582</v>
      </c>
      <c r="S214" s="138">
        <v>304079000</v>
      </c>
      <c r="T214" s="87">
        <f t="shared" si="7"/>
        <v>14082653.890596019</v>
      </c>
      <c r="U214" s="135"/>
      <c r="V214" s="115" t="s">
        <v>2043</v>
      </c>
      <c r="W214" s="115" t="s">
        <v>2043</v>
      </c>
      <c r="X214" s="115" t="s">
        <v>772</v>
      </c>
    </row>
    <row r="215" spans="1:24">
      <c r="A215" s="135"/>
      <c r="B215" s="135">
        <v>9</v>
      </c>
      <c r="C215" s="82">
        <v>1</v>
      </c>
      <c r="D215" s="82">
        <v>15</v>
      </c>
      <c r="E215" s="82">
        <v>3.65</v>
      </c>
      <c r="F215" s="139" t="s">
        <v>2133</v>
      </c>
      <c r="G215" s="82">
        <v>5</v>
      </c>
      <c r="H215" s="82">
        <v>38.192999999999998</v>
      </c>
      <c r="I215" s="82">
        <v>66.60499999999999</v>
      </c>
      <c r="J215" s="82">
        <v>68.468999999999994</v>
      </c>
      <c r="K215" s="82"/>
      <c r="L215" s="137">
        <v>140.096</v>
      </c>
      <c r="M215" s="137">
        <v>275.16999999999996</v>
      </c>
      <c r="N215" s="138">
        <v>7139922.3921479108</v>
      </c>
      <c r="O215" s="138">
        <v>594320000</v>
      </c>
      <c r="P215" s="138">
        <v>236180000</v>
      </c>
      <c r="Q215" s="138">
        <v>358140000</v>
      </c>
      <c r="R215" s="87">
        <f t="shared" si="6"/>
        <v>7139928.8253662596</v>
      </c>
      <c r="S215" s="138">
        <v>594320000</v>
      </c>
      <c r="T215" s="87">
        <f t="shared" si="7"/>
        <v>14023913.708285982</v>
      </c>
      <c r="U215" s="135"/>
      <c r="V215" s="115" t="s">
        <v>2043</v>
      </c>
      <c r="W215" s="115" t="s">
        <v>2043</v>
      </c>
      <c r="X215" s="115" t="s">
        <v>772</v>
      </c>
    </row>
    <row r="216" spans="1:24">
      <c r="A216" s="135"/>
      <c r="B216" s="135">
        <v>9</v>
      </c>
      <c r="C216" s="82">
        <v>1</v>
      </c>
      <c r="D216" s="82">
        <v>15</v>
      </c>
      <c r="E216" s="82">
        <v>3.65</v>
      </c>
      <c r="F216" s="139" t="s">
        <v>2134</v>
      </c>
      <c r="G216" s="82">
        <v>5</v>
      </c>
      <c r="H216" s="82">
        <v>28.352</v>
      </c>
      <c r="I216" s="82">
        <v>49.445</v>
      </c>
      <c r="J216" s="82">
        <v>50.829000000000001</v>
      </c>
      <c r="K216" s="82"/>
      <c r="L216" s="137">
        <v>104</v>
      </c>
      <c r="M216" s="137">
        <v>204.274</v>
      </c>
      <c r="N216" s="138">
        <v>7119819.3970190799</v>
      </c>
      <c r="O216" s="138">
        <v>439955000</v>
      </c>
      <c r="P216" s="138">
        <v>174835000</v>
      </c>
      <c r="Q216" s="138">
        <v>265120000</v>
      </c>
      <c r="R216" s="87">
        <f t="shared" si="6"/>
        <v>7119832.6473994544</v>
      </c>
      <c r="S216" s="138">
        <v>439955000</v>
      </c>
      <c r="T216" s="87">
        <f t="shared" si="7"/>
        <v>13984583.598219961</v>
      </c>
      <c r="U216" s="135"/>
      <c r="V216" s="115" t="s">
        <v>2043</v>
      </c>
      <c r="W216" s="115" t="s">
        <v>2043</v>
      </c>
      <c r="X216" s="115" t="s">
        <v>772</v>
      </c>
    </row>
    <row r="217" spans="1:24">
      <c r="A217" s="135"/>
      <c r="B217" s="135">
        <v>9</v>
      </c>
      <c r="C217" s="82">
        <v>1</v>
      </c>
      <c r="D217" s="82">
        <v>15</v>
      </c>
      <c r="E217" s="82">
        <v>3.65</v>
      </c>
      <c r="F217" s="139" t="s">
        <v>2135</v>
      </c>
      <c r="G217" s="82">
        <v>5</v>
      </c>
      <c r="H217" s="82">
        <v>28.352</v>
      </c>
      <c r="I217" s="82">
        <v>49.445</v>
      </c>
      <c r="J217" s="82">
        <v>50.829000000000001</v>
      </c>
      <c r="K217" s="82"/>
      <c r="L217" s="137">
        <v>104</v>
      </c>
      <c r="M217" s="137">
        <v>204.274</v>
      </c>
      <c r="N217" s="138">
        <v>7139902.5779619049</v>
      </c>
      <c r="O217" s="138">
        <v>441196000</v>
      </c>
      <c r="P217" s="138">
        <v>175326000</v>
      </c>
      <c r="Q217" s="138">
        <v>265870000</v>
      </c>
      <c r="R217" s="87">
        <f t="shared" si="6"/>
        <v>7139915.8657181971</v>
      </c>
      <c r="S217" s="138">
        <v>441196000</v>
      </c>
      <c r="T217" s="87">
        <f t="shared" si="7"/>
        <v>14024030.514939606</v>
      </c>
      <c r="U217" s="135"/>
      <c r="V217" s="115" t="s">
        <v>2043</v>
      </c>
      <c r="W217" s="115" t="s">
        <v>2043</v>
      </c>
      <c r="X217" s="115" t="s">
        <v>772</v>
      </c>
    </row>
    <row r="218" spans="1:24">
      <c r="A218" s="135"/>
      <c r="B218" s="135">
        <v>9</v>
      </c>
      <c r="C218" s="82">
        <v>1</v>
      </c>
      <c r="D218" s="82">
        <v>15</v>
      </c>
      <c r="E218" s="82">
        <v>3.65</v>
      </c>
      <c r="F218" s="139" t="s">
        <v>2136</v>
      </c>
      <c r="G218" s="82">
        <v>5</v>
      </c>
      <c r="H218" s="82">
        <v>28.352</v>
      </c>
      <c r="I218" s="82">
        <v>49.445</v>
      </c>
      <c r="J218" s="82">
        <v>50.829000000000001</v>
      </c>
      <c r="K218" s="82"/>
      <c r="L218" s="137">
        <v>104</v>
      </c>
      <c r="M218" s="137">
        <v>204.274</v>
      </c>
      <c r="N218" s="138">
        <v>7109866.813393103</v>
      </c>
      <c r="O218" s="138">
        <v>439340000</v>
      </c>
      <c r="P218" s="138">
        <v>174590000</v>
      </c>
      <c r="Q218" s="138">
        <v>264750000</v>
      </c>
      <c r="R218" s="87">
        <f t="shared" si="6"/>
        <v>7109880.0452511646</v>
      </c>
      <c r="S218" s="138">
        <v>439340000</v>
      </c>
      <c r="T218" s="87">
        <f t="shared" si="7"/>
        <v>13965034.965034965</v>
      </c>
      <c r="U218" s="135"/>
      <c r="V218" s="115" t="s">
        <v>2043</v>
      </c>
      <c r="W218" s="115" t="s">
        <v>2043</v>
      </c>
      <c r="X218" s="115" t="s">
        <v>772</v>
      </c>
    </row>
    <row r="219" spans="1:24">
      <c r="A219" s="135"/>
      <c r="B219" s="135">
        <v>9</v>
      </c>
      <c r="C219" s="82">
        <v>1</v>
      </c>
      <c r="D219" s="82">
        <v>15</v>
      </c>
      <c r="E219" s="82">
        <v>3.65</v>
      </c>
      <c r="F219" s="139" t="s">
        <v>2137</v>
      </c>
      <c r="G219" s="82">
        <v>5</v>
      </c>
      <c r="H219" s="82">
        <v>28.352</v>
      </c>
      <c r="I219" s="82">
        <v>49.445</v>
      </c>
      <c r="J219" s="82">
        <v>50.829000000000001</v>
      </c>
      <c r="K219" s="82"/>
      <c r="L219" s="137">
        <v>104</v>
      </c>
      <c r="M219" s="137">
        <v>204.274</v>
      </c>
      <c r="N219" s="138">
        <v>7109866.813393103</v>
      </c>
      <c r="O219" s="138">
        <v>439340000</v>
      </c>
      <c r="P219" s="138">
        <v>174590000</v>
      </c>
      <c r="Q219" s="138">
        <v>264750000</v>
      </c>
      <c r="R219" s="87">
        <f t="shared" si="6"/>
        <v>7109880.0452511646</v>
      </c>
      <c r="S219" s="138">
        <v>439340000</v>
      </c>
      <c r="T219" s="87">
        <f t="shared" si="7"/>
        <v>13965034.965034965</v>
      </c>
      <c r="U219" s="135"/>
      <c r="V219" s="115" t="s">
        <v>2043</v>
      </c>
      <c r="W219" s="115" t="s">
        <v>2043</v>
      </c>
      <c r="X219" s="115" t="s">
        <v>772</v>
      </c>
    </row>
    <row r="220" spans="1:24">
      <c r="A220" s="135"/>
      <c r="B220" s="135">
        <v>9</v>
      </c>
      <c r="C220" s="82">
        <v>1</v>
      </c>
      <c r="D220" s="82">
        <v>15</v>
      </c>
      <c r="E220" s="82">
        <v>3.65</v>
      </c>
      <c r="F220" s="139" t="s">
        <v>2138</v>
      </c>
      <c r="G220" s="82">
        <v>5</v>
      </c>
      <c r="H220" s="82">
        <v>28.352</v>
      </c>
      <c r="I220" s="82">
        <v>49.445</v>
      </c>
      <c r="J220" s="82">
        <v>50.829000000000001</v>
      </c>
      <c r="K220" s="82"/>
      <c r="L220" s="137">
        <v>104</v>
      </c>
      <c r="M220" s="137">
        <v>204.274</v>
      </c>
      <c r="N220" s="138">
        <v>7109866.813393103</v>
      </c>
      <c r="O220" s="138">
        <v>439340000</v>
      </c>
      <c r="P220" s="138">
        <v>174590000</v>
      </c>
      <c r="Q220" s="138">
        <v>264750000</v>
      </c>
      <c r="R220" s="87">
        <f t="shared" si="6"/>
        <v>7109880.0452511646</v>
      </c>
      <c r="S220" s="138">
        <v>439340000</v>
      </c>
      <c r="T220" s="87">
        <f t="shared" si="7"/>
        <v>13965034.965034965</v>
      </c>
      <c r="U220" s="135"/>
      <c r="V220" s="115" t="s">
        <v>2043</v>
      </c>
      <c r="W220" s="115" t="s">
        <v>2043</v>
      </c>
      <c r="X220" s="115" t="s">
        <v>772</v>
      </c>
    </row>
    <row r="221" spans="1:24">
      <c r="A221" s="135"/>
      <c r="B221" s="135">
        <v>9</v>
      </c>
      <c r="C221" s="82">
        <v>1</v>
      </c>
      <c r="D221" s="82">
        <v>15</v>
      </c>
      <c r="E221" s="82">
        <v>3.65</v>
      </c>
      <c r="F221" s="139" t="s">
        <v>2139</v>
      </c>
      <c r="G221" s="82">
        <v>5</v>
      </c>
      <c r="H221" s="82">
        <v>28.352</v>
      </c>
      <c r="I221" s="82">
        <v>49.445</v>
      </c>
      <c r="J221" s="82">
        <v>50.829000000000001</v>
      </c>
      <c r="K221" s="82"/>
      <c r="L221" s="137">
        <v>104</v>
      </c>
      <c r="M221" s="137">
        <v>204.274</v>
      </c>
      <c r="N221" s="138">
        <v>7109866.813393103</v>
      </c>
      <c r="O221" s="138">
        <v>439340000</v>
      </c>
      <c r="P221" s="138">
        <v>174590000</v>
      </c>
      <c r="Q221" s="138">
        <v>264750000</v>
      </c>
      <c r="R221" s="87">
        <f t="shared" si="6"/>
        <v>7109880.0452511646</v>
      </c>
      <c r="S221" s="138">
        <v>439340000</v>
      </c>
      <c r="T221" s="87">
        <f t="shared" si="7"/>
        <v>13965034.965034965</v>
      </c>
      <c r="U221" s="135"/>
      <c r="V221" s="115" t="s">
        <v>2043</v>
      </c>
      <c r="W221" s="115" t="s">
        <v>2043</v>
      </c>
      <c r="X221" s="115" t="s">
        <v>772</v>
      </c>
    </row>
    <row r="222" spans="1:24">
      <c r="A222" s="135"/>
      <c r="B222" s="135">
        <v>9</v>
      </c>
      <c r="C222" s="82">
        <v>1</v>
      </c>
      <c r="D222" s="82">
        <v>15</v>
      </c>
      <c r="E222" s="82">
        <v>3.65</v>
      </c>
      <c r="F222" s="139" t="s">
        <v>2140</v>
      </c>
      <c r="G222" s="82">
        <v>5</v>
      </c>
      <c r="H222" s="82">
        <v>29.77</v>
      </c>
      <c r="I222" s="82">
        <v>51.917000000000002</v>
      </c>
      <c r="J222" s="82">
        <v>53.37</v>
      </c>
      <c r="K222" s="82"/>
      <c r="L222" s="137">
        <v>109.2</v>
      </c>
      <c r="M222" s="137">
        <v>214.48699999999999</v>
      </c>
      <c r="N222" s="138">
        <v>7109984.2791529233</v>
      </c>
      <c r="O222" s="138">
        <v>461310000</v>
      </c>
      <c r="P222" s="138">
        <v>183320000</v>
      </c>
      <c r="Q222" s="138">
        <v>277990000</v>
      </c>
      <c r="R222" s="87">
        <f t="shared" si="6"/>
        <v>7109949.4866224527</v>
      </c>
      <c r="S222" s="138">
        <v>461310000</v>
      </c>
      <c r="T222" s="87">
        <f t="shared" si="7"/>
        <v>13965125.783307601</v>
      </c>
      <c r="U222" s="135"/>
      <c r="V222" s="115" t="s">
        <v>2043</v>
      </c>
      <c r="W222" s="115" t="s">
        <v>2043</v>
      </c>
      <c r="X222" s="115" t="s">
        <v>772</v>
      </c>
    </row>
    <row r="223" spans="1:24">
      <c r="A223" s="135"/>
      <c r="B223" s="135">
        <v>9</v>
      </c>
      <c r="C223" s="82">
        <v>1</v>
      </c>
      <c r="D223" s="82">
        <v>15</v>
      </c>
      <c r="E223" s="82">
        <v>3.65</v>
      </c>
      <c r="F223" s="139" t="s">
        <v>2141</v>
      </c>
      <c r="G223" s="82">
        <v>5</v>
      </c>
      <c r="H223" s="82">
        <v>18.106000000000002</v>
      </c>
      <c r="I223" s="82">
        <v>31.576000000000001</v>
      </c>
      <c r="J223" s="82">
        <v>32.459000000000003</v>
      </c>
      <c r="K223" s="82"/>
      <c r="L223" s="137">
        <v>66.415000000000006</v>
      </c>
      <c r="M223" s="137">
        <v>130.45000000000002</v>
      </c>
      <c r="N223" s="138">
        <v>7139834.2667443808</v>
      </c>
      <c r="O223" s="138">
        <v>281745000</v>
      </c>
      <c r="P223" s="138">
        <v>111965000</v>
      </c>
      <c r="Q223" s="138">
        <v>169780000</v>
      </c>
      <c r="R223" s="87">
        <f t="shared" si="6"/>
        <v>7139811.6500733308</v>
      </c>
      <c r="S223" s="138">
        <v>281745000</v>
      </c>
      <c r="T223" s="87">
        <f t="shared" si="7"/>
        <v>14023766.163548388</v>
      </c>
      <c r="U223" s="135"/>
      <c r="V223" s="115" t="s">
        <v>2043</v>
      </c>
      <c r="W223" s="115" t="s">
        <v>2043</v>
      </c>
      <c r="X223" s="115" t="s">
        <v>772</v>
      </c>
    </row>
    <row r="224" spans="1:24">
      <c r="A224" s="135"/>
      <c r="B224" s="135">
        <v>9</v>
      </c>
      <c r="C224" s="82">
        <v>1</v>
      </c>
      <c r="D224" s="82">
        <v>15</v>
      </c>
      <c r="E224" s="82">
        <v>3.65</v>
      </c>
      <c r="F224" s="139" t="s">
        <v>2142</v>
      </c>
      <c r="G224" s="82">
        <v>5</v>
      </c>
      <c r="H224" s="82">
        <v>18.756</v>
      </c>
      <c r="I224" s="82">
        <v>32.71</v>
      </c>
      <c r="J224" s="82">
        <v>33.625</v>
      </c>
      <c r="K224" s="82"/>
      <c r="L224" s="137">
        <v>68.8</v>
      </c>
      <c r="M224" s="137">
        <v>135.13499999999999</v>
      </c>
      <c r="N224" s="138">
        <v>7139904.1048975</v>
      </c>
      <c r="O224" s="138">
        <v>291865000</v>
      </c>
      <c r="P224" s="138">
        <v>115985000</v>
      </c>
      <c r="Q224" s="138">
        <v>175880000</v>
      </c>
      <c r="R224" s="87">
        <f t="shared" si="6"/>
        <v>7139845.1563740829</v>
      </c>
      <c r="S224" s="138">
        <v>291865000</v>
      </c>
      <c r="T224" s="87">
        <f t="shared" si="7"/>
        <v>14023880.453584472</v>
      </c>
      <c r="U224" s="135"/>
      <c r="V224" s="115" t="s">
        <v>2043</v>
      </c>
      <c r="W224" s="115" t="s">
        <v>2043</v>
      </c>
      <c r="X224" s="115" t="s">
        <v>772</v>
      </c>
    </row>
    <row r="225" spans="1:24">
      <c r="A225" s="135"/>
      <c r="B225" s="135">
        <v>9</v>
      </c>
      <c r="C225" s="82">
        <v>1</v>
      </c>
      <c r="D225" s="82">
        <v>15</v>
      </c>
      <c r="E225" s="82">
        <v>3.65</v>
      </c>
      <c r="F225" s="139" t="s">
        <v>2143</v>
      </c>
      <c r="G225" s="82">
        <v>5</v>
      </c>
      <c r="H225" s="82">
        <v>18.756</v>
      </c>
      <c r="I225" s="82">
        <v>32.71</v>
      </c>
      <c r="J225" s="82">
        <v>33.625</v>
      </c>
      <c r="K225" s="82"/>
      <c r="L225" s="137">
        <v>68.8</v>
      </c>
      <c r="M225" s="137">
        <v>135.13499999999999</v>
      </c>
      <c r="N225" s="138">
        <v>7139904.1048975</v>
      </c>
      <c r="O225" s="138">
        <v>291865000</v>
      </c>
      <c r="P225" s="138">
        <v>115985000</v>
      </c>
      <c r="Q225" s="138">
        <v>175880000</v>
      </c>
      <c r="R225" s="87">
        <f t="shared" si="6"/>
        <v>7139845.1563740829</v>
      </c>
      <c r="S225" s="138">
        <v>291865000</v>
      </c>
      <c r="T225" s="87">
        <f t="shared" si="7"/>
        <v>14023880.453584472</v>
      </c>
      <c r="U225" s="135"/>
      <c r="V225" s="115" t="s">
        <v>2043</v>
      </c>
      <c r="W225" s="115" t="s">
        <v>2043</v>
      </c>
      <c r="X225" s="115" t="s">
        <v>772</v>
      </c>
    </row>
    <row r="226" spans="1:24">
      <c r="A226" s="135"/>
      <c r="B226" s="135">
        <v>9</v>
      </c>
      <c r="C226" s="82">
        <v>1</v>
      </c>
      <c r="D226" s="82">
        <v>15</v>
      </c>
      <c r="E226" s="82">
        <v>3.65</v>
      </c>
      <c r="F226" s="139" t="s">
        <v>2144</v>
      </c>
      <c r="G226" s="82">
        <v>5</v>
      </c>
      <c r="H226" s="82">
        <v>19.459</v>
      </c>
      <c r="I226" s="82">
        <v>33.936</v>
      </c>
      <c r="J226" s="82">
        <v>34.886000000000003</v>
      </c>
      <c r="K226" s="82"/>
      <c r="L226" s="137">
        <v>71.38</v>
      </c>
      <c r="M226" s="137">
        <v>140.202</v>
      </c>
      <c r="N226" s="138">
        <v>7139963.6886656759</v>
      </c>
      <c r="O226" s="138">
        <v>302813000</v>
      </c>
      <c r="P226" s="138">
        <v>120333000</v>
      </c>
      <c r="Q226" s="138">
        <v>182480000</v>
      </c>
      <c r="R226" s="87">
        <f t="shared" si="6"/>
        <v>7139946.0117815845</v>
      </c>
      <c r="S226" s="138">
        <v>302813000</v>
      </c>
      <c r="T226" s="87">
        <f t="shared" si="7"/>
        <v>14024022.285567408</v>
      </c>
      <c r="U226" s="135"/>
      <c r="V226" s="115" t="s">
        <v>2043</v>
      </c>
      <c r="W226" s="115" t="s">
        <v>2043</v>
      </c>
      <c r="X226" s="115" t="s">
        <v>772</v>
      </c>
    </row>
    <row r="227" spans="1:24">
      <c r="A227" s="135"/>
      <c r="B227" s="135">
        <v>9</v>
      </c>
      <c r="C227" s="82">
        <v>1</v>
      </c>
      <c r="D227" s="82">
        <v>16</v>
      </c>
      <c r="E227" s="82">
        <v>3.65</v>
      </c>
      <c r="F227" s="139" t="s">
        <v>2145</v>
      </c>
      <c r="G227" s="82">
        <v>5</v>
      </c>
      <c r="H227" s="82">
        <v>38.192999999999998</v>
      </c>
      <c r="I227" s="82">
        <v>66.60499999999999</v>
      </c>
      <c r="J227" s="82">
        <v>68.468999999999994</v>
      </c>
      <c r="K227" s="82"/>
      <c r="L227" s="137">
        <v>140.096</v>
      </c>
      <c r="M227" s="137">
        <v>275.16999999999996</v>
      </c>
      <c r="N227" s="138">
        <v>7189947.0200266698</v>
      </c>
      <c r="O227" s="138">
        <v>598484000</v>
      </c>
      <c r="P227" s="138">
        <v>237834000</v>
      </c>
      <c r="Q227" s="138">
        <v>360650000</v>
      </c>
      <c r="R227" s="87">
        <f t="shared" si="6"/>
        <v>7189953.4983182466</v>
      </c>
      <c r="S227" s="138">
        <v>598484000</v>
      </c>
      <c r="T227" s="87">
        <f t="shared" si="7"/>
        <v>14122169.827348612</v>
      </c>
      <c r="U227" s="135"/>
      <c r="V227" s="115" t="s">
        <v>2043</v>
      </c>
      <c r="W227" s="115" t="s">
        <v>2043</v>
      </c>
      <c r="X227" s="115" t="s">
        <v>772</v>
      </c>
    </row>
    <row r="228" spans="1:24">
      <c r="A228" s="135"/>
      <c r="B228" s="135">
        <v>9</v>
      </c>
      <c r="C228" s="82">
        <v>1</v>
      </c>
      <c r="D228" s="82">
        <v>16</v>
      </c>
      <c r="E228" s="82">
        <v>3.65</v>
      </c>
      <c r="F228" s="139" t="s">
        <v>2146</v>
      </c>
      <c r="G228" s="82">
        <v>5</v>
      </c>
      <c r="H228" s="82">
        <v>28.352</v>
      </c>
      <c r="I228" s="82">
        <v>49.445</v>
      </c>
      <c r="J228" s="82">
        <v>50.829000000000001</v>
      </c>
      <c r="K228" s="82"/>
      <c r="L228" s="137">
        <v>104</v>
      </c>
      <c r="M228" s="137">
        <v>204.274</v>
      </c>
      <c r="N228" s="138">
        <v>7169792.6949654492</v>
      </c>
      <c r="O228" s="138">
        <v>443043000</v>
      </c>
      <c r="P228" s="138">
        <v>176063000</v>
      </c>
      <c r="Q228" s="138">
        <v>266980000</v>
      </c>
      <c r="R228" s="87">
        <f t="shared" si="6"/>
        <v>7169806.0383489141</v>
      </c>
      <c r="S228" s="138">
        <v>443043000</v>
      </c>
      <c r="T228" s="87">
        <f t="shared" si="7"/>
        <v>14082739.987285441</v>
      </c>
      <c r="U228" s="135"/>
      <c r="V228" s="115" t="s">
        <v>2043</v>
      </c>
      <c r="W228" s="115" t="s">
        <v>2043</v>
      </c>
      <c r="X228" s="115" t="s">
        <v>772</v>
      </c>
    </row>
    <row r="229" spans="1:24">
      <c r="A229" s="135"/>
      <c r="B229" s="135">
        <v>9</v>
      </c>
      <c r="C229" s="82">
        <v>1</v>
      </c>
      <c r="D229" s="82">
        <v>16</v>
      </c>
      <c r="E229" s="82">
        <v>3.65</v>
      </c>
      <c r="F229" s="139" t="s">
        <v>2147</v>
      </c>
      <c r="G229" s="82">
        <v>5</v>
      </c>
      <c r="H229" s="82">
        <v>28.352</v>
      </c>
      <c r="I229" s="82">
        <v>49.445</v>
      </c>
      <c r="J229" s="82">
        <v>50.829000000000001</v>
      </c>
      <c r="K229" s="82"/>
      <c r="L229" s="137">
        <v>104</v>
      </c>
      <c r="M229" s="137">
        <v>204.274</v>
      </c>
      <c r="N229" s="138">
        <v>7189875.8759082742</v>
      </c>
      <c r="O229" s="138">
        <v>444284000</v>
      </c>
      <c r="P229" s="138">
        <v>176554000</v>
      </c>
      <c r="Q229" s="138">
        <v>267730000</v>
      </c>
      <c r="R229" s="87">
        <f t="shared" si="6"/>
        <v>7189889.2566676568</v>
      </c>
      <c r="S229" s="138">
        <v>444284000</v>
      </c>
      <c r="T229" s="87">
        <f t="shared" si="7"/>
        <v>14122186.904005086</v>
      </c>
      <c r="U229" s="135"/>
      <c r="V229" s="115" t="s">
        <v>2043</v>
      </c>
      <c r="W229" s="115" t="s">
        <v>2043</v>
      </c>
      <c r="X229" s="115" t="s">
        <v>772</v>
      </c>
    </row>
    <row r="230" spans="1:24">
      <c r="A230" s="135"/>
      <c r="B230" s="135">
        <v>9</v>
      </c>
      <c r="C230" s="82">
        <v>1</v>
      </c>
      <c r="D230" s="82">
        <v>16</v>
      </c>
      <c r="E230" s="82">
        <v>3.65</v>
      </c>
      <c r="F230" s="139" t="s">
        <v>2148</v>
      </c>
      <c r="G230" s="82">
        <v>5</v>
      </c>
      <c r="H230" s="82">
        <v>28.352</v>
      </c>
      <c r="I230" s="82">
        <v>49.445</v>
      </c>
      <c r="J230" s="82">
        <v>50.829000000000001</v>
      </c>
      <c r="K230" s="82"/>
      <c r="L230" s="137">
        <v>104</v>
      </c>
      <c r="M230" s="137">
        <v>204.274</v>
      </c>
      <c r="N230" s="138">
        <v>7159823.9282766655</v>
      </c>
      <c r="O230" s="138">
        <v>442427000</v>
      </c>
      <c r="P230" s="138">
        <v>175817000</v>
      </c>
      <c r="Q230" s="138">
        <v>266610000</v>
      </c>
      <c r="R230" s="87">
        <f t="shared" si="6"/>
        <v>7159837.2531077005</v>
      </c>
      <c r="S230" s="138">
        <v>442427000</v>
      </c>
      <c r="T230" s="87">
        <f t="shared" si="7"/>
        <v>14063159.567705022</v>
      </c>
      <c r="U230" s="135"/>
      <c r="V230" s="115" t="s">
        <v>2043</v>
      </c>
      <c r="W230" s="115" t="s">
        <v>2043</v>
      </c>
      <c r="X230" s="115" t="s">
        <v>772</v>
      </c>
    </row>
    <row r="231" spans="1:24">
      <c r="A231" s="135"/>
      <c r="B231" s="135">
        <v>9</v>
      </c>
      <c r="C231" s="82">
        <v>1</v>
      </c>
      <c r="D231" s="82">
        <v>16</v>
      </c>
      <c r="E231" s="82">
        <v>3.65</v>
      </c>
      <c r="F231" s="139" t="s">
        <v>2149</v>
      </c>
      <c r="G231" s="82">
        <v>5</v>
      </c>
      <c r="H231" s="82">
        <v>28.352</v>
      </c>
      <c r="I231" s="82">
        <v>49.445</v>
      </c>
      <c r="J231" s="82">
        <v>50.829000000000001</v>
      </c>
      <c r="K231" s="82"/>
      <c r="L231" s="137">
        <v>104</v>
      </c>
      <c r="M231" s="137">
        <v>204.274</v>
      </c>
      <c r="N231" s="138">
        <v>7159823.9282766655</v>
      </c>
      <c r="O231" s="138">
        <v>442427000</v>
      </c>
      <c r="P231" s="138">
        <v>175817000</v>
      </c>
      <c r="Q231" s="138">
        <v>266610000</v>
      </c>
      <c r="R231" s="87">
        <f t="shared" si="6"/>
        <v>7159837.2531077005</v>
      </c>
      <c r="S231" s="138">
        <v>442427000</v>
      </c>
      <c r="T231" s="87">
        <f t="shared" si="7"/>
        <v>14063159.567705022</v>
      </c>
      <c r="U231" s="135"/>
      <c r="V231" s="115" t="s">
        <v>2043</v>
      </c>
      <c r="W231" s="115" t="s">
        <v>2043</v>
      </c>
      <c r="X231" s="115" t="s">
        <v>772</v>
      </c>
    </row>
    <row r="232" spans="1:24">
      <c r="A232" s="135"/>
      <c r="B232" s="135">
        <v>9</v>
      </c>
      <c r="C232" s="82">
        <v>1</v>
      </c>
      <c r="D232" s="82">
        <v>16</v>
      </c>
      <c r="E232" s="82">
        <v>3.65</v>
      </c>
      <c r="F232" s="139" t="s">
        <v>2150</v>
      </c>
      <c r="G232" s="82">
        <v>5</v>
      </c>
      <c r="H232" s="82">
        <v>28.352</v>
      </c>
      <c r="I232" s="82">
        <v>49.445</v>
      </c>
      <c r="J232" s="82">
        <v>50.829000000000001</v>
      </c>
      <c r="K232" s="82"/>
      <c r="L232" s="137">
        <v>104</v>
      </c>
      <c r="M232" s="137">
        <v>204.274</v>
      </c>
      <c r="N232" s="138">
        <v>7159823.9282766655</v>
      </c>
      <c r="O232" s="138">
        <v>442427000</v>
      </c>
      <c r="P232" s="138">
        <v>175817000</v>
      </c>
      <c r="Q232" s="138">
        <v>266610000</v>
      </c>
      <c r="R232" s="87">
        <f t="shared" si="6"/>
        <v>7159837.2531077005</v>
      </c>
      <c r="S232" s="138">
        <v>442427000</v>
      </c>
      <c r="T232" s="87">
        <f t="shared" si="7"/>
        <v>14063159.567705022</v>
      </c>
      <c r="U232" s="135"/>
      <c r="V232" s="115" t="s">
        <v>2043</v>
      </c>
      <c r="W232" s="115" t="s">
        <v>2043</v>
      </c>
      <c r="X232" s="115" t="s">
        <v>772</v>
      </c>
    </row>
    <row r="233" spans="1:24">
      <c r="A233" s="135"/>
      <c r="B233" s="135">
        <v>9</v>
      </c>
      <c r="C233" s="82">
        <v>1</v>
      </c>
      <c r="D233" s="82">
        <v>16</v>
      </c>
      <c r="E233" s="82">
        <v>3.65</v>
      </c>
      <c r="F233" s="139" t="s">
        <v>2151</v>
      </c>
      <c r="G233" s="82">
        <v>5</v>
      </c>
      <c r="H233" s="82">
        <v>28.352</v>
      </c>
      <c r="I233" s="82">
        <v>49.445</v>
      </c>
      <c r="J233" s="82">
        <v>50.829000000000001</v>
      </c>
      <c r="K233" s="82"/>
      <c r="L233" s="137">
        <v>104</v>
      </c>
      <c r="M233" s="137">
        <v>204.274</v>
      </c>
      <c r="N233" s="138">
        <v>7159823.9282766655</v>
      </c>
      <c r="O233" s="138">
        <v>442427000</v>
      </c>
      <c r="P233" s="138">
        <v>175817000</v>
      </c>
      <c r="Q233" s="138">
        <v>266610000</v>
      </c>
      <c r="R233" s="87">
        <f t="shared" si="6"/>
        <v>7159837.2531077005</v>
      </c>
      <c r="S233" s="138">
        <v>442427000</v>
      </c>
      <c r="T233" s="87">
        <f t="shared" si="7"/>
        <v>14063159.567705022</v>
      </c>
      <c r="U233" s="135"/>
      <c r="V233" s="115" t="s">
        <v>2043</v>
      </c>
      <c r="W233" s="115" t="s">
        <v>2043</v>
      </c>
      <c r="X233" s="115" t="s">
        <v>772</v>
      </c>
    </row>
    <row r="234" spans="1:24">
      <c r="A234" s="135"/>
      <c r="B234" s="135">
        <v>9</v>
      </c>
      <c r="C234" s="82">
        <v>1</v>
      </c>
      <c r="D234" s="82">
        <v>16</v>
      </c>
      <c r="E234" s="82">
        <v>3.65</v>
      </c>
      <c r="F234" s="139" t="s">
        <v>2152</v>
      </c>
      <c r="G234" s="82">
        <v>5</v>
      </c>
      <c r="H234" s="82">
        <v>29.77</v>
      </c>
      <c r="I234" s="82">
        <v>51.917000000000002</v>
      </c>
      <c r="J234" s="82">
        <v>53.37</v>
      </c>
      <c r="K234" s="82"/>
      <c r="L234" s="137">
        <v>109.2</v>
      </c>
      <c r="M234" s="137">
        <v>214.48699999999999</v>
      </c>
      <c r="N234" s="138">
        <v>7159921.0875127148</v>
      </c>
      <c r="O234" s="138">
        <v>464550000</v>
      </c>
      <c r="P234" s="138">
        <v>184610000</v>
      </c>
      <c r="Q234" s="138">
        <v>279940000</v>
      </c>
      <c r="R234" s="87">
        <f t="shared" si="6"/>
        <v>7159886.05061772</v>
      </c>
      <c r="S234" s="138">
        <v>464550000</v>
      </c>
      <c r="T234" s="87">
        <f t="shared" si="7"/>
        <v>14063209.517754972</v>
      </c>
      <c r="U234" s="135"/>
      <c r="V234" s="115" t="s">
        <v>2043</v>
      </c>
      <c r="W234" s="115" t="s">
        <v>2043</v>
      </c>
      <c r="X234" s="115" t="s">
        <v>772</v>
      </c>
    </row>
    <row r="235" spans="1:24">
      <c r="A235" s="135"/>
      <c r="B235" s="135">
        <v>9</v>
      </c>
      <c r="C235" s="82">
        <v>1</v>
      </c>
      <c r="D235" s="82">
        <v>16</v>
      </c>
      <c r="E235" s="82">
        <v>3.65</v>
      </c>
      <c r="F235" s="139" t="s">
        <v>2153</v>
      </c>
      <c r="G235" s="82">
        <v>5</v>
      </c>
      <c r="H235" s="82">
        <v>18.106000000000002</v>
      </c>
      <c r="I235" s="82">
        <v>31.576000000000001</v>
      </c>
      <c r="J235" s="82">
        <v>32.459000000000003</v>
      </c>
      <c r="K235" s="82"/>
      <c r="L235" s="137">
        <v>66.415000000000006</v>
      </c>
      <c r="M235" s="137">
        <v>130.45000000000002</v>
      </c>
      <c r="N235" s="138">
        <v>7189858.3411469553</v>
      </c>
      <c r="O235" s="138">
        <v>283719000</v>
      </c>
      <c r="P235" s="138">
        <v>112749000</v>
      </c>
      <c r="Q235" s="138">
        <v>170970000</v>
      </c>
      <c r="R235" s="87">
        <f t="shared" si="6"/>
        <v>7189835.5660159206</v>
      </c>
      <c r="S235" s="138">
        <v>283719000</v>
      </c>
      <c r="T235" s="87">
        <f t="shared" si="7"/>
        <v>14122021.374490354</v>
      </c>
      <c r="U235" s="135"/>
      <c r="V235" s="115" t="s">
        <v>2043</v>
      </c>
      <c r="W235" s="115" t="s">
        <v>2043</v>
      </c>
      <c r="X235" s="115" t="s">
        <v>772</v>
      </c>
    </row>
    <row r="236" spans="1:24">
      <c r="A236" s="135"/>
      <c r="B236" s="135">
        <v>9</v>
      </c>
      <c r="C236" s="82">
        <v>1</v>
      </c>
      <c r="D236" s="82">
        <v>16</v>
      </c>
      <c r="E236" s="82">
        <v>3.65</v>
      </c>
      <c r="F236" s="139" t="s">
        <v>2154</v>
      </c>
      <c r="G236" s="82">
        <v>5</v>
      </c>
      <c r="H236" s="82">
        <v>18.756</v>
      </c>
      <c r="I236" s="82">
        <v>32.71</v>
      </c>
      <c r="J236" s="82">
        <v>33.625</v>
      </c>
      <c r="K236" s="82"/>
      <c r="L236" s="137">
        <v>68.8</v>
      </c>
      <c r="M236" s="137">
        <v>135.13499999999999</v>
      </c>
      <c r="N236" s="138">
        <v>7189857.6251284312</v>
      </c>
      <c r="O236" s="138">
        <v>293907000</v>
      </c>
      <c r="P236" s="138">
        <v>116797000</v>
      </c>
      <c r="Q236" s="138">
        <v>177110000</v>
      </c>
      <c r="R236" s="87">
        <f t="shared" si="6"/>
        <v>7189798.2641784307</v>
      </c>
      <c r="S236" s="138">
        <v>293907000</v>
      </c>
      <c r="T236" s="87">
        <f t="shared" si="7"/>
        <v>14121996.924851049</v>
      </c>
      <c r="U236" s="135"/>
      <c r="V236" s="115" t="s">
        <v>2043</v>
      </c>
      <c r="W236" s="115" t="s">
        <v>2043</v>
      </c>
      <c r="X236" s="115" t="s">
        <v>772</v>
      </c>
    </row>
    <row r="237" spans="1:24">
      <c r="A237" s="135"/>
      <c r="B237" s="135">
        <v>9</v>
      </c>
      <c r="C237" s="82">
        <v>1</v>
      </c>
      <c r="D237" s="82">
        <v>16</v>
      </c>
      <c r="E237" s="82">
        <v>3.65</v>
      </c>
      <c r="F237" s="139" t="s">
        <v>2155</v>
      </c>
      <c r="G237" s="82">
        <v>5</v>
      </c>
      <c r="H237" s="82">
        <v>18.756</v>
      </c>
      <c r="I237" s="82">
        <v>32.71</v>
      </c>
      <c r="J237" s="82">
        <v>33.625</v>
      </c>
      <c r="K237" s="82"/>
      <c r="L237" s="137">
        <v>68.8</v>
      </c>
      <c r="M237" s="137">
        <v>135.13499999999999</v>
      </c>
      <c r="N237" s="138">
        <v>7189857.6251284312</v>
      </c>
      <c r="O237" s="138">
        <v>293907000</v>
      </c>
      <c r="P237" s="138">
        <v>116797000</v>
      </c>
      <c r="Q237" s="138">
        <v>177110000</v>
      </c>
      <c r="R237" s="87">
        <f t="shared" si="6"/>
        <v>7189798.2641784307</v>
      </c>
      <c r="S237" s="138">
        <v>293907000</v>
      </c>
      <c r="T237" s="87">
        <f t="shared" si="7"/>
        <v>14121996.924851049</v>
      </c>
      <c r="U237" s="135"/>
      <c r="V237" s="115" t="s">
        <v>2043</v>
      </c>
      <c r="W237" s="115" t="s">
        <v>2043</v>
      </c>
      <c r="X237" s="115" t="s">
        <v>772</v>
      </c>
    </row>
    <row r="238" spans="1:24">
      <c r="A238" s="135"/>
      <c r="B238" s="135">
        <v>9</v>
      </c>
      <c r="C238" s="82">
        <v>1</v>
      </c>
      <c r="D238" s="82">
        <v>16</v>
      </c>
      <c r="E238" s="82">
        <v>3.65</v>
      </c>
      <c r="F238" s="139" t="s">
        <v>2156</v>
      </c>
      <c r="G238" s="82">
        <v>5</v>
      </c>
      <c r="H238" s="82">
        <v>19.459</v>
      </c>
      <c r="I238" s="82">
        <v>33.936</v>
      </c>
      <c r="J238" s="82">
        <v>34.886000000000003</v>
      </c>
      <c r="K238" s="82"/>
      <c r="L238" s="137">
        <v>71.38</v>
      </c>
      <c r="M238" s="137">
        <v>140.202</v>
      </c>
      <c r="N238" s="138">
        <v>7189785.6688123364</v>
      </c>
      <c r="O238" s="138">
        <v>304926000</v>
      </c>
      <c r="P238" s="138">
        <v>121176000</v>
      </c>
      <c r="Q238" s="138">
        <v>183750000</v>
      </c>
      <c r="R238" s="87">
        <f t="shared" si="6"/>
        <v>7189767.8685806468</v>
      </c>
      <c r="S238" s="138">
        <v>304926000</v>
      </c>
      <c r="T238" s="87">
        <f t="shared" si="7"/>
        <v>14121880.564734433</v>
      </c>
      <c r="U238" s="135"/>
      <c r="V238" s="115" t="s">
        <v>2043</v>
      </c>
      <c r="W238" s="115" t="s">
        <v>2043</v>
      </c>
      <c r="X238" s="115" t="s">
        <v>772</v>
      </c>
    </row>
    <row r="239" spans="1:24">
      <c r="A239" s="135"/>
      <c r="B239" s="135">
        <v>9</v>
      </c>
      <c r="C239" s="82">
        <v>1</v>
      </c>
      <c r="D239" s="82">
        <v>17</v>
      </c>
      <c r="E239" s="82">
        <v>3.65</v>
      </c>
      <c r="F239" s="139" t="s">
        <v>2157</v>
      </c>
      <c r="G239" s="82">
        <v>5</v>
      </c>
      <c r="H239" s="82">
        <v>38.192999999999998</v>
      </c>
      <c r="I239" s="82">
        <v>66.60499999999999</v>
      </c>
      <c r="J239" s="82">
        <v>68.468999999999994</v>
      </c>
      <c r="K239" s="82"/>
      <c r="L239" s="137">
        <v>140.096</v>
      </c>
      <c r="M239" s="137">
        <v>275.16999999999996</v>
      </c>
      <c r="N239" s="138">
        <v>7239851.5119114835</v>
      </c>
      <c r="O239" s="138">
        <v>602638000</v>
      </c>
      <c r="P239" s="138">
        <v>239488000</v>
      </c>
      <c r="Q239" s="138">
        <v>363150000</v>
      </c>
      <c r="R239" s="87">
        <f t="shared" si="6"/>
        <v>7239858.0351680433</v>
      </c>
      <c r="S239" s="138">
        <v>602638000</v>
      </c>
      <c r="T239" s="87">
        <f t="shared" si="7"/>
        <v>14220189.980707442</v>
      </c>
      <c r="U239" s="135"/>
      <c r="V239" s="115" t="s">
        <v>2043</v>
      </c>
      <c r="W239" s="115" t="s">
        <v>2043</v>
      </c>
      <c r="X239" s="115" t="s">
        <v>772</v>
      </c>
    </row>
    <row r="240" spans="1:24">
      <c r="A240" s="135"/>
      <c r="B240" s="135">
        <v>9</v>
      </c>
      <c r="C240" s="82">
        <v>1</v>
      </c>
      <c r="D240" s="82">
        <v>17</v>
      </c>
      <c r="E240" s="82">
        <v>3.65</v>
      </c>
      <c r="F240" s="139" t="s">
        <v>2158</v>
      </c>
      <c r="G240" s="82">
        <v>5</v>
      </c>
      <c r="H240" s="82">
        <v>28.352</v>
      </c>
      <c r="I240" s="82">
        <v>49.445</v>
      </c>
      <c r="J240" s="82">
        <v>50.829000000000001</v>
      </c>
      <c r="K240" s="82"/>
      <c r="L240" s="137">
        <v>104</v>
      </c>
      <c r="M240" s="137">
        <v>204.274</v>
      </c>
      <c r="N240" s="138">
        <v>7219927.8235398829</v>
      </c>
      <c r="O240" s="138">
        <v>446141000</v>
      </c>
      <c r="P240" s="138">
        <v>177291000</v>
      </c>
      <c r="Q240" s="138">
        <v>268850000</v>
      </c>
      <c r="R240" s="87">
        <f t="shared" si="6"/>
        <v>7219941.2602276141</v>
      </c>
      <c r="S240" s="138">
        <v>446141000</v>
      </c>
      <c r="T240" s="87">
        <f t="shared" si="7"/>
        <v>14181214.24030515</v>
      </c>
      <c r="U240" s="135"/>
      <c r="V240" s="115" t="s">
        <v>2043</v>
      </c>
      <c r="W240" s="115" t="s">
        <v>2043</v>
      </c>
      <c r="X240" s="115" t="s">
        <v>772</v>
      </c>
    </row>
    <row r="241" spans="1:24">
      <c r="A241" s="135"/>
      <c r="B241" s="135">
        <v>9</v>
      </c>
      <c r="C241" s="82">
        <v>1</v>
      </c>
      <c r="D241" s="82">
        <v>17</v>
      </c>
      <c r="E241" s="82">
        <v>3.65</v>
      </c>
      <c r="F241" s="139" t="s">
        <v>2159</v>
      </c>
      <c r="G241" s="82">
        <v>5</v>
      </c>
      <c r="H241" s="82">
        <v>28.352</v>
      </c>
      <c r="I241" s="82">
        <v>49.445</v>
      </c>
      <c r="J241" s="82">
        <v>50.829000000000001</v>
      </c>
      <c r="K241" s="82"/>
      <c r="L241" s="137">
        <v>104</v>
      </c>
      <c r="M241" s="137">
        <v>204.274</v>
      </c>
      <c r="N241" s="138">
        <v>7239849.1738546435</v>
      </c>
      <c r="O241" s="138">
        <v>447372000</v>
      </c>
      <c r="P241" s="138">
        <v>177782000</v>
      </c>
      <c r="Q241" s="138">
        <v>269590000</v>
      </c>
      <c r="R241" s="87">
        <f t="shared" si="6"/>
        <v>7239862.6476171166</v>
      </c>
      <c r="S241" s="138">
        <v>447372000</v>
      </c>
      <c r="T241" s="87">
        <f t="shared" si="7"/>
        <v>14220343.293070566</v>
      </c>
      <c r="U241" s="135"/>
      <c r="V241" s="115" t="s">
        <v>2043</v>
      </c>
      <c r="W241" s="115" t="s">
        <v>2043</v>
      </c>
      <c r="X241" s="115" t="s">
        <v>772</v>
      </c>
    </row>
    <row r="242" spans="1:24">
      <c r="A242" s="135"/>
      <c r="B242" s="135">
        <v>9</v>
      </c>
      <c r="C242" s="82">
        <v>1</v>
      </c>
      <c r="D242" s="82">
        <v>17</v>
      </c>
      <c r="E242" s="82">
        <v>3.65</v>
      </c>
      <c r="F242" s="139" t="s">
        <v>2160</v>
      </c>
      <c r="G242" s="82">
        <v>5</v>
      </c>
      <c r="H242" s="82">
        <v>28.352</v>
      </c>
      <c r="I242" s="82">
        <v>49.445</v>
      </c>
      <c r="J242" s="82">
        <v>50.829000000000001</v>
      </c>
      <c r="K242" s="82"/>
      <c r="L242" s="137">
        <v>104</v>
      </c>
      <c r="M242" s="137">
        <v>204.274</v>
      </c>
      <c r="N242" s="138">
        <v>7209797.2262230348</v>
      </c>
      <c r="O242" s="138">
        <v>445515000</v>
      </c>
      <c r="P242" s="138">
        <v>177045000</v>
      </c>
      <c r="Q242" s="138">
        <v>268470000</v>
      </c>
      <c r="R242" s="87">
        <f t="shared" si="6"/>
        <v>7209810.6440571602</v>
      </c>
      <c r="S242" s="138">
        <v>445515000</v>
      </c>
      <c r="T242" s="87">
        <f t="shared" si="7"/>
        <v>14161315.956770502</v>
      </c>
      <c r="U242" s="135"/>
      <c r="V242" s="115" t="s">
        <v>2043</v>
      </c>
      <c r="W242" s="115" t="s">
        <v>2043</v>
      </c>
      <c r="X242" s="115" t="s">
        <v>772</v>
      </c>
    </row>
    <row r="243" spans="1:24">
      <c r="A243" s="135"/>
      <c r="B243" s="135">
        <v>9</v>
      </c>
      <c r="C243" s="82">
        <v>1</v>
      </c>
      <c r="D243" s="82">
        <v>17</v>
      </c>
      <c r="E243" s="82">
        <v>3.65</v>
      </c>
      <c r="F243" s="139" t="s">
        <v>2161</v>
      </c>
      <c r="G243" s="82">
        <v>5</v>
      </c>
      <c r="H243" s="82">
        <v>28.352</v>
      </c>
      <c r="I243" s="82">
        <v>49.445</v>
      </c>
      <c r="J243" s="82">
        <v>50.829000000000001</v>
      </c>
      <c r="K243" s="82"/>
      <c r="L243" s="137">
        <v>104</v>
      </c>
      <c r="M243" s="137">
        <v>204.274</v>
      </c>
      <c r="N243" s="138">
        <v>7209797.2262230348</v>
      </c>
      <c r="O243" s="138">
        <v>445515000</v>
      </c>
      <c r="P243" s="138">
        <v>177045000</v>
      </c>
      <c r="Q243" s="138">
        <v>268470000</v>
      </c>
      <c r="R243" s="87">
        <f t="shared" si="6"/>
        <v>7209810.6440571602</v>
      </c>
      <c r="S243" s="138">
        <v>445515000</v>
      </c>
      <c r="T243" s="87">
        <f t="shared" si="7"/>
        <v>14161315.956770502</v>
      </c>
      <c r="U243" s="135"/>
      <c r="V243" s="115" t="s">
        <v>2043</v>
      </c>
      <c r="W243" s="115" t="s">
        <v>2043</v>
      </c>
      <c r="X243" s="115" t="s">
        <v>772</v>
      </c>
    </row>
    <row r="244" spans="1:24">
      <c r="A244" s="135"/>
      <c r="B244" s="135">
        <v>9</v>
      </c>
      <c r="C244" s="82">
        <v>1</v>
      </c>
      <c r="D244" s="82">
        <v>17</v>
      </c>
      <c r="E244" s="82">
        <v>3.65</v>
      </c>
      <c r="F244" s="139" t="s">
        <v>2162</v>
      </c>
      <c r="G244" s="82">
        <v>5</v>
      </c>
      <c r="H244" s="82">
        <v>28.352</v>
      </c>
      <c r="I244" s="82">
        <v>49.445</v>
      </c>
      <c r="J244" s="82">
        <v>50.829000000000001</v>
      </c>
      <c r="K244" s="82"/>
      <c r="L244" s="137">
        <v>104</v>
      </c>
      <c r="M244" s="137">
        <v>204.274</v>
      </c>
      <c r="N244" s="138">
        <v>7209797.2262230348</v>
      </c>
      <c r="O244" s="138">
        <v>445515000</v>
      </c>
      <c r="P244" s="138">
        <v>177045000</v>
      </c>
      <c r="Q244" s="138">
        <v>268470000</v>
      </c>
      <c r="R244" s="87">
        <f t="shared" si="6"/>
        <v>7209810.6440571602</v>
      </c>
      <c r="S244" s="138">
        <v>445515000</v>
      </c>
      <c r="T244" s="87">
        <f t="shared" si="7"/>
        <v>14161315.956770502</v>
      </c>
      <c r="U244" s="135"/>
      <c r="V244" s="115" t="s">
        <v>2043</v>
      </c>
      <c r="W244" s="115" t="s">
        <v>2043</v>
      </c>
      <c r="X244" s="115" t="s">
        <v>772</v>
      </c>
    </row>
    <row r="245" spans="1:24">
      <c r="A245" s="135"/>
      <c r="B245" s="135">
        <v>9</v>
      </c>
      <c r="C245" s="82">
        <v>1</v>
      </c>
      <c r="D245" s="82">
        <v>17</v>
      </c>
      <c r="E245" s="82">
        <v>3.65</v>
      </c>
      <c r="F245" s="139" t="s">
        <v>2163</v>
      </c>
      <c r="G245" s="82">
        <v>5</v>
      </c>
      <c r="H245" s="82">
        <v>28.352</v>
      </c>
      <c r="I245" s="82">
        <v>49.445</v>
      </c>
      <c r="J245" s="82">
        <v>50.829000000000001</v>
      </c>
      <c r="K245" s="82"/>
      <c r="L245" s="137">
        <v>104</v>
      </c>
      <c r="M245" s="137">
        <v>204.274</v>
      </c>
      <c r="N245" s="138">
        <v>7209797.2262230348</v>
      </c>
      <c r="O245" s="138">
        <v>445515000</v>
      </c>
      <c r="P245" s="138">
        <v>177045000</v>
      </c>
      <c r="Q245" s="138">
        <v>268470000</v>
      </c>
      <c r="R245" s="87">
        <f t="shared" si="6"/>
        <v>7209810.6440571602</v>
      </c>
      <c r="S245" s="138">
        <v>445515000</v>
      </c>
      <c r="T245" s="87">
        <f t="shared" si="7"/>
        <v>14161315.956770502</v>
      </c>
      <c r="U245" s="135"/>
      <c r="V245" s="115" t="s">
        <v>2043</v>
      </c>
      <c r="W245" s="115" t="s">
        <v>2043</v>
      </c>
      <c r="X245" s="115" t="s">
        <v>772</v>
      </c>
    </row>
    <row r="246" spans="1:24">
      <c r="A246" s="135"/>
      <c r="B246" s="135">
        <v>9</v>
      </c>
      <c r="C246" s="82">
        <v>1</v>
      </c>
      <c r="D246" s="82">
        <v>17</v>
      </c>
      <c r="E246" s="82">
        <v>3.65</v>
      </c>
      <c r="F246" s="139" t="s">
        <v>2164</v>
      </c>
      <c r="G246" s="82">
        <v>5</v>
      </c>
      <c r="H246" s="82">
        <v>29.77</v>
      </c>
      <c r="I246" s="82">
        <v>51.917000000000002</v>
      </c>
      <c r="J246" s="82">
        <v>53.37</v>
      </c>
      <c r="K246" s="82"/>
      <c r="L246" s="137">
        <v>109.2</v>
      </c>
      <c r="M246" s="137">
        <v>214.48699999999999</v>
      </c>
      <c r="N246" s="138">
        <v>7209996.6092290618</v>
      </c>
      <c r="O246" s="138">
        <v>467799000</v>
      </c>
      <c r="P246" s="138">
        <v>185899000</v>
      </c>
      <c r="Q246" s="138">
        <v>281900000</v>
      </c>
      <c r="R246" s="87">
        <f t="shared" si="6"/>
        <v>7209961.327290752</v>
      </c>
      <c r="S246" s="138">
        <v>467799000</v>
      </c>
      <c r="T246" s="87">
        <f t="shared" si="7"/>
        <v>14161565.707020251</v>
      </c>
      <c r="U246" s="135"/>
      <c r="V246" s="115" t="s">
        <v>2043</v>
      </c>
      <c r="W246" s="115" t="s">
        <v>2043</v>
      </c>
      <c r="X246" s="115" t="s">
        <v>772</v>
      </c>
    </row>
    <row r="247" spans="1:24">
      <c r="A247" s="135"/>
      <c r="B247" s="135">
        <v>9</v>
      </c>
      <c r="C247" s="82">
        <v>1</v>
      </c>
      <c r="D247" s="82">
        <v>17</v>
      </c>
      <c r="E247" s="82">
        <v>3.65</v>
      </c>
      <c r="F247" s="139" t="s">
        <v>2165</v>
      </c>
      <c r="G247" s="82">
        <v>5</v>
      </c>
      <c r="H247" s="82">
        <v>18.106000000000002</v>
      </c>
      <c r="I247" s="82">
        <v>31.576000000000001</v>
      </c>
      <c r="J247" s="82">
        <v>32.459000000000003</v>
      </c>
      <c r="K247" s="82"/>
      <c r="L247" s="137">
        <v>66.415000000000006</v>
      </c>
      <c r="M247" s="137">
        <v>130.45000000000002</v>
      </c>
      <c r="N247" s="138">
        <v>7239882.4155495306</v>
      </c>
      <c r="O247" s="138">
        <v>285693000</v>
      </c>
      <c r="P247" s="138">
        <v>113533000</v>
      </c>
      <c r="Q247" s="138">
        <v>172160000</v>
      </c>
      <c r="R247" s="87">
        <f t="shared" si="6"/>
        <v>7239859.4819585094</v>
      </c>
      <c r="S247" s="138">
        <v>285693000</v>
      </c>
      <c r="T247" s="87">
        <f t="shared" si="7"/>
        <v>14220276.585432321</v>
      </c>
      <c r="U247" s="135"/>
      <c r="V247" s="115" t="s">
        <v>2043</v>
      </c>
      <c r="W247" s="115" t="s">
        <v>2043</v>
      </c>
      <c r="X247" s="115" t="s">
        <v>772</v>
      </c>
    </row>
    <row r="248" spans="1:24">
      <c r="A248" s="135"/>
      <c r="B248" s="135">
        <v>9</v>
      </c>
      <c r="C248" s="82">
        <v>1</v>
      </c>
      <c r="D248" s="82">
        <v>17</v>
      </c>
      <c r="E248" s="82">
        <v>3.65</v>
      </c>
      <c r="F248" s="139" t="s">
        <v>2166</v>
      </c>
      <c r="G248" s="82">
        <v>5</v>
      </c>
      <c r="H248" s="82">
        <v>18.756</v>
      </c>
      <c r="I248" s="82">
        <v>32.71</v>
      </c>
      <c r="J248" s="82">
        <v>33.625</v>
      </c>
      <c r="K248" s="82"/>
      <c r="L248" s="137">
        <v>68.8</v>
      </c>
      <c r="M248" s="137">
        <v>135.13499999999999</v>
      </c>
      <c r="N248" s="138">
        <v>7239835.6083957143</v>
      </c>
      <c r="O248" s="138">
        <v>295950000</v>
      </c>
      <c r="P248" s="138">
        <v>117610000</v>
      </c>
      <c r="Q248" s="138">
        <v>178340000</v>
      </c>
      <c r="R248" s="87">
        <f t="shared" si="6"/>
        <v>7239775.8348171581</v>
      </c>
      <c r="S248" s="138">
        <v>295950000</v>
      </c>
      <c r="T248" s="87">
        <f t="shared" si="7"/>
        <v>14220161.44532001</v>
      </c>
      <c r="U248" s="135"/>
      <c r="V248" s="115" t="s">
        <v>2043</v>
      </c>
      <c r="W248" s="115" t="s">
        <v>2043</v>
      </c>
      <c r="X248" s="115" t="s">
        <v>772</v>
      </c>
    </row>
    <row r="249" spans="1:24">
      <c r="A249" s="135"/>
      <c r="B249" s="135">
        <v>9</v>
      </c>
      <c r="C249" s="82">
        <v>1</v>
      </c>
      <c r="D249" s="82">
        <v>17</v>
      </c>
      <c r="E249" s="82">
        <v>3.65</v>
      </c>
      <c r="F249" s="139" t="s">
        <v>2167</v>
      </c>
      <c r="G249" s="82">
        <v>5</v>
      </c>
      <c r="H249" s="82">
        <v>18.756</v>
      </c>
      <c r="I249" s="82">
        <v>32.71</v>
      </c>
      <c r="J249" s="82">
        <v>33.625</v>
      </c>
      <c r="K249" s="82"/>
      <c r="L249" s="137">
        <v>68.8</v>
      </c>
      <c r="M249" s="137">
        <v>135.13499999999999</v>
      </c>
      <c r="N249" s="138">
        <v>7239835.6083957143</v>
      </c>
      <c r="O249" s="138">
        <v>295950000</v>
      </c>
      <c r="P249" s="138">
        <v>117610000</v>
      </c>
      <c r="Q249" s="138">
        <v>178340000</v>
      </c>
      <c r="R249" s="87">
        <f t="shared" si="6"/>
        <v>7239775.8348171581</v>
      </c>
      <c r="S249" s="138">
        <v>295950000</v>
      </c>
      <c r="T249" s="87">
        <f t="shared" si="7"/>
        <v>14220161.44532001</v>
      </c>
      <c r="U249" s="135"/>
      <c r="V249" s="115" t="s">
        <v>2043</v>
      </c>
      <c r="W249" s="115" t="s">
        <v>2043</v>
      </c>
      <c r="X249" s="115" t="s">
        <v>772</v>
      </c>
    </row>
    <row r="250" spans="1:24">
      <c r="A250" s="135"/>
      <c r="B250" s="135">
        <v>9</v>
      </c>
      <c r="C250" s="82">
        <v>1</v>
      </c>
      <c r="D250" s="82">
        <v>17</v>
      </c>
      <c r="E250" s="82">
        <v>3.65</v>
      </c>
      <c r="F250" s="139" t="s">
        <v>2168</v>
      </c>
      <c r="G250" s="82">
        <v>5</v>
      </c>
      <c r="H250" s="82">
        <v>19.459</v>
      </c>
      <c r="I250" s="82">
        <v>33.936</v>
      </c>
      <c r="J250" s="82">
        <v>34.886000000000003</v>
      </c>
      <c r="K250" s="82"/>
      <c r="L250" s="137">
        <v>71.38</v>
      </c>
      <c r="M250" s="137">
        <v>140.202</v>
      </c>
      <c r="N250" s="138">
        <v>7239819.8580556931</v>
      </c>
      <c r="O250" s="138">
        <v>307048000</v>
      </c>
      <c r="P250" s="138">
        <v>122018000</v>
      </c>
      <c r="Q250" s="138">
        <v>185030000</v>
      </c>
      <c r="R250" s="87">
        <f t="shared" si="6"/>
        <v>7239801.9339510258</v>
      </c>
      <c r="S250" s="138">
        <v>307048000</v>
      </c>
      <c r="T250" s="87">
        <f t="shared" si="7"/>
        <v>14220155.656259479</v>
      </c>
      <c r="U250" s="135"/>
      <c r="V250" s="115" t="s">
        <v>2043</v>
      </c>
      <c r="W250" s="115" t="s">
        <v>2043</v>
      </c>
      <c r="X250" s="115" t="s">
        <v>772</v>
      </c>
    </row>
    <row r="251" spans="1:24">
      <c r="A251" s="135"/>
      <c r="B251" s="135">
        <v>9</v>
      </c>
      <c r="C251" s="82">
        <v>3</v>
      </c>
      <c r="D251" s="82">
        <v>18</v>
      </c>
      <c r="E251" s="82">
        <v>3.95</v>
      </c>
      <c r="F251" s="139" t="s">
        <v>2169</v>
      </c>
      <c r="G251" s="82">
        <v>5</v>
      </c>
      <c r="H251" s="82">
        <v>38.192999999999998</v>
      </c>
      <c r="I251" s="82">
        <v>66.60499999999999</v>
      </c>
      <c r="J251" s="82">
        <v>68.468999999999994</v>
      </c>
      <c r="K251" s="82"/>
      <c r="L251" s="137">
        <v>140.096</v>
      </c>
      <c r="M251" s="137">
        <v>275.16999999999996</v>
      </c>
      <c r="N251" s="138">
        <v>7339900.7676690007</v>
      </c>
      <c r="O251" s="138">
        <v>610966000</v>
      </c>
      <c r="P251" s="138">
        <v>242796000</v>
      </c>
      <c r="Q251" s="138">
        <v>368170000</v>
      </c>
      <c r="R251" s="87">
        <f t="shared" si="6"/>
        <v>7339907.3810720183</v>
      </c>
      <c r="S251" s="138">
        <v>610966000</v>
      </c>
      <c r="T251" s="87">
        <f t="shared" si="7"/>
        <v>14416702.218832705</v>
      </c>
      <c r="U251" s="135"/>
      <c r="V251" s="115" t="s">
        <v>2043</v>
      </c>
      <c r="W251" s="115" t="s">
        <v>2043</v>
      </c>
      <c r="X251" s="115" t="s">
        <v>772</v>
      </c>
    </row>
    <row r="252" spans="1:24">
      <c r="A252" s="135"/>
      <c r="B252" s="135">
        <v>9</v>
      </c>
      <c r="C252" s="82">
        <v>3</v>
      </c>
      <c r="D252" s="82">
        <v>18</v>
      </c>
      <c r="E252" s="82">
        <v>3.95</v>
      </c>
      <c r="F252" s="139" t="s">
        <v>2170</v>
      </c>
      <c r="G252" s="82">
        <v>5</v>
      </c>
      <c r="H252" s="82">
        <v>28.352</v>
      </c>
      <c r="I252" s="82">
        <v>49.445</v>
      </c>
      <c r="J252" s="82">
        <v>50.829000000000001</v>
      </c>
      <c r="K252" s="82"/>
      <c r="L252" s="137">
        <v>104</v>
      </c>
      <c r="M252" s="137">
        <v>204.274</v>
      </c>
      <c r="N252" s="138">
        <v>7319858.2363698157</v>
      </c>
      <c r="O252" s="138">
        <v>452316000</v>
      </c>
      <c r="P252" s="138">
        <v>179746000</v>
      </c>
      <c r="Q252" s="138">
        <v>272570000</v>
      </c>
      <c r="R252" s="87">
        <f t="shared" si="6"/>
        <v>7319871.8590336088</v>
      </c>
      <c r="S252" s="138">
        <v>452316000</v>
      </c>
      <c r="T252" s="87">
        <f t="shared" si="7"/>
        <v>14377495.232040687</v>
      </c>
      <c r="U252" s="135"/>
      <c r="V252" s="115" t="s">
        <v>2043</v>
      </c>
      <c r="W252" s="115" t="s">
        <v>2043</v>
      </c>
      <c r="X252" s="115" t="s">
        <v>772</v>
      </c>
    </row>
    <row r="253" spans="1:24">
      <c r="A253" s="135"/>
      <c r="B253" s="135">
        <v>9</v>
      </c>
      <c r="C253" s="82">
        <v>3</v>
      </c>
      <c r="D253" s="82">
        <v>18</v>
      </c>
      <c r="E253" s="82">
        <v>3.95</v>
      </c>
      <c r="F253" s="139" t="s">
        <v>2171</v>
      </c>
      <c r="G253" s="82">
        <v>5</v>
      </c>
      <c r="H253" s="82">
        <v>28.352</v>
      </c>
      <c r="I253" s="82">
        <v>49.445</v>
      </c>
      <c r="J253" s="82">
        <v>50.829000000000001</v>
      </c>
      <c r="K253" s="82"/>
      <c r="L253" s="137">
        <v>104</v>
      </c>
      <c r="M253" s="137">
        <v>204.274</v>
      </c>
      <c r="N253" s="138">
        <v>7339779.5866845762</v>
      </c>
      <c r="O253" s="138">
        <v>453547000</v>
      </c>
      <c r="P253" s="138">
        <v>180237000</v>
      </c>
      <c r="Q253" s="138">
        <v>273310000</v>
      </c>
      <c r="R253" s="87">
        <f t="shared" si="6"/>
        <v>7339793.2464231122</v>
      </c>
      <c r="S253" s="138">
        <v>453547000</v>
      </c>
      <c r="T253" s="87">
        <f t="shared" si="7"/>
        <v>14416624.284806103</v>
      </c>
      <c r="U253" s="135"/>
      <c r="V253" s="115" t="s">
        <v>2043</v>
      </c>
      <c r="W253" s="115" t="s">
        <v>2043</v>
      </c>
      <c r="X253" s="115" t="s">
        <v>772</v>
      </c>
    </row>
    <row r="254" spans="1:24">
      <c r="A254" s="135"/>
      <c r="B254" s="135">
        <v>9</v>
      </c>
      <c r="C254" s="82">
        <v>3</v>
      </c>
      <c r="D254" s="82">
        <v>18</v>
      </c>
      <c r="E254" s="82">
        <v>3.95</v>
      </c>
      <c r="F254" s="139" t="s">
        <v>2172</v>
      </c>
      <c r="G254" s="82">
        <v>5</v>
      </c>
      <c r="H254" s="82">
        <v>28.352</v>
      </c>
      <c r="I254" s="82">
        <v>49.445</v>
      </c>
      <c r="J254" s="82">
        <v>50.829000000000001</v>
      </c>
      <c r="K254" s="82"/>
      <c r="L254" s="137">
        <v>104</v>
      </c>
      <c r="M254" s="137">
        <v>204.274</v>
      </c>
      <c r="N254" s="138">
        <v>7309905.6527438387</v>
      </c>
      <c r="O254" s="138">
        <v>451701000</v>
      </c>
      <c r="P254" s="138">
        <v>179501000</v>
      </c>
      <c r="Q254" s="138">
        <v>272200000</v>
      </c>
      <c r="R254" s="87">
        <f t="shared" si="6"/>
        <v>7309919.2568853199</v>
      </c>
      <c r="S254" s="138">
        <v>451701000</v>
      </c>
      <c r="T254" s="87">
        <f t="shared" si="7"/>
        <v>14357946.598855689</v>
      </c>
      <c r="U254" s="135"/>
      <c r="V254" s="115" t="s">
        <v>2043</v>
      </c>
      <c r="W254" s="115" t="s">
        <v>2043</v>
      </c>
      <c r="X254" s="115" t="s">
        <v>772</v>
      </c>
    </row>
    <row r="255" spans="1:24">
      <c r="A255" s="135"/>
      <c r="B255" s="135">
        <v>9</v>
      </c>
      <c r="C255" s="82">
        <v>3</v>
      </c>
      <c r="D255" s="82">
        <v>18</v>
      </c>
      <c r="E255" s="82">
        <v>3.95</v>
      </c>
      <c r="F255" s="139" t="s">
        <v>2173</v>
      </c>
      <c r="G255" s="82">
        <v>5</v>
      </c>
      <c r="H255" s="82">
        <v>28.352</v>
      </c>
      <c r="I255" s="82">
        <v>49.445</v>
      </c>
      <c r="J255" s="82">
        <v>50.829000000000001</v>
      </c>
      <c r="K255" s="82"/>
      <c r="L255" s="137">
        <v>104</v>
      </c>
      <c r="M255" s="137">
        <v>204.274</v>
      </c>
      <c r="N255" s="138">
        <v>7309905.6527438387</v>
      </c>
      <c r="O255" s="138">
        <v>451701000</v>
      </c>
      <c r="P255" s="138">
        <v>179501000</v>
      </c>
      <c r="Q255" s="138">
        <v>272200000</v>
      </c>
      <c r="R255" s="87">
        <f t="shared" si="6"/>
        <v>7309919.2568853199</v>
      </c>
      <c r="S255" s="138">
        <v>451701000</v>
      </c>
      <c r="T255" s="87">
        <f t="shared" si="7"/>
        <v>14357946.598855689</v>
      </c>
      <c r="U255" s="135"/>
      <c r="V255" s="115" t="s">
        <v>2043</v>
      </c>
      <c r="W255" s="115" t="s">
        <v>2043</v>
      </c>
      <c r="X255" s="115" t="s">
        <v>772</v>
      </c>
    </row>
    <row r="256" spans="1:24">
      <c r="A256" s="135"/>
      <c r="B256" s="135">
        <v>9</v>
      </c>
      <c r="C256" s="82">
        <v>3</v>
      </c>
      <c r="D256" s="82">
        <v>18</v>
      </c>
      <c r="E256" s="82">
        <v>3.95</v>
      </c>
      <c r="F256" s="139" t="s">
        <v>2174</v>
      </c>
      <c r="G256" s="82">
        <v>5</v>
      </c>
      <c r="H256" s="82">
        <v>28.352</v>
      </c>
      <c r="I256" s="82">
        <v>49.445</v>
      </c>
      <c r="J256" s="82">
        <v>50.829000000000001</v>
      </c>
      <c r="K256" s="82"/>
      <c r="L256" s="137">
        <v>104</v>
      </c>
      <c r="M256" s="137">
        <v>204.274</v>
      </c>
      <c r="N256" s="138">
        <v>7309905.6527438387</v>
      </c>
      <c r="O256" s="138">
        <v>451701000</v>
      </c>
      <c r="P256" s="138">
        <v>179501000</v>
      </c>
      <c r="Q256" s="138">
        <v>272200000</v>
      </c>
      <c r="R256" s="87">
        <f t="shared" si="6"/>
        <v>7309919.2568853199</v>
      </c>
      <c r="S256" s="138">
        <v>451701000</v>
      </c>
      <c r="T256" s="87">
        <f t="shared" si="7"/>
        <v>14357946.598855689</v>
      </c>
      <c r="U256" s="135"/>
      <c r="V256" s="115" t="s">
        <v>2043</v>
      </c>
      <c r="W256" s="115" t="s">
        <v>2043</v>
      </c>
      <c r="X256" s="115" t="s">
        <v>772</v>
      </c>
    </row>
    <row r="257" spans="1:24">
      <c r="A257" s="135"/>
      <c r="B257" s="135">
        <v>9</v>
      </c>
      <c r="C257" s="82">
        <v>3</v>
      </c>
      <c r="D257" s="82">
        <v>18</v>
      </c>
      <c r="E257" s="82">
        <v>3.95</v>
      </c>
      <c r="F257" s="139" t="s">
        <v>2175</v>
      </c>
      <c r="G257" s="82">
        <v>5</v>
      </c>
      <c r="H257" s="82">
        <v>28.352</v>
      </c>
      <c r="I257" s="82">
        <v>49.445</v>
      </c>
      <c r="J257" s="82">
        <v>50.829000000000001</v>
      </c>
      <c r="K257" s="82"/>
      <c r="L257" s="137">
        <v>104</v>
      </c>
      <c r="M257" s="137">
        <v>204.274</v>
      </c>
      <c r="N257" s="138">
        <v>7309905.6527438387</v>
      </c>
      <c r="O257" s="138">
        <v>451701000</v>
      </c>
      <c r="P257" s="138">
        <v>179501000</v>
      </c>
      <c r="Q257" s="138">
        <v>272200000</v>
      </c>
      <c r="R257" s="87">
        <f t="shared" si="6"/>
        <v>7309919.2568853199</v>
      </c>
      <c r="S257" s="138">
        <v>451701000</v>
      </c>
      <c r="T257" s="87">
        <f t="shared" si="7"/>
        <v>14357946.598855689</v>
      </c>
      <c r="U257" s="135"/>
      <c r="V257" s="115" t="s">
        <v>2043</v>
      </c>
      <c r="W257" s="115" t="s">
        <v>2043</v>
      </c>
      <c r="X257" s="115" t="s">
        <v>772</v>
      </c>
    </row>
    <row r="258" spans="1:24">
      <c r="A258" s="135"/>
      <c r="B258" s="135">
        <v>9</v>
      </c>
      <c r="C258" s="82">
        <v>3</v>
      </c>
      <c r="D258" s="82">
        <v>18</v>
      </c>
      <c r="E258" s="82">
        <v>3.95</v>
      </c>
      <c r="F258" s="139" t="s">
        <v>2176</v>
      </c>
      <c r="G258" s="82">
        <v>5</v>
      </c>
      <c r="H258" s="82">
        <v>29.77</v>
      </c>
      <c r="I258" s="82">
        <v>51.917000000000002</v>
      </c>
      <c r="J258" s="82">
        <v>53.37</v>
      </c>
      <c r="K258" s="82"/>
      <c r="L258" s="137">
        <v>109.2</v>
      </c>
      <c r="M258" s="137">
        <v>214.48699999999999</v>
      </c>
      <c r="N258" s="138">
        <v>7309839.400758299</v>
      </c>
      <c r="O258" s="138">
        <v>474277000</v>
      </c>
      <c r="P258" s="138">
        <v>188477000</v>
      </c>
      <c r="Q258" s="138">
        <v>285800000</v>
      </c>
      <c r="R258" s="87">
        <f t="shared" si="6"/>
        <v>7309803.6302417833</v>
      </c>
      <c r="S258" s="138">
        <v>474277000</v>
      </c>
      <c r="T258" s="87">
        <f t="shared" si="7"/>
        <v>14357672.630399903</v>
      </c>
      <c r="U258" s="135"/>
      <c r="V258" s="115" t="s">
        <v>2043</v>
      </c>
      <c r="W258" s="115" t="s">
        <v>2043</v>
      </c>
      <c r="X258" s="115" t="s">
        <v>772</v>
      </c>
    </row>
    <row r="259" spans="1:24">
      <c r="A259" s="135"/>
      <c r="B259" s="135">
        <v>9</v>
      </c>
      <c r="C259" s="82">
        <v>3</v>
      </c>
      <c r="D259" s="82">
        <v>18</v>
      </c>
      <c r="E259" s="82">
        <v>3.95</v>
      </c>
      <c r="F259" s="139" t="s">
        <v>2177</v>
      </c>
      <c r="G259" s="82">
        <v>5</v>
      </c>
      <c r="H259" s="82">
        <v>18.106000000000002</v>
      </c>
      <c r="I259" s="82">
        <v>31.576000000000001</v>
      </c>
      <c r="J259" s="82">
        <v>32.459000000000003</v>
      </c>
      <c r="K259" s="82"/>
      <c r="L259" s="137">
        <v>66.415000000000006</v>
      </c>
      <c r="M259" s="137">
        <v>130.45000000000002</v>
      </c>
      <c r="N259" s="138">
        <v>7339930.5643546795</v>
      </c>
      <c r="O259" s="138">
        <v>289641000</v>
      </c>
      <c r="P259" s="138">
        <v>115101000</v>
      </c>
      <c r="Q259" s="138">
        <v>174540000</v>
      </c>
      <c r="R259" s="87">
        <f t="shared" ref="R259:R262" si="8">S259/(M259*0.3025)</f>
        <v>7339907.3138436871</v>
      </c>
      <c r="S259" s="138">
        <v>289641000</v>
      </c>
      <c r="T259" s="87">
        <f t="shared" ref="T259:T262" si="9">S259/(L259*0.3025)</f>
        <v>14416787.007316256</v>
      </c>
      <c r="U259" s="135"/>
      <c r="V259" s="115" t="s">
        <v>2043</v>
      </c>
      <c r="W259" s="115" t="s">
        <v>2043</v>
      </c>
      <c r="X259" s="115" t="s">
        <v>772</v>
      </c>
    </row>
    <row r="260" spans="1:24">
      <c r="A260" s="135"/>
      <c r="B260" s="135">
        <v>9</v>
      </c>
      <c r="C260" s="82">
        <v>3</v>
      </c>
      <c r="D260" s="82">
        <v>18</v>
      </c>
      <c r="E260" s="82">
        <v>3.95</v>
      </c>
      <c r="F260" s="139" t="s">
        <v>2178</v>
      </c>
      <c r="G260" s="82">
        <v>5</v>
      </c>
      <c r="H260" s="82">
        <v>18.756</v>
      </c>
      <c r="I260" s="82">
        <v>32.71</v>
      </c>
      <c r="J260" s="82">
        <v>33.625</v>
      </c>
      <c r="K260" s="82"/>
      <c r="L260" s="137">
        <v>68.8</v>
      </c>
      <c r="M260" s="137">
        <v>135.13499999999999</v>
      </c>
      <c r="N260" s="138">
        <v>7339987.279221097</v>
      </c>
      <c r="O260" s="138">
        <v>300044000</v>
      </c>
      <c r="P260" s="138">
        <v>119234000</v>
      </c>
      <c r="Q260" s="138">
        <v>180810000</v>
      </c>
      <c r="R260" s="87">
        <f t="shared" si="8"/>
        <v>7339926.6787696555</v>
      </c>
      <c r="S260" s="138">
        <v>300044000</v>
      </c>
      <c r="T260" s="87">
        <f t="shared" si="9"/>
        <v>14416874.879876995</v>
      </c>
      <c r="U260" s="135"/>
      <c r="V260" s="115" t="s">
        <v>2043</v>
      </c>
      <c r="W260" s="115" t="s">
        <v>2043</v>
      </c>
      <c r="X260" s="115" t="s">
        <v>772</v>
      </c>
    </row>
    <row r="261" spans="1:24">
      <c r="A261" s="135"/>
      <c r="B261" s="135">
        <v>9</v>
      </c>
      <c r="C261" s="82">
        <v>3</v>
      </c>
      <c r="D261" s="82">
        <v>18</v>
      </c>
      <c r="E261" s="82">
        <v>3.95</v>
      </c>
      <c r="F261" s="139" t="s">
        <v>2179</v>
      </c>
      <c r="G261" s="82">
        <v>5</v>
      </c>
      <c r="H261" s="82">
        <v>18.756</v>
      </c>
      <c r="I261" s="82">
        <v>32.71</v>
      </c>
      <c r="J261" s="82">
        <v>33.625</v>
      </c>
      <c r="K261" s="82"/>
      <c r="L261" s="137">
        <v>68.8</v>
      </c>
      <c r="M261" s="137">
        <v>135.13499999999999</v>
      </c>
      <c r="N261" s="138">
        <v>7339987.279221097</v>
      </c>
      <c r="O261" s="138">
        <v>300044000</v>
      </c>
      <c r="P261" s="138">
        <v>119234000</v>
      </c>
      <c r="Q261" s="138">
        <v>180810000</v>
      </c>
      <c r="R261" s="87">
        <f t="shared" si="8"/>
        <v>7339926.6787696555</v>
      </c>
      <c r="S261" s="138">
        <v>300044000</v>
      </c>
      <c r="T261" s="87">
        <f t="shared" si="9"/>
        <v>14416874.879876995</v>
      </c>
      <c r="U261" s="135"/>
      <c r="V261" s="115" t="s">
        <v>2043</v>
      </c>
      <c r="W261" s="115" t="s">
        <v>2043</v>
      </c>
      <c r="X261" s="115" t="s">
        <v>772</v>
      </c>
    </row>
    <row r="262" spans="1:24">
      <c r="A262" s="135"/>
      <c r="B262" s="135">
        <v>9</v>
      </c>
      <c r="C262" s="82">
        <v>3</v>
      </c>
      <c r="D262" s="82">
        <v>18</v>
      </c>
      <c r="E262" s="82">
        <v>3.95</v>
      </c>
      <c r="F262" s="139" t="s">
        <v>2180</v>
      </c>
      <c r="G262" s="82">
        <v>5</v>
      </c>
      <c r="H262" s="82">
        <v>19.459</v>
      </c>
      <c r="I262" s="82">
        <v>33.936</v>
      </c>
      <c r="J262" s="82">
        <v>34.886000000000003</v>
      </c>
      <c r="K262" s="82"/>
      <c r="L262" s="137">
        <v>71.38</v>
      </c>
      <c r="M262" s="137">
        <v>140.202</v>
      </c>
      <c r="N262" s="138">
        <v>7339935.3941194499</v>
      </c>
      <c r="O262" s="138">
        <v>311294000</v>
      </c>
      <c r="P262" s="138">
        <v>123704000</v>
      </c>
      <c r="Q262" s="138">
        <v>187590000</v>
      </c>
      <c r="R262" s="87">
        <f t="shared" si="8"/>
        <v>7339917.2221520757</v>
      </c>
      <c r="S262" s="138">
        <v>311294000</v>
      </c>
      <c r="T262" s="87">
        <f t="shared" si="9"/>
        <v>14416798.464278024</v>
      </c>
      <c r="U262" s="135"/>
      <c r="V262" s="115" t="s">
        <v>2043</v>
      </c>
      <c r="W262" s="115" t="s">
        <v>2043</v>
      </c>
      <c r="X262" s="115" t="s">
        <v>772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X255"/>
  <sheetViews>
    <sheetView workbookViewId="0">
      <selection sqref="A1:XFD1"/>
    </sheetView>
  </sheetViews>
  <sheetFormatPr defaultRowHeight="11.25"/>
  <cols>
    <col min="1" max="1" width="6.5" style="140" customWidth="1"/>
    <col min="2" max="2" width="7" style="140" customWidth="1"/>
    <col min="3" max="3" width="6" style="140" customWidth="1"/>
    <col min="4" max="4" width="4" style="140" customWidth="1"/>
    <col min="5" max="5" width="6" style="140" customWidth="1"/>
    <col min="6" max="6" width="6" style="141" customWidth="1"/>
    <col min="7" max="7" width="6" style="140" customWidth="1"/>
    <col min="8" max="10" width="13.33203125" style="140" customWidth="1"/>
    <col min="11" max="11" width="8" style="140" customWidth="1"/>
    <col min="12" max="13" width="9.33203125" style="140" customWidth="1"/>
    <col min="14" max="14" width="12.1640625" style="142" bestFit="1" customWidth="1"/>
    <col min="15" max="15" width="15.33203125" style="142" customWidth="1"/>
    <col min="16" max="18" width="13.33203125" style="142" customWidth="1"/>
    <col min="19" max="20" width="15.33203125" style="142" customWidth="1"/>
    <col min="21" max="21" width="8" style="140" customWidth="1"/>
    <col min="22" max="23" width="8.1640625" style="140" customWidth="1"/>
    <col min="24" max="24" width="11.3320312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10</v>
      </c>
      <c r="C2" s="82">
        <v>2</v>
      </c>
      <c r="D2" s="82">
        <v>1</v>
      </c>
      <c r="E2" s="82">
        <v>5.2</v>
      </c>
      <c r="F2" s="83" t="s">
        <v>2182</v>
      </c>
      <c r="G2" s="82">
        <v>5</v>
      </c>
      <c r="H2" s="82">
        <v>43.716378851535488</v>
      </c>
      <c r="I2" s="82">
        <v>71.580139121036581</v>
      </c>
      <c r="J2" s="82">
        <v>70.09677893763984</v>
      </c>
      <c r="K2" s="82"/>
      <c r="L2" s="137">
        <v>155.92500000000001</v>
      </c>
      <c r="M2" s="137">
        <v>297.60191805867646</v>
      </c>
      <c r="N2" s="87">
        <f>O2/(M2*0.3025)</f>
        <v>14999992.188897269</v>
      </c>
      <c r="O2" s="138">
        <v>1350368000</v>
      </c>
      <c r="P2" s="138">
        <v>625175000</v>
      </c>
      <c r="Q2" s="138">
        <v>725193000</v>
      </c>
      <c r="R2" s="87">
        <f>S2/(M2*0.3025)</f>
        <v>14999992.188897269</v>
      </c>
      <c r="S2" s="138">
        <v>1350368000</v>
      </c>
      <c r="T2" s="87">
        <f>S2/(L2*0.3025)</f>
        <v>28629318.238133665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10</v>
      </c>
      <c r="C3" s="82">
        <v>2</v>
      </c>
      <c r="D3" s="82">
        <v>1</v>
      </c>
      <c r="E3" s="82">
        <v>5.2</v>
      </c>
      <c r="F3" s="83" t="s">
        <v>1097</v>
      </c>
      <c r="G3" s="82">
        <v>5</v>
      </c>
      <c r="H3" s="82">
        <v>31.176920495691814</v>
      </c>
      <c r="I3" s="82">
        <v>51.048333944263369</v>
      </c>
      <c r="J3" s="82">
        <v>49.990455782366837</v>
      </c>
      <c r="K3" s="82"/>
      <c r="L3" s="137">
        <v>111.2</v>
      </c>
      <c r="M3" s="137">
        <v>212.23878972663019</v>
      </c>
      <c r="N3" s="138">
        <v>13000000</v>
      </c>
      <c r="O3" s="138">
        <v>834628000</v>
      </c>
      <c r="P3" s="138">
        <v>386405000</v>
      </c>
      <c r="Q3" s="138">
        <v>448223000</v>
      </c>
      <c r="R3" s="87">
        <f t="shared" ref="R3:R66" si="0">S3/(M3*0.3025)</f>
        <v>12999983.791841652</v>
      </c>
      <c r="S3" s="138">
        <v>834628000</v>
      </c>
      <c r="T3" s="87">
        <f t="shared" ref="T3:T66" si="1">S3/(L3*0.3025)</f>
        <v>24812057.791783106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10</v>
      </c>
      <c r="C4" s="82">
        <v>2</v>
      </c>
      <c r="D4" s="82">
        <v>1</v>
      </c>
      <c r="E4" s="82">
        <v>5.2</v>
      </c>
      <c r="F4" s="83" t="s">
        <v>1098</v>
      </c>
      <c r="G4" s="82">
        <v>5</v>
      </c>
      <c r="H4" s="82">
        <v>54.158011758485593</v>
      </c>
      <c r="I4" s="82">
        <v>88.677015755502595</v>
      </c>
      <c r="J4" s="82">
        <v>86.839355812823058</v>
      </c>
      <c r="K4" s="82"/>
      <c r="L4" s="137">
        <v>193.16759999999999</v>
      </c>
      <c r="M4" s="137">
        <v>368.68397156832566</v>
      </c>
      <c r="N4" s="138">
        <v>12000000</v>
      </c>
      <c r="O4" s="138">
        <v>1338322000</v>
      </c>
      <c r="P4" s="138">
        <v>619598000</v>
      </c>
      <c r="Q4" s="138">
        <v>718724000</v>
      </c>
      <c r="R4" s="87">
        <f t="shared" si="0"/>
        <v>11999992.676269026</v>
      </c>
      <c r="S4" s="138">
        <v>1338322000</v>
      </c>
      <c r="T4" s="87">
        <f t="shared" si="1"/>
        <v>22903452.539026659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10</v>
      </c>
      <c r="C5" s="82">
        <v>2</v>
      </c>
      <c r="D5" s="82">
        <v>1</v>
      </c>
      <c r="E5" s="82">
        <v>5.2</v>
      </c>
      <c r="F5" s="83" t="s">
        <v>1099</v>
      </c>
      <c r="G5" s="82">
        <v>5</v>
      </c>
      <c r="H5" s="82">
        <v>18.732170446893505</v>
      </c>
      <c r="I5" s="82">
        <v>30.671601853878411</v>
      </c>
      <c r="J5" s="82">
        <v>30.035992123166533</v>
      </c>
      <c r="K5" s="82"/>
      <c r="L5" s="137">
        <v>66.812799999999996</v>
      </c>
      <c r="M5" s="137">
        <v>127.52039397704495</v>
      </c>
      <c r="N5" s="138">
        <v>13000000</v>
      </c>
      <c r="O5" s="138">
        <v>501473000</v>
      </c>
      <c r="P5" s="138">
        <v>232165000</v>
      </c>
      <c r="Q5" s="138">
        <v>269308000</v>
      </c>
      <c r="R5" s="87">
        <f t="shared" si="0"/>
        <v>12999975.390363755</v>
      </c>
      <c r="S5" s="138">
        <v>501473000</v>
      </c>
      <c r="T5" s="87">
        <f t="shared" si="1"/>
        <v>24812041.756535791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10</v>
      </c>
      <c r="C6" s="82">
        <v>2</v>
      </c>
      <c r="D6" s="82">
        <v>1</v>
      </c>
      <c r="E6" s="82">
        <v>5.2</v>
      </c>
      <c r="F6" s="83" t="s">
        <v>1100</v>
      </c>
      <c r="G6" s="82">
        <v>5</v>
      </c>
      <c r="H6" s="82">
        <v>18.896802530662125</v>
      </c>
      <c r="I6" s="82">
        <v>30.941166437440213</v>
      </c>
      <c r="J6" s="82">
        <v>30.299970501182781</v>
      </c>
      <c r="K6" s="82"/>
      <c r="L6" s="137">
        <v>67.400000000000006</v>
      </c>
      <c r="M6" s="137">
        <v>128.64113693862299</v>
      </c>
      <c r="N6" s="138">
        <v>12000000</v>
      </c>
      <c r="O6" s="138">
        <v>466967000</v>
      </c>
      <c r="P6" s="138">
        <v>216190000</v>
      </c>
      <c r="Q6" s="138">
        <v>250777000</v>
      </c>
      <c r="R6" s="87">
        <f t="shared" si="0"/>
        <v>11999991.594601614</v>
      </c>
      <c r="S6" s="138">
        <v>466967000</v>
      </c>
      <c r="T6" s="87">
        <f t="shared" si="1"/>
        <v>22903450.474532213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10</v>
      </c>
      <c r="C7" s="82">
        <v>2</v>
      </c>
      <c r="D7" s="82">
        <v>1</v>
      </c>
      <c r="E7" s="82">
        <v>5.2</v>
      </c>
      <c r="F7" s="83" t="s">
        <v>1101</v>
      </c>
      <c r="G7" s="82">
        <v>5</v>
      </c>
      <c r="H7" s="82">
        <v>20.691157667104818</v>
      </c>
      <c r="I7" s="82">
        <v>33.87920004574314</v>
      </c>
      <c r="J7" s="82">
        <v>33.177119035419715</v>
      </c>
      <c r="K7" s="82"/>
      <c r="L7" s="137">
        <v>73.8</v>
      </c>
      <c r="M7" s="137">
        <v>140.85631908116287</v>
      </c>
      <c r="N7" s="138">
        <v>12000000</v>
      </c>
      <c r="O7" s="138">
        <v>511307000</v>
      </c>
      <c r="P7" s="138">
        <v>236718000</v>
      </c>
      <c r="Q7" s="138">
        <v>274589000</v>
      </c>
      <c r="R7" s="87">
        <f t="shared" si="0"/>
        <v>11999966.245079949</v>
      </c>
      <c r="S7" s="138">
        <v>511307000</v>
      </c>
      <c r="T7" s="87">
        <f t="shared" si="1"/>
        <v>22903402.091872163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10</v>
      </c>
      <c r="C8" s="82">
        <v>2</v>
      </c>
      <c r="D8" s="82">
        <v>1</v>
      </c>
      <c r="E8" s="82">
        <v>5.2</v>
      </c>
      <c r="F8" s="83" t="s">
        <v>1102</v>
      </c>
      <c r="G8" s="82">
        <v>5</v>
      </c>
      <c r="H8" s="82">
        <v>21.194502319675998</v>
      </c>
      <c r="I8" s="82">
        <v>34.703364379647233</v>
      </c>
      <c r="J8" s="82">
        <v>33.984204154719023</v>
      </c>
      <c r="K8" s="82"/>
      <c r="L8" s="137">
        <v>75.595299999999995</v>
      </c>
      <c r="M8" s="137">
        <v>144.28286853436626</v>
      </c>
      <c r="N8" s="138">
        <v>12000000</v>
      </c>
      <c r="O8" s="138">
        <v>523746000</v>
      </c>
      <c r="P8" s="138">
        <v>242477000</v>
      </c>
      <c r="Q8" s="138">
        <v>281269000</v>
      </c>
      <c r="R8" s="87">
        <f t="shared" si="0"/>
        <v>11999981.377725352</v>
      </c>
      <c r="S8" s="138">
        <v>523746000</v>
      </c>
      <c r="T8" s="87">
        <f t="shared" si="1"/>
        <v>22903430.974375263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10</v>
      </c>
      <c r="C9" s="82">
        <v>2</v>
      </c>
      <c r="D9" s="82">
        <v>1</v>
      </c>
      <c r="E9" s="82">
        <v>5.2</v>
      </c>
      <c r="F9" s="83" t="s">
        <v>1103</v>
      </c>
      <c r="G9" s="82">
        <v>5</v>
      </c>
      <c r="H9" s="82">
        <v>19.205207319738211</v>
      </c>
      <c r="I9" s="82">
        <v>31.446140963867276</v>
      </c>
      <c r="J9" s="82">
        <v>30.79448040550475</v>
      </c>
      <c r="K9" s="82"/>
      <c r="L9" s="137">
        <v>68.5</v>
      </c>
      <c r="M9" s="137">
        <v>130.74062136937201</v>
      </c>
      <c r="N9" s="138">
        <v>12000000</v>
      </c>
      <c r="O9" s="138">
        <v>474587000</v>
      </c>
      <c r="P9" s="138">
        <v>219718000</v>
      </c>
      <c r="Q9" s="138">
        <v>254869000</v>
      </c>
      <c r="R9" s="87">
        <f t="shared" si="0"/>
        <v>11999963.195797032</v>
      </c>
      <c r="S9" s="138">
        <v>474587000</v>
      </c>
      <c r="T9" s="87">
        <f t="shared" si="1"/>
        <v>22903396.271943055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10</v>
      </c>
      <c r="C10" s="82">
        <v>2</v>
      </c>
      <c r="D10" s="82">
        <v>1</v>
      </c>
      <c r="E10" s="82">
        <v>5.2</v>
      </c>
      <c r="F10" s="83" t="s">
        <v>1104</v>
      </c>
      <c r="G10" s="82">
        <v>5</v>
      </c>
      <c r="H10" s="82">
        <v>27.312019715789283</v>
      </c>
      <c r="I10" s="82">
        <v>44.720039085854509</v>
      </c>
      <c r="J10" s="82">
        <v>43.793302616849701</v>
      </c>
      <c r="K10" s="82"/>
      <c r="L10" s="137">
        <v>97.414900000000003</v>
      </c>
      <c r="M10" s="137">
        <v>185.92824170270421</v>
      </c>
      <c r="N10" s="138">
        <v>13000000</v>
      </c>
      <c r="O10" s="138">
        <v>731161000</v>
      </c>
      <c r="P10" s="138">
        <v>338503000</v>
      </c>
      <c r="Q10" s="138">
        <v>392658000</v>
      </c>
      <c r="R10" s="87">
        <f t="shared" si="0"/>
        <v>12999967.809568323</v>
      </c>
      <c r="S10" s="138">
        <v>731161000</v>
      </c>
      <c r="T10" s="87">
        <f t="shared" si="1"/>
        <v>24812027.287661266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10</v>
      </c>
      <c r="C11" s="82">
        <v>1</v>
      </c>
      <c r="D11" s="82">
        <v>2</v>
      </c>
      <c r="E11" s="82">
        <v>5.2</v>
      </c>
      <c r="F11" s="83" t="s">
        <v>2184</v>
      </c>
      <c r="G11" s="82">
        <v>5</v>
      </c>
      <c r="H11" s="82">
        <v>39.761031358036639</v>
      </c>
      <c r="I11" s="82">
        <v>65.103749006059189</v>
      </c>
      <c r="J11" s="82">
        <v>63.75459950381881</v>
      </c>
      <c r="K11" s="82"/>
      <c r="L11" s="137">
        <v>141.81729999999999</v>
      </c>
      <c r="M11" s="137">
        <v>270.67564850987799</v>
      </c>
      <c r="N11" s="138">
        <v>6590000</v>
      </c>
      <c r="O11" s="138">
        <v>539584000</v>
      </c>
      <c r="P11" s="138">
        <v>249809000</v>
      </c>
      <c r="Q11" s="138">
        <v>289775000</v>
      </c>
      <c r="R11" s="87">
        <f t="shared" si="0"/>
        <v>6589986.0964606972</v>
      </c>
      <c r="S11" s="138">
        <v>539584000</v>
      </c>
      <c r="T11" s="87">
        <f t="shared" si="1"/>
        <v>12577793.825792613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10</v>
      </c>
      <c r="C12" s="82">
        <v>1</v>
      </c>
      <c r="D12" s="82">
        <v>2</v>
      </c>
      <c r="E12" s="82">
        <v>5.2</v>
      </c>
      <c r="F12" s="83" t="s">
        <v>1108</v>
      </c>
      <c r="G12" s="82">
        <v>5</v>
      </c>
      <c r="H12" s="82">
        <v>37.356230996816343</v>
      </c>
      <c r="I12" s="82">
        <v>61.166187182856582</v>
      </c>
      <c r="J12" s="82">
        <v>59.898636047145303</v>
      </c>
      <c r="K12" s="82"/>
      <c r="L12" s="137">
        <v>133.24</v>
      </c>
      <c r="M12" s="137">
        <v>254.30482323000192</v>
      </c>
      <c r="N12" s="138">
        <v>6590000</v>
      </c>
      <c r="O12" s="138">
        <v>506950000</v>
      </c>
      <c r="P12" s="138">
        <v>234701000</v>
      </c>
      <c r="Q12" s="138">
        <v>272249000</v>
      </c>
      <c r="R12" s="87">
        <f t="shared" si="0"/>
        <v>6589996.0028651506</v>
      </c>
      <c r="S12" s="138">
        <v>506950000</v>
      </c>
      <c r="T12" s="87">
        <f t="shared" si="1"/>
        <v>12577812.733376171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10</v>
      </c>
      <c r="C13" s="82">
        <v>1</v>
      </c>
      <c r="D13" s="82">
        <v>2</v>
      </c>
      <c r="E13" s="82">
        <v>5.2</v>
      </c>
      <c r="F13" s="83" t="s">
        <v>1109</v>
      </c>
      <c r="G13" s="82">
        <v>5</v>
      </c>
      <c r="H13" s="82">
        <v>37.356230996816343</v>
      </c>
      <c r="I13" s="82">
        <v>61.166187182856582</v>
      </c>
      <c r="J13" s="82">
        <v>59.898636047145303</v>
      </c>
      <c r="K13" s="82"/>
      <c r="L13" s="137">
        <v>133.24</v>
      </c>
      <c r="M13" s="137">
        <v>254.30482323000192</v>
      </c>
      <c r="N13" s="138">
        <v>6590000</v>
      </c>
      <c r="O13" s="138">
        <v>506950000</v>
      </c>
      <c r="P13" s="138">
        <v>234701000</v>
      </c>
      <c r="Q13" s="138">
        <v>272249000</v>
      </c>
      <c r="R13" s="87">
        <f t="shared" si="0"/>
        <v>6589996.0028651506</v>
      </c>
      <c r="S13" s="138">
        <v>506950000</v>
      </c>
      <c r="T13" s="87">
        <f t="shared" si="1"/>
        <v>12577812.733376171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10</v>
      </c>
      <c r="C14" s="82">
        <v>1</v>
      </c>
      <c r="D14" s="82">
        <v>2</v>
      </c>
      <c r="E14" s="82">
        <v>5.2</v>
      </c>
      <c r="F14" s="83" t="s">
        <v>1110</v>
      </c>
      <c r="G14" s="82">
        <v>5</v>
      </c>
      <c r="H14" s="82">
        <v>37.356230996816343</v>
      </c>
      <c r="I14" s="82">
        <v>61.166187182856582</v>
      </c>
      <c r="J14" s="82">
        <v>59.898636047145303</v>
      </c>
      <c r="K14" s="82"/>
      <c r="L14" s="137">
        <v>133.24</v>
      </c>
      <c r="M14" s="137">
        <v>254.30482323000192</v>
      </c>
      <c r="N14" s="138">
        <v>6590000</v>
      </c>
      <c r="O14" s="138">
        <v>506950000</v>
      </c>
      <c r="P14" s="138">
        <v>234701000</v>
      </c>
      <c r="Q14" s="138">
        <v>272249000</v>
      </c>
      <c r="R14" s="87">
        <f t="shared" si="0"/>
        <v>6589996.0028651506</v>
      </c>
      <c r="S14" s="138">
        <v>506950000</v>
      </c>
      <c r="T14" s="87">
        <f t="shared" si="1"/>
        <v>12577812.733376171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10</v>
      </c>
      <c r="C15" s="82">
        <v>1</v>
      </c>
      <c r="D15" s="82">
        <v>2</v>
      </c>
      <c r="E15" s="82">
        <v>5.2</v>
      </c>
      <c r="F15" s="83" t="s">
        <v>1111</v>
      </c>
      <c r="G15" s="82">
        <v>5</v>
      </c>
      <c r="H15" s="82">
        <v>37.356230996816343</v>
      </c>
      <c r="I15" s="82">
        <v>61.166187182856582</v>
      </c>
      <c r="J15" s="82">
        <v>59.898636047145303</v>
      </c>
      <c r="K15" s="82"/>
      <c r="L15" s="137">
        <v>133.24</v>
      </c>
      <c r="M15" s="137">
        <v>254.30482323000192</v>
      </c>
      <c r="N15" s="138">
        <v>6590000</v>
      </c>
      <c r="O15" s="138">
        <v>506950000</v>
      </c>
      <c r="P15" s="138">
        <v>234701000</v>
      </c>
      <c r="Q15" s="138">
        <v>272249000</v>
      </c>
      <c r="R15" s="87">
        <f t="shared" si="0"/>
        <v>6589996.0028651506</v>
      </c>
      <c r="S15" s="138">
        <v>506950000</v>
      </c>
      <c r="T15" s="87">
        <f t="shared" si="1"/>
        <v>12577812.733376171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10</v>
      </c>
      <c r="C16" s="82">
        <v>1</v>
      </c>
      <c r="D16" s="82">
        <v>2</v>
      </c>
      <c r="E16" s="82">
        <v>5.2</v>
      </c>
      <c r="F16" s="83" t="s">
        <v>1112</v>
      </c>
      <c r="G16" s="82">
        <v>5</v>
      </c>
      <c r="H16" s="82">
        <v>39.994521820166248</v>
      </c>
      <c r="I16" s="82">
        <v>65.486060629339619</v>
      </c>
      <c r="J16" s="82">
        <v>64.128988456836396</v>
      </c>
      <c r="K16" s="82"/>
      <c r="L16" s="137">
        <v>142.65010000000001</v>
      </c>
      <c r="M16" s="137">
        <v>272.26514908617605</v>
      </c>
      <c r="N16" s="138">
        <v>6590000</v>
      </c>
      <c r="O16" s="138">
        <v>542752000</v>
      </c>
      <c r="P16" s="138">
        <v>251276000</v>
      </c>
      <c r="Q16" s="138">
        <v>291476000</v>
      </c>
      <c r="R16" s="87">
        <f t="shared" si="0"/>
        <v>6589978.5324173365</v>
      </c>
      <c r="S16" s="138">
        <v>542752000</v>
      </c>
      <c r="T16" s="87">
        <f t="shared" si="1"/>
        <v>12577779.38889146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10</v>
      </c>
      <c r="C17" s="82">
        <v>1</v>
      </c>
      <c r="D17" s="82">
        <v>2</v>
      </c>
      <c r="E17" s="82">
        <v>5.2</v>
      </c>
      <c r="F17" s="83" t="s">
        <v>1113</v>
      </c>
      <c r="G17" s="82">
        <v>5</v>
      </c>
      <c r="H17" s="82">
        <v>39.364114394495715</v>
      </c>
      <c r="I17" s="82">
        <v>64.453846790547558</v>
      </c>
      <c r="J17" s="82">
        <v>63.118165256956431</v>
      </c>
      <c r="K17" s="82"/>
      <c r="L17" s="137">
        <v>140.4016</v>
      </c>
      <c r="M17" s="137">
        <v>267.97361204750399</v>
      </c>
      <c r="N17" s="138">
        <v>6590000</v>
      </c>
      <c r="O17" s="138">
        <v>534198000</v>
      </c>
      <c r="P17" s="138">
        <v>247316000</v>
      </c>
      <c r="Q17" s="138">
        <v>286882000</v>
      </c>
      <c r="R17" s="87">
        <f t="shared" si="0"/>
        <v>6589991.4105715817</v>
      </c>
      <c r="S17" s="138">
        <v>534198000</v>
      </c>
      <c r="T17" s="87">
        <f t="shared" si="1"/>
        <v>12577803.968422672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10</v>
      </c>
      <c r="C18" s="82">
        <v>1</v>
      </c>
      <c r="D18" s="82">
        <v>2</v>
      </c>
      <c r="E18" s="82">
        <v>5.2</v>
      </c>
      <c r="F18" s="83" t="s">
        <v>1114</v>
      </c>
      <c r="G18" s="82">
        <v>5</v>
      </c>
      <c r="H18" s="82">
        <v>57.217499413316411</v>
      </c>
      <c r="I18" s="82">
        <v>93.68654668475962</v>
      </c>
      <c r="J18" s="82">
        <v>91.745073885480437</v>
      </c>
      <c r="K18" s="82"/>
      <c r="L18" s="137">
        <v>204.08</v>
      </c>
      <c r="M18" s="137">
        <v>389.51162057024004</v>
      </c>
      <c r="N18" s="138">
        <v>6590000</v>
      </c>
      <c r="O18" s="138">
        <v>776481000</v>
      </c>
      <c r="P18" s="138">
        <v>359485000</v>
      </c>
      <c r="Q18" s="138">
        <v>416996000</v>
      </c>
      <c r="R18" s="87">
        <f t="shared" si="0"/>
        <v>6589994.2473734068</v>
      </c>
      <c r="S18" s="138">
        <v>776481000</v>
      </c>
      <c r="T18" s="87">
        <f t="shared" si="1"/>
        <v>12577809.38280564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10</v>
      </c>
      <c r="C19" s="82">
        <v>3</v>
      </c>
      <c r="D19" s="82">
        <v>2</v>
      </c>
      <c r="E19" s="82">
        <v>5.2</v>
      </c>
      <c r="F19" s="83" t="s">
        <v>1115</v>
      </c>
      <c r="G19" s="82">
        <v>5</v>
      </c>
      <c r="H19" s="82">
        <v>14.843045872649</v>
      </c>
      <c r="I19" s="82">
        <v>24.303643541757467</v>
      </c>
      <c r="J19" s="82">
        <v>23.799997452437207</v>
      </c>
      <c r="K19" s="82"/>
      <c r="L19" s="137">
        <v>52.941299999999998</v>
      </c>
      <c r="M19" s="137">
        <v>101.04494099419468</v>
      </c>
      <c r="N19" s="138">
        <v>8000000</v>
      </c>
      <c r="O19" s="138">
        <v>244528000</v>
      </c>
      <c r="P19" s="138">
        <v>113208000</v>
      </c>
      <c r="Q19" s="138">
        <v>131320000</v>
      </c>
      <c r="R19" s="87">
        <f t="shared" si="0"/>
        <v>7999975.2272588378</v>
      </c>
      <c r="S19" s="138">
        <v>244528000</v>
      </c>
      <c r="T19" s="87">
        <f t="shared" si="1"/>
        <v>15268930.396370858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10</v>
      </c>
      <c r="C20" s="82">
        <v>3</v>
      </c>
      <c r="D20" s="82">
        <v>2</v>
      </c>
      <c r="E20" s="82">
        <v>5.2</v>
      </c>
      <c r="F20" s="83" t="s">
        <v>1116</v>
      </c>
      <c r="G20" s="82">
        <v>5</v>
      </c>
      <c r="H20" s="82">
        <v>24.785119094893862</v>
      </c>
      <c r="I20" s="82">
        <v>40.582553256961923</v>
      </c>
      <c r="J20" s="82">
        <v>39.741558193510535</v>
      </c>
      <c r="K20" s="82"/>
      <c r="L20" s="137">
        <v>88.402100000000004</v>
      </c>
      <c r="M20" s="137">
        <v>168.72621145047245</v>
      </c>
      <c r="N20" s="138">
        <v>8000000</v>
      </c>
      <c r="O20" s="138">
        <v>408317000</v>
      </c>
      <c r="P20" s="138">
        <v>189037000</v>
      </c>
      <c r="Q20" s="138">
        <v>219280000</v>
      </c>
      <c r="R20" s="87">
        <f t="shared" si="0"/>
        <v>7999991.5416759653</v>
      </c>
      <c r="S20" s="138">
        <v>408317000</v>
      </c>
      <c r="T20" s="87">
        <f t="shared" si="1"/>
        <v>15268961.534429723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10</v>
      </c>
      <c r="C21" s="82">
        <v>3</v>
      </c>
      <c r="D21" s="82">
        <v>2</v>
      </c>
      <c r="E21" s="82">
        <v>5.2</v>
      </c>
      <c r="F21" s="83" t="s">
        <v>1117</v>
      </c>
      <c r="G21" s="82">
        <v>5</v>
      </c>
      <c r="H21" s="82">
        <v>23.719131959851865</v>
      </c>
      <c r="I21" s="82">
        <v>38.837131759754328</v>
      </c>
      <c r="J21" s="82">
        <v>38.03230718694455</v>
      </c>
      <c r="K21" s="82"/>
      <c r="L21" s="137">
        <v>84.6</v>
      </c>
      <c r="M21" s="137">
        <v>161.46943894669886</v>
      </c>
      <c r="N21" s="138">
        <v>8000000</v>
      </c>
      <c r="O21" s="138">
        <v>390755000</v>
      </c>
      <c r="P21" s="138">
        <v>180906000</v>
      </c>
      <c r="Q21" s="138">
        <v>209849000</v>
      </c>
      <c r="R21" s="87">
        <f t="shared" si="0"/>
        <v>7999978.6618575566</v>
      </c>
      <c r="S21" s="138">
        <v>390755000</v>
      </c>
      <c r="T21" s="87">
        <f t="shared" si="1"/>
        <v>15268936.951722253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10</v>
      </c>
      <c r="C22" s="82">
        <v>3</v>
      </c>
      <c r="D22" s="82">
        <v>2</v>
      </c>
      <c r="E22" s="82">
        <v>5.2</v>
      </c>
      <c r="F22" s="83" t="s">
        <v>1118</v>
      </c>
      <c r="G22" s="82">
        <v>5</v>
      </c>
      <c r="H22" s="82">
        <v>25.513487096294558</v>
      </c>
      <c r="I22" s="82">
        <v>41.775165368057252</v>
      </c>
      <c r="J22" s="82">
        <v>40.909455721181487</v>
      </c>
      <c r="K22" s="82"/>
      <c r="L22" s="137">
        <v>91</v>
      </c>
      <c r="M22" s="137">
        <v>173.68462108923873</v>
      </c>
      <c r="N22" s="138">
        <v>8000000</v>
      </c>
      <c r="O22" s="138">
        <v>420316000</v>
      </c>
      <c r="P22" s="138">
        <v>194592000</v>
      </c>
      <c r="Q22" s="138">
        <v>225724000</v>
      </c>
      <c r="R22" s="87">
        <f t="shared" si="0"/>
        <v>7999985.0962704448</v>
      </c>
      <c r="S22" s="138">
        <v>420316000</v>
      </c>
      <c r="T22" s="87">
        <f t="shared" si="1"/>
        <v>15268949.232585596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10</v>
      </c>
      <c r="C23" s="82">
        <v>3</v>
      </c>
      <c r="D23" s="82">
        <v>2</v>
      </c>
      <c r="E23" s="82">
        <v>5.2</v>
      </c>
      <c r="F23" s="83" t="s">
        <v>1119</v>
      </c>
      <c r="G23" s="82">
        <v>5</v>
      </c>
      <c r="H23" s="82">
        <v>27.307842232737254</v>
      </c>
      <c r="I23" s="82">
        <v>44.713198976360182</v>
      </c>
      <c r="J23" s="82">
        <v>43.786604255418432</v>
      </c>
      <c r="K23" s="82"/>
      <c r="L23" s="137">
        <v>97.4</v>
      </c>
      <c r="M23" s="137">
        <v>185.89980323177863</v>
      </c>
      <c r="N23" s="138">
        <v>8000000</v>
      </c>
      <c r="O23" s="138">
        <v>449877000</v>
      </c>
      <c r="P23" s="138">
        <v>208278000</v>
      </c>
      <c r="Q23" s="138">
        <v>241599000</v>
      </c>
      <c r="R23" s="87">
        <f t="shared" si="0"/>
        <v>7999990.6850931365</v>
      </c>
      <c r="S23" s="138">
        <v>449877000</v>
      </c>
      <c r="T23" s="87">
        <f t="shared" si="1"/>
        <v>15268959.899536716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10</v>
      </c>
      <c r="C24" s="82">
        <v>3</v>
      </c>
      <c r="D24" s="82">
        <v>2</v>
      </c>
      <c r="E24" s="82">
        <v>5.2</v>
      </c>
      <c r="F24" s="83" t="s">
        <v>1120</v>
      </c>
      <c r="G24" s="82">
        <v>5</v>
      </c>
      <c r="H24" s="82">
        <v>27.811214922107443</v>
      </c>
      <c r="I24" s="82">
        <v>45.537409217039418</v>
      </c>
      <c r="J24" s="82">
        <v>44.593734330163592</v>
      </c>
      <c r="K24" s="82"/>
      <c r="L24" s="137">
        <v>99.195400000000006</v>
      </c>
      <c r="M24" s="137">
        <v>189.32654354720302</v>
      </c>
      <c r="N24" s="138">
        <v>8000000</v>
      </c>
      <c r="O24" s="138">
        <v>458169000</v>
      </c>
      <c r="P24" s="138">
        <v>212117000</v>
      </c>
      <c r="Q24" s="138">
        <v>246052000</v>
      </c>
      <c r="R24" s="87">
        <f t="shared" si="0"/>
        <v>7999978.4292538296</v>
      </c>
      <c r="S24" s="138">
        <v>458169000</v>
      </c>
      <c r="T24" s="87">
        <f t="shared" si="1"/>
        <v>15268936.507769613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10</v>
      </c>
      <c r="C25" s="82">
        <v>3</v>
      </c>
      <c r="D25" s="82">
        <v>2</v>
      </c>
      <c r="E25" s="82">
        <v>5.2</v>
      </c>
      <c r="F25" s="83" t="s">
        <v>1121</v>
      </c>
      <c r="G25" s="82">
        <v>5</v>
      </c>
      <c r="H25" s="82">
        <v>25.821891885370647</v>
      </c>
      <c r="I25" s="82">
        <v>42.280139894484321</v>
      </c>
      <c r="J25" s="82">
        <v>41.403965625503467</v>
      </c>
      <c r="K25" s="82"/>
      <c r="L25" s="137">
        <v>92.1</v>
      </c>
      <c r="M25" s="137">
        <v>175.7841055199878</v>
      </c>
      <c r="N25" s="138">
        <v>8000000</v>
      </c>
      <c r="O25" s="138">
        <v>425396000</v>
      </c>
      <c r="P25" s="138">
        <v>196944000</v>
      </c>
      <c r="Q25" s="138">
        <v>228452000</v>
      </c>
      <c r="R25" s="87">
        <f t="shared" si="0"/>
        <v>7999971.1261445051</v>
      </c>
      <c r="S25" s="138">
        <v>425396000</v>
      </c>
      <c r="T25" s="87">
        <f t="shared" si="1"/>
        <v>15268922.568892958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10</v>
      </c>
      <c r="C26" s="82">
        <v>3</v>
      </c>
      <c r="D26" s="82">
        <v>2</v>
      </c>
      <c r="E26" s="82">
        <v>5.2</v>
      </c>
      <c r="F26" s="83" t="s">
        <v>1122</v>
      </c>
      <c r="G26" s="82">
        <v>5</v>
      </c>
      <c r="H26" s="82">
        <v>38.501702457042946</v>
      </c>
      <c r="I26" s="82">
        <v>63.041754387556963</v>
      </c>
      <c r="J26" s="82">
        <v>61.735335742688811</v>
      </c>
      <c r="K26" s="82"/>
      <c r="L26" s="137">
        <v>137.32560000000001</v>
      </c>
      <c r="M26" s="137">
        <v>262.10269013024578</v>
      </c>
      <c r="N26" s="138">
        <v>8000000</v>
      </c>
      <c r="O26" s="138">
        <v>634288000</v>
      </c>
      <c r="P26" s="138">
        <v>293654000</v>
      </c>
      <c r="Q26" s="138">
        <v>340634000</v>
      </c>
      <c r="R26" s="87">
        <f t="shared" si="0"/>
        <v>7999993.5661430201</v>
      </c>
      <c r="S26" s="138">
        <v>634288000</v>
      </c>
      <c r="T26" s="87">
        <f t="shared" si="1"/>
        <v>15268965.398372507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10</v>
      </c>
      <c r="C27" s="82">
        <v>1</v>
      </c>
      <c r="D27" s="82">
        <v>3</v>
      </c>
      <c r="E27" s="82">
        <v>3.8</v>
      </c>
      <c r="F27" s="83" t="s">
        <v>2185</v>
      </c>
      <c r="G27" s="82">
        <v>5</v>
      </c>
      <c r="H27" s="82">
        <v>39.716985546796771</v>
      </c>
      <c r="I27" s="82">
        <v>65.031629462330386</v>
      </c>
      <c r="J27" s="82">
        <v>63.683974498392466</v>
      </c>
      <c r="K27" s="82"/>
      <c r="L27" s="137">
        <v>141.6602</v>
      </c>
      <c r="M27" s="137">
        <v>270.37580396072286</v>
      </c>
      <c r="N27" s="138">
        <v>6360000</v>
      </c>
      <c r="O27" s="138">
        <v>520175000</v>
      </c>
      <c r="P27" s="138">
        <v>240824000</v>
      </c>
      <c r="Q27" s="138">
        <v>279351000</v>
      </c>
      <c r="R27" s="87">
        <f t="shared" si="0"/>
        <v>6359987.6603947375</v>
      </c>
      <c r="S27" s="138">
        <v>520175000</v>
      </c>
      <c r="T27" s="87">
        <f t="shared" si="1"/>
        <v>12138813.702504333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10</v>
      </c>
      <c r="C28" s="82">
        <v>1</v>
      </c>
      <c r="D28" s="82">
        <v>3</v>
      </c>
      <c r="E28" s="82">
        <v>3.8</v>
      </c>
      <c r="F28" s="83" t="s">
        <v>1125</v>
      </c>
      <c r="G28" s="82">
        <v>5</v>
      </c>
      <c r="H28" s="82">
        <v>37.356230996816343</v>
      </c>
      <c r="I28" s="82">
        <v>61.166187182856582</v>
      </c>
      <c r="J28" s="82">
        <v>59.898636047145303</v>
      </c>
      <c r="K28" s="82"/>
      <c r="L28" s="137">
        <v>133.24</v>
      </c>
      <c r="M28" s="137">
        <v>254.30482323000192</v>
      </c>
      <c r="N28" s="138">
        <v>6360000</v>
      </c>
      <c r="O28" s="138">
        <v>489256000</v>
      </c>
      <c r="P28" s="138">
        <v>226509000</v>
      </c>
      <c r="Q28" s="138">
        <v>262747000</v>
      </c>
      <c r="R28" s="87">
        <f t="shared" si="0"/>
        <v>6359986.3583741831</v>
      </c>
      <c r="S28" s="138">
        <v>489256000</v>
      </c>
      <c r="T28" s="87">
        <f t="shared" si="1"/>
        <v>12138811.217438983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10</v>
      </c>
      <c r="C29" s="82">
        <v>1</v>
      </c>
      <c r="D29" s="82">
        <v>3</v>
      </c>
      <c r="E29" s="82">
        <v>3.8</v>
      </c>
      <c r="F29" s="83" t="s">
        <v>1126</v>
      </c>
      <c r="G29" s="82">
        <v>5</v>
      </c>
      <c r="H29" s="82">
        <v>37.356230996816343</v>
      </c>
      <c r="I29" s="82">
        <v>61.166187182856582</v>
      </c>
      <c r="J29" s="82">
        <v>59.898636047145303</v>
      </c>
      <c r="K29" s="82"/>
      <c r="L29" s="137">
        <v>133.24</v>
      </c>
      <c r="M29" s="137">
        <v>254.30482323000192</v>
      </c>
      <c r="N29" s="138">
        <v>6360000</v>
      </c>
      <c r="O29" s="138">
        <v>489256000</v>
      </c>
      <c r="P29" s="138">
        <v>226509000</v>
      </c>
      <c r="Q29" s="138">
        <v>262747000</v>
      </c>
      <c r="R29" s="87">
        <f t="shared" si="0"/>
        <v>6359986.3583741831</v>
      </c>
      <c r="S29" s="138">
        <v>489256000</v>
      </c>
      <c r="T29" s="87">
        <f t="shared" si="1"/>
        <v>12138811.217438983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10</v>
      </c>
      <c r="C30" s="82">
        <v>1</v>
      </c>
      <c r="D30" s="82">
        <v>3</v>
      </c>
      <c r="E30" s="82">
        <v>3.8</v>
      </c>
      <c r="F30" s="83" t="s">
        <v>1127</v>
      </c>
      <c r="G30" s="82">
        <v>5</v>
      </c>
      <c r="H30" s="82">
        <v>41.509602401701038</v>
      </c>
      <c r="I30" s="82">
        <v>67.966816850575256</v>
      </c>
      <c r="J30" s="82">
        <v>66.55833579498686</v>
      </c>
      <c r="K30" s="82"/>
      <c r="L30" s="137">
        <v>148.054</v>
      </c>
      <c r="M30" s="137">
        <v>282.57915264556209</v>
      </c>
      <c r="N30" s="138">
        <v>6360000</v>
      </c>
      <c r="O30" s="138">
        <v>543653000</v>
      </c>
      <c r="P30" s="138">
        <v>251693000</v>
      </c>
      <c r="Q30" s="138">
        <v>291960000</v>
      </c>
      <c r="R30" s="87">
        <f t="shared" si="0"/>
        <v>6359987.9296623869</v>
      </c>
      <c r="S30" s="138">
        <v>543653000</v>
      </c>
      <c r="T30" s="87">
        <f t="shared" si="1"/>
        <v>12138814.216434544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10</v>
      </c>
      <c r="C31" s="82">
        <v>1</v>
      </c>
      <c r="D31" s="82">
        <v>3</v>
      </c>
      <c r="E31" s="82">
        <v>3.8</v>
      </c>
      <c r="F31" s="83" t="s">
        <v>1128</v>
      </c>
      <c r="G31" s="82">
        <v>5</v>
      </c>
      <c r="H31" s="82">
        <v>41.393530053812398</v>
      </c>
      <c r="I31" s="82">
        <v>67.776762801538155</v>
      </c>
      <c r="J31" s="82">
        <v>66.372220249178397</v>
      </c>
      <c r="K31" s="82"/>
      <c r="L31" s="137">
        <v>147.63999999999999</v>
      </c>
      <c r="M31" s="137">
        <v>281.78898305071652</v>
      </c>
      <c r="N31" s="138">
        <v>6360000</v>
      </c>
      <c r="O31" s="138">
        <v>542133000</v>
      </c>
      <c r="P31" s="138">
        <v>250989000</v>
      </c>
      <c r="Q31" s="138">
        <v>291144000</v>
      </c>
      <c r="R31" s="87">
        <f t="shared" si="0"/>
        <v>6359990.3275459632</v>
      </c>
      <c r="S31" s="138">
        <v>542133000</v>
      </c>
      <c r="T31" s="87">
        <f t="shared" si="1"/>
        <v>12138818.793088393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10</v>
      </c>
      <c r="C32" s="82">
        <v>1</v>
      </c>
      <c r="D32" s="82">
        <v>3</v>
      </c>
      <c r="E32" s="82">
        <v>3.8</v>
      </c>
      <c r="F32" s="83" t="s">
        <v>1129</v>
      </c>
      <c r="G32" s="82">
        <v>5</v>
      </c>
      <c r="H32" s="82">
        <v>46.826444891774784</v>
      </c>
      <c r="I32" s="82">
        <v>76.672485872627618</v>
      </c>
      <c r="J32" s="82">
        <v>75.083596634605996</v>
      </c>
      <c r="K32" s="82"/>
      <c r="L32" s="137">
        <v>167.01779999999999</v>
      </c>
      <c r="M32" s="137">
        <v>318.77388250723357</v>
      </c>
      <c r="N32" s="138">
        <v>6360000</v>
      </c>
      <c r="O32" s="138">
        <v>613288000</v>
      </c>
      <c r="P32" s="138">
        <v>283932000</v>
      </c>
      <c r="Q32" s="138">
        <v>329356000</v>
      </c>
      <c r="R32" s="87">
        <f t="shared" si="0"/>
        <v>6359988.8772614012</v>
      </c>
      <c r="S32" s="138">
        <v>613288000</v>
      </c>
      <c r="T32" s="87">
        <f t="shared" si="1"/>
        <v>12138816.025043068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10</v>
      </c>
      <c r="C33" s="82">
        <v>1</v>
      </c>
      <c r="D33" s="82">
        <v>3</v>
      </c>
      <c r="E33" s="82">
        <v>3.8</v>
      </c>
      <c r="F33" s="83" t="s">
        <v>1130</v>
      </c>
      <c r="G33" s="82">
        <v>5</v>
      </c>
      <c r="H33" s="82">
        <v>29.119271779775161</v>
      </c>
      <c r="I33" s="82">
        <v>47.679189810717119</v>
      </c>
      <c r="J33" s="82">
        <v>46.691130656176469</v>
      </c>
      <c r="K33" s="82"/>
      <c r="L33" s="137">
        <v>103.8609</v>
      </c>
      <c r="M33" s="137">
        <v>198.2312204668936</v>
      </c>
      <c r="N33" s="138">
        <v>6360000</v>
      </c>
      <c r="O33" s="138">
        <v>381376000</v>
      </c>
      <c r="P33" s="138">
        <v>176564000</v>
      </c>
      <c r="Q33" s="138">
        <v>204812000</v>
      </c>
      <c r="R33" s="87">
        <f t="shared" si="0"/>
        <v>6359982.5722133042</v>
      </c>
      <c r="S33" s="138">
        <v>381376000</v>
      </c>
      <c r="T33" s="87">
        <f t="shared" si="1"/>
        <v>12138803.991088239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10</v>
      </c>
      <c r="C34" s="82">
        <v>1</v>
      </c>
      <c r="D34" s="82">
        <v>3</v>
      </c>
      <c r="E34" s="82">
        <v>3.8</v>
      </c>
      <c r="F34" s="83" t="s">
        <v>1131</v>
      </c>
      <c r="G34" s="82">
        <v>5</v>
      </c>
      <c r="H34" s="82">
        <v>39.013906738100317</v>
      </c>
      <c r="I34" s="82">
        <v>63.880425262402063</v>
      </c>
      <c r="J34" s="82">
        <v>62.556626782875909</v>
      </c>
      <c r="K34" s="82"/>
      <c r="L34" s="137">
        <v>139.1525</v>
      </c>
      <c r="M34" s="137">
        <v>265.58955204527797</v>
      </c>
      <c r="N34" s="138">
        <v>6420000</v>
      </c>
      <c r="O34" s="138">
        <v>515787000</v>
      </c>
      <c r="P34" s="138">
        <v>238792000</v>
      </c>
      <c r="Q34" s="138">
        <v>276995000</v>
      </c>
      <c r="R34" s="87">
        <f t="shared" si="0"/>
        <v>6419985.1937129423</v>
      </c>
      <c r="S34" s="138">
        <v>515787000</v>
      </c>
      <c r="T34" s="87">
        <f t="shared" si="1"/>
        <v>12253326.32712698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10</v>
      </c>
      <c r="C35" s="82">
        <v>1</v>
      </c>
      <c r="D35" s="82">
        <v>3</v>
      </c>
      <c r="E35" s="82">
        <v>3.8</v>
      </c>
      <c r="F35" s="83" t="s">
        <v>1132</v>
      </c>
      <c r="G35" s="82">
        <v>5</v>
      </c>
      <c r="H35" s="82">
        <v>37.356230996816343</v>
      </c>
      <c r="I35" s="82">
        <v>61.166187182856582</v>
      </c>
      <c r="J35" s="82">
        <v>59.898636047145303</v>
      </c>
      <c r="K35" s="82"/>
      <c r="L35" s="137">
        <v>133.24</v>
      </c>
      <c r="M35" s="137">
        <v>254.30482323000192</v>
      </c>
      <c r="N35" s="138">
        <v>6420000</v>
      </c>
      <c r="O35" s="138">
        <v>493872000</v>
      </c>
      <c r="P35" s="138">
        <v>228646000</v>
      </c>
      <c r="Q35" s="138">
        <v>265226000</v>
      </c>
      <c r="R35" s="87">
        <f t="shared" si="0"/>
        <v>6419991.1350764725</v>
      </c>
      <c r="S35" s="138">
        <v>493872000</v>
      </c>
      <c r="T35" s="87">
        <f t="shared" si="1"/>
        <v>12253337.666945374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10</v>
      </c>
      <c r="C36" s="82">
        <v>1</v>
      </c>
      <c r="D36" s="82">
        <v>3</v>
      </c>
      <c r="E36" s="82">
        <v>3.8</v>
      </c>
      <c r="F36" s="83" t="s">
        <v>1133</v>
      </c>
      <c r="G36" s="82">
        <v>5</v>
      </c>
      <c r="H36" s="82">
        <v>24.785119094893862</v>
      </c>
      <c r="I36" s="82">
        <v>40.582553256961923</v>
      </c>
      <c r="J36" s="82">
        <v>39.741558193510535</v>
      </c>
      <c r="K36" s="82"/>
      <c r="L36" s="137">
        <v>88.402100000000004</v>
      </c>
      <c r="M36" s="137">
        <v>168.72621145047245</v>
      </c>
      <c r="N36" s="138">
        <v>6420000</v>
      </c>
      <c r="O36" s="138">
        <v>327674000</v>
      </c>
      <c r="P36" s="138">
        <v>151702000</v>
      </c>
      <c r="Q36" s="138">
        <v>175972000</v>
      </c>
      <c r="R36" s="87">
        <f t="shared" si="0"/>
        <v>6419985.5220995704</v>
      </c>
      <c r="S36" s="138">
        <v>327674000</v>
      </c>
      <c r="T36" s="87">
        <f t="shared" si="1"/>
        <v>12253326.953892993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10</v>
      </c>
      <c r="C37" s="82">
        <v>1</v>
      </c>
      <c r="D37" s="82">
        <v>3</v>
      </c>
      <c r="E37" s="82">
        <v>3.8</v>
      </c>
      <c r="F37" s="83" t="s">
        <v>1134</v>
      </c>
      <c r="G37" s="82">
        <v>5</v>
      </c>
      <c r="H37" s="82">
        <v>23.719131959851865</v>
      </c>
      <c r="I37" s="82">
        <v>38.837131759754328</v>
      </c>
      <c r="J37" s="82">
        <v>38.03230718694455</v>
      </c>
      <c r="K37" s="82"/>
      <c r="L37" s="137">
        <v>84.6</v>
      </c>
      <c r="M37" s="137">
        <v>161.46943894669886</v>
      </c>
      <c r="N37" s="138">
        <v>6420000</v>
      </c>
      <c r="O37" s="138">
        <v>313580000</v>
      </c>
      <c r="P37" s="138">
        <v>145177000</v>
      </c>
      <c r="Q37" s="138">
        <v>168403000</v>
      </c>
      <c r="R37" s="87">
        <f t="shared" si="0"/>
        <v>6419964.7062361138</v>
      </c>
      <c r="S37" s="138">
        <v>313580000</v>
      </c>
      <c r="T37" s="87">
        <f t="shared" si="1"/>
        <v>12253287.224273687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10</v>
      </c>
      <c r="C38" s="82">
        <v>1</v>
      </c>
      <c r="D38" s="82">
        <v>3</v>
      </c>
      <c r="E38" s="82">
        <v>3.8</v>
      </c>
      <c r="F38" s="83" t="s">
        <v>1135</v>
      </c>
      <c r="G38" s="82">
        <v>5</v>
      </c>
      <c r="H38" s="82">
        <v>25.513487096294558</v>
      </c>
      <c r="I38" s="82">
        <v>41.775165368057252</v>
      </c>
      <c r="J38" s="82">
        <v>40.909455721181487</v>
      </c>
      <c r="K38" s="82"/>
      <c r="L38" s="137">
        <v>91</v>
      </c>
      <c r="M38" s="137">
        <v>173.68462108923873</v>
      </c>
      <c r="N38" s="138">
        <v>6420000</v>
      </c>
      <c r="O38" s="138">
        <v>337303000</v>
      </c>
      <c r="P38" s="138">
        <v>156160000</v>
      </c>
      <c r="Q38" s="138">
        <v>181143000</v>
      </c>
      <c r="R38" s="87">
        <f t="shared" si="0"/>
        <v>6419976.8101316867</v>
      </c>
      <c r="S38" s="138">
        <v>337303000</v>
      </c>
      <c r="T38" s="87">
        <f t="shared" si="1"/>
        <v>12253310.326037599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10</v>
      </c>
      <c r="C39" s="82">
        <v>1</v>
      </c>
      <c r="D39" s="82">
        <v>3</v>
      </c>
      <c r="E39" s="82">
        <v>3.8</v>
      </c>
      <c r="F39" s="83" t="s">
        <v>1136</v>
      </c>
      <c r="G39" s="82">
        <v>5</v>
      </c>
      <c r="H39" s="82">
        <v>27.307842232737254</v>
      </c>
      <c r="I39" s="82">
        <v>44.713198976360182</v>
      </c>
      <c r="J39" s="82">
        <v>43.786604255418432</v>
      </c>
      <c r="K39" s="82"/>
      <c r="L39" s="137">
        <v>97.4</v>
      </c>
      <c r="M39" s="137">
        <v>185.89980323177863</v>
      </c>
      <c r="N39" s="138">
        <v>6420000</v>
      </c>
      <c r="O39" s="138">
        <v>361026000</v>
      </c>
      <c r="P39" s="138">
        <v>167143000</v>
      </c>
      <c r="Q39" s="138">
        <v>193883000</v>
      </c>
      <c r="R39" s="87">
        <f t="shared" si="0"/>
        <v>6419987.3233715761</v>
      </c>
      <c r="S39" s="138">
        <v>361026000</v>
      </c>
      <c r="T39" s="87">
        <f t="shared" si="1"/>
        <v>12253330.391840752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10</v>
      </c>
      <c r="C40" s="82">
        <v>1</v>
      </c>
      <c r="D40" s="82">
        <v>3</v>
      </c>
      <c r="E40" s="82">
        <v>3.8</v>
      </c>
      <c r="F40" s="83" t="s">
        <v>1137</v>
      </c>
      <c r="G40" s="82">
        <v>5</v>
      </c>
      <c r="H40" s="82">
        <v>64.576065717470868</v>
      </c>
      <c r="I40" s="82">
        <v>105.73528479208453</v>
      </c>
      <c r="J40" s="82">
        <v>103.54412515804857</v>
      </c>
      <c r="K40" s="82"/>
      <c r="L40" s="137">
        <v>230.3261</v>
      </c>
      <c r="M40" s="137">
        <v>439.60550995013313</v>
      </c>
      <c r="N40" s="138">
        <v>6420000</v>
      </c>
      <c r="O40" s="138">
        <v>853735000</v>
      </c>
      <c r="P40" s="138">
        <v>395251000</v>
      </c>
      <c r="Q40" s="138">
        <v>458484000</v>
      </c>
      <c r="R40" s="87">
        <f t="shared" si="0"/>
        <v>6419993.377994881</v>
      </c>
      <c r="S40" s="138">
        <v>853735000</v>
      </c>
      <c r="T40" s="87">
        <f t="shared" si="1"/>
        <v>12253341.947829263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10</v>
      </c>
      <c r="C41" s="82">
        <v>1</v>
      </c>
      <c r="D41" s="82">
        <v>4</v>
      </c>
      <c r="E41" s="82">
        <v>3.8</v>
      </c>
      <c r="F41" s="83" t="s">
        <v>2187</v>
      </c>
      <c r="G41" s="82">
        <v>5</v>
      </c>
      <c r="H41" s="82">
        <v>39.716985546796771</v>
      </c>
      <c r="I41" s="82">
        <v>65.031629462330386</v>
      </c>
      <c r="J41" s="82">
        <v>63.683974498392466</v>
      </c>
      <c r="K41" s="82"/>
      <c r="L41" s="137">
        <v>141.6602</v>
      </c>
      <c r="M41" s="137">
        <v>270.37580396072286</v>
      </c>
      <c r="N41" s="138">
        <v>6650000</v>
      </c>
      <c r="O41" s="138">
        <v>543894000</v>
      </c>
      <c r="P41" s="138">
        <v>251805000</v>
      </c>
      <c r="Q41" s="138">
        <v>292089000</v>
      </c>
      <c r="R41" s="87">
        <f t="shared" si="0"/>
        <v>6649991.1156105837</v>
      </c>
      <c r="S41" s="138">
        <v>543894000</v>
      </c>
      <c r="T41" s="87">
        <f t="shared" si="1"/>
        <v>12692320.738039874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10</v>
      </c>
      <c r="C42" s="82">
        <v>1</v>
      </c>
      <c r="D42" s="82">
        <v>4</v>
      </c>
      <c r="E42" s="82">
        <v>3.8</v>
      </c>
      <c r="F42" s="83" t="s">
        <v>1142</v>
      </c>
      <c r="G42" s="82">
        <v>5</v>
      </c>
      <c r="H42" s="82">
        <v>37.356230996816343</v>
      </c>
      <c r="I42" s="82">
        <v>61.166187182856582</v>
      </c>
      <c r="J42" s="82">
        <v>59.898636047145303</v>
      </c>
      <c r="K42" s="82"/>
      <c r="L42" s="137">
        <v>133.24</v>
      </c>
      <c r="M42" s="137">
        <v>254.30482323000192</v>
      </c>
      <c r="N42" s="138">
        <v>6650000</v>
      </c>
      <c r="O42" s="138">
        <v>511565000</v>
      </c>
      <c r="P42" s="138">
        <v>236837000</v>
      </c>
      <c r="Q42" s="138">
        <v>274728000</v>
      </c>
      <c r="R42" s="87">
        <f t="shared" si="0"/>
        <v>6649987.780265728</v>
      </c>
      <c r="S42" s="138">
        <v>511565000</v>
      </c>
      <c r="T42" s="87">
        <f t="shared" si="1"/>
        <v>12692314.372126603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10</v>
      </c>
      <c r="C43" s="82">
        <v>1</v>
      </c>
      <c r="D43" s="82">
        <v>4</v>
      </c>
      <c r="E43" s="82">
        <v>3.8</v>
      </c>
      <c r="F43" s="83" t="s">
        <v>1143</v>
      </c>
      <c r="G43" s="82">
        <v>5</v>
      </c>
      <c r="H43" s="82">
        <v>37.356230996816343</v>
      </c>
      <c r="I43" s="82">
        <v>61.166187182856582</v>
      </c>
      <c r="J43" s="82">
        <v>59.898636047145303</v>
      </c>
      <c r="K43" s="82"/>
      <c r="L43" s="137">
        <v>133.24</v>
      </c>
      <c r="M43" s="137">
        <v>254.30482323000192</v>
      </c>
      <c r="N43" s="138">
        <v>6650000</v>
      </c>
      <c r="O43" s="138">
        <v>511565000</v>
      </c>
      <c r="P43" s="138">
        <v>236837000</v>
      </c>
      <c r="Q43" s="138">
        <v>274728000</v>
      </c>
      <c r="R43" s="87">
        <f t="shared" si="0"/>
        <v>6649987.780265728</v>
      </c>
      <c r="S43" s="138">
        <v>511565000</v>
      </c>
      <c r="T43" s="87">
        <f t="shared" si="1"/>
        <v>12692314.372126603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10</v>
      </c>
      <c r="C44" s="82">
        <v>1</v>
      </c>
      <c r="D44" s="82">
        <v>4</v>
      </c>
      <c r="E44" s="82">
        <v>3.8</v>
      </c>
      <c r="F44" s="83" t="s">
        <v>1144</v>
      </c>
      <c r="G44" s="82">
        <v>5</v>
      </c>
      <c r="H44" s="82">
        <v>41.509602401701038</v>
      </c>
      <c r="I44" s="82">
        <v>67.966816850575256</v>
      </c>
      <c r="J44" s="82">
        <v>66.55833579498686</v>
      </c>
      <c r="K44" s="82"/>
      <c r="L44" s="137">
        <v>148.054</v>
      </c>
      <c r="M44" s="137">
        <v>282.57915264556209</v>
      </c>
      <c r="N44" s="138">
        <v>6650000</v>
      </c>
      <c r="O44" s="138">
        <v>568443000</v>
      </c>
      <c r="P44" s="138">
        <v>263170000</v>
      </c>
      <c r="Q44" s="138">
        <v>305273000</v>
      </c>
      <c r="R44" s="87">
        <f t="shared" si="0"/>
        <v>6649996.6314930217</v>
      </c>
      <c r="S44" s="138">
        <v>568443000</v>
      </c>
      <c r="T44" s="87">
        <f t="shared" si="1"/>
        <v>12692331.265775599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A45" s="135"/>
      <c r="B45" s="135">
        <v>10</v>
      </c>
      <c r="C45" s="82">
        <v>1</v>
      </c>
      <c r="D45" s="82">
        <v>4</v>
      </c>
      <c r="E45" s="82">
        <v>3.8</v>
      </c>
      <c r="F45" s="83" t="s">
        <v>1145</v>
      </c>
      <c r="G45" s="82">
        <v>5</v>
      </c>
      <c r="H45" s="82">
        <v>41.393530053812398</v>
      </c>
      <c r="I45" s="82">
        <v>67.776762801538155</v>
      </c>
      <c r="J45" s="82">
        <v>66.372220249178397</v>
      </c>
      <c r="K45" s="82"/>
      <c r="L45" s="137">
        <v>147.63999999999999</v>
      </c>
      <c r="M45" s="137">
        <v>281.78898305071652</v>
      </c>
      <c r="N45" s="138">
        <v>6650000</v>
      </c>
      <c r="O45" s="138">
        <v>566853000</v>
      </c>
      <c r="P45" s="138">
        <v>262434000</v>
      </c>
      <c r="Q45" s="138">
        <v>304419000</v>
      </c>
      <c r="R45" s="87">
        <f t="shared" si="0"/>
        <v>6649991.0485810889</v>
      </c>
      <c r="S45" s="138">
        <v>566853000</v>
      </c>
      <c r="T45" s="87">
        <f t="shared" si="1"/>
        <v>12692320.610105887</v>
      </c>
      <c r="U45" s="135"/>
      <c r="V45" s="115" t="s">
        <v>2043</v>
      </c>
      <c r="W45" s="115" t="s">
        <v>2043</v>
      </c>
      <c r="X45" s="115" t="s">
        <v>772</v>
      </c>
    </row>
    <row r="46" spans="1:24">
      <c r="A46" s="135"/>
      <c r="B46" s="135">
        <v>10</v>
      </c>
      <c r="C46" s="82">
        <v>1</v>
      </c>
      <c r="D46" s="82">
        <v>4</v>
      </c>
      <c r="E46" s="82">
        <v>3.8</v>
      </c>
      <c r="F46" s="83" t="s">
        <v>1146</v>
      </c>
      <c r="G46" s="82">
        <v>5</v>
      </c>
      <c r="H46" s="82">
        <v>47.602559561884263</v>
      </c>
      <c r="I46" s="82">
        <v>77.943277221768895</v>
      </c>
      <c r="J46" s="82">
        <v>76.328053286555175</v>
      </c>
      <c r="K46" s="82"/>
      <c r="L46" s="137">
        <v>169.786</v>
      </c>
      <c r="M46" s="137">
        <v>324.05733050832407</v>
      </c>
      <c r="N46" s="138">
        <v>6650000</v>
      </c>
      <c r="O46" s="138">
        <v>651881000</v>
      </c>
      <c r="P46" s="138">
        <v>301799000</v>
      </c>
      <c r="Q46" s="138">
        <v>350082000</v>
      </c>
      <c r="R46" s="87">
        <f t="shared" si="0"/>
        <v>6649991.5586428596</v>
      </c>
      <c r="S46" s="138">
        <v>651881000</v>
      </c>
      <c r="T46" s="87">
        <f t="shared" si="1"/>
        <v>12692321.583621113</v>
      </c>
      <c r="U46" s="135"/>
      <c r="V46" s="115" t="s">
        <v>2043</v>
      </c>
      <c r="W46" s="115" t="s">
        <v>2043</v>
      </c>
      <c r="X46" s="115" t="s">
        <v>772</v>
      </c>
    </row>
    <row r="47" spans="1:24">
      <c r="A47" s="135"/>
      <c r="B47" s="135">
        <v>10</v>
      </c>
      <c r="C47" s="82">
        <v>1</v>
      </c>
      <c r="D47" s="82">
        <v>4</v>
      </c>
      <c r="E47" s="82">
        <v>3.8</v>
      </c>
      <c r="F47" s="83" t="s">
        <v>1147</v>
      </c>
      <c r="G47" s="82">
        <v>5</v>
      </c>
      <c r="H47" s="82">
        <v>22.945820969643076</v>
      </c>
      <c r="I47" s="82">
        <v>37.570931088126024</v>
      </c>
      <c r="J47" s="82">
        <v>36.792346079580128</v>
      </c>
      <c r="K47" s="82"/>
      <c r="L47" s="137">
        <v>81.841800000000006</v>
      </c>
      <c r="M47" s="137">
        <v>156.20507716770615</v>
      </c>
      <c r="N47" s="138">
        <v>6650000</v>
      </c>
      <c r="O47" s="138">
        <v>314225000</v>
      </c>
      <c r="P47" s="138">
        <v>145476000</v>
      </c>
      <c r="Q47" s="138">
        <v>168749000</v>
      </c>
      <c r="R47" s="87">
        <f t="shared" si="0"/>
        <v>6649978.0251269955</v>
      </c>
      <c r="S47" s="138">
        <v>314225000</v>
      </c>
      <c r="T47" s="87">
        <f t="shared" si="1"/>
        <v>12692295.753252156</v>
      </c>
      <c r="U47" s="135"/>
      <c r="V47" s="115" t="s">
        <v>2043</v>
      </c>
      <c r="W47" s="115" t="s">
        <v>2043</v>
      </c>
      <c r="X47" s="115" t="s">
        <v>772</v>
      </c>
    </row>
    <row r="48" spans="1:24">
      <c r="A48" s="135"/>
      <c r="B48" s="135">
        <v>10</v>
      </c>
      <c r="C48" s="82">
        <v>1</v>
      </c>
      <c r="D48" s="82">
        <v>4</v>
      </c>
      <c r="E48" s="82">
        <v>3.8</v>
      </c>
      <c r="F48" s="83" t="s">
        <v>1148</v>
      </c>
      <c r="G48" s="82">
        <v>5</v>
      </c>
      <c r="H48" s="82">
        <v>39.013906738100317</v>
      </c>
      <c r="I48" s="82">
        <v>63.880425262402063</v>
      </c>
      <c r="J48" s="82">
        <v>62.556626782875909</v>
      </c>
      <c r="K48" s="82"/>
      <c r="L48" s="137">
        <v>139.1525</v>
      </c>
      <c r="M48" s="137">
        <v>265.58955204527797</v>
      </c>
      <c r="N48" s="138">
        <v>6830000</v>
      </c>
      <c r="O48" s="138">
        <v>548727000</v>
      </c>
      <c r="P48" s="138">
        <v>254042000</v>
      </c>
      <c r="Q48" s="138">
        <v>294685000</v>
      </c>
      <c r="R48" s="87">
        <f t="shared" si="0"/>
        <v>6829988.3777422104</v>
      </c>
      <c r="S48" s="138">
        <v>548727000</v>
      </c>
      <c r="T48" s="87">
        <f t="shared" si="1"/>
        <v>13035867.510242419</v>
      </c>
      <c r="U48" s="135"/>
      <c r="V48" s="115" t="s">
        <v>2043</v>
      </c>
      <c r="W48" s="115" t="s">
        <v>2043</v>
      </c>
      <c r="X48" s="115" t="s">
        <v>772</v>
      </c>
    </row>
    <row r="49" spans="1:24">
      <c r="A49" s="135"/>
      <c r="B49" s="135">
        <v>10</v>
      </c>
      <c r="C49" s="82">
        <v>1</v>
      </c>
      <c r="D49" s="82">
        <v>4</v>
      </c>
      <c r="E49" s="82">
        <v>3.8</v>
      </c>
      <c r="F49" s="83" t="s">
        <v>1149</v>
      </c>
      <c r="G49" s="82">
        <v>5</v>
      </c>
      <c r="H49" s="82">
        <v>37.356230996816343</v>
      </c>
      <c r="I49" s="82">
        <v>61.166187182856582</v>
      </c>
      <c r="J49" s="82">
        <v>59.898636047145303</v>
      </c>
      <c r="K49" s="82"/>
      <c r="L49" s="137">
        <v>133.24</v>
      </c>
      <c r="M49" s="137">
        <v>254.30482323000192</v>
      </c>
      <c r="N49" s="138">
        <v>6830000</v>
      </c>
      <c r="O49" s="138">
        <v>525412000</v>
      </c>
      <c r="P49" s="138">
        <v>243248000</v>
      </c>
      <c r="Q49" s="138">
        <v>282164000</v>
      </c>
      <c r="R49" s="87">
        <f t="shared" si="0"/>
        <v>6829989.1110708844</v>
      </c>
      <c r="S49" s="138">
        <v>525412000</v>
      </c>
      <c r="T49" s="87">
        <f t="shared" si="1"/>
        <v>13035868.909889815</v>
      </c>
      <c r="U49" s="135"/>
      <c r="V49" s="115" t="s">
        <v>2043</v>
      </c>
      <c r="W49" s="115" t="s">
        <v>2043</v>
      </c>
      <c r="X49" s="115" t="s">
        <v>772</v>
      </c>
    </row>
    <row r="50" spans="1:24">
      <c r="A50" s="135"/>
      <c r="B50" s="135">
        <v>10</v>
      </c>
      <c r="C50" s="82">
        <v>1</v>
      </c>
      <c r="D50" s="82">
        <v>4</v>
      </c>
      <c r="E50" s="82">
        <v>3.8</v>
      </c>
      <c r="F50" s="83" t="s">
        <v>1150</v>
      </c>
      <c r="G50" s="82">
        <v>5</v>
      </c>
      <c r="H50" s="82">
        <v>37.356230996816343</v>
      </c>
      <c r="I50" s="82">
        <v>61.166187182856582</v>
      </c>
      <c r="J50" s="82">
        <v>59.898636047145303</v>
      </c>
      <c r="K50" s="82"/>
      <c r="L50" s="137">
        <v>133.24</v>
      </c>
      <c r="M50" s="137">
        <v>254.30482323000192</v>
      </c>
      <c r="N50" s="138">
        <v>6830000</v>
      </c>
      <c r="O50" s="138">
        <v>525412000</v>
      </c>
      <c r="P50" s="138">
        <v>243248000</v>
      </c>
      <c r="Q50" s="138">
        <v>282164000</v>
      </c>
      <c r="R50" s="87">
        <f t="shared" si="0"/>
        <v>6829989.1110708844</v>
      </c>
      <c r="S50" s="138">
        <v>525412000</v>
      </c>
      <c r="T50" s="87">
        <f t="shared" si="1"/>
        <v>13035868.909889815</v>
      </c>
      <c r="U50" s="135"/>
      <c r="V50" s="115" t="s">
        <v>2043</v>
      </c>
      <c r="W50" s="115" t="s">
        <v>2043</v>
      </c>
      <c r="X50" s="115" t="s">
        <v>772</v>
      </c>
    </row>
    <row r="51" spans="1:24">
      <c r="A51" s="135"/>
      <c r="B51" s="135">
        <v>10</v>
      </c>
      <c r="C51" s="82">
        <v>1</v>
      </c>
      <c r="D51" s="82">
        <v>4</v>
      </c>
      <c r="E51" s="82">
        <v>3.8</v>
      </c>
      <c r="F51" s="83" t="s">
        <v>1151</v>
      </c>
      <c r="G51" s="82">
        <v>5</v>
      </c>
      <c r="H51" s="82">
        <v>37.356230996816343</v>
      </c>
      <c r="I51" s="82">
        <v>61.166187182856582</v>
      </c>
      <c r="J51" s="82">
        <v>59.898636047145303</v>
      </c>
      <c r="K51" s="82"/>
      <c r="L51" s="137">
        <v>133.24</v>
      </c>
      <c r="M51" s="137">
        <v>254.30482323000192</v>
      </c>
      <c r="N51" s="138">
        <v>6830000</v>
      </c>
      <c r="O51" s="138">
        <v>525412000</v>
      </c>
      <c r="P51" s="138">
        <v>243248000</v>
      </c>
      <c r="Q51" s="138">
        <v>282164000</v>
      </c>
      <c r="R51" s="87">
        <f t="shared" si="0"/>
        <v>6829989.1110708844</v>
      </c>
      <c r="S51" s="138">
        <v>525412000</v>
      </c>
      <c r="T51" s="87">
        <f t="shared" si="1"/>
        <v>13035868.909889815</v>
      </c>
      <c r="U51" s="135"/>
      <c r="V51" s="115" t="s">
        <v>2043</v>
      </c>
      <c r="W51" s="115" t="s">
        <v>2043</v>
      </c>
      <c r="X51" s="115" t="s">
        <v>772</v>
      </c>
    </row>
    <row r="52" spans="1:24">
      <c r="A52" s="135"/>
      <c r="B52" s="135">
        <v>10</v>
      </c>
      <c r="C52" s="82">
        <v>1</v>
      </c>
      <c r="D52" s="82">
        <v>4</v>
      </c>
      <c r="E52" s="82">
        <v>3.8</v>
      </c>
      <c r="F52" s="83" t="s">
        <v>1152</v>
      </c>
      <c r="G52" s="82">
        <v>5</v>
      </c>
      <c r="H52" s="82">
        <v>42.959665646338792</v>
      </c>
      <c r="I52" s="82">
        <v>70.341115260285065</v>
      </c>
      <c r="J52" s="82">
        <v>68.883431454217089</v>
      </c>
      <c r="K52" s="82"/>
      <c r="L52" s="137">
        <v>153.226</v>
      </c>
      <c r="M52" s="137">
        <v>292.45054671450214</v>
      </c>
      <c r="N52" s="138">
        <v>6830000</v>
      </c>
      <c r="O52" s="138">
        <v>604223000</v>
      </c>
      <c r="P52" s="138">
        <v>279735000</v>
      </c>
      <c r="Q52" s="138">
        <v>324488000</v>
      </c>
      <c r="R52" s="87">
        <f t="shared" si="0"/>
        <v>6829980.0680783894</v>
      </c>
      <c r="S52" s="138">
        <v>604223000</v>
      </c>
      <c r="T52" s="87">
        <f t="shared" si="1"/>
        <v>13035851.650233496</v>
      </c>
      <c r="U52" s="135"/>
      <c r="V52" s="115" t="s">
        <v>2043</v>
      </c>
      <c r="W52" s="115" t="s">
        <v>2043</v>
      </c>
      <c r="X52" s="115" t="s">
        <v>772</v>
      </c>
    </row>
    <row r="53" spans="1:24">
      <c r="A53" s="135"/>
      <c r="B53" s="135">
        <v>10</v>
      </c>
      <c r="C53" s="82">
        <v>1</v>
      </c>
      <c r="D53" s="82">
        <v>5</v>
      </c>
      <c r="E53" s="82">
        <v>3.8</v>
      </c>
      <c r="F53" s="83" t="s">
        <v>2188</v>
      </c>
      <c r="G53" s="82">
        <v>5</v>
      </c>
      <c r="H53" s="82">
        <v>39.716985546796771</v>
      </c>
      <c r="I53" s="82">
        <v>65.031629462330386</v>
      </c>
      <c r="J53" s="82">
        <v>63.683974498392466</v>
      </c>
      <c r="K53" s="82"/>
      <c r="L53" s="137">
        <v>141.6602</v>
      </c>
      <c r="M53" s="137">
        <v>270.37580396072286</v>
      </c>
      <c r="N53" s="138">
        <v>6380000</v>
      </c>
      <c r="O53" s="138">
        <v>521811000</v>
      </c>
      <c r="P53" s="138">
        <v>241581000</v>
      </c>
      <c r="Q53" s="138">
        <v>280230000</v>
      </c>
      <c r="R53" s="87">
        <f t="shared" si="0"/>
        <v>6379990.4283332312</v>
      </c>
      <c r="S53" s="138">
        <v>521811000</v>
      </c>
      <c r="T53" s="87">
        <f t="shared" si="1"/>
        <v>12176991.429648653</v>
      </c>
      <c r="U53" s="135"/>
      <c r="V53" s="115" t="s">
        <v>2043</v>
      </c>
      <c r="W53" s="115" t="s">
        <v>2043</v>
      </c>
      <c r="X53" s="115" t="s">
        <v>772</v>
      </c>
    </row>
    <row r="54" spans="1:24">
      <c r="A54" s="135"/>
      <c r="B54" s="135">
        <v>10</v>
      </c>
      <c r="C54" s="82">
        <v>1</v>
      </c>
      <c r="D54" s="82">
        <v>5</v>
      </c>
      <c r="E54" s="82">
        <v>3.8</v>
      </c>
      <c r="F54" s="83" t="s">
        <v>1159</v>
      </c>
      <c r="G54" s="82">
        <v>5</v>
      </c>
      <c r="H54" s="82">
        <v>37.356230996816343</v>
      </c>
      <c r="I54" s="82">
        <v>61.166187182856582</v>
      </c>
      <c r="J54" s="82">
        <v>59.898636047145303</v>
      </c>
      <c r="K54" s="82"/>
      <c r="L54" s="137">
        <v>133.24</v>
      </c>
      <c r="M54" s="137">
        <v>254.30482323000192</v>
      </c>
      <c r="N54" s="138">
        <v>6380000</v>
      </c>
      <c r="O54" s="138">
        <v>490794000</v>
      </c>
      <c r="P54" s="138">
        <v>227221000</v>
      </c>
      <c r="Q54" s="138">
        <v>263573000</v>
      </c>
      <c r="R54" s="87">
        <f t="shared" si="0"/>
        <v>6379979.2844071388</v>
      </c>
      <c r="S54" s="138">
        <v>490794000</v>
      </c>
      <c r="T54" s="87">
        <f t="shared" si="1"/>
        <v>12176970.160103807</v>
      </c>
      <c r="U54" s="135"/>
      <c r="V54" s="115" t="s">
        <v>2043</v>
      </c>
      <c r="W54" s="115" t="s">
        <v>2043</v>
      </c>
      <c r="X54" s="115" t="s">
        <v>772</v>
      </c>
    </row>
    <row r="55" spans="1:24">
      <c r="A55" s="135"/>
      <c r="B55" s="135">
        <v>10</v>
      </c>
      <c r="C55" s="82">
        <v>1</v>
      </c>
      <c r="D55" s="82">
        <v>5</v>
      </c>
      <c r="E55" s="82">
        <v>3.8</v>
      </c>
      <c r="F55" s="83" t="s">
        <v>1160</v>
      </c>
      <c r="G55" s="82">
        <v>5</v>
      </c>
      <c r="H55" s="82">
        <v>37.356230996816343</v>
      </c>
      <c r="I55" s="82">
        <v>61.166187182856582</v>
      </c>
      <c r="J55" s="82">
        <v>59.898636047145303</v>
      </c>
      <c r="K55" s="82"/>
      <c r="L55" s="137">
        <v>133.24</v>
      </c>
      <c r="M55" s="137">
        <v>254.30482323000192</v>
      </c>
      <c r="N55" s="138">
        <v>6380000</v>
      </c>
      <c r="O55" s="138">
        <v>490794000</v>
      </c>
      <c r="P55" s="138">
        <v>227221000</v>
      </c>
      <c r="Q55" s="138">
        <v>263573000</v>
      </c>
      <c r="R55" s="87">
        <f t="shared" si="0"/>
        <v>6379979.2844071388</v>
      </c>
      <c r="S55" s="138">
        <v>490794000</v>
      </c>
      <c r="T55" s="87">
        <f t="shared" si="1"/>
        <v>12176970.160103807</v>
      </c>
      <c r="U55" s="135"/>
      <c r="V55" s="115" t="s">
        <v>2043</v>
      </c>
      <c r="W55" s="115" t="s">
        <v>2043</v>
      </c>
      <c r="X55" s="115" t="s">
        <v>772</v>
      </c>
    </row>
    <row r="56" spans="1:24">
      <c r="A56" s="135"/>
      <c r="B56" s="135">
        <v>10</v>
      </c>
      <c r="C56" s="82">
        <v>1</v>
      </c>
      <c r="D56" s="82">
        <v>5</v>
      </c>
      <c r="E56" s="82">
        <v>3.8</v>
      </c>
      <c r="F56" s="83" t="s">
        <v>1161</v>
      </c>
      <c r="G56" s="82">
        <v>5</v>
      </c>
      <c r="H56" s="82">
        <v>41.509602401701038</v>
      </c>
      <c r="I56" s="82">
        <v>67.966816850575256</v>
      </c>
      <c r="J56" s="82">
        <v>66.55833579498686</v>
      </c>
      <c r="K56" s="82"/>
      <c r="L56" s="137">
        <v>148.054</v>
      </c>
      <c r="M56" s="137">
        <v>282.57915264556209</v>
      </c>
      <c r="N56" s="138">
        <v>6380000</v>
      </c>
      <c r="O56" s="138">
        <v>545363000</v>
      </c>
      <c r="P56" s="138">
        <v>252485000</v>
      </c>
      <c r="Q56" s="138">
        <v>292878000</v>
      </c>
      <c r="R56" s="87">
        <f t="shared" si="0"/>
        <v>6379992.5637943102</v>
      </c>
      <c r="S56" s="138">
        <v>545363000</v>
      </c>
      <c r="T56" s="87">
        <f t="shared" si="1"/>
        <v>12176995.505437093</v>
      </c>
      <c r="U56" s="135"/>
      <c r="V56" s="115" t="s">
        <v>2043</v>
      </c>
      <c r="W56" s="115" t="s">
        <v>2043</v>
      </c>
      <c r="X56" s="115" t="s">
        <v>772</v>
      </c>
    </row>
    <row r="57" spans="1:24">
      <c r="A57" s="135"/>
      <c r="B57" s="135">
        <v>10</v>
      </c>
      <c r="C57" s="82">
        <v>1</v>
      </c>
      <c r="D57" s="82">
        <v>5</v>
      </c>
      <c r="E57" s="82">
        <v>3.8</v>
      </c>
      <c r="F57" s="83" t="s">
        <v>1162</v>
      </c>
      <c r="G57" s="82">
        <v>5</v>
      </c>
      <c r="H57" s="82">
        <v>41.393530053812398</v>
      </c>
      <c r="I57" s="82">
        <v>67.776762801538155</v>
      </c>
      <c r="J57" s="82">
        <v>66.372220249178397</v>
      </c>
      <c r="K57" s="82"/>
      <c r="L57" s="137">
        <v>147.63999999999999</v>
      </c>
      <c r="M57" s="137">
        <v>281.78898305071652</v>
      </c>
      <c r="N57" s="138">
        <v>6380000</v>
      </c>
      <c r="O57" s="138">
        <v>543838000</v>
      </c>
      <c r="P57" s="138">
        <v>251779000</v>
      </c>
      <c r="Q57" s="138">
        <v>292059000</v>
      </c>
      <c r="R57" s="87">
        <f t="shared" si="0"/>
        <v>6379992.3999312744</v>
      </c>
      <c r="S57" s="138">
        <v>543838000</v>
      </c>
      <c r="T57" s="87">
        <f t="shared" si="1"/>
        <v>12176995.192684462</v>
      </c>
      <c r="U57" s="135"/>
      <c r="V57" s="115" t="s">
        <v>2043</v>
      </c>
      <c r="W57" s="115" t="s">
        <v>2043</v>
      </c>
      <c r="X57" s="115" t="s">
        <v>772</v>
      </c>
    </row>
    <row r="58" spans="1:24">
      <c r="A58" s="135"/>
      <c r="B58" s="135">
        <v>10</v>
      </c>
      <c r="C58" s="82">
        <v>1</v>
      </c>
      <c r="D58" s="82">
        <v>5</v>
      </c>
      <c r="E58" s="82">
        <v>3.8</v>
      </c>
      <c r="F58" s="83" t="s">
        <v>1163</v>
      </c>
      <c r="G58" s="82">
        <v>5</v>
      </c>
      <c r="H58" s="82">
        <v>48.37870226879275</v>
      </c>
      <c r="I58" s="82">
        <v>79.2141144776853</v>
      </c>
      <c r="J58" s="82">
        <v>77.572554893950198</v>
      </c>
      <c r="K58" s="82"/>
      <c r="L58" s="137">
        <v>172.55430000000001</v>
      </c>
      <c r="M58" s="137">
        <v>329.34096937163554</v>
      </c>
      <c r="N58" s="138">
        <v>6380000</v>
      </c>
      <c r="O58" s="138">
        <v>635610000</v>
      </c>
      <c r="P58" s="138">
        <v>294266000</v>
      </c>
      <c r="Q58" s="138">
        <v>341344000</v>
      </c>
      <c r="R58" s="87">
        <f t="shared" si="0"/>
        <v>6379983.9013457187</v>
      </c>
      <c r="S58" s="138">
        <v>635610000</v>
      </c>
      <c r="T58" s="87">
        <f t="shared" si="1"/>
        <v>12176978.972095324</v>
      </c>
      <c r="U58" s="135"/>
      <c r="V58" s="115" t="s">
        <v>2043</v>
      </c>
      <c r="W58" s="115" t="s">
        <v>2043</v>
      </c>
      <c r="X58" s="115" t="s">
        <v>772</v>
      </c>
    </row>
    <row r="59" spans="1:24">
      <c r="A59" s="135"/>
      <c r="B59" s="135">
        <v>10</v>
      </c>
      <c r="C59" s="82">
        <v>1</v>
      </c>
      <c r="D59" s="82">
        <v>5</v>
      </c>
      <c r="E59" s="82">
        <v>3.8</v>
      </c>
      <c r="F59" s="83" t="s">
        <v>1164</v>
      </c>
      <c r="G59" s="82">
        <v>5</v>
      </c>
      <c r="H59" s="82">
        <v>22.982044513960016</v>
      </c>
      <c r="I59" s="82">
        <v>37.630242641593647</v>
      </c>
      <c r="J59" s="82">
        <v>36.850428515615036</v>
      </c>
      <c r="K59" s="82"/>
      <c r="L59" s="137">
        <v>81.971000000000004</v>
      </c>
      <c r="M59" s="137">
        <v>156.45167115720869</v>
      </c>
      <c r="N59" s="138">
        <v>6380000</v>
      </c>
      <c r="O59" s="138">
        <v>301942000</v>
      </c>
      <c r="P59" s="138">
        <v>139789000</v>
      </c>
      <c r="Q59" s="138">
        <v>162153000</v>
      </c>
      <c r="R59" s="87">
        <f t="shared" si="0"/>
        <v>6379959.7953660805</v>
      </c>
      <c r="S59" s="138">
        <v>301942000</v>
      </c>
      <c r="T59" s="87">
        <f t="shared" si="1"/>
        <v>12176932.962887198</v>
      </c>
      <c r="U59" s="135"/>
      <c r="V59" s="115" t="s">
        <v>2043</v>
      </c>
      <c r="W59" s="115" t="s">
        <v>2043</v>
      </c>
      <c r="X59" s="115" t="s">
        <v>772</v>
      </c>
    </row>
    <row r="60" spans="1:24">
      <c r="A60" s="135"/>
      <c r="B60" s="135">
        <v>10</v>
      </c>
      <c r="C60" s="82">
        <v>1</v>
      </c>
      <c r="D60" s="82">
        <v>5</v>
      </c>
      <c r="E60" s="82">
        <v>3.8</v>
      </c>
      <c r="F60" s="83" t="s">
        <v>1165</v>
      </c>
      <c r="G60" s="82">
        <v>5</v>
      </c>
      <c r="H60" s="82">
        <v>39.628193004341867</v>
      </c>
      <c r="I60" s="82">
        <v>64.88624270549451</v>
      </c>
      <c r="J60" s="82">
        <v>63.541600601393583</v>
      </c>
      <c r="K60" s="82"/>
      <c r="L60" s="137">
        <v>141.34350000000001</v>
      </c>
      <c r="M60" s="137">
        <v>269.77134330688807</v>
      </c>
      <c r="N60" s="138">
        <v>6440000</v>
      </c>
      <c r="O60" s="138">
        <v>525541000</v>
      </c>
      <c r="P60" s="138">
        <v>243308000</v>
      </c>
      <c r="Q60" s="138">
        <v>282233000</v>
      </c>
      <c r="R60" s="87">
        <f t="shared" si="0"/>
        <v>6439993.2125420514</v>
      </c>
      <c r="S60" s="138">
        <v>525541000</v>
      </c>
      <c r="T60" s="87">
        <f t="shared" si="1"/>
        <v>12291514.076237753</v>
      </c>
      <c r="U60" s="135"/>
      <c r="V60" s="115" t="s">
        <v>2043</v>
      </c>
      <c r="W60" s="115" t="s">
        <v>2043</v>
      </c>
      <c r="X60" s="115" t="s">
        <v>772</v>
      </c>
    </row>
    <row r="61" spans="1:24">
      <c r="A61" s="135"/>
      <c r="B61" s="135">
        <v>10</v>
      </c>
      <c r="C61" s="82">
        <v>1</v>
      </c>
      <c r="D61" s="82">
        <v>5</v>
      </c>
      <c r="E61" s="82">
        <v>3.8</v>
      </c>
      <c r="F61" s="83" t="s">
        <v>1166</v>
      </c>
      <c r="G61" s="82">
        <v>5</v>
      </c>
      <c r="H61" s="82">
        <v>37.356230996816343</v>
      </c>
      <c r="I61" s="82">
        <v>61.166187182856582</v>
      </c>
      <c r="J61" s="82">
        <v>59.898636047145303</v>
      </c>
      <c r="K61" s="82"/>
      <c r="L61" s="137">
        <v>133.24</v>
      </c>
      <c r="M61" s="137">
        <v>254.30482323000192</v>
      </c>
      <c r="N61" s="138">
        <v>6440000</v>
      </c>
      <c r="O61" s="138">
        <v>495410000</v>
      </c>
      <c r="P61" s="138">
        <v>229358000</v>
      </c>
      <c r="Q61" s="138">
        <v>266052000</v>
      </c>
      <c r="R61" s="87">
        <f t="shared" si="0"/>
        <v>6439984.0611094274</v>
      </c>
      <c r="S61" s="138">
        <v>495410000</v>
      </c>
      <c r="T61" s="87">
        <f t="shared" si="1"/>
        <v>12291496.609610198</v>
      </c>
      <c r="U61" s="135"/>
      <c r="V61" s="115" t="s">
        <v>2043</v>
      </c>
      <c r="W61" s="115" t="s">
        <v>2043</v>
      </c>
      <c r="X61" s="115" t="s">
        <v>772</v>
      </c>
    </row>
    <row r="62" spans="1:24">
      <c r="A62" s="135"/>
      <c r="B62" s="135">
        <v>10</v>
      </c>
      <c r="C62" s="82">
        <v>1</v>
      </c>
      <c r="D62" s="82">
        <v>5</v>
      </c>
      <c r="E62" s="82">
        <v>3.8</v>
      </c>
      <c r="F62" s="83" t="s">
        <v>1167</v>
      </c>
      <c r="G62" s="82">
        <v>5</v>
      </c>
      <c r="H62" s="82">
        <v>37.356230996816343</v>
      </c>
      <c r="I62" s="82">
        <v>61.166187182856582</v>
      </c>
      <c r="J62" s="82">
        <v>59.898636047145303</v>
      </c>
      <c r="K62" s="82"/>
      <c r="L62" s="137">
        <v>133.24</v>
      </c>
      <c r="M62" s="137">
        <v>254.30482323000192</v>
      </c>
      <c r="N62" s="138">
        <v>6440000</v>
      </c>
      <c r="O62" s="138">
        <v>495410000</v>
      </c>
      <c r="P62" s="138">
        <v>229358000</v>
      </c>
      <c r="Q62" s="138">
        <v>266052000</v>
      </c>
      <c r="R62" s="87">
        <f t="shared" si="0"/>
        <v>6439984.0611094274</v>
      </c>
      <c r="S62" s="138">
        <v>495410000</v>
      </c>
      <c r="T62" s="87">
        <f t="shared" si="1"/>
        <v>12291496.609610198</v>
      </c>
      <c r="U62" s="135"/>
      <c r="V62" s="115" t="s">
        <v>2043</v>
      </c>
      <c r="W62" s="115" t="s">
        <v>2043</v>
      </c>
      <c r="X62" s="115" t="s">
        <v>772</v>
      </c>
    </row>
    <row r="63" spans="1:24">
      <c r="A63" s="135"/>
      <c r="B63" s="135">
        <v>10</v>
      </c>
      <c r="C63" s="82">
        <v>1</v>
      </c>
      <c r="D63" s="82">
        <v>5</v>
      </c>
      <c r="E63" s="82">
        <v>3.8</v>
      </c>
      <c r="F63" s="83" t="s">
        <v>1168</v>
      </c>
      <c r="G63" s="82">
        <v>5</v>
      </c>
      <c r="H63" s="82">
        <v>37.356230996816343</v>
      </c>
      <c r="I63" s="82">
        <v>61.166187182856582</v>
      </c>
      <c r="J63" s="82">
        <v>59.898636047145303</v>
      </c>
      <c r="K63" s="82"/>
      <c r="L63" s="137">
        <v>133.24</v>
      </c>
      <c r="M63" s="137">
        <v>254.30482323000192</v>
      </c>
      <c r="N63" s="138">
        <v>6440000</v>
      </c>
      <c r="O63" s="138">
        <v>495410000</v>
      </c>
      <c r="P63" s="138">
        <v>229358000</v>
      </c>
      <c r="Q63" s="138">
        <v>266052000</v>
      </c>
      <c r="R63" s="87">
        <f t="shared" si="0"/>
        <v>6439984.0611094274</v>
      </c>
      <c r="S63" s="138">
        <v>495410000</v>
      </c>
      <c r="T63" s="87">
        <f t="shared" si="1"/>
        <v>12291496.609610198</v>
      </c>
      <c r="U63" s="135"/>
      <c r="V63" s="115" t="s">
        <v>2043</v>
      </c>
      <c r="W63" s="115" t="s">
        <v>2043</v>
      </c>
      <c r="X63" s="115" t="s">
        <v>772</v>
      </c>
    </row>
    <row r="64" spans="1:24">
      <c r="A64" s="135"/>
      <c r="B64" s="135">
        <v>10</v>
      </c>
      <c r="C64" s="82">
        <v>1</v>
      </c>
      <c r="D64" s="82">
        <v>5</v>
      </c>
      <c r="E64" s="82">
        <v>3.8</v>
      </c>
      <c r="F64" s="83" t="s">
        <v>1169</v>
      </c>
      <c r="G64" s="82">
        <v>5</v>
      </c>
      <c r="H64" s="82">
        <v>37.356230996816343</v>
      </c>
      <c r="I64" s="82">
        <v>61.166187182856582</v>
      </c>
      <c r="J64" s="82">
        <v>59.898636047145303</v>
      </c>
      <c r="K64" s="82"/>
      <c r="L64" s="137">
        <v>133.24</v>
      </c>
      <c r="M64" s="137">
        <v>254.30482323000192</v>
      </c>
      <c r="N64" s="138">
        <v>6440000</v>
      </c>
      <c r="O64" s="138">
        <v>495410000</v>
      </c>
      <c r="P64" s="138">
        <v>229358000</v>
      </c>
      <c r="Q64" s="138">
        <v>266052000</v>
      </c>
      <c r="R64" s="87">
        <f t="shared" si="0"/>
        <v>6439984.0611094274</v>
      </c>
      <c r="S64" s="138">
        <v>495410000</v>
      </c>
      <c r="T64" s="87">
        <f t="shared" si="1"/>
        <v>12291496.609610198</v>
      </c>
      <c r="U64" s="135"/>
      <c r="V64" s="115" t="s">
        <v>2043</v>
      </c>
      <c r="W64" s="115" t="s">
        <v>2043</v>
      </c>
      <c r="X64" s="115" t="s">
        <v>772</v>
      </c>
    </row>
    <row r="65" spans="1:24">
      <c r="A65" s="135"/>
      <c r="B65" s="135">
        <v>10</v>
      </c>
      <c r="C65" s="82">
        <v>1</v>
      </c>
      <c r="D65" s="82">
        <v>5</v>
      </c>
      <c r="E65" s="82">
        <v>3.8</v>
      </c>
      <c r="F65" s="83" t="s">
        <v>1170</v>
      </c>
      <c r="G65" s="82">
        <v>5</v>
      </c>
      <c r="H65" s="82">
        <v>43.660108995928603</v>
      </c>
      <c r="I65" s="82">
        <v>71.488004223351197</v>
      </c>
      <c r="J65" s="82">
        <v>70.006553357823989</v>
      </c>
      <c r="K65" s="82"/>
      <c r="L65" s="137">
        <v>155.7243</v>
      </c>
      <c r="M65" s="137">
        <v>297.2188575811752</v>
      </c>
      <c r="N65" s="138">
        <v>6440000</v>
      </c>
      <c r="O65" s="138">
        <v>579011000</v>
      </c>
      <c r="P65" s="138">
        <v>268063000</v>
      </c>
      <c r="Q65" s="138">
        <v>310948000</v>
      </c>
      <c r="R65" s="87">
        <f t="shared" si="0"/>
        <v>6439988.2497040285</v>
      </c>
      <c r="S65" s="138">
        <v>579011000</v>
      </c>
      <c r="T65" s="87">
        <f t="shared" si="1"/>
        <v>12291504.604054879</v>
      </c>
      <c r="U65" s="135"/>
      <c r="V65" s="115" t="s">
        <v>2043</v>
      </c>
      <c r="W65" s="115" t="s">
        <v>2043</v>
      </c>
      <c r="X65" s="115" t="s">
        <v>772</v>
      </c>
    </row>
    <row r="66" spans="1:24">
      <c r="A66" s="135"/>
      <c r="B66" s="135">
        <v>10</v>
      </c>
      <c r="C66" s="82">
        <v>1</v>
      </c>
      <c r="D66" s="82">
        <v>6</v>
      </c>
      <c r="E66" s="82">
        <v>3.8</v>
      </c>
      <c r="F66" s="83" t="s">
        <v>2190</v>
      </c>
      <c r="G66" s="82">
        <v>5</v>
      </c>
      <c r="H66" s="82">
        <v>39.716985546796771</v>
      </c>
      <c r="I66" s="82">
        <v>65.031629462330386</v>
      </c>
      <c r="J66" s="82">
        <v>63.683974498392466</v>
      </c>
      <c r="K66" s="82"/>
      <c r="L66" s="137">
        <v>141.6602</v>
      </c>
      <c r="M66" s="137">
        <v>270.37580396072286</v>
      </c>
      <c r="N66" s="138">
        <v>6450000</v>
      </c>
      <c r="O66" s="138">
        <v>527536000</v>
      </c>
      <c r="P66" s="138">
        <v>244231000</v>
      </c>
      <c r="Q66" s="138">
        <v>283305000</v>
      </c>
      <c r="R66" s="87">
        <f t="shared" si="0"/>
        <v>6449987.8894871883</v>
      </c>
      <c r="S66" s="138">
        <v>527536000</v>
      </c>
      <c r="T66" s="87">
        <f t="shared" si="1"/>
        <v>12310590.138634739</v>
      </c>
      <c r="U66" s="135"/>
      <c r="V66" s="115" t="s">
        <v>2043</v>
      </c>
      <c r="W66" s="115" t="s">
        <v>2043</v>
      </c>
      <c r="X66" s="115" t="s">
        <v>772</v>
      </c>
    </row>
    <row r="67" spans="1:24">
      <c r="A67" s="135"/>
      <c r="B67" s="135">
        <v>10</v>
      </c>
      <c r="C67" s="82">
        <v>1</v>
      </c>
      <c r="D67" s="82">
        <v>6</v>
      </c>
      <c r="E67" s="82">
        <v>3.8</v>
      </c>
      <c r="F67" s="83" t="s">
        <v>1176</v>
      </c>
      <c r="G67" s="82">
        <v>5</v>
      </c>
      <c r="H67" s="82">
        <v>37.356230996816343</v>
      </c>
      <c r="I67" s="82">
        <v>61.166187182856582</v>
      </c>
      <c r="J67" s="82">
        <v>59.898636047145303</v>
      </c>
      <c r="K67" s="82"/>
      <c r="L67" s="137">
        <v>133.24</v>
      </c>
      <c r="M67" s="137">
        <v>254.30482323000192</v>
      </c>
      <c r="N67" s="138">
        <v>6450000</v>
      </c>
      <c r="O67" s="138">
        <v>496179000</v>
      </c>
      <c r="P67" s="138">
        <v>229714000</v>
      </c>
      <c r="Q67" s="138">
        <v>266465000</v>
      </c>
      <c r="R67" s="87">
        <f t="shared" ref="R67:R130" si="2">S67/(M67*0.3025)</f>
        <v>6449980.5241259057</v>
      </c>
      <c r="S67" s="138">
        <v>496179000</v>
      </c>
      <c r="T67" s="87">
        <f t="shared" ref="T67:T130" si="3">S67/(L67*0.3025)</f>
        <v>12310576.080942608</v>
      </c>
      <c r="U67" s="135"/>
      <c r="V67" s="115" t="s">
        <v>2043</v>
      </c>
      <c r="W67" s="115" t="s">
        <v>2043</v>
      </c>
      <c r="X67" s="115" t="s">
        <v>772</v>
      </c>
    </row>
    <row r="68" spans="1:24">
      <c r="A68" s="135"/>
      <c r="B68" s="135">
        <v>10</v>
      </c>
      <c r="C68" s="82">
        <v>1</v>
      </c>
      <c r="D68" s="82">
        <v>6</v>
      </c>
      <c r="E68" s="82">
        <v>3.8</v>
      </c>
      <c r="F68" s="83" t="s">
        <v>1177</v>
      </c>
      <c r="G68" s="82">
        <v>5</v>
      </c>
      <c r="H68" s="82">
        <v>37.356230996816343</v>
      </c>
      <c r="I68" s="82">
        <v>61.166187182856582</v>
      </c>
      <c r="J68" s="82">
        <v>59.898636047145303</v>
      </c>
      <c r="K68" s="82"/>
      <c r="L68" s="137">
        <v>133.24</v>
      </c>
      <c r="M68" s="137">
        <v>254.30482323000192</v>
      </c>
      <c r="N68" s="138">
        <v>6450000</v>
      </c>
      <c r="O68" s="138">
        <v>496179000</v>
      </c>
      <c r="P68" s="138">
        <v>229714000</v>
      </c>
      <c r="Q68" s="138">
        <v>266465000</v>
      </c>
      <c r="R68" s="87">
        <f t="shared" si="2"/>
        <v>6449980.5241259057</v>
      </c>
      <c r="S68" s="138">
        <v>496179000</v>
      </c>
      <c r="T68" s="87">
        <f t="shared" si="3"/>
        <v>12310576.080942608</v>
      </c>
      <c r="U68" s="135"/>
      <c r="V68" s="115" t="s">
        <v>2043</v>
      </c>
      <c r="W68" s="115" t="s">
        <v>2043</v>
      </c>
      <c r="X68" s="115" t="s">
        <v>772</v>
      </c>
    </row>
    <row r="69" spans="1:24">
      <c r="A69" s="135"/>
      <c r="B69" s="135">
        <v>10</v>
      </c>
      <c r="C69" s="82">
        <v>1</v>
      </c>
      <c r="D69" s="82">
        <v>6</v>
      </c>
      <c r="E69" s="82">
        <v>3.8</v>
      </c>
      <c r="F69" s="83" t="s">
        <v>1178</v>
      </c>
      <c r="G69" s="82">
        <v>5</v>
      </c>
      <c r="H69" s="82">
        <v>41.509602401701038</v>
      </c>
      <c r="I69" s="82">
        <v>67.966816850575256</v>
      </c>
      <c r="J69" s="82">
        <v>66.55833579498686</v>
      </c>
      <c r="K69" s="82"/>
      <c r="L69" s="137">
        <v>148.054</v>
      </c>
      <c r="M69" s="137">
        <v>282.57915264556209</v>
      </c>
      <c r="N69" s="138">
        <v>6450000</v>
      </c>
      <c r="O69" s="138">
        <v>551346000</v>
      </c>
      <c r="P69" s="138">
        <v>255255000</v>
      </c>
      <c r="Q69" s="138">
        <v>296091000</v>
      </c>
      <c r="R69" s="87">
        <f t="shared" si="2"/>
        <v>6449985.3860231405</v>
      </c>
      <c r="S69" s="138">
        <v>551346000</v>
      </c>
      <c r="T69" s="87">
        <f t="shared" si="3"/>
        <v>12310585.360467652</v>
      </c>
      <c r="U69" s="135"/>
      <c r="V69" s="115" t="s">
        <v>2043</v>
      </c>
      <c r="W69" s="115" t="s">
        <v>2043</v>
      </c>
      <c r="X69" s="115" t="s">
        <v>772</v>
      </c>
    </row>
    <row r="70" spans="1:24">
      <c r="A70" s="135"/>
      <c r="B70" s="135">
        <v>10</v>
      </c>
      <c r="C70" s="82">
        <v>1</v>
      </c>
      <c r="D70" s="82">
        <v>6</v>
      </c>
      <c r="E70" s="82">
        <v>3.8</v>
      </c>
      <c r="F70" s="83" t="s">
        <v>1179</v>
      </c>
      <c r="G70" s="82">
        <v>5</v>
      </c>
      <c r="H70" s="82">
        <v>41.393530053812398</v>
      </c>
      <c r="I70" s="82">
        <v>67.776762801538155</v>
      </c>
      <c r="J70" s="82">
        <v>66.372220249178397</v>
      </c>
      <c r="K70" s="82"/>
      <c r="L70" s="137">
        <v>147.63999999999999</v>
      </c>
      <c r="M70" s="137">
        <v>281.78898305071652</v>
      </c>
      <c r="N70" s="138">
        <v>6450000</v>
      </c>
      <c r="O70" s="138">
        <v>549804000</v>
      </c>
      <c r="P70" s="138">
        <v>254541000</v>
      </c>
      <c r="Q70" s="138">
        <v>295263000</v>
      </c>
      <c r="R70" s="87">
        <f t="shared" si="2"/>
        <v>6449982.0561487321</v>
      </c>
      <c r="S70" s="138">
        <v>549804000</v>
      </c>
      <c r="T70" s="87">
        <f t="shared" si="3"/>
        <v>12310579.0049954</v>
      </c>
      <c r="U70" s="135"/>
      <c r="V70" s="115" t="s">
        <v>2043</v>
      </c>
      <c r="W70" s="115" t="s">
        <v>2043</v>
      </c>
      <c r="X70" s="115" t="s">
        <v>772</v>
      </c>
    </row>
    <row r="71" spans="1:24">
      <c r="A71" s="135"/>
      <c r="B71" s="135">
        <v>10</v>
      </c>
      <c r="C71" s="82">
        <v>1</v>
      </c>
      <c r="D71" s="82">
        <v>6</v>
      </c>
      <c r="E71" s="82">
        <v>3.8</v>
      </c>
      <c r="F71" s="83" t="s">
        <v>1180</v>
      </c>
      <c r="G71" s="82">
        <v>5</v>
      </c>
      <c r="H71" s="82">
        <v>49.154816938902222</v>
      </c>
      <c r="I71" s="82">
        <v>80.484905826826562</v>
      </c>
      <c r="J71" s="82">
        <v>78.817011545899362</v>
      </c>
      <c r="K71" s="82"/>
      <c r="L71" s="137">
        <v>175.32249999999999</v>
      </c>
      <c r="M71" s="137">
        <v>334.62441737272593</v>
      </c>
      <c r="N71" s="138">
        <v>6450000</v>
      </c>
      <c r="O71" s="138">
        <v>652893000</v>
      </c>
      <c r="P71" s="138">
        <v>302268000</v>
      </c>
      <c r="Q71" s="138">
        <v>350625000</v>
      </c>
      <c r="R71" s="87">
        <f t="shared" si="2"/>
        <v>6449989.465467101</v>
      </c>
      <c r="S71" s="138">
        <v>652893000</v>
      </c>
      <c r="T71" s="87">
        <f t="shared" si="3"/>
        <v>12310593.146585001</v>
      </c>
      <c r="U71" s="135"/>
      <c r="V71" s="115" t="s">
        <v>2043</v>
      </c>
      <c r="W71" s="115" t="s">
        <v>2043</v>
      </c>
      <c r="X71" s="115" t="s">
        <v>772</v>
      </c>
    </row>
    <row r="72" spans="1:24">
      <c r="A72" s="135"/>
      <c r="B72" s="135">
        <v>10</v>
      </c>
      <c r="C72" s="82">
        <v>1</v>
      </c>
      <c r="D72" s="82">
        <v>6</v>
      </c>
      <c r="E72" s="82">
        <v>3.8</v>
      </c>
      <c r="F72" s="83" t="s">
        <v>1181</v>
      </c>
      <c r="G72" s="82">
        <v>5</v>
      </c>
      <c r="H72" s="82">
        <v>23.289047463085755</v>
      </c>
      <c r="I72" s="82">
        <v>38.13292182926422</v>
      </c>
      <c r="J72" s="82">
        <v>37.342690647644638</v>
      </c>
      <c r="K72" s="82"/>
      <c r="L72" s="137">
        <v>83.066000000000003</v>
      </c>
      <c r="M72" s="137">
        <v>158.54161247690888</v>
      </c>
      <c r="N72" s="138">
        <v>6450000</v>
      </c>
      <c r="O72" s="138">
        <v>309333000</v>
      </c>
      <c r="P72" s="138">
        <v>143211000</v>
      </c>
      <c r="Q72" s="138">
        <v>166122000</v>
      </c>
      <c r="R72" s="87">
        <f t="shared" si="2"/>
        <v>6449968.6471966663</v>
      </c>
      <c r="S72" s="138">
        <v>309333000</v>
      </c>
      <c r="T72" s="87">
        <f t="shared" si="3"/>
        <v>12310553.412371682</v>
      </c>
      <c r="U72" s="135"/>
      <c r="V72" s="115" t="s">
        <v>2043</v>
      </c>
      <c r="W72" s="115" t="s">
        <v>2043</v>
      </c>
      <c r="X72" s="115" t="s">
        <v>772</v>
      </c>
    </row>
    <row r="73" spans="1:24">
      <c r="A73" s="135"/>
      <c r="B73" s="135">
        <v>10</v>
      </c>
      <c r="C73" s="82">
        <v>1</v>
      </c>
      <c r="D73" s="82">
        <v>6</v>
      </c>
      <c r="E73" s="82">
        <v>3.8</v>
      </c>
      <c r="F73" s="83" t="s">
        <v>1182</v>
      </c>
      <c r="G73" s="82">
        <v>5</v>
      </c>
      <c r="H73" s="82">
        <v>44.689087556281464</v>
      </c>
      <c r="I73" s="82">
        <v>73.172828777387522</v>
      </c>
      <c r="J73" s="82">
        <v>71.656463175871323</v>
      </c>
      <c r="K73" s="82"/>
      <c r="L73" s="137">
        <v>159.39439999999999</v>
      </c>
      <c r="M73" s="137">
        <v>304.22369195325882</v>
      </c>
      <c r="N73" s="138">
        <v>6610000</v>
      </c>
      <c r="O73" s="138">
        <v>608302000</v>
      </c>
      <c r="P73" s="138">
        <v>281623000</v>
      </c>
      <c r="Q73" s="138">
        <v>326679000</v>
      </c>
      <c r="R73" s="87">
        <f t="shared" si="2"/>
        <v>6609990.4631631961</v>
      </c>
      <c r="S73" s="138">
        <v>608302000</v>
      </c>
      <c r="T73" s="87">
        <f t="shared" si="3"/>
        <v>12615974.604373422</v>
      </c>
      <c r="U73" s="135"/>
      <c r="V73" s="115" t="s">
        <v>2043</v>
      </c>
      <c r="W73" s="115" t="s">
        <v>2043</v>
      </c>
      <c r="X73" s="115" t="s">
        <v>772</v>
      </c>
    </row>
    <row r="74" spans="1:24">
      <c r="A74" s="135"/>
      <c r="B74" s="135">
        <v>10</v>
      </c>
      <c r="C74" s="82">
        <v>1</v>
      </c>
      <c r="D74" s="82">
        <v>6</v>
      </c>
      <c r="E74" s="82">
        <v>3.8</v>
      </c>
      <c r="F74" s="83" t="s">
        <v>1183</v>
      </c>
      <c r="G74" s="82">
        <v>5</v>
      </c>
      <c r="H74" s="82">
        <v>41.393530053812398</v>
      </c>
      <c r="I74" s="82">
        <v>67.776762801538155</v>
      </c>
      <c r="J74" s="82">
        <v>66.372220249178397</v>
      </c>
      <c r="K74" s="82"/>
      <c r="L74" s="137">
        <v>147.63999999999999</v>
      </c>
      <c r="M74" s="137">
        <v>281.78898305071652</v>
      </c>
      <c r="N74" s="138">
        <v>6510000</v>
      </c>
      <c r="O74" s="138">
        <v>554919000</v>
      </c>
      <c r="P74" s="138">
        <v>256909000</v>
      </c>
      <c r="Q74" s="138">
        <v>298010000</v>
      </c>
      <c r="R74" s="87">
        <f t="shared" si="2"/>
        <v>6509988.2733046655</v>
      </c>
      <c r="S74" s="138">
        <v>554919000</v>
      </c>
      <c r="T74" s="87">
        <f t="shared" si="3"/>
        <v>12425108.203783607</v>
      </c>
      <c r="U74" s="135"/>
      <c r="V74" s="115" t="s">
        <v>2043</v>
      </c>
      <c r="W74" s="115" t="s">
        <v>2043</v>
      </c>
      <c r="X74" s="115" t="s">
        <v>772</v>
      </c>
    </row>
    <row r="75" spans="1:24">
      <c r="A75" s="135"/>
      <c r="B75" s="135">
        <v>10</v>
      </c>
      <c r="C75" s="82">
        <v>1</v>
      </c>
      <c r="D75" s="82">
        <v>6</v>
      </c>
      <c r="E75" s="82">
        <v>3.8</v>
      </c>
      <c r="F75" s="83" t="s">
        <v>1184</v>
      </c>
      <c r="G75" s="82">
        <v>5</v>
      </c>
      <c r="H75" s="82">
        <v>41.509602401701038</v>
      </c>
      <c r="I75" s="82">
        <v>67.966816850575256</v>
      </c>
      <c r="J75" s="82">
        <v>66.55833579498686</v>
      </c>
      <c r="K75" s="82"/>
      <c r="L75" s="137">
        <v>148.054</v>
      </c>
      <c r="M75" s="137">
        <v>282.57915264556209</v>
      </c>
      <c r="N75" s="138">
        <v>6510000</v>
      </c>
      <c r="O75" s="138">
        <v>556475000</v>
      </c>
      <c r="P75" s="138">
        <v>257629000</v>
      </c>
      <c r="Q75" s="138">
        <v>298846000</v>
      </c>
      <c r="R75" s="87">
        <f t="shared" si="2"/>
        <v>6509987.5898024598</v>
      </c>
      <c r="S75" s="138">
        <v>556475000</v>
      </c>
      <c r="T75" s="87">
        <f t="shared" si="3"/>
        <v>12425106.899236117</v>
      </c>
      <c r="U75" s="135"/>
      <c r="V75" s="115" t="s">
        <v>2043</v>
      </c>
      <c r="W75" s="115" t="s">
        <v>2043</v>
      </c>
      <c r="X75" s="115" t="s">
        <v>772</v>
      </c>
    </row>
    <row r="76" spans="1:24">
      <c r="A76" s="135"/>
      <c r="B76" s="135">
        <v>10</v>
      </c>
      <c r="C76" s="82">
        <v>1</v>
      </c>
      <c r="D76" s="82">
        <v>6</v>
      </c>
      <c r="E76" s="82">
        <v>3.8</v>
      </c>
      <c r="F76" s="83" t="s">
        <v>1185</v>
      </c>
      <c r="G76" s="82">
        <v>5</v>
      </c>
      <c r="H76" s="82">
        <v>37.356230996816343</v>
      </c>
      <c r="I76" s="82">
        <v>61.166187182856582</v>
      </c>
      <c r="J76" s="82">
        <v>59.898636047145303</v>
      </c>
      <c r="K76" s="82"/>
      <c r="L76" s="137">
        <v>133.24</v>
      </c>
      <c r="M76" s="137">
        <v>254.30482323000192</v>
      </c>
      <c r="N76" s="138">
        <v>6510000</v>
      </c>
      <c r="O76" s="138">
        <v>500795000</v>
      </c>
      <c r="P76" s="138">
        <v>231851000</v>
      </c>
      <c r="Q76" s="138">
        <v>268944000</v>
      </c>
      <c r="R76" s="87">
        <f t="shared" si="2"/>
        <v>6509985.3008281942</v>
      </c>
      <c r="S76" s="138">
        <v>500795000</v>
      </c>
      <c r="T76" s="87">
        <f t="shared" si="3"/>
        <v>12425102.530448999</v>
      </c>
      <c r="U76" s="135"/>
      <c r="V76" s="115" t="s">
        <v>2043</v>
      </c>
      <c r="W76" s="115" t="s">
        <v>2043</v>
      </c>
      <c r="X76" s="115" t="s">
        <v>772</v>
      </c>
    </row>
    <row r="77" spans="1:24">
      <c r="A77" s="135"/>
      <c r="B77" s="135">
        <v>10</v>
      </c>
      <c r="C77" s="82">
        <v>1</v>
      </c>
      <c r="D77" s="82">
        <v>6</v>
      </c>
      <c r="E77" s="82">
        <v>3.8</v>
      </c>
      <c r="F77" s="83" t="s">
        <v>1186</v>
      </c>
      <c r="G77" s="82">
        <v>5</v>
      </c>
      <c r="H77" s="82">
        <v>37.356230996816343</v>
      </c>
      <c r="I77" s="82">
        <v>61.166187182856582</v>
      </c>
      <c r="J77" s="82">
        <v>59.898636047145303</v>
      </c>
      <c r="K77" s="82"/>
      <c r="L77" s="137">
        <v>133.24</v>
      </c>
      <c r="M77" s="137">
        <v>254.30482323000192</v>
      </c>
      <c r="N77" s="138">
        <v>6510000</v>
      </c>
      <c r="O77" s="138">
        <v>500795000</v>
      </c>
      <c r="P77" s="138">
        <v>231851000</v>
      </c>
      <c r="Q77" s="138">
        <v>268944000</v>
      </c>
      <c r="R77" s="87">
        <f t="shared" si="2"/>
        <v>6509985.3008281942</v>
      </c>
      <c r="S77" s="138">
        <v>500795000</v>
      </c>
      <c r="T77" s="87">
        <f t="shared" si="3"/>
        <v>12425102.530448999</v>
      </c>
      <c r="U77" s="135"/>
      <c r="V77" s="115" t="s">
        <v>2043</v>
      </c>
      <c r="W77" s="115" t="s">
        <v>2043</v>
      </c>
      <c r="X77" s="115" t="s">
        <v>772</v>
      </c>
    </row>
    <row r="78" spans="1:24">
      <c r="A78" s="135"/>
      <c r="B78" s="135">
        <v>10</v>
      </c>
      <c r="C78" s="82">
        <v>1</v>
      </c>
      <c r="D78" s="82">
        <v>6</v>
      </c>
      <c r="E78" s="82">
        <v>3.8</v>
      </c>
      <c r="F78" s="83" t="s">
        <v>1187</v>
      </c>
      <c r="G78" s="82">
        <v>5</v>
      </c>
      <c r="H78" s="82">
        <v>44.360524308719398</v>
      </c>
      <c r="I78" s="82">
        <v>72.634847279642187</v>
      </c>
      <c r="J78" s="82">
        <v>71.129630305985032</v>
      </c>
      <c r="K78" s="82"/>
      <c r="L78" s="137">
        <v>158.2225</v>
      </c>
      <c r="M78" s="137">
        <v>301.98697758562724</v>
      </c>
      <c r="N78" s="138">
        <v>6510000</v>
      </c>
      <c r="O78" s="138">
        <v>594695000</v>
      </c>
      <c r="P78" s="138">
        <v>275324000</v>
      </c>
      <c r="Q78" s="138">
        <v>319371000</v>
      </c>
      <c r="R78" s="87">
        <f t="shared" si="2"/>
        <v>6509995.5634348094</v>
      </c>
      <c r="S78" s="138">
        <v>594695000</v>
      </c>
      <c r="T78" s="87">
        <f t="shared" si="3"/>
        <v>12425122.117887916</v>
      </c>
      <c r="U78" s="135"/>
      <c r="V78" s="115" t="s">
        <v>2043</v>
      </c>
      <c r="W78" s="115" t="s">
        <v>2043</v>
      </c>
      <c r="X78" s="115" t="s">
        <v>772</v>
      </c>
    </row>
    <row r="79" spans="1:24">
      <c r="A79" s="135"/>
      <c r="B79" s="135">
        <v>10</v>
      </c>
      <c r="C79" s="83">
        <v>1</v>
      </c>
      <c r="D79" s="82">
        <v>7</v>
      </c>
      <c r="E79" s="82">
        <v>3.8</v>
      </c>
      <c r="F79" s="83" t="s">
        <v>2191</v>
      </c>
      <c r="G79" s="82">
        <v>5</v>
      </c>
      <c r="H79" s="82">
        <v>39.716985546796771</v>
      </c>
      <c r="I79" s="82">
        <v>65.031629462330386</v>
      </c>
      <c r="J79" s="82">
        <v>63.683974498392466</v>
      </c>
      <c r="K79" s="83"/>
      <c r="L79" s="137">
        <v>141.6602</v>
      </c>
      <c r="M79" s="137">
        <v>270.37580396072286</v>
      </c>
      <c r="N79" s="138">
        <v>6570000</v>
      </c>
      <c r="O79" s="138">
        <v>537350000</v>
      </c>
      <c r="P79" s="138">
        <v>248775000</v>
      </c>
      <c r="Q79" s="138">
        <v>288575000</v>
      </c>
      <c r="R79" s="87">
        <f t="shared" si="2"/>
        <v>6569980.0438566105</v>
      </c>
      <c r="S79" s="138">
        <v>537350000</v>
      </c>
      <c r="T79" s="87">
        <f t="shared" si="3"/>
        <v>12539609.82946259</v>
      </c>
      <c r="U79" s="135"/>
      <c r="V79" s="115" t="s">
        <v>2043</v>
      </c>
      <c r="W79" s="115" t="s">
        <v>2043</v>
      </c>
      <c r="X79" s="115" t="s">
        <v>772</v>
      </c>
    </row>
    <row r="80" spans="1:24">
      <c r="A80" s="135"/>
      <c r="B80" s="135">
        <v>10</v>
      </c>
      <c r="C80" s="83">
        <v>1</v>
      </c>
      <c r="D80" s="82">
        <v>7</v>
      </c>
      <c r="E80" s="82">
        <v>3.8</v>
      </c>
      <c r="F80" s="83" t="s">
        <v>2192</v>
      </c>
      <c r="G80" s="82">
        <v>5</v>
      </c>
      <c r="H80" s="82">
        <v>37.356230996816343</v>
      </c>
      <c r="I80" s="82">
        <v>61.166187182856582</v>
      </c>
      <c r="J80" s="82">
        <v>59.898636047145303</v>
      </c>
      <c r="K80" s="83"/>
      <c r="L80" s="137">
        <v>133.24</v>
      </c>
      <c r="M80" s="137">
        <v>254.30482323000192</v>
      </c>
      <c r="N80" s="138">
        <v>6570000</v>
      </c>
      <c r="O80" s="138">
        <v>505411000</v>
      </c>
      <c r="P80" s="138">
        <v>233988000</v>
      </c>
      <c r="Q80" s="138">
        <v>271423000</v>
      </c>
      <c r="R80" s="87">
        <f t="shared" si="2"/>
        <v>6569990.0775304837</v>
      </c>
      <c r="S80" s="138">
        <v>505411000</v>
      </c>
      <c r="T80" s="87">
        <f t="shared" si="3"/>
        <v>12539628.97995539</v>
      </c>
      <c r="U80" s="135"/>
      <c r="V80" s="115" t="s">
        <v>2043</v>
      </c>
      <c r="W80" s="115" t="s">
        <v>2043</v>
      </c>
      <c r="X80" s="115" t="s">
        <v>772</v>
      </c>
    </row>
    <row r="81" spans="1:24">
      <c r="A81" s="135"/>
      <c r="B81" s="135">
        <v>10</v>
      </c>
      <c r="C81" s="83">
        <v>1</v>
      </c>
      <c r="D81" s="82">
        <v>7</v>
      </c>
      <c r="E81" s="82">
        <v>3.8</v>
      </c>
      <c r="F81" s="83" t="s">
        <v>2193</v>
      </c>
      <c r="G81" s="82">
        <v>5</v>
      </c>
      <c r="H81" s="82">
        <v>37.356230996816343</v>
      </c>
      <c r="I81" s="82">
        <v>61.166187182856582</v>
      </c>
      <c r="J81" s="82">
        <v>59.898636047145303</v>
      </c>
      <c r="K81" s="83"/>
      <c r="L81" s="137">
        <v>133.24</v>
      </c>
      <c r="M81" s="137">
        <v>254.30482323000192</v>
      </c>
      <c r="N81" s="138">
        <v>6570000</v>
      </c>
      <c r="O81" s="138">
        <v>505411000</v>
      </c>
      <c r="P81" s="138">
        <v>233988000</v>
      </c>
      <c r="Q81" s="138">
        <v>271423000</v>
      </c>
      <c r="R81" s="87">
        <f t="shared" si="2"/>
        <v>6569990.0775304837</v>
      </c>
      <c r="S81" s="138">
        <v>505411000</v>
      </c>
      <c r="T81" s="87">
        <f t="shared" si="3"/>
        <v>12539628.97995539</v>
      </c>
      <c r="U81" s="135"/>
      <c r="V81" s="115" t="s">
        <v>2043</v>
      </c>
      <c r="W81" s="115" t="s">
        <v>2043</v>
      </c>
      <c r="X81" s="115" t="s">
        <v>772</v>
      </c>
    </row>
    <row r="82" spans="1:24">
      <c r="A82" s="135"/>
      <c r="B82" s="135">
        <v>10</v>
      </c>
      <c r="C82" s="83">
        <v>1</v>
      </c>
      <c r="D82" s="82">
        <v>7</v>
      </c>
      <c r="E82" s="82">
        <v>3.8</v>
      </c>
      <c r="F82" s="83" t="s">
        <v>2194</v>
      </c>
      <c r="G82" s="82">
        <v>5</v>
      </c>
      <c r="H82" s="82">
        <v>41.509602401701038</v>
      </c>
      <c r="I82" s="82">
        <v>67.966816850575256</v>
      </c>
      <c r="J82" s="82">
        <v>66.55833579498686</v>
      </c>
      <c r="K82" s="83"/>
      <c r="L82" s="137">
        <v>148.054</v>
      </c>
      <c r="M82" s="137">
        <v>282.57915264556209</v>
      </c>
      <c r="N82" s="138">
        <v>6570000</v>
      </c>
      <c r="O82" s="138">
        <v>561604000</v>
      </c>
      <c r="P82" s="138">
        <v>260004000</v>
      </c>
      <c r="Q82" s="138">
        <v>301600000</v>
      </c>
      <c r="R82" s="87">
        <f t="shared" si="2"/>
        <v>6569989.7935817791</v>
      </c>
      <c r="S82" s="138">
        <v>561604000</v>
      </c>
      <c r="T82" s="87">
        <f t="shared" si="3"/>
        <v>12539628.438004583</v>
      </c>
      <c r="U82" s="135"/>
      <c r="V82" s="115" t="s">
        <v>2043</v>
      </c>
      <c r="W82" s="115" t="s">
        <v>2043</v>
      </c>
      <c r="X82" s="115" t="s">
        <v>772</v>
      </c>
    </row>
    <row r="83" spans="1:24">
      <c r="A83" s="135"/>
      <c r="B83" s="135">
        <v>10</v>
      </c>
      <c r="C83" s="83">
        <v>1</v>
      </c>
      <c r="D83" s="82">
        <v>7</v>
      </c>
      <c r="E83" s="82">
        <v>3.8</v>
      </c>
      <c r="F83" s="83" t="s">
        <v>2195</v>
      </c>
      <c r="G83" s="82">
        <v>5</v>
      </c>
      <c r="H83" s="82">
        <v>41.393530053812398</v>
      </c>
      <c r="I83" s="82">
        <v>67.776762801538155</v>
      </c>
      <c r="J83" s="82">
        <v>66.372220249178397</v>
      </c>
      <c r="K83" s="83"/>
      <c r="L83" s="137">
        <v>147.63999999999999</v>
      </c>
      <c r="M83" s="137">
        <v>281.78898305071652</v>
      </c>
      <c r="N83" s="138">
        <v>6570000</v>
      </c>
      <c r="O83" s="138">
        <v>560034000</v>
      </c>
      <c r="P83" s="138">
        <v>259277000</v>
      </c>
      <c r="Q83" s="138">
        <v>300757000</v>
      </c>
      <c r="R83" s="87">
        <f t="shared" si="2"/>
        <v>6569994.4904605988</v>
      </c>
      <c r="S83" s="138">
        <v>560034000</v>
      </c>
      <c r="T83" s="87">
        <f t="shared" si="3"/>
        <v>12539637.402571814</v>
      </c>
      <c r="U83" s="135"/>
      <c r="V83" s="115" t="s">
        <v>2043</v>
      </c>
      <c r="W83" s="115" t="s">
        <v>2043</v>
      </c>
      <c r="X83" s="115" t="s">
        <v>772</v>
      </c>
    </row>
    <row r="84" spans="1:24">
      <c r="A84" s="135"/>
      <c r="B84" s="135">
        <v>10</v>
      </c>
      <c r="C84" s="83">
        <v>1</v>
      </c>
      <c r="D84" s="82">
        <v>7</v>
      </c>
      <c r="E84" s="82">
        <v>3.8</v>
      </c>
      <c r="F84" s="83" t="s">
        <v>2196</v>
      </c>
      <c r="G84" s="82">
        <v>5</v>
      </c>
      <c r="H84" s="82">
        <v>49.930959645810717</v>
      </c>
      <c r="I84" s="82">
        <v>81.755743082742981</v>
      </c>
      <c r="J84" s="82">
        <v>80.061513153294385</v>
      </c>
      <c r="K84" s="83"/>
      <c r="L84" s="137">
        <v>178.0908</v>
      </c>
      <c r="M84" s="137">
        <v>339.90805623603734</v>
      </c>
      <c r="N84" s="138">
        <v>6570000</v>
      </c>
      <c r="O84" s="138">
        <v>675541000</v>
      </c>
      <c r="P84" s="138">
        <v>312753000</v>
      </c>
      <c r="Q84" s="138">
        <v>362788000</v>
      </c>
      <c r="R84" s="87">
        <f t="shared" si="2"/>
        <v>6569992.5243283687</v>
      </c>
      <c r="S84" s="138">
        <v>675541000</v>
      </c>
      <c r="T84" s="87">
        <f t="shared" si="3"/>
        <v>12539633.649968173</v>
      </c>
      <c r="U84" s="135"/>
      <c r="V84" s="115" t="s">
        <v>2043</v>
      </c>
      <c r="W84" s="115" t="s">
        <v>2043</v>
      </c>
      <c r="X84" s="115" t="s">
        <v>772</v>
      </c>
    </row>
    <row r="85" spans="1:24">
      <c r="A85" s="135"/>
      <c r="B85" s="135">
        <v>10</v>
      </c>
      <c r="C85" s="83">
        <v>1</v>
      </c>
      <c r="D85" s="82">
        <v>7</v>
      </c>
      <c r="E85" s="82">
        <v>3.8</v>
      </c>
      <c r="F85" s="83" t="s">
        <v>2197</v>
      </c>
      <c r="G85" s="82">
        <v>5</v>
      </c>
      <c r="H85" s="82">
        <v>45.723897770827769</v>
      </c>
      <c r="I85" s="82">
        <v>74.867201940650858</v>
      </c>
      <c r="J85" s="82">
        <v>73.315723726654937</v>
      </c>
      <c r="K85" s="83"/>
      <c r="L85" s="137">
        <v>163.08529999999999</v>
      </c>
      <c r="M85" s="137">
        <v>311.26822566730579</v>
      </c>
      <c r="N85" s="138">
        <v>6730000</v>
      </c>
      <c r="O85" s="138">
        <v>633687000</v>
      </c>
      <c r="P85" s="138">
        <v>293376000</v>
      </c>
      <c r="Q85" s="138">
        <v>340311000</v>
      </c>
      <c r="R85" s="87">
        <f t="shared" si="2"/>
        <v>6729993.2505487073</v>
      </c>
      <c r="S85" s="138">
        <v>633687000</v>
      </c>
      <c r="T85" s="87">
        <f t="shared" si="3"/>
        <v>12845014.589611938</v>
      </c>
      <c r="U85" s="135"/>
      <c r="V85" s="115" t="s">
        <v>2043</v>
      </c>
      <c r="W85" s="115" t="s">
        <v>2043</v>
      </c>
      <c r="X85" s="115" t="s">
        <v>772</v>
      </c>
    </row>
    <row r="86" spans="1:24">
      <c r="A86" s="135"/>
      <c r="B86" s="135">
        <v>10</v>
      </c>
      <c r="C86" s="83">
        <v>1</v>
      </c>
      <c r="D86" s="82">
        <v>7</v>
      </c>
      <c r="E86" s="82">
        <v>3.8</v>
      </c>
      <c r="F86" s="83" t="s">
        <v>2198</v>
      </c>
      <c r="G86" s="82">
        <v>5</v>
      </c>
      <c r="H86" s="82">
        <v>41.393530053812398</v>
      </c>
      <c r="I86" s="82">
        <v>67.776762801538155</v>
      </c>
      <c r="J86" s="82">
        <v>66.372220249178397</v>
      </c>
      <c r="K86" s="83"/>
      <c r="L86" s="137">
        <v>147.63999999999999</v>
      </c>
      <c r="M86" s="137">
        <v>281.78898305071652</v>
      </c>
      <c r="N86" s="138">
        <v>6630000</v>
      </c>
      <c r="O86" s="138">
        <v>565148000</v>
      </c>
      <c r="P86" s="138">
        <v>261645000</v>
      </c>
      <c r="Q86" s="138">
        <v>303503000</v>
      </c>
      <c r="R86" s="87">
        <f t="shared" si="2"/>
        <v>6629988.9761957778</v>
      </c>
      <c r="S86" s="138">
        <v>565148000</v>
      </c>
      <c r="T86" s="87">
        <f t="shared" si="3"/>
        <v>12654144.210509818</v>
      </c>
      <c r="U86" s="135"/>
      <c r="V86" s="115" t="s">
        <v>2043</v>
      </c>
      <c r="W86" s="115" t="s">
        <v>2043</v>
      </c>
      <c r="X86" s="115" t="s">
        <v>772</v>
      </c>
    </row>
    <row r="87" spans="1:24">
      <c r="A87" s="135"/>
      <c r="B87" s="135">
        <v>10</v>
      </c>
      <c r="C87" s="83">
        <v>1</v>
      </c>
      <c r="D87" s="82">
        <v>7</v>
      </c>
      <c r="E87" s="82">
        <v>3.8</v>
      </c>
      <c r="F87" s="83" t="s">
        <v>2199</v>
      </c>
      <c r="G87" s="82">
        <v>5</v>
      </c>
      <c r="H87" s="82">
        <v>41.509602401701038</v>
      </c>
      <c r="I87" s="82">
        <v>67.966816850575256</v>
      </c>
      <c r="J87" s="82">
        <v>66.55833579498686</v>
      </c>
      <c r="K87" s="83"/>
      <c r="L87" s="137">
        <v>148.054</v>
      </c>
      <c r="M87" s="137">
        <v>282.57915264556209</v>
      </c>
      <c r="N87" s="138">
        <v>6630000</v>
      </c>
      <c r="O87" s="138">
        <v>566732000</v>
      </c>
      <c r="P87" s="138">
        <v>262378000</v>
      </c>
      <c r="Q87" s="138">
        <v>304354000</v>
      </c>
      <c r="R87" s="87">
        <f t="shared" si="2"/>
        <v>6629980.2987446468</v>
      </c>
      <c r="S87" s="138">
        <v>566732000</v>
      </c>
      <c r="T87" s="87">
        <f t="shared" si="3"/>
        <v>12654127.648533866</v>
      </c>
      <c r="U87" s="135"/>
      <c r="V87" s="115" t="s">
        <v>2043</v>
      </c>
      <c r="W87" s="115" t="s">
        <v>2043</v>
      </c>
      <c r="X87" s="115" t="s">
        <v>772</v>
      </c>
    </row>
    <row r="88" spans="1:24">
      <c r="A88" s="135"/>
      <c r="B88" s="135">
        <v>10</v>
      </c>
      <c r="C88" s="83">
        <v>1</v>
      </c>
      <c r="D88" s="82">
        <v>7</v>
      </c>
      <c r="E88" s="82">
        <v>3.8</v>
      </c>
      <c r="F88" s="83" t="s">
        <v>2200</v>
      </c>
      <c r="G88" s="82">
        <v>5</v>
      </c>
      <c r="H88" s="82">
        <v>37.356230996816343</v>
      </c>
      <c r="I88" s="82">
        <v>61.166187182856582</v>
      </c>
      <c r="J88" s="82">
        <v>59.898636047145303</v>
      </c>
      <c r="K88" s="83"/>
      <c r="L88" s="137">
        <v>133.24</v>
      </c>
      <c r="M88" s="137">
        <v>254.30482323000192</v>
      </c>
      <c r="N88" s="138">
        <v>6630000</v>
      </c>
      <c r="O88" s="138">
        <v>510026000</v>
      </c>
      <c r="P88" s="138">
        <v>236125000</v>
      </c>
      <c r="Q88" s="138">
        <v>273901000</v>
      </c>
      <c r="R88" s="87">
        <f t="shared" si="2"/>
        <v>6629981.8549310612</v>
      </c>
      <c r="S88" s="138">
        <v>510026000</v>
      </c>
      <c r="T88" s="87">
        <f t="shared" si="3"/>
        <v>12654130.61870582</v>
      </c>
      <c r="U88" s="135"/>
      <c r="V88" s="115" t="s">
        <v>2043</v>
      </c>
      <c r="W88" s="115" t="s">
        <v>2043</v>
      </c>
      <c r="X88" s="115" t="s">
        <v>772</v>
      </c>
    </row>
    <row r="89" spans="1:24">
      <c r="A89" s="135"/>
      <c r="B89" s="135">
        <v>10</v>
      </c>
      <c r="C89" s="83">
        <v>1</v>
      </c>
      <c r="D89" s="82">
        <v>7</v>
      </c>
      <c r="E89" s="82">
        <v>3.8</v>
      </c>
      <c r="F89" s="83" t="s">
        <v>2201</v>
      </c>
      <c r="G89" s="82">
        <v>5</v>
      </c>
      <c r="H89" s="82">
        <v>37.356230996816343</v>
      </c>
      <c r="I89" s="82">
        <v>61.166187182856582</v>
      </c>
      <c r="J89" s="82">
        <v>59.898636047145303</v>
      </c>
      <c r="K89" s="83"/>
      <c r="L89" s="137">
        <v>133.24</v>
      </c>
      <c r="M89" s="137">
        <v>254.30482323000192</v>
      </c>
      <c r="N89" s="138">
        <v>6630000</v>
      </c>
      <c r="O89" s="138">
        <v>510026000</v>
      </c>
      <c r="P89" s="138">
        <v>236125000</v>
      </c>
      <c r="Q89" s="138">
        <v>273901000</v>
      </c>
      <c r="R89" s="87">
        <f t="shared" si="2"/>
        <v>6629981.8549310612</v>
      </c>
      <c r="S89" s="138">
        <v>510026000</v>
      </c>
      <c r="T89" s="87">
        <f t="shared" si="3"/>
        <v>12654130.61870582</v>
      </c>
      <c r="U89" s="135"/>
      <c r="V89" s="115" t="s">
        <v>2043</v>
      </c>
      <c r="W89" s="115" t="s">
        <v>2043</v>
      </c>
      <c r="X89" s="115" t="s">
        <v>772</v>
      </c>
    </row>
    <row r="90" spans="1:24">
      <c r="A90" s="135"/>
      <c r="B90" s="135">
        <v>10</v>
      </c>
      <c r="C90" s="83">
        <v>1</v>
      </c>
      <c r="D90" s="82">
        <v>7</v>
      </c>
      <c r="E90" s="82">
        <v>3.8</v>
      </c>
      <c r="F90" s="83" t="s">
        <v>2202</v>
      </c>
      <c r="G90" s="82">
        <v>5</v>
      </c>
      <c r="H90" s="82">
        <v>45.060967658309217</v>
      </c>
      <c r="I90" s="82">
        <v>73.78173624270832</v>
      </c>
      <c r="J90" s="82">
        <v>72.252752209591947</v>
      </c>
      <c r="K90" s="83"/>
      <c r="L90" s="137">
        <v>160.7208</v>
      </c>
      <c r="M90" s="137">
        <v>306.75528845230031</v>
      </c>
      <c r="N90" s="138">
        <v>6630000</v>
      </c>
      <c r="O90" s="138">
        <v>615220000</v>
      </c>
      <c r="P90" s="138">
        <v>284826000</v>
      </c>
      <c r="Q90" s="138">
        <v>330394000</v>
      </c>
      <c r="R90" s="87">
        <f t="shared" si="2"/>
        <v>6629992.0507586971</v>
      </c>
      <c r="S90" s="138">
        <v>615220000</v>
      </c>
      <c r="T90" s="87">
        <f t="shared" si="3"/>
        <v>12654150.078688895</v>
      </c>
      <c r="U90" s="135"/>
      <c r="V90" s="115" t="s">
        <v>2043</v>
      </c>
      <c r="W90" s="115" t="s">
        <v>2043</v>
      </c>
      <c r="X90" s="115" t="s">
        <v>772</v>
      </c>
    </row>
    <row r="91" spans="1:24">
      <c r="A91" s="135"/>
      <c r="B91" s="135">
        <v>10</v>
      </c>
      <c r="C91" s="82">
        <v>1</v>
      </c>
      <c r="D91" s="82">
        <v>8</v>
      </c>
      <c r="E91" s="82">
        <v>3.8</v>
      </c>
      <c r="F91" s="83" t="s">
        <v>2203</v>
      </c>
      <c r="G91" s="82">
        <v>5</v>
      </c>
      <c r="H91" s="82">
        <v>39.716985546796771</v>
      </c>
      <c r="I91" s="82">
        <v>65.031629462330386</v>
      </c>
      <c r="J91" s="82">
        <v>63.683974498392466</v>
      </c>
      <c r="K91" s="82"/>
      <c r="L91" s="137">
        <v>141.6602</v>
      </c>
      <c r="M91" s="137">
        <v>270.37580396072286</v>
      </c>
      <c r="N91" s="138">
        <v>6640000</v>
      </c>
      <c r="O91" s="138">
        <v>543076000</v>
      </c>
      <c r="P91" s="138">
        <v>251426000</v>
      </c>
      <c r="Q91" s="138">
        <v>291650000</v>
      </c>
      <c r="R91" s="87">
        <f t="shared" si="2"/>
        <v>6639989.7316413373</v>
      </c>
      <c r="S91" s="138">
        <v>543076000</v>
      </c>
      <c r="T91" s="87">
        <f t="shared" si="3"/>
        <v>12673231.874467714</v>
      </c>
      <c r="U91" s="135"/>
      <c r="V91" s="115" t="s">
        <v>2043</v>
      </c>
      <c r="W91" s="115" t="s">
        <v>2043</v>
      </c>
      <c r="X91" s="115" t="s">
        <v>772</v>
      </c>
    </row>
    <row r="92" spans="1:24">
      <c r="A92" s="135"/>
      <c r="B92" s="135">
        <v>10</v>
      </c>
      <c r="C92" s="82">
        <v>1</v>
      </c>
      <c r="D92" s="82">
        <v>8</v>
      </c>
      <c r="E92" s="82">
        <v>3.8</v>
      </c>
      <c r="F92" s="83" t="s">
        <v>2204</v>
      </c>
      <c r="G92" s="82">
        <v>5</v>
      </c>
      <c r="H92" s="82">
        <v>37.356230996816343</v>
      </c>
      <c r="I92" s="82">
        <v>61.166187182856582</v>
      </c>
      <c r="J92" s="82">
        <v>59.898636047145303</v>
      </c>
      <c r="K92" s="82"/>
      <c r="L92" s="137">
        <v>133.24</v>
      </c>
      <c r="M92" s="137">
        <v>254.30482323000192</v>
      </c>
      <c r="N92" s="138">
        <v>6640000</v>
      </c>
      <c r="O92" s="138">
        <v>510795000</v>
      </c>
      <c r="P92" s="138">
        <v>236481000</v>
      </c>
      <c r="Q92" s="138">
        <v>274314000</v>
      </c>
      <c r="R92" s="87">
        <f t="shared" si="2"/>
        <v>6639978.3179475386</v>
      </c>
      <c r="S92" s="138">
        <v>510795000</v>
      </c>
      <c r="T92" s="87">
        <f t="shared" si="3"/>
        <v>12673210.090038233</v>
      </c>
      <c r="U92" s="135"/>
      <c r="V92" s="115" t="s">
        <v>2043</v>
      </c>
      <c r="W92" s="115" t="s">
        <v>2043</v>
      </c>
      <c r="X92" s="115" t="s">
        <v>772</v>
      </c>
    </row>
    <row r="93" spans="1:24">
      <c r="A93" s="135"/>
      <c r="B93" s="135">
        <v>10</v>
      </c>
      <c r="C93" s="82">
        <v>1</v>
      </c>
      <c r="D93" s="82">
        <v>8</v>
      </c>
      <c r="E93" s="82">
        <v>3.8</v>
      </c>
      <c r="F93" s="83" t="s">
        <v>2205</v>
      </c>
      <c r="G93" s="82">
        <v>5</v>
      </c>
      <c r="H93" s="82">
        <v>37.356230996816343</v>
      </c>
      <c r="I93" s="82">
        <v>61.166187182856582</v>
      </c>
      <c r="J93" s="82">
        <v>59.898636047145303</v>
      </c>
      <c r="K93" s="82"/>
      <c r="L93" s="137">
        <v>133.24</v>
      </c>
      <c r="M93" s="137">
        <v>254.30482323000192</v>
      </c>
      <c r="N93" s="138">
        <v>6640000</v>
      </c>
      <c r="O93" s="138">
        <v>510795000</v>
      </c>
      <c r="P93" s="138">
        <v>236481000</v>
      </c>
      <c r="Q93" s="138">
        <v>274314000</v>
      </c>
      <c r="R93" s="87">
        <f t="shared" si="2"/>
        <v>6639978.3179475386</v>
      </c>
      <c r="S93" s="138">
        <v>510795000</v>
      </c>
      <c r="T93" s="87">
        <f t="shared" si="3"/>
        <v>12673210.090038233</v>
      </c>
      <c r="U93" s="135"/>
      <c r="V93" s="115" t="s">
        <v>2043</v>
      </c>
      <c r="W93" s="115" t="s">
        <v>2043</v>
      </c>
      <c r="X93" s="115" t="s">
        <v>772</v>
      </c>
    </row>
    <row r="94" spans="1:24">
      <c r="A94" s="135"/>
      <c r="B94" s="135">
        <v>10</v>
      </c>
      <c r="C94" s="82">
        <v>1</v>
      </c>
      <c r="D94" s="82">
        <v>8</v>
      </c>
      <c r="E94" s="82">
        <v>3.8</v>
      </c>
      <c r="F94" s="83" t="s">
        <v>2206</v>
      </c>
      <c r="G94" s="82">
        <v>5</v>
      </c>
      <c r="H94" s="82">
        <v>41.509602401701038</v>
      </c>
      <c r="I94" s="82">
        <v>67.966816850575256</v>
      </c>
      <c r="J94" s="82">
        <v>66.55833579498686</v>
      </c>
      <c r="K94" s="82"/>
      <c r="L94" s="137">
        <v>148.054</v>
      </c>
      <c r="M94" s="137">
        <v>282.57915264556209</v>
      </c>
      <c r="N94" s="138">
        <v>6640000</v>
      </c>
      <c r="O94" s="138">
        <v>567588000</v>
      </c>
      <c r="P94" s="138">
        <v>262774000</v>
      </c>
      <c r="Q94" s="138">
        <v>304814000</v>
      </c>
      <c r="R94" s="87">
        <f t="shared" si="2"/>
        <v>6639994.3144270601</v>
      </c>
      <c r="S94" s="138">
        <v>567588000</v>
      </c>
      <c r="T94" s="87">
        <f t="shared" si="3"/>
        <v>12673240.621274324</v>
      </c>
      <c r="U94" s="135"/>
      <c r="V94" s="115" t="s">
        <v>2043</v>
      </c>
      <c r="W94" s="115" t="s">
        <v>2043</v>
      </c>
      <c r="X94" s="115" t="s">
        <v>772</v>
      </c>
    </row>
    <row r="95" spans="1:24">
      <c r="A95" s="135"/>
      <c r="B95" s="135">
        <v>10</v>
      </c>
      <c r="C95" s="82">
        <v>1</v>
      </c>
      <c r="D95" s="82">
        <v>8</v>
      </c>
      <c r="E95" s="82">
        <v>3.8</v>
      </c>
      <c r="F95" s="83" t="s">
        <v>2207</v>
      </c>
      <c r="G95" s="82">
        <v>5</v>
      </c>
      <c r="H95" s="82">
        <v>41.393530053812398</v>
      </c>
      <c r="I95" s="82">
        <v>67.776762801538155</v>
      </c>
      <c r="J95" s="82">
        <v>66.372220249178397</v>
      </c>
      <c r="K95" s="82"/>
      <c r="L95" s="137">
        <v>147.63999999999999</v>
      </c>
      <c r="M95" s="137">
        <v>281.78898305071652</v>
      </c>
      <c r="N95" s="138">
        <v>6640000</v>
      </c>
      <c r="O95" s="138">
        <v>566000000</v>
      </c>
      <c r="P95" s="138">
        <v>262039000</v>
      </c>
      <c r="Q95" s="138">
        <v>303961000</v>
      </c>
      <c r="R95" s="87">
        <f t="shared" si="2"/>
        <v>6639984.1466780566</v>
      </c>
      <c r="S95" s="138">
        <v>566000000</v>
      </c>
      <c r="T95" s="87">
        <f t="shared" si="3"/>
        <v>12673221.214882752</v>
      </c>
      <c r="U95" s="135"/>
      <c r="V95" s="115" t="s">
        <v>2043</v>
      </c>
      <c r="W95" s="115" t="s">
        <v>2043</v>
      </c>
      <c r="X95" s="115" t="s">
        <v>772</v>
      </c>
    </row>
    <row r="96" spans="1:24">
      <c r="A96" s="135"/>
      <c r="B96" s="135">
        <v>10</v>
      </c>
      <c r="C96" s="82">
        <v>1</v>
      </c>
      <c r="D96" s="82">
        <v>8</v>
      </c>
      <c r="E96" s="82">
        <v>3.8</v>
      </c>
      <c r="F96" s="83" t="s">
        <v>2208</v>
      </c>
      <c r="G96" s="82">
        <v>5</v>
      </c>
      <c r="H96" s="82">
        <v>50.707074315920195</v>
      </c>
      <c r="I96" s="82">
        <v>83.026534431884258</v>
      </c>
      <c r="J96" s="82">
        <v>81.305969805243564</v>
      </c>
      <c r="K96" s="82"/>
      <c r="L96" s="137">
        <v>180.85900000000001</v>
      </c>
      <c r="M96" s="137">
        <v>345.19150423712784</v>
      </c>
      <c r="N96" s="138">
        <v>6640000</v>
      </c>
      <c r="O96" s="138">
        <v>693351000</v>
      </c>
      <c r="P96" s="138">
        <v>320998000</v>
      </c>
      <c r="Q96" s="138">
        <v>372353000</v>
      </c>
      <c r="R96" s="87">
        <f t="shared" si="2"/>
        <v>6639993.7233480578</v>
      </c>
      <c r="S96" s="138">
        <v>693351000</v>
      </c>
      <c r="T96" s="87">
        <f t="shared" si="3"/>
        <v>12673239.493127814</v>
      </c>
      <c r="U96" s="135"/>
      <c r="V96" s="115" t="s">
        <v>2043</v>
      </c>
      <c r="W96" s="115" t="s">
        <v>2043</v>
      </c>
      <c r="X96" s="115" t="s">
        <v>772</v>
      </c>
    </row>
    <row r="97" spans="1:24">
      <c r="A97" s="135"/>
      <c r="B97" s="135">
        <v>10</v>
      </c>
      <c r="C97" s="82">
        <v>1</v>
      </c>
      <c r="D97" s="82">
        <v>8</v>
      </c>
      <c r="E97" s="82">
        <v>3.8</v>
      </c>
      <c r="F97" s="83" t="s">
        <v>2209</v>
      </c>
      <c r="G97" s="82">
        <v>5</v>
      </c>
      <c r="H97" s="82">
        <v>24.780044434273606</v>
      </c>
      <c r="I97" s="82">
        <v>40.57424413066343</v>
      </c>
      <c r="J97" s="82">
        <v>39.73342125781214</v>
      </c>
      <c r="K97" s="82"/>
      <c r="L97" s="137">
        <v>88.384</v>
      </c>
      <c r="M97" s="137">
        <v>168.69166538847557</v>
      </c>
      <c r="N97" s="138">
        <v>6640000</v>
      </c>
      <c r="O97" s="138">
        <v>338833000</v>
      </c>
      <c r="P97" s="138">
        <v>156868000</v>
      </c>
      <c r="Q97" s="138">
        <v>181965000</v>
      </c>
      <c r="R97" s="87">
        <f t="shared" si="2"/>
        <v>6639978.8533098027</v>
      </c>
      <c r="S97" s="138">
        <v>338833000</v>
      </c>
      <c r="T97" s="87">
        <f t="shared" si="3"/>
        <v>12673211.111842539</v>
      </c>
      <c r="U97" s="135"/>
      <c r="V97" s="115" t="s">
        <v>2043</v>
      </c>
      <c r="W97" s="115" t="s">
        <v>2043</v>
      </c>
      <c r="X97" s="115" t="s">
        <v>772</v>
      </c>
    </row>
    <row r="98" spans="1:24">
      <c r="A98" s="135"/>
      <c r="B98" s="135">
        <v>10</v>
      </c>
      <c r="C98" s="82">
        <v>1</v>
      </c>
      <c r="D98" s="82">
        <v>8</v>
      </c>
      <c r="E98" s="82">
        <v>3.8</v>
      </c>
      <c r="F98" s="83" t="s">
        <v>2210</v>
      </c>
      <c r="G98" s="82">
        <v>5</v>
      </c>
      <c r="H98" s="82">
        <v>46.758764058972083</v>
      </c>
      <c r="I98" s="82">
        <v>76.561666917464436</v>
      </c>
      <c r="J98" s="82">
        <v>74.975074188330254</v>
      </c>
      <c r="K98" s="82"/>
      <c r="L98" s="137">
        <v>166.7764</v>
      </c>
      <c r="M98" s="137">
        <v>318.31314110579467</v>
      </c>
      <c r="N98" s="138">
        <v>6800000</v>
      </c>
      <c r="O98" s="138">
        <v>654769000</v>
      </c>
      <c r="P98" s="138">
        <v>303136000</v>
      </c>
      <c r="Q98" s="138">
        <v>351633000</v>
      </c>
      <c r="R98" s="87">
        <f t="shared" si="2"/>
        <v>6799988.2515541771</v>
      </c>
      <c r="S98" s="138">
        <v>654769000</v>
      </c>
      <c r="T98" s="87">
        <f t="shared" si="3"/>
        <v>12978608.60310398</v>
      </c>
      <c r="U98" s="135"/>
      <c r="V98" s="115" t="s">
        <v>2043</v>
      </c>
      <c r="W98" s="115" t="s">
        <v>2043</v>
      </c>
      <c r="X98" s="115" t="s">
        <v>772</v>
      </c>
    </row>
    <row r="99" spans="1:24">
      <c r="A99" s="135"/>
      <c r="B99" s="135">
        <v>10</v>
      </c>
      <c r="C99" s="82">
        <v>1</v>
      </c>
      <c r="D99" s="82">
        <v>8</v>
      </c>
      <c r="E99" s="82">
        <v>3.8</v>
      </c>
      <c r="F99" s="83" t="s">
        <v>2211</v>
      </c>
      <c r="G99" s="82">
        <v>5</v>
      </c>
      <c r="H99" s="82">
        <v>41.393530053812398</v>
      </c>
      <c r="I99" s="82">
        <v>67.776762801538155</v>
      </c>
      <c r="J99" s="82">
        <v>66.372220249178397</v>
      </c>
      <c r="K99" s="82"/>
      <c r="L99" s="137">
        <v>147.63999999999999</v>
      </c>
      <c r="M99" s="137">
        <v>281.78898305071652</v>
      </c>
      <c r="N99" s="138">
        <v>6700000</v>
      </c>
      <c r="O99" s="138">
        <v>571115000</v>
      </c>
      <c r="P99" s="138">
        <v>264407000</v>
      </c>
      <c r="Q99" s="138">
        <v>306708000</v>
      </c>
      <c r="R99" s="87">
        <f t="shared" si="2"/>
        <v>6699990.3638339899</v>
      </c>
      <c r="S99" s="138">
        <v>571115000</v>
      </c>
      <c r="T99" s="87">
        <f t="shared" si="3"/>
        <v>12787750.413670959</v>
      </c>
      <c r="U99" s="135"/>
      <c r="V99" s="115" t="s">
        <v>2043</v>
      </c>
      <c r="W99" s="115" t="s">
        <v>2043</v>
      </c>
      <c r="X99" s="115" t="s">
        <v>772</v>
      </c>
    </row>
    <row r="100" spans="1:24">
      <c r="A100" s="135"/>
      <c r="B100" s="135">
        <v>10</v>
      </c>
      <c r="C100" s="82">
        <v>1</v>
      </c>
      <c r="D100" s="82">
        <v>8</v>
      </c>
      <c r="E100" s="82">
        <v>3.8</v>
      </c>
      <c r="F100" s="83" t="s">
        <v>2212</v>
      </c>
      <c r="G100" s="82">
        <v>5</v>
      </c>
      <c r="H100" s="82">
        <v>41.509602401701038</v>
      </c>
      <c r="I100" s="82">
        <v>67.966816850575256</v>
      </c>
      <c r="J100" s="82">
        <v>66.55833579498686</v>
      </c>
      <c r="K100" s="82"/>
      <c r="L100" s="137">
        <v>148.054</v>
      </c>
      <c r="M100" s="137">
        <v>282.57915264556209</v>
      </c>
      <c r="N100" s="138">
        <v>6700000</v>
      </c>
      <c r="O100" s="138">
        <v>572716000</v>
      </c>
      <c r="P100" s="138">
        <v>265148000</v>
      </c>
      <c r="Q100" s="138">
        <v>307568000</v>
      </c>
      <c r="R100" s="87">
        <f t="shared" si="2"/>
        <v>6699984.8195899287</v>
      </c>
      <c r="S100" s="138">
        <v>572716000</v>
      </c>
      <c r="T100" s="87">
        <f t="shared" si="3"/>
        <v>12787739.831803607</v>
      </c>
      <c r="U100" s="135"/>
      <c r="V100" s="115" t="s">
        <v>2043</v>
      </c>
      <c r="W100" s="115" t="s">
        <v>2043</v>
      </c>
      <c r="X100" s="115" t="s">
        <v>772</v>
      </c>
    </row>
    <row r="101" spans="1:24">
      <c r="A101" s="135"/>
      <c r="B101" s="135">
        <v>10</v>
      </c>
      <c r="C101" s="82">
        <v>1</v>
      </c>
      <c r="D101" s="82">
        <v>8</v>
      </c>
      <c r="E101" s="82">
        <v>3.8</v>
      </c>
      <c r="F101" s="83" t="s">
        <v>2213</v>
      </c>
      <c r="G101" s="82">
        <v>5</v>
      </c>
      <c r="H101" s="82">
        <v>37.356230996816343</v>
      </c>
      <c r="I101" s="82">
        <v>61.166187182856582</v>
      </c>
      <c r="J101" s="82">
        <v>59.898636047145303</v>
      </c>
      <c r="K101" s="82"/>
      <c r="L101" s="137">
        <v>133.24</v>
      </c>
      <c r="M101" s="137">
        <v>254.30482323000192</v>
      </c>
      <c r="N101" s="138">
        <v>6700000</v>
      </c>
      <c r="O101" s="138">
        <v>515411000</v>
      </c>
      <c r="P101" s="138">
        <v>238618000</v>
      </c>
      <c r="Q101" s="138">
        <v>276793000</v>
      </c>
      <c r="R101" s="87">
        <f t="shared" si="2"/>
        <v>6699983.094649828</v>
      </c>
      <c r="S101" s="138">
        <v>515411000</v>
      </c>
      <c r="T101" s="87">
        <f t="shared" si="3"/>
        <v>12787736.539544623</v>
      </c>
      <c r="U101" s="135"/>
      <c r="V101" s="115" t="s">
        <v>2043</v>
      </c>
      <c r="W101" s="115" t="s">
        <v>2043</v>
      </c>
      <c r="X101" s="115" t="s">
        <v>772</v>
      </c>
    </row>
    <row r="102" spans="1:24">
      <c r="A102" s="135"/>
      <c r="B102" s="135">
        <v>10</v>
      </c>
      <c r="C102" s="82">
        <v>1</v>
      </c>
      <c r="D102" s="82">
        <v>8</v>
      </c>
      <c r="E102" s="82">
        <v>3.8</v>
      </c>
      <c r="F102" s="83" t="s">
        <v>2214</v>
      </c>
      <c r="G102" s="82">
        <v>5</v>
      </c>
      <c r="H102" s="82">
        <v>37.356230996816343</v>
      </c>
      <c r="I102" s="82">
        <v>61.166187182856582</v>
      </c>
      <c r="J102" s="82">
        <v>59.898636047145303</v>
      </c>
      <c r="K102" s="82"/>
      <c r="L102" s="137">
        <v>133.24</v>
      </c>
      <c r="M102" s="137">
        <v>254.30482323000192</v>
      </c>
      <c r="N102" s="138">
        <v>6700000</v>
      </c>
      <c r="O102" s="138">
        <v>515411000</v>
      </c>
      <c r="P102" s="138">
        <v>238618000</v>
      </c>
      <c r="Q102" s="138">
        <v>276793000</v>
      </c>
      <c r="R102" s="87">
        <f t="shared" si="2"/>
        <v>6699983.094649828</v>
      </c>
      <c r="S102" s="138">
        <v>515411000</v>
      </c>
      <c r="T102" s="87">
        <f t="shared" si="3"/>
        <v>12787736.539544623</v>
      </c>
      <c r="U102" s="135"/>
      <c r="V102" s="115" t="s">
        <v>2043</v>
      </c>
      <c r="W102" s="115" t="s">
        <v>2043</v>
      </c>
      <c r="X102" s="115" t="s">
        <v>772</v>
      </c>
    </row>
    <row r="103" spans="1:24">
      <c r="A103" s="135"/>
      <c r="B103" s="135">
        <v>10</v>
      </c>
      <c r="C103" s="82">
        <v>1</v>
      </c>
      <c r="D103" s="82">
        <v>8</v>
      </c>
      <c r="E103" s="82">
        <v>3.8</v>
      </c>
      <c r="F103" s="83" t="s">
        <v>2225</v>
      </c>
      <c r="G103" s="82">
        <v>5</v>
      </c>
      <c r="H103" s="82">
        <v>45.761382971100012</v>
      </c>
      <c r="I103" s="82">
        <v>74.92857929899931</v>
      </c>
      <c r="J103" s="82">
        <v>73.375829157752989</v>
      </c>
      <c r="K103" s="82"/>
      <c r="L103" s="137">
        <v>163.21899999999999</v>
      </c>
      <c r="M103" s="137">
        <v>311.52340845675229</v>
      </c>
      <c r="N103" s="138">
        <v>6700000</v>
      </c>
      <c r="O103" s="138">
        <v>631379000</v>
      </c>
      <c r="P103" s="138">
        <v>292307000</v>
      </c>
      <c r="Q103" s="138">
        <v>339072000</v>
      </c>
      <c r="R103" s="87">
        <f t="shared" si="2"/>
        <v>6699988.6657791343</v>
      </c>
      <c r="S103" s="138">
        <v>631379000</v>
      </c>
      <c r="T103" s="87">
        <f t="shared" si="3"/>
        <v>12787747.17272575</v>
      </c>
      <c r="U103" s="135"/>
      <c r="V103" s="115" t="s">
        <v>2043</v>
      </c>
      <c r="W103" s="115" t="s">
        <v>2043</v>
      </c>
      <c r="X103" s="115" t="s">
        <v>772</v>
      </c>
    </row>
    <row r="104" spans="1:24">
      <c r="A104" s="135"/>
      <c r="B104" s="135">
        <v>10</v>
      </c>
      <c r="C104" s="82">
        <v>1</v>
      </c>
      <c r="D104" s="82">
        <v>9</v>
      </c>
      <c r="E104" s="82">
        <v>3.8</v>
      </c>
      <c r="F104" s="83" t="s">
        <v>2226</v>
      </c>
      <c r="G104" s="82">
        <v>5</v>
      </c>
      <c r="H104" s="82">
        <v>39.716985546796771</v>
      </c>
      <c r="I104" s="82">
        <v>65.031629462330386</v>
      </c>
      <c r="J104" s="82">
        <v>63.683974498392466</v>
      </c>
      <c r="K104" s="82"/>
      <c r="L104" s="137">
        <v>141.6602</v>
      </c>
      <c r="M104" s="137">
        <v>270.37580396072286</v>
      </c>
      <c r="N104" s="138">
        <v>6710000</v>
      </c>
      <c r="O104" s="138">
        <v>548801000</v>
      </c>
      <c r="P104" s="138">
        <v>254076000</v>
      </c>
      <c r="Q104" s="138">
        <v>294725000</v>
      </c>
      <c r="R104" s="87">
        <f t="shared" si="2"/>
        <v>6709987.1927952953</v>
      </c>
      <c r="S104" s="138">
        <v>548801000</v>
      </c>
      <c r="T104" s="87">
        <f t="shared" si="3"/>
        <v>12806830.583453799</v>
      </c>
      <c r="U104" s="135"/>
      <c r="V104" s="115" t="s">
        <v>2043</v>
      </c>
      <c r="W104" s="115" t="s">
        <v>2043</v>
      </c>
      <c r="X104" s="115" t="s">
        <v>772</v>
      </c>
    </row>
    <row r="105" spans="1:24">
      <c r="A105" s="135"/>
      <c r="B105" s="135">
        <v>10</v>
      </c>
      <c r="C105" s="82">
        <v>1</v>
      </c>
      <c r="D105" s="82">
        <v>9</v>
      </c>
      <c r="E105" s="82">
        <v>3.8</v>
      </c>
      <c r="F105" s="83" t="s">
        <v>2227</v>
      </c>
      <c r="G105" s="82">
        <v>5</v>
      </c>
      <c r="H105" s="82">
        <v>37.356230996816343</v>
      </c>
      <c r="I105" s="82">
        <v>61.166187182856582</v>
      </c>
      <c r="J105" s="82">
        <v>59.898636047145303</v>
      </c>
      <c r="K105" s="82"/>
      <c r="L105" s="137">
        <v>133.24</v>
      </c>
      <c r="M105" s="137">
        <v>254.30482323000192</v>
      </c>
      <c r="N105" s="138">
        <v>6710000</v>
      </c>
      <c r="O105" s="138">
        <v>516180000</v>
      </c>
      <c r="P105" s="138">
        <v>238974000</v>
      </c>
      <c r="Q105" s="138">
        <v>277206000</v>
      </c>
      <c r="R105" s="87">
        <f t="shared" si="2"/>
        <v>6709979.5576663055</v>
      </c>
      <c r="S105" s="138">
        <v>516180000</v>
      </c>
      <c r="T105" s="87">
        <f t="shared" si="3"/>
        <v>12806816.010877034</v>
      </c>
      <c r="U105" s="135"/>
      <c r="V105" s="115" t="s">
        <v>2043</v>
      </c>
      <c r="W105" s="115" t="s">
        <v>2043</v>
      </c>
      <c r="X105" s="115" t="s">
        <v>772</v>
      </c>
    </row>
    <row r="106" spans="1:24">
      <c r="A106" s="135"/>
      <c r="B106" s="135">
        <v>10</v>
      </c>
      <c r="C106" s="82">
        <v>1</v>
      </c>
      <c r="D106" s="82">
        <v>9</v>
      </c>
      <c r="E106" s="82">
        <v>3.8</v>
      </c>
      <c r="F106" s="83" t="s">
        <v>2228</v>
      </c>
      <c r="G106" s="82">
        <v>5</v>
      </c>
      <c r="H106" s="82">
        <v>37.356230996816343</v>
      </c>
      <c r="I106" s="82">
        <v>61.166187182856582</v>
      </c>
      <c r="J106" s="82">
        <v>59.898636047145303</v>
      </c>
      <c r="K106" s="82"/>
      <c r="L106" s="137">
        <v>133.24</v>
      </c>
      <c r="M106" s="137">
        <v>254.30482323000192</v>
      </c>
      <c r="N106" s="138">
        <v>6710000</v>
      </c>
      <c r="O106" s="138">
        <v>516180000</v>
      </c>
      <c r="P106" s="138">
        <v>238974000</v>
      </c>
      <c r="Q106" s="138">
        <v>277206000</v>
      </c>
      <c r="R106" s="87">
        <f t="shared" si="2"/>
        <v>6709979.5576663055</v>
      </c>
      <c r="S106" s="138">
        <v>516180000</v>
      </c>
      <c r="T106" s="87">
        <f t="shared" si="3"/>
        <v>12806816.010877034</v>
      </c>
      <c r="U106" s="135"/>
      <c r="V106" s="115" t="s">
        <v>2043</v>
      </c>
      <c r="W106" s="115" t="s">
        <v>2043</v>
      </c>
      <c r="X106" s="115" t="s">
        <v>772</v>
      </c>
    </row>
    <row r="107" spans="1:24">
      <c r="A107" s="135"/>
      <c r="B107" s="135">
        <v>10</v>
      </c>
      <c r="C107" s="82">
        <v>1</v>
      </c>
      <c r="D107" s="82">
        <v>9</v>
      </c>
      <c r="E107" s="82">
        <v>3.8</v>
      </c>
      <c r="F107" s="83" t="s">
        <v>2229</v>
      </c>
      <c r="G107" s="82">
        <v>5</v>
      </c>
      <c r="H107" s="82">
        <v>41.509602401701038</v>
      </c>
      <c r="I107" s="82">
        <v>67.966816850575256</v>
      </c>
      <c r="J107" s="82">
        <v>66.55833579498686</v>
      </c>
      <c r="K107" s="82"/>
      <c r="L107" s="137">
        <v>148.054</v>
      </c>
      <c r="M107" s="137">
        <v>282.57915264556209</v>
      </c>
      <c r="N107" s="138">
        <v>6710000</v>
      </c>
      <c r="O107" s="138">
        <v>573571000</v>
      </c>
      <c r="P107" s="138">
        <v>265544000</v>
      </c>
      <c r="Q107" s="138">
        <v>308027000</v>
      </c>
      <c r="R107" s="87">
        <f t="shared" si="2"/>
        <v>6709987.1366558904</v>
      </c>
      <c r="S107" s="138">
        <v>573571000</v>
      </c>
      <c r="T107" s="87">
        <f t="shared" si="3"/>
        <v>12806830.476304881</v>
      </c>
      <c r="U107" s="135"/>
      <c r="V107" s="115" t="s">
        <v>2043</v>
      </c>
      <c r="W107" s="115" t="s">
        <v>2043</v>
      </c>
      <c r="X107" s="115" t="s">
        <v>772</v>
      </c>
    </row>
    <row r="108" spans="1:24">
      <c r="A108" s="135"/>
      <c r="B108" s="135">
        <v>10</v>
      </c>
      <c r="C108" s="82">
        <v>1</v>
      </c>
      <c r="D108" s="82">
        <v>9</v>
      </c>
      <c r="E108" s="82">
        <v>3.8</v>
      </c>
      <c r="F108" s="83" t="s">
        <v>2230</v>
      </c>
      <c r="G108" s="82">
        <v>5</v>
      </c>
      <c r="H108" s="82">
        <v>41.393530053812398</v>
      </c>
      <c r="I108" s="82">
        <v>67.776762801538155</v>
      </c>
      <c r="J108" s="82">
        <v>66.372220249178397</v>
      </c>
      <c r="K108" s="82"/>
      <c r="L108" s="137">
        <v>147.63999999999999</v>
      </c>
      <c r="M108" s="137">
        <v>281.78898305071652</v>
      </c>
      <c r="N108" s="138">
        <v>6710000</v>
      </c>
      <c r="O108" s="138">
        <v>571968000</v>
      </c>
      <c r="P108" s="138">
        <v>264802000</v>
      </c>
      <c r="Q108" s="138">
        <v>307166000</v>
      </c>
      <c r="R108" s="87">
        <f t="shared" si="2"/>
        <v>6709997.2657370223</v>
      </c>
      <c r="S108" s="138">
        <v>571968000</v>
      </c>
      <c r="T108" s="87">
        <f t="shared" si="3"/>
        <v>12806849.808894094</v>
      </c>
      <c r="U108" s="135"/>
      <c r="V108" s="115" t="s">
        <v>2043</v>
      </c>
      <c r="W108" s="115" t="s">
        <v>2043</v>
      </c>
      <c r="X108" s="115" t="s">
        <v>772</v>
      </c>
    </row>
    <row r="109" spans="1:24">
      <c r="A109" s="135"/>
      <c r="B109" s="135">
        <v>10</v>
      </c>
      <c r="C109" s="82">
        <v>1</v>
      </c>
      <c r="D109" s="82">
        <v>9</v>
      </c>
      <c r="E109" s="82">
        <v>3.8</v>
      </c>
      <c r="F109" s="83" t="s">
        <v>2231</v>
      </c>
      <c r="G109" s="82">
        <v>5</v>
      </c>
      <c r="H109" s="82">
        <v>51.483217022828676</v>
      </c>
      <c r="I109" s="82">
        <v>84.297371687800663</v>
      </c>
      <c r="J109" s="82">
        <v>82.550471412638572</v>
      </c>
      <c r="K109" s="82"/>
      <c r="L109" s="137">
        <v>183.62729999999999</v>
      </c>
      <c r="M109" s="137">
        <v>350.4751431004392</v>
      </c>
      <c r="N109" s="138">
        <v>6710000</v>
      </c>
      <c r="O109" s="138">
        <v>711384000</v>
      </c>
      <c r="P109" s="138">
        <v>329347000</v>
      </c>
      <c r="Q109" s="138">
        <v>382037000</v>
      </c>
      <c r="R109" s="87">
        <f t="shared" si="2"/>
        <v>6709984.1199127603</v>
      </c>
      <c r="S109" s="138">
        <v>711384000</v>
      </c>
      <c r="T109" s="87">
        <f t="shared" si="3"/>
        <v>12806824.718481943</v>
      </c>
      <c r="U109" s="135"/>
      <c r="V109" s="115" t="s">
        <v>2043</v>
      </c>
      <c r="W109" s="115" t="s">
        <v>2043</v>
      </c>
      <c r="X109" s="115" t="s">
        <v>772</v>
      </c>
    </row>
    <row r="110" spans="1:24">
      <c r="A110" s="135"/>
      <c r="B110" s="135">
        <v>10</v>
      </c>
      <c r="C110" s="82">
        <v>1</v>
      </c>
      <c r="D110" s="82">
        <v>9</v>
      </c>
      <c r="E110" s="82">
        <v>3.8</v>
      </c>
      <c r="F110" s="83" t="s">
        <v>2232</v>
      </c>
      <c r="G110" s="82">
        <v>5</v>
      </c>
      <c r="H110" s="82">
        <v>25.525542919867533</v>
      </c>
      <c r="I110" s="82">
        <v>41.794905281363043</v>
      </c>
      <c r="J110" s="82">
        <v>40.928786562895894</v>
      </c>
      <c r="K110" s="82"/>
      <c r="L110" s="137">
        <v>91.043000000000006</v>
      </c>
      <c r="M110" s="137">
        <v>173.76669184425893</v>
      </c>
      <c r="N110" s="138">
        <v>6710000</v>
      </c>
      <c r="O110" s="138">
        <v>352706000</v>
      </c>
      <c r="P110" s="138">
        <v>163291000</v>
      </c>
      <c r="Q110" s="138">
        <v>189415000</v>
      </c>
      <c r="R110" s="87">
        <f t="shared" si="2"/>
        <v>6709975.5169356801</v>
      </c>
      <c r="S110" s="138">
        <v>352706000</v>
      </c>
      <c r="T110" s="87">
        <f t="shared" si="3"/>
        <v>12806808.298648817</v>
      </c>
      <c r="U110" s="135"/>
      <c r="V110" s="115" t="s">
        <v>2043</v>
      </c>
      <c r="W110" s="115" t="s">
        <v>2043</v>
      </c>
      <c r="X110" s="115" t="s">
        <v>772</v>
      </c>
    </row>
    <row r="111" spans="1:24">
      <c r="A111" s="135"/>
      <c r="B111" s="135">
        <v>10</v>
      </c>
      <c r="C111" s="82">
        <v>1</v>
      </c>
      <c r="D111" s="82">
        <v>9</v>
      </c>
      <c r="E111" s="82">
        <v>3.8</v>
      </c>
      <c r="F111" s="83" t="s">
        <v>2233</v>
      </c>
      <c r="G111" s="82">
        <v>5</v>
      </c>
      <c r="H111" s="82">
        <v>47.793574273518388</v>
      </c>
      <c r="I111" s="82">
        <v>78.256040080727772</v>
      </c>
      <c r="J111" s="82">
        <v>76.634334739113868</v>
      </c>
      <c r="K111" s="82"/>
      <c r="L111" s="137">
        <v>170.46729999999999</v>
      </c>
      <c r="M111" s="137">
        <v>325.35767481984163</v>
      </c>
      <c r="N111" s="138">
        <v>6870000</v>
      </c>
      <c r="O111" s="138">
        <v>676149000</v>
      </c>
      <c r="P111" s="138">
        <v>313034000</v>
      </c>
      <c r="Q111" s="138">
        <v>363115000</v>
      </c>
      <c r="R111" s="87">
        <f t="shared" si="2"/>
        <v>6869987.9510228541</v>
      </c>
      <c r="S111" s="138">
        <v>676149000</v>
      </c>
      <c r="T111" s="87">
        <f t="shared" si="3"/>
        <v>13112211.584187256</v>
      </c>
      <c r="U111" s="135"/>
      <c r="V111" s="115" t="s">
        <v>2043</v>
      </c>
      <c r="W111" s="115" t="s">
        <v>2043</v>
      </c>
      <c r="X111" s="115" t="s">
        <v>772</v>
      </c>
    </row>
    <row r="112" spans="1:24">
      <c r="A112" s="135"/>
      <c r="B112" s="135">
        <v>10</v>
      </c>
      <c r="C112" s="82">
        <v>1</v>
      </c>
      <c r="D112" s="82">
        <v>9</v>
      </c>
      <c r="E112" s="82">
        <v>3.8</v>
      </c>
      <c r="F112" s="83" t="s">
        <v>2234</v>
      </c>
      <c r="G112" s="82">
        <v>5</v>
      </c>
      <c r="H112" s="82">
        <v>41.393530053812398</v>
      </c>
      <c r="I112" s="82">
        <v>67.776762801538155</v>
      </c>
      <c r="J112" s="82">
        <v>66.372220249178397</v>
      </c>
      <c r="K112" s="82"/>
      <c r="L112" s="137">
        <v>147.63999999999999</v>
      </c>
      <c r="M112" s="137">
        <v>281.78898305071652</v>
      </c>
      <c r="N112" s="138">
        <v>6770000</v>
      </c>
      <c r="O112" s="138">
        <v>577081000</v>
      </c>
      <c r="P112" s="138">
        <v>267169000</v>
      </c>
      <c r="Q112" s="138">
        <v>309912000</v>
      </c>
      <c r="R112" s="87">
        <f t="shared" si="2"/>
        <v>6769980.0200514486</v>
      </c>
      <c r="S112" s="138">
        <v>577081000</v>
      </c>
      <c r="T112" s="87">
        <f t="shared" si="3"/>
        <v>12921334.225981895</v>
      </c>
      <c r="U112" s="135"/>
      <c r="V112" s="115" t="s">
        <v>2043</v>
      </c>
      <c r="W112" s="115" t="s">
        <v>2043</v>
      </c>
      <c r="X112" s="115" t="s">
        <v>772</v>
      </c>
    </row>
    <row r="113" spans="1:24">
      <c r="A113" s="135"/>
      <c r="B113" s="135">
        <v>10</v>
      </c>
      <c r="C113" s="82">
        <v>1</v>
      </c>
      <c r="D113" s="82">
        <v>9</v>
      </c>
      <c r="E113" s="82">
        <v>3.8</v>
      </c>
      <c r="F113" s="83" t="s">
        <v>2235</v>
      </c>
      <c r="G113" s="82">
        <v>5</v>
      </c>
      <c r="H113" s="82">
        <v>41.509602401701038</v>
      </c>
      <c r="I113" s="82">
        <v>67.966816850575256</v>
      </c>
      <c r="J113" s="82">
        <v>66.55833579498686</v>
      </c>
      <c r="K113" s="82"/>
      <c r="L113" s="137">
        <v>148.054</v>
      </c>
      <c r="M113" s="137">
        <v>282.57915264556209</v>
      </c>
      <c r="N113" s="138">
        <v>6770000</v>
      </c>
      <c r="O113" s="138">
        <v>578700000</v>
      </c>
      <c r="P113" s="138">
        <v>267919000</v>
      </c>
      <c r="Q113" s="138">
        <v>310781000</v>
      </c>
      <c r="R113" s="87">
        <f t="shared" si="2"/>
        <v>6769989.3404352097</v>
      </c>
      <c r="S113" s="138">
        <v>578700000</v>
      </c>
      <c r="T113" s="87">
        <f t="shared" si="3"/>
        <v>12921352.015073348</v>
      </c>
      <c r="U113" s="135"/>
      <c r="V113" s="115" t="s">
        <v>2043</v>
      </c>
      <c r="W113" s="115" t="s">
        <v>2043</v>
      </c>
      <c r="X113" s="115" t="s">
        <v>772</v>
      </c>
    </row>
    <row r="114" spans="1:24">
      <c r="A114" s="135"/>
      <c r="B114" s="135">
        <v>10</v>
      </c>
      <c r="C114" s="82">
        <v>1</v>
      </c>
      <c r="D114" s="82">
        <v>9</v>
      </c>
      <c r="E114" s="82">
        <v>3.8</v>
      </c>
      <c r="F114" s="83" t="s">
        <v>2236</v>
      </c>
      <c r="G114" s="82">
        <v>5</v>
      </c>
      <c r="H114" s="82">
        <v>37.356230996816343</v>
      </c>
      <c r="I114" s="82">
        <v>61.166187182856582</v>
      </c>
      <c r="J114" s="82">
        <v>59.898636047145303</v>
      </c>
      <c r="K114" s="82"/>
      <c r="L114" s="137">
        <v>133.24</v>
      </c>
      <c r="M114" s="137">
        <v>254.30482323000192</v>
      </c>
      <c r="N114" s="138">
        <v>6770000</v>
      </c>
      <c r="O114" s="138">
        <v>520796000</v>
      </c>
      <c r="P114" s="138">
        <v>241111000</v>
      </c>
      <c r="Q114" s="138">
        <v>279685000</v>
      </c>
      <c r="R114" s="87">
        <f t="shared" si="2"/>
        <v>6769984.3343685949</v>
      </c>
      <c r="S114" s="138">
        <v>520796000</v>
      </c>
      <c r="T114" s="87">
        <f t="shared" si="3"/>
        <v>12921342.460383425</v>
      </c>
      <c r="U114" s="135"/>
      <c r="V114" s="115" t="s">
        <v>2043</v>
      </c>
      <c r="W114" s="115" t="s">
        <v>2043</v>
      </c>
      <c r="X114" s="115" t="s">
        <v>772</v>
      </c>
    </row>
    <row r="115" spans="1:24">
      <c r="A115" s="135"/>
      <c r="B115" s="135">
        <v>10</v>
      </c>
      <c r="C115" s="82">
        <v>1</v>
      </c>
      <c r="D115" s="82">
        <v>9</v>
      </c>
      <c r="E115" s="82">
        <v>3.8</v>
      </c>
      <c r="F115" s="83" t="s">
        <v>2237</v>
      </c>
      <c r="G115" s="82">
        <v>5</v>
      </c>
      <c r="H115" s="82">
        <v>37.356230996816343</v>
      </c>
      <c r="I115" s="82">
        <v>61.166187182856582</v>
      </c>
      <c r="J115" s="82">
        <v>59.898636047145303</v>
      </c>
      <c r="K115" s="82"/>
      <c r="L115" s="137">
        <v>133.24</v>
      </c>
      <c r="M115" s="137">
        <v>254.30482323000192</v>
      </c>
      <c r="N115" s="138">
        <v>6770000</v>
      </c>
      <c r="O115" s="138">
        <v>520796000</v>
      </c>
      <c r="P115" s="138">
        <v>241111000</v>
      </c>
      <c r="Q115" s="138">
        <v>279685000</v>
      </c>
      <c r="R115" s="87">
        <f t="shared" si="2"/>
        <v>6769984.3343685949</v>
      </c>
      <c r="S115" s="138">
        <v>520796000</v>
      </c>
      <c r="T115" s="87">
        <f t="shared" si="3"/>
        <v>12921342.460383425</v>
      </c>
      <c r="U115" s="135"/>
      <c r="V115" s="115" t="s">
        <v>2043</v>
      </c>
      <c r="W115" s="115" t="s">
        <v>2043</v>
      </c>
      <c r="X115" s="115" t="s">
        <v>772</v>
      </c>
    </row>
    <row r="116" spans="1:24">
      <c r="A116" s="135"/>
      <c r="B116" s="135">
        <v>10</v>
      </c>
      <c r="C116" s="82">
        <v>1</v>
      </c>
      <c r="D116" s="82">
        <v>9</v>
      </c>
      <c r="E116" s="82">
        <v>3.8</v>
      </c>
      <c r="F116" s="83" t="s">
        <v>1238</v>
      </c>
      <c r="G116" s="82">
        <v>5</v>
      </c>
      <c r="H116" s="82">
        <v>46.461826320689831</v>
      </c>
      <c r="I116" s="82">
        <v>76.075468262065442</v>
      </c>
      <c r="J116" s="82">
        <v>74.49895106135989</v>
      </c>
      <c r="K116" s="82"/>
      <c r="L116" s="137">
        <v>165.71729999999999</v>
      </c>
      <c r="M116" s="137">
        <v>316.29171932342535</v>
      </c>
      <c r="N116" s="138">
        <v>6770000</v>
      </c>
      <c r="O116" s="138">
        <v>647741000</v>
      </c>
      <c r="P116" s="138">
        <v>299882000</v>
      </c>
      <c r="Q116" s="138">
        <v>347859000</v>
      </c>
      <c r="R116" s="87">
        <f t="shared" si="2"/>
        <v>6769992.4821423599</v>
      </c>
      <c r="S116" s="138">
        <v>647741000</v>
      </c>
      <c r="T116" s="87">
        <f t="shared" si="3"/>
        <v>12921358.011405393</v>
      </c>
      <c r="U116" s="135"/>
      <c r="V116" s="115" t="s">
        <v>2043</v>
      </c>
      <c r="W116" s="115" t="s">
        <v>2043</v>
      </c>
      <c r="X116" s="115" t="s">
        <v>772</v>
      </c>
    </row>
    <row r="117" spans="1:24">
      <c r="A117" s="135"/>
      <c r="B117" s="135">
        <v>10</v>
      </c>
      <c r="C117" s="82">
        <v>1</v>
      </c>
      <c r="D117" s="82">
        <v>10</v>
      </c>
      <c r="E117" s="82">
        <v>3.8</v>
      </c>
      <c r="F117" s="83">
        <v>1001</v>
      </c>
      <c r="G117" s="82">
        <v>5</v>
      </c>
      <c r="H117" s="82">
        <v>39.716985546796771</v>
      </c>
      <c r="I117" s="82">
        <v>65.031629462330386</v>
      </c>
      <c r="J117" s="82">
        <v>63.683974498392466</v>
      </c>
      <c r="K117" s="82"/>
      <c r="L117" s="137">
        <v>141.6602</v>
      </c>
      <c r="M117" s="137">
        <v>270.37580396072286</v>
      </c>
      <c r="N117" s="138">
        <v>6780000</v>
      </c>
      <c r="O117" s="138">
        <v>554526000</v>
      </c>
      <c r="P117" s="138">
        <v>256727000</v>
      </c>
      <c r="Q117" s="138">
        <v>297799000</v>
      </c>
      <c r="R117" s="87">
        <f t="shared" si="2"/>
        <v>6779984.6539492523</v>
      </c>
      <c r="S117" s="138">
        <v>554526000</v>
      </c>
      <c r="T117" s="87">
        <f t="shared" si="3"/>
        <v>12940429.292439885</v>
      </c>
      <c r="U117" s="135"/>
      <c r="V117" s="115" t="s">
        <v>2043</v>
      </c>
      <c r="W117" s="115" t="s">
        <v>2043</v>
      </c>
      <c r="X117" s="115" t="s">
        <v>772</v>
      </c>
    </row>
    <row r="118" spans="1:24">
      <c r="A118" s="135"/>
      <c r="B118" s="135">
        <v>10</v>
      </c>
      <c r="C118" s="82">
        <v>1</v>
      </c>
      <c r="D118" s="82">
        <v>10</v>
      </c>
      <c r="E118" s="82">
        <v>3.8</v>
      </c>
      <c r="F118" s="83">
        <v>1002</v>
      </c>
      <c r="G118" s="82">
        <v>5</v>
      </c>
      <c r="H118" s="82">
        <v>37.356230996816343</v>
      </c>
      <c r="I118" s="82">
        <v>61.166187182856582</v>
      </c>
      <c r="J118" s="82">
        <v>59.898636047145303</v>
      </c>
      <c r="K118" s="82"/>
      <c r="L118" s="137">
        <v>133.24</v>
      </c>
      <c r="M118" s="137">
        <v>254.30482323000192</v>
      </c>
      <c r="N118" s="138">
        <v>6780000</v>
      </c>
      <c r="O118" s="138">
        <v>521565000</v>
      </c>
      <c r="P118" s="138">
        <v>241467000</v>
      </c>
      <c r="Q118" s="138">
        <v>280098000</v>
      </c>
      <c r="R118" s="87">
        <f t="shared" si="2"/>
        <v>6779980.7973850723</v>
      </c>
      <c r="S118" s="138">
        <v>521565000</v>
      </c>
      <c r="T118" s="87">
        <f t="shared" si="3"/>
        <v>12940421.931715837</v>
      </c>
      <c r="U118" s="135"/>
      <c r="V118" s="115" t="s">
        <v>2043</v>
      </c>
      <c r="W118" s="115" t="s">
        <v>2043</v>
      </c>
      <c r="X118" s="115" t="s">
        <v>772</v>
      </c>
    </row>
    <row r="119" spans="1:24">
      <c r="A119" s="135"/>
      <c r="B119" s="135">
        <v>10</v>
      </c>
      <c r="C119" s="82">
        <v>1</v>
      </c>
      <c r="D119" s="82">
        <v>10</v>
      </c>
      <c r="E119" s="82">
        <v>3.8</v>
      </c>
      <c r="F119" s="83">
        <v>1003</v>
      </c>
      <c r="G119" s="82">
        <v>5</v>
      </c>
      <c r="H119" s="82">
        <v>37.356230996816343</v>
      </c>
      <c r="I119" s="82">
        <v>61.166187182856582</v>
      </c>
      <c r="J119" s="82">
        <v>59.898636047145303</v>
      </c>
      <c r="K119" s="82"/>
      <c r="L119" s="137">
        <v>133.24</v>
      </c>
      <c r="M119" s="137">
        <v>254.30482323000192</v>
      </c>
      <c r="N119" s="138">
        <v>6780000</v>
      </c>
      <c r="O119" s="138">
        <v>521565000</v>
      </c>
      <c r="P119" s="138">
        <v>241467000</v>
      </c>
      <c r="Q119" s="138">
        <v>280098000</v>
      </c>
      <c r="R119" s="87">
        <f t="shared" si="2"/>
        <v>6779980.7973850723</v>
      </c>
      <c r="S119" s="138">
        <v>521565000</v>
      </c>
      <c r="T119" s="87">
        <f t="shared" si="3"/>
        <v>12940421.931715837</v>
      </c>
      <c r="U119" s="135"/>
      <c r="V119" s="115" t="s">
        <v>2043</v>
      </c>
      <c r="W119" s="115" t="s">
        <v>2043</v>
      </c>
      <c r="X119" s="115" t="s">
        <v>772</v>
      </c>
    </row>
    <row r="120" spans="1:24">
      <c r="A120" s="135"/>
      <c r="B120" s="135">
        <v>10</v>
      </c>
      <c r="C120" s="82">
        <v>1</v>
      </c>
      <c r="D120" s="82">
        <v>10</v>
      </c>
      <c r="E120" s="82">
        <v>3.8</v>
      </c>
      <c r="F120" s="83">
        <v>1004</v>
      </c>
      <c r="G120" s="82">
        <v>5</v>
      </c>
      <c r="H120" s="82">
        <v>41.509602401701038</v>
      </c>
      <c r="I120" s="82">
        <v>67.966816850575256</v>
      </c>
      <c r="J120" s="82">
        <v>66.55833579498686</v>
      </c>
      <c r="K120" s="82"/>
      <c r="L120" s="137">
        <v>148.054</v>
      </c>
      <c r="M120" s="137">
        <v>282.57915264556209</v>
      </c>
      <c r="N120" s="138">
        <v>6780000</v>
      </c>
      <c r="O120" s="138">
        <v>579554000</v>
      </c>
      <c r="P120" s="138">
        <v>268314000</v>
      </c>
      <c r="Q120" s="138">
        <v>311240000</v>
      </c>
      <c r="R120" s="87">
        <f t="shared" si="2"/>
        <v>6779979.9588847198</v>
      </c>
      <c r="S120" s="138">
        <v>579554000</v>
      </c>
      <c r="T120" s="87">
        <f t="shared" si="3"/>
        <v>12940420.33133544</v>
      </c>
      <c r="U120" s="135"/>
      <c r="V120" s="115" t="s">
        <v>2043</v>
      </c>
      <c r="W120" s="115" t="s">
        <v>2043</v>
      </c>
      <c r="X120" s="115" t="s">
        <v>772</v>
      </c>
    </row>
    <row r="121" spans="1:24">
      <c r="A121" s="135"/>
      <c r="B121" s="135">
        <v>10</v>
      </c>
      <c r="C121" s="82">
        <v>1</v>
      </c>
      <c r="D121" s="82">
        <v>10</v>
      </c>
      <c r="E121" s="82">
        <v>3.8</v>
      </c>
      <c r="F121" s="83">
        <v>1005</v>
      </c>
      <c r="G121" s="82">
        <v>5</v>
      </c>
      <c r="H121" s="82">
        <v>41.393530053812398</v>
      </c>
      <c r="I121" s="82">
        <v>67.776762801538155</v>
      </c>
      <c r="J121" s="82">
        <v>66.372220249178397</v>
      </c>
      <c r="K121" s="82"/>
      <c r="L121" s="137">
        <v>147.63999999999999</v>
      </c>
      <c r="M121" s="137">
        <v>281.78898305071652</v>
      </c>
      <c r="N121" s="138">
        <v>6780000</v>
      </c>
      <c r="O121" s="138">
        <v>577934000</v>
      </c>
      <c r="P121" s="138">
        <v>267564000</v>
      </c>
      <c r="Q121" s="138">
        <v>310370000</v>
      </c>
      <c r="R121" s="87">
        <f t="shared" si="2"/>
        <v>6779986.9219544809</v>
      </c>
      <c r="S121" s="138">
        <v>577934000</v>
      </c>
      <c r="T121" s="87">
        <f t="shared" si="3"/>
        <v>12940433.621205032</v>
      </c>
      <c r="U121" s="135"/>
      <c r="V121" s="115" t="s">
        <v>2043</v>
      </c>
      <c r="W121" s="115" t="s">
        <v>2043</v>
      </c>
      <c r="X121" s="115" t="s">
        <v>772</v>
      </c>
    </row>
    <row r="122" spans="1:24">
      <c r="A122" s="135"/>
      <c r="B122" s="135">
        <v>10</v>
      </c>
      <c r="C122" s="82">
        <v>1</v>
      </c>
      <c r="D122" s="82">
        <v>10</v>
      </c>
      <c r="E122" s="82">
        <v>3.8</v>
      </c>
      <c r="F122" s="83">
        <v>1006</v>
      </c>
      <c r="G122" s="82">
        <v>5</v>
      </c>
      <c r="H122" s="82">
        <v>52.259331692938161</v>
      </c>
      <c r="I122" s="82">
        <v>85.568163036941939</v>
      </c>
      <c r="J122" s="82">
        <v>83.794928064587751</v>
      </c>
      <c r="K122" s="82"/>
      <c r="L122" s="137">
        <v>186.3955</v>
      </c>
      <c r="M122" s="137">
        <v>355.7585911015297</v>
      </c>
      <c r="N122" s="138">
        <v>6780000</v>
      </c>
      <c r="O122" s="138">
        <v>729642000</v>
      </c>
      <c r="P122" s="138">
        <v>337800000</v>
      </c>
      <c r="Q122" s="138">
        <v>391842000</v>
      </c>
      <c r="R122" s="87">
        <f t="shared" si="2"/>
        <v>6779989.941924178</v>
      </c>
      <c r="S122" s="138">
        <v>729642000</v>
      </c>
      <c r="T122" s="87">
        <f t="shared" si="3"/>
        <v>12940439.385186272</v>
      </c>
      <c r="U122" s="135"/>
      <c r="V122" s="115" t="s">
        <v>2043</v>
      </c>
      <c r="W122" s="115" t="s">
        <v>2043</v>
      </c>
      <c r="X122" s="115" t="s">
        <v>772</v>
      </c>
    </row>
    <row r="123" spans="1:24">
      <c r="A123" s="135"/>
      <c r="B123" s="135">
        <v>10</v>
      </c>
      <c r="C123" s="82">
        <v>1</v>
      </c>
      <c r="D123" s="82">
        <v>10</v>
      </c>
      <c r="E123" s="82">
        <v>3.8</v>
      </c>
      <c r="F123" s="83">
        <v>1007</v>
      </c>
      <c r="G123" s="82">
        <v>5</v>
      </c>
      <c r="H123" s="82">
        <v>48.82844056166271</v>
      </c>
      <c r="I123" s="82">
        <v>79.950505057541349</v>
      </c>
      <c r="J123" s="82">
        <v>78.29368520078917</v>
      </c>
      <c r="K123" s="82"/>
      <c r="L123" s="137">
        <v>174.1584</v>
      </c>
      <c r="M123" s="137">
        <v>332.40259025833052</v>
      </c>
      <c r="N123" s="138">
        <v>6940000</v>
      </c>
      <c r="O123" s="138">
        <v>697828000</v>
      </c>
      <c r="P123" s="138">
        <v>323071000</v>
      </c>
      <c r="Q123" s="138">
        <v>374757000</v>
      </c>
      <c r="R123" s="87">
        <f t="shared" si="2"/>
        <v>6939986.297022514</v>
      </c>
      <c r="S123" s="138">
        <v>697828000</v>
      </c>
      <c r="T123" s="87">
        <f t="shared" si="3"/>
        <v>13245811.9820095</v>
      </c>
      <c r="U123" s="135"/>
      <c r="V123" s="115" t="s">
        <v>2043</v>
      </c>
      <c r="W123" s="115" t="s">
        <v>2043</v>
      </c>
      <c r="X123" s="115" t="s">
        <v>772</v>
      </c>
    </row>
    <row r="124" spans="1:24">
      <c r="A124" s="135"/>
      <c r="B124" s="135">
        <v>10</v>
      </c>
      <c r="C124" s="82">
        <v>1</v>
      </c>
      <c r="D124" s="82">
        <v>10</v>
      </c>
      <c r="E124" s="82">
        <v>3.8</v>
      </c>
      <c r="F124" s="83">
        <v>1008</v>
      </c>
      <c r="G124" s="82">
        <v>5</v>
      </c>
      <c r="H124" s="82">
        <v>41.393530053812398</v>
      </c>
      <c r="I124" s="82">
        <v>67.776762801538155</v>
      </c>
      <c r="J124" s="82">
        <v>66.372220249178397</v>
      </c>
      <c r="K124" s="82"/>
      <c r="L124" s="137">
        <v>147.63999999999999</v>
      </c>
      <c r="M124" s="137">
        <v>281.78898305071652</v>
      </c>
      <c r="N124" s="138">
        <v>6840000</v>
      </c>
      <c r="O124" s="138">
        <v>583049000</v>
      </c>
      <c r="P124" s="138">
        <v>269932000</v>
      </c>
      <c r="Q124" s="138">
        <v>313117000</v>
      </c>
      <c r="R124" s="87">
        <f t="shared" si="2"/>
        <v>6839993.1391104143</v>
      </c>
      <c r="S124" s="138">
        <v>583049000</v>
      </c>
      <c r="T124" s="87">
        <f t="shared" si="3"/>
        <v>13054962.819993239</v>
      </c>
      <c r="U124" s="135"/>
      <c r="V124" s="115" t="s">
        <v>2043</v>
      </c>
      <c r="W124" s="115" t="s">
        <v>2043</v>
      </c>
      <c r="X124" s="115" t="s">
        <v>772</v>
      </c>
    </row>
    <row r="125" spans="1:24">
      <c r="A125" s="135"/>
      <c r="B125" s="135">
        <v>10</v>
      </c>
      <c r="C125" s="82">
        <v>1</v>
      </c>
      <c r="D125" s="82">
        <v>10</v>
      </c>
      <c r="E125" s="82">
        <v>3.8</v>
      </c>
      <c r="F125" s="83">
        <v>1009</v>
      </c>
      <c r="G125" s="82">
        <v>5</v>
      </c>
      <c r="H125" s="82">
        <v>41.509602401701038</v>
      </c>
      <c r="I125" s="82">
        <v>67.966816850575256</v>
      </c>
      <c r="J125" s="82">
        <v>66.55833579498686</v>
      </c>
      <c r="K125" s="82"/>
      <c r="L125" s="137">
        <v>148.054</v>
      </c>
      <c r="M125" s="137">
        <v>282.57915264556209</v>
      </c>
      <c r="N125" s="138">
        <v>6840000</v>
      </c>
      <c r="O125" s="138">
        <v>584684000</v>
      </c>
      <c r="P125" s="138">
        <v>270689000</v>
      </c>
      <c r="Q125" s="138">
        <v>313995000</v>
      </c>
      <c r="R125" s="87">
        <f t="shared" si="2"/>
        <v>6839993.8612804906</v>
      </c>
      <c r="S125" s="138">
        <v>584684000</v>
      </c>
      <c r="T125" s="87">
        <f t="shared" si="3"/>
        <v>13054964.198343089</v>
      </c>
      <c r="U125" s="135"/>
      <c r="V125" s="115" t="s">
        <v>2043</v>
      </c>
      <c r="W125" s="115" t="s">
        <v>2043</v>
      </c>
      <c r="X125" s="115" t="s">
        <v>772</v>
      </c>
    </row>
    <row r="126" spans="1:24">
      <c r="A126" s="135"/>
      <c r="B126" s="135">
        <v>10</v>
      </c>
      <c r="C126" s="82">
        <v>1</v>
      </c>
      <c r="D126" s="82">
        <v>10</v>
      </c>
      <c r="E126" s="82">
        <v>3.8</v>
      </c>
      <c r="F126" s="83">
        <v>1010</v>
      </c>
      <c r="G126" s="82">
        <v>5</v>
      </c>
      <c r="H126" s="82">
        <v>37.356230996816343</v>
      </c>
      <c r="I126" s="82">
        <v>61.166187182856582</v>
      </c>
      <c r="J126" s="82">
        <v>59.898636047145303</v>
      </c>
      <c r="K126" s="82"/>
      <c r="L126" s="137">
        <v>133.24</v>
      </c>
      <c r="M126" s="137">
        <v>254.30482323000192</v>
      </c>
      <c r="N126" s="138">
        <v>6840000</v>
      </c>
      <c r="O126" s="138">
        <v>526181000</v>
      </c>
      <c r="P126" s="138">
        <v>243604000</v>
      </c>
      <c r="Q126" s="138">
        <v>282577000</v>
      </c>
      <c r="R126" s="87">
        <f t="shared" si="2"/>
        <v>6839985.5740873618</v>
      </c>
      <c r="S126" s="138">
        <v>526181000</v>
      </c>
      <c r="T126" s="87">
        <f t="shared" si="3"/>
        <v>13054948.381222226</v>
      </c>
      <c r="U126" s="135"/>
      <c r="V126" s="115" t="s">
        <v>2043</v>
      </c>
      <c r="W126" s="115" t="s">
        <v>2043</v>
      </c>
      <c r="X126" s="115" t="s">
        <v>772</v>
      </c>
    </row>
    <row r="127" spans="1:24">
      <c r="A127" s="135"/>
      <c r="B127" s="135">
        <v>10</v>
      </c>
      <c r="C127" s="82">
        <v>1</v>
      </c>
      <c r="D127" s="82">
        <v>10</v>
      </c>
      <c r="E127" s="82">
        <v>3.8</v>
      </c>
      <c r="F127" s="83">
        <v>1011</v>
      </c>
      <c r="G127" s="82">
        <v>5</v>
      </c>
      <c r="H127" s="82">
        <v>37.356230996816343</v>
      </c>
      <c r="I127" s="82">
        <v>61.166187182856582</v>
      </c>
      <c r="J127" s="82">
        <v>59.898636047145303</v>
      </c>
      <c r="K127" s="82"/>
      <c r="L127" s="137">
        <v>133.24</v>
      </c>
      <c r="M127" s="137">
        <v>254.30482323000192</v>
      </c>
      <c r="N127" s="138">
        <v>6840000</v>
      </c>
      <c r="O127" s="138">
        <v>526181000</v>
      </c>
      <c r="P127" s="138">
        <v>243604000</v>
      </c>
      <c r="Q127" s="138">
        <v>282577000</v>
      </c>
      <c r="R127" s="87">
        <f t="shared" si="2"/>
        <v>6839985.5740873618</v>
      </c>
      <c r="S127" s="138">
        <v>526181000</v>
      </c>
      <c r="T127" s="87">
        <f t="shared" si="3"/>
        <v>13054948.381222226</v>
      </c>
      <c r="U127" s="135"/>
      <c r="V127" s="115" t="s">
        <v>2043</v>
      </c>
      <c r="W127" s="115" t="s">
        <v>2043</v>
      </c>
      <c r="X127" s="115" t="s">
        <v>772</v>
      </c>
    </row>
    <row r="128" spans="1:24">
      <c r="A128" s="135"/>
      <c r="B128" s="135">
        <v>10</v>
      </c>
      <c r="C128" s="82">
        <v>1</v>
      </c>
      <c r="D128" s="82">
        <v>10</v>
      </c>
      <c r="E128" s="82">
        <v>3.8</v>
      </c>
      <c r="F128" s="83">
        <v>1012</v>
      </c>
      <c r="G128" s="82">
        <v>5</v>
      </c>
      <c r="H128" s="82">
        <v>47.162241633480626</v>
      </c>
      <c r="I128" s="82">
        <v>77.222311318356432</v>
      </c>
      <c r="J128" s="82">
        <v>75.622028009520932</v>
      </c>
      <c r="K128" s="82"/>
      <c r="L128" s="137">
        <v>168.21549999999999</v>
      </c>
      <c r="M128" s="137">
        <v>321.05983932787734</v>
      </c>
      <c r="N128" s="138">
        <v>6840000</v>
      </c>
      <c r="O128" s="138">
        <v>664303000</v>
      </c>
      <c r="P128" s="138">
        <v>307550000</v>
      </c>
      <c r="Q128" s="138">
        <v>356753000</v>
      </c>
      <c r="R128" s="87">
        <f t="shared" si="2"/>
        <v>6839980.2971431045</v>
      </c>
      <c r="S128" s="138">
        <v>664303000</v>
      </c>
      <c r="T128" s="87">
        <f t="shared" si="3"/>
        <v>13054938.309529215</v>
      </c>
      <c r="U128" s="135"/>
      <c r="V128" s="115" t="s">
        <v>2043</v>
      </c>
      <c r="W128" s="115" t="s">
        <v>2043</v>
      </c>
      <c r="X128" s="115" t="s">
        <v>772</v>
      </c>
    </row>
    <row r="129" spans="1:24">
      <c r="A129" s="135"/>
      <c r="B129" s="135">
        <v>10</v>
      </c>
      <c r="C129" s="82">
        <v>1</v>
      </c>
      <c r="D129" s="82">
        <v>11</v>
      </c>
      <c r="E129" s="82">
        <v>3.8</v>
      </c>
      <c r="F129" s="83">
        <v>1101</v>
      </c>
      <c r="G129" s="82">
        <v>5</v>
      </c>
      <c r="H129" s="82">
        <v>39.716985546796771</v>
      </c>
      <c r="I129" s="82">
        <v>65.031629462330386</v>
      </c>
      <c r="J129" s="82">
        <v>63.683974498392466</v>
      </c>
      <c r="K129" s="82"/>
      <c r="L129" s="137">
        <v>141.6602</v>
      </c>
      <c r="M129" s="137">
        <v>270.37580396072286</v>
      </c>
      <c r="N129" s="138">
        <v>6850000</v>
      </c>
      <c r="O129" s="138">
        <v>560252000</v>
      </c>
      <c r="P129" s="138">
        <v>259378000</v>
      </c>
      <c r="Q129" s="138">
        <v>300874000</v>
      </c>
      <c r="R129" s="87">
        <f t="shared" si="2"/>
        <v>6849994.3417339791</v>
      </c>
      <c r="S129" s="138">
        <v>560252000</v>
      </c>
      <c r="T129" s="87">
        <f t="shared" si="3"/>
        <v>13074051.337445008</v>
      </c>
      <c r="U129" s="135"/>
      <c r="V129" s="115" t="s">
        <v>2043</v>
      </c>
      <c r="W129" s="115" t="s">
        <v>2043</v>
      </c>
      <c r="X129" s="115" t="s">
        <v>772</v>
      </c>
    </row>
    <row r="130" spans="1:24">
      <c r="A130" s="135"/>
      <c r="B130" s="135">
        <v>10</v>
      </c>
      <c r="C130" s="82">
        <v>1</v>
      </c>
      <c r="D130" s="82">
        <v>11</v>
      </c>
      <c r="E130" s="82">
        <v>3.8</v>
      </c>
      <c r="F130" s="83">
        <v>1102</v>
      </c>
      <c r="G130" s="82">
        <v>5</v>
      </c>
      <c r="H130" s="82">
        <v>37.356230996816343</v>
      </c>
      <c r="I130" s="82">
        <v>61.166187182856582</v>
      </c>
      <c r="J130" s="82">
        <v>59.898636047145303</v>
      </c>
      <c r="K130" s="82"/>
      <c r="L130" s="137">
        <v>133.24</v>
      </c>
      <c r="M130" s="137">
        <v>254.30482323000192</v>
      </c>
      <c r="N130" s="138">
        <v>6850000</v>
      </c>
      <c r="O130" s="138">
        <v>526950000</v>
      </c>
      <c r="P130" s="138">
        <v>243960000</v>
      </c>
      <c r="Q130" s="138">
        <v>282990000</v>
      </c>
      <c r="R130" s="87">
        <f t="shared" si="2"/>
        <v>6849982.0371038392</v>
      </c>
      <c r="S130" s="138">
        <v>526950000</v>
      </c>
      <c r="T130" s="87">
        <f t="shared" si="3"/>
        <v>13074027.852554638</v>
      </c>
      <c r="U130" s="135"/>
      <c r="V130" s="115" t="s">
        <v>2043</v>
      </c>
      <c r="W130" s="115" t="s">
        <v>2043</v>
      </c>
      <c r="X130" s="115" t="s">
        <v>772</v>
      </c>
    </row>
    <row r="131" spans="1:24">
      <c r="A131" s="135"/>
      <c r="B131" s="135">
        <v>10</v>
      </c>
      <c r="C131" s="82">
        <v>1</v>
      </c>
      <c r="D131" s="82">
        <v>11</v>
      </c>
      <c r="E131" s="82">
        <v>3.8</v>
      </c>
      <c r="F131" s="83">
        <v>1103</v>
      </c>
      <c r="G131" s="82">
        <v>5</v>
      </c>
      <c r="H131" s="82">
        <v>37.356230996816343</v>
      </c>
      <c r="I131" s="82">
        <v>61.166187182856582</v>
      </c>
      <c r="J131" s="82">
        <v>59.898636047145303</v>
      </c>
      <c r="K131" s="82"/>
      <c r="L131" s="137">
        <v>133.24</v>
      </c>
      <c r="M131" s="137">
        <v>254.30482323000192</v>
      </c>
      <c r="N131" s="138">
        <v>6850000</v>
      </c>
      <c r="O131" s="138">
        <v>526950000</v>
      </c>
      <c r="P131" s="138">
        <v>243960000</v>
      </c>
      <c r="Q131" s="138">
        <v>282990000</v>
      </c>
      <c r="R131" s="87">
        <f t="shared" ref="R131:R194" si="4">S131/(M131*0.3025)</f>
        <v>6849982.0371038392</v>
      </c>
      <c r="S131" s="138">
        <v>526950000</v>
      </c>
      <c r="T131" s="87">
        <f t="shared" ref="T131:T194" si="5">S131/(L131*0.3025)</f>
        <v>13074027.852554638</v>
      </c>
      <c r="U131" s="135"/>
      <c r="V131" s="115" t="s">
        <v>2043</v>
      </c>
      <c r="W131" s="115" t="s">
        <v>2043</v>
      </c>
      <c r="X131" s="115" t="s">
        <v>772</v>
      </c>
    </row>
    <row r="132" spans="1:24">
      <c r="A132" s="135"/>
      <c r="B132" s="135">
        <v>10</v>
      </c>
      <c r="C132" s="82">
        <v>1</v>
      </c>
      <c r="D132" s="82">
        <v>11</v>
      </c>
      <c r="E132" s="82">
        <v>3.8</v>
      </c>
      <c r="F132" s="83">
        <v>1104</v>
      </c>
      <c r="G132" s="82">
        <v>5</v>
      </c>
      <c r="H132" s="82">
        <v>41.509602401701038</v>
      </c>
      <c r="I132" s="82">
        <v>67.966816850575256</v>
      </c>
      <c r="J132" s="82">
        <v>66.55833579498686</v>
      </c>
      <c r="K132" s="82"/>
      <c r="L132" s="137">
        <v>148.054</v>
      </c>
      <c r="M132" s="137">
        <v>282.57915264556209</v>
      </c>
      <c r="N132" s="138">
        <v>6850000</v>
      </c>
      <c r="O132" s="138">
        <v>585539000</v>
      </c>
      <c r="P132" s="138">
        <v>271085000</v>
      </c>
      <c r="Q132" s="138">
        <v>314454000</v>
      </c>
      <c r="R132" s="87">
        <f t="shared" si="4"/>
        <v>6849996.1783464532</v>
      </c>
      <c r="S132" s="138">
        <v>585539000</v>
      </c>
      <c r="T132" s="87">
        <f t="shared" si="5"/>
        <v>13074054.842844363</v>
      </c>
      <c r="U132" s="135"/>
      <c r="V132" s="115" t="s">
        <v>2043</v>
      </c>
      <c r="W132" s="115" t="s">
        <v>2043</v>
      </c>
      <c r="X132" s="115" t="s">
        <v>772</v>
      </c>
    </row>
    <row r="133" spans="1:24">
      <c r="A133" s="135"/>
      <c r="B133" s="135">
        <v>10</v>
      </c>
      <c r="C133" s="82">
        <v>1</v>
      </c>
      <c r="D133" s="82">
        <v>11</v>
      </c>
      <c r="E133" s="82">
        <v>3.8</v>
      </c>
      <c r="F133" s="83">
        <v>1105</v>
      </c>
      <c r="G133" s="82">
        <v>5</v>
      </c>
      <c r="H133" s="82">
        <v>41.393530053812398</v>
      </c>
      <c r="I133" s="82">
        <v>67.776762801538155</v>
      </c>
      <c r="J133" s="82">
        <v>66.372220249178397</v>
      </c>
      <c r="K133" s="82"/>
      <c r="L133" s="137">
        <v>147.63999999999999</v>
      </c>
      <c r="M133" s="137">
        <v>281.78898305071652</v>
      </c>
      <c r="N133" s="138">
        <v>6850000</v>
      </c>
      <c r="O133" s="138">
        <v>583901000</v>
      </c>
      <c r="P133" s="138">
        <v>270327000</v>
      </c>
      <c r="Q133" s="138">
        <v>313574000</v>
      </c>
      <c r="R133" s="87">
        <f t="shared" si="4"/>
        <v>6849988.3095926922</v>
      </c>
      <c r="S133" s="138">
        <v>583901000</v>
      </c>
      <c r="T133" s="87">
        <f t="shared" si="5"/>
        <v>13074039.824366171</v>
      </c>
      <c r="U133" s="135"/>
      <c r="V133" s="115" t="s">
        <v>2043</v>
      </c>
      <c r="W133" s="115" t="s">
        <v>2043</v>
      </c>
      <c r="X133" s="115" t="s">
        <v>772</v>
      </c>
    </row>
    <row r="134" spans="1:24">
      <c r="A134" s="135"/>
      <c r="B134" s="135">
        <v>10</v>
      </c>
      <c r="C134" s="82">
        <v>1</v>
      </c>
      <c r="D134" s="82">
        <v>11</v>
      </c>
      <c r="E134" s="82">
        <v>3.8</v>
      </c>
      <c r="F134" s="83">
        <v>1106</v>
      </c>
      <c r="G134" s="82">
        <v>5</v>
      </c>
      <c r="H134" s="82">
        <v>53.035474399846642</v>
      </c>
      <c r="I134" s="82">
        <v>86.839000292858344</v>
      </c>
      <c r="J134" s="82">
        <v>85.039429671982759</v>
      </c>
      <c r="K134" s="82"/>
      <c r="L134" s="137">
        <v>189.16380000000001</v>
      </c>
      <c r="M134" s="137">
        <v>361.04222996484111</v>
      </c>
      <c r="N134" s="138">
        <v>6850000</v>
      </c>
      <c r="O134" s="138">
        <v>748123000</v>
      </c>
      <c r="P134" s="138">
        <v>346356000</v>
      </c>
      <c r="Q134" s="138">
        <v>401767000</v>
      </c>
      <c r="R134" s="87">
        <f t="shared" si="4"/>
        <v>6849985.068334966</v>
      </c>
      <c r="S134" s="138">
        <v>748123000</v>
      </c>
      <c r="T134" s="87">
        <f t="shared" si="5"/>
        <v>13074033.638029689</v>
      </c>
      <c r="U134" s="135"/>
      <c r="V134" s="115" t="s">
        <v>2043</v>
      </c>
      <c r="W134" s="115" t="s">
        <v>2043</v>
      </c>
      <c r="X134" s="115" t="s">
        <v>772</v>
      </c>
    </row>
    <row r="135" spans="1:24">
      <c r="A135" s="135"/>
      <c r="B135" s="135">
        <v>10</v>
      </c>
      <c r="C135" s="82">
        <v>1</v>
      </c>
      <c r="D135" s="82">
        <v>11</v>
      </c>
      <c r="E135" s="82">
        <v>3.8</v>
      </c>
      <c r="F135" s="83">
        <v>1107</v>
      </c>
      <c r="G135" s="82">
        <v>5</v>
      </c>
      <c r="H135" s="82">
        <v>27.016539891055388</v>
      </c>
      <c r="I135" s="82">
        <v>44.236227582762261</v>
      </c>
      <c r="J135" s="82">
        <v>43.31951717306341</v>
      </c>
      <c r="K135" s="82"/>
      <c r="L135" s="137">
        <v>96.361000000000004</v>
      </c>
      <c r="M135" s="137">
        <v>183.91674475582568</v>
      </c>
      <c r="N135" s="138">
        <v>6850000</v>
      </c>
      <c r="O135" s="138">
        <v>381097000</v>
      </c>
      <c r="P135" s="138">
        <v>176435000</v>
      </c>
      <c r="Q135" s="138">
        <v>204662000</v>
      </c>
      <c r="R135" s="87">
        <f t="shared" si="4"/>
        <v>6849973.3129847283</v>
      </c>
      <c r="S135" s="138">
        <v>381097000</v>
      </c>
      <c r="T135" s="87">
        <f t="shared" si="5"/>
        <v>13074011.201507142</v>
      </c>
      <c r="U135" s="135"/>
      <c r="V135" s="115" t="s">
        <v>2043</v>
      </c>
      <c r="W135" s="115" t="s">
        <v>2043</v>
      </c>
      <c r="X135" s="115" t="s">
        <v>772</v>
      </c>
    </row>
    <row r="136" spans="1:24">
      <c r="A136" s="135"/>
      <c r="B136" s="135">
        <v>10</v>
      </c>
      <c r="C136" s="82">
        <v>1</v>
      </c>
      <c r="D136" s="82">
        <v>11</v>
      </c>
      <c r="E136" s="82">
        <v>3.8</v>
      </c>
      <c r="F136" s="83">
        <v>1108</v>
      </c>
      <c r="G136" s="82">
        <v>5</v>
      </c>
      <c r="H136" s="82">
        <v>49.863250776209007</v>
      </c>
      <c r="I136" s="82">
        <v>81.644878220804671</v>
      </c>
      <c r="J136" s="82">
        <v>79.952945751572784</v>
      </c>
      <c r="K136" s="82"/>
      <c r="L136" s="137">
        <v>177.8493</v>
      </c>
      <c r="M136" s="137">
        <v>339.44712397237748</v>
      </c>
      <c r="N136" s="138">
        <v>7010000</v>
      </c>
      <c r="O136" s="138">
        <v>719805000</v>
      </c>
      <c r="P136" s="138">
        <v>333246000</v>
      </c>
      <c r="Q136" s="138">
        <v>386559000</v>
      </c>
      <c r="R136" s="87">
        <f t="shared" si="4"/>
        <v>7009989.1650596475</v>
      </c>
      <c r="S136" s="138">
        <v>719805000</v>
      </c>
      <c r="T136" s="87">
        <f t="shared" si="5"/>
        <v>13379421.0106929</v>
      </c>
      <c r="U136" s="135"/>
      <c r="V136" s="115" t="s">
        <v>2043</v>
      </c>
      <c r="W136" s="115" t="s">
        <v>2043</v>
      </c>
      <c r="X136" s="115" t="s">
        <v>772</v>
      </c>
    </row>
    <row r="137" spans="1:24">
      <c r="A137" s="135"/>
      <c r="B137" s="135">
        <v>10</v>
      </c>
      <c r="C137" s="82">
        <v>1</v>
      </c>
      <c r="D137" s="82">
        <v>11</v>
      </c>
      <c r="E137" s="82">
        <v>3.8</v>
      </c>
      <c r="F137" s="83">
        <v>1109</v>
      </c>
      <c r="G137" s="82">
        <v>5</v>
      </c>
      <c r="H137" s="82">
        <v>41.393530053812398</v>
      </c>
      <c r="I137" s="82">
        <v>67.776762801538155</v>
      </c>
      <c r="J137" s="82">
        <v>66.372220249178397</v>
      </c>
      <c r="K137" s="82"/>
      <c r="L137" s="137">
        <v>147.63999999999999</v>
      </c>
      <c r="M137" s="137">
        <v>281.78898305071652</v>
      </c>
      <c r="N137" s="138">
        <v>6910000</v>
      </c>
      <c r="O137" s="138">
        <v>589015000</v>
      </c>
      <c r="P137" s="138">
        <v>272694000</v>
      </c>
      <c r="Q137" s="138">
        <v>316321000</v>
      </c>
      <c r="R137" s="87">
        <f t="shared" si="4"/>
        <v>6909982.795327872</v>
      </c>
      <c r="S137" s="138">
        <v>589015000</v>
      </c>
      <c r="T137" s="87">
        <f t="shared" si="5"/>
        <v>13188546.632304177</v>
      </c>
      <c r="U137" s="135"/>
      <c r="V137" s="115" t="s">
        <v>2043</v>
      </c>
      <c r="W137" s="115" t="s">
        <v>2043</v>
      </c>
      <c r="X137" s="115" t="s">
        <v>772</v>
      </c>
    </row>
    <row r="138" spans="1:24">
      <c r="A138" s="135"/>
      <c r="B138" s="135">
        <v>10</v>
      </c>
      <c r="C138" s="82">
        <v>1</v>
      </c>
      <c r="D138" s="82">
        <v>11</v>
      </c>
      <c r="E138" s="82">
        <v>3.8</v>
      </c>
      <c r="F138" s="83">
        <v>1110</v>
      </c>
      <c r="G138" s="82">
        <v>5</v>
      </c>
      <c r="H138" s="82">
        <v>41.509602401701038</v>
      </c>
      <c r="I138" s="82">
        <v>67.966816850575256</v>
      </c>
      <c r="J138" s="82">
        <v>66.55833579498686</v>
      </c>
      <c r="K138" s="82"/>
      <c r="L138" s="137">
        <v>148.054</v>
      </c>
      <c r="M138" s="137">
        <v>282.57915264556209</v>
      </c>
      <c r="N138" s="138">
        <v>6910000</v>
      </c>
      <c r="O138" s="138">
        <v>590667000</v>
      </c>
      <c r="P138" s="138">
        <v>273459000</v>
      </c>
      <c r="Q138" s="138">
        <v>317208000</v>
      </c>
      <c r="R138" s="87">
        <f t="shared" si="4"/>
        <v>6909986.683509321</v>
      </c>
      <c r="S138" s="138">
        <v>590667000</v>
      </c>
      <c r="T138" s="87">
        <f t="shared" si="5"/>
        <v>13188554.053373646</v>
      </c>
      <c r="U138" s="135"/>
      <c r="V138" s="115" t="s">
        <v>2043</v>
      </c>
      <c r="W138" s="115" t="s">
        <v>2043</v>
      </c>
      <c r="X138" s="115" t="s">
        <v>772</v>
      </c>
    </row>
    <row r="139" spans="1:24">
      <c r="A139" s="135"/>
      <c r="B139" s="135">
        <v>10</v>
      </c>
      <c r="C139" s="82">
        <v>1</v>
      </c>
      <c r="D139" s="82">
        <v>11</v>
      </c>
      <c r="E139" s="82">
        <v>3.8</v>
      </c>
      <c r="F139" s="83">
        <v>1111</v>
      </c>
      <c r="G139" s="82">
        <v>5</v>
      </c>
      <c r="H139" s="82">
        <v>37.356230996816343</v>
      </c>
      <c r="I139" s="82">
        <v>61.166187182856582</v>
      </c>
      <c r="J139" s="82">
        <v>59.898636047145303</v>
      </c>
      <c r="K139" s="82"/>
      <c r="L139" s="137">
        <v>133.24</v>
      </c>
      <c r="M139" s="137">
        <v>254.30482323000192</v>
      </c>
      <c r="N139" s="138">
        <v>6910000</v>
      </c>
      <c r="O139" s="138">
        <v>531566000</v>
      </c>
      <c r="P139" s="138">
        <v>246097000</v>
      </c>
      <c r="Q139" s="138">
        <v>285469000</v>
      </c>
      <c r="R139" s="87">
        <f t="shared" si="4"/>
        <v>6909986.8138061287</v>
      </c>
      <c r="S139" s="138">
        <v>531566000</v>
      </c>
      <c r="T139" s="87">
        <f t="shared" si="5"/>
        <v>13188554.302061029</v>
      </c>
      <c r="U139" s="135"/>
      <c r="V139" s="115" t="s">
        <v>2043</v>
      </c>
      <c r="W139" s="115" t="s">
        <v>2043</v>
      </c>
      <c r="X139" s="115" t="s">
        <v>772</v>
      </c>
    </row>
    <row r="140" spans="1:24">
      <c r="A140" s="135"/>
      <c r="B140" s="135">
        <v>10</v>
      </c>
      <c r="C140" s="82">
        <v>1</v>
      </c>
      <c r="D140" s="82">
        <v>11</v>
      </c>
      <c r="E140" s="82">
        <v>3.8</v>
      </c>
      <c r="F140" s="83">
        <v>1112</v>
      </c>
      <c r="G140" s="82">
        <v>5</v>
      </c>
      <c r="H140" s="82">
        <v>37.356230996816343</v>
      </c>
      <c r="I140" s="82">
        <v>61.166187182856582</v>
      </c>
      <c r="J140" s="82">
        <v>59.898636047145303</v>
      </c>
      <c r="K140" s="82"/>
      <c r="L140" s="137">
        <v>133.24</v>
      </c>
      <c r="M140" s="137">
        <v>254.30482323000192</v>
      </c>
      <c r="N140" s="138">
        <v>6910000</v>
      </c>
      <c r="O140" s="138">
        <v>531566000</v>
      </c>
      <c r="P140" s="138">
        <v>246097000</v>
      </c>
      <c r="Q140" s="138">
        <v>285469000</v>
      </c>
      <c r="R140" s="87">
        <f t="shared" si="4"/>
        <v>6909986.8138061287</v>
      </c>
      <c r="S140" s="138">
        <v>531566000</v>
      </c>
      <c r="T140" s="87">
        <f t="shared" si="5"/>
        <v>13188554.302061029</v>
      </c>
      <c r="U140" s="135"/>
      <c r="V140" s="115" t="s">
        <v>2043</v>
      </c>
      <c r="W140" s="115" t="s">
        <v>2043</v>
      </c>
      <c r="X140" s="115" t="s">
        <v>772</v>
      </c>
    </row>
    <row r="141" spans="1:24">
      <c r="A141" s="135"/>
      <c r="B141" s="135">
        <v>10</v>
      </c>
      <c r="C141" s="82">
        <v>1</v>
      </c>
      <c r="D141" s="82">
        <v>11</v>
      </c>
      <c r="E141" s="82">
        <v>3.8</v>
      </c>
      <c r="F141" s="83">
        <v>1113</v>
      </c>
      <c r="G141" s="82">
        <v>5</v>
      </c>
      <c r="H141" s="82">
        <v>47.862684983070437</v>
      </c>
      <c r="I141" s="82">
        <v>78.369200281422565</v>
      </c>
      <c r="J141" s="82">
        <v>76.745149913127833</v>
      </c>
      <c r="K141" s="82"/>
      <c r="L141" s="137">
        <v>170.71379999999999</v>
      </c>
      <c r="M141" s="137">
        <v>325.8281501945504</v>
      </c>
      <c r="N141" s="138">
        <v>6910000</v>
      </c>
      <c r="O141" s="138">
        <v>681069000</v>
      </c>
      <c r="P141" s="138">
        <v>315312000</v>
      </c>
      <c r="Q141" s="138">
        <v>365757000</v>
      </c>
      <c r="R141" s="87">
        <f t="shared" si="4"/>
        <v>6909985.4240669534</v>
      </c>
      <c r="S141" s="138">
        <v>681069000</v>
      </c>
      <c r="T141" s="87">
        <f t="shared" si="5"/>
        <v>13188551.649573974</v>
      </c>
      <c r="U141" s="135"/>
      <c r="V141" s="115" t="s">
        <v>2043</v>
      </c>
      <c r="W141" s="115" t="s">
        <v>2043</v>
      </c>
      <c r="X141" s="115" t="s">
        <v>772</v>
      </c>
    </row>
    <row r="142" spans="1:24">
      <c r="A142" s="135"/>
      <c r="B142" s="135">
        <v>10</v>
      </c>
      <c r="C142" s="82">
        <v>1</v>
      </c>
      <c r="D142" s="82">
        <v>12</v>
      </c>
      <c r="E142" s="82">
        <v>3.8</v>
      </c>
      <c r="F142" s="83">
        <v>1201</v>
      </c>
      <c r="G142" s="82">
        <v>5</v>
      </c>
      <c r="H142" s="82">
        <v>39.716985546796771</v>
      </c>
      <c r="I142" s="82">
        <v>65.031629462330386</v>
      </c>
      <c r="J142" s="82">
        <v>63.683974498392466</v>
      </c>
      <c r="K142" s="82"/>
      <c r="L142" s="137">
        <v>141.6602</v>
      </c>
      <c r="M142" s="137">
        <v>270.37580396072286</v>
      </c>
      <c r="N142" s="138">
        <v>6920000</v>
      </c>
      <c r="O142" s="138">
        <v>565976000</v>
      </c>
      <c r="P142" s="138">
        <v>262028000</v>
      </c>
      <c r="Q142" s="138">
        <v>303948000</v>
      </c>
      <c r="R142" s="87">
        <f t="shared" si="4"/>
        <v>6919979.5762571674</v>
      </c>
      <c r="S142" s="138">
        <v>565976000</v>
      </c>
      <c r="T142" s="87">
        <f t="shared" si="5"/>
        <v>13207626.710412057</v>
      </c>
      <c r="U142" s="135"/>
      <c r="V142" s="115" t="s">
        <v>2043</v>
      </c>
      <c r="W142" s="115" t="s">
        <v>2043</v>
      </c>
      <c r="X142" s="115" t="s">
        <v>772</v>
      </c>
    </row>
    <row r="143" spans="1:24">
      <c r="A143" s="135"/>
      <c r="B143" s="135">
        <v>10</v>
      </c>
      <c r="C143" s="82">
        <v>1</v>
      </c>
      <c r="D143" s="82">
        <v>12</v>
      </c>
      <c r="E143" s="82">
        <v>3.8</v>
      </c>
      <c r="F143" s="83">
        <v>1202</v>
      </c>
      <c r="G143" s="82">
        <v>5</v>
      </c>
      <c r="H143" s="82">
        <v>37.356230996816343</v>
      </c>
      <c r="I143" s="82">
        <v>61.166187182856582</v>
      </c>
      <c r="J143" s="82">
        <v>59.898636047145303</v>
      </c>
      <c r="K143" s="82"/>
      <c r="L143" s="137">
        <v>133.24</v>
      </c>
      <c r="M143" s="137">
        <v>254.30482323000192</v>
      </c>
      <c r="N143" s="138">
        <v>6920000</v>
      </c>
      <c r="O143" s="138">
        <v>532335000</v>
      </c>
      <c r="P143" s="138">
        <v>246453000</v>
      </c>
      <c r="Q143" s="138">
        <v>285882000</v>
      </c>
      <c r="R143" s="87">
        <f t="shared" si="4"/>
        <v>6919983.2768226061</v>
      </c>
      <c r="S143" s="138">
        <v>532335000</v>
      </c>
      <c r="T143" s="87">
        <f t="shared" si="5"/>
        <v>13207633.773393441</v>
      </c>
      <c r="U143" s="135"/>
      <c r="V143" s="115" t="s">
        <v>2043</v>
      </c>
      <c r="W143" s="115" t="s">
        <v>2043</v>
      </c>
      <c r="X143" s="115" t="s">
        <v>772</v>
      </c>
    </row>
    <row r="144" spans="1:24">
      <c r="A144" s="135"/>
      <c r="B144" s="135">
        <v>10</v>
      </c>
      <c r="C144" s="82">
        <v>1</v>
      </c>
      <c r="D144" s="82">
        <v>12</v>
      </c>
      <c r="E144" s="82">
        <v>3.8</v>
      </c>
      <c r="F144" s="83">
        <v>1203</v>
      </c>
      <c r="G144" s="82">
        <v>5</v>
      </c>
      <c r="H144" s="82">
        <v>37.356230996816343</v>
      </c>
      <c r="I144" s="82">
        <v>61.166187182856582</v>
      </c>
      <c r="J144" s="82">
        <v>59.898636047145303</v>
      </c>
      <c r="K144" s="82"/>
      <c r="L144" s="137">
        <v>133.24</v>
      </c>
      <c r="M144" s="137">
        <v>254.30482323000192</v>
      </c>
      <c r="N144" s="138">
        <v>6920000</v>
      </c>
      <c r="O144" s="138">
        <v>532335000</v>
      </c>
      <c r="P144" s="138">
        <v>246453000</v>
      </c>
      <c r="Q144" s="138">
        <v>285882000</v>
      </c>
      <c r="R144" s="87">
        <f t="shared" si="4"/>
        <v>6919983.2768226061</v>
      </c>
      <c r="S144" s="138">
        <v>532335000</v>
      </c>
      <c r="T144" s="87">
        <f t="shared" si="5"/>
        <v>13207633.773393441</v>
      </c>
      <c r="U144" s="135"/>
      <c r="V144" s="115" t="s">
        <v>2043</v>
      </c>
      <c r="W144" s="115" t="s">
        <v>2043</v>
      </c>
      <c r="X144" s="115" t="s">
        <v>772</v>
      </c>
    </row>
    <row r="145" spans="1:24">
      <c r="A145" s="135"/>
      <c r="B145" s="135">
        <v>10</v>
      </c>
      <c r="C145" s="82">
        <v>1</v>
      </c>
      <c r="D145" s="82">
        <v>12</v>
      </c>
      <c r="E145" s="82">
        <v>3.8</v>
      </c>
      <c r="F145" s="83">
        <v>1204</v>
      </c>
      <c r="G145" s="82">
        <v>5</v>
      </c>
      <c r="H145" s="82">
        <v>41.509602401701038</v>
      </c>
      <c r="I145" s="82">
        <v>67.966816850575256</v>
      </c>
      <c r="J145" s="82">
        <v>66.55833579498686</v>
      </c>
      <c r="K145" s="82"/>
      <c r="L145" s="137">
        <v>148.054</v>
      </c>
      <c r="M145" s="137">
        <v>282.57915264556209</v>
      </c>
      <c r="N145" s="138">
        <v>6920000</v>
      </c>
      <c r="O145" s="138">
        <v>591522000</v>
      </c>
      <c r="P145" s="138">
        <v>273855000</v>
      </c>
      <c r="Q145" s="138">
        <v>317667000</v>
      </c>
      <c r="R145" s="87">
        <f t="shared" si="4"/>
        <v>6919989.0005752826</v>
      </c>
      <c r="S145" s="138">
        <v>591522000</v>
      </c>
      <c r="T145" s="87">
        <f t="shared" si="5"/>
        <v>13207644.69787492</v>
      </c>
      <c r="U145" s="135"/>
      <c r="V145" s="115" t="s">
        <v>2043</v>
      </c>
      <c r="W145" s="115" t="s">
        <v>2043</v>
      </c>
      <c r="X145" s="115" t="s">
        <v>772</v>
      </c>
    </row>
    <row r="146" spans="1:24">
      <c r="A146" s="135"/>
      <c r="B146" s="135">
        <v>10</v>
      </c>
      <c r="C146" s="82">
        <v>1</v>
      </c>
      <c r="D146" s="82">
        <v>12</v>
      </c>
      <c r="E146" s="82">
        <v>3.8</v>
      </c>
      <c r="F146" s="83">
        <v>1205</v>
      </c>
      <c r="G146" s="82">
        <v>5</v>
      </c>
      <c r="H146" s="82">
        <v>41.393530053812398</v>
      </c>
      <c r="I146" s="82">
        <v>67.776762801538155</v>
      </c>
      <c r="J146" s="82">
        <v>66.372220249178397</v>
      </c>
      <c r="K146" s="82"/>
      <c r="L146" s="137">
        <v>147.63999999999999</v>
      </c>
      <c r="M146" s="137">
        <v>281.78898305071652</v>
      </c>
      <c r="N146" s="138">
        <v>6920000</v>
      </c>
      <c r="O146" s="138">
        <v>589868000</v>
      </c>
      <c r="P146" s="138">
        <v>273089000</v>
      </c>
      <c r="Q146" s="138">
        <v>316779000</v>
      </c>
      <c r="R146" s="87">
        <f t="shared" si="4"/>
        <v>6919989.6972309044</v>
      </c>
      <c r="S146" s="138">
        <v>589868000</v>
      </c>
      <c r="T146" s="87">
        <f t="shared" si="5"/>
        <v>13207646.027527312</v>
      </c>
      <c r="U146" s="135"/>
      <c r="V146" s="115" t="s">
        <v>2043</v>
      </c>
      <c r="W146" s="115" t="s">
        <v>2043</v>
      </c>
      <c r="X146" s="115" t="s">
        <v>772</v>
      </c>
    </row>
    <row r="147" spans="1:24">
      <c r="A147" s="135"/>
      <c r="B147" s="135">
        <v>10</v>
      </c>
      <c r="C147" s="82">
        <v>1</v>
      </c>
      <c r="D147" s="82">
        <v>12</v>
      </c>
      <c r="E147" s="82">
        <v>3.8</v>
      </c>
      <c r="F147" s="83">
        <v>1206</v>
      </c>
      <c r="G147" s="82">
        <v>5</v>
      </c>
      <c r="H147" s="82">
        <v>52.2076037987704</v>
      </c>
      <c r="I147" s="82">
        <v>85.483465036827582</v>
      </c>
      <c r="J147" s="82">
        <v>83.711985266999207</v>
      </c>
      <c r="K147" s="82"/>
      <c r="L147" s="137">
        <v>186.21100000000001</v>
      </c>
      <c r="M147" s="137">
        <v>355.40645030382677</v>
      </c>
      <c r="N147" s="138">
        <v>6920000</v>
      </c>
      <c r="O147" s="138">
        <v>743972000</v>
      </c>
      <c r="P147" s="138">
        <v>344434000</v>
      </c>
      <c r="Q147" s="138">
        <v>399538000</v>
      </c>
      <c r="R147" s="87">
        <f t="shared" si="4"/>
        <v>6919997.0010264404</v>
      </c>
      <c r="S147" s="138">
        <v>743972000</v>
      </c>
      <c r="T147" s="87">
        <f t="shared" si="5"/>
        <v>13207659.967713689</v>
      </c>
      <c r="U147" s="135"/>
      <c r="V147" s="115" t="s">
        <v>2043</v>
      </c>
      <c r="W147" s="115" t="s">
        <v>2043</v>
      </c>
      <c r="X147" s="115" t="s">
        <v>772</v>
      </c>
    </row>
    <row r="148" spans="1:24">
      <c r="A148" s="135"/>
      <c r="B148" s="135">
        <v>10</v>
      </c>
      <c r="C148" s="82">
        <v>1</v>
      </c>
      <c r="D148" s="82">
        <v>12</v>
      </c>
      <c r="E148" s="82">
        <v>3.8</v>
      </c>
      <c r="F148" s="83">
        <v>1207</v>
      </c>
      <c r="G148" s="82">
        <v>5</v>
      </c>
      <c r="H148" s="82">
        <v>27.762038376649308</v>
      </c>
      <c r="I148" s="82">
        <v>45.456888733461859</v>
      </c>
      <c r="J148" s="82">
        <v>44.514882478147157</v>
      </c>
      <c r="K148" s="82"/>
      <c r="L148" s="137">
        <v>99.02</v>
      </c>
      <c r="M148" s="137">
        <v>188.99177121160901</v>
      </c>
      <c r="N148" s="138">
        <v>6920000</v>
      </c>
      <c r="O148" s="138">
        <v>395616000</v>
      </c>
      <c r="P148" s="138">
        <v>183157000</v>
      </c>
      <c r="Q148" s="138">
        <v>212459000</v>
      </c>
      <c r="R148" s="87">
        <f t="shared" si="4"/>
        <v>6919991.6970933788</v>
      </c>
      <c r="S148" s="138">
        <v>395616000</v>
      </c>
      <c r="T148" s="87">
        <f t="shared" si="5"/>
        <v>13207649.84450925</v>
      </c>
      <c r="U148" s="135"/>
      <c r="V148" s="115" t="s">
        <v>2043</v>
      </c>
      <c r="W148" s="115" t="s">
        <v>2043</v>
      </c>
      <c r="X148" s="115" t="s">
        <v>772</v>
      </c>
    </row>
    <row r="149" spans="1:24">
      <c r="A149" s="135"/>
      <c r="B149" s="135">
        <v>10</v>
      </c>
      <c r="C149" s="82">
        <v>1</v>
      </c>
      <c r="D149" s="82">
        <v>12</v>
      </c>
      <c r="E149" s="82">
        <v>3.8</v>
      </c>
      <c r="F149" s="83">
        <v>1208</v>
      </c>
      <c r="G149" s="82">
        <v>5</v>
      </c>
      <c r="H149" s="82">
        <v>50.89808902755432</v>
      </c>
      <c r="I149" s="82">
        <v>83.339297290843135</v>
      </c>
      <c r="J149" s="82">
        <v>81.612251257802257</v>
      </c>
      <c r="K149" s="82"/>
      <c r="L149" s="137">
        <v>181.5403</v>
      </c>
      <c r="M149" s="137">
        <v>346.49184854864541</v>
      </c>
      <c r="N149" s="138">
        <v>7080000</v>
      </c>
      <c r="O149" s="138">
        <v>742080000</v>
      </c>
      <c r="P149" s="138">
        <v>343558000</v>
      </c>
      <c r="Q149" s="138">
        <v>398522000</v>
      </c>
      <c r="R149" s="87">
        <f t="shared" si="4"/>
        <v>7079984.8108085571</v>
      </c>
      <c r="S149" s="138">
        <v>742080000</v>
      </c>
      <c r="T149" s="87">
        <f t="shared" si="5"/>
        <v>13513016.254756594</v>
      </c>
      <c r="U149" s="135"/>
      <c r="V149" s="115" t="s">
        <v>2043</v>
      </c>
      <c r="W149" s="115" t="s">
        <v>2043</v>
      </c>
      <c r="X149" s="115" t="s">
        <v>772</v>
      </c>
    </row>
    <row r="150" spans="1:24">
      <c r="A150" s="135"/>
      <c r="B150" s="135">
        <v>10</v>
      </c>
      <c r="C150" s="82">
        <v>1</v>
      </c>
      <c r="D150" s="82">
        <v>12</v>
      </c>
      <c r="E150" s="82">
        <v>3.8</v>
      </c>
      <c r="F150" s="83">
        <v>1209</v>
      </c>
      <c r="G150" s="82">
        <v>5</v>
      </c>
      <c r="H150" s="82">
        <v>41.393530053812398</v>
      </c>
      <c r="I150" s="82">
        <v>67.776762801538155</v>
      </c>
      <c r="J150" s="82">
        <v>66.372220249178397</v>
      </c>
      <c r="K150" s="82"/>
      <c r="L150" s="137">
        <v>147.63999999999999</v>
      </c>
      <c r="M150" s="137">
        <v>281.78898305071652</v>
      </c>
      <c r="N150" s="138">
        <v>6980000</v>
      </c>
      <c r="O150" s="138">
        <v>594982000</v>
      </c>
      <c r="P150" s="138">
        <v>275457000</v>
      </c>
      <c r="Q150" s="138">
        <v>319525000</v>
      </c>
      <c r="R150" s="87">
        <f t="shared" si="4"/>
        <v>6979984.1829660842</v>
      </c>
      <c r="S150" s="138">
        <v>594982000</v>
      </c>
      <c r="T150" s="87">
        <f t="shared" si="5"/>
        <v>13322152.835465316</v>
      </c>
      <c r="U150" s="135"/>
      <c r="V150" s="115" t="s">
        <v>2043</v>
      </c>
      <c r="W150" s="115" t="s">
        <v>2043</v>
      </c>
      <c r="X150" s="115" t="s">
        <v>772</v>
      </c>
    </row>
    <row r="151" spans="1:24">
      <c r="A151" s="135"/>
      <c r="B151" s="135">
        <v>10</v>
      </c>
      <c r="C151" s="82">
        <v>1</v>
      </c>
      <c r="D151" s="82">
        <v>12</v>
      </c>
      <c r="E151" s="82">
        <v>3.8</v>
      </c>
      <c r="F151" s="83">
        <v>1210</v>
      </c>
      <c r="G151" s="82">
        <v>5</v>
      </c>
      <c r="H151" s="82">
        <v>41.509602401701038</v>
      </c>
      <c r="I151" s="82">
        <v>67.966816850575256</v>
      </c>
      <c r="J151" s="82">
        <v>66.55833579498686</v>
      </c>
      <c r="K151" s="82"/>
      <c r="L151" s="137">
        <v>148.054</v>
      </c>
      <c r="M151" s="137">
        <v>282.57915264556209</v>
      </c>
      <c r="N151" s="138">
        <v>6980000</v>
      </c>
      <c r="O151" s="138">
        <v>596650000</v>
      </c>
      <c r="P151" s="138">
        <v>276229000</v>
      </c>
      <c r="Q151" s="138">
        <v>320421000</v>
      </c>
      <c r="R151" s="87">
        <f t="shared" si="4"/>
        <v>6979979.5057381513</v>
      </c>
      <c r="S151" s="138">
        <v>596650000</v>
      </c>
      <c r="T151" s="87">
        <f t="shared" si="5"/>
        <v>13322143.908404203</v>
      </c>
      <c r="U151" s="135"/>
      <c r="V151" s="115" t="s">
        <v>2043</v>
      </c>
      <c r="W151" s="115" t="s">
        <v>2043</v>
      </c>
      <c r="X151" s="115" t="s">
        <v>772</v>
      </c>
    </row>
    <row r="152" spans="1:24">
      <c r="A152" s="135"/>
      <c r="B152" s="135">
        <v>10</v>
      </c>
      <c r="C152" s="82">
        <v>1</v>
      </c>
      <c r="D152" s="82">
        <v>12</v>
      </c>
      <c r="E152" s="82">
        <v>3.8</v>
      </c>
      <c r="F152" s="83">
        <v>1211</v>
      </c>
      <c r="G152" s="82">
        <v>5</v>
      </c>
      <c r="H152" s="82">
        <v>37.356230996816343</v>
      </c>
      <c r="I152" s="82">
        <v>61.166187182856582</v>
      </c>
      <c r="J152" s="82">
        <v>59.898636047145303</v>
      </c>
      <c r="K152" s="82"/>
      <c r="L152" s="137">
        <v>133.24</v>
      </c>
      <c r="M152" s="137">
        <v>254.30482323000192</v>
      </c>
      <c r="N152" s="138">
        <v>6980000</v>
      </c>
      <c r="O152" s="138">
        <v>536951000</v>
      </c>
      <c r="P152" s="138">
        <v>248590000</v>
      </c>
      <c r="Q152" s="138">
        <v>288361000</v>
      </c>
      <c r="R152" s="87">
        <f t="shared" si="4"/>
        <v>6979988.0535248956</v>
      </c>
      <c r="S152" s="138">
        <v>536951000</v>
      </c>
      <c r="T152" s="87">
        <f t="shared" si="5"/>
        <v>13322160.22289983</v>
      </c>
      <c r="U152" s="135"/>
      <c r="V152" s="115" t="s">
        <v>2043</v>
      </c>
      <c r="W152" s="115" t="s">
        <v>2043</v>
      </c>
      <c r="X152" s="115" t="s">
        <v>772</v>
      </c>
    </row>
    <row r="153" spans="1:24">
      <c r="A153" s="135"/>
      <c r="B153" s="135">
        <v>10</v>
      </c>
      <c r="C153" s="82">
        <v>1</v>
      </c>
      <c r="D153" s="82">
        <v>12</v>
      </c>
      <c r="E153" s="82">
        <v>3.8</v>
      </c>
      <c r="F153" s="83">
        <v>1212</v>
      </c>
      <c r="G153" s="82">
        <v>5</v>
      </c>
      <c r="H153" s="82">
        <v>37.356230996816343</v>
      </c>
      <c r="I153" s="82">
        <v>61.166187182856582</v>
      </c>
      <c r="J153" s="82">
        <v>59.898636047145303</v>
      </c>
      <c r="K153" s="82"/>
      <c r="L153" s="137">
        <v>133.24</v>
      </c>
      <c r="M153" s="137">
        <v>254.30482323000192</v>
      </c>
      <c r="N153" s="138">
        <v>6980000</v>
      </c>
      <c r="O153" s="138">
        <v>536951000</v>
      </c>
      <c r="P153" s="138">
        <v>248590000</v>
      </c>
      <c r="Q153" s="138">
        <v>288361000</v>
      </c>
      <c r="R153" s="87">
        <f t="shared" si="4"/>
        <v>6979988.0535248956</v>
      </c>
      <c r="S153" s="138">
        <v>536951000</v>
      </c>
      <c r="T153" s="87">
        <f t="shared" si="5"/>
        <v>13322160.22289983</v>
      </c>
      <c r="U153" s="135"/>
      <c r="V153" s="115" t="s">
        <v>2043</v>
      </c>
      <c r="W153" s="115" t="s">
        <v>2043</v>
      </c>
      <c r="X153" s="115" t="s">
        <v>772</v>
      </c>
    </row>
    <row r="154" spans="1:24">
      <c r="A154" s="135"/>
      <c r="B154" s="135">
        <v>10</v>
      </c>
      <c r="C154" s="82">
        <v>1</v>
      </c>
      <c r="D154" s="82">
        <v>12</v>
      </c>
      <c r="E154" s="82">
        <v>3.8</v>
      </c>
      <c r="F154" s="83">
        <v>1213</v>
      </c>
      <c r="G154" s="82">
        <v>5</v>
      </c>
      <c r="H154" s="82">
        <v>47.115560363134115</v>
      </c>
      <c r="I154" s="82">
        <v>77.145876537765432</v>
      </c>
      <c r="J154" s="82">
        <v>75.547177192184932</v>
      </c>
      <c r="K154" s="82"/>
      <c r="L154" s="137">
        <v>168.04900000000001</v>
      </c>
      <c r="M154" s="137">
        <v>320.74205372995038</v>
      </c>
      <c r="N154" s="138">
        <v>6980000</v>
      </c>
      <c r="O154" s="138">
        <v>677230000</v>
      </c>
      <c r="P154" s="138">
        <v>313535000</v>
      </c>
      <c r="Q154" s="138">
        <v>363695000</v>
      </c>
      <c r="R154" s="87">
        <f t="shared" si="4"/>
        <v>6979991.6583095668</v>
      </c>
      <c r="S154" s="138">
        <v>677230000</v>
      </c>
      <c r="T154" s="87">
        <f t="shared" si="5"/>
        <v>13322167.103071915</v>
      </c>
      <c r="U154" s="135"/>
      <c r="V154" s="115" t="s">
        <v>2043</v>
      </c>
      <c r="W154" s="115" t="s">
        <v>2043</v>
      </c>
      <c r="X154" s="115" t="s">
        <v>772</v>
      </c>
    </row>
    <row r="155" spans="1:24">
      <c r="A155" s="135"/>
      <c r="B155" s="135">
        <v>10</v>
      </c>
      <c r="C155" s="82">
        <v>1</v>
      </c>
      <c r="D155" s="82">
        <v>13</v>
      </c>
      <c r="E155" s="82">
        <v>3.8</v>
      </c>
      <c r="F155" s="83">
        <v>1301</v>
      </c>
      <c r="G155" s="82">
        <v>5</v>
      </c>
      <c r="H155" s="82">
        <v>39.716985546796771</v>
      </c>
      <c r="I155" s="82">
        <v>65.031629462330386</v>
      </c>
      <c r="J155" s="82">
        <v>63.683974498392466</v>
      </c>
      <c r="K155" s="82"/>
      <c r="L155" s="137">
        <v>141.6602</v>
      </c>
      <c r="M155" s="137">
        <v>270.37580396072286</v>
      </c>
      <c r="N155" s="138">
        <v>6990000</v>
      </c>
      <c r="O155" s="138">
        <v>571702000</v>
      </c>
      <c r="P155" s="138">
        <v>264679000</v>
      </c>
      <c r="Q155" s="138">
        <v>307023000</v>
      </c>
      <c r="R155" s="87">
        <f t="shared" si="4"/>
        <v>6989989.2640418941</v>
      </c>
      <c r="S155" s="138">
        <v>571702000</v>
      </c>
      <c r="T155" s="87">
        <f t="shared" si="5"/>
        <v>13341248.755417181</v>
      </c>
      <c r="U155" s="135"/>
      <c r="V155" s="115" t="s">
        <v>2043</v>
      </c>
      <c r="W155" s="115" t="s">
        <v>2043</v>
      </c>
      <c r="X155" s="115" t="s">
        <v>772</v>
      </c>
    </row>
    <row r="156" spans="1:24">
      <c r="A156" s="135"/>
      <c r="B156" s="135">
        <v>10</v>
      </c>
      <c r="C156" s="82">
        <v>1</v>
      </c>
      <c r="D156" s="82">
        <v>13</v>
      </c>
      <c r="E156" s="82">
        <v>3.8</v>
      </c>
      <c r="F156" s="83">
        <v>1302</v>
      </c>
      <c r="G156" s="82">
        <v>5</v>
      </c>
      <c r="H156" s="82">
        <v>37.356230996816343</v>
      </c>
      <c r="I156" s="82">
        <v>61.166187182856582</v>
      </c>
      <c r="J156" s="82">
        <v>59.898636047145303</v>
      </c>
      <c r="K156" s="82"/>
      <c r="L156" s="137">
        <v>133.24</v>
      </c>
      <c r="M156" s="137">
        <v>254.30482323000192</v>
      </c>
      <c r="N156" s="138">
        <v>6990000</v>
      </c>
      <c r="O156" s="138">
        <v>537720000</v>
      </c>
      <c r="P156" s="138">
        <v>248946000</v>
      </c>
      <c r="Q156" s="138">
        <v>288774000</v>
      </c>
      <c r="R156" s="87">
        <f t="shared" si="4"/>
        <v>6989984.516541373</v>
      </c>
      <c r="S156" s="138">
        <v>537720000</v>
      </c>
      <c r="T156" s="87">
        <f t="shared" si="5"/>
        <v>13341239.694232242</v>
      </c>
      <c r="U156" s="135"/>
      <c r="V156" s="115" t="s">
        <v>2043</v>
      </c>
      <c r="W156" s="115" t="s">
        <v>2043</v>
      </c>
      <c r="X156" s="115" t="s">
        <v>772</v>
      </c>
    </row>
    <row r="157" spans="1:24">
      <c r="A157" s="135"/>
      <c r="B157" s="135">
        <v>10</v>
      </c>
      <c r="C157" s="82">
        <v>1</v>
      </c>
      <c r="D157" s="82">
        <v>13</v>
      </c>
      <c r="E157" s="82">
        <v>3.8</v>
      </c>
      <c r="F157" s="83">
        <v>1303</v>
      </c>
      <c r="G157" s="82">
        <v>5</v>
      </c>
      <c r="H157" s="82">
        <v>37.356230996816343</v>
      </c>
      <c r="I157" s="82">
        <v>61.166187182856582</v>
      </c>
      <c r="J157" s="82">
        <v>59.898636047145303</v>
      </c>
      <c r="K157" s="82"/>
      <c r="L157" s="137">
        <v>133.24</v>
      </c>
      <c r="M157" s="137">
        <v>254.30482323000192</v>
      </c>
      <c r="N157" s="138">
        <v>6990000</v>
      </c>
      <c r="O157" s="138">
        <v>537720000</v>
      </c>
      <c r="P157" s="138">
        <v>248946000</v>
      </c>
      <c r="Q157" s="138">
        <v>288774000</v>
      </c>
      <c r="R157" s="87">
        <f t="shared" si="4"/>
        <v>6989984.516541373</v>
      </c>
      <c r="S157" s="138">
        <v>537720000</v>
      </c>
      <c r="T157" s="87">
        <f t="shared" si="5"/>
        <v>13341239.694232242</v>
      </c>
      <c r="U157" s="135"/>
      <c r="V157" s="115" t="s">
        <v>2043</v>
      </c>
      <c r="W157" s="115" t="s">
        <v>2043</v>
      </c>
      <c r="X157" s="115" t="s">
        <v>772</v>
      </c>
    </row>
    <row r="158" spans="1:24">
      <c r="A158" s="135"/>
      <c r="B158" s="135">
        <v>10</v>
      </c>
      <c r="C158" s="82">
        <v>1</v>
      </c>
      <c r="D158" s="82">
        <v>13</v>
      </c>
      <c r="E158" s="82">
        <v>3.8</v>
      </c>
      <c r="F158" s="83">
        <v>1304</v>
      </c>
      <c r="G158" s="82">
        <v>5</v>
      </c>
      <c r="H158" s="82">
        <v>41.509602401701038</v>
      </c>
      <c r="I158" s="82">
        <v>67.966816850575256</v>
      </c>
      <c r="J158" s="82">
        <v>66.55833579498686</v>
      </c>
      <c r="K158" s="82"/>
      <c r="L158" s="137">
        <v>148.054</v>
      </c>
      <c r="M158" s="137">
        <v>282.57915264556209</v>
      </c>
      <c r="N158" s="138">
        <v>6990000</v>
      </c>
      <c r="O158" s="138">
        <v>597506000</v>
      </c>
      <c r="P158" s="138">
        <v>276625000</v>
      </c>
      <c r="Q158" s="138">
        <v>320881000</v>
      </c>
      <c r="R158" s="87">
        <f t="shared" si="4"/>
        <v>6989993.5214205645</v>
      </c>
      <c r="S158" s="138">
        <v>597506000</v>
      </c>
      <c r="T158" s="87">
        <f t="shared" si="5"/>
        <v>13341256.881144661</v>
      </c>
      <c r="U158" s="135"/>
      <c r="V158" s="115" t="s">
        <v>2043</v>
      </c>
      <c r="W158" s="115" t="s">
        <v>2043</v>
      </c>
      <c r="X158" s="115" t="s">
        <v>772</v>
      </c>
    </row>
    <row r="159" spans="1:24">
      <c r="A159" s="135"/>
      <c r="B159" s="135">
        <v>10</v>
      </c>
      <c r="C159" s="82">
        <v>1</v>
      </c>
      <c r="D159" s="82">
        <v>13</v>
      </c>
      <c r="E159" s="82">
        <v>3.8</v>
      </c>
      <c r="F159" s="83">
        <v>1305</v>
      </c>
      <c r="G159" s="82">
        <v>5</v>
      </c>
      <c r="H159" s="82">
        <v>41.393530053812398</v>
      </c>
      <c r="I159" s="82">
        <v>67.776762801538155</v>
      </c>
      <c r="J159" s="82">
        <v>66.372220249178397</v>
      </c>
      <c r="K159" s="82"/>
      <c r="L159" s="137">
        <v>147.63999999999999</v>
      </c>
      <c r="M159" s="137">
        <v>281.78898305071652</v>
      </c>
      <c r="N159" s="138">
        <v>6990000</v>
      </c>
      <c r="O159" s="138">
        <v>595834000</v>
      </c>
      <c r="P159" s="138">
        <v>275851000</v>
      </c>
      <c r="Q159" s="138">
        <v>319983000</v>
      </c>
      <c r="R159" s="87">
        <f t="shared" si="4"/>
        <v>6989979.353448363</v>
      </c>
      <c r="S159" s="138">
        <v>595834000</v>
      </c>
      <c r="T159" s="87">
        <f t="shared" si="5"/>
        <v>13341229.83983825</v>
      </c>
      <c r="U159" s="135"/>
      <c r="V159" s="115" t="s">
        <v>2043</v>
      </c>
      <c r="W159" s="115" t="s">
        <v>2043</v>
      </c>
      <c r="X159" s="115" t="s">
        <v>772</v>
      </c>
    </row>
    <row r="160" spans="1:24">
      <c r="A160" s="135"/>
      <c r="B160" s="135">
        <v>10</v>
      </c>
      <c r="C160" s="82">
        <v>1</v>
      </c>
      <c r="D160" s="82">
        <v>13</v>
      </c>
      <c r="E160" s="82">
        <v>3.8</v>
      </c>
      <c r="F160" s="83">
        <v>1306</v>
      </c>
      <c r="G160" s="82">
        <v>5</v>
      </c>
      <c r="H160" s="82">
        <v>51.379733197694144</v>
      </c>
      <c r="I160" s="82">
        <v>84.127929780796805</v>
      </c>
      <c r="J160" s="82">
        <v>82.384540862015626</v>
      </c>
      <c r="K160" s="82"/>
      <c r="L160" s="137">
        <v>183.25819999999999</v>
      </c>
      <c r="M160" s="137">
        <v>349.77067064281243</v>
      </c>
      <c r="N160" s="138">
        <v>6990000</v>
      </c>
      <c r="O160" s="138">
        <v>739580000</v>
      </c>
      <c r="P160" s="138">
        <v>342401000</v>
      </c>
      <c r="Q160" s="138">
        <v>397179000</v>
      </c>
      <c r="R160" s="87">
        <f t="shared" si="4"/>
        <v>6989987.3465382913</v>
      </c>
      <c r="S160" s="138">
        <v>739580000</v>
      </c>
      <c r="T160" s="87">
        <f t="shared" si="5"/>
        <v>13341245.095627215</v>
      </c>
      <c r="U160" s="135"/>
      <c r="V160" s="115" t="s">
        <v>2043</v>
      </c>
      <c r="W160" s="115" t="s">
        <v>2043</v>
      </c>
      <c r="X160" s="115" t="s">
        <v>772</v>
      </c>
    </row>
    <row r="161" spans="1:24">
      <c r="A161" s="135"/>
      <c r="B161" s="135">
        <v>10</v>
      </c>
      <c r="C161" s="82">
        <v>1</v>
      </c>
      <c r="D161" s="82">
        <v>13</v>
      </c>
      <c r="E161" s="82">
        <v>3.8</v>
      </c>
      <c r="F161" s="83">
        <v>1307</v>
      </c>
      <c r="G161" s="82">
        <v>5</v>
      </c>
      <c r="H161" s="82">
        <v>51.932927278899626</v>
      </c>
      <c r="I161" s="82">
        <v>85.033716360881584</v>
      </c>
      <c r="J161" s="82">
        <v>83.2715567640317</v>
      </c>
      <c r="K161" s="82"/>
      <c r="L161" s="137">
        <v>185.2313</v>
      </c>
      <c r="M161" s="137">
        <v>353.53657312491328</v>
      </c>
      <c r="N161" s="138">
        <v>7150000</v>
      </c>
      <c r="O161" s="138">
        <v>764654000</v>
      </c>
      <c r="P161" s="138">
        <v>354009000</v>
      </c>
      <c r="Q161" s="138">
        <v>410645000</v>
      </c>
      <c r="R161" s="87">
        <f t="shared" si="4"/>
        <v>7149986.7632893808</v>
      </c>
      <c r="S161" s="138">
        <v>764654000</v>
      </c>
      <c r="T161" s="87">
        <f t="shared" si="5"/>
        <v>13646623.535988886</v>
      </c>
      <c r="U161" s="135"/>
      <c r="V161" s="115" t="s">
        <v>2043</v>
      </c>
      <c r="W161" s="115" t="s">
        <v>2043</v>
      </c>
      <c r="X161" s="115" t="s">
        <v>772</v>
      </c>
    </row>
    <row r="162" spans="1:24">
      <c r="A162" s="135"/>
      <c r="B162" s="135">
        <v>10</v>
      </c>
      <c r="C162" s="82">
        <v>1</v>
      </c>
      <c r="D162" s="82">
        <v>13</v>
      </c>
      <c r="E162" s="82">
        <v>3.8</v>
      </c>
      <c r="F162" s="83">
        <v>1308</v>
      </c>
      <c r="G162" s="82">
        <v>5</v>
      </c>
      <c r="H162" s="82">
        <v>41.393530053812398</v>
      </c>
      <c r="I162" s="82">
        <v>67.776762801538155</v>
      </c>
      <c r="J162" s="82">
        <v>66.372220249178397</v>
      </c>
      <c r="K162" s="82"/>
      <c r="L162" s="137">
        <v>147.63999999999999</v>
      </c>
      <c r="M162" s="137">
        <v>281.78898305071652</v>
      </c>
      <c r="N162" s="138">
        <v>7050000</v>
      </c>
      <c r="O162" s="138">
        <v>600949000</v>
      </c>
      <c r="P162" s="138">
        <v>278219000</v>
      </c>
      <c r="Q162" s="138">
        <v>322730000</v>
      </c>
      <c r="R162" s="87">
        <f t="shared" si="4"/>
        <v>7049985.5706042964</v>
      </c>
      <c r="S162" s="138">
        <v>600949000</v>
      </c>
      <c r="T162" s="87">
        <f t="shared" si="5"/>
        <v>13455759.038626457</v>
      </c>
      <c r="U162" s="135"/>
      <c r="V162" s="115" t="s">
        <v>2043</v>
      </c>
      <c r="W162" s="115" t="s">
        <v>2043</v>
      </c>
      <c r="X162" s="115" t="s">
        <v>772</v>
      </c>
    </row>
    <row r="163" spans="1:24">
      <c r="A163" s="135"/>
      <c r="B163" s="135">
        <v>10</v>
      </c>
      <c r="C163" s="82">
        <v>1</v>
      </c>
      <c r="D163" s="82">
        <v>13</v>
      </c>
      <c r="E163" s="82">
        <v>3.8</v>
      </c>
      <c r="F163" s="83">
        <v>1309</v>
      </c>
      <c r="G163" s="82">
        <v>5</v>
      </c>
      <c r="H163" s="82">
        <v>41.509602401701038</v>
      </c>
      <c r="I163" s="82">
        <v>67.966816850575256</v>
      </c>
      <c r="J163" s="82">
        <v>66.55833579498686</v>
      </c>
      <c r="K163" s="82"/>
      <c r="L163" s="137">
        <v>148.054</v>
      </c>
      <c r="M163" s="137">
        <v>282.57915264556209</v>
      </c>
      <c r="N163" s="138">
        <v>7050000</v>
      </c>
      <c r="O163" s="138">
        <v>602634000</v>
      </c>
      <c r="P163" s="138">
        <v>278999000</v>
      </c>
      <c r="Q163" s="138">
        <v>323635000</v>
      </c>
      <c r="R163" s="87">
        <f t="shared" si="4"/>
        <v>7049984.0265834322</v>
      </c>
      <c r="S163" s="138">
        <v>602634000</v>
      </c>
      <c r="T163" s="87">
        <f t="shared" si="5"/>
        <v>13455756.091673944</v>
      </c>
      <c r="U163" s="135"/>
      <c r="V163" s="115" t="s">
        <v>2043</v>
      </c>
      <c r="W163" s="115" t="s">
        <v>2043</v>
      </c>
      <c r="X163" s="115" t="s">
        <v>772</v>
      </c>
    </row>
    <row r="164" spans="1:24">
      <c r="A164" s="135"/>
      <c r="B164" s="135">
        <v>10</v>
      </c>
      <c r="C164" s="82">
        <v>1</v>
      </c>
      <c r="D164" s="82">
        <v>13</v>
      </c>
      <c r="E164" s="82">
        <v>3.8</v>
      </c>
      <c r="F164" s="83">
        <v>1310</v>
      </c>
      <c r="G164" s="82">
        <v>5</v>
      </c>
      <c r="H164" s="82">
        <v>37.356230996816343</v>
      </c>
      <c r="I164" s="82">
        <v>61.166187182856582</v>
      </c>
      <c r="J164" s="82">
        <v>59.898636047145303</v>
      </c>
      <c r="K164" s="82"/>
      <c r="L164" s="137">
        <v>133.24</v>
      </c>
      <c r="M164" s="137">
        <v>254.30482323000192</v>
      </c>
      <c r="N164" s="138">
        <v>7050000</v>
      </c>
      <c r="O164" s="138">
        <v>542336000</v>
      </c>
      <c r="P164" s="138">
        <v>251083000</v>
      </c>
      <c r="Q164" s="138">
        <v>291253000</v>
      </c>
      <c r="R164" s="87">
        <f t="shared" si="4"/>
        <v>7049989.2932436615</v>
      </c>
      <c r="S164" s="138">
        <v>542336000</v>
      </c>
      <c r="T164" s="87">
        <f t="shared" si="5"/>
        <v>13455766.143738633</v>
      </c>
      <c r="U164" s="135"/>
      <c r="V164" s="115" t="s">
        <v>2043</v>
      </c>
      <c r="W164" s="115" t="s">
        <v>2043</v>
      </c>
      <c r="X164" s="115" t="s">
        <v>772</v>
      </c>
    </row>
    <row r="165" spans="1:24">
      <c r="A165" s="135"/>
      <c r="B165" s="135">
        <v>10</v>
      </c>
      <c r="C165" s="82">
        <v>1</v>
      </c>
      <c r="D165" s="82">
        <v>13</v>
      </c>
      <c r="E165" s="82">
        <v>3.8</v>
      </c>
      <c r="F165" s="83">
        <v>1311</v>
      </c>
      <c r="G165" s="82">
        <v>5</v>
      </c>
      <c r="H165" s="82">
        <v>37.356230996816343</v>
      </c>
      <c r="I165" s="82">
        <v>61.166187182856582</v>
      </c>
      <c r="J165" s="82">
        <v>59.898636047145303</v>
      </c>
      <c r="K165" s="82"/>
      <c r="L165" s="137">
        <v>133.24</v>
      </c>
      <c r="M165" s="137">
        <v>254.30482323000192</v>
      </c>
      <c r="N165" s="138">
        <v>7050000</v>
      </c>
      <c r="O165" s="138">
        <v>542336000</v>
      </c>
      <c r="P165" s="138">
        <v>251083000</v>
      </c>
      <c r="Q165" s="138">
        <v>291253000</v>
      </c>
      <c r="R165" s="87">
        <f t="shared" si="4"/>
        <v>7049989.2932436615</v>
      </c>
      <c r="S165" s="138">
        <v>542336000</v>
      </c>
      <c r="T165" s="87">
        <f t="shared" si="5"/>
        <v>13455766.143738633</v>
      </c>
      <c r="U165" s="135"/>
      <c r="V165" s="115" t="s">
        <v>2043</v>
      </c>
      <c r="W165" s="115" t="s">
        <v>2043</v>
      </c>
      <c r="X165" s="115" t="s">
        <v>772</v>
      </c>
    </row>
    <row r="166" spans="1:24">
      <c r="A166" s="135"/>
      <c r="B166" s="135">
        <v>10</v>
      </c>
      <c r="C166" s="82">
        <v>1</v>
      </c>
      <c r="D166" s="82">
        <v>13</v>
      </c>
      <c r="E166" s="82">
        <v>3.8</v>
      </c>
      <c r="F166" s="83">
        <v>1312</v>
      </c>
      <c r="G166" s="82">
        <v>5</v>
      </c>
      <c r="H166" s="82">
        <v>46.368435743197786</v>
      </c>
      <c r="I166" s="82">
        <v>75.922552794108299</v>
      </c>
      <c r="J166" s="82">
        <v>74.349204471242032</v>
      </c>
      <c r="K166" s="82"/>
      <c r="L166" s="137">
        <v>165.38419999999999</v>
      </c>
      <c r="M166" s="137">
        <v>315.65595726535031</v>
      </c>
      <c r="N166" s="138">
        <v>7050000</v>
      </c>
      <c r="O166" s="138">
        <v>673174000</v>
      </c>
      <c r="P166" s="138">
        <v>311657000</v>
      </c>
      <c r="Q166" s="138">
        <v>361517000</v>
      </c>
      <c r="R166" s="87">
        <f t="shared" si="4"/>
        <v>7049981.297107622</v>
      </c>
      <c r="S166" s="138">
        <v>673174000</v>
      </c>
      <c r="T166" s="87">
        <f t="shared" si="5"/>
        <v>13455750.882135794</v>
      </c>
      <c r="U166" s="135"/>
      <c r="V166" s="115" t="s">
        <v>2043</v>
      </c>
      <c r="W166" s="115" t="s">
        <v>2043</v>
      </c>
      <c r="X166" s="115" t="s">
        <v>772</v>
      </c>
    </row>
    <row r="167" spans="1:24">
      <c r="A167" s="135"/>
      <c r="B167" s="135">
        <v>10</v>
      </c>
      <c r="C167" s="82">
        <v>1</v>
      </c>
      <c r="D167" s="82">
        <v>14</v>
      </c>
      <c r="E167" s="82">
        <v>3.8</v>
      </c>
      <c r="F167" s="83">
        <v>1401</v>
      </c>
      <c r="G167" s="82">
        <v>5</v>
      </c>
      <c r="H167" s="82">
        <v>39.716985546796771</v>
      </c>
      <c r="I167" s="82">
        <v>65.031629462330386</v>
      </c>
      <c r="J167" s="82">
        <v>63.683974498392466</v>
      </c>
      <c r="K167" s="82"/>
      <c r="L167" s="137">
        <v>141.6602</v>
      </c>
      <c r="M167" s="137">
        <v>270.37580396072286</v>
      </c>
      <c r="N167" s="138">
        <v>7060000</v>
      </c>
      <c r="O167" s="138">
        <v>577427000</v>
      </c>
      <c r="P167" s="138">
        <v>267329000</v>
      </c>
      <c r="Q167" s="138">
        <v>310098000</v>
      </c>
      <c r="R167" s="87">
        <f t="shared" si="4"/>
        <v>7059986.7251958521</v>
      </c>
      <c r="S167" s="138">
        <v>577427000</v>
      </c>
      <c r="T167" s="87">
        <f t="shared" si="5"/>
        <v>13474847.464403266</v>
      </c>
      <c r="U167" s="135"/>
      <c r="V167" s="115" t="s">
        <v>2043</v>
      </c>
      <c r="W167" s="115" t="s">
        <v>2043</v>
      </c>
      <c r="X167" s="115" t="s">
        <v>772</v>
      </c>
    </row>
    <row r="168" spans="1:24">
      <c r="A168" s="135"/>
      <c r="B168" s="135">
        <v>10</v>
      </c>
      <c r="C168" s="82">
        <v>1</v>
      </c>
      <c r="D168" s="82">
        <v>14</v>
      </c>
      <c r="E168" s="82">
        <v>3.8</v>
      </c>
      <c r="F168" s="83">
        <v>1402</v>
      </c>
      <c r="G168" s="82">
        <v>5</v>
      </c>
      <c r="H168" s="82">
        <v>37.356230996816343</v>
      </c>
      <c r="I168" s="82">
        <v>61.166187182856582</v>
      </c>
      <c r="J168" s="82">
        <v>59.898636047145303</v>
      </c>
      <c r="K168" s="82"/>
      <c r="L168" s="137">
        <v>133.24</v>
      </c>
      <c r="M168" s="137">
        <v>254.30482323000192</v>
      </c>
      <c r="N168" s="138">
        <v>7060000</v>
      </c>
      <c r="O168" s="138">
        <v>543105000</v>
      </c>
      <c r="P168" s="138">
        <v>251439000</v>
      </c>
      <c r="Q168" s="138">
        <v>291666000</v>
      </c>
      <c r="R168" s="87">
        <f t="shared" si="4"/>
        <v>7059985.7562601399</v>
      </c>
      <c r="S168" s="138">
        <v>543105000</v>
      </c>
      <c r="T168" s="87">
        <f t="shared" si="5"/>
        <v>13474845.615071045</v>
      </c>
      <c r="U168" s="135"/>
      <c r="V168" s="115" t="s">
        <v>2043</v>
      </c>
      <c r="W168" s="115" t="s">
        <v>2043</v>
      </c>
      <c r="X168" s="115" t="s">
        <v>772</v>
      </c>
    </row>
    <row r="169" spans="1:24">
      <c r="A169" s="135"/>
      <c r="B169" s="135">
        <v>10</v>
      </c>
      <c r="C169" s="82">
        <v>1</v>
      </c>
      <c r="D169" s="82">
        <v>14</v>
      </c>
      <c r="E169" s="82">
        <v>3.8</v>
      </c>
      <c r="F169" s="83">
        <v>1403</v>
      </c>
      <c r="G169" s="82">
        <v>5</v>
      </c>
      <c r="H169" s="82">
        <v>37.356230996816343</v>
      </c>
      <c r="I169" s="82">
        <v>61.166187182856582</v>
      </c>
      <c r="J169" s="82">
        <v>59.898636047145303</v>
      </c>
      <c r="K169" s="82"/>
      <c r="L169" s="137">
        <v>133.24</v>
      </c>
      <c r="M169" s="137">
        <v>254.30482323000192</v>
      </c>
      <c r="N169" s="138">
        <v>7060000</v>
      </c>
      <c r="O169" s="138">
        <v>543105000</v>
      </c>
      <c r="P169" s="138">
        <v>251439000</v>
      </c>
      <c r="Q169" s="138">
        <v>291666000</v>
      </c>
      <c r="R169" s="87">
        <f t="shared" si="4"/>
        <v>7059985.7562601399</v>
      </c>
      <c r="S169" s="138">
        <v>543105000</v>
      </c>
      <c r="T169" s="87">
        <f t="shared" si="5"/>
        <v>13474845.615071045</v>
      </c>
      <c r="U169" s="135"/>
      <c r="V169" s="115" t="s">
        <v>2043</v>
      </c>
      <c r="W169" s="115" t="s">
        <v>2043</v>
      </c>
      <c r="X169" s="115" t="s">
        <v>772</v>
      </c>
    </row>
    <row r="170" spans="1:24">
      <c r="A170" s="135"/>
      <c r="B170" s="135">
        <v>10</v>
      </c>
      <c r="C170" s="82">
        <v>1</v>
      </c>
      <c r="D170" s="82">
        <v>14</v>
      </c>
      <c r="E170" s="82">
        <v>3.8</v>
      </c>
      <c r="F170" s="83">
        <v>1404</v>
      </c>
      <c r="G170" s="82">
        <v>5</v>
      </c>
      <c r="H170" s="82">
        <v>41.509602401701038</v>
      </c>
      <c r="I170" s="82">
        <v>67.966816850575256</v>
      </c>
      <c r="J170" s="82">
        <v>66.55833579498686</v>
      </c>
      <c r="K170" s="82"/>
      <c r="L170" s="137">
        <v>148.054</v>
      </c>
      <c r="M170" s="137">
        <v>282.57915264556209</v>
      </c>
      <c r="N170" s="138">
        <v>7060000</v>
      </c>
      <c r="O170" s="138">
        <v>603489000</v>
      </c>
      <c r="P170" s="138">
        <v>279395000</v>
      </c>
      <c r="Q170" s="138">
        <v>324094000</v>
      </c>
      <c r="R170" s="87">
        <f t="shared" si="4"/>
        <v>7059986.3436493939</v>
      </c>
      <c r="S170" s="138">
        <v>603489000</v>
      </c>
      <c r="T170" s="87">
        <f t="shared" si="5"/>
        <v>13474846.736175219</v>
      </c>
      <c r="U170" s="135"/>
      <c r="V170" s="115" t="s">
        <v>2043</v>
      </c>
      <c r="W170" s="115" t="s">
        <v>2043</v>
      </c>
      <c r="X170" s="115" t="s">
        <v>772</v>
      </c>
    </row>
    <row r="171" spans="1:24">
      <c r="A171" s="135"/>
      <c r="B171" s="135">
        <v>10</v>
      </c>
      <c r="C171" s="82">
        <v>1</v>
      </c>
      <c r="D171" s="82">
        <v>14</v>
      </c>
      <c r="E171" s="82">
        <v>3.8</v>
      </c>
      <c r="F171" s="83">
        <v>1405</v>
      </c>
      <c r="G171" s="82">
        <v>5</v>
      </c>
      <c r="H171" s="82">
        <v>41.393530053812398</v>
      </c>
      <c r="I171" s="82">
        <v>67.776762801538155</v>
      </c>
      <c r="J171" s="82">
        <v>66.372220249178397</v>
      </c>
      <c r="K171" s="82"/>
      <c r="L171" s="137">
        <v>147.63999999999999</v>
      </c>
      <c r="M171" s="137">
        <v>281.78898305071652</v>
      </c>
      <c r="N171" s="138">
        <v>7060000</v>
      </c>
      <c r="O171" s="138">
        <v>601802000</v>
      </c>
      <c r="P171" s="138">
        <v>278614000</v>
      </c>
      <c r="Q171" s="138">
        <v>323188000</v>
      </c>
      <c r="R171" s="87">
        <f t="shared" si="4"/>
        <v>7059992.4725073287</v>
      </c>
      <c r="S171" s="138">
        <v>601802000</v>
      </c>
      <c r="T171" s="87">
        <f t="shared" si="5"/>
        <v>13474858.433849592</v>
      </c>
      <c r="U171" s="135"/>
      <c r="V171" s="115" t="s">
        <v>2043</v>
      </c>
      <c r="W171" s="115" t="s">
        <v>2043</v>
      </c>
      <c r="X171" s="115" t="s">
        <v>772</v>
      </c>
    </row>
    <row r="172" spans="1:24">
      <c r="A172" s="135"/>
      <c r="B172" s="135">
        <v>10</v>
      </c>
      <c r="C172" s="82">
        <v>1</v>
      </c>
      <c r="D172" s="82">
        <v>14</v>
      </c>
      <c r="E172" s="82">
        <v>3.8</v>
      </c>
      <c r="F172" s="83">
        <v>1406</v>
      </c>
      <c r="G172" s="82">
        <v>5</v>
      </c>
      <c r="H172" s="82">
        <v>50.551862596617894</v>
      </c>
      <c r="I172" s="82">
        <v>82.772394524766057</v>
      </c>
      <c r="J172" s="82">
        <v>81.05709645703206</v>
      </c>
      <c r="K172" s="82"/>
      <c r="L172" s="137">
        <v>180.30539999999999</v>
      </c>
      <c r="M172" s="137">
        <v>344.13489098179815</v>
      </c>
      <c r="N172" s="138">
        <v>7060000</v>
      </c>
      <c r="O172" s="138">
        <v>734951000</v>
      </c>
      <c r="P172" s="138">
        <v>340258000</v>
      </c>
      <c r="Q172" s="138">
        <v>394693000</v>
      </c>
      <c r="R172" s="87">
        <f t="shared" si="4"/>
        <v>7059993.4685876798</v>
      </c>
      <c r="S172" s="138">
        <v>734951000</v>
      </c>
      <c r="T172" s="87">
        <f t="shared" si="5"/>
        <v>13474860.33499068</v>
      </c>
      <c r="U172" s="135"/>
      <c r="V172" s="115" t="s">
        <v>2043</v>
      </c>
      <c r="W172" s="115" t="s">
        <v>2043</v>
      </c>
      <c r="X172" s="115" t="s">
        <v>772</v>
      </c>
    </row>
    <row r="173" spans="1:24">
      <c r="A173" s="135"/>
      <c r="B173" s="135">
        <v>10</v>
      </c>
      <c r="C173" s="82">
        <v>1</v>
      </c>
      <c r="D173" s="82">
        <v>14</v>
      </c>
      <c r="E173" s="82">
        <v>3.8</v>
      </c>
      <c r="F173" s="83">
        <v>1407</v>
      </c>
      <c r="G173" s="82">
        <v>5</v>
      </c>
      <c r="H173" s="82">
        <v>29.253035347837159</v>
      </c>
      <c r="I173" s="82">
        <v>47.89821103486107</v>
      </c>
      <c r="J173" s="82">
        <v>46.905613088314659</v>
      </c>
      <c r="K173" s="82"/>
      <c r="L173" s="137">
        <v>104.33799999999999</v>
      </c>
      <c r="M173" s="137">
        <v>199.14182412317572</v>
      </c>
      <c r="N173" s="138">
        <v>7060000</v>
      </c>
      <c r="O173" s="138">
        <v>425296000</v>
      </c>
      <c r="P173" s="138">
        <v>196898000</v>
      </c>
      <c r="Q173" s="138">
        <v>228398000</v>
      </c>
      <c r="R173" s="87">
        <f t="shared" si="4"/>
        <v>7059979.4707766995</v>
      </c>
      <c r="S173" s="138">
        <v>425296000</v>
      </c>
      <c r="T173" s="87">
        <f t="shared" si="5"/>
        <v>13474833.618457749</v>
      </c>
      <c r="U173" s="135"/>
      <c r="V173" s="115" t="s">
        <v>2043</v>
      </c>
      <c r="W173" s="115" t="s">
        <v>2043</v>
      </c>
      <c r="X173" s="115" t="s">
        <v>772</v>
      </c>
    </row>
    <row r="174" spans="1:24">
      <c r="A174" s="135"/>
      <c r="B174" s="135">
        <v>10</v>
      </c>
      <c r="C174" s="82">
        <v>1</v>
      </c>
      <c r="D174" s="82">
        <v>14</v>
      </c>
      <c r="E174" s="82">
        <v>3.8</v>
      </c>
      <c r="F174" s="83">
        <v>1408</v>
      </c>
      <c r="G174" s="82">
        <v>5</v>
      </c>
      <c r="H174" s="82">
        <v>52.967765530244947</v>
      </c>
      <c r="I174" s="82">
        <v>86.728135430920048</v>
      </c>
      <c r="J174" s="82">
        <v>84.930862270261173</v>
      </c>
      <c r="K174" s="82"/>
      <c r="L174" s="137">
        <v>188.92230000000001</v>
      </c>
      <c r="M174" s="137">
        <v>360.58129770118126</v>
      </c>
      <c r="N174" s="138">
        <v>7220000</v>
      </c>
      <c r="O174" s="138">
        <v>787526000</v>
      </c>
      <c r="P174" s="138">
        <v>364598000</v>
      </c>
      <c r="Q174" s="138">
        <v>422928000</v>
      </c>
      <c r="R174" s="87">
        <f t="shared" si="4"/>
        <v>7219985.4849228961</v>
      </c>
      <c r="S174" s="138">
        <v>787526000</v>
      </c>
      <c r="T174" s="87">
        <f t="shared" si="5"/>
        <v>13780224.650754252</v>
      </c>
      <c r="U174" s="135"/>
      <c r="V174" s="115" t="s">
        <v>2043</v>
      </c>
      <c r="W174" s="115" t="s">
        <v>2043</v>
      </c>
      <c r="X174" s="115" t="s">
        <v>772</v>
      </c>
    </row>
    <row r="175" spans="1:24">
      <c r="A175" s="135"/>
      <c r="B175" s="135">
        <v>10</v>
      </c>
      <c r="C175" s="82">
        <v>1</v>
      </c>
      <c r="D175" s="82">
        <v>14</v>
      </c>
      <c r="E175" s="82">
        <v>3.8</v>
      </c>
      <c r="F175" s="83">
        <v>1409</v>
      </c>
      <c r="G175" s="82">
        <v>5</v>
      </c>
      <c r="H175" s="82">
        <v>41.393530053812398</v>
      </c>
      <c r="I175" s="82">
        <v>67.776762801538155</v>
      </c>
      <c r="J175" s="82">
        <v>66.372220249178397</v>
      </c>
      <c r="K175" s="82"/>
      <c r="L175" s="137">
        <v>147.63999999999999</v>
      </c>
      <c r="M175" s="137">
        <v>281.78898305071652</v>
      </c>
      <c r="N175" s="138">
        <v>7120000</v>
      </c>
      <c r="O175" s="138">
        <v>606916000</v>
      </c>
      <c r="P175" s="138">
        <v>280982000</v>
      </c>
      <c r="Q175" s="138">
        <v>325934000</v>
      </c>
      <c r="R175" s="87">
        <f t="shared" si="4"/>
        <v>7119986.9582425077</v>
      </c>
      <c r="S175" s="138">
        <v>606916000</v>
      </c>
      <c r="T175" s="87">
        <f t="shared" si="5"/>
        <v>13589365.241787598</v>
      </c>
      <c r="U175" s="135"/>
      <c r="V175" s="115" t="s">
        <v>2043</v>
      </c>
      <c r="W175" s="115" t="s">
        <v>2043</v>
      </c>
      <c r="X175" s="115" t="s">
        <v>772</v>
      </c>
    </row>
    <row r="176" spans="1:24">
      <c r="A176" s="135"/>
      <c r="B176" s="135">
        <v>10</v>
      </c>
      <c r="C176" s="82">
        <v>1</v>
      </c>
      <c r="D176" s="82">
        <v>14</v>
      </c>
      <c r="E176" s="82">
        <v>3.8</v>
      </c>
      <c r="F176" s="83">
        <v>1410</v>
      </c>
      <c r="G176" s="82">
        <v>5</v>
      </c>
      <c r="H176" s="82">
        <v>41.509602401701038</v>
      </c>
      <c r="I176" s="82">
        <v>67.966816850575256</v>
      </c>
      <c r="J176" s="82">
        <v>66.55833579498686</v>
      </c>
      <c r="K176" s="82"/>
      <c r="L176" s="137">
        <v>148.054</v>
      </c>
      <c r="M176" s="137">
        <v>282.57915264556209</v>
      </c>
      <c r="N176" s="138">
        <v>7120000</v>
      </c>
      <c r="O176" s="138">
        <v>608618000</v>
      </c>
      <c r="P176" s="138">
        <v>281770000</v>
      </c>
      <c r="Q176" s="138">
        <v>326848000</v>
      </c>
      <c r="R176" s="87">
        <f t="shared" si="4"/>
        <v>7119988.5474287132</v>
      </c>
      <c r="S176" s="138">
        <v>608618000</v>
      </c>
      <c r="T176" s="87">
        <f t="shared" si="5"/>
        <v>13589368.274943685</v>
      </c>
      <c r="U176" s="135"/>
      <c r="V176" s="115" t="s">
        <v>2043</v>
      </c>
      <c r="W176" s="115" t="s">
        <v>2043</v>
      </c>
      <c r="X176" s="115" t="s">
        <v>772</v>
      </c>
    </row>
    <row r="177" spans="1:24">
      <c r="A177" s="135"/>
      <c r="B177" s="135">
        <v>10</v>
      </c>
      <c r="C177" s="82">
        <v>1</v>
      </c>
      <c r="D177" s="82">
        <v>14</v>
      </c>
      <c r="E177" s="82">
        <v>3.8</v>
      </c>
      <c r="F177" s="83">
        <v>1411</v>
      </c>
      <c r="G177" s="82">
        <v>5</v>
      </c>
      <c r="H177" s="82">
        <v>37.356230996816343</v>
      </c>
      <c r="I177" s="82">
        <v>61.166187182856582</v>
      </c>
      <c r="J177" s="82">
        <v>59.898636047145303</v>
      </c>
      <c r="K177" s="82"/>
      <c r="L177" s="137">
        <v>133.24</v>
      </c>
      <c r="M177" s="137">
        <v>254.30482323000192</v>
      </c>
      <c r="N177" s="138">
        <v>7120000</v>
      </c>
      <c r="O177" s="138">
        <v>547720000</v>
      </c>
      <c r="P177" s="138">
        <v>253576000</v>
      </c>
      <c r="Q177" s="138">
        <v>294144000</v>
      </c>
      <c r="R177" s="87">
        <f t="shared" si="4"/>
        <v>7119977.5336607173</v>
      </c>
      <c r="S177" s="138">
        <v>547720000</v>
      </c>
      <c r="T177" s="87">
        <f t="shared" si="5"/>
        <v>13589347.253821475</v>
      </c>
      <c r="U177" s="135"/>
      <c r="V177" s="115" t="s">
        <v>2043</v>
      </c>
      <c r="W177" s="115" t="s">
        <v>2043</v>
      </c>
      <c r="X177" s="115" t="s">
        <v>772</v>
      </c>
    </row>
    <row r="178" spans="1:24">
      <c r="A178" s="135"/>
      <c r="B178" s="135">
        <v>10</v>
      </c>
      <c r="C178" s="82">
        <v>1</v>
      </c>
      <c r="D178" s="82">
        <v>14</v>
      </c>
      <c r="E178" s="82">
        <v>3.8</v>
      </c>
      <c r="F178" s="83">
        <v>1412</v>
      </c>
      <c r="G178" s="82">
        <v>5</v>
      </c>
      <c r="H178" s="82">
        <v>37.356230996816343</v>
      </c>
      <c r="I178" s="82">
        <v>61.166187182856582</v>
      </c>
      <c r="J178" s="82">
        <v>59.898636047145303</v>
      </c>
      <c r="K178" s="82"/>
      <c r="L178" s="137">
        <v>133.24</v>
      </c>
      <c r="M178" s="137">
        <v>254.30482323000192</v>
      </c>
      <c r="N178" s="138">
        <v>7120000</v>
      </c>
      <c r="O178" s="138">
        <v>547720000</v>
      </c>
      <c r="P178" s="138">
        <v>253576000</v>
      </c>
      <c r="Q178" s="138">
        <v>294144000</v>
      </c>
      <c r="R178" s="87">
        <f t="shared" si="4"/>
        <v>7119977.5336607173</v>
      </c>
      <c r="S178" s="138">
        <v>547720000</v>
      </c>
      <c r="T178" s="87">
        <f t="shared" si="5"/>
        <v>13589347.253821475</v>
      </c>
      <c r="U178" s="135"/>
      <c r="V178" s="115" t="s">
        <v>2043</v>
      </c>
      <c r="W178" s="115" t="s">
        <v>2043</v>
      </c>
      <c r="X178" s="115" t="s">
        <v>772</v>
      </c>
    </row>
    <row r="179" spans="1:24">
      <c r="A179" s="135"/>
      <c r="B179" s="135">
        <v>10</v>
      </c>
      <c r="C179" s="82">
        <v>1</v>
      </c>
      <c r="D179" s="82">
        <v>14</v>
      </c>
      <c r="E179" s="82">
        <v>3.8</v>
      </c>
      <c r="F179" s="83">
        <v>1413</v>
      </c>
      <c r="G179" s="82">
        <v>5</v>
      </c>
      <c r="H179" s="82">
        <v>45.621311123261457</v>
      </c>
      <c r="I179" s="82">
        <v>74.699229050451166</v>
      </c>
      <c r="J179" s="82">
        <v>73.151231750299118</v>
      </c>
      <c r="K179" s="82"/>
      <c r="L179" s="137">
        <v>162.71940000000001</v>
      </c>
      <c r="M179" s="137">
        <v>310.56986080075029</v>
      </c>
      <c r="N179" s="138">
        <v>7120000</v>
      </c>
      <c r="O179" s="138">
        <v>668904000</v>
      </c>
      <c r="P179" s="138">
        <v>309680000</v>
      </c>
      <c r="Q179" s="138">
        <v>359224000</v>
      </c>
      <c r="R179" s="87">
        <f t="shared" si="4"/>
        <v>7119985.4578955388</v>
      </c>
      <c r="S179" s="138">
        <v>668904000</v>
      </c>
      <c r="T179" s="87">
        <f t="shared" si="5"/>
        <v>13589362.378192049</v>
      </c>
      <c r="U179" s="135"/>
      <c r="V179" s="115" t="s">
        <v>2043</v>
      </c>
      <c r="W179" s="115" t="s">
        <v>2043</v>
      </c>
      <c r="X179" s="115" t="s">
        <v>772</v>
      </c>
    </row>
    <row r="180" spans="1:24">
      <c r="A180" s="135"/>
      <c r="B180" s="135">
        <v>10</v>
      </c>
      <c r="C180" s="82">
        <v>1</v>
      </c>
      <c r="D180" s="82">
        <v>15</v>
      </c>
      <c r="E180" s="82">
        <v>3.8</v>
      </c>
      <c r="F180" s="83">
        <v>1501</v>
      </c>
      <c r="G180" s="82">
        <v>5</v>
      </c>
      <c r="H180" s="82">
        <v>39.716985546796771</v>
      </c>
      <c r="I180" s="82">
        <v>65.031629462330386</v>
      </c>
      <c r="J180" s="82">
        <v>63.683974498392466</v>
      </c>
      <c r="K180" s="82"/>
      <c r="L180" s="137">
        <v>141.6602</v>
      </c>
      <c r="M180" s="137">
        <v>270.37580396072286</v>
      </c>
      <c r="N180" s="138">
        <v>7130000</v>
      </c>
      <c r="O180" s="138">
        <v>583152000</v>
      </c>
      <c r="P180" s="138">
        <v>269980000</v>
      </c>
      <c r="Q180" s="138">
        <v>313172000</v>
      </c>
      <c r="R180" s="87">
        <f t="shared" si="4"/>
        <v>7129984.1863498092</v>
      </c>
      <c r="S180" s="138">
        <v>583152000</v>
      </c>
      <c r="T180" s="87">
        <f t="shared" si="5"/>
        <v>13608446.173389353</v>
      </c>
      <c r="U180" s="135"/>
      <c r="V180" s="115" t="s">
        <v>2043</v>
      </c>
      <c r="W180" s="115" t="s">
        <v>2043</v>
      </c>
      <c r="X180" s="115" t="s">
        <v>772</v>
      </c>
    </row>
    <row r="181" spans="1:24">
      <c r="A181" s="135"/>
      <c r="B181" s="135">
        <v>10</v>
      </c>
      <c r="C181" s="82">
        <v>1</v>
      </c>
      <c r="D181" s="82">
        <v>15</v>
      </c>
      <c r="E181" s="82">
        <v>3.8</v>
      </c>
      <c r="F181" s="83">
        <v>1502</v>
      </c>
      <c r="G181" s="82">
        <v>5</v>
      </c>
      <c r="H181" s="82">
        <v>37.356230996816343</v>
      </c>
      <c r="I181" s="82">
        <v>61.166187182856582</v>
      </c>
      <c r="J181" s="82">
        <v>59.898636047145303</v>
      </c>
      <c r="K181" s="82"/>
      <c r="L181" s="137">
        <v>133.24</v>
      </c>
      <c r="M181" s="137">
        <v>254.30482323000192</v>
      </c>
      <c r="N181" s="138">
        <v>7130000</v>
      </c>
      <c r="O181" s="138">
        <v>548490000</v>
      </c>
      <c r="P181" s="138">
        <v>253932000</v>
      </c>
      <c r="Q181" s="138">
        <v>294558000</v>
      </c>
      <c r="R181" s="87">
        <f t="shared" si="4"/>
        <v>7129986.9959789068</v>
      </c>
      <c r="S181" s="138">
        <v>548490000</v>
      </c>
      <c r="T181" s="87">
        <f t="shared" si="5"/>
        <v>13608451.535909846</v>
      </c>
      <c r="U181" s="135"/>
      <c r="V181" s="115" t="s">
        <v>2043</v>
      </c>
      <c r="W181" s="115" t="s">
        <v>2043</v>
      </c>
      <c r="X181" s="115" t="s">
        <v>772</v>
      </c>
    </row>
    <row r="182" spans="1:24">
      <c r="A182" s="135"/>
      <c r="B182" s="135">
        <v>10</v>
      </c>
      <c r="C182" s="82">
        <v>1</v>
      </c>
      <c r="D182" s="82">
        <v>15</v>
      </c>
      <c r="E182" s="82">
        <v>3.8</v>
      </c>
      <c r="F182" s="83">
        <v>1503</v>
      </c>
      <c r="G182" s="82">
        <v>5</v>
      </c>
      <c r="H182" s="82">
        <v>37.356230996816343</v>
      </c>
      <c r="I182" s="82">
        <v>61.166187182856582</v>
      </c>
      <c r="J182" s="82">
        <v>59.898636047145303</v>
      </c>
      <c r="K182" s="82"/>
      <c r="L182" s="137">
        <v>133.24</v>
      </c>
      <c r="M182" s="137">
        <v>254.30482323000192</v>
      </c>
      <c r="N182" s="138">
        <v>7130000</v>
      </c>
      <c r="O182" s="138">
        <v>548490000</v>
      </c>
      <c r="P182" s="138">
        <v>253932000</v>
      </c>
      <c r="Q182" s="138">
        <v>294558000</v>
      </c>
      <c r="R182" s="87">
        <f t="shared" si="4"/>
        <v>7129986.9959789068</v>
      </c>
      <c r="S182" s="138">
        <v>548490000</v>
      </c>
      <c r="T182" s="87">
        <f t="shared" si="5"/>
        <v>13608451.535909846</v>
      </c>
      <c r="U182" s="135"/>
      <c r="V182" s="115" t="s">
        <v>2043</v>
      </c>
      <c r="W182" s="115" t="s">
        <v>2043</v>
      </c>
      <c r="X182" s="115" t="s">
        <v>772</v>
      </c>
    </row>
    <row r="183" spans="1:24">
      <c r="A183" s="135"/>
      <c r="B183" s="135">
        <v>10</v>
      </c>
      <c r="C183" s="82">
        <v>1</v>
      </c>
      <c r="D183" s="82">
        <v>15</v>
      </c>
      <c r="E183" s="82">
        <v>3.8</v>
      </c>
      <c r="F183" s="83">
        <v>1504</v>
      </c>
      <c r="G183" s="82">
        <v>5</v>
      </c>
      <c r="H183" s="82">
        <v>41.509602401701038</v>
      </c>
      <c r="I183" s="82">
        <v>67.966816850575256</v>
      </c>
      <c r="J183" s="82">
        <v>66.55833579498686</v>
      </c>
      <c r="K183" s="82"/>
      <c r="L183" s="137">
        <v>148.054</v>
      </c>
      <c r="M183" s="137">
        <v>282.57915264556209</v>
      </c>
      <c r="N183" s="138">
        <v>7130000</v>
      </c>
      <c r="O183" s="138">
        <v>609472000</v>
      </c>
      <c r="P183" s="138">
        <v>282165000</v>
      </c>
      <c r="Q183" s="138">
        <v>327307000</v>
      </c>
      <c r="R183" s="87">
        <f t="shared" si="4"/>
        <v>7129979.1658782242</v>
      </c>
      <c r="S183" s="138">
        <v>609472000</v>
      </c>
      <c r="T183" s="87">
        <f t="shared" si="5"/>
        <v>13608436.591205778</v>
      </c>
      <c r="U183" s="135"/>
      <c r="V183" s="115" t="s">
        <v>2043</v>
      </c>
      <c r="W183" s="115" t="s">
        <v>2043</v>
      </c>
      <c r="X183" s="115" t="s">
        <v>772</v>
      </c>
    </row>
    <row r="184" spans="1:24">
      <c r="A184" s="135"/>
      <c r="B184" s="135">
        <v>10</v>
      </c>
      <c r="C184" s="82">
        <v>1</v>
      </c>
      <c r="D184" s="82">
        <v>15</v>
      </c>
      <c r="E184" s="82">
        <v>3.8</v>
      </c>
      <c r="F184" s="83">
        <v>1505</v>
      </c>
      <c r="G184" s="82">
        <v>5</v>
      </c>
      <c r="H184" s="82">
        <v>41.393530053812398</v>
      </c>
      <c r="I184" s="82">
        <v>67.776762801538155</v>
      </c>
      <c r="J184" s="82">
        <v>66.372220249178397</v>
      </c>
      <c r="K184" s="82"/>
      <c r="L184" s="137">
        <v>147.63999999999999</v>
      </c>
      <c r="M184" s="137">
        <v>281.78898305071652</v>
      </c>
      <c r="N184" s="138">
        <v>7130000</v>
      </c>
      <c r="O184" s="138">
        <v>607768000</v>
      </c>
      <c r="P184" s="138">
        <v>281376000</v>
      </c>
      <c r="Q184" s="138">
        <v>326392000</v>
      </c>
      <c r="R184" s="87">
        <f t="shared" si="4"/>
        <v>7129982.1287247865</v>
      </c>
      <c r="S184" s="138">
        <v>607768000</v>
      </c>
      <c r="T184" s="87">
        <f t="shared" si="5"/>
        <v>13608442.24616053</v>
      </c>
      <c r="U184" s="135"/>
      <c r="V184" s="115" t="s">
        <v>2043</v>
      </c>
      <c r="W184" s="115" t="s">
        <v>2043</v>
      </c>
      <c r="X184" s="115" t="s">
        <v>772</v>
      </c>
    </row>
    <row r="185" spans="1:24">
      <c r="A185" s="135"/>
      <c r="B185" s="135">
        <v>10</v>
      </c>
      <c r="C185" s="82">
        <v>1</v>
      </c>
      <c r="D185" s="82">
        <v>15</v>
      </c>
      <c r="E185" s="82">
        <v>3.8</v>
      </c>
      <c r="F185" s="83">
        <v>1506</v>
      </c>
      <c r="G185" s="82">
        <v>5</v>
      </c>
      <c r="H185" s="82">
        <v>49.723991995541652</v>
      </c>
      <c r="I185" s="82">
        <v>81.416859268735294</v>
      </c>
      <c r="J185" s="82">
        <v>79.729652052048493</v>
      </c>
      <c r="K185" s="82"/>
      <c r="L185" s="137">
        <v>177.3526</v>
      </c>
      <c r="M185" s="137">
        <v>338.49911132078375</v>
      </c>
      <c r="N185" s="138">
        <v>7130000</v>
      </c>
      <c r="O185" s="138">
        <v>730083000</v>
      </c>
      <c r="P185" s="138">
        <v>338004000</v>
      </c>
      <c r="Q185" s="138">
        <v>392079000</v>
      </c>
      <c r="R185" s="87">
        <f t="shared" si="4"/>
        <v>7129996.623163864</v>
      </c>
      <c r="S185" s="138">
        <v>730083000</v>
      </c>
      <c r="T185" s="87">
        <f t="shared" si="5"/>
        <v>13608469.910568872</v>
      </c>
      <c r="U185" s="135"/>
      <c r="V185" s="115" t="s">
        <v>2043</v>
      </c>
      <c r="W185" s="115" t="s">
        <v>2043</v>
      </c>
      <c r="X185" s="115" t="s">
        <v>772</v>
      </c>
    </row>
    <row r="186" spans="1:24">
      <c r="A186" s="135"/>
      <c r="B186" s="135">
        <v>10</v>
      </c>
      <c r="C186" s="82">
        <v>1</v>
      </c>
      <c r="D186" s="82">
        <v>15</v>
      </c>
      <c r="E186" s="82">
        <v>3.8</v>
      </c>
      <c r="F186" s="83">
        <v>1507</v>
      </c>
      <c r="G186" s="82">
        <v>5</v>
      </c>
      <c r="H186" s="82">
        <v>29.998533833431086</v>
      </c>
      <c r="I186" s="82">
        <v>49.118872185560683</v>
      </c>
      <c r="J186" s="82">
        <v>48.100978393398421</v>
      </c>
      <c r="K186" s="82"/>
      <c r="L186" s="137">
        <v>106.997</v>
      </c>
      <c r="M186" s="137">
        <v>204.21685057895911</v>
      </c>
      <c r="N186" s="138">
        <v>7130000</v>
      </c>
      <c r="O186" s="138">
        <v>440459000</v>
      </c>
      <c r="P186" s="138">
        <v>203918000</v>
      </c>
      <c r="Q186" s="138">
        <v>236541000</v>
      </c>
      <c r="R186" s="87">
        <f t="shared" si="4"/>
        <v>7129983.6707371911</v>
      </c>
      <c r="S186" s="138">
        <v>440459000</v>
      </c>
      <c r="T186" s="87">
        <f t="shared" si="5"/>
        <v>13608445.189279659</v>
      </c>
      <c r="U186" s="135"/>
      <c r="V186" s="115" t="s">
        <v>2043</v>
      </c>
      <c r="W186" s="115" t="s">
        <v>2043</v>
      </c>
      <c r="X186" s="115" t="s">
        <v>772</v>
      </c>
    </row>
    <row r="187" spans="1:24">
      <c r="A187" s="135"/>
      <c r="B187" s="135">
        <v>10</v>
      </c>
      <c r="C187" s="82">
        <v>1</v>
      </c>
      <c r="D187" s="82">
        <v>15</v>
      </c>
      <c r="E187" s="82">
        <v>3.8</v>
      </c>
      <c r="F187" s="83">
        <v>1508</v>
      </c>
      <c r="G187" s="82">
        <v>5</v>
      </c>
      <c r="H187" s="82">
        <v>54.002603781590253</v>
      </c>
      <c r="I187" s="82">
        <v>88.422554500958498</v>
      </c>
      <c r="J187" s="82">
        <v>86.590167776490631</v>
      </c>
      <c r="K187" s="82"/>
      <c r="L187" s="137">
        <v>192.61330000000001</v>
      </c>
      <c r="M187" s="137">
        <v>367.62602227744912</v>
      </c>
      <c r="N187" s="138">
        <v>7290000</v>
      </c>
      <c r="O187" s="138">
        <v>810698000</v>
      </c>
      <c r="P187" s="138">
        <v>375326000</v>
      </c>
      <c r="Q187" s="138">
        <v>435372000</v>
      </c>
      <c r="R187" s="87">
        <f t="shared" si="4"/>
        <v>7289999.1459449744</v>
      </c>
      <c r="S187" s="138">
        <v>810698000</v>
      </c>
      <c r="T187" s="87">
        <f t="shared" si="5"/>
        <v>13913854.279168427</v>
      </c>
      <c r="U187" s="135"/>
      <c r="V187" s="115" t="s">
        <v>2043</v>
      </c>
      <c r="W187" s="115" t="s">
        <v>2043</v>
      </c>
      <c r="X187" s="115" t="s">
        <v>772</v>
      </c>
    </row>
    <row r="188" spans="1:24">
      <c r="A188" s="135"/>
      <c r="B188" s="135">
        <v>10</v>
      </c>
      <c r="C188" s="82">
        <v>1</v>
      </c>
      <c r="D188" s="82">
        <v>15</v>
      </c>
      <c r="E188" s="82">
        <v>3.8</v>
      </c>
      <c r="F188" s="83">
        <v>1509</v>
      </c>
      <c r="G188" s="82">
        <v>5</v>
      </c>
      <c r="H188" s="82">
        <v>41.393530053812398</v>
      </c>
      <c r="I188" s="82">
        <v>67.776762801538155</v>
      </c>
      <c r="J188" s="82">
        <v>66.372220249178397</v>
      </c>
      <c r="K188" s="82"/>
      <c r="L188" s="137">
        <v>147.63999999999999</v>
      </c>
      <c r="M188" s="137">
        <v>281.78898305071652</v>
      </c>
      <c r="N188" s="138">
        <v>7190000</v>
      </c>
      <c r="O188" s="138">
        <v>612883000</v>
      </c>
      <c r="P188" s="138">
        <v>283744000</v>
      </c>
      <c r="Q188" s="138">
        <v>329139000</v>
      </c>
      <c r="R188" s="87">
        <f t="shared" si="4"/>
        <v>7189988.3458807198</v>
      </c>
      <c r="S188" s="138">
        <v>612883000</v>
      </c>
      <c r="T188" s="87">
        <f t="shared" si="5"/>
        <v>13722971.444948737</v>
      </c>
      <c r="U188" s="135"/>
      <c r="V188" s="115" t="s">
        <v>2043</v>
      </c>
      <c r="W188" s="115" t="s">
        <v>2043</v>
      </c>
      <c r="X188" s="115" t="s">
        <v>772</v>
      </c>
    </row>
    <row r="189" spans="1:24">
      <c r="A189" s="135"/>
      <c r="B189" s="135">
        <v>10</v>
      </c>
      <c r="C189" s="82">
        <v>1</v>
      </c>
      <c r="D189" s="82">
        <v>15</v>
      </c>
      <c r="E189" s="82">
        <v>3.8</v>
      </c>
      <c r="F189" s="83">
        <v>1510</v>
      </c>
      <c r="G189" s="82">
        <v>5</v>
      </c>
      <c r="H189" s="82">
        <v>41.509602401701038</v>
      </c>
      <c r="I189" s="82">
        <v>67.966816850575256</v>
      </c>
      <c r="J189" s="82">
        <v>66.55833579498686</v>
      </c>
      <c r="K189" s="82"/>
      <c r="L189" s="137">
        <v>148.054</v>
      </c>
      <c r="M189" s="137">
        <v>282.57915264556209</v>
      </c>
      <c r="N189" s="138">
        <v>7190000</v>
      </c>
      <c r="O189" s="138">
        <v>614602000</v>
      </c>
      <c r="P189" s="138">
        <v>284540000</v>
      </c>
      <c r="Q189" s="138">
        <v>330062000</v>
      </c>
      <c r="R189" s="87">
        <f t="shared" si="4"/>
        <v>7189993.0682739951</v>
      </c>
      <c r="S189" s="138">
        <v>614602000</v>
      </c>
      <c r="T189" s="87">
        <f t="shared" si="5"/>
        <v>13722980.458213426</v>
      </c>
      <c r="U189" s="135"/>
      <c r="V189" s="115" t="s">
        <v>2043</v>
      </c>
      <c r="W189" s="115" t="s">
        <v>2043</v>
      </c>
      <c r="X189" s="115" t="s">
        <v>772</v>
      </c>
    </row>
    <row r="190" spans="1:24">
      <c r="A190" s="135"/>
      <c r="B190" s="135">
        <v>10</v>
      </c>
      <c r="C190" s="82">
        <v>1</v>
      </c>
      <c r="D190" s="82">
        <v>15</v>
      </c>
      <c r="E190" s="82">
        <v>3.8</v>
      </c>
      <c r="F190" s="83">
        <v>1511</v>
      </c>
      <c r="G190" s="82">
        <v>5</v>
      </c>
      <c r="H190" s="82">
        <v>37.356230996816343</v>
      </c>
      <c r="I190" s="82">
        <v>61.166187182856582</v>
      </c>
      <c r="J190" s="82">
        <v>59.898636047145303</v>
      </c>
      <c r="K190" s="82"/>
      <c r="L190" s="137">
        <v>133.24</v>
      </c>
      <c r="M190" s="137">
        <v>254.30482323000192</v>
      </c>
      <c r="N190" s="138">
        <v>7190000</v>
      </c>
      <c r="O190" s="138">
        <v>553105000</v>
      </c>
      <c r="P190" s="138">
        <v>256069000</v>
      </c>
      <c r="Q190" s="138">
        <v>297036000</v>
      </c>
      <c r="R190" s="87">
        <f t="shared" si="4"/>
        <v>7189978.7733794833</v>
      </c>
      <c r="S190" s="138">
        <v>553105000</v>
      </c>
      <c r="T190" s="87">
        <f t="shared" si="5"/>
        <v>13722953.174660278</v>
      </c>
      <c r="U190" s="135"/>
      <c r="V190" s="115" t="s">
        <v>2043</v>
      </c>
      <c r="W190" s="115" t="s">
        <v>2043</v>
      </c>
      <c r="X190" s="115" t="s">
        <v>772</v>
      </c>
    </row>
    <row r="191" spans="1:24">
      <c r="A191" s="135"/>
      <c r="B191" s="135">
        <v>10</v>
      </c>
      <c r="C191" s="82">
        <v>1</v>
      </c>
      <c r="D191" s="82">
        <v>15</v>
      </c>
      <c r="E191" s="82">
        <v>3.8</v>
      </c>
      <c r="F191" s="83">
        <v>1512</v>
      </c>
      <c r="G191" s="82">
        <v>5</v>
      </c>
      <c r="H191" s="82">
        <v>37.356230996816343</v>
      </c>
      <c r="I191" s="82">
        <v>61.166187182856582</v>
      </c>
      <c r="J191" s="82">
        <v>59.898636047145303</v>
      </c>
      <c r="K191" s="82"/>
      <c r="L191" s="137">
        <v>133.24</v>
      </c>
      <c r="M191" s="137">
        <v>254.30482323000192</v>
      </c>
      <c r="N191" s="138">
        <v>7190000</v>
      </c>
      <c r="O191" s="138">
        <v>553105000</v>
      </c>
      <c r="P191" s="138">
        <v>256069000</v>
      </c>
      <c r="Q191" s="138">
        <v>297036000</v>
      </c>
      <c r="R191" s="87">
        <f t="shared" si="4"/>
        <v>7189978.7733794833</v>
      </c>
      <c r="S191" s="138">
        <v>553105000</v>
      </c>
      <c r="T191" s="87">
        <f t="shared" si="5"/>
        <v>13722953.174660278</v>
      </c>
      <c r="U191" s="135"/>
      <c r="V191" s="115" t="s">
        <v>2043</v>
      </c>
      <c r="W191" s="115" t="s">
        <v>2043</v>
      </c>
      <c r="X191" s="115" t="s">
        <v>772</v>
      </c>
    </row>
    <row r="192" spans="1:24">
      <c r="A192" s="135"/>
      <c r="B192" s="135">
        <v>10</v>
      </c>
      <c r="C192" s="82">
        <v>1</v>
      </c>
      <c r="D192" s="82">
        <v>15</v>
      </c>
      <c r="E192" s="82">
        <v>3.8</v>
      </c>
      <c r="F192" s="83">
        <v>1513</v>
      </c>
      <c r="G192" s="82">
        <v>5</v>
      </c>
      <c r="H192" s="82">
        <v>44.874186503325134</v>
      </c>
      <c r="I192" s="82">
        <v>73.475905306794033</v>
      </c>
      <c r="J192" s="82">
        <v>71.953259029356218</v>
      </c>
      <c r="K192" s="82"/>
      <c r="L192" s="137">
        <v>160.05459999999999</v>
      </c>
      <c r="M192" s="137">
        <v>305.48376433615022</v>
      </c>
      <c r="N192" s="138">
        <v>7190000</v>
      </c>
      <c r="O192" s="138">
        <v>664418000</v>
      </c>
      <c r="P192" s="138">
        <v>307603000</v>
      </c>
      <c r="Q192" s="138">
        <v>356815000</v>
      </c>
      <c r="R192" s="87">
        <f t="shared" si="4"/>
        <v>7189983.2230656734</v>
      </c>
      <c r="S192" s="138">
        <v>664418000</v>
      </c>
      <c r="T192" s="87">
        <f t="shared" si="5"/>
        <v>13722961.667430162</v>
      </c>
      <c r="U192" s="135"/>
      <c r="V192" s="115" t="s">
        <v>2043</v>
      </c>
      <c r="W192" s="115" t="s">
        <v>2043</v>
      </c>
      <c r="X192" s="115" t="s">
        <v>772</v>
      </c>
    </row>
    <row r="193" spans="1:24">
      <c r="A193" s="135"/>
      <c r="B193" s="135">
        <v>10</v>
      </c>
      <c r="C193" s="82">
        <v>1</v>
      </c>
      <c r="D193" s="82">
        <v>16</v>
      </c>
      <c r="E193" s="82">
        <v>3.8</v>
      </c>
      <c r="F193" s="83">
        <v>1601</v>
      </c>
      <c r="G193" s="82">
        <v>5</v>
      </c>
      <c r="H193" s="82">
        <v>39.716985546796771</v>
      </c>
      <c r="I193" s="82">
        <v>65.031629462330386</v>
      </c>
      <c r="J193" s="82">
        <v>63.683974498392466</v>
      </c>
      <c r="K193" s="82"/>
      <c r="L193" s="137">
        <v>141.6602</v>
      </c>
      <c r="M193" s="137">
        <v>270.37580396072286</v>
      </c>
      <c r="N193" s="138">
        <v>7200000</v>
      </c>
      <c r="O193" s="138">
        <v>588878000</v>
      </c>
      <c r="P193" s="138">
        <v>272631000</v>
      </c>
      <c r="Q193" s="138">
        <v>316247000</v>
      </c>
      <c r="R193" s="87">
        <f t="shared" si="4"/>
        <v>7199993.8741345359</v>
      </c>
      <c r="S193" s="138">
        <v>588878000</v>
      </c>
      <c r="T193" s="87">
        <f t="shared" si="5"/>
        <v>13742068.218394475</v>
      </c>
      <c r="U193" s="135"/>
      <c r="V193" s="115" t="s">
        <v>2043</v>
      </c>
      <c r="W193" s="115" t="s">
        <v>2043</v>
      </c>
      <c r="X193" s="115" t="s">
        <v>772</v>
      </c>
    </row>
    <row r="194" spans="1:24">
      <c r="A194" s="135"/>
      <c r="B194" s="135">
        <v>10</v>
      </c>
      <c r="C194" s="82">
        <v>1</v>
      </c>
      <c r="D194" s="82">
        <v>16</v>
      </c>
      <c r="E194" s="82">
        <v>3.8</v>
      </c>
      <c r="F194" s="83">
        <v>1602</v>
      </c>
      <c r="G194" s="82">
        <v>5</v>
      </c>
      <c r="H194" s="82">
        <v>37.356230996816343</v>
      </c>
      <c r="I194" s="82">
        <v>61.166187182856582</v>
      </c>
      <c r="J194" s="82">
        <v>59.898636047145303</v>
      </c>
      <c r="K194" s="82"/>
      <c r="L194" s="137">
        <v>133.24</v>
      </c>
      <c r="M194" s="137">
        <v>254.30482323000192</v>
      </c>
      <c r="N194" s="138">
        <v>7200000</v>
      </c>
      <c r="O194" s="138">
        <v>553874000</v>
      </c>
      <c r="P194" s="138">
        <v>256425000</v>
      </c>
      <c r="Q194" s="138">
        <v>297449000</v>
      </c>
      <c r="R194" s="87">
        <f t="shared" si="4"/>
        <v>7199975.2363959616</v>
      </c>
      <c r="S194" s="138">
        <v>553874000</v>
      </c>
      <c r="T194" s="87">
        <f t="shared" si="5"/>
        <v>13742032.645992689</v>
      </c>
      <c r="U194" s="135"/>
      <c r="V194" s="115" t="s">
        <v>2043</v>
      </c>
      <c r="W194" s="115" t="s">
        <v>2043</v>
      </c>
      <c r="X194" s="115" t="s">
        <v>772</v>
      </c>
    </row>
    <row r="195" spans="1:24">
      <c r="A195" s="135"/>
      <c r="B195" s="135">
        <v>10</v>
      </c>
      <c r="C195" s="82">
        <v>1</v>
      </c>
      <c r="D195" s="82">
        <v>16</v>
      </c>
      <c r="E195" s="82">
        <v>3.8</v>
      </c>
      <c r="F195" s="83">
        <v>1603</v>
      </c>
      <c r="G195" s="82">
        <v>5</v>
      </c>
      <c r="H195" s="82">
        <v>37.356230996816343</v>
      </c>
      <c r="I195" s="82">
        <v>61.166187182856582</v>
      </c>
      <c r="J195" s="82">
        <v>59.898636047145303</v>
      </c>
      <c r="K195" s="82"/>
      <c r="L195" s="137">
        <v>133.24</v>
      </c>
      <c r="M195" s="137">
        <v>254.30482323000192</v>
      </c>
      <c r="N195" s="138">
        <v>7200000</v>
      </c>
      <c r="O195" s="138">
        <v>553874000</v>
      </c>
      <c r="P195" s="138">
        <v>256425000</v>
      </c>
      <c r="Q195" s="138">
        <v>297449000</v>
      </c>
      <c r="R195" s="87">
        <f t="shared" ref="R195:R255" si="6">S195/(M195*0.3025)</f>
        <v>7199975.2363959616</v>
      </c>
      <c r="S195" s="138">
        <v>553874000</v>
      </c>
      <c r="T195" s="87">
        <f t="shared" ref="T195:T255" si="7">S195/(L195*0.3025)</f>
        <v>13742032.645992689</v>
      </c>
      <c r="U195" s="135"/>
      <c r="V195" s="115" t="s">
        <v>2043</v>
      </c>
      <c r="W195" s="115" t="s">
        <v>2043</v>
      </c>
      <c r="X195" s="115" t="s">
        <v>772</v>
      </c>
    </row>
    <row r="196" spans="1:24">
      <c r="A196" s="135"/>
      <c r="B196" s="135">
        <v>10</v>
      </c>
      <c r="C196" s="82">
        <v>1</v>
      </c>
      <c r="D196" s="82">
        <v>16</v>
      </c>
      <c r="E196" s="82">
        <v>3.8</v>
      </c>
      <c r="F196" s="83">
        <v>1604</v>
      </c>
      <c r="G196" s="82">
        <v>5</v>
      </c>
      <c r="H196" s="82">
        <v>41.509602401701038</v>
      </c>
      <c r="I196" s="82">
        <v>67.966816850575256</v>
      </c>
      <c r="J196" s="82">
        <v>66.55833579498686</v>
      </c>
      <c r="K196" s="82"/>
      <c r="L196" s="137">
        <v>148.054</v>
      </c>
      <c r="M196" s="137">
        <v>282.57915264556209</v>
      </c>
      <c r="N196" s="138">
        <v>7200000</v>
      </c>
      <c r="O196" s="138">
        <v>615457000</v>
      </c>
      <c r="P196" s="138">
        <v>284936000</v>
      </c>
      <c r="Q196" s="138">
        <v>330521000</v>
      </c>
      <c r="R196" s="87">
        <f t="shared" si="6"/>
        <v>7199995.3853399567</v>
      </c>
      <c r="S196" s="138">
        <v>615457000</v>
      </c>
      <c r="T196" s="87">
        <f t="shared" si="7"/>
        <v>13742071.102714701</v>
      </c>
      <c r="U196" s="135"/>
      <c r="V196" s="115" t="s">
        <v>2043</v>
      </c>
      <c r="W196" s="115" t="s">
        <v>2043</v>
      </c>
      <c r="X196" s="115" t="s">
        <v>772</v>
      </c>
    </row>
    <row r="197" spans="1:24">
      <c r="A197" s="135"/>
      <c r="B197" s="135">
        <v>10</v>
      </c>
      <c r="C197" s="82">
        <v>1</v>
      </c>
      <c r="D197" s="82">
        <v>16</v>
      </c>
      <c r="E197" s="82">
        <v>3.8</v>
      </c>
      <c r="F197" s="83">
        <v>1605</v>
      </c>
      <c r="G197" s="82">
        <v>5</v>
      </c>
      <c r="H197" s="82">
        <v>41.393530053812398</v>
      </c>
      <c r="I197" s="82">
        <v>67.776762801538155</v>
      </c>
      <c r="J197" s="82">
        <v>66.372220249178397</v>
      </c>
      <c r="K197" s="82"/>
      <c r="L197" s="137">
        <v>147.63999999999999</v>
      </c>
      <c r="M197" s="137">
        <v>281.78898305071652</v>
      </c>
      <c r="N197" s="138">
        <v>7200000</v>
      </c>
      <c r="O197" s="138">
        <v>613736000</v>
      </c>
      <c r="P197" s="138">
        <v>284139000</v>
      </c>
      <c r="Q197" s="138">
        <v>329597000</v>
      </c>
      <c r="R197" s="87">
        <f t="shared" si="6"/>
        <v>7199995.2477837522</v>
      </c>
      <c r="S197" s="138">
        <v>613736000</v>
      </c>
      <c r="T197" s="87">
        <f t="shared" si="7"/>
        <v>13742070.840171874</v>
      </c>
      <c r="U197" s="135"/>
      <c r="V197" s="115" t="s">
        <v>2043</v>
      </c>
      <c r="W197" s="115" t="s">
        <v>2043</v>
      </c>
      <c r="X197" s="115" t="s">
        <v>772</v>
      </c>
    </row>
    <row r="198" spans="1:24">
      <c r="A198" s="135"/>
      <c r="B198" s="135">
        <v>10</v>
      </c>
      <c r="C198" s="82">
        <v>1</v>
      </c>
      <c r="D198" s="82">
        <v>16</v>
      </c>
      <c r="E198" s="82">
        <v>3.8</v>
      </c>
      <c r="F198" s="83">
        <v>1606</v>
      </c>
      <c r="G198" s="82">
        <v>5</v>
      </c>
      <c r="H198" s="82">
        <v>48.896121394465403</v>
      </c>
      <c r="I198" s="82">
        <v>80.061324012704532</v>
      </c>
      <c r="J198" s="82">
        <v>78.402207647064927</v>
      </c>
      <c r="K198" s="82"/>
      <c r="L198" s="137">
        <v>174.3998</v>
      </c>
      <c r="M198" s="137">
        <v>332.86333165976947</v>
      </c>
      <c r="N198" s="138">
        <v>7200000</v>
      </c>
      <c r="O198" s="138">
        <v>724975000</v>
      </c>
      <c r="P198" s="138">
        <v>335639000</v>
      </c>
      <c r="Q198" s="138">
        <v>389336000</v>
      </c>
      <c r="R198" s="87">
        <f t="shared" si="6"/>
        <v>7199986.7281794474</v>
      </c>
      <c r="S198" s="138">
        <v>724975000</v>
      </c>
      <c r="T198" s="87">
        <f t="shared" si="7"/>
        <v>13742054.579465883</v>
      </c>
      <c r="U198" s="135"/>
      <c r="V198" s="115" t="s">
        <v>2043</v>
      </c>
      <c r="W198" s="115" t="s">
        <v>2043</v>
      </c>
      <c r="X198" s="115" t="s">
        <v>772</v>
      </c>
    </row>
    <row r="199" spans="1:24">
      <c r="A199" s="135"/>
      <c r="B199" s="135">
        <v>10</v>
      </c>
      <c r="C199" s="82">
        <v>1</v>
      </c>
      <c r="D199" s="82">
        <v>16</v>
      </c>
      <c r="E199" s="82">
        <v>3.8</v>
      </c>
      <c r="F199" s="83">
        <v>1607</v>
      </c>
      <c r="G199" s="82">
        <v>5</v>
      </c>
      <c r="H199" s="82">
        <v>52.450346404572279</v>
      </c>
      <c r="I199" s="82">
        <v>85.880925895900802</v>
      </c>
      <c r="J199" s="82">
        <v>84.10120951714643</v>
      </c>
      <c r="K199" s="82"/>
      <c r="L199" s="137">
        <v>187.07679999999999</v>
      </c>
      <c r="M199" s="137">
        <v>357.05893541304721</v>
      </c>
      <c r="N199" s="138">
        <v>7360000</v>
      </c>
      <c r="O199" s="138">
        <v>794956000</v>
      </c>
      <c r="P199" s="138">
        <v>368038000</v>
      </c>
      <c r="Q199" s="138">
        <v>426918000</v>
      </c>
      <c r="R199" s="87">
        <f t="shared" si="6"/>
        <v>7359999.8722010329</v>
      </c>
      <c r="S199" s="138">
        <v>794956000</v>
      </c>
      <c r="T199" s="87">
        <f t="shared" si="7"/>
        <v>14047459.220000902</v>
      </c>
      <c r="U199" s="135"/>
      <c r="V199" s="115" t="s">
        <v>2043</v>
      </c>
      <c r="W199" s="115" t="s">
        <v>2043</v>
      </c>
      <c r="X199" s="115" t="s">
        <v>772</v>
      </c>
    </row>
    <row r="200" spans="1:24">
      <c r="A200" s="135"/>
      <c r="B200" s="135">
        <v>10</v>
      </c>
      <c r="C200" s="82">
        <v>1</v>
      </c>
      <c r="D200" s="82">
        <v>16</v>
      </c>
      <c r="E200" s="82">
        <v>3.8</v>
      </c>
      <c r="F200" s="83">
        <v>1608</v>
      </c>
      <c r="G200" s="82">
        <v>5</v>
      </c>
      <c r="H200" s="82">
        <v>41.393530053812398</v>
      </c>
      <c r="I200" s="82">
        <v>67.776762801538155</v>
      </c>
      <c r="J200" s="82">
        <v>66.372220249178397</v>
      </c>
      <c r="K200" s="82"/>
      <c r="L200" s="137">
        <v>147.63999999999999</v>
      </c>
      <c r="M200" s="137">
        <v>281.78898305071652</v>
      </c>
      <c r="N200" s="138">
        <v>7260000</v>
      </c>
      <c r="O200" s="138">
        <v>618850000</v>
      </c>
      <c r="P200" s="138">
        <v>286507000</v>
      </c>
      <c r="Q200" s="138">
        <v>332343000</v>
      </c>
      <c r="R200" s="87">
        <f t="shared" si="6"/>
        <v>7259989.733518932</v>
      </c>
      <c r="S200" s="138">
        <v>618850000</v>
      </c>
      <c r="T200" s="87">
        <f t="shared" si="7"/>
        <v>13856577.648109877</v>
      </c>
      <c r="U200" s="135"/>
      <c r="V200" s="115" t="s">
        <v>2043</v>
      </c>
      <c r="W200" s="115" t="s">
        <v>2043</v>
      </c>
      <c r="X200" s="115" t="s">
        <v>772</v>
      </c>
    </row>
    <row r="201" spans="1:24">
      <c r="A201" s="135"/>
      <c r="B201" s="135">
        <v>10</v>
      </c>
      <c r="C201" s="82">
        <v>1</v>
      </c>
      <c r="D201" s="82">
        <v>16</v>
      </c>
      <c r="E201" s="82">
        <v>3.8</v>
      </c>
      <c r="F201" s="83">
        <v>1609</v>
      </c>
      <c r="G201" s="82">
        <v>5</v>
      </c>
      <c r="H201" s="82">
        <v>41.509602401701038</v>
      </c>
      <c r="I201" s="82">
        <v>67.966816850575256</v>
      </c>
      <c r="J201" s="82">
        <v>66.55833579498686</v>
      </c>
      <c r="K201" s="82"/>
      <c r="L201" s="137">
        <v>148.054</v>
      </c>
      <c r="M201" s="137">
        <v>282.57915264556209</v>
      </c>
      <c r="N201" s="138">
        <v>7260000</v>
      </c>
      <c r="O201" s="138">
        <v>620585000</v>
      </c>
      <c r="P201" s="138">
        <v>287310000</v>
      </c>
      <c r="Q201" s="138">
        <v>333275000</v>
      </c>
      <c r="R201" s="87">
        <f t="shared" si="6"/>
        <v>7259985.8905028244</v>
      </c>
      <c r="S201" s="138">
        <v>620585000</v>
      </c>
      <c r="T201" s="87">
        <f t="shared" si="7"/>
        <v>13856570.313243983</v>
      </c>
      <c r="U201" s="135"/>
      <c r="V201" s="115" t="s">
        <v>2043</v>
      </c>
      <c r="W201" s="115" t="s">
        <v>2043</v>
      </c>
      <c r="X201" s="115" t="s">
        <v>772</v>
      </c>
    </row>
    <row r="202" spans="1:24">
      <c r="A202" s="135"/>
      <c r="B202" s="135">
        <v>10</v>
      </c>
      <c r="C202" s="82">
        <v>1</v>
      </c>
      <c r="D202" s="82">
        <v>16</v>
      </c>
      <c r="E202" s="82">
        <v>3.8</v>
      </c>
      <c r="F202" s="83">
        <v>1610</v>
      </c>
      <c r="G202" s="82">
        <v>5</v>
      </c>
      <c r="H202" s="82">
        <v>37.356230996816343</v>
      </c>
      <c r="I202" s="82">
        <v>61.166187182856582</v>
      </c>
      <c r="J202" s="82">
        <v>59.898636047145303</v>
      </c>
      <c r="K202" s="82"/>
      <c r="L202" s="137">
        <v>133.24</v>
      </c>
      <c r="M202" s="137">
        <v>254.30482323000192</v>
      </c>
      <c r="N202" s="138">
        <v>7260000</v>
      </c>
      <c r="O202" s="138">
        <v>558490000</v>
      </c>
      <c r="P202" s="138">
        <v>258562000</v>
      </c>
      <c r="Q202" s="138">
        <v>299928000</v>
      </c>
      <c r="R202" s="87">
        <f t="shared" si="6"/>
        <v>7259980.0130982501</v>
      </c>
      <c r="S202" s="138">
        <v>558490000</v>
      </c>
      <c r="T202" s="87">
        <f t="shared" si="7"/>
        <v>13856559.09549908</v>
      </c>
      <c r="U202" s="135"/>
      <c r="V202" s="115" t="s">
        <v>2043</v>
      </c>
      <c r="W202" s="115" t="s">
        <v>2043</v>
      </c>
      <c r="X202" s="115" t="s">
        <v>772</v>
      </c>
    </row>
    <row r="203" spans="1:24">
      <c r="A203" s="135"/>
      <c r="B203" s="135">
        <v>10</v>
      </c>
      <c r="C203" s="82">
        <v>1</v>
      </c>
      <c r="D203" s="82">
        <v>16</v>
      </c>
      <c r="E203" s="82">
        <v>3.8</v>
      </c>
      <c r="F203" s="83">
        <v>1611</v>
      </c>
      <c r="G203" s="82">
        <v>5</v>
      </c>
      <c r="H203" s="82">
        <v>37.356230996816343</v>
      </c>
      <c r="I203" s="82">
        <v>61.166187182856582</v>
      </c>
      <c r="J203" s="82">
        <v>59.898636047145303</v>
      </c>
      <c r="K203" s="82"/>
      <c r="L203" s="137">
        <v>133.24</v>
      </c>
      <c r="M203" s="137">
        <v>254.30482323000192</v>
      </c>
      <c r="N203" s="138">
        <v>7260000</v>
      </c>
      <c r="O203" s="138">
        <v>558490000</v>
      </c>
      <c r="P203" s="138">
        <v>258562000</v>
      </c>
      <c r="Q203" s="138">
        <v>299928000</v>
      </c>
      <c r="R203" s="87">
        <f t="shared" si="6"/>
        <v>7259980.0130982501</v>
      </c>
      <c r="S203" s="138">
        <v>558490000</v>
      </c>
      <c r="T203" s="87">
        <f t="shared" si="7"/>
        <v>13856559.09549908</v>
      </c>
      <c r="U203" s="135"/>
      <c r="V203" s="115" t="s">
        <v>2043</v>
      </c>
      <c r="W203" s="115" t="s">
        <v>2043</v>
      </c>
      <c r="X203" s="115" t="s">
        <v>772</v>
      </c>
    </row>
    <row r="204" spans="1:24">
      <c r="A204" s="135"/>
      <c r="B204" s="135">
        <v>10</v>
      </c>
      <c r="C204" s="82">
        <v>1</v>
      </c>
      <c r="D204" s="82">
        <v>16</v>
      </c>
      <c r="E204" s="82">
        <v>3.8</v>
      </c>
      <c r="F204" s="83">
        <v>1612</v>
      </c>
      <c r="G204" s="82">
        <v>5</v>
      </c>
      <c r="H204" s="82">
        <v>44.127061883388805</v>
      </c>
      <c r="I204" s="82">
        <v>72.2525815631369</v>
      </c>
      <c r="J204" s="82">
        <v>70.755286308413304</v>
      </c>
      <c r="K204" s="82"/>
      <c r="L204" s="137">
        <v>157.38980000000001</v>
      </c>
      <c r="M204" s="137">
        <v>300.3976678715502</v>
      </c>
      <c r="N204" s="138">
        <v>7260000</v>
      </c>
      <c r="O204" s="138">
        <v>659717000</v>
      </c>
      <c r="P204" s="138">
        <v>305427000</v>
      </c>
      <c r="Q204" s="138">
        <v>354290000</v>
      </c>
      <c r="R204" s="87">
        <f t="shared" si="6"/>
        <v>7259985.2724577179</v>
      </c>
      <c r="S204" s="138">
        <v>659717000</v>
      </c>
      <c r="T204" s="87">
        <f t="shared" si="7"/>
        <v>13856569.133629365</v>
      </c>
      <c r="U204" s="135"/>
      <c r="V204" s="115" t="s">
        <v>2043</v>
      </c>
      <c r="W204" s="115" t="s">
        <v>2043</v>
      </c>
      <c r="X204" s="115" t="s">
        <v>772</v>
      </c>
    </row>
    <row r="205" spans="1:24">
      <c r="A205" s="135"/>
      <c r="B205" s="135">
        <v>10</v>
      </c>
      <c r="C205" s="82">
        <v>1</v>
      </c>
      <c r="D205" s="82">
        <v>17</v>
      </c>
      <c r="E205" s="82">
        <v>3.8</v>
      </c>
      <c r="F205" s="83">
        <v>1701</v>
      </c>
      <c r="G205" s="82">
        <v>5</v>
      </c>
      <c r="H205" s="82">
        <v>39.716985546796771</v>
      </c>
      <c r="I205" s="82">
        <v>65.031629462330386</v>
      </c>
      <c r="J205" s="82">
        <v>63.683974498392466</v>
      </c>
      <c r="K205" s="82"/>
      <c r="L205" s="137">
        <v>141.6602</v>
      </c>
      <c r="M205" s="137">
        <v>270.37580396072286</v>
      </c>
      <c r="N205" s="138">
        <v>7270000</v>
      </c>
      <c r="O205" s="138">
        <v>594603000</v>
      </c>
      <c r="P205" s="138">
        <v>275281000</v>
      </c>
      <c r="Q205" s="138">
        <v>319322000</v>
      </c>
      <c r="R205" s="87">
        <f t="shared" si="6"/>
        <v>7269991.3352884939</v>
      </c>
      <c r="S205" s="138">
        <v>594603000</v>
      </c>
      <c r="T205" s="87">
        <f t="shared" si="7"/>
        <v>13875666.927380562</v>
      </c>
      <c r="U205" s="135"/>
      <c r="V205" s="115" t="s">
        <v>2043</v>
      </c>
      <c r="W205" s="115" t="s">
        <v>2043</v>
      </c>
      <c r="X205" s="115" t="s">
        <v>772</v>
      </c>
    </row>
    <row r="206" spans="1:24">
      <c r="A206" s="135"/>
      <c r="B206" s="135">
        <v>10</v>
      </c>
      <c r="C206" s="82">
        <v>1</v>
      </c>
      <c r="D206" s="82">
        <v>17</v>
      </c>
      <c r="E206" s="82">
        <v>3.8</v>
      </c>
      <c r="F206" s="83">
        <v>1702</v>
      </c>
      <c r="G206" s="82">
        <v>5</v>
      </c>
      <c r="H206" s="82">
        <v>37.356230996816343</v>
      </c>
      <c r="I206" s="82">
        <v>61.166187182856582</v>
      </c>
      <c r="J206" s="82">
        <v>59.898636047145303</v>
      </c>
      <c r="K206" s="82"/>
      <c r="L206" s="137">
        <v>133.24</v>
      </c>
      <c r="M206" s="137">
        <v>254.30482323000192</v>
      </c>
      <c r="N206" s="138">
        <v>7270000</v>
      </c>
      <c r="O206" s="138">
        <v>559260000</v>
      </c>
      <c r="P206" s="138">
        <v>258919000</v>
      </c>
      <c r="Q206" s="138">
        <v>300341000</v>
      </c>
      <c r="R206" s="87">
        <f t="shared" si="6"/>
        <v>7269989.4754164396</v>
      </c>
      <c r="S206" s="138">
        <v>559260000</v>
      </c>
      <c r="T206" s="87">
        <f t="shared" si="7"/>
        <v>13875663.377587451</v>
      </c>
      <c r="U206" s="135"/>
      <c r="V206" s="115" t="s">
        <v>2043</v>
      </c>
      <c r="W206" s="115" t="s">
        <v>2043</v>
      </c>
      <c r="X206" s="115" t="s">
        <v>772</v>
      </c>
    </row>
    <row r="207" spans="1:24">
      <c r="A207" s="135"/>
      <c r="B207" s="135">
        <v>10</v>
      </c>
      <c r="C207" s="82">
        <v>1</v>
      </c>
      <c r="D207" s="82">
        <v>17</v>
      </c>
      <c r="E207" s="82">
        <v>3.8</v>
      </c>
      <c r="F207" s="83">
        <v>1703</v>
      </c>
      <c r="G207" s="82">
        <v>5</v>
      </c>
      <c r="H207" s="82">
        <v>37.356230996816343</v>
      </c>
      <c r="I207" s="82">
        <v>61.166187182856582</v>
      </c>
      <c r="J207" s="82">
        <v>59.898636047145303</v>
      </c>
      <c r="K207" s="82"/>
      <c r="L207" s="137">
        <v>133.24</v>
      </c>
      <c r="M207" s="137">
        <v>254.30482323000192</v>
      </c>
      <c r="N207" s="138">
        <v>7270000</v>
      </c>
      <c r="O207" s="138">
        <v>559260000</v>
      </c>
      <c r="P207" s="138">
        <v>258919000</v>
      </c>
      <c r="Q207" s="138">
        <v>300341000</v>
      </c>
      <c r="R207" s="87">
        <f t="shared" si="6"/>
        <v>7269989.4754164396</v>
      </c>
      <c r="S207" s="138">
        <v>559260000</v>
      </c>
      <c r="T207" s="87">
        <f t="shared" si="7"/>
        <v>13875663.377587451</v>
      </c>
      <c r="U207" s="135"/>
      <c r="V207" s="115" t="s">
        <v>2043</v>
      </c>
      <c r="W207" s="115" t="s">
        <v>2043</v>
      </c>
      <c r="X207" s="115" t="s">
        <v>772</v>
      </c>
    </row>
    <row r="208" spans="1:24">
      <c r="A208" s="135"/>
      <c r="B208" s="135">
        <v>10</v>
      </c>
      <c r="C208" s="82">
        <v>1</v>
      </c>
      <c r="D208" s="82">
        <v>17</v>
      </c>
      <c r="E208" s="82">
        <v>3.8</v>
      </c>
      <c r="F208" s="83">
        <v>1704</v>
      </c>
      <c r="G208" s="82">
        <v>5</v>
      </c>
      <c r="H208" s="82">
        <v>41.509602401701038</v>
      </c>
      <c r="I208" s="82">
        <v>67.966816850575256</v>
      </c>
      <c r="J208" s="82">
        <v>66.55833579498686</v>
      </c>
      <c r="K208" s="82"/>
      <c r="L208" s="137">
        <v>148.054</v>
      </c>
      <c r="M208" s="137">
        <v>282.57915264556209</v>
      </c>
      <c r="N208" s="138">
        <v>7270000</v>
      </c>
      <c r="O208" s="138">
        <v>621440000</v>
      </c>
      <c r="P208" s="138">
        <v>287706000</v>
      </c>
      <c r="Q208" s="138">
        <v>333734000</v>
      </c>
      <c r="R208" s="87">
        <f t="shared" si="6"/>
        <v>7269988.2075687861</v>
      </c>
      <c r="S208" s="138">
        <v>621440000</v>
      </c>
      <c r="T208" s="87">
        <f t="shared" si="7"/>
        <v>13875660.957745258</v>
      </c>
      <c r="U208" s="135"/>
      <c r="V208" s="115" t="s">
        <v>2043</v>
      </c>
      <c r="W208" s="115" t="s">
        <v>2043</v>
      </c>
      <c r="X208" s="115" t="s">
        <v>772</v>
      </c>
    </row>
    <row r="209" spans="1:24">
      <c r="A209" s="135"/>
      <c r="B209" s="135">
        <v>10</v>
      </c>
      <c r="C209" s="82">
        <v>1</v>
      </c>
      <c r="D209" s="82">
        <v>17</v>
      </c>
      <c r="E209" s="82">
        <v>3.8</v>
      </c>
      <c r="F209" s="83">
        <v>1705</v>
      </c>
      <c r="G209" s="82">
        <v>5</v>
      </c>
      <c r="H209" s="82">
        <v>41.393530053812398</v>
      </c>
      <c r="I209" s="82">
        <v>67.776762801538155</v>
      </c>
      <c r="J209" s="82">
        <v>66.372220249178397</v>
      </c>
      <c r="K209" s="82"/>
      <c r="L209" s="137">
        <v>147.63999999999999</v>
      </c>
      <c r="M209" s="137">
        <v>281.78898305071652</v>
      </c>
      <c r="N209" s="138">
        <v>7270000</v>
      </c>
      <c r="O209" s="138">
        <v>619702000</v>
      </c>
      <c r="P209" s="138">
        <v>286901000</v>
      </c>
      <c r="Q209" s="138">
        <v>332801000</v>
      </c>
      <c r="R209" s="87">
        <f t="shared" si="6"/>
        <v>7269984.9040012108</v>
      </c>
      <c r="S209" s="138">
        <v>619702000</v>
      </c>
      <c r="T209" s="87">
        <f t="shared" si="7"/>
        <v>13875654.652482809</v>
      </c>
      <c r="U209" s="135"/>
      <c r="V209" s="115" t="s">
        <v>2043</v>
      </c>
      <c r="W209" s="115" t="s">
        <v>2043</v>
      </c>
      <c r="X209" s="115" t="s">
        <v>772</v>
      </c>
    </row>
    <row r="210" spans="1:24">
      <c r="A210" s="135"/>
      <c r="B210" s="135">
        <v>10</v>
      </c>
      <c r="C210" s="82">
        <v>1</v>
      </c>
      <c r="D210" s="82">
        <v>17</v>
      </c>
      <c r="E210" s="82">
        <v>3.8</v>
      </c>
      <c r="F210" s="83">
        <v>1706</v>
      </c>
      <c r="G210" s="82">
        <v>5</v>
      </c>
      <c r="H210" s="82">
        <v>48.068250793389154</v>
      </c>
      <c r="I210" s="82">
        <v>78.705788756673755</v>
      </c>
      <c r="J210" s="82">
        <v>77.074763242081346</v>
      </c>
      <c r="K210" s="82"/>
      <c r="L210" s="137">
        <v>171.447</v>
      </c>
      <c r="M210" s="137">
        <v>327.22755199875513</v>
      </c>
      <c r="N210" s="138">
        <v>7270000</v>
      </c>
      <c r="O210" s="138">
        <v>719629000</v>
      </c>
      <c r="P210" s="138">
        <v>333164000</v>
      </c>
      <c r="Q210" s="138">
        <v>386465000</v>
      </c>
      <c r="R210" s="87">
        <f t="shared" si="6"/>
        <v>7269983.3141931063</v>
      </c>
      <c r="S210" s="138">
        <v>719629000</v>
      </c>
      <c r="T210" s="87">
        <f t="shared" si="7"/>
        <v>13875651.618139755</v>
      </c>
      <c r="U210" s="135"/>
      <c r="V210" s="115" t="s">
        <v>2043</v>
      </c>
      <c r="W210" s="115" t="s">
        <v>2043</v>
      </c>
      <c r="X210" s="115" t="s">
        <v>772</v>
      </c>
    </row>
    <row r="211" spans="1:24">
      <c r="A211" s="135"/>
      <c r="B211" s="135">
        <v>10</v>
      </c>
      <c r="C211" s="82">
        <v>1</v>
      </c>
      <c r="D211" s="82">
        <v>17</v>
      </c>
      <c r="E211" s="82">
        <v>3.8</v>
      </c>
      <c r="F211" s="83">
        <v>1707</v>
      </c>
      <c r="G211" s="82">
        <v>5</v>
      </c>
      <c r="H211" s="82">
        <v>27.762038376649308</v>
      </c>
      <c r="I211" s="82">
        <v>45.456888733461859</v>
      </c>
      <c r="J211" s="82">
        <v>44.514882478147157</v>
      </c>
      <c r="K211" s="82"/>
      <c r="L211" s="137">
        <v>99.02</v>
      </c>
      <c r="M211" s="137">
        <v>188.99177121160901</v>
      </c>
      <c r="N211" s="138">
        <v>7270000</v>
      </c>
      <c r="O211" s="138">
        <v>415625000</v>
      </c>
      <c r="P211" s="138">
        <v>192420000</v>
      </c>
      <c r="Q211" s="138">
        <v>223205000</v>
      </c>
      <c r="R211" s="87">
        <f t="shared" si="6"/>
        <v>7269982.8851826917</v>
      </c>
      <c r="S211" s="138">
        <v>415625000</v>
      </c>
      <c r="T211" s="87">
        <f t="shared" si="7"/>
        <v>13875650.799320951</v>
      </c>
      <c r="U211" s="135"/>
      <c r="V211" s="115" t="s">
        <v>2043</v>
      </c>
      <c r="W211" s="115" t="s">
        <v>2043</v>
      </c>
      <c r="X211" s="115" t="s">
        <v>772</v>
      </c>
    </row>
    <row r="212" spans="1:24">
      <c r="A212" s="135"/>
      <c r="B212" s="135">
        <v>10</v>
      </c>
      <c r="C212" s="82">
        <v>1</v>
      </c>
      <c r="D212" s="82">
        <v>17</v>
      </c>
      <c r="E212" s="82">
        <v>3.8</v>
      </c>
      <c r="F212" s="83">
        <v>1708</v>
      </c>
      <c r="G212" s="82">
        <v>5</v>
      </c>
      <c r="H212" s="82">
        <v>50.89808902755432</v>
      </c>
      <c r="I212" s="82">
        <v>83.339297290843135</v>
      </c>
      <c r="J212" s="82">
        <v>81.612251257802257</v>
      </c>
      <c r="K212" s="82"/>
      <c r="L212" s="137">
        <v>181.5403</v>
      </c>
      <c r="M212" s="137">
        <v>346.49184854864541</v>
      </c>
      <c r="N212" s="138">
        <v>7430000</v>
      </c>
      <c r="O212" s="138">
        <v>778765000</v>
      </c>
      <c r="P212" s="138">
        <v>360542000</v>
      </c>
      <c r="Q212" s="138">
        <v>418223000</v>
      </c>
      <c r="R212" s="87">
        <f t="shared" si="6"/>
        <v>7429986.4855397344</v>
      </c>
      <c r="S212" s="138">
        <v>778765000</v>
      </c>
      <c r="T212" s="87">
        <f t="shared" si="7"/>
        <v>14181037.224605864</v>
      </c>
      <c r="U212" s="135"/>
      <c r="V212" s="115" t="s">
        <v>2043</v>
      </c>
      <c r="W212" s="115" t="s">
        <v>2043</v>
      </c>
      <c r="X212" s="115" t="s">
        <v>772</v>
      </c>
    </row>
    <row r="213" spans="1:24">
      <c r="A213" s="135"/>
      <c r="B213" s="135">
        <v>10</v>
      </c>
      <c r="C213" s="82">
        <v>1</v>
      </c>
      <c r="D213" s="82">
        <v>17</v>
      </c>
      <c r="E213" s="82">
        <v>3.8</v>
      </c>
      <c r="F213" s="83">
        <v>1709</v>
      </c>
      <c r="G213" s="82">
        <v>5</v>
      </c>
      <c r="H213" s="82">
        <v>41.393530053812398</v>
      </c>
      <c r="I213" s="82">
        <v>67.776762801538155</v>
      </c>
      <c r="J213" s="82">
        <v>66.372220249178397</v>
      </c>
      <c r="K213" s="82"/>
      <c r="L213" s="137">
        <v>147.63999999999999</v>
      </c>
      <c r="M213" s="137">
        <v>281.78898305071652</v>
      </c>
      <c r="N213" s="138">
        <v>7330000</v>
      </c>
      <c r="O213" s="138">
        <v>624817000</v>
      </c>
      <c r="P213" s="138">
        <v>289269000</v>
      </c>
      <c r="Q213" s="138">
        <v>335548000</v>
      </c>
      <c r="R213" s="87">
        <f t="shared" si="6"/>
        <v>7329991.1211571442</v>
      </c>
      <c r="S213" s="138">
        <v>624817000</v>
      </c>
      <c r="T213" s="87">
        <f t="shared" si="7"/>
        <v>13990183.851271017</v>
      </c>
      <c r="U213" s="135"/>
      <c r="V213" s="115" t="s">
        <v>2043</v>
      </c>
      <c r="W213" s="115" t="s">
        <v>2043</v>
      </c>
      <c r="X213" s="115" t="s">
        <v>772</v>
      </c>
    </row>
    <row r="214" spans="1:24">
      <c r="A214" s="135"/>
      <c r="B214" s="135">
        <v>10</v>
      </c>
      <c r="C214" s="82">
        <v>1</v>
      </c>
      <c r="D214" s="82">
        <v>17</v>
      </c>
      <c r="E214" s="82">
        <v>3.8</v>
      </c>
      <c r="F214" s="83">
        <v>1710</v>
      </c>
      <c r="G214" s="82">
        <v>5</v>
      </c>
      <c r="H214" s="82">
        <v>41.509602401701038</v>
      </c>
      <c r="I214" s="82">
        <v>67.966816850575256</v>
      </c>
      <c r="J214" s="82">
        <v>66.55833579498686</v>
      </c>
      <c r="K214" s="82"/>
      <c r="L214" s="137">
        <v>148.054</v>
      </c>
      <c r="M214" s="137">
        <v>282.57915264556209</v>
      </c>
      <c r="N214" s="138">
        <v>7330000</v>
      </c>
      <c r="O214" s="138">
        <v>626568000</v>
      </c>
      <c r="P214" s="138">
        <v>290080000</v>
      </c>
      <c r="Q214" s="138">
        <v>336488000</v>
      </c>
      <c r="R214" s="87">
        <f t="shared" si="6"/>
        <v>7329978.7127316548</v>
      </c>
      <c r="S214" s="138">
        <v>626568000</v>
      </c>
      <c r="T214" s="87">
        <f t="shared" si="7"/>
        <v>13990160.168274542</v>
      </c>
      <c r="U214" s="135"/>
      <c r="V214" s="115" t="s">
        <v>2043</v>
      </c>
      <c r="W214" s="115" t="s">
        <v>2043</v>
      </c>
      <c r="X214" s="115" t="s">
        <v>772</v>
      </c>
    </row>
    <row r="215" spans="1:24">
      <c r="A215" s="135"/>
      <c r="B215" s="135">
        <v>10</v>
      </c>
      <c r="C215" s="82">
        <v>1</v>
      </c>
      <c r="D215" s="82">
        <v>17</v>
      </c>
      <c r="E215" s="82">
        <v>3.8</v>
      </c>
      <c r="F215" s="83">
        <v>1711</v>
      </c>
      <c r="G215" s="82">
        <v>5</v>
      </c>
      <c r="H215" s="82">
        <v>37.356230996816343</v>
      </c>
      <c r="I215" s="82">
        <v>61.166187182856582</v>
      </c>
      <c r="J215" s="82">
        <v>59.898636047145303</v>
      </c>
      <c r="K215" s="82"/>
      <c r="L215" s="137">
        <v>133.24</v>
      </c>
      <c r="M215" s="137">
        <v>254.30482323000192</v>
      </c>
      <c r="N215" s="138">
        <v>7330000</v>
      </c>
      <c r="O215" s="138">
        <v>563875000</v>
      </c>
      <c r="P215" s="138">
        <v>261055000</v>
      </c>
      <c r="Q215" s="138">
        <v>302820000</v>
      </c>
      <c r="R215" s="87">
        <f t="shared" si="6"/>
        <v>7329981.252817017</v>
      </c>
      <c r="S215" s="138">
        <v>563875000</v>
      </c>
      <c r="T215" s="87">
        <f t="shared" si="7"/>
        <v>13990165.016337881</v>
      </c>
      <c r="U215" s="135"/>
      <c r="V215" s="115" t="s">
        <v>2043</v>
      </c>
      <c r="W215" s="115" t="s">
        <v>2043</v>
      </c>
      <c r="X215" s="115" t="s">
        <v>772</v>
      </c>
    </row>
    <row r="216" spans="1:24">
      <c r="A216" s="135"/>
      <c r="B216" s="135">
        <v>10</v>
      </c>
      <c r="C216" s="82">
        <v>1</v>
      </c>
      <c r="D216" s="82">
        <v>17</v>
      </c>
      <c r="E216" s="82">
        <v>3.8</v>
      </c>
      <c r="F216" s="83">
        <v>1712</v>
      </c>
      <c r="G216" s="82">
        <v>5</v>
      </c>
      <c r="H216" s="82">
        <v>37.356230996816343</v>
      </c>
      <c r="I216" s="82">
        <v>61.166187182856582</v>
      </c>
      <c r="J216" s="82">
        <v>59.898636047145303</v>
      </c>
      <c r="K216" s="82"/>
      <c r="L216" s="137">
        <v>133.24</v>
      </c>
      <c r="M216" s="137">
        <v>254.30482323000192</v>
      </c>
      <c r="N216" s="138">
        <v>7330000</v>
      </c>
      <c r="O216" s="138">
        <v>563875000</v>
      </c>
      <c r="P216" s="138">
        <v>261055000</v>
      </c>
      <c r="Q216" s="138">
        <v>302820000</v>
      </c>
      <c r="R216" s="87">
        <f t="shared" si="6"/>
        <v>7329981.252817017</v>
      </c>
      <c r="S216" s="138">
        <v>563875000</v>
      </c>
      <c r="T216" s="87">
        <f t="shared" si="7"/>
        <v>13990165.016337881</v>
      </c>
      <c r="U216" s="135"/>
      <c r="V216" s="115" t="s">
        <v>2043</v>
      </c>
      <c r="W216" s="115" t="s">
        <v>2043</v>
      </c>
      <c r="X216" s="115" t="s">
        <v>772</v>
      </c>
    </row>
    <row r="217" spans="1:24">
      <c r="A217" s="135"/>
      <c r="B217" s="135">
        <v>10</v>
      </c>
      <c r="C217" s="82">
        <v>1</v>
      </c>
      <c r="D217" s="82">
        <v>17</v>
      </c>
      <c r="E217" s="82">
        <v>3.8</v>
      </c>
      <c r="F217" s="83">
        <v>1713</v>
      </c>
      <c r="G217" s="82">
        <v>5</v>
      </c>
      <c r="H217" s="82">
        <v>43.379937263452483</v>
      </c>
      <c r="I217" s="82">
        <v>71.029257819479767</v>
      </c>
      <c r="J217" s="82">
        <v>69.557313587470404</v>
      </c>
      <c r="K217" s="82"/>
      <c r="L217" s="137">
        <v>154.72499999999999</v>
      </c>
      <c r="M217" s="137">
        <v>295.31157140695018</v>
      </c>
      <c r="N217" s="138">
        <v>7330000</v>
      </c>
      <c r="O217" s="138">
        <v>654801000</v>
      </c>
      <c r="P217" s="138">
        <v>303151000</v>
      </c>
      <c r="Q217" s="138">
        <v>351650000</v>
      </c>
      <c r="R217" s="87">
        <f t="shared" si="6"/>
        <v>7329991.8274307521</v>
      </c>
      <c r="S217" s="138">
        <v>654801000</v>
      </c>
      <c r="T217" s="87">
        <f t="shared" si="7"/>
        <v>13990185.199280517</v>
      </c>
      <c r="U217" s="135"/>
      <c r="V217" s="115" t="s">
        <v>2043</v>
      </c>
      <c r="W217" s="115" t="s">
        <v>2043</v>
      </c>
      <c r="X217" s="115" t="s">
        <v>772</v>
      </c>
    </row>
    <row r="218" spans="1:24">
      <c r="A218" s="135"/>
      <c r="B218" s="135">
        <v>10</v>
      </c>
      <c r="C218" s="82">
        <v>1</v>
      </c>
      <c r="D218" s="82">
        <v>18</v>
      </c>
      <c r="E218" s="82">
        <v>3.8</v>
      </c>
      <c r="F218" s="83">
        <v>1801</v>
      </c>
      <c r="G218" s="82">
        <v>5</v>
      </c>
      <c r="H218" s="82">
        <v>39.716985546796771</v>
      </c>
      <c r="I218" s="82">
        <v>65.031629462330386</v>
      </c>
      <c r="J218" s="82">
        <v>63.683974498392466</v>
      </c>
      <c r="K218" s="82"/>
      <c r="L218" s="137">
        <v>141.6602</v>
      </c>
      <c r="M218" s="137">
        <v>270.37580396072286</v>
      </c>
      <c r="N218" s="138">
        <v>7340000</v>
      </c>
      <c r="O218" s="138">
        <v>600328000</v>
      </c>
      <c r="P218" s="138">
        <v>277932000</v>
      </c>
      <c r="Q218" s="138">
        <v>322396000</v>
      </c>
      <c r="R218" s="87">
        <f t="shared" si="6"/>
        <v>7339988.7964424519</v>
      </c>
      <c r="S218" s="138">
        <v>600328000</v>
      </c>
      <c r="T218" s="87">
        <f t="shared" si="7"/>
        <v>14009265.636366647</v>
      </c>
      <c r="U218" s="135"/>
      <c r="V218" s="115" t="s">
        <v>2043</v>
      </c>
      <c r="W218" s="115" t="s">
        <v>2043</v>
      </c>
      <c r="X218" s="115" t="s">
        <v>772</v>
      </c>
    </row>
    <row r="219" spans="1:24">
      <c r="A219" s="135"/>
      <c r="B219" s="135">
        <v>10</v>
      </c>
      <c r="C219" s="82">
        <v>1</v>
      </c>
      <c r="D219" s="82">
        <v>18</v>
      </c>
      <c r="E219" s="82">
        <v>3.8</v>
      </c>
      <c r="F219" s="83">
        <v>1802</v>
      </c>
      <c r="G219" s="82">
        <v>5</v>
      </c>
      <c r="H219" s="82">
        <v>37.356230996816343</v>
      </c>
      <c r="I219" s="82">
        <v>61.166187182856582</v>
      </c>
      <c r="J219" s="82">
        <v>59.898636047145303</v>
      </c>
      <c r="K219" s="82"/>
      <c r="L219" s="137">
        <v>133.24</v>
      </c>
      <c r="M219" s="137">
        <v>254.30482323000192</v>
      </c>
      <c r="N219" s="138">
        <v>7340000</v>
      </c>
      <c r="O219" s="138">
        <v>564645000</v>
      </c>
      <c r="P219" s="138">
        <v>261412000</v>
      </c>
      <c r="Q219" s="138">
        <v>303233000</v>
      </c>
      <c r="R219" s="87">
        <f t="shared" si="6"/>
        <v>7339990.7151352065</v>
      </c>
      <c r="S219" s="138">
        <v>564645000</v>
      </c>
      <c r="T219" s="87">
        <f t="shared" si="7"/>
        <v>14009269.298426252</v>
      </c>
      <c r="U219" s="135"/>
      <c r="V219" s="115" t="s">
        <v>2043</v>
      </c>
      <c r="W219" s="115" t="s">
        <v>2043</v>
      </c>
      <c r="X219" s="115" t="s">
        <v>772</v>
      </c>
    </row>
    <row r="220" spans="1:24">
      <c r="A220" s="135"/>
      <c r="B220" s="135">
        <v>10</v>
      </c>
      <c r="C220" s="82">
        <v>1</v>
      </c>
      <c r="D220" s="82">
        <v>18</v>
      </c>
      <c r="E220" s="82">
        <v>3.8</v>
      </c>
      <c r="F220" s="83">
        <v>1803</v>
      </c>
      <c r="G220" s="82">
        <v>5</v>
      </c>
      <c r="H220" s="82">
        <v>37.356230996816343</v>
      </c>
      <c r="I220" s="82">
        <v>61.166187182856582</v>
      </c>
      <c r="J220" s="82">
        <v>59.898636047145303</v>
      </c>
      <c r="K220" s="82"/>
      <c r="L220" s="137">
        <v>133.24</v>
      </c>
      <c r="M220" s="137">
        <v>254.30482323000192</v>
      </c>
      <c r="N220" s="138">
        <v>7340000</v>
      </c>
      <c r="O220" s="138">
        <v>564645000</v>
      </c>
      <c r="P220" s="138">
        <v>261412000</v>
      </c>
      <c r="Q220" s="138">
        <v>303233000</v>
      </c>
      <c r="R220" s="87">
        <f t="shared" si="6"/>
        <v>7339990.7151352065</v>
      </c>
      <c r="S220" s="138">
        <v>564645000</v>
      </c>
      <c r="T220" s="87">
        <f t="shared" si="7"/>
        <v>14009269.298426252</v>
      </c>
      <c r="U220" s="135"/>
      <c r="V220" s="115" t="s">
        <v>2043</v>
      </c>
      <c r="W220" s="115" t="s">
        <v>2043</v>
      </c>
      <c r="X220" s="115" t="s">
        <v>772</v>
      </c>
    </row>
    <row r="221" spans="1:24">
      <c r="A221" s="135"/>
      <c r="B221" s="135">
        <v>10</v>
      </c>
      <c r="C221" s="82">
        <v>1</v>
      </c>
      <c r="D221" s="82">
        <v>18</v>
      </c>
      <c r="E221" s="82">
        <v>3.8</v>
      </c>
      <c r="F221" s="83">
        <v>1804</v>
      </c>
      <c r="G221" s="82">
        <v>5</v>
      </c>
      <c r="H221" s="82">
        <v>41.509602401701038</v>
      </c>
      <c r="I221" s="82">
        <v>67.966816850575256</v>
      </c>
      <c r="J221" s="82">
        <v>66.55833579498686</v>
      </c>
      <c r="K221" s="82"/>
      <c r="L221" s="137">
        <v>148.054</v>
      </c>
      <c r="M221" s="137">
        <v>282.57915264556209</v>
      </c>
      <c r="N221" s="138">
        <v>7340000</v>
      </c>
      <c r="O221" s="138">
        <v>627424000</v>
      </c>
      <c r="P221" s="138">
        <v>290476000</v>
      </c>
      <c r="Q221" s="138">
        <v>336948000</v>
      </c>
      <c r="R221" s="87">
        <f t="shared" si="6"/>
        <v>7339992.728414068</v>
      </c>
      <c r="S221" s="138">
        <v>627424000</v>
      </c>
      <c r="T221" s="87">
        <f t="shared" si="7"/>
        <v>14009273.141014999</v>
      </c>
      <c r="U221" s="135"/>
      <c r="V221" s="115" t="s">
        <v>2043</v>
      </c>
      <c r="W221" s="115" t="s">
        <v>2043</v>
      </c>
      <c r="X221" s="115" t="s">
        <v>772</v>
      </c>
    </row>
    <row r="222" spans="1:24">
      <c r="A222" s="135"/>
      <c r="B222" s="135">
        <v>10</v>
      </c>
      <c r="C222" s="82">
        <v>1</v>
      </c>
      <c r="D222" s="82">
        <v>18</v>
      </c>
      <c r="E222" s="82">
        <v>3.8</v>
      </c>
      <c r="F222" s="83">
        <v>1805</v>
      </c>
      <c r="G222" s="82">
        <v>5</v>
      </c>
      <c r="H222" s="82">
        <v>41.393530053812398</v>
      </c>
      <c r="I222" s="82">
        <v>67.776762801538155</v>
      </c>
      <c r="J222" s="82">
        <v>66.372220249178397</v>
      </c>
      <c r="K222" s="82"/>
      <c r="L222" s="137">
        <v>147.63999999999999</v>
      </c>
      <c r="M222" s="137">
        <v>281.78898305071652</v>
      </c>
      <c r="N222" s="138">
        <v>7340000</v>
      </c>
      <c r="O222" s="138">
        <v>625669000</v>
      </c>
      <c r="P222" s="138">
        <v>289664000</v>
      </c>
      <c r="Q222" s="138">
        <v>336005000</v>
      </c>
      <c r="R222" s="87">
        <f t="shared" si="6"/>
        <v>7339986.2916394221</v>
      </c>
      <c r="S222" s="138">
        <v>625669000</v>
      </c>
      <c r="T222" s="87">
        <f t="shared" si="7"/>
        <v>14009260.85564395</v>
      </c>
      <c r="U222" s="135"/>
      <c r="V222" s="115" t="s">
        <v>2043</v>
      </c>
      <c r="W222" s="115" t="s">
        <v>2043</v>
      </c>
      <c r="X222" s="115" t="s">
        <v>772</v>
      </c>
    </row>
    <row r="223" spans="1:24">
      <c r="A223" s="135"/>
      <c r="B223" s="135">
        <v>10</v>
      </c>
      <c r="C223" s="82">
        <v>1</v>
      </c>
      <c r="D223" s="82">
        <v>18</v>
      </c>
      <c r="E223" s="82">
        <v>3.8</v>
      </c>
      <c r="F223" s="83">
        <v>1806</v>
      </c>
      <c r="G223" s="82">
        <v>5</v>
      </c>
      <c r="H223" s="82">
        <v>47.240380192312905</v>
      </c>
      <c r="I223" s="82">
        <v>77.350253500642992</v>
      </c>
      <c r="J223" s="82">
        <v>75.747318837097779</v>
      </c>
      <c r="K223" s="82"/>
      <c r="L223" s="137">
        <v>168.49420000000001</v>
      </c>
      <c r="M223" s="137">
        <v>321.59177233774074</v>
      </c>
      <c r="N223" s="138">
        <v>7340000</v>
      </c>
      <c r="O223" s="138">
        <v>714045000</v>
      </c>
      <c r="P223" s="138">
        <v>330579000</v>
      </c>
      <c r="Q223" s="138">
        <v>383466000</v>
      </c>
      <c r="R223" s="87">
        <f t="shared" si="6"/>
        <v>7339986.7219362902</v>
      </c>
      <c r="S223" s="138">
        <v>714045000</v>
      </c>
      <c r="T223" s="87">
        <f t="shared" si="7"/>
        <v>14009261.676918108</v>
      </c>
      <c r="U223" s="135"/>
      <c r="V223" s="115" t="s">
        <v>2043</v>
      </c>
      <c r="W223" s="115" t="s">
        <v>2043</v>
      </c>
      <c r="X223" s="115" t="s">
        <v>772</v>
      </c>
    </row>
    <row r="224" spans="1:24">
      <c r="A224" s="135"/>
      <c r="B224" s="135">
        <v>10</v>
      </c>
      <c r="C224" s="82">
        <v>1</v>
      </c>
      <c r="D224" s="82">
        <v>18</v>
      </c>
      <c r="E224" s="82">
        <v>3.8</v>
      </c>
      <c r="F224" s="83">
        <v>1807</v>
      </c>
      <c r="G224" s="82">
        <v>5</v>
      </c>
      <c r="H224" s="82">
        <v>26.64379064825842</v>
      </c>
      <c r="I224" s="82">
        <v>43.625897007412455</v>
      </c>
      <c r="J224" s="82">
        <v>42.721834520521526</v>
      </c>
      <c r="K224" s="82"/>
      <c r="L224" s="137">
        <v>95.031499999999994</v>
      </c>
      <c r="M224" s="137">
        <v>181.37923152793397</v>
      </c>
      <c r="N224" s="138">
        <v>7340000</v>
      </c>
      <c r="O224" s="138">
        <v>402725000</v>
      </c>
      <c r="P224" s="138">
        <v>186448000</v>
      </c>
      <c r="Q224" s="138">
        <v>216277000</v>
      </c>
      <c r="R224" s="87">
        <f t="shared" si="6"/>
        <v>7339993.1339137452</v>
      </c>
      <c r="S224" s="138">
        <v>402725000</v>
      </c>
      <c r="T224" s="87">
        <f t="shared" si="7"/>
        <v>14009273.91496069</v>
      </c>
      <c r="U224" s="135"/>
      <c r="V224" s="115" t="s">
        <v>2043</v>
      </c>
      <c r="W224" s="115" t="s">
        <v>2043</v>
      </c>
      <c r="X224" s="115" t="s">
        <v>772</v>
      </c>
    </row>
    <row r="225" spans="1:24">
      <c r="A225" s="135"/>
      <c r="B225" s="135">
        <v>10</v>
      </c>
      <c r="C225" s="82">
        <v>1</v>
      </c>
      <c r="D225" s="82">
        <v>18</v>
      </c>
      <c r="E225" s="82">
        <v>3.8</v>
      </c>
      <c r="F225" s="83">
        <v>1808</v>
      </c>
      <c r="G225" s="82">
        <v>5</v>
      </c>
      <c r="H225" s="82">
        <v>49.345831650536354</v>
      </c>
      <c r="I225" s="82">
        <v>80.797668685785453</v>
      </c>
      <c r="J225" s="82">
        <v>79.123292998458055</v>
      </c>
      <c r="K225" s="82"/>
      <c r="L225" s="137">
        <v>176.00380000000001</v>
      </c>
      <c r="M225" s="137">
        <v>335.92476168424355</v>
      </c>
      <c r="N225" s="138">
        <v>7500000</v>
      </c>
      <c r="O225" s="138">
        <v>762128000</v>
      </c>
      <c r="P225" s="138">
        <v>352840000</v>
      </c>
      <c r="Q225" s="138">
        <v>409288000</v>
      </c>
      <c r="R225" s="87">
        <f t="shared" si="6"/>
        <v>7499987.1766727548</v>
      </c>
      <c r="S225" s="138">
        <v>762128000</v>
      </c>
      <c r="T225" s="87">
        <f t="shared" si="7"/>
        <v>14314642.098401727</v>
      </c>
      <c r="U225" s="135"/>
      <c r="V225" s="115" t="s">
        <v>2043</v>
      </c>
      <c r="W225" s="115" t="s">
        <v>2043</v>
      </c>
      <c r="X225" s="115" t="s">
        <v>772</v>
      </c>
    </row>
    <row r="226" spans="1:24">
      <c r="A226" s="135"/>
      <c r="B226" s="135">
        <v>10</v>
      </c>
      <c r="C226" s="82">
        <v>1</v>
      </c>
      <c r="D226" s="82">
        <v>18</v>
      </c>
      <c r="E226" s="82">
        <v>3.8</v>
      </c>
      <c r="F226" s="83">
        <v>1809</v>
      </c>
      <c r="G226" s="82">
        <v>5</v>
      </c>
      <c r="H226" s="82">
        <v>41.393530053812398</v>
      </c>
      <c r="I226" s="82">
        <v>67.776762801538155</v>
      </c>
      <c r="J226" s="82">
        <v>66.372220249178397</v>
      </c>
      <c r="K226" s="82"/>
      <c r="L226" s="137">
        <v>147.63999999999999</v>
      </c>
      <c r="M226" s="137">
        <v>281.78898305071652</v>
      </c>
      <c r="N226" s="138">
        <v>7400000</v>
      </c>
      <c r="O226" s="138">
        <v>630784000</v>
      </c>
      <c r="P226" s="138">
        <v>292032000</v>
      </c>
      <c r="Q226" s="138">
        <v>338752000</v>
      </c>
      <c r="R226" s="87">
        <f t="shared" si="6"/>
        <v>7399992.5087953554</v>
      </c>
      <c r="S226" s="138">
        <v>630784000</v>
      </c>
      <c r="T226" s="87">
        <f t="shared" si="7"/>
        <v>14123790.054432157</v>
      </c>
      <c r="U226" s="135"/>
      <c r="V226" s="115" t="s">
        <v>2043</v>
      </c>
      <c r="W226" s="115" t="s">
        <v>2043</v>
      </c>
      <c r="X226" s="115" t="s">
        <v>772</v>
      </c>
    </row>
    <row r="227" spans="1:24">
      <c r="A227" s="135"/>
      <c r="B227" s="135">
        <v>10</v>
      </c>
      <c r="C227" s="82">
        <v>1</v>
      </c>
      <c r="D227" s="82">
        <v>18</v>
      </c>
      <c r="E227" s="82">
        <v>3.8</v>
      </c>
      <c r="F227" s="83">
        <v>1810</v>
      </c>
      <c r="G227" s="82">
        <v>5</v>
      </c>
      <c r="H227" s="82">
        <v>41.509602401701038</v>
      </c>
      <c r="I227" s="82">
        <v>67.966816850575256</v>
      </c>
      <c r="J227" s="82">
        <v>66.55833579498686</v>
      </c>
      <c r="K227" s="82"/>
      <c r="L227" s="137">
        <v>148.054</v>
      </c>
      <c r="M227" s="137">
        <v>282.57915264556209</v>
      </c>
      <c r="N227" s="138">
        <v>7400000</v>
      </c>
      <c r="O227" s="138">
        <v>632553000</v>
      </c>
      <c r="P227" s="138">
        <v>292851000</v>
      </c>
      <c r="Q227" s="138">
        <v>339702000</v>
      </c>
      <c r="R227" s="87">
        <f t="shared" si="6"/>
        <v>7399994.9321933873</v>
      </c>
      <c r="S227" s="138">
        <v>632553000</v>
      </c>
      <c r="T227" s="87">
        <f t="shared" si="7"/>
        <v>14123794.679783465</v>
      </c>
      <c r="U227" s="135"/>
      <c r="V227" s="115" t="s">
        <v>2043</v>
      </c>
      <c r="W227" s="115" t="s">
        <v>2043</v>
      </c>
      <c r="X227" s="115" t="s">
        <v>772</v>
      </c>
    </row>
    <row r="228" spans="1:24">
      <c r="A228" s="135"/>
      <c r="B228" s="135">
        <v>10</v>
      </c>
      <c r="C228" s="82">
        <v>1</v>
      </c>
      <c r="D228" s="82">
        <v>18</v>
      </c>
      <c r="E228" s="82">
        <v>3.8</v>
      </c>
      <c r="F228" s="83">
        <v>1811</v>
      </c>
      <c r="G228" s="82">
        <v>5</v>
      </c>
      <c r="H228" s="82">
        <v>37.356230996816343</v>
      </c>
      <c r="I228" s="82">
        <v>61.166187182856582</v>
      </c>
      <c r="J228" s="82">
        <v>59.898636047145303</v>
      </c>
      <c r="K228" s="82"/>
      <c r="L228" s="137">
        <v>133.24</v>
      </c>
      <c r="M228" s="137">
        <v>254.30482323000192</v>
      </c>
      <c r="N228" s="138">
        <v>7400000</v>
      </c>
      <c r="O228" s="138">
        <v>569260000</v>
      </c>
      <c r="P228" s="138">
        <v>263548000</v>
      </c>
      <c r="Q228" s="138">
        <v>305712000</v>
      </c>
      <c r="R228" s="87">
        <f t="shared" si="6"/>
        <v>7399982.4925357839</v>
      </c>
      <c r="S228" s="138">
        <v>569260000</v>
      </c>
      <c r="T228" s="87">
        <f t="shared" si="7"/>
        <v>14123770.937176684</v>
      </c>
      <c r="U228" s="135"/>
      <c r="V228" s="115" t="s">
        <v>2043</v>
      </c>
      <c r="W228" s="115" t="s">
        <v>2043</v>
      </c>
      <c r="X228" s="115" t="s">
        <v>772</v>
      </c>
    </row>
    <row r="229" spans="1:24">
      <c r="A229" s="135"/>
      <c r="B229" s="135">
        <v>10</v>
      </c>
      <c r="C229" s="82">
        <v>1</v>
      </c>
      <c r="D229" s="82">
        <v>18</v>
      </c>
      <c r="E229" s="82">
        <v>3.8</v>
      </c>
      <c r="F229" s="83">
        <v>1812</v>
      </c>
      <c r="G229" s="82">
        <v>5</v>
      </c>
      <c r="H229" s="82">
        <v>37.356230996816343</v>
      </c>
      <c r="I229" s="82">
        <v>61.166187182856582</v>
      </c>
      <c r="J229" s="82">
        <v>59.898636047145303</v>
      </c>
      <c r="K229" s="82"/>
      <c r="L229" s="137">
        <v>133.24</v>
      </c>
      <c r="M229" s="137">
        <v>254.30482323000192</v>
      </c>
      <c r="N229" s="138">
        <v>7400000</v>
      </c>
      <c r="O229" s="138">
        <v>569260000</v>
      </c>
      <c r="P229" s="138">
        <v>263548000</v>
      </c>
      <c r="Q229" s="138">
        <v>305712000</v>
      </c>
      <c r="R229" s="87">
        <f t="shared" si="6"/>
        <v>7399982.4925357839</v>
      </c>
      <c r="S229" s="138">
        <v>569260000</v>
      </c>
      <c r="T229" s="87">
        <f t="shared" si="7"/>
        <v>14123770.937176684</v>
      </c>
      <c r="U229" s="135"/>
      <c r="V229" s="115" t="s">
        <v>2043</v>
      </c>
      <c r="W229" s="115" t="s">
        <v>2043</v>
      </c>
      <c r="X229" s="115" t="s">
        <v>772</v>
      </c>
    </row>
    <row r="230" spans="1:24">
      <c r="A230" s="135"/>
      <c r="B230" s="135">
        <v>10</v>
      </c>
      <c r="C230" s="82">
        <v>1</v>
      </c>
      <c r="D230" s="82">
        <v>18</v>
      </c>
      <c r="E230" s="82">
        <v>3.8</v>
      </c>
      <c r="F230" s="83">
        <v>1813</v>
      </c>
      <c r="G230" s="82">
        <v>5</v>
      </c>
      <c r="H230" s="82">
        <v>42.632812643516147</v>
      </c>
      <c r="I230" s="82">
        <v>69.805934075822634</v>
      </c>
      <c r="J230" s="82">
        <v>68.359340866527489</v>
      </c>
      <c r="K230" s="82"/>
      <c r="L230" s="137">
        <v>152.06020000000001</v>
      </c>
      <c r="M230" s="137">
        <v>290.2254749423501</v>
      </c>
      <c r="N230" s="138">
        <v>7400000</v>
      </c>
      <c r="O230" s="138">
        <v>649669000</v>
      </c>
      <c r="P230" s="138">
        <v>300775000</v>
      </c>
      <c r="Q230" s="138">
        <v>348894000</v>
      </c>
      <c r="R230" s="87">
        <f t="shared" si="6"/>
        <v>7399991.7344577983</v>
      </c>
      <c r="S230" s="138">
        <v>649669000</v>
      </c>
      <c r="T230" s="87">
        <f t="shared" si="7"/>
        <v>14123788.576514298</v>
      </c>
      <c r="U230" s="135"/>
      <c r="V230" s="115" t="s">
        <v>2043</v>
      </c>
      <c r="W230" s="115" t="s">
        <v>2043</v>
      </c>
      <c r="X230" s="115" t="s">
        <v>772</v>
      </c>
    </row>
    <row r="231" spans="1:24">
      <c r="A231" s="135"/>
      <c r="B231" s="135">
        <v>10</v>
      </c>
      <c r="C231" s="82">
        <v>1</v>
      </c>
      <c r="D231" s="82">
        <v>19</v>
      </c>
      <c r="E231" s="82">
        <v>3.8</v>
      </c>
      <c r="F231" s="83">
        <v>1901</v>
      </c>
      <c r="G231" s="82">
        <v>5</v>
      </c>
      <c r="H231" s="82">
        <v>39.716985546796771</v>
      </c>
      <c r="I231" s="82">
        <v>65.031629462330386</v>
      </c>
      <c r="J231" s="82">
        <v>63.683974498392466</v>
      </c>
      <c r="K231" s="82"/>
      <c r="L231" s="137">
        <v>141.6602</v>
      </c>
      <c r="M231" s="137">
        <v>270.37580396072286</v>
      </c>
      <c r="N231" s="138">
        <v>7410000</v>
      </c>
      <c r="O231" s="138">
        <v>606053000</v>
      </c>
      <c r="P231" s="138">
        <v>280582000</v>
      </c>
      <c r="Q231" s="138">
        <v>325471000</v>
      </c>
      <c r="R231" s="87">
        <f t="shared" si="6"/>
        <v>7409986.2575964089</v>
      </c>
      <c r="S231" s="138">
        <v>606053000</v>
      </c>
      <c r="T231" s="87">
        <f t="shared" si="7"/>
        <v>14142864.345352734</v>
      </c>
      <c r="U231" s="135"/>
      <c r="V231" s="115" t="s">
        <v>2043</v>
      </c>
      <c r="W231" s="115" t="s">
        <v>2043</v>
      </c>
      <c r="X231" s="115" t="s">
        <v>772</v>
      </c>
    </row>
    <row r="232" spans="1:24">
      <c r="A232" s="135"/>
      <c r="B232" s="135">
        <v>10</v>
      </c>
      <c r="C232" s="82">
        <v>1</v>
      </c>
      <c r="D232" s="82">
        <v>19</v>
      </c>
      <c r="E232" s="82">
        <v>3.8</v>
      </c>
      <c r="F232" s="83">
        <v>1902</v>
      </c>
      <c r="G232" s="82">
        <v>5</v>
      </c>
      <c r="H232" s="82">
        <v>37.356230996816343</v>
      </c>
      <c r="I232" s="82">
        <v>61.166187182856582</v>
      </c>
      <c r="J232" s="82">
        <v>59.898636047145303</v>
      </c>
      <c r="K232" s="82"/>
      <c r="L232" s="137">
        <v>133.24</v>
      </c>
      <c r="M232" s="137">
        <v>254.30482323000192</v>
      </c>
      <c r="N232" s="138">
        <v>7410000</v>
      </c>
      <c r="O232" s="138">
        <v>570030000</v>
      </c>
      <c r="P232" s="138">
        <v>263905000</v>
      </c>
      <c r="Q232" s="138">
        <v>306125000</v>
      </c>
      <c r="R232" s="87">
        <f t="shared" si="6"/>
        <v>7409991.9548539734</v>
      </c>
      <c r="S232" s="138">
        <v>570030000</v>
      </c>
      <c r="T232" s="87">
        <f t="shared" si="7"/>
        <v>14142875.219265055</v>
      </c>
      <c r="U232" s="135"/>
      <c r="V232" s="115" t="s">
        <v>2043</v>
      </c>
      <c r="W232" s="115" t="s">
        <v>2043</v>
      </c>
      <c r="X232" s="115" t="s">
        <v>772</v>
      </c>
    </row>
    <row r="233" spans="1:24">
      <c r="A233" s="135"/>
      <c r="B233" s="135">
        <v>10</v>
      </c>
      <c r="C233" s="82">
        <v>1</v>
      </c>
      <c r="D233" s="82">
        <v>19</v>
      </c>
      <c r="E233" s="82">
        <v>3.8</v>
      </c>
      <c r="F233" s="83">
        <v>1903</v>
      </c>
      <c r="G233" s="82">
        <v>5</v>
      </c>
      <c r="H233" s="82">
        <v>37.356230996816343</v>
      </c>
      <c r="I233" s="82">
        <v>61.166187182856582</v>
      </c>
      <c r="J233" s="82">
        <v>59.898636047145303</v>
      </c>
      <c r="K233" s="82"/>
      <c r="L233" s="137">
        <v>133.24</v>
      </c>
      <c r="M233" s="137">
        <v>254.30482323000192</v>
      </c>
      <c r="N233" s="138">
        <v>7410000</v>
      </c>
      <c r="O233" s="138">
        <v>570030000</v>
      </c>
      <c r="P233" s="138">
        <v>263905000</v>
      </c>
      <c r="Q233" s="138">
        <v>306125000</v>
      </c>
      <c r="R233" s="87">
        <f t="shared" si="6"/>
        <v>7409991.9548539734</v>
      </c>
      <c r="S233" s="138">
        <v>570030000</v>
      </c>
      <c r="T233" s="87">
        <f t="shared" si="7"/>
        <v>14142875.219265055</v>
      </c>
      <c r="U233" s="135"/>
      <c r="V233" s="115" t="s">
        <v>2043</v>
      </c>
      <c r="W233" s="115" t="s">
        <v>2043</v>
      </c>
      <c r="X233" s="115" t="s">
        <v>772</v>
      </c>
    </row>
    <row r="234" spans="1:24">
      <c r="A234" s="135"/>
      <c r="B234" s="135">
        <v>10</v>
      </c>
      <c r="C234" s="82">
        <v>1</v>
      </c>
      <c r="D234" s="82">
        <v>19</v>
      </c>
      <c r="E234" s="82">
        <v>3.8</v>
      </c>
      <c r="F234" s="83">
        <v>1904</v>
      </c>
      <c r="G234" s="82">
        <v>5</v>
      </c>
      <c r="H234" s="82">
        <v>41.509602401701038</v>
      </c>
      <c r="I234" s="82">
        <v>67.966816850575256</v>
      </c>
      <c r="J234" s="82">
        <v>66.55833579498686</v>
      </c>
      <c r="K234" s="82"/>
      <c r="L234" s="137">
        <v>148.054</v>
      </c>
      <c r="M234" s="137">
        <v>282.57915264556209</v>
      </c>
      <c r="N234" s="138">
        <v>7410000</v>
      </c>
      <c r="O234" s="138">
        <v>633407000</v>
      </c>
      <c r="P234" s="138">
        <v>293246000</v>
      </c>
      <c r="Q234" s="138">
        <v>340161000</v>
      </c>
      <c r="R234" s="87">
        <f t="shared" si="6"/>
        <v>7409985.5506428974</v>
      </c>
      <c r="S234" s="138">
        <v>633407000</v>
      </c>
      <c r="T234" s="87">
        <f t="shared" si="7"/>
        <v>14142862.996045556</v>
      </c>
      <c r="U234" s="135"/>
      <c r="V234" s="115" t="s">
        <v>2043</v>
      </c>
      <c r="W234" s="115" t="s">
        <v>2043</v>
      </c>
      <c r="X234" s="115" t="s">
        <v>772</v>
      </c>
    </row>
    <row r="235" spans="1:24">
      <c r="A235" s="135"/>
      <c r="B235" s="135">
        <v>10</v>
      </c>
      <c r="C235" s="82">
        <v>1</v>
      </c>
      <c r="D235" s="82">
        <v>19</v>
      </c>
      <c r="E235" s="82">
        <v>3.8</v>
      </c>
      <c r="F235" s="83">
        <v>1905</v>
      </c>
      <c r="G235" s="82">
        <v>5</v>
      </c>
      <c r="H235" s="82">
        <v>41.393530053812398</v>
      </c>
      <c r="I235" s="82">
        <v>67.776762801538155</v>
      </c>
      <c r="J235" s="82">
        <v>66.372220249178397</v>
      </c>
      <c r="K235" s="82"/>
      <c r="L235" s="137">
        <v>147.63999999999999</v>
      </c>
      <c r="M235" s="137">
        <v>281.78898305071652</v>
      </c>
      <c r="N235" s="138">
        <v>7410000</v>
      </c>
      <c r="O235" s="138">
        <v>631636000</v>
      </c>
      <c r="P235" s="138">
        <v>292426000</v>
      </c>
      <c r="Q235" s="138">
        <v>339210000</v>
      </c>
      <c r="R235" s="87">
        <f t="shared" si="6"/>
        <v>7409987.6792776342</v>
      </c>
      <c r="S235" s="138">
        <v>631636000</v>
      </c>
      <c r="T235" s="87">
        <f t="shared" si="7"/>
        <v>14142867.058805091</v>
      </c>
      <c r="U235" s="135"/>
      <c r="V235" s="115" t="s">
        <v>2043</v>
      </c>
      <c r="W235" s="115" t="s">
        <v>2043</v>
      </c>
      <c r="X235" s="115" t="s">
        <v>772</v>
      </c>
    </row>
    <row r="236" spans="1:24">
      <c r="A236" s="135"/>
      <c r="B236" s="135">
        <v>10</v>
      </c>
      <c r="C236" s="82">
        <v>1</v>
      </c>
      <c r="D236" s="82">
        <v>19</v>
      </c>
      <c r="E236" s="82">
        <v>3.8</v>
      </c>
      <c r="F236" s="83">
        <v>1906</v>
      </c>
      <c r="G236" s="82">
        <v>5</v>
      </c>
      <c r="H236" s="82">
        <v>46.412509591236663</v>
      </c>
      <c r="I236" s="82">
        <v>75.994718244612244</v>
      </c>
      <c r="J236" s="82">
        <v>74.419874432114213</v>
      </c>
      <c r="K236" s="82"/>
      <c r="L236" s="137">
        <v>165.54140000000001</v>
      </c>
      <c r="M236" s="137">
        <v>315.95599267672651</v>
      </c>
      <c r="N236" s="138">
        <v>7410000</v>
      </c>
      <c r="O236" s="138">
        <v>708222000</v>
      </c>
      <c r="P236" s="138">
        <v>327883000</v>
      </c>
      <c r="Q236" s="138">
        <v>380339000</v>
      </c>
      <c r="R236" s="87">
        <f t="shared" si="6"/>
        <v>7409986.8536488507</v>
      </c>
      <c r="S236" s="138">
        <v>708222000</v>
      </c>
      <c r="T236" s="87">
        <f t="shared" si="7"/>
        <v>14142865.48299166</v>
      </c>
      <c r="U236" s="135"/>
      <c r="V236" s="115" t="s">
        <v>2043</v>
      </c>
      <c r="W236" s="115" t="s">
        <v>2043</v>
      </c>
      <c r="X236" s="115" t="s">
        <v>772</v>
      </c>
    </row>
    <row r="237" spans="1:24">
      <c r="A237" s="135"/>
      <c r="B237" s="135">
        <v>10</v>
      </c>
      <c r="C237" s="82">
        <v>1</v>
      </c>
      <c r="D237" s="82">
        <v>19</v>
      </c>
      <c r="E237" s="82">
        <v>3.8</v>
      </c>
      <c r="F237" s="83">
        <v>1907</v>
      </c>
      <c r="G237" s="82">
        <v>5</v>
      </c>
      <c r="H237" s="82">
        <v>47.793574273518388</v>
      </c>
      <c r="I237" s="82">
        <v>78.256040080727772</v>
      </c>
      <c r="J237" s="82">
        <v>76.634334739113868</v>
      </c>
      <c r="K237" s="82"/>
      <c r="L237" s="137">
        <v>170.46729999999999</v>
      </c>
      <c r="M237" s="137">
        <v>325.35767481984163</v>
      </c>
      <c r="N237" s="138">
        <v>7570000</v>
      </c>
      <c r="O237" s="138">
        <v>745043000</v>
      </c>
      <c r="P237" s="138">
        <v>344930000</v>
      </c>
      <c r="Q237" s="138">
        <v>400113000</v>
      </c>
      <c r="R237" s="87">
        <f t="shared" si="6"/>
        <v>7569982.9963424047</v>
      </c>
      <c r="S237" s="138">
        <v>745043000</v>
      </c>
      <c r="T237" s="87">
        <f t="shared" si="7"/>
        <v>14448237.674414406</v>
      </c>
      <c r="U237" s="135"/>
      <c r="V237" s="115" t="s">
        <v>2043</v>
      </c>
      <c r="W237" s="115" t="s">
        <v>2043</v>
      </c>
      <c r="X237" s="115" t="s">
        <v>772</v>
      </c>
    </row>
    <row r="238" spans="1:24">
      <c r="A238" s="135"/>
      <c r="B238" s="135">
        <v>10</v>
      </c>
      <c r="C238" s="82">
        <v>1</v>
      </c>
      <c r="D238" s="82">
        <v>19</v>
      </c>
      <c r="E238" s="82">
        <v>3.8</v>
      </c>
      <c r="F238" s="83">
        <v>1908</v>
      </c>
      <c r="G238" s="82">
        <v>5</v>
      </c>
      <c r="H238" s="82">
        <v>41.393530053812398</v>
      </c>
      <c r="I238" s="82">
        <v>67.776762801538155</v>
      </c>
      <c r="J238" s="82">
        <v>66.372220249178397</v>
      </c>
      <c r="K238" s="82"/>
      <c r="L238" s="137">
        <v>147.63999999999999</v>
      </c>
      <c r="M238" s="137">
        <v>281.78898305071652</v>
      </c>
      <c r="N238" s="138">
        <v>7470000</v>
      </c>
      <c r="O238" s="138">
        <v>636750000</v>
      </c>
      <c r="P238" s="138">
        <v>294794000</v>
      </c>
      <c r="Q238" s="138">
        <v>341956000</v>
      </c>
      <c r="R238" s="87">
        <f t="shared" si="6"/>
        <v>7469982.1650128141</v>
      </c>
      <c r="S238" s="138">
        <v>636750000</v>
      </c>
      <c r="T238" s="87">
        <f t="shared" si="7"/>
        <v>14257373.866743095</v>
      </c>
      <c r="U238" s="135"/>
      <c r="V238" s="115" t="s">
        <v>2043</v>
      </c>
      <c r="W238" s="115" t="s">
        <v>2043</v>
      </c>
      <c r="X238" s="115" t="s">
        <v>772</v>
      </c>
    </row>
    <row r="239" spans="1:24">
      <c r="A239" s="135"/>
      <c r="B239" s="135">
        <v>10</v>
      </c>
      <c r="C239" s="82">
        <v>1</v>
      </c>
      <c r="D239" s="82">
        <v>19</v>
      </c>
      <c r="E239" s="82">
        <v>3.8</v>
      </c>
      <c r="F239" s="83">
        <v>1909</v>
      </c>
      <c r="G239" s="82">
        <v>5</v>
      </c>
      <c r="H239" s="82">
        <v>41.509602401701038</v>
      </c>
      <c r="I239" s="82">
        <v>67.966816850575256</v>
      </c>
      <c r="J239" s="82">
        <v>66.55833579498686</v>
      </c>
      <c r="K239" s="82"/>
      <c r="L239" s="137">
        <v>148.054</v>
      </c>
      <c r="M239" s="137">
        <v>282.57915264556209</v>
      </c>
      <c r="N239" s="138">
        <v>7470000</v>
      </c>
      <c r="O239" s="138">
        <v>638536000</v>
      </c>
      <c r="P239" s="138">
        <v>295621000</v>
      </c>
      <c r="Q239" s="138">
        <v>342915000</v>
      </c>
      <c r="R239" s="87">
        <f t="shared" si="6"/>
        <v>7469987.7544222176</v>
      </c>
      <c r="S239" s="138">
        <v>638536000</v>
      </c>
      <c r="T239" s="87">
        <f t="shared" si="7"/>
        <v>14257384.534814022</v>
      </c>
      <c r="U239" s="135"/>
      <c r="V239" s="115" t="s">
        <v>2043</v>
      </c>
      <c r="W239" s="115" t="s">
        <v>2043</v>
      </c>
      <c r="X239" s="115" t="s">
        <v>772</v>
      </c>
    </row>
    <row r="240" spans="1:24">
      <c r="A240" s="135"/>
      <c r="B240" s="135">
        <v>10</v>
      </c>
      <c r="C240" s="82">
        <v>1</v>
      </c>
      <c r="D240" s="82">
        <v>19</v>
      </c>
      <c r="E240" s="82">
        <v>3.8</v>
      </c>
      <c r="F240" s="83">
        <v>1910</v>
      </c>
      <c r="G240" s="82">
        <v>5</v>
      </c>
      <c r="H240" s="82">
        <v>37.356230996816343</v>
      </c>
      <c r="I240" s="82">
        <v>61.166187182856582</v>
      </c>
      <c r="J240" s="82">
        <v>59.898636047145303</v>
      </c>
      <c r="K240" s="82"/>
      <c r="L240" s="137">
        <v>133.24</v>
      </c>
      <c r="M240" s="137">
        <v>254.30482323000192</v>
      </c>
      <c r="N240" s="138">
        <v>7470000</v>
      </c>
      <c r="O240" s="138">
        <v>574645000</v>
      </c>
      <c r="P240" s="138">
        <v>266041000</v>
      </c>
      <c r="Q240" s="138">
        <v>308604000</v>
      </c>
      <c r="R240" s="87">
        <f t="shared" si="6"/>
        <v>7469983.7322545508</v>
      </c>
      <c r="S240" s="138">
        <v>574645000</v>
      </c>
      <c r="T240" s="87">
        <f t="shared" si="7"/>
        <v>14257376.858015485</v>
      </c>
      <c r="U240" s="135"/>
      <c r="V240" s="115" t="s">
        <v>2043</v>
      </c>
      <c r="W240" s="115" t="s">
        <v>2043</v>
      </c>
      <c r="X240" s="115" t="s">
        <v>772</v>
      </c>
    </row>
    <row r="241" spans="1:24">
      <c r="A241" s="135"/>
      <c r="B241" s="135">
        <v>10</v>
      </c>
      <c r="C241" s="82">
        <v>1</v>
      </c>
      <c r="D241" s="82">
        <v>19</v>
      </c>
      <c r="E241" s="82">
        <v>3.8</v>
      </c>
      <c r="F241" s="83">
        <v>1911</v>
      </c>
      <c r="G241" s="82">
        <v>5</v>
      </c>
      <c r="H241" s="82">
        <v>37.356230996816343</v>
      </c>
      <c r="I241" s="82">
        <v>61.166187182856582</v>
      </c>
      <c r="J241" s="82">
        <v>59.898636047145303</v>
      </c>
      <c r="K241" s="82"/>
      <c r="L241" s="137">
        <v>133.24</v>
      </c>
      <c r="M241" s="137">
        <v>254.30482323000192</v>
      </c>
      <c r="N241" s="138">
        <v>7470000</v>
      </c>
      <c r="O241" s="138">
        <v>574645000</v>
      </c>
      <c r="P241" s="138">
        <v>266041000</v>
      </c>
      <c r="Q241" s="138">
        <v>308604000</v>
      </c>
      <c r="R241" s="87">
        <f t="shared" si="6"/>
        <v>7469983.7322545508</v>
      </c>
      <c r="S241" s="138">
        <v>574645000</v>
      </c>
      <c r="T241" s="87">
        <f t="shared" si="7"/>
        <v>14257376.858015485</v>
      </c>
      <c r="U241" s="135"/>
      <c r="V241" s="115" t="s">
        <v>2043</v>
      </c>
      <c r="W241" s="115" t="s">
        <v>2043</v>
      </c>
      <c r="X241" s="115" t="s">
        <v>772</v>
      </c>
    </row>
    <row r="242" spans="1:24">
      <c r="A242" s="135"/>
      <c r="B242" s="135">
        <v>10</v>
      </c>
      <c r="C242" s="82">
        <v>1</v>
      </c>
      <c r="D242" s="82">
        <v>19</v>
      </c>
      <c r="E242" s="82">
        <v>3.8</v>
      </c>
      <c r="F242" s="83">
        <v>1912</v>
      </c>
      <c r="G242" s="82">
        <v>5</v>
      </c>
      <c r="H242" s="82">
        <v>41.885688023579824</v>
      </c>
      <c r="I242" s="82">
        <v>68.582610332165515</v>
      </c>
      <c r="J242" s="82">
        <v>67.161368145584589</v>
      </c>
      <c r="K242" s="82"/>
      <c r="L242" s="137">
        <v>149.3954</v>
      </c>
      <c r="M242" s="137">
        <v>285.13937847775009</v>
      </c>
      <c r="N242" s="138">
        <v>7470000</v>
      </c>
      <c r="O242" s="138">
        <v>644321000</v>
      </c>
      <c r="P242" s="138">
        <v>298299000</v>
      </c>
      <c r="Q242" s="138">
        <v>346022000</v>
      </c>
      <c r="R242" s="87">
        <f t="shared" si="6"/>
        <v>7469984.6377960416</v>
      </c>
      <c r="S242" s="138">
        <v>644321000</v>
      </c>
      <c r="T242" s="87">
        <f t="shared" si="7"/>
        <v>14257378.586352086</v>
      </c>
      <c r="U242" s="135"/>
      <c r="V242" s="115" t="s">
        <v>2043</v>
      </c>
      <c r="W242" s="115" t="s">
        <v>2043</v>
      </c>
      <c r="X242" s="115" t="s">
        <v>772</v>
      </c>
    </row>
    <row r="243" spans="1:24">
      <c r="A243" s="135"/>
      <c r="B243" s="135">
        <v>10</v>
      </c>
      <c r="C243" s="82">
        <v>1</v>
      </c>
      <c r="D243" s="82">
        <v>20</v>
      </c>
      <c r="E243" s="82">
        <v>3.8</v>
      </c>
      <c r="F243" s="83">
        <v>2001</v>
      </c>
      <c r="G243" s="82">
        <v>5</v>
      </c>
      <c r="H243" s="82">
        <v>39.716985546796771</v>
      </c>
      <c r="I243" s="82">
        <v>65.031629462330386</v>
      </c>
      <c r="J243" s="82">
        <v>63.683974498392466</v>
      </c>
      <c r="K243" s="82"/>
      <c r="L243" s="137">
        <v>141.6602</v>
      </c>
      <c r="M243" s="137">
        <v>270.37580396072286</v>
      </c>
      <c r="N243" s="138">
        <v>7510000</v>
      </c>
      <c r="O243" s="138">
        <v>614232000</v>
      </c>
      <c r="P243" s="138">
        <v>284369000</v>
      </c>
      <c r="Q243" s="138">
        <v>329863000</v>
      </c>
      <c r="R243" s="87">
        <f t="shared" si="6"/>
        <v>7509987.8706581062</v>
      </c>
      <c r="S243" s="138">
        <v>614232000</v>
      </c>
      <c r="T243" s="87">
        <f t="shared" si="7"/>
        <v>14333729.645055301</v>
      </c>
      <c r="U243" s="135"/>
      <c r="V243" s="115" t="s">
        <v>2043</v>
      </c>
      <c r="W243" s="115" t="s">
        <v>2043</v>
      </c>
      <c r="X243" s="115" t="s">
        <v>772</v>
      </c>
    </row>
    <row r="244" spans="1:24">
      <c r="A244" s="135"/>
      <c r="B244" s="135">
        <v>10</v>
      </c>
      <c r="C244" s="82">
        <v>1</v>
      </c>
      <c r="D244" s="82">
        <v>20</v>
      </c>
      <c r="E244" s="82">
        <v>3.8</v>
      </c>
      <c r="F244" s="83">
        <v>2002</v>
      </c>
      <c r="G244" s="82">
        <v>5</v>
      </c>
      <c r="H244" s="82">
        <v>37.356230996816343</v>
      </c>
      <c r="I244" s="82">
        <v>61.166187182856582</v>
      </c>
      <c r="J244" s="82">
        <v>59.898636047145303</v>
      </c>
      <c r="K244" s="82"/>
      <c r="L244" s="137">
        <v>133.24</v>
      </c>
      <c r="M244" s="137">
        <v>254.30482323000192</v>
      </c>
      <c r="N244" s="138">
        <v>7510000</v>
      </c>
      <c r="O244" s="138">
        <v>577722000</v>
      </c>
      <c r="P244" s="138">
        <v>267466000</v>
      </c>
      <c r="Q244" s="138">
        <v>310256000</v>
      </c>
      <c r="R244" s="87">
        <f t="shared" si="6"/>
        <v>7509982.5836221734</v>
      </c>
      <c r="S244" s="138">
        <v>577722000</v>
      </c>
      <c r="T244" s="87">
        <f t="shared" si="7"/>
        <v>14333719.554101093</v>
      </c>
      <c r="U244" s="135"/>
      <c r="V244" s="115" t="s">
        <v>2043</v>
      </c>
      <c r="W244" s="115" t="s">
        <v>2043</v>
      </c>
      <c r="X244" s="115" t="s">
        <v>772</v>
      </c>
    </row>
    <row r="245" spans="1:24">
      <c r="A245" s="135"/>
      <c r="B245" s="135">
        <v>10</v>
      </c>
      <c r="C245" s="82">
        <v>3</v>
      </c>
      <c r="D245" s="82">
        <v>20</v>
      </c>
      <c r="E245" s="82">
        <v>3.8</v>
      </c>
      <c r="F245" s="83" t="s">
        <v>2238</v>
      </c>
      <c r="G245" s="82">
        <v>5</v>
      </c>
      <c r="H245" s="82">
        <v>37.356230996816343</v>
      </c>
      <c r="I245" s="82">
        <v>61.166187182856582</v>
      </c>
      <c r="J245" s="82">
        <v>59.898636047145303</v>
      </c>
      <c r="K245" s="82"/>
      <c r="L245" s="137">
        <v>133.24</v>
      </c>
      <c r="M245" s="137">
        <v>254.30482323000192</v>
      </c>
      <c r="N245" s="138">
        <v>7700000</v>
      </c>
      <c r="O245" s="138">
        <v>592339000</v>
      </c>
      <c r="P245" s="138">
        <v>274233000</v>
      </c>
      <c r="Q245" s="138">
        <v>318106000</v>
      </c>
      <c r="R245" s="87">
        <f t="shared" si="6"/>
        <v>7699993.3767455183</v>
      </c>
      <c r="S245" s="138">
        <v>592339000</v>
      </c>
      <c r="T245" s="87">
        <f t="shared" si="7"/>
        <v>14696378.373952676</v>
      </c>
      <c r="U245" s="135"/>
      <c r="V245" s="115" t="s">
        <v>2043</v>
      </c>
      <c r="W245" s="115" t="s">
        <v>2043</v>
      </c>
      <c r="X245" s="115" t="s">
        <v>772</v>
      </c>
    </row>
    <row r="246" spans="1:24">
      <c r="A246" s="135"/>
      <c r="B246" s="135">
        <v>10</v>
      </c>
      <c r="C246" s="82">
        <v>3</v>
      </c>
      <c r="D246" s="82">
        <v>20</v>
      </c>
      <c r="E246" s="82">
        <v>3.8</v>
      </c>
      <c r="F246" s="83" t="s">
        <v>2215</v>
      </c>
      <c r="G246" s="82">
        <v>5</v>
      </c>
      <c r="H246" s="82">
        <v>41.509602401701038</v>
      </c>
      <c r="I246" s="82">
        <v>67.966816850575256</v>
      </c>
      <c r="J246" s="82">
        <v>66.55833579498686</v>
      </c>
      <c r="K246" s="82"/>
      <c r="L246" s="137">
        <v>148.054</v>
      </c>
      <c r="M246" s="137">
        <v>282.57915264556209</v>
      </c>
      <c r="N246" s="138">
        <v>7700000</v>
      </c>
      <c r="O246" s="138">
        <v>658197000</v>
      </c>
      <c r="P246" s="138">
        <v>304723000</v>
      </c>
      <c r="Q246" s="138">
        <v>353474000</v>
      </c>
      <c r="R246" s="87">
        <f t="shared" si="6"/>
        <v>7699994.2524735332</v>
      </c>
      <c r="S246" s="138">
        <v>658197000</v>
      </c>
      <c r="T246" s="87">
        <f t="shared" si="7"/>
        <v>14696380.045386611</v>
      </c>
      <c r="U246" s="135"/>
      <c r="V246" s="115" t="s">
        <v>2043</v>
      </c>
      <c r="W246" s="115" t="s">
        <v>2043</v>
      </c>
      <c r="X246" s="115" t="s">
        <v>772</v>
      </c>
    </row>
    <row r="247" spans="1:24">
      <c r="A247" s="135"/>
      <c r="B247" s="135">
        <v>10</v>
      </c>
      <c r="C247" s="82">
        <v>3</v>
      </c>
      <c r="D247" s="82">
        <v>20</v>
      </c>
      <c r="E247" s="82">
        <v>3.8</v>
      </c>
      <c r="F247" s="83" t="s">
        <v>2216</v>
      </c>
      <c r="G247" s="82">
        <v>5</v>
      </c>
      <c r="H247" s="82">
        <v>41.393530053812398</v>
      </c>
      <c r="I247" s="82">
        <v>67.776762801538155</v>
      </c>
      <c r="J247" s="82">
        <v>66.372220249178397</v>
      </c>
      <c r="K247" s="82"/>
      <c r="L247" s="137">
        <v>147.63999999999999</v>
      </c>
      <c r="M247" s="137">
        <v>281.78898305071652</v>
      </c>
      <c r="N247" s="138">
        <v>7700000</v>
      </c>
      <c r="O247" s="138">
        <v>656356000</v>
      </c>
      <c r="P247" s="138">
        <v>303871000</v>
      </c>
      <c r="Q247" s="138">
        <v>352485000</v>
      </c>
      <c r="R247" s="87">
        <f t="shared" si="6"/>
        <v>7699988.4003127608</v>
      </c>
      <c r="S247" s="138">
        <v>656356000</v>
      </c>
      <c r="T247" s="87">
        <f t="shared" si="7"/>
        <v>14696368.875822585</v>
      </c>
      <c r="U247" s="135"/>
      <c r="V247" s="115" t="s">
        <v>2043</v>
      </c>
      <c r="W247" s="115" t="s">
        <v>2043</v>
      </c>
      <c r="X247" s="115" t="s">
        <v>772</v>
      </c>
    </row>
    <row r="248" spans="1:24">
      <c r="A248" s="135"/>
      <c r="B248" s="135">
        <v>10</v>
      </c>
      <c r="C248" s="82">
        <v>3</v>
      </c>
      <c r="D248" s="82">
        <v>20</v>
      </c>
      <c r="E248" s="82">
        <v>3.8</v>
      </c>
      <c r="F248" s="83" t="s">
        <v>2217</v>
      </c>
      <c r="G248" s="82">
        <v>5</v>
      </c>
      <c r="H248" s="82">
        <v>45.584638990160414</v>
      </c>
      <c r="I248" s="82">
        <v>74.639182988581481</v>
      </c>
      <c r="J248" s="82">
        <v>73.092430027130661</v>
      </c>
      <c r="K248" s="82"/>
      <c r="L248" s="137">
        <v>162.58860000000001</v>
      </c>
      <c r="M248" s="137">
        <v>310.32021301571217</v>
      </c>
      <c r="N248" s="138">
        <v>7700000</v>
      </c>
      <c r="O248" s="138">
        <v>722812000</v>
      </c>
      <c r="P248" s="138">
        <v>334638000</v>
      </c>
      <c r="Q248" s="138">
        <v>388174000</v>
      </c>
      <c r="R248" s="87">
        <f t="shared" si="6"/>
        <v>7699985.5529997656</v>
      </c>
      <c r="S248" s="138">
        <v>722812000</v>
      </c>
      <c r="T248" s="87">
        <f t="shared" si="7"/>
        <v>14696363.441377766</v>
      </c>
      <c r="U248" s="135"/>
      <c r="V248" s="115" t="s">
        <v>2043</v>
      </c>
      <c r="W248" s="115" t="s">
        <v>2043</v>
      </c>
      <c r="X248" s="115" t="s">
        <v>772</v>
      </c>
    </row>
    <row r="249" spans="1:24">
      <c r="A249" s="135"/>
      <c r="B249" s="135">
        <v>10</v>
      </c>
      <c r="C249" s="82">
        <v>3</v>
      </c>
      <c r="D249" s="82">
        <v>20</v>
      </c>
      <c r="E249" s="82">
        <v>3.8</v>
      </c>
      <c r="F249" s="83" t="s">
        <v>2218</v>
      </c>
      <c r="G249" s="82">
        <v>5</v>
      </c>
      <c r="H249" s="82">
        <v>24.407295191476646</v>
      </c>
      <c r="I249" s="82">
        <v>39.963913555313631</v>
      </c>
      <c r="J249" s="82">
        <v>39.135738605270262</v>
      </c>
      <c r="K249" s="82"/>
      <c r="L249" s="137">
        <v>87.054500000000004</v>
      </c>
      <c r="M249" s="137">
        <v>166.15415216058389</v>
      </c>
      <c r="N249" s="138">
        <v>7700000</v>
      </c>
      <c r="O249" s="138">
        <v>387013000</v>
      </c>
      <c r="P249" s="138">
        <v>179174000</v>
      </c>
      <c r="Q249" s="138">
        <v>207839000</v>
      </c>
      <c r="R249" s="87">
        <f t="shared" si="6"/>
        <v>7699968.9838947104</v>
      </c>
      <c r="S249" s="138">
        <v>387013000</v>
      </c>
      <c r="T249" s="87">
        <f t="shared" si="7"/>
        <v>14696331.817215862</v>
      </c>
      <c r="U249" s="135"/>
      <c r="V249" s="115" t="s">
        <v>2043</v>
      </c>
      <c r="W249" s="115" t="s">
        <v>2043</v>
      </c>
      <c r="X249" s="115" t="s">
        <v>772</v>
      </c>
    </row>
    <row r="250" spans="1:24">
      <c r="A250" s="135"/>
      <c r="B250" s="135">
        <v>10</v>
      </c>
      <c r="C250" s="82">
        <v>3</v>
      </c>
      <c r="D250" s="82">
        <v>20</v>
      </c>
      <c r="E250" s="82">
        <v>3.8</v>
      </c>
      <c r="F250" s="83" t="s">
        <v>2219</v>
      </c>
      <c r="G250" s="82">
        <v>5</v>
      </c>
      <c r="H250" s="82">
        <v>46.241316896500429</v>
      </c>
      <c r="I250" s="82">
        <v>75.71441147567009</v>
      </c>
      <c r="J250" s="82">
        <v>74.145376479769681</v>
      </c>
      <c r="K250" s="82"/>
      <c r="L250" s="137">
        <v>164.9308</v>
      </c>
      <c r="M250" s="137">
        <v>314.79058795543978</v>
      </c>
      <c r="N250" s="138">
        <v>7900000</v>
      </c>
      <c r="O250" s="138">
        <v>752270000</v>
      </c>
      <c r="P250" s="138">
        <v>348276000</v>
      </c>
      <c r="Q250" s="138">
        <v>403994000</v>
      </c>
      <c r="R250" s="87">
        <f t="shared" si="6"/>
        <v>7899991.5193100907</v>
      </c>
      <c r="S250" s="138">
        <v>752270000</v>
      </c>
      <c r="T250" s="87">
        <f t="shared" si="7"/>
        <v>15078099.270764535</v>
      </c>
      <c r="U250" s="135"/>
      <c r="V250" s="115" t="s">
        <v>2043</v>
      </c>
      <c r="W250" s="115" t="s">
        <v>2043</v>
      </c>
      <c r="X250" s="115" t="s">
        <v>772</v>
      </c>
    </row>
    <row r="251" spans="1:24">
      <c r="A251" s="135"/>
      <c r="B251" s="135">
        <v>10</v>
      </c>
      <c r="C251" s="82">
        <v>3</v>
      </c>
      <c r="D251" s="82">
        <v>20</v>
      </c>
      <c r="E251" s="82">
        <v>3.8</v>
      </c>
      <c r="F251" s="83" t="s">
        <v>2220</v>
      </c>
      <c r="G251" s="82">
        <v>5</v>
      </c>
      <c r="H251" s="82">
        <v>41.393530053812398</v>
      </c>
      <c r="I251" s="82">
        <v>67.776762801538155</v>
      </c>
      <c r="J251" s="82">
        <v>66.372220249178397</v>
      </c>
      <c r="K251" s="82"/>
      <c r="L251" s="137">
        <v>147.63999999999999</v>
      </c>
      <c r="M251" s="137">
        <v>281.78898305071652</v>
      </c>
      <c r="N251" s="138">
        <v>7800000</v>
      </c>
      <c r="O251" s="138">
        <v>664880000</v>
      </c>
      <c r="P251" s="138">
        <v>307817000</v>
      </c>
      <c r="Q251" s="138">
        <v>357063000</v>
      </c>
      <c r="R251" s="87">
        <f t="shared" si="6"/>
        <v>7799987.030818563</v>
      </c>
      <c r="S251" s="138">
        <v>664880000</v>
      </c>
      <c r="T251" s="87">
        <f t="shared" si="7"/>
        <v>14887228.482952727</v>
      </c>
      <c r="U251" s="135"/>
      <c r="V251" s="115" t="s">
        <v>2043</v>
      </c>
      <c r="W251" s="115" t="s">
        <v>2043</v>
      </c>
      <c r="X251" s="115" t="s">
        <v>772</v>
      </c>
    </row>
    <row r="252" spans="1:24">
      <c r="A252" s="135"/>
      <c r="B252" s="135">
        <v>10</v>
      </c>
      <c r="C252" s="82">
        <v>3</v>
      </c>
      <c r="D252" s="82">
        <v>20</v>
      </c>
      <c r="E252" s="82">
        <v>3.8</v>
      </c>
      <c r="F252" s="83" t="s">
        <v>2221</v>
      </c>
      <c r="G252" s="82">
        <v>5</v>
      </c>
      <c r="H252" s="82">
        <v>41.509602401701038</v>
      </c>
      <c r="I252" s="82">
        <v>67.966816850575256</v>
      </c>
      <c r="J252" s="82">
        <v>66.55833579498686</v>
      </c>
      <c r="K252" s="82"/>
      <c r="L252" s="137">
        <v>148.054</v>
      </c>
      <c r="M252" s="137">
        <v>282.57915264556209</v>
      </c>
      <c r="N252" s="138">
        <v>7800000</v>
      </c>
      <c r="O252" s="138">
        <v>666744000</v>
      </c>
      <c r="P252" s="138">
        <v>308680000</v>
      </c>
      <c r="Q252" s="138">
        <v>358064000</v>
      </c>
      <c r="R252" s="87">
        <f t="shared" si="6"/>
        <v>7799982.3272837969</v>
      </c>
      <c r="S252" s="138">
        <v>666744000</v>
      </c>
      <c r="T252" s="87">
        <f t="shared" si="7"/>
        <v>14887219.505681811</v>
      </c>
      <c r="U252" s="135"/>
      <c r="V252" s="115" t="s">
        <v>2043</v>
      </c>
      <c r="W252" s="115" t="s">
        <v>2043</v>
      </c>
      <c r="X252" s="115" t="s">
        <v>772</v>
      </c>
    </row>
    <row r="253" spans="1:24">
      <c r="A253" s="135"/>
      <c r="B253" s="135">
        <v>10</v>
      </c>
      <c r="C253" s="82">
        <v>3</v>
      </c>
      <c r="D253" s="82">
        <v>20</v>
      </c>
      <c r="E253" s="82">
        <v>3.8</v>
      </c>
      <c r="F253" s="83" t="s">
        <v>2222</v>
      </c>
      <c r="G253" s="82">
        <v>5</v>
      </c>
      <c r="H253" s="82">
        <v>37.356230996816343</v>
      </c>
      <c r="I253" s="82">
        <v>61.166187182856582</v>
      </c>
      <c r="J253" s="82">
        <v>59.898636047145303</v>
      </c>
      <c r="K253" s="82"/>
      <c r="L253" s="137">
        <v>133.24</v>
      </c>
      <c r="M253" s="137">
        <v>254.30482323000192</v>
      </c>
      <c r="N253" s="138">
        <v>7800000</v>
      </c>
      <c r="O253" s="138">
        <v>600031000</v>
      </c>
      <c r="P253" s="138">
        <v>277794000</v>
      </c>
      <c r="Q253" s="138">
        <v>322237000</v>
      </c>
      <c r="R253" s="87">
        <f t="shared" si="6"/>
        <v>7799984.0055137184</v>
      </c>
      <c r="S253" s="138">
        <v>600031000</v>
      </c>
      <c r="T253" s="87">
        <f t="shared" si="7"/>
        <v>14887222.708788713</v>
      </c>
      <c r="U253" s="135"/>
      <c r="V253" s="115" t="s">
        <v>2043</v>
      </c>
      <c r="W253" s="115" t="s">
        <v>2043</v>
      </c>
      <c r="X253" s="115" t="s">
        <v>772</v>
      </c>
    </row>
    <row r="254" spans="1:24">
      <c r="A254" s="135"/>
      <c r="B254" s="135">
        <v>10</v>
      </c>
      <c r="C254" s="82">
        <v>3</v>
      </c>
      <c r="D254" s="82">
        <v>20</v>
      </c>
      <c r="E254" s="82">
        <v>3.8</v>
      </c>
      <c r="F254" s="83" t="s">
        <v>2223</v>
      </c>
      <c r="G254" s="82">
        <v>5</v>
      </c>
      <c r="H254" s="82">
        <v>37.356230996816343</v>
      </c>
      <c r="I254" s="82">
        <v>61.166187182856582</v>
      </c>
      <c r="J254" s="82">
        <v>59.898636047145303</v>
      </c>
      <c r="K254" s="82"/>
      <c r="L254" s="137">
        <v>133.24</v>
      </c>
      <c r="M254" s="137">
        <v>254.30482323000192</v>
      </c>
      <c r="N254" s="138">
        <v>7800000</v>
      </c>
      <c r="O254" s="138">
        <v>600031000</v>
      </c>
      <c r="P254" s="138">
        <v>277794000</v>
      </c>
      <c r="Q254" s="138">
        <v>322237000</v>
      </c>
      <c r="R254" s="87">
        <f t="shared" si="6"/>
        <v>7799984.0055137184</v>
      </c>
      <c r="S254" s="138">
        <v>600031000</v>
      </c>
      <c r="T254" s="87">
        <f t="shared" si="7"/>
        <v>14887222.708788713</v>
      </c>
      <c r="U254" s="135"/>
      <c r="V254" s="115" t="s">
        <v>2043</v>
      </c>
      <c r="W254" s="115" t="s">
        <v>2043</v>
      </c>
      <c r="X254" s="115" t="s">
        <v>772</v>
      </c>
    </row>
    <row r="255" spans="1:24">
      <c r="A255" s="135"/>
      <c r="B255" s="135">
        <v>10</v>
      </c>
      <c r="C255" s="82">
        <v>3</v>
      </c>
      <c r="D255" s="82">
        <v>20</v>
      </c>
      <c r="E255" s="82">
        <v>3.8</v>
      </c>
      <c r="F255" s="83" t="s">
        <v>2224</v>
      </c>
      <c r="G255" s="82">
        <v>5</v>
      </c>
      <c r="H255" s="82">
        <v>41.138563403643495</v>
      </c>
      <c r="I255" s="82">
        <v>67.359286588508368</v>
      </c>
      <c r="J255" s="82">
        <v>65.963395424641675</v>
      </c>
      <c r="K255" s="82"/>
      <c r="L255" s="137">
        <v>146.73060000000001</v>
      </c>
      <c r="M255" s="137">
        <v>280.05328201315007</v>
      </c>
      <c r="N255" s="138">
        <v>7800000</v>
      </c>
      <c r="O255" s="138">
        <v>660785000</v>
      </c>
      <c r="P255" s="138">
        <v>305921000</v>
      </c>
      <c r="Q255" s="138">
        <v>354864000</v>
      </c>
      <c r="R255" s="87">
        <f t="shared" si="6"/>
        <v>7799991.5138931507</v>
      </c>
      <c r="S255" s="138">
        <v>660785000</v>
      </c>
      <c r="T255" s="87">
        <f t="shared" si="7"/>
        <v>14887237.039448457</v>
      </c>
      <c r="U255" s="135"/>
      <c r="V255" s="115" t="s">
        <v>2043</v>
      </c>
      <c r="W255" s="115" t="s">
        <v>2043</v>
      </c>
      <c r="X255" s="115" t="s">
        <v>772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X261"/>
  <sheetViews>
    <sheetView zoomScale="90" zoomScaleNormal="90" workbookViewId="0">
      <selection sqref="A1:XFD1"/>
    </sheetView>
  </sheetViews>
  <sheetFormatPr defaultRowHeight="12"/>
  <cols>
    <col min="1" max="1" width="7.1640625" style="132" bestFit="1" customWidth="1"/>
    <col min="2" max="2" width="7.83203125" style="132" bestFit="1" customWidth="1"/>
    <col min="3" max="3" width="6.33203125" style="132" bestFit="1" customWidth="1"/>
    <col min="4" max="4" width="4.5" style="132" bestFit="1" customWidth="1"/>
    <col min="5" max="5" width="6.33203125" style="132" bestFit="1" customWidth="1"/>
    <col min="6" max="6" width="9.1640625" style="134" bestFit="1" customWidth="1"/>
    <col min="7" max="7" width="6.33203125" style="132" bestFit="1" customWidth="1"/>
    <col min="8" max="10" width="8.83203125" style="132" bestFit="1" customWidth="1"/>
    <col min="11" max="11" width="8.33203125" style="132" bestFit="1" customWidth="1"/>
    <col min="12" max="13" width="10" style="132" bestFit="1" customWidth="1"/>
    <col min="14" max="14" width="13.1640625" style="133" bestFit="1" customWidth="1"/>
    <col min="15" max="15" width="16.33203125" style="133" bestFit="1" customWidth="1"/>
    <col min="16" max="16" width="14.5" style="133" bestFit="1" customWidth="1"/>
    <col min="17" max="17" width="16.33203125" style="133" bestFit="1" customWidth="1"/>
    <col min="18" max="18" width="16.33203125" style="133" customWidth="1"/>
    <col min="19" max="19" width="16.33203125" style="133" bestFit="1" customWidth="1"/>
    <col min="20" max="20" width="16.33203125" style="133" customWidth="1"/>
    <col min="21" max="21" width="8.33203125" style="132" bestFit="1" customWidth="1"/>
    <col min="22" max="23" width="8.6640625" style="132" bestFit="1" customWidth="1"/>
    <col min="24" max="24" width="12.5" style="132" bestFit="1" customWidth="1"/>
    <col min="25" max="16384" width="9.33203125" style="132"/>
  </cols>
  <sheetData>
    <row r="1" spans="1:24" s="84" customFormat="1" ht="11.25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11</v>
      </c>
      <c r="C2" s="82">
        <v>1</v>
      </c>
      <c r="D2" s="82">
        <v>-3</v>
      </c>
      <c r="E2" s="82"/>
      <c r="F2" s="83" t="s">
        <v>1922</v>
      </c>
      <c r="G2" s="82">
        <v>5</v>
      </c>
      <c r="H2" s="82">
        <v>5.15</v>
      </c>
      <c r="I2" s="82">
        <v>7.68</v>
      </c>
      <c r="J2" s="82">
        <v>1.67</v>
      </c>
      <c r="K2" s="82"/>
      <c r="L2" s="137">
        <v>21.12</v>
      </c>
      <c r="M2" s="137">
        <v>30.47</v>
      </c>
      <c r="N2" s="87">
        <f>O2/(M2*0.3025)</f>
        <v>2999943.0411161776</v>
      </c>
      <c r="O2" s="138">
        <v>27651000</v>
      </c>
      <c r="P2" s="138">
        <v>10084000</v>
      </c>
      <c r="Q2" s="138">
        <v>17567000</v>
      </c>
      <c r="R2" s="87">
        <f>S2/(M2*0.3025)</f>
        <v>2999943.0411161776</v>
      </c>
      <c r="S2" s="138">
        <v>27651000</v>
      </c>
      <c r="T2" s="87">
        <f>S2/(L2*0.3025)</f>
        <v>4328042.8249436514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11</v>
      </c>
      <c r="C3" s="82">
        <v>1</v>
      </c>
      <c r="D3" s="82">
        <v>-2</v>
      </c>
      <c r="E3" s="82"/>
      <c r="F3" s="83" t="s">
        <v>1924</v>
      </c>
      <c r="G3" s="82">
        <v>5</v>
      </c>
      <c r="H3" s="82">
        <v>22.4</v>
      </c>
      <c r="I3" s="82">
        <v>33.4</v>
      </c>
      <c r="J3" s="82">
        <v>68.680000000000007</v>
      </c>
      <c r="K3" s="82"/>
      <c r="L3" s="137">
        <v>89.99</v>
      </c>
      <c r="M3" s="137">
        <v>129.44</v>
      </c>
      <c r="N3" s="138">
        <v>3350000</v>
      </c>
      <c r="O3" s="138">
        <v>131171000</v>
      </c>
      <c r="P3" s="138">
        <v>47838000</v>
      </c>
      <c r="Q3" s="138">
        <v>83333000</v>
      </c>
      <c r="R3" s="87">
        <f t="shared" ref="R3:R66" si="0">S3/(M3*0.3025)</f>
        <v>3349993.3598259254</v>
      </c>
      <c r="S3" s="138">
        <v>131171000</v>
      </c>
      <c r="T3" s="87">
        <f t="shared" ref="T3:T66" si="1">S3/(L3*0.3025)</f>
        <v>4818570.2910975423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11</v>
      </c>
      <c r="C4" s="82">
        <v>1</v>
      </c>
      <c r="D4" s="82">
        <v>-2</v>
      </c>
      <c r="E4" s="82"/>
      <c r="F4" s="83" t="s">
        <v>1925</v>
      </c>
      <c r="G4" s="82">
        <v>5</v>
      </c>
      <c r="H4" s="82">
        <v>25.19</v>
      </c>
      <c r="I4" s="82">
        <v>37.549999999999997</v>
      </c>
      <c r="J4" s="82">
        <v>77.239999999999995</v>
      </c>
      <c r="K4" s="82"/>
      <c r="L4" s="137">
        <v>103.23</v>
      </c>
      <c r="M4" s="137">
        <v>148.51</v>
      </c>
      <c r="N4" s="138">
        <v>3600000</v>
      </c>
      <c r="O4" s="138">
        <v>161726000</v>
      </c>
      <c r="P4" s="138">
        <v>58981000</v>
      </c>
      <c r="Q4" s="138">
        <v>102745000</v>
      </c>
      <c r="R4" s="87">
        <f t="shared" si="0"/>
        <v>3599969.0590443588</v>
      </c>
      <c r="S4" s="138">
        <v>161726000</v>
      </c>
      <c r="T4" s="87">
        <f t="shared" si="1"/>
        <v>5179031.3373891087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11</v>
      </c>
      <c r="C5" s="82">
        <v>1</v>
      </c>
      <c r="D5" s="82">
        <v>-2</v>
      </c>
      <c r="E5" s="82"/>
      <c r="F5" s="83" t="s">
        <v>2049</v>
      </c>
      <c r="G5" s="82">
        <v>5</v>
      </c>
      <c r="H5" s="82">
        <v>15.96</v>
      </c>
      <c r="I5" s="82">
        <v>23.8</v>
      </c>
      <c r="J5" s="82">
        <v>48.94</v>
      </c>
      <c r="K5" s="82"/>
      <c r="L5" s="137">
        <v>65.41</v>
      </c>
      <c r="M5" s="137">
        <v>94.12</v>
      </c>
      <c r="N5" s="138">
        <v>3600000</v>
      </c>
      <c r="O5" s="138">
        <v>102496000</v>
      </c>
      <c r="P5" s="138">
        <v>37380000</v>
      </c>
      <c r="Q5" s="138">
        <v>65116000</v>
      </c>
      <c r="R5" s="87">
        <f t="shared" si="0"/>
        <v>3599976.1162995719</v>
      </c>
      <c r="S5" s="138">
        <v>102496000</v>
      </c>
      <c r="T5" s="87">
        <f t="shared" si="1"/>
        <v>5180090.9962714529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11</v>
      </c>
      <c r="C6" s="82">
        <v>1</v>
      </c>
      <c r="D6" s="82">
        <v>-2</v>
      </c>
      <c r="E6" s="82"/>
      <c r="F6" s="83" t="s">
        <v>2239</v>
      </c>
      <c r="G6" s="82">
        <v>5</v>
      </c>
      <c r="H6" s="82">
        <v>16.64</v>
      </c>
      <c r="I6" s="82">
        <v>24.81</v>
      </c>
      <c r="J6" s="82">
        <v>51.03</v>
      </c>
      <c r="K6" s="82"/>
      <c r="L6" s="137">
        <v>68.2</v>
      </c>
      <c r="M6" s="137">
        <v>98.14</v>
      </c>
      <c r="N6" s="138">
        <v>3600000</v>
      </c>
      <c r="O6" s="138">
        <v>106874000</v>
      </c>
      <c r="P6" s="138">
        <v>38977000</v>
      </c>
      <c r="Q6" s="138">
        <v>67897000</v>
      </c>
      <c r="R6" s="87">
        <f t="shared" si="0"/>
        <v>3599984.5051848684</v>
      </c>
      <c r="S6" s="138">
        <v>106874000</v>
      </c>
      <c r="T6" s="87">
        <f t="shared" si="1"/>
        <v>5180388.2601003367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11</v>
      </c>
      <c r="C7" s="82">
        <v>1</v>
      </c>
      <c r="D7" s="82">
        <v>-2</v>
      </c>
      <c r="E7" s="82"/>
      <c r="F7" s="83" t="s">
        <v>1309</v>
      </c>
      <c r="G7" s="82">
        <v>5</v>
      </c>
      <c r="H7" s="82">
        <v>5.15</v>
      </c>
      <c r="I7" s="82">
        <v>7.68</v>
      </c>
      <c r="J7" s="82">
        <v>15.81</v>
      </c>
      <c r="K7" s="82"/>
      <c r="L7" s="137">
        <v>21.1</v>
      </c>
      <c r="M7" s="137">
        <v>30.340000000000003</v>
      </c>
      <c r="N7" s="138">
        <v>3300000</v>
      </c>
      <c r="O7" s="138">
        <v>30286000</v>
      </c>
      <c r="P7" s="138">
        <v>11045000</v>
      </c>
      <c r="Q7" s="138">
        <v>19241000</v>
      </c>
      <c r="R7" s="87">
        <f t="shared" si="0"/>
        <v>3299901.3930277782</v>
      </c>
      <c r="S7" s="138">
        <v>30286000</v>
      </c>
      <c r="T7" s="87">
        <f t="shared" si="1"/>
        <v>4744976.6949982373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11</v>
      </c>
      <c r="C8" s="82">
        <v>1</v>
      </c>
      <c r="D8" s="82">
        <v>-2</v>
      </c>
      <c r="E8" s="82"/>
      <c r="F8" s="83" t="s">
        <v>1310</v>
      </c>
      <c r="G8" s="82">
        <v>5</v>
      </c>
      <c r="H8" s="82">
        <v>4.3099999999999996</v>
      </c>
      <c r="I8" s="82">
        <v>6.43</v>
      </c>
      <c r="J8" s="82">
        <v>13.23</v>
      </c>
      <c r="K8" s="82"/>
      <c r="L8" s="137">
        <v>17.670000000000002</v>
      </c>
      <c r="M8" s="137">
        <v>25.42</v>
      </c>
      <c r="N8" s="138">
        <v>3300000</v>
      </c>
      <c r="O8" s="138">
        <v>25375000</v>
      </c>
      <c r="P8" s="138">
        <v>9254000</v>
      </c>
      <c r="Q8" s="138">
        <v>16121000</v>
      </c>
      <c r="R8" s="87">
        <f t="shared" si="0"/>
        <v>3299933.025989817</v>
      </c>
      <c r="S8" s="138">
        <v>25375000</v>
      </c>
      <c r="T8" s="87">
        <f t="shared" si="1"/>
        <v>4747272.0724765789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11</v>
      </c>
      <c r="C9" s="82">
        <v>1</v>
      </c>
      <c r="D9" s="82">
        <v>-1</v>
      </c>
      <c r="E9" s="82"/>
      <c r="F9" s="83" t="s">
        <v>1916</v>
      </c>
      <c r="G9" s="82">
        <v>5</v>
      </c>
      <c r="H9" s="82">
        <v>22.4</v>
      </c>
      <c r="I9" s="82">
        <v>33.39</v>
      </c>
      <c r="J9" s="82">
        <v>39.020000000000003</v>
      </c>
      <c r="K9" s="82"/>
      <c r="L9" s="137">
        <v>91.79</v>
      </c>
      <c r="M9" s="137">
        <v>164.2</v>
      </c>
      <c r="N9" s="138">
        <v>4100000</v>
      </c>
      <c r="O9" s="138">
        <v>203648000</v>
      </c>
      <c r="P9" s="138">
        <v>74270000</v>
      </c>
      <c r="Q9" s="138">
        <v>129378000</v>
      </c>
      <c r="R9" s="87">
        <f t="shared" si="0"/>
        <v>4099978.8606919604</v>
      </c>
      <c r="S9" s="138">
        <v>203648000</v>
      </c>
      <c r="T9" s="87">
        <f t="shared" si="1"/>
        <v>7334312.3316877643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11</v>
      </c>
      <c r="C10" s="82">
        <v>1</v>
      </c>
      <c r="D10" s="82">
        <v>-1</v>
      </c>
      <c r="E10" s="82"/>
      <c r="F10" s="83" t="s">
        <v>1324</v>
      </c>
      <c r="G10" s="82">
        <v>5</v>
      </c>
      <c r="H10" s="82">
        <v>14.58</v>
      </c>
      <c r="I10" s="82">
        <v>21.75</v>
      </c>
      <c r="J10" s="82">
        <v>25.42</v>
      </c>
      <c r="K10" s="82"/>
      <c r="L10" s="137">
        <v>59.79</v>
      </c>
      <c r="M10" s="137">
        <v>106.96000000000001</v>
      </c>
      <c r="N10" s="138">
        <v>4000000</v>
      </c>
      <c r="O10" s="138">
        <v>129421000</v>
      </c>
      <c r="P10" s="138">
        <v>47200000</v>
      </c>
      <c r="Q10" s="138">
        <v>82221000</v>
      </c>
      <c r="R10" s="87">
        <f t="shared" si="0"/>
        <v>3999981.4559548018</v>
      </c>
      <c r="S10" s="138">
        <v>129421000</v>
      </c>
      <c r="T10" s="87">
        <f t="shared" si="1"/>
        <v>7155678.483507704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11</v>
      </c>
      <c r="C11" s="82">
        <v>1</v>
      </c>
      <c r="D11" s="82">
        <v>-1</v>
      </c>
      <c r="E11" s="82"/>
      <c r="F11" s="83" t="s">
        <v>1325</v>
      </c>
      <c r="G11" s="82">
        <v>5</v>
      </c>
      <c r="H11" s="82">
        <v>47.52</v>
      </c>
      <c r="I11" s="82">
        <v>70.849999999999994</v>
      </c>
      <c r="J11" s="82">
        <v>82.8</v>
      </c>
      <c r="K11" s="82"/>
      <c r="L11" s="137">
        <v>194.74</v>
      </c>
      <c r="M11" s="137">
        <v>348.39</v>
      </c>
      <c r="N11" s="138">
        <v>4000000</v>
      </c>
      <c r="O11" s="138">
        <v>421550000</v>
      </c>
      <c r="P11" s="138">
        <v>153739000</v>
      </c>
      <c r="Q11" s="138">
        <v>267811000</v>
      </c>
      <c r="R11" s="87">
        <f t="shared" si="0"/>
        <v>3999981.9713776642</v>
      </c>
      <c r="S11" s="138">
        <v>421550000</v>
      </c>
      <c r="T11" s="87">
        <f t="shared" si="1"/>
        <v>7155970.6224107239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11</v>
      </c>
      <c r="C12" s="82">
        <v>1</v>
      </c>
      <c r="D12" s="82">
        <v>-1</v>
      </c>
      <c r="E12" s="82"/>
      <c r="F12" s="83" t="s">
        <v>1326</v>
      </c>
      <c r="G12" s="82">
        <v>5</v>
      </c>
      <c r="H12" s="82">
        <v>62.19</v>
      </c>
      <c r="I12" s="82">
        <v>92.72</v>
      </c>
      <c r="J12" s="82">
        <v>108.35</v>
      </c>
      <c r="K12" s="82"/>
      <c r="L12" s="137">
        <v>254.84</v>
      </c>
      <c r="M12" s="137">
        <v>455.90999999999997</v>
      </c>
      <c r="N12" s="138">
        <v>4000000</v>
      </c>
      <c r="O12" s="138">
        <v>551650000</v>
      </c>
      <c r="P12" s="138">
        <v>201187000</v>
      </c>
      <c r="Q12" s="138">
        <v>350463000</v>
      </c>
      <c r="R12" s="87">
        <f t="shared" si="0"/>
        <v>3999992.0239441204</v>
      </c>
      <c r="S12" s="138">
        <v>551650000</v>
      </c>
      <c r="T12" s="87">
        <f t="shared" si="1"/>
        <v>7156005.1939898115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11</v>
      </c>
      <c r="C13" s="82">
        <v>1</v>
      </c>
      <c r="D13" s="82">
        <v>-1</v>
      </c>
      <c r="E13" s="82"/>
      <c r="F13" s="83" t="s">
        <v>1917</v>
      </c>
      <c r="G13" s="82">
        <v>5</v>
      </c>
      <c r="H13" s="82">
        <v>25.12</v>
      </c>
      <c r="I13" s="82">
        <v>37.46</v>
      </c>
      <c r="J13" s="82">
        <v>43.77</v>
      </c>
      <c r="K13" s="82"/>
      <c r="L13" s="137">
        <v>102.96</v>
      </c>
      <c r="M13" s="137">
        <v>184.19</v>
      </c>
      <c r="N13" s="138">
        <v>4000000</v>
      </c>
      <c r="O13" s="138">
        <v>222869000</v>
      </c>
      <c r="P13" s="138">
        <v>81280000</v>
      </c>
      <c r="Q13" s="138">
        <v>141589000</v>
      </c>
      <c r="R13" s="87">
        <f t="shared" si="0"/>
        <v>3999983.8470784975</v>
      </c>
      <c r="S13" s="138">
        <v>222869000</v>
      </c>
      <c r="T13" s="87">
        <f t="shared" si="1"/>
        <v>7155759.7590655442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11</v>
      </c>
      <c r="C14" s="82">
        <v>1</v>
      </c>
      <c r="D14" s="82">
        <v>-1</v>
      </c>
      <c r="E14" s="82"/>
      <c r="F14" s="83" t="s">
        <v>1918</v>
      </c>
      <c r="G14" s="82">
        <v>5</v>
      </c>
      <c r="H14" s="82">
        <v>25.96</v>
      </c>
      <c r="I14" s="82">
        <v>38.71</v>
      </c>
      <c r="J14" s="82">
        <v>45.24</v>
      </c>
      <c r="K14" s="82"/>
      <c r="L14" s="137">
        <v>106.4</v>
      </c>
      <c r="M14" s="137">
        <v>190.35000000000002</v>
      </c>
      <c r="N14" s="138">
        <v>4150000</v>
      </c>
      <c r="O14" s="138">
        <v>238959000</v>
      </c>
      <c r="P14" s="138">
        <v>87148000</v>
      </c>
      <c r="Q14" s="138">
        <v>151811000</v>
      </c>
      <c r="R14" s="87">
        <f t="shared" si="0"/>
        <v>4149971.6702811476</v>
      </c>
      <c r="S14" s="138">
        <v>238959000</v>
      </c>
      <c r="T14" s="87">
        <f t="shared" si="1"/>
        <v>7424314.9195302306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11</v>
      </c>
      <c r="C15" s="82">
        <v>1</v>
      </c>
      <c r="D15" s="82">
        <v>-1</v>
      </c>
      <c r="E15" s="82"/>
      <c r="F15" s="83" t="s">
        <v>1919</v>
      </c>
      <c r="G15" s="82">
        <v>5</v>
      </c>
      <c r="H15" s="82">
        <v>25.51</v>
      </c>
      <c r="I15" s="82">
        <v>38.04</v>
      </c>
      <c r="J15" s="82">
        <v>44.45</v>
      </c>
      <c r="K15" s="82"/>
      <c r="L15" s="137">
        <v>104.55</v>
      </c>
      <c r="M15" s="137">
        <v>187.04</v>
      </c>
      <c r="N15" s="138">
        <v>4150000</v>
      </c>
      <c r="O15" s="138">
        <v>234804000</v>
      </c>
      <c r="P15" s="138">
        <v>85633000</v>
      </c>
      <c r="Q15" s="138">
        <v>149171000</v>
      </c>
      <c r="R15" s="87">
        <f t="shared" si="0"/>
        <v>4149976.3165522558</v>
      </c>
      <c r="S15" s="138">
        <v>234804000</v>
      </c>
      <c r="T15" s="87">
        <f t="shared" si="1"/>
        <v>7424309.6149969762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11</v>
      </c>
      <c r="C16" s="82">
        <v>1</v>
      </c>
      <c r="D16" s="82">
        <v>-1</v>
      </c>
      <c r="E16" s="82"/>
      <c r="F16" s="83" t="s">
        <v>1920</v>
      </c>
      <c r="G16" s="82">
        <v>5</v>
      </c>
      <c r="H16" s="82">
        <v>11.75</v>
      </c>
      <c r="I16" s="82">
        <v>17.53</v>
      </c>
      <c r="J16" s="82">
        <v>20.48</v>
      </c>
      <c r="K16" s="82"/>
      <c r="L16" s="137">
        <v>48.19</v>
      </c>
      <c r="M16" s="137">
        <v>86.2</v>
      </c>
      <c r="N16" s="138">
        <v>4150000</v>
      </c>
      <c r="O16" s="138">
        <v>108212000</v>
      </c>
      <c r="P16" s="138">
        <v>39465000</v>
      </c>
      <c r="Q16" s="138">
        <v>68747000</v>
      </c>
      <c r="R16" s="87">
        <f t="shared" si="0"/>
        <v>4149949.1860175258</v>
      </c>
      <c r="S16" s="138">
        <v>108212000</v>
      </c>
      <c r="T16" s="87">
        <f t="shared" si="1"/>
        <v>7423233.4474934787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11</v>
      </c>
      <c r="C17" s="82">
        <v>1</v>
      </c>
      <c r="D17" s="82">
        <v>-1</v>
      </c>
      <c r="E17" s="82"/>
      <c r="F17" s="83" t="s">
        <v>1930</v>
      </c>
      <c r="G17" s="82">
        <v>5</v>
      </c>
      <c r="H17" s="82">
        <v>21.93</v>
      </c>
      <c r="I17" s="82">
        <v>32.71</v>
      </c>
      <c r="J17" s="82">
        <v>38.22</v>
      </c>
      <c r="K17" s="82"/>
      <c r="L17" s="137">
        <v>89.9</v>
      </c>
      <c r="M17" s="137">
        <v>160.83000000000001</v>
      </c>
      <c r="N17" s="138">
        <v>4100000</v>
      </c>
      <c r="O17" s="138">
        <v>199468000</v>
      </c>
      <c r="P17" s="138">
        <v>72746000</v>
      </c>
      <c r="Q17" s="138">
        <v>126722000</v>
      </c>
      <c r="R17" s="87">
        <f t="shared" si="0"/>
        <v>4099971.069498464</v>
      </c>
      <c r="S17" s="138">
        <v>199468000</v>
      </c>
      <c r="T17" s="87">
        <f t="shared" si="1"/>
        <v>7334798.0768346824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11</v>
      </c>
      <c r="C18" s="82">
        <v>1</v>
      </c>
      <c r="D18" s="82">
        <v>-1</v>
      </c>
      <c r="E18" s="82"/>
      <c r="F18" s="83" t="s">
        <v>1931</v>
      </c>
      <c r="G18" s="82">
        <v>5</v>
      </c>
      <c r="H18" s="82">
        <v>21.93</v>
      </c>
      <c r="I18" s="82">
        <v>32.71</v>
      </c>
      <c r="J18" s="82">
        <v>38.22</v>
      </c>
      <c r="K18" s="82"/>
      <c r="L18" s="137">
        <v>89.9</v>
      </c>
      <c r="M18" s="137">
        <v>160.83000000000001</v>
      </c>
      <c r="N18" s="138">
        <v>4100000</v>
      </c>
      <c r="O18" s="138">
        <v>199468000</v>
      </c>
      <c r="P18" s="138">
        <v>72746000</v>
      </c>
      <c r="Q18" s="138">
        <v>126722000</v>
      </c>
      <c r="R18" s="87">
        <f t="shared" si="0"/>
        <v>4099971.069498464</v>
      </c>
      <c r="S18" s="138">
        <v>199468000</v>
      </c>
      <c r="T18" s="87">
        <f t="shared" si="1"/>
        <v>7334798.0768346824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11</v>
      </c>
      <c r="C19" s="82">
        <v>1</v>
      </c>
      <c r="D19" s="82">
        <v>-1</v>
      </c>
      <c r="E19" s="82"/>
      <c r="F19" s="83" t="s">
        <v>1932</v>
      </c>
      <c r="G19" s="82">
        <v>5</v>
      </c>
      <c r="H19" s="82">
        <v>17.39</v>
      </c>
      <c r="I19" s="82">
        <v>25.93</v>
      </c>
      <c r="J19" s="82">
        <v>30.3</v>
      </c>
      <c r="K19" s="82"/>
      <c r="L19" s="137">
        <v>71.28</v>
      </c>
      <c r="M19" s="137">
        <v>127.50999999999999</v>
      </c>
      <c r="N19" s="138">
        <v>4100000</v>
      </c>
      <c r="O19" s="138">
        <v>158144000</v>
      </c>
      <c r="P19" s="138">
        <v>57675000</v>
      </c>
      <c r="Q19" s="138">
        <v>100469000</v>
      </c>
      <c r="R19" s="87">
        <f t="shared" si="0"/>
        <v>4099992.8056201721</v>
      </c>
      <c r="S19" s="138">
        <v>158144000</v>
      </c>
      <c r="T19" s="87">
        <f t="shared" si="1"/>
        <v>7334316.5354184639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11</v>
      </c>
      <c r="C20" s="82">
        <v>1</v>
      </c>
      <c r="D20" s="82">
        <v>-1</v>
      </c>
      <c r="E20" s="82"/>
      <c r="F20" s="83" t="s">
        <v>1935</v>
      </c>
      <c r="G20" s="82">
        <v>5</v>
      </c>
      <c r="H20" s="82">
        <v>21.93</v>
      </c>
      <c r="I20" s="82">
        <v>32.71</v>
      </c>
      <c r="J20" s="82">
        <v>38.22</v>
      </c>
      <c r="K20" s="82"/>
      <c r="L20" s="137">
        <v>89.9</v>
      </c>
      <c r="M20" s="137">
        <v>160.83000000000001</v>
      </c>
      <c r="N20" s="138">
        <v>4100000</v>
      </c>
      <c r="O20" s="138">
        <v>199468000</v>
      </c>
      <c r="P20" s="138">
        <v>72746000</v>
      </c>
      <c r="Q20" s="138">
        <v>126722000</v>
      </c>
      <c r="R20" s="87">
        <f t="shared" si="0"/>
        <v>4099971.069498464</v>
      </c>
      <c r="S20" s="138">
        <v>199468000</v>
      </c>
      <c r="T20" s="87">
        <f t="shared" si="1"/>
        <v>7334798.0768346824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11</v>
      </c>
      <c r="C21" s="82">
        <v>1</v>
      </c>
      <c r="D21" s="82">
        <v>-1</v>
      </c>
      <c r="E21" s="82"/>
      <c r="F21" s="83" t="s">
        <v>1936</v>
      </c>
      <c r="G21" s="82">
        <v>5</v>
      </c>
      <c r="H21" s="82">
        <v>28.88</v>
      </c>
      <c r="I21" s="82">
        <v>43.05</v>
      </c>
      <c r="J21" s="82">
        <v>50.3</v>
      </c>
      <c r="K21" s="82"/>
      <c r="L21" s="137">
        <v>118.32</v>
      </c>
      <c r="M21" s="137">
        <v>211.67000000000002</v>
      </c>
      <c r="N21" s="138">
        <v>4000000</v>
      </c>
      <c r="O21" s="138">
        <v>256120000</v>
      </c>
      <c r="P21" s="138">
        <v>93407000</v>
      </c>
      <c r="Q21" s="138">
        <v>162713000</v>
      </c>
      <c r="R21" s="87">
        <f t="shared" si="0"/>
        <v>3999989.0676544299</v>
      </c>
      <c r="S21" s="138">
        <v>256120000</v>
      </c>
      <c r="T21" s="87">
        <f t="shared" si="1"/>
        <v>7155828.9887627903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11</v>
      </c>
      <c r="C22" s="82">
        <v>1</v>
      </c>
      <c r="D22" s="82">
        <v>-1</v>
      </c>
      <c r="E22" s="82"/>
      <c r="F22" s="83" t="s">
        <v>1937</v>
      </c>
      <c r="G22" s="82">
        <v>5</v>
      </c>
      <c r="H22" s="82">
        <v>19.920000000000002</v>
      </c>
      <c r="I22" s="82">
        <v>29.7</v>
      </c>
      <c r="J22" s="82">
        <v>34.71</v>
      </c>
      <c r="K22" s="82"/>
      <c r="L22" s="137">
        <v>81.62</v>
      </c>
      <c r="M22" s="137">
        <v>146.03</v>
      </c>
      <c r="N22" s="138">
        <v>4000000</v>
      </c>
      <c r="O22" s="138">
        <v>176696000</v>
      </c>
      <c r="P22" s="138">
        <v>64441000</v>
      </c>
      <c r="Q22" s="138">
        <v>112255000</v>
      </c>
      <c r="R22" s="87">
        <f t="shared" si="0"/>
        <v>3999993.2086863164</v>
      </c>
      <c r="S22" s="138">
        <v>176696000</v>
      </c>
      <c r="T22" s="87">
        <f t="shared" si="1"/>
        <v>7156567.1191431368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11</v>
      </c>
      <c r="C23" s="82">
        <v>1</v>
      </c>
      <c r="D23" s="82">
        <v>-1</v>
      </c>
      <c r="E23" s="82"/>
      <c r="F23" s="83" t="s">
        <v>1938</v>
      </c>
      <c r="G23" s="82">
        <v>5</v>
      </c>
      <c r="H23" s="82">
        <v>24.59</v>
      </c>
      <c r="I23" s="82">
        <v>36.65</v>
      </c>
      <c r="J23" s="82">
        <v>42.83</v>
      </c>
      <c r="K23" s="82"/>
      <c r="L23" s="137">
        <v>100.73</v>
      </c>
      <c r="M23" s="137">
        <v>180.21</v>
      </c>
      <c r="N23" s="138">
        <v>4000000</v>
      </c>
      <c r="O23" s="138">
        <v>218053000</v>
      </c>
      <c r="P23" s="138">
        <v>79524000</v>
      </c>
      <c r="Q23" s="138">
        <v>138529000</v>
      </c>
      <c r="R23" s="87">
        <f t="shared" si="0"/>
        <v>3999979.8215213562</v>
      </c>
      <c r="S23" s="138">
        <v>218053000</v>
      </c>
      <c r="T23" s="87">
        <f t="shared" si="1"/>
        <v>7156123.9316624999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11</v>
      </c>
      <c r="C24" s="82">
        <v>1</v>
      </c>
      <c r="D24" s="82">
        <v>-1</v>
      </c>
      <c r="E24" s="82"/>
      <c r="F24" s="83" t="s">
        <v>1939</v>
      </c>
      <c r="G24" s="82">
        <v>5</v>
      </c>
      <c r="H24" s="82">
        <v>25.95</v>
      </c>
      <c r="I24" s="82">
        <v>38.68</v>
      </c>
      <c r="J24" s="82">
        <v>45.2</v>
      </c>
      <c r="K24" s="82"/>
      <c r="L24" s="137">
        <v>106.3</v>
      </c>
      <c r="M24" s="137">
        <v>190.18</v>
      </c>
      <c r="N24" s="138">
        <v>4100000</v>
      </c>
      <c r="O24" s="138">
        <v>235870000</v>
      </c>
      <c r="P24" s="138">
        <v>86022000</v>
      </c>
      <c r="Q24" s="138">
        <v>149848000</v>
      </c>
      <c r="R24" s="87">
        <f t="shared" si="0"/>
        <v>4099987.0501108565</v>
      </c>
      <c r="S24" s="138">
        <v>235870000</v>
      </c>
      <c r="T24" s="87">
        <f t="shared" si="1"/>
        <v>7335235.5333027532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11</v>
      </c>
      <c r="C25" s="82">
        <v>1</v>
      </c>
      <c r="D25" s="82">
        <v>-1</v>
      </c>
      <c r="E25" s="82"/>
      <c r="F25" s="83" t="s">
        <v>1940</v>
      </c>
      <c r="G25" s="82">
        <v>5</v>
      </c>
      <c r="H25" s="82">
        <v>19.920000000000002</v>
      </c>
      <c r="I25" s="82">
        <v>29.69</v>
      </c>
      <c r="J25" s="82">
        <v>34.700000000000003</v>
      </c>
      <c r="K25" s="82"/>
      <c r="L25" s="137">
        <v>81.599999999999994</v>
      </c>
      <c r="M25" s="137">
        <v>145.99</v>
      </c>
      <c r="N25" s="138">
        <v>4100000</v>
      </c>
      <c r="O25" s="138">
        <v>181064000</v>
      </c>
      <c r="P25" s="138">
        <v>66034000</v>
      </c>
      <c r="Q25" s="138">
        <v>115030000</v>
      </c>
      <c r="R25" s="87">
        <f t="shared" si="0"/>
        <v>4099997.7922183056</v>
      </c>
      <c r="S25" s="138">
        <v>181064000</v>
      </c>
      <c r="T25" s="87">
        <f t="shared" si="1"/>
        <v>7335277.9128180202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11</v>
      </c>
      <c r="C26" s="82">
        <v>1</v>
      </c>
      <c r="D26" s="82">
        <v>-1</v>
      </c>
      <c r="E26" s="82"/>
      <c r="F26" s="83" t="s">
        <v>1941</v>
      </c>
      <c r="G26" s="82">
        <v>5</v>
      </c>
      <c r="H26" s="82">
        <v>27.48</v>
      </c>
      <c r="I26" s="82">
        <v>40.96</v>
      </c>
      <c r="J26" s="82">
        <v>47.88</v>
      </c>
      <c r="K26" s="82"/>
      <c r="L26" s="137">
        <v>112.59</v>
      </c>
      <c r="M26" s="137">
        <v>201.43</v>
      </c>
      <c r="N26" s="138">
        <v>4100000</v>
      </c>
      <c r="O26" s="138">
        <v>249822000</v>
      </c>
      <c r="P26" s="138">
        <v>91110000</v>
      </c>
      <c r="Q26" s="138">
        <v>158712000</v>
      </c>
      <c r="R26" s="87">
        <f t="shared" si="0"/>
        <v>4099974.4389597848</v>
      </c>
      <c r="S26" s="138">
        <v>249822000</v>
      </c>
      <c r="T26" s="87">
        <f t="shared" si="1"/>
        <v>7335090.6052017882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11</v>
      </c>
      <c r="C27" s="82">
        <v>1</v>
      </c>
      <c r="D27" s="82">
        <v>-1</v>
      </c>
      <c r="E27" s="82"/>
      <c r="F27" s="83" t="s">
        <v>1942</v>
      </c>
      <c r="G27" s="82">
        <v>5</v>
      </c>
      <c r="H27" s="82">
        <v>25.45</v>
      </c>
      <c r="I27" s="82">
        <v>37.94</v>
      </c>
      <c r="J27" s="82">
        <v>44.34</v>
      </c>
      <c r="K27" s="82"/>
      <c r="L27" s="137">
        <v>104.28</v>
      </c>
      <c r="M27" s="137">
        <v>186.56</v>
      </c>
      <c r="N27" s="138">
        <v>4100000</v>
      </c>
      <c r="O27" s="138">
        <v>231380000</v>
      </c>
      <c r="P27" s="138">
        <v>84384000</v>
      </c>
      <c r="Q27" s="138">
        <v>146996000</v>
      </c>
      <c r="R27" s="87">
        <f t="shared" si="0"/>
        <v>4099981.5715237516</v>
      </c>
      <c r="S27" s="138">
        <v>231380000</v>
      </c>
      <c r="T27" s="87">
        <f t="shared" si="1"/>
        <v>7334988.127958104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11</v>
      </c>
      <c r="C28" s="82">
        <v>1</v>
      </c>
      <c r="D28" s="82">
        <v>-1</v>
      </c>
      <c r="E28" s="82"/>
      <c r="F28" s="83" t="s">
        <v>1943</v>
      </c>
      <c r="G28" s="82">
        <v>5</v>
      </c>
      <c r="H28" s="82">
        <v>26.42</v>
      </c>
      <c r="I28" s="82">
        <v>39.380000000000003</v>
      </c>
      <c r="J28" s="82">
        <v>46.03</v>
      </c>
      <c r="K28" s="82"/>
      <c r="L28" s="137">
        <v>108.24</v>
      </c>
      <c r="M28" s="137">
        <v>193.64999999999998</v>
      </c>
      <c r="N28" s="138">
        <v>4100000</v>
      </c>
      <c r="O28" s="138">
        <v>240173000</v>
      </c>
      <c r="P28" s="138">
        <v>87591000</v>
      </c>
      <c r="Q28" s="138">
        <v>152582000</v>
      </c>
      <c r="R28" s="87">
        <f t="shared" si="0"/>
        <v>4099975.8873148076</v>
      </c>
      <c r="S28" s="138">
        <v>240173000</v>
      </c>
      <c r="T28" s="87">
        <f t="shared" si="1"/>
        <v>7335184.1332087256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11</v>
      </c>
      <c r="C29" s="82">
        <v>1</v>
      </c>
      <c r="D29" s="82">
        <v>-1</v>
      </c>
      <c r="E29" s="82"/>
      <c r="F29" s="83" t="s">
        <v>1926</v>
      </c>
      <c r="G29" s="82">
        <v>5</v>
      </c>
      <c r="H29" s="82">
        <v>32.22</v>
      </c>
      <c r="I29" s="82">
        <v>48.03</v>
      </c>
      <c r="J29" s="82">
        <v>56.13</v>
      </c>
      <c r="K29" s="82"/>
      <c r="L29" s="137">
        <v>132</v>
      </c>
      <c r="M29" s="137">
        <v>236.16</v>
      </c>
      <c r="N29" s="138">
        <v>4100000</v>
      </c>
      <c r="O29" s="138">
        <v>292896000</v>
      </c>
      <c r="P29" s="138">
        <v>106819000</v>
      </c>
      <c r="Q29" s="138">
        <v>186077000</v>
      </c>
      <c r="R29" s="87">
        <f t="shared" si="0"/>
        <v>4099979.8427736345</v>
      </c>
      <c r="S29" s="138">
        <v>292896000</v>
      </c>
      <c r="T29" s="87">
        <f t="shared" si="1"/>
        <v>7335236.6641622838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11</v>
      </c>
      <c r="C30" s="82">
        <v>1</v>
      </c>
      <c r="D30" s="82">
        <v>-1</v>
      </c>
      <c r="E30" s="82"/>
      <c r="F30" s="83" t="s">
        <v>1927</v>
      </c>
      <c r="G30" s="82">
        <v>5</v>
      </c>
      <c r="H30" s="82">
        <v>26.1</v>
      </c>
      <c r="I30" s="82">
        <v>38.9</v>
      </c>
      <c r="J30" s="82">
        <v>45.47</v>
      </c>
      <c r="K30" s="82"/>
      <c r="L30" s="137">
        <v>106.92</v>
      </c>
      <c r="M30" s="137">
        <v>191.29</v>
      </c>
      <c r="N30" s="138">
        <v>4100000</v>
      </c>
      <c r="O30" s="138">
        <v>237247000</v>
      </c>
      <c r="P30" s="138">
        <v>86524000</v>
      </c>
      <c r="Q30" s="138">
        <v>150723000</v>
      </c>
      <c r="R30" s="87">
        <f t="shared" si="0"/>
        <v>4099992.6985508138</v>
      </c>
      <c r="S30" s="138">
        <v>237247000</v>
      </c>
      <c r="T30" s="87">
        <f t="shared" si="1"/>
        <v>7335275.0028599435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11</v>
      </c>
      <c r="C31" s="82">
        <v>1</v>
      </c>
      <c r="D31" s="82">
        <v>-1</v>
      </c>
      <c r="E31" s="82"/>
      <c r="F31" s="83" t="s">
        <v>1928</v>
      </c>
      <c r="G31" s="82">
        <v>5</v>
      </c>
      <c r="H31" s="82">
        <v>26.1</v>
      </c>
      <c r="I31" s="82">
        <v>38.9</v>
      </c>
      <c r="J31" s="82">
        <v>45.47</v>
      </c>
      <c r="K31" s="82"/>
      <c r="L31" s="137">
        <v>106.92</v>
      </c>
      <c r="M31" s="137">
        <v>191.29</v>
      </c>
      <c r="N31" s="138">
        <v>4100000</v>
      </c>
      <c r="O31" s="138">
        <v>237247000</v>
      </c>
      <c r="P31" s="138">
        <v>86524000</v>
      </c>
      <c r="Q31" s="138">
        <v>150723000</v>
      </c>
      <c r="R31" s="87">
        <f t="shared" si="0"/>
        <v>4099992.6985508138</v>
      </c>
      <c r="S31" s="138">
        <v>237247000</v>
      </c>
      <c r="T31" s="87">
        <f t="shared" si="1"/>
        <v>7335275.0028599435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11</v>
      </c>
      <c r="C32" s="82">
        <v>1</v>
      </c>
      <c r="D32" s="82">
        <v>-1</v>
      </c>
      <c r="E32" s="82"/>
      <c r="F32" s="83" t="s">
        <v>1929</v>
      </c>
      <c r="G32" s="82">
        <v>5</v>
      </c>
      <c r="H32" s="82">
        <v>26.1</v>
      </c>
      <c r="I32" s="82">
        <v>38.9</v>
      </c>
      <c r="J32" s="82">
        <v>45.47</v>
      </c>
      <c r="K32" s="82"/>
      <c r="L32" s="137">
        <v>106.92</v>
      </c>
      <c r="M32" s="137">
        <v>191.29</v>
      </c>
      <c r="N32" s="138">
        <v>4000000</v>
      </c>
      <c r="O32" s="138">
        <v>231460000</v>
      </c>
      <c r="P32" s="138">
        <v>84413000</v>
      </c>
      <c r="Q32" s="138">
        <v>147047000</v>
      </c>
      <c r="R32" s="87">
        <f t="shared" si="0"/>
        <v>3999984.4466171181</v>
      </c>
      <c r="S32" s="138">
        <v>231460000</v>
      </c>
      <c r="T32" s="87">
        <f t="shared" si="1"/>
        <v>7156350.7743489379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11</v>
      </c>
      <c r="C33" s="82">
        <v>1</v>
      </c>
      <c r="D33" s="82">
        <v>-1</v>
      </c>
      <c r="E33" s="82"/>
      <c r="F33" s="83" t="s">
        <v>1944</v>
      </c>
      <c r="G33" s="82">
        <v>5</v>
      </c>
      <c r="H33" s="82">
        <v>26.1</v>
      </c>
      <c r="I33" s="82">
        <v>38.9</v>
      </c>
      <c r="J33" s="82">
        <v>45.47</v>
      </c>
      <c r="K33" s="82"/>
      <c r="L33" s="137">
        <v>106.92</v>
      </c>
      <c r="M33" s="137">
        <v>191.29</v>
      </c>
      <c r="N33" s="138">
        <v>4000000</v>
      </c>
      <c r="O33" s="138">
        <v>231460000</v>
      </c>
      <c r="P33" s="138">
        <v>84413000</v>
      </c>
      <c r="Q33" s="138">
        <v>147047000</v>
      </c>
      <c r="R33" s="87">
        <f t="shared" si="0"/>
        <v>3999984.4466171181</v>
      </c>
      <c r="S33" s="138">
        <v>231460000</v>
      </c>
      <c r="T33" s="87">
        <f t="shared" si="1"/>
        <v>7156350.7743489379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11</v>
      </c>
      <c r="C34" s="82">
        <v>2</v>
      </c>
      <c r="D34" s="82">
        <v>-1</v>
      </c>
      <c r="E34" s="82"/>
      <c r="F34" s="83" t="s">
        <v>1945</v>
      </c>
      <c r="G34" s="82">
        <v>5</v>
      </c>
      <c r="H34" s="82">
        <v>24.46</v>
      </c>
      <c r="I34" s="82">
        <v>36.46</v>
      </c>
      <c r="J34" s="82">
        <v>42.62</v>
      </c>
      <c r="K34" s="82"/>
      <c r="L34" s="137">
        <v>100.22</v>
      </c>
      <c r="M34" s="137">
        <v>179.3</v>
      </c>
      <c r="N34" s="138">
        <v>4950000</v>
      </c>
      <c r="O34" s="138">
        <v>268528000</v>
      </c>
      <c r="P34" s="138">
        <v>97932000</v>
      </c>
      <c r="Q34" s="138">
        <v>170596000</v>
      </c>
      <c r="R34" s="87">
        <f t="shared" si="0"/>
        <v>4950897.1989324875</v>
      </c>
      <c r="S34" s="138">
        <v>268528000</v>
      </c>
      <c r="T34" s="87">
        <f t="shared" si="1"/>
        <v>8857472.2387606762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11</v>
      </c>
      <c r="C35" s="82">
        <v>2</v>
      </c>
      <c r="D35" s="82">
        <v>-1</v>
      </c>
      <c r="E35" s="82"/>
      <c r="F35" s="83" t="s">
        <v>1946</v>
      </c>
      <c r="G35" s="82">
        <v>5</v>
      </c>
      <c r="H35" s="82">
        <v>24.21</v>
      </c>
      <c r="I35" s="82">
        <v>36.08</v>
      </c>
      <c r="J35" s="82">
        <v>42.17</v>
      </c>
      <c r="K35" s="82"/>
      <c r="L35" s="137">
        <v>99.17</v>
      </c>
      <c r="M35" s="137">
        <v>177.42000000000002</v>
      </c>
      <c r="N35" s="138">
        <v>4950000</v>
      </c>
      <c r="O35" s="138">
        <v>265663000</v>
      </c>
      <c r="P35" s="138">
        <v>96887000</v>
      </c>
      <c r="Q35" s="138">
        <v>168776000</v>
      </c>
      <c r="R35" s="87">
        <f t="shared" si="0"/>
        <v>4949976.2900937311</v>
      </c>
      <c r="S35" s="138">
        <v>265663000</v>
      </c>
      <c r="T35" s="87">
        <f t="shared" si="1"/>
        <v>8855750.664398808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11</v>
      </c>
      <c r="C36" s="82">
        <v>2</v>
      </c>
      <c r="D36" s="82">
        <v>-1</v>
      </c>
      <c r="E36" s="82"/>
      <c r="F36" s="83" t="s">
        <v>1947</v>
      </c>
      <c r="G36" s="82">
        <v>5</v>
      </c>
      <c r="H36" s="82">
        <v>24.47</v>
      </c>
      <c r="I36" s="82">
        <v>36.46</v>
      </c>
      <c r="J36" s="82">
        <v>42.62</v>
      </c>
      <c r="K36" s="82"/>
      <c r="L36" s="137">
        <v>100.23</v>
      </c>
      <c r="M36" s="137">
        <v>179.31</v>
      </c>
      <c r="N36" s="138">
        <v>4950000</v>
      </c>
      <c r="O36" s="138">
        <v>268493000</v>
      </c>
      <c r="P36" s="138">
        <v>97919000</v>
      </c>
      <c r="Q36" s="138">
        <v>170574000</v>
      </c>
      <c r="R36" s="87">
        <f t="shared" si="0"/>
        <v>4949975.8256051317</v>
      </c>
      <c r="S36" s="138">
        <v>268493000</v>
      </c>
      <c r="T36" s="87">
        <f t="shared" si="1"/>
        <v>8855434.154337585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11</v>
      </c>
      <c r="C37" s="82">
        <v>2</v>
      </c>
      <c r="D37" s="82">
        <v>-1</v>
      </c>
      <c r="E37" s="82"/>
      <c r="F37" s="83" t="s">
        <v>1948</v>
      </c>
      <c r="G37" s="82">
        <v>5</v>
      </c>
      <c r="H37" s="82">
        <v>19.7</v>
      </c>
      <c r="I37" s="82">
        <v>29.37</v>
      </c>
      <c r="J37" s="82">
        <v>34.33</v>
      </c>
      <c r="K37" s="82"/>
      <c r="L37" s="137">
        <v>80.72</v>
      </c>
      <c r="M37" s="137">
        <v>144.41999999999999</v>
      </c>
      <c r="N37" s="138">
        <v>4900000</v>
      </c>
      <c r="O37" s="138">
        <v>214066000</v>
      </c>
      <c r="P37" s="138">
        <v>78070000</v>
      </c>
      <c r="Q37" s="138">
        <v>135996000</v>
      </c>
      <c r="R37" s="87">
        <f t="shared" si="0"/>
        <v>4899987.5249072677</v>
      </c>
      <c r="S37" s="138">
        <v>214066000</v>
      </c>
      <c r="T37" s="87">
        <f t="shared" si="1"/>
        <v>8766801.2679274958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11</v>
      </c>
      <c r="C38" s="82">
        <v>2</v>
      </c>
      <c r="D38" s="82">
        <v>-1</v>
      </c>
      <c r="E38" s="82"/>
      <c r="F38" s="83" t="s">
        <v>1949</v>
      </c>
      <c r="G38" s="82">
        <v>5</v>
      </c>
      <c r="H38" s="82">
        <v>18.55</v>
      </c>
      <c r="I38" s="82">
        <v>27.65</v>
      </c>
      <c r="J38" s="82">
        <v>32.32</v>
      </c>
      <c r="K38" s="82"/>
      <c r="L38" s="137">
        <v>76</v>
      </c>
      <c r="M38" s="137">
        <v>135.97</v>
      </c>
      <c r="N38" s="138">
        <v>4550000</v>
      </c>
      <c r="O38" s="138">
        <v>187145000</v>
      </c>
      <c r="P38" s="138">
        <v>68252000</v>
      </c>
      <c r="Q38" s="138">
        <v>118893000</v>
      </c>
      <c r="R38" s="87">
        <f t="shared" si="0"/>
        <v>4549982.7684400491</v>
      </c>
      <c r="S38" s="138">
        <v>187145000</v>
      </c>
      <c r="T38" s="87">
        <f t="shared" si="1"/>
        <v>8140278.3819051767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11</v>
      </c>
      <c r="C39" s="82">
        <v>2</v>
      </c>
      <c r="D39" s="82">
        <v>-1</v>
      </c>
      <c r="E39" s="82"/>
      <c r="F39" s="83" t="s">
        <v>2254</v>
      </c>
      <c r="G39" s="82">
        <v>5</v>
      </c>
      <c r="H39" s="82">
        <v>24.21</v>
      </c>
      <c r="I39" s="82">
        <v>36.08</v>
      </c>
      <c r="J39" s="82">
        <v>42.17</v>
      </c>
      <c r="K39" s="82"/>
      <c r="L39" s="137">
        <v>99.17</v>
      </c>
      <c r="M39" s="137">
        <v>177.42000000000002</v>
      </c>
      <c r="N39" s="138">
        <v>4950000</v>
      </c>
      <c r="O39" s="138">
        <v>265663000</v>
      </c>
      <c r="P39" s="138">
        <v>96887000</v>
      </c>
      <c r="Q39" s="138">
        <v>168776000</v>
      </c>
      <c r="R39" s="87">
        <f t="shared" si="0"/>
        <v>4949976.2900937311</v>
      </c>
      <c r="S39" s="138">
        <v>265663000</v>
      </c>
      <c r="T39" s="87">
        <f t="shared" si="1"/>
        <v>8855750.664398808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11</v>
      </c>
      <c r="C40" s="82">
        <v>2</v>
      </c>
      <c r="D40" s="82">
        <v>-1</v>
      </c>
      <c r="E40" s="82"/>
      <c r="F40" s="83" t="s">
        <v>2255</v>
      </c>
      <c r="G40" s="82">
        <v>5</v>
      </c>
      <c r="H40" s="82">
        <v>19.5</v>
      </c>
      <c r="I40" s="82">
        <v>29.06</v>
      </c>
      <c r="J40" s="82">
        <v>33.96</v>
      </c>
      <c r="K40" s="82"/>
      <c r="L40" s="137">
        <v>79.87</v>
      </c>
      <c r="M40" s="137">
        <v>142.89000000000001</v>
      </c>
      <c r="N40" s="138">
        <v>4900000</v>
      </c>
      <c r="O40" s="138">
        <v>211797000</v>
      </c>
      <c r="P40" s="138">
        <v>77242000</v>
      </c>
      <c r="Q40" s="138">
        <v>134555000</v>
      </c>
      <c r="R40" s="87">
        <f t="shared" si="0"/>
        <v>4899960.6123649403</v>
      </c>
      <c r="S40" s="138">
        <v>211797000</v>
      </c>
      <c r="T40" s="87">
        <f t="shared" si="1"/>
        <v>8766187.2029651478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11</v>
      </c>
      <c r="C41" s="82">
        <v>2</v>
      </c>
      <c r="D41" s="82">
        <v>-1</v>
      </c>
      <c r="E41" s="82"/>
      <c r="F41" s="83" t="s">
        <v>2256</v>
      </c>
      <c r="G41" s="82">
        <v>5</v>
      </c>
      <c r="H41" s="82">
        <v>11.53</v>
      </c>
      <c r="I41" s="82">
        <v>17.190000000000001</v>
      </c>
      <c r="J41" s="82">
        <v>20.09</v>
      </c>
      <c r="K41" s="82"/>
      <c r="L41" s="137">
        <v>47.25</v>
      </c>
      <c r="M41" s="137">
        <v>84.53</v>
      </c>
      <c r="N41" s="138">
        <v>4550000</v>
      </c>
      <c r="O41" s="138">
        <v>116344000</v>
      </c>
      <c r="P41" s="138">
        <v>42431000</v>
      </c>
      <c r="Q41" s="138">
        <v>73913000</v>
      </c>
      <c r="R41" s="87">
        <f t="shared" si="0"/>
        <v>4549961.7232084461</v>
      </c>
      <c r="S41" s="138">
        <v>116344000</v>
      </c>
      <c r="T41" s="87">
        <f t="shared" si="1"/>
        <v>8139857.4489483582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11</v>
      </c>
      <c r="C42" s="82">
        <v>2</v>
      </c>
      <c r="D42" s="82">
        <v>-1</v>
      </c>
      <c r="E42" s="82"/>
      <c r="F42" s="83" t="s">
        <v>2257</v>
      </c>
      <c r="G42" s="82">
        <v>5</v>
      </c>
      <c r="H42" s="82">
        <v>26.16</v>
      </c>
      <c r="I42" s="82">
        <v>38.979999999999997</v>
      </c>
      <c r="J42" s="82">
        <v>45.56</v>
      </c>
      <c r="K42" s="82"/>
      <c r="L42" s="137">
        <v>107.16</v>
      </c>
      <c r="M42" s="137">
        <v>191.7</v>
      </c>
      <c r="N42" s="138">
        <v>4600000</v>
      </c>
      <c r="O42" s="138">
        <v>266749000</v>
      </c>
      <c r="P42" s="138">
        <v>97283000</v>
      </c>
      <c r="Q42" s="138">
        <v>169466000</v>
      </c>
      <c r="R42" s="87">
        <f t="shared" si="0"/>
        <v>4599973.2709079701</v>
      </c>
      <c r="S42" s="138">
        <v>266749000</v>
      </c>
      <c r="T42" s="87">
        <f t="shared" si="1"/>
        <v>8228955.5434215926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11</v>
      </c>
      <c r="C43" s="82">
        <v>2</v>
      </c>
      <c r="D43" s="82">
        <v>-1</v>
      </c>
      <c r="E43" s="82"/>
      <c r="F43" s="83" t="s">
        <v>2258</v>
      </c>
      <c r="G43" s="82">
        <v>5</v>
      </c>
      <c r="H43" s="82">
        <v>10.09</v>
      </c>
      <c r="I43" s="82">
        <v>15.04</v>
      </c>
      <c r="J43" s="82">
        <v>17.57</v>
      </c>
      <c r="K43" s="82"/>
      <c r="L43" s="137">
        <v>41.34</v>
      </c>
      <c r="M43" s="137">
        <v>73.95</v>
      </c>
      <c r="N43" s="138">
        <v>4550000</v>
      </c>
      <c r="O43" s="138">
        <v>101782000</v>
      </c>
      <c r="P43" s="138">
        <v>37120000</v>
      </c>
      <c r="Q43" s="138">
        <v>64662000</v>
      </c>
      <c r="R43" s="87">
        <f t="shared" si="0"/>
        <v>4549958.3703529853</v>
      </c>
      <c r="S43" s="138">
        <v>101782000</v>
      </c>
      <c r="T43" s="87">
        <f t="shared" si="1"/>
        <v>8139076.4752685847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11</v>
      </c>
      <c r="C44" s="82">
        <v>2</v>
      </c>
      <c r="D44" s="82">
        <v>-1</v>
      </c>
      <c r="E44" s="82"/>
      <c r="F44" s="83" t="s">
        <v>2259</v>
      </c>
      <c r="G44" s="82">
        <v>5</v>
      </c>
      <c r="H44" s="82">
        <v>108.58</v>
      </c>
      <c r="I44" s="82">
        <v>161.83000000000001</v>
      </c>
      <c r="J44" s="82">
        <v>189.15</v>
      </c>
      <c r="K44" s="82"/>
      <c r="L44" s="137">
        <v>444.84</v>
      </c>
      <c r="M44" s="137">
        <v>795.82</v>
      </c>
      <c r="N44" s="138">
        <v>5550000</v>
      </c>
      <c r="O44" s="138">
        <v>1336082000</v>
      </c>
      <c r="P44" s="138">
        <v>487269000</v>
      </c>
      <c r="Q44" s="138">
        <v>848813000</v>
      </c>
      <c r="R44" s="87">
        <f t="shared" si="0"/>
        <v>5549998.743434445</v>
      </c>
      <c r="S44" s="138">
        <v>1336082000</v>
      </c>
      <c r="T44" s="87">
        <f t="shared" si="1"/>
        <v>9928963.2227317691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A45" s="135"/>
      <c r="B45" s="135">
        <v>11</v>
      </c>
      <c r="C45" s="82">
        <v>2</v>
      </c>
      <c r="D45" s="82">
        <v>1</v>
      </c>
      <c r="E45" s="82"/>
      <c r="F45" s="83" t="s">
        <v>2181</v>
      </c>
      <c r="G45" s="82">
        <v>5</v>
      </c>
      <c r="H45" s="82">
        <v>43.5</v>
      </c>
      <c r="I45" s="82">
        <v>64.849999999999994</v>
      </c>
      <c r="J45" s="82">
        <v>69.430000000000007</v>
      </c>
      <c r="K45" s="82"/>
      <c r="L45" s="137">
        <v>178.22</v>
      </c>
      <c r="M45" s="137">
        <v>312.5</v>
      </c>
      <c r="N45" s="138">
        <v>18500000</v>
      </c>
      <c r="O45" s="138">
        <v>1748827000</v>
      </c>
      <c r="P45" s="138">
        <v>637797000</v>
      </c>
      <c r="Q45" s="138">
        <v>1111030000</v>
      </c>
      <c r="R45" s="87">
        <f t="shared" si="0"/>
        <v>18499988.099173553</v>
      </c>
      <c r="S45" s="138">
        <v>1748827000</v>
      </c>
      <c r="T45" s="87">
        <f t="shared" si="1"/>
        <v>32438818.768890899</v>
      </c>
      <c r="U45" s="135"/>
      <c r="V45" s="115" t="s">
        <v>2043</v>
      </c>
      <c r="W45" s="115" t="s">
        <v>2043</v>
      </c>
      <c r="X45" s="115" t="s">
        <v>772</v>
      </c>
    </row>
    <row r="46" spans="1:24">
      <c r="A46" s="135"/>
      <c r="B46" s="135">
        <v>11</v>
      </c>
      <c r="C46" s="82">
        <v>2</v>
      </c>
      <c r="D46" s="82">
        <v>1</v>
      </c>
      <c r="E46" s="82"/>
      <c r="F46" s="83" t="s">
        <v>1097</v>
      </c>
      <c r="G46" s="82">
        <v>5</v>
      </c>
      <c r="H46" s="82">
        <v>43.1</v>
      </c>
      <c r="I46" s="82">
        <v>64.239999999999995</v>
      </c>
      <c r="J46" s="82">
        <v>68.8</v>
      </c>
      <c r="K46" s="82"/>
      <c r="L46" s="137">
        <v>176.59</v>
      </c>
      <c r="M46" s="137">
        <v>309.63</v>
      </c>
      <c r="N46" s="138">
        <v>20000000</v>
      </c>
      <c r="O46" s="138">
        <v>1873261000</v>
      </c>
      <c r="P46" s="138">
        <v>683178000</v>
      </c>
      <c r="Q46" s="138">
        <v>1190083000</v>
      </c>
      <c r="R46" s="87">
        <f t="shared" si="0"/>
        <v>19999994.661717013</v>
      </c>
      <c r="S46" s="138">
        <v>1873261000</v>
      </c>
      <c r="T46" s="87">
        <f t="shared" si="1"/>
        <v>35067661.515983</v>
      </c>
      <c r="U46" s="135"/>
      <c r="V46" s="115" t="s">
        <v>2043</v>
      </c>
      <c r="W46" s="115" t="s">
        <v>2043</v>
      </c>
      <c r="X46" s="115" t="s">
        <v>772</v>
      </c>
    </row>
    <row r="47" spans="1:24">
      <c r="A47" s="135"/>
      <c r="B47" s="135">
        <v>11</v>
      </c>
      <c r="C47" s="82">
        <v>2</v>
      </c>
      <c r="D47" s="82">
        <v>1</v>
      </c>
      <c r="E47" s="82"/>
      <c r="F47" s="83" t="s">
        <v>1098</v>
      </c>
      <c r="G47" s="82">
        <v>5</v>
      </c>
      <c r="H47" s="82">
        <v>13.99</v>
      </c>
      <c r="I47" s="82">
        <v>20.86</v>
      </c>
      <c r="J47" s="82">
        <v>22.33</v>
      </c>
      <c r="K47" s="82"/>
      <c r="L47" s="137">
        <v>57.33</v>
      </c>
      <c r="M47" s="137">
        <v>100.52</v>
      </c>
      <c r="N47" s="138">
        <v>18500000</v>
      </c>
      <c r="O47" s="138">
        <v>562534000</v>
      </c>
      <c r="P47" s="138">
        <v>205156000</v>
      </c>
      <c r="Q47" s="138">
        <v>357378000</v>
      </c>
      <c r="R47" s="87">
        <f t="shared" si="0"/>
        <v>18499965.468818344</v>
      </c>
      <c r="S47" s="138">
        <v>562534000</v>
      </c>
      <c r="T47" s="87">
        <f t="shared" si="1"/>
        <v>32437057.891603347</v>
      </c>
      <c r="U47" s="135"/>
      <c r="V47" s="115" t="s">
        <v>2043</v>
      </c>
      <c r="W47" s="115" t="s">
        <v>2043</v>
      </c>
      <c r="X47" s="115" t="s">
        <v>772</v>
      </c>
    </row>
    <row r="48" spans="1:24">
      <c r="A48" s="135"/>
      <c r="B48" s="135">
        <v>11</v>
      </c>
      <c r="C48" s="82">
        <v>2</v>
      </c>
      <c r="D48" s="82">
        <v>1</v>
      </c>
      <c r="E48" s="82"/>
      <c r="F48" s="83" t="s">
        <v>1099</v>
      </c>
      <c r="G48" s="82">
        <v>5</v>
      </c>
      <c r="H48" s="82">
        <v>28.62</v>
      </c>
      <c r="I48" s="82">
        <v>42.66</v>
      </c>
      <c r="J48" s="82">
        <v>45.69</v>
      </c>
      <c r="K48" s="82"/>
      <c r="L48" s="137">
        <v>117.27</v>
      </c>
      <c r="M48" s="137">
        <v>205.61999999999998</v>
      </c>
      <c r="N48" s="138">
        <v>18500000</v>
      </c>
      <c r="O48" s="138">
        <v>1150700000</v>
      </c>
      <c r="P48" s="138">
        <v>419660000</v>
      </c>
      <c r="Q48" s="138">
        <v>731040000</v>
      </c>
      <c r="R48" s="87">
        <f t="shared" si="0"/>
        <v>18499985.128629319</v>
      </c>
      <c r="S48" s="138">
        <v>1150700000</v>
      </c>
      <c r="T48" s="87">
        <f t="shared" si="1"/>
        <v>32437681.778364126</v>
      </c>
      <c r="U48" s="135"/>
      <c r="V48" s="115" t="s">
        <v>2043</v>
      </c>
      <c r="W48" s="115" t="s">
        <v>2043</v>
      </c>
      <c r="X48" s="115" t="s">
        <v>772</v>
      </c>
    </row>
    <row r="49" spans="1:24">
      <c r="A49" s="135"/>
      <c r="B49" s="135">
        <v>11</v>
      </c>
      <c r="C49" s="82">
        <v>2</v>
      </c>
      <c r="D49" s="82">
        <v>1</v>
      </c>
      <c r="E49" s="82"/>
      <c r="F49" s="83" t="s">
        <v>1100</v>
      </c>
      <c r="G49" s="82">
        <v>5</v>
      </c>
      <c r="H49" s="82">
        <v>28.99</v>
      </c>
      <c r="I49" s="82">
        <v>43.2</v>
      </c>
      <c r="J49" s="82">
        <v>46.26</v>
      </c>
      <c r="K49" s="82"/>
      <c r="L49" s="137">
        <v>118.75</v>
      </c>
      <c r="M49" s="137">
        <v>208.20999999999998</v>
      </c>
      <c r="N49" s="138">
        <v>9000000</v>
      </c>
      <c r="O49" s="138">
        <v>566850000</v>
      </c>
      <c r="P49" s="138">
        <v>206730000</v>
      </c>
      <c r="Q49" s="138">
        <v>360120000</v>
      </c>
      <c r="R49" s="87">
        <f t="shared" si="0"/>
        <v>8999972.6118854098</v>
      </c>
      <c r="S49" s="138">
        <v>566850000</v>
      </c>
      <c r="T49" s="87">
        <f t="shared" si="1"/>
        <v>15780078.294910831</v>
      </c>
      <c r="U49" s="135"/>
      <c r="V49" s="115" t="s">
        <v>2043</v>
      </c>
      <c r="W49" s="115" t="s">
        <v>2043</v>
      </c>
      <c r="X49" s="115" t="s">
        <v>772</v>
      </c>
    </row>
    <row r="50" spans="1:24">
      <c r="A50" s="135"/>
      <c r="B50" s="135">
        <v>11</v>
      </c>
      <c r="C50" s="82">
        <v>2</v>
      </c>
      <c r="D50" s="82">
        <v>1</v>
      </c>
      <c r="E50" s="82"/>
      <c r="F50" s="83" t="s">
        <v>1101</v>
      </c>
      <c r="G50" s="82">
        <v>5</v>
      </c>
      <c r="H50" s="82">
        <v>36.729999999999997</v>
      </c>
      <c r="I50" s="82">
        <v>54.74</v>
      </c>
      <c r="J50" s="82">
        <v>58.62</v>
      </c>
      <c r="K50" s="82"/>
      <c r="L50" s="137">
        <v>150.46</v>
      </c>
      <c r="M50" s="137">
        <v>263.82</v>
      </c>
      <c r="N50" s="138">
        <v>17000000</v>
      </c>
      <c r="O50" s="138">
        <v>1356693000</v>
      </c>
      <c r="P50" s="138">
        <v>494786000</v>
      </c>
      <c r="Q50" s="138">
        <v>861907000</v>
      </c>
      <c r="R50" s="87">
        <f t="shared" si="0"/>
        <v>16999983.083883263</v>
      </c>
      <c r="S50" s="138">
        <v>1356693000</v>
      </c>
      <c r="T50" s="87">
        <f t="shared" si="1"/>
        <v>29808158.561678071</v>
      </c>
      <c r="U50" s="135"/>
      <c r="V50" s="115" t="s">
        <v>2043</v>
      </c>
      <c r="W50" s="115" t="s">
        <v>2043</v>
      </c>
      <c r="X50" s="115" t="s">
        <v>772</v>
      </c>
    </row>
    <row r="51" spans="1:24">
      <c r="A51" s="135"/>
      <c r="B51" s="135">
        <v>11</v>
      </c>
      <c r="C51" s="82">
        <v>2</v>
      </c>
      <c r="D51" s="82">
        <v>1</v>
      </c>
      <c r="E51" s="82"/>
      <c r="F51" s="83" t="s">
        <v>1102</v>
      </c>
      <c r="G51" s="82">
        <v>5</v>
      </c>
      <c r="H51" s="82">
        <v>37.18</v>
      </c>
      <c r="I51" s="82">
        <v>55.41</v>
      </c>
      <c r="J51" s="82">
        <v>59.35</v>
      </c>
      <c r="K51" s="82"/>
      <c r="L51" s="137">
        <v>152.32</v>
      </c>
      <c r="M51" s="137">
        <v>267.08</v>
      </c>
      <c r="N51" s="138">
        <v>15900000</v>
      </c>
      <c r="O51" s="138">
        <v>1284587000</v>
      </c>
      <c r="P51" s="138">
        <v>468489000</v>
      </c>
      <c r="Q51" s="138">
        <v>816098000</v>
      </c>
      <c r="R51" s="87">
        <f t="shared" si="0"/>
        <v>15899987.251165653</v>
      </c>
      <c r="S51" s="138">
        <v>1284587000</v>
      </c>
      <c r="T51" s="87">
        <f t="shared" si="1"/>
        <v>27879258.108201958</v>
      </c>
      <c r="U51" s="135"/>
      <c r="V51" s="115" t="s">
        <v>2043</v>
      </c>
      <c r="W51" s="115" t="s">
        <v>2043</v>
      </c>
      <c r="X51" s="115" t="s">
        <v>772</v>
      </c>
    </row>
    <row r="52" spans="1:24">
      <c r="A52" s="135"/>
      <c r="B52" s="135">
        <v>11</v>
      </c>
      <c r="C52" s="82">
        <v>2</v>
      </c>
      <c r="D52" s="82">
        <v>1</v>
      </c>
      <c r="E52" s="82"/>
      <c r="F52" s="83" t="s">
        <v>1103</v>
      </c>
      <c r="G52" s="82">
        <v>5</v>
      </c>
      <c r="H52" s="82">
        <v>37.18</v>
      </c>
      <c r="I52" s="82">
        <v>55.41</v>
      </c>
      <c r="J52" s="82">
        <v>59.35</v>
      </c>
      <c r="K52" s="82"/>
      <c r="L52" s="137">
        <v>152.32</v>
      </c>
      <c r="M52" s="137">
        <v>267.08</v>
      </c>
      <c r="N52" s="138">
        <v>15900000</v>
      </c>
      <c r="O52" s="138">
        <v>1284587000</v>
      </c>
      <c r="P52" s="138">
        <v>468489000</v>
      </c>
      <c r="Q52" s="138">
        <v>816098000</v>
      </c>
      <c r="R52" s="87">
        <f t="shared" si="0"/>
        <v>15899987.251165653</v>
      </c>
      <c r="S52" s="138">
        <v>1284587000</v>
      </c>
      <c r="T52" s="87">
        <f t="shared" si="1"/>
        <v>27879258.108201958</v>
      </c>
      <c r="U52" s="135"/>
      <c r="V52" s="115" t="s">
        <v>2043</v>
      </c>
      <c r="W52" s="115" t="s">
        <v>2043</v>
      </c>
      <c r="X52" s="115" t="s">
        <v>772</v>
      </c>
    </row>
    <row r="53" spans="1:24">
      <c r="A53" s="135"/>
      <c r="B53" s="135">
        <v>11</v>
      </c>
      <c r="C53" s="82">
        <v>2</v>
      </c>
      <c r="D53" s="82">
        <v>1</v>
      </c>
      <c r="E53" s="82"/>
      <c r="F53" s="83" t="s">
        <v>1104</v>
      </c>
      <c r="G53" s="82">
        <v>5</v>
      </c>
      <c r="H53" s="82">
        <v>35.08</v>
      </c>
      <c r="I53" s="82">
        <v>52.28</v>
      </c>
      <c r="J53" s="82">
        <v>56</v>
      </c>
      <c r="K53" s="82"/>
      <c r="L53" s="137">
        <v>143.71</v>
      </c>
      <c r="M53" s="137">
        <v>251.99</v>
      </c>
      <c r="N53" s="138">
        <v>15900000</v>
      </c>
      <c r="O53" s="138">
        <v>1212008000</v>
      </c>
      <c r="P53" s="138">
        <v>442019000</v>
      </c>
      <c r="Q53" s="138">
        <v>769989000</v>
      </c>
      <c r="R53" s="87">
        <f t="shared" si="0"/>
        <v>15899988.160359243</v>
      </c>
      <c r="S53" s="138">
        <v>1212008000</v>
      </c>
      <c r="T53" s="87">
        <f t="shared" si="1"/>
        <v>27880022.382081453</v>
      </c>
      <c r="U53" s="135"/>
      <c r="V53" s="115" t="s">
        <v>2043</v>
      </c>
      <c r="W53" s="115" t="s">
        <v>2043</v>
      </c>
      <c r="X53" s="115" t="s">
        <v>772</v>
      </c>
    </row>
    <row r="54" spans="1:24">
      <c r="A54" s="135"/>
      <c r="B54" s="135">
        <v>11</v>
      </c>
      <c r="C54" s="82">
        <v>2</v>
      </c>
      <c r="D54" s="82">
        <v>1</v>
      </c>
      <c r="E54" s="82"/>
      <c r="F54" s="83" t="s">
        <v>1105</v>
      </c>
      <c r="G54" s="82">
        <v>5</v>
      </c>
      <c r="H54" s="82">
        <v>35.08</v>
      </c>
      <c r="I54" s="82">
        <v>52.28</v>
      </c>
      <c r="J54" s="82">
        <v>56</v>
      </c>
      <c r="K54" s="82"/>
      <c r="L54" s="137">
        <v>143.71</v>
      </c>
      <c r="M54" s="137">
        <v>251.99</v>
      </c>
      <c r="N54" s="138">
        <v>15500000</v>
      </c>
      <c r="O54" s="138">
        <v>1181517000</v>
      </c>
      <c r="P54" s="138">
        <v>430899000</v>
      </c>
      <c r="Q54" s="138">
        <v>750618000</v>
      </c>
      <c r="R54" s="87">
        <f t="shared" si="0"/>
        <v>15499985.405428985</v>
      </c>
      <c r="S54" s="138">
        <v>1181517000</v>
      </c>
      <c r="T54" s="87">
        <f t="shared" si="1"/>
        <v>27178632.818273254</v>
      </c>
      <c r="U54" s="135"/>
      <c r="V54" s="115" t="s">
        <v>2043</v>
      </c>
      <c r="W54" s="115" t="s">
        <v>2043</v>
      </c>
      <c r="X54" s="115" t="s">
        <v>772</v>
      </c>
    </row>
    <row r="55" spans="1:24">
      <c r="A55" s="135"/>
      <c r="B55" s="135">
        <v>11</v>
      </c>
      <c r="C55" s="82">
        <v>2</v>
      </c>
      <c r="D55" s="82">
        <v>1</v>
      </c>
      <c r="E55" s="82"/>
      <c r="F55" s="83" t="s">
        <v>1106</v>
      </c>
      <c r="G55" s="82">
        <v>5</v>
      </c>
      <c r="H55" s="82">
        <v>40.590000000000003</v>
      </c>
      <c r="I55" s="82">
        <v>60.5</v>
      </c>
      <c r="J55" s="82">
        <v>64.790000000000006</v>
      </c>
      <c r="K55" s="82"/>
      <c r="L55" s="137">
        <v>166.29</v>
      </c>
      <c r="M55" s="137">
        <v>291.58</v>
      </c>
      <c r="N55" s="138">
        <v>15500000</v>
      </c>
      <c r="O55" s="138">
        <v>1367145000</v>
      </c>
      <c r="P55" s="138">
        <v>498598000</v>
      </c>
      <c r="Q55" s="138">
        <v>868547000</v>
      </c>
      <c r="R55" s="87">
        <f t="shared" si="0"/>
        <v>15499991.780320276</v>
      </c>
      <c r="S55" s="138">
        <v>1367145000</v>
      </c>
      <c r="T55" s="87">
        <f t="shared" si="1"/>
        <v>27178348.687869299</v>
      </c>
      <c r="U55" s="135"/>
      <c r="V55" s="115" t="s">
        <v>2043</v>
      </c>
      <c r="W55" s="115" t="s">
        <v>2043</v>
      </c>
      <c r="X55" s="115" t="s">
        <v>772</v>
      </c>
    </row>
    <row r="56" spans="1:24">
      <c r="A56" s="135"/>
      <c r="B56" s="135">
        <v>11</v>
      </c>
      <c r="C56" s="82">
        <v>2</v>
      </c>
      <c r="D56" s="82">
        <v>2</v>
      </c>
      <c r="E56" s="82"/>
      <c r="F56" s="83" t="s">
        <v>2260</v>
      </c>
      <c r="G56" s="82">
        <v>5</v>
      </c>
      <c r="H56" s="82">
        <v>43.8</v>
      </c>
      <c r="I56" s="82">
        <v>65.27</v>
      </c>
      <c r="J56" s="82">
        <v>71.84</v>
      </c>
      <c r="K56" s="82"/>
      <c r="L56" s="137">
        <v>179.45</v>
      </c>
      <c r="M56" s="137">
        <v>316.56</v>
      </c>
      <c r="N56" s="138">
        <v>7800000</v>
      </c>
      <c r="O56" s="138">
        <v>746922000</v>
      </c>
      <c r="P56" s="138">
        <v>272402000</v>
      </c>
      <c r="Q56" s="138">
        <v>474520000</v>
      </c>
      <c r="R56" s="87">
        <f t="shared" si="0"/>
        <v>7799986.2154524783</v>
      </c>
      <c r="S56" s="138">
        <v>746922000</v>
      </c>
      <c r="T56" s="87">
        <f t="shared" si="1"/>
        <v>13759619.037969556</v>
      </c>
      <c r="U56" s="135"/>
      <c r="V56" s="115" t="s">
        <v>2043</v>
      </c>
      <c r="W56" s="115" t="s">
        <v>2043</v>
      </c>
      <c r="X56" s="115" t="s">
        <v>772</v>
      </c>
    </row>
    <row r="57" spans="1:24">
      <c r="A57" s="135"/>
      <c r="B57" s="135">
        <v>11</v>
      </c>
      <c r="C57" s="82">
        <v>2</v>
      </c>
      <c r="D57" s="82">
        <v>2</v>
      </c>
      <c r="E57" s="82"/>
      <c r="F57" s="83" t="s">
        <v>1108</v>
      </c>
      <c r="G57" s="82">
        <v>5</v>
      </c>
      <c r="H57" s="82">
        <v>43.93</v>
      </c>
      <c r="I57" s="82">
        <v>65.48</v>
      </c>
      <c r="J57" s="82">
        <v>72.05</v>
      </c>
      <c r="K57" s="82"/>
      <c r="L57" s="137">
        <v>179.98</v>
      </c>
      <c r="M57" s="137">
        <v>317.51</v>
      </c>
      <c r="N57" s="138">
        <v>7800000</v>
      </c>
      <c r="O57" s="138">
        <v>749164000</v>
      </c>
      <c r="P57" s="138">
        <v>273220000</v>
      </c>
      <c r="Q57" s="138">
        <v>475944000</v>
      </c>
      <c r="R57" s="87">
        <f t="shared" si="0"/>
        <v>7799991.2022033017</v>
      </c>
      <c r="S57" s="138">
        <v>749164000</v>
      </c>
      <c r="T57" s="87">
        <f t="shared" si="1"/>
        <v>13760280.067849597</v>
      </c>
      <c r="U57" s="135"/>
      <c r="V57" s="115" t="s">
        <v>2043</v>
      </c>
      <c r="W57" s="115" t="s">
        <v>2043</v>
      </c>
      <c r="X57" s="115" t="s">
        <v>772</v>
      </c>
    </row>
    <row r="58" spans="1:24">
      <c r="A58" s="135"/>
      <c r="B58" s="135">
        <v>11</v>
      </c>
      <c r="C58" s="82">
        <v>2</v>
      </c>
      <c r="D58" s="82">
        <v>2</v>
      </c>
      <c r="E58" s="82"/>
      <c r="F58" s="83" t="s">
        <v>1109</v>
      </c>
      <c r="G58" s="82">
        <v>5</v>
      </c>
      <c r="H58" s="82">
        <v>42.67</v>
      </c>
      <c r="I58" s="82">
        <v>63.6</v>
      </c>
      <c r="J58" s="82">
        <v>69.98</v>
      </c>
      <c r="K58" s="82"/>
      <c r="L58" s="137">
        <v>174.81</v>
      </c>
      <c r="M58" s="137">
        <v>308.39000000000004</v>
      </c>
      <c r="N58" s="138">
        <v>7800000</v>
      </c>
      <c r="O58" s="138">
        <v>727645000</v>
      </c>
      <c r="P58" s="138">
        <v>265372000</v>
      </c>
      <c r="Q58" s="138">
        <v>462273000</v>
      </c>
      <c r="R58" s="87">
        <f t="shared" si="0"/>
        <v>7799987.0830082856</v>
      </c>
      <c r="S58" s="138">
        <v>727645000</v>
      </c>
      <c r="T58" s="87">
        <f t="shared" si="1"/>
        <v>13760299.848572312</v>
      </c>
      <c r="U58" s="135"/>
      <c r="V58" s="115" t="s">
        <v>2043</v>
      </c>
      <c r="W58" s="115" t="s">
        <v>2043</v>
      </c>
      <c r="X58" s="115" t="s">
        <v>772</v>
      </c>
    </row>
    <row r="59" spans="1:24">
      <c r="A59" s="135"/>
      <c r="B59" s="135">
        <v>11</v>
      </c>
      <c r="C59" s="82">
        <v>2</v>
      </c>
      <c r="D59" s="82">
        <v>2</v>
      </c>
      <c r="E59" s="82"/>
      <c r="F59" s="83" t="s">
        <v>1110</v>
      </c>
      <c r="G59" s="82">
        <v>5</v>
      </c>
      <c r="H59" s="82">
        <v>45.64</v>
      </c>
      <c r="I59" s="82">
        <v>68.02</v>
      </c>
      <c r="J59" s="82">
        <v>74.849999999999994</v>
      </c>
      <c r="K59" s="82"/>
      <c r="L59" s="137">
        <v>186.98</v>
      </c>
      <c r="M59" s="137">
        <v>329.84999999999997</v>
      </c>
      <c r="N59" s="138">
        <v>7800000</v>
      </c>
      <c r="O59" s="138">
        <v>778280000</v>
      </c>
      <c r="P59" s="138">
        <v>283839000</v>
      </c>
      <c r="Q59" s="138">
        <v>494441000</v>
      </c>
      <c r="R59" s="87">
        <f t="shared" si="0"/>
        <v>7799989.2262573661</v>
      </c>
      <c r="S59" s="138">
        <v>778280000</v>
      </c>
      <c r="T59" s="87">
        <f t="shared" si="1"/>
        <v>13759901.841271751</v>
      </c>
      <c r="U59" s="135"/>
      <c r="V59" s="115" t="s">
        <v>2043</v>
      </c>
      <c r="W59" s="115" t="s">
        <v>2043</v>
      </c>
      <c r="X59" s="115" t="s">
        <v>772</v>
      </c>
    </row>
    <row r="60" spans="1:24">
      <c r="A60" s="135"/>
      <c r="B60" s="135">
        <v>11</v>
      </c>
      <c r="C60" s="82">
        <v>2</v>
      </c>
      <c r="D60" s="82">
        <v>2</v>
      </c>
      <c r="E60" s="82"/>
      <c r="F60" s="83" t="s">
        <v>1111</v>
      </c>
      <c r="G60" s="82">
        <v>5</v>
      </c>
      <c r="H60" s="82">
        <v>28.41</v>
      </c>
      <c r="I60" s="82">
        <v>42.35</v>
      </c>
      <c r="J60" s="82">
        <v>46.6</v>
      </c>
      <c r="K60" s="82"/>
      <c r="L60" s="137">
        <v>116.41</v>
      </c>
      <c r="M60" s="137">
        <v>205.35999999999999</v>
      </c>
      <c r="N60" s="138">
        <v>7400000</v>
      </c>
      <c r="O60" s="138">
        <v>459697000</v>
      </c>
      <c r="P60" s="138">
        <v>167651000</v>
      </c>
      <c r="Q60" s="138">
        <v>292046000</v>
      </c>
      <c r="R60" s="87">
        <f t="shared" si="0"/>
        <v>7399978.1073832856</v>
      </c>
      <c r="S60" s="138">
        <v>459697000</v>
      </c>
      <c r="T60" s="87">
        <f t="shared" si="1"/>
        <v>13054372.512088578</v>
      </c>
      <c r="U60" s="135"/>
      <c r="V60" s="115" t="s">
        <v>2043</v>
      </c>
      <c r="W60" s="115" t="s">
        <v>2043</v>
      </c>
      <c r="X60" s="115" t="s">
        <v>772</v>
      </c>
    </row>
    <row r="61" spans="1:24">
      <c r="A61" s="135"/>
      <c r="B61" s="135">
        <v>11</v>
      </c>
      <c r="C61" s="82">
        <v>2</v>
      </c>
      <c r="D61" s="82">
        <v>2</v>
      </c>
      <c r="E61" s="82"/>
      <c r="F61" s="83" t="s">
        <v>1112</v>
      </c>
      <c r="G61" s="82">
        <v>5</v>
      </c>
      <c r="H61" s="82">
        <v>28.07</v>
      </c>
      <c r="I61" s="82">
        <v>41.84</v>
      </c>
      <c r="J61" s="82">
        <v>46.04</v>
      </c>
      <c r="K61" s="82"/>
      <c r="L61" s="137">
        <v>115.01</v>
      </c>
      <c r="M61" s="137">
        <v>202.89000000000001</v>
      </c>
      <c r="N61" s="138">
        <v>7400000</v>
      </c>
      <c r="O61" s="138">
        <v>454168000</v>
      </c>
      <c r="P61" s="138">
        <v>165635000</v>
      </c>
      <c r="Q61" s="138">
        <v>288533000</v>
      </c>
      <c r="R61" s="87">
        <f t="shared" si="0"/>
        <v>7399979.3887417717</v>
      </c>
      <c r="S61" s="138">
        <v>454168000</v>
      </c>
      <c r="T61" s="87">
        <f t="shared" si="1"/>
        <v>13054358.90950194</v>
      </c>
      <c r="U61" s="135"/>
      <c r="V61" s="115" t="s">
        <v>2043</v>
      </c>
      <c r="W61" s="115" t="s">
        <v>2043</v>
      </c>
      <c r="X61" s="115" t="s">
        <v>772</v>
      </c>
    </row>
    <row r="62" spans="1:24">
      <c r="A62" s="135"/>
      <c r="B62" s="135">
        <v>11</v>
      </c>
      <c r="C62" s="82">
        <v>2</v>
      </c>
      <c r="D62" s="82">
        <v>2</v>
      </c>
      <c r="E62" s="82"/>
      <c r="F62" s="83" t="s">
        <v>1113</v>
      </c>
      <c r="G62" s="82">
        <v>5</v>
      </c>
      <c r="H62" s="82">
        <v>28.07</v>
      </c>
      <c r="I62" s="82">
        <v>41.84</v>
      </c>
      <c r="J62" s="82">
        <v>46.03</v>
      </c>
      <c r="K62" s="82"/>
      <c r="L62" s="137">
        <v>115</v>
      </c>
      <c r="M62" s="137">
        <v>202.87</v>
      </c>
      <c r="N62" s="138">
        <v>7400000</v>
      </c>
      <c r="O62" s="138">
        <v>454124000</v>
      </c>
      <c r="P62" s="138">
        <v>165619000</v>
      </c>
      <c r="Q62" s="138">
        <v>288505000</v>
      </c>
      <c r="R62" s="87">
        <f t="shared" si="0"/>
        <v>7399991.9339299239</v>
      </c>
      <c r="S62" s="138">
        <v>454124000</v>
      </c>
      <c r="T62" s="87">
        <f t="shared" si="1"/>
        <v>13054229.249011857</v>
      </c>
      <c r="U62" s="135"/>
      <c r="V62" s="115" t="s">
        <v>2043</v>
      </c>
      <c r="W62" s="115" t="s">
        <v>2043</v>
      </c>
      <c r="X62" s="115" t="s">
        <v>772</v>
      </c>
    </row>
    <row r="63" spans="1:24">
      <c r="A63" s="135"/>
      <c r="B63" s="135">
        <v>11</v>
      </c>
      <c r="C63" s="82">
        <v>2</v>
      </c>
      <c r="D63" s="82">
        <v>2</v>
      </c>
      <c r="E63" s="82"/>
      <c r="F63" s="83" t="s">
        <v>1114</v>
      </c>
      <c r="G63" s="82">
        <v>5</v>
      </c>
      <c r="H63" s="82">
        <v>26.7</v>
      </c>
      <c r="I63" s="82">
        <v>39.799999999999997</v>
      </c>
      <c r="J63" s="82">
        <v>43.79</v>
      </c>
      <c r="K63" s="82"/>
      <c r="L63" s="137">
        <v>109.39</v>
      </c>
      <c r="M63" s="137">
        <v>192.98000000000002</v>
      </c>
      <c r="N63" s="138">
        <v>7400000</v>
      </c>
      <c r="O63" s="138">
        <v>431985000</v>
      </c>
      <c r="P63" s="138">
        <v>157545000</v>
      </c>
      <c r="Q63" s="138">
        <v>274440000</v>
      </c>
      <c r="R63" s="87">
        <f t="shared" si="0"/>
        <v>7399987.494957298</v>
      </c>
      <c r="S63" s="138">
        <v>431985000</v>
      </c>
      <c r="T63" s="87">
        <f t="shared" si="1"/>
        <v>13054663.011032632</v>
      </c>
      <c r="U63" s="135"/>
      <c r="V63" s="115" t="s">
        <v>2043</v>
      </c>
      <c r="W63" s="115" t="s">
        <v>2043</v>
      </c>
      <c r="X63" s="115" t="s">
        <v>772</v>
      </c>
    </row>
    <row r="64" spans="1:24">
      <c r="A64" s="135"/>
      <c r="B64" s="135">
        <v>11</v>
      </c>
      <c r="C64" s="82">
        <v>2</v>
      </c>
      <c r="D64" s="82">
        <v>2</v>
      </c>
      <c r="E64" s="82"/>
      <c r="F64" s="83" t="s">
        <v>1115</v>
      </c>
      <c r="G64" s="82">
        <v>5</v>
      </c>
      <c r="H64" s="82">
        <v>27.47</v>
      </c>
      <c r="I64" s="82">
        <v>40.950000000000003</v>
      </c>
      <c r="J64" s="82">
        <v>45.06</v>
      </c>
      <c r="K64" s="82"/>
      <c r="L64" s="137">
        <v>112.55</v>
      </c>
      <c r="M64" s="137">
        <v>198.56</v>
      </c>
      <c r="N64" s="138">
        <v>7800000</v>
      </c>
      <c r="O64" s="138">
        <v>468501000</v>
      </c>
      <c r="P64" s="138">
        <v>170862000</v>
      </c>
      <c r="Q64" s="138">
        <v>297639000</v>
      </c>
      <c r="R64" s="87">
        <f t="shared" si="0"/>
        <v>7799978.0235880157</v>
      </c>
      <c r="S64" s="138">
        <v>468501000</v>
      </c>
      <c r="T64" s="87">
        <f t="shared" si="1"/>
        <v>13760672.024554744</v>
      </c>
      <c r="U64" s="135"/>
      <c r="V64" s="115" t="s">
        <v>2043</v>
      </c>
      <c r="W64" s="115" t="s">
        <v>2043</v>
      </c>
      <c r="X64" s="115" t="s">
        <v>772</v>
      </c>
    </row>
    <row r="65" spans="1:24">
      <c r="A65" s="135"/>
      <c r="B65" s="135">
        <v>11</v>
      </c>
      <c r="C65" s="82">
        <v>1</v>
      </c>
      <c r="D65" s="82">
        <v>2</v>
      </c>
      <c r="E65" s="82"/>
      <c r="F65" s="83" t="s">
        <v>1116</v>
      </c>
      <c r="G65" s="82">
        <v>5</v>
      </c>
      <c r="H65" s="82">
        <v>41.86</v>
      </c>
      <c r="I65" s="82">
        <v>62.4</v>
      </c>
      <c r="J65" s="82">
        <v>68.64</v>
      </c>
      <c r="K65" s="82"/>
      <c r="L65" s="137">
        <v>171.49</v>
      </c>
      <c r="M65" s="137">
        <v>302.52999999999997</v>
      </c>
      <c r="N65" s="138">
        <v>6000000</v>
      </c>
      <c r="O65" s="138">
        <v>549091000</v>
      </c>
      <c r="P65" s="138">
        <v>200253000</v>
      </c>
      <c r="Q65" s="138">
        <v>348838000</v>
      </c>
      <c r="R65" s="87">
        <f t="shared" si="0"/>
        <v>5999989.6192249777</v>
      </c>
      <c r="S65" s="138">
        <v>549091000</v>
      </c>
      <c r="T65" s="87">
        <f t="shared" si="1"/>
        <v>10584738.815698478</v>
      </c>
      <c r="U65" s="135"/>
      <c r="V65" s="115" t="s">
        <v>2043</v>
      </c>
      <c r="W65" s="115" t="s">
        <v>2043</v>
      </c>
      <c r="X65" s="115" t="s">
        <v>772</v>
      </c>
    </row>
    <row r="66" spans="1:24">
      <c r="A66" s="135"/>
      <c r="B66" s="135">
        <v>11</v>
      </c>
      <c r="C66" s="82">
        <v>1</v>
      </c>
      <c r="D66" s="82">
        <v>2</v>
      </c>
      <c r="E66" s="82"/>
      <c r="F66" s="83" t="s">
        <v>1117</v>
      </c>
      <c r="G66" s="82">
        <v>5</v>
      </c>
      <c r="H66" s="82">
        <v>27.53</v>
      </c>
      <c r="I66" s="82">
        <v>41.03</v>
      </c>
      <c r="J66" s="82">
        <v>45.14</v>
      </c>
      <c r="K66" s="82"/>
      <c r="L66" s="137">
        <v>112.79</v>
      </c>
      <c r="M66" s="137">
        <v>198.96</v>
      </c>
      <c r="N66" s="138">
        <v>6000000</v>
      </c>
      <c r="O66" s="138">
        <v>361111000</v>
      </c>
      <c r="P66" s="138">
        <v>131697000</v>
      </c>
      <c r="Q66" s="138">
        <v>229414000</v>
      </c>
      <c r="R66" s="87">
        <f t="shared" si="0"/>
        <v>5999976.7385445638</v>
      </c>
      <c r="S66" s="138">
        <v>361111000</v>
      </c>
      <c r="T66" s="87">
        <f t="shared" si="1"/>
        <v>10583875.981034014</v>
      </c>
      <c r="U66" s="135"/>
      <c r="V66" s="115" t="s">
        <v>2043</v>
      </c>
      <c r="W66" s="115" t="s">
        <v>2043</v>
      </c>
      <c r="X66" s="115" t="s">
        <v>772</v>
      </c>
    </row>
    <row r="67" spans="1:24">
      <c r="A67" s="135"/>
      <c r="B67" s="135">
        <v>11</v>
      </c>
      <c r="C67" s="82">
        <v>1</v>
      </c>
      <c r="D67" s="82">
        <v>2</v>
      </c>
      <c r="E67" s="82"/>
      <c r="F67" s="83" t="s">
        <v>1118</v>
      </c>
      <c r="G67" s="82">
        <v>5</v>
      </c>
      <c r="H67" s="82">
        <v>27.53</v>
      </c>
      <c r="I67" s="82">
        <v>41.03</v>
      </c>
      <c r="J67" s="82">
        <v>45.14</v>
      </c>
      <c r="K67" s="82"/>
      <c r="L67" s="137">
        <v>112.79</v>
      </c>
      <c r="M67" s="137">
        <v>198.96</v>
      </c>
      <c r="N67" s="138">
        <v>6000000</v>
      </c>
      <c r="O67" s="138">
        <v>361111000</v>
      </c>
      <c r="P67" s="138">
        <v>131697000</v>
      </c>
      <c r="Q67" s="138">
        <v>229414000</v>
      </c>
      <c r="R67" s="87">
        <f t="shared" ref="R67:R130" si="2">S67/(M67*0.3025)</f>
        <v>5999976.7385445638</v>
      </c>
      <c r="S67" s="138">
        <v>361111000</v>
      </c>
      <c r="T67" s="87">
        <f t="shared" ref="T67:T130" si="3">S67/(L67*0.3025)</f>
        <v>10583875.981034014</v>
      </c>
      <c r="U67" s="135"/>
      <c r="V67" s="115" t="s">
        <v>2043</v>
      </c>
      <c r="W67" s="115" t="s">
        <v>2043</v>
      </c>
      <c r="X67" s="115" t="s">
        <v>772</v>
      </c>
    </row>
    <row r="68" spans="1:24">
      <c r="A68" s="135"/>
      <c r="B68" s="135">
        <v>11</v>
      </c>
      <c r="C68" s="82">
        <v>1</v>
      </c>
      <c r="D68" s="82">
        <v>2</v>
      </c>
      <c r="E68" s="82"/>
      <c r="F68" s="83" t="s">
        <v>1119</v>
      </c>
      <c r="G68" s="82">
        <v>5</v>
      </c>
      <c r="H68" s="82">
        <v>27.53</v>
      </c>
      <c r="I68" s="82">
        <v>41.03</v>
      </c>
      <c r="J68" s="82">
        <v>45.14</v>
      </c>
      <c r="K68" s="82"/>
      <c r="L68" s="137">
        <v>112.79</v>
      </c>
      <c r="M68" s="137">
        <v>198.96</v>
      </c>
      <c r="N68" s="138">
        <v>6000000</v>
      </c>
      <c r="O68" s="138">
        <v>361111000</v>
      </c>
      <c r="P68" s="138">
        <v>131697000</v>
      </c>
      <c r="Q68" s="138">
        <v>229414000</v>
      </c>
      <c r="R68" s="87">
        <f t="shared" si="2"/>
        <v>5999976.7385445638</v>
      </c>
      <c r="S68" s="138">
        <v>361111000</v>
      </c>
      <c r="T68" s="87">
        <f t="shared" si="3"/>
        <v>10583875.981034014</v>
      </c>
      <c r="U68" s="135"/>
      <c r="V68" s="115" t="s">
        <v>2043</v>
      </c>
      <c r="W68" s="115" t="s">
        <v>2043</v>
      </c>
      <c r="X68" s="115" t="s">
        <v>772</v>
      </c>
    </row>
    <row r="69" spans="1:24">
      <c r="A69" s="135"/>
      <c r="B69" s="135">
        <v>11</v>
      </c>
      <c r="C69" s="82">
        <v>1</v>
      </c>
      <c r="D69" s="82">
        <v>2</v>
      </c>
      <c r="E69" s="82"/>
      <c r="F69" s="83" t="s">
        <v>1120</v>
      </c>
      <c r="G69" s="82">
        <v>5</v>
      </c>
      <c r="H69" s="82">
        <v>46.35</v>
      </c>
      <c r="I69" s="82">
        <v>69.08</v>
      </c>
      <c r="J69" s="82">
        <v>76.02000000000001</v>
      </c>
      <c r="K69" s="82"/>
      <c r="L69" s="137">
        <v>189.89</v>
      </c>
      <c r="M69" s="137">
        <v>334.98999999999995</v>
      </c>
      <c r="N69" s="138">
        <v>6000000</v>
      </c>
      <c r="O69" s="138">
        <v>608006000</v>
      </c>
      <c r="P69" s="138">
        <v>221740000</v>
      </c>
      <c r="Q69" s="138">
        <v>386266000</v>
      </c>
      <c r="R69" s="87">
        <f t="shared" si="2"/>
        <v>5999991.6119366102</v>
      </c>
      <c r="S69" s="138">
        <v>608006000</v>
      </c>
      <c r="T69" s="87">
        <f t="shared" si="3"/>
        <v>10584744.800056059</v>
      </c>
      <c r="U69" s="135"/>
      <c r="V69" s="115" t="s">
        <v>2043</v>
      </c>
      <c r="W69" s="115" t="s">
        <v>2043</v>
      </c>
      <c r="X69" s="115" t="s">
        <v>772</v>
      </c>
    </row>
    <row r="70" spans="1:24">
      <c r="A70" s="135"/>
      <c r="B70" s="135">
        <v>11</v>
      </c>
      <c r="C70" s="82">
        <v>1</v>
      </c>
      <c r="D70" s="82">
        <v>3</v>
      </c>
      <c r="E70" s="82"/>
      <c r="F70" s="83" t="s">
        <v>2261</v>
      </c>
      <c r="G70" s="82">
        <v>5</v>
      </c>
      <c r="H70" s="82">
        <v>43.81</v>
      </c>
      <c r="I70" s="82">
        <v>65.300000000000011</v>
      </c>
      <c r="J70" s="82">
        <v>62.53</v>
      </c>
      <c r="K70" s="82"/>
      <c r="L70" s="137">
        <v>179.46</v>
      </c>
      <c r="M70" s="137">
        <v>307.29000000000002</v>
      </c>
      <c r="N70" s="138">
        <v>5590000</v>
      </c>
      <c r="O70" s="138">
        <v>519619000</v>
      </c>
      <c r="P70" s="138">
        <v>189505000</v>
      </c>
      <c r="Q70" s="138">
        <v>330114000</v>
      </c>
      <c r="R70" s="87">
        <f t="shared" si="2"/>
        <v>5589992.3861192316</v>
      </c>
      <c r="S70" s="138">
        <v>519619000</v>
      </c>
      <c r="T70" s="87">
        <f t="shared" si="3"/>
        <v>9571763.960384367</v>
      </c>
      <c r="U70" s="135"/>
      <c r="V70" s="115" t="s">
        <v>2043</v>
      </c>
      <c r="W70" s="115" t="s">
        <v>2043</v>
      </c>
      <c r="X70" s="115" t="s">
        <v>772</v>
      </c>
    </row>
    <row r="71" spans="1:24">
      <c r="A71" s="135"/>
      <c r="B71" s="135">
        <v>11</v>
      </c>
      <c r="C71" s="82">
        <v>1</v>
      </c>
      <c r="D71" s="82">
        <v>3</v>
      </c>
      <c r="E71" s="82"/>
      <c r="F71" s="83" t="s">
        <v>1125</v>
      </c>
      <c r="G71" s="82">
        <v>5</v>
      </c>
      <c r="H71" s="82">
        <v>27.53</v>
      </c>
      <c r="I71" s="82">
        <v>41.03</v>
      </c>
      <c r="J71" s="82">
        <v>39.299999999999997</v>
      </c>
      <c r="K71" s="82"/>
      <c r="L71" s="137">
        <v>112.79</v>
      </c>
      <c r="M71" s="137">
        <v>193.12</v>
      </c>
      <c r="N71" s="138">
        <v>5590000</v>
      </c>
      <c r="O71" s="138">
        <v>326560000</v>
      </c>
      <c r="P71" s="138">
        <v>119096000</v>
      </c>
      <c r="Q71" s="138">
        <v>207464000</v>
      </c>
      <c r="R71" s="87">
        <f t="shared" si="2"/>
        <v>5589981.3073873483</v>
      </c>
      <c r="S71" s="138">
        <v>326560000</v>
      </c>
      <c r="T71" s="87">
        <f t="shared" si="3"/>
        <v>9571213.6721575018</v>
      </c>
      <c r="U71" s="135"/>
      <c r="V71" s="115" t="s">
        <v>2043</v>
      </c>
      <c r="W71" s="115" t="s">
        <v>2043</v>
      </c>
      <c r="X71" s="115" t="s">
        <v>772</v>
      </c>
    </row>
    <row r="72" spans="1:24">
      <c r="A72" s="135"/>
      <c r="B72" s="135">
        <v>11</v>
      </c>
      <c r="C72" s="82">
        <v>1</v>
      </c>
      <c r="D72" s="82">
        <v>3</v>
      </c>
      <c r="E72" s="82"/>
      <c r="F72" s="83" t="s">
        <v>1126</v>
      </c>
      <c r="G72" s="82">
        <v>5</v>
      </c>
      <c r="H72" s="82">
        <v>27.53</v>
      </c>
      <c r="I72" s="82">
        <v>41.03</v>
      </c>
      <c r="J72" s="82">
        <v>39.299999999999997</v>
      </c>
      <c r="K72" s="82"/>
      <c r="L72" s="137">
        <v>112.79</v>
      </c>
      <c r="M72" s="137">
        <v>193.12</v>
      </c>
      <c r="N72" s="138">
        <v>5590000</v>
      </c>
      <c r="O72" s="138">
        <v>326560000</v>
      </c>
      <c r="P72" s="138">
        <v>119096000</v>
      </c>
      <c r="Q72" s="138">
        <v>207464000</v>
      </c>
      <c r="R72" s="87">
        <f t="shared" si="2"/>
        <v>5589981.3073873483</v>
      </c>
      <c r="S72" s="138">
        <v>326560000</v>
      </c>
      <c r="T72" s="87">
        <f t="shared" si="3"/>
        <v>9571213.6721575018</v>
      </c>
      <c r="U72" s="135"/>
      <c r="V72" s="115" t="s">
        <v>2043</v>
      </c>
      <c r="W72" s="115" t="s">
        <v>2043</v>
      </c>
      <c r="X72" s="115" t="s">
        <v>772</v>
      </c>
    </row>
    <row r="73" spans="1:24">
      <c r="A73" s="135"/>
      <c r="B73" s="135">
        <v>11</v>
      </c>
      <c r="C73" s="82">
        <v>1</v>
      </c>
      <c r="D73" s="82">
        <v>3</v>
      </c>
      <c r="E73" s="82"/>
      <c r="F73" s="83" t="s">
        <v>1127</v>
      </c>
      <c r="G73" s="82">
        <v>5</v>
      </c>
      <c r="H73" s="82">
        <v>27.53</v>
      </c>
      <c r="I73" s="82">
        <v>41.03</v>
      </c>
      <c r="J73" s="82">
        <v>39.299999999999997</v>
      </c>
      <c r="K73" s="82"/>
      <c r="L73" s="137">
        <v>112.79</v>
      </c>
      <c r="M73" s="137">
        <v>193.12</v>
      </c>
      <c r="N73" s="138">
        <v>5590000</v>
      </c>
      <c r="O73" s="138">
        <v>326560000</v>
      </c>
      <c r="P73" s="138">
        <v>119096000</v>
      </c>
      <c r="Q73" s="138">
        <v>207464000</v>
      </c>
      <c r="R73" s="87">
        <f t="shared" si="2"/>
        <v>5589981.3073873483</v>
      </c>
      <c r="S73" s="138">
        <v>326560000</v>
      </c>
      <c r="T73" s="87">
        <f t="shared" si="3"/>
        <v>9571213.6721575018</v>
      </c>
      <c r="U73" s="135"/>
      <c r="V73" s="115" t="s">
        <v>2043</v>
      </c>
      <c r="W73" s="115" t="s">
        <v>2043</v>
      </c>
      <c r="X73" s="115" t="s">
        <v>772</v>
      </c>
    </row>
    <row r="74" spans="1:24">
      <c r="A74" s="135"/>
      <c r="B74" s="135">
        <v>11</v>
      </c>
      <c r="C74" s="82">
        <v>1</v>
      </c>
      <c r="D74" s="82">
        <v>3</v>
      </c>
      <c r="E74" s="82"/>
      <c r="F74" s="83" t="s">
        <v>1128</v>
      </c>
      <c r="G74" s="82">
        <v>5</v>
      </c>
      <c r="H74" s="82">
        <v>27.53</v>
      </c>
      <c r="I74" s="82">
        <v>41.03</v>
      </c>
      <c r="J74" s="82">
        <v>39.299999999999997</v>
      </c>
      <c r="K74" s="82"/>
      <c r="L74" s="137">
        <v>112.79</v>
      </c>
      <c r="M74" s="137">
        <v>193.12</v>
      </c>
      <c r="N74" s="138">
        <v>5590000</v>
      </c>
      <c r="O74" s="138">
        <v>326560000</v>
      </c>
      <c r="P74" s="138">
        <v>119096000</v>
      </c>
      <c r="Q74" s="138">
        <v>207464000</v>
      </c>
      <c r="R74" s="87">
        <f t="shared" si="2"/>
        <v>5589981.3073873483</v>
      </c>
      <c r="S74" s="138">
        <v>326560000</v>
      </c>
      <c r="T74" s="87">
        <f t="shared" si="3"/>
        <v>9571213.6721575018</v>
      </c>
      <c r="U74" s="135"/>
      <c r="V74" s="115" t="s">
        <v>2043</v>
      </c>
      <c r="W74" s="115" t="s">
        <v>2043</v>
      </c>
      <c r="X74" s="115" t="s">
        <v>772</v>
      </c>
    </row>
    <row r="75" spans="1:24">
      <c r="A75" s="135"/>
      <c r="B75" s="135">
        <v>11</v>
      </c>
      <c r="C75" s="82">
        <v>1</v>
      </c>
      <c r="D75" s="82">
        <v>3</v>
      </c>
      <c r="E75" s="82"/>
      <c r="F75" s="83" t="s">
        <v>1129</v>
      </c>
      <c r="G75" s="82">
        <v>5</v>
      </c>
      <c r="H75" s="82">
        <v>27.53</v>
      </c>
      <c r="I75" s="82">
        <v>41.03</v>
      </c>
      <c r="J75" s="82">
        <v>39.29</v>
      </c>
      <c r="K75" s="82"/>
      <c r="L75" s="137">
        <v>112.79</v>
      </c>
      <c r="M75" s="137">
        <v>193.11</v>
      </c>
      <c r="N75" s="138">
        <v>5590000</v>
      </c>
      <c r="O75" s="138">
        <v>326543000</v>
      </c>
      <c r="P75" s="138">
        <v>119090000</v>
      </c>
      <c r="Q75" s="138">
        <v>207453000</v>
      </c>
      <c r="R75" s="87">
        <f t="shared" si="2"/>
        <v>5589979.761459982</v>
      </c>
      <c r="S75" s="138">
        <v>326543000</v>
      </c>
      <c r="T75" s="87">
        <f t="shared" si="3"/>
        <v>9570715.4156887773</v>
      </c>
      <c r="U75" s="135"/>
      <c r="V75" s="115" t="s">
        <v>2043</v>
      </c>
      <c r="W75" s="115" t="s">
        <v>2043</v>
      </c>
      <c r="X75" s="115" t="s">
        <v>772</v>
      </c>
    </row>
    <row r="76" spans="1:24">
      <c r="A76" s="135"/>
      <c r="B76" s="135">
        <v>11</v>
      </c>
      <c r="C76" s="82">
        <v>1</v>
      </c>
      <c r="D76" s="82">
        <v>3</v>
      </c>
      <c r="E76" s="82"/>
      <c r="F76" s="83" t="s">
        <v>1130</v>
      </c>
      <c r="G76" s="82">
        <v>5</v>
      </c>
      <c r="H76" s="82">
        <v>55.98</v>
      </c>
      <c r="I76" s="82">
        <v>83.44</v>
      </c>
      <c r="J76" s="82">
        <v>79.900000000000006</v>
      </c>
      <c r="K76" s="82"/>
      <c r="L76" s="137">
        <v>229.34</v>
      </c>
      <c r="M76" s="137">
        <v>392.68</v>
      </c>
      <c r="N76" s="138">
        <v>5590000</v>
      </c>
      <c r="O76" s="138">
        <v>664011000</v>
      </c>
      <c r="P76" s="138">
        <v>242165000</v>
      </c>
      <c r="Q76" s="138">
        <v>421846000</v>
      </c>
      <c r="R76" s="87">
        <f t="shared" si="2"/>
        <v>5589991.0511113713</v>
      </c>
      <c r="S76" s="138">
        <v>664011000</v>
      </c>
      <c r="T76" s="87">
        <f t="shared" si="3"/>
        <v>9571281.4421837162</v>
      </c>
      <c r="U76" s="135"/>
      <c r="V76" s="115" t="s">
        <v>2043</v>
      </c>
      <c r="W76" s="115" t="s">
        <v>2043</v>
      </c>
      <c r="X76" s="115" t="s">
        <v>772</v>
      </c>
    </row>
    <row r="77" spans="1:24">
      <c r="A77" s="135"/>
      <c r="B77" s="135">
        <v>11</v>
      </c>
      <c r="C77" s="82">
        <v>1</v>
      </c>
      <c r="D77" s="82">
        <v>3</v>
      </c>
      <c r="E77" s="82"/>
      <c r="F77" s="83" t="s">
        <v>1131</v>
      </c>
      <c r="G77" s="82">
        <v>5</v>
      </c>
      <c r="H77" s="82">
        <v>22.03</v>
      </c>
      <c r="I77" s="82">
        <v>32.85</v>
      </c>
      <c r="J77" s="82">
        <v>31.45</v>
      </c>
      <c r="K77" s="82"/>
      <c r="L77" s="137">
        <v>90.26</v>
      </c>
      <c r="M77" s="137">
        <v>154.56</v>
      </c>
      <c r="N77" s="138">
        <v>5700000</v>
      </c>
      <c r="O77" s="138">
        <v>266499000</v>
      </c>
      <c r="P77" s="138">
        <v>97192000</v>
      </c>
      <c r="Q77" s="138">
        <v>169307000</v>
      </c>
      <c r="R77" s="87">
        <f t="shared" si="2"/>
        <v>5699976.9005697863</v>
      </c>
      <c r="S77" s="138">
        <v>266499000</v>
      </c>
      <c r="T77" s="87">
        <f t="shared" si="3"/>
        <v>9760563.1481505223</v>
      </c>
      <c r="U77" s="135"/>
      <c r="V77" s="115" t="s">
        <v>2043</v>
      </c>
      <c r="W77" s="115" t="s">
        <v>2043</v>
      </c>
      <c r="X77" s="115" t="s">
        <v>772</v>
      </c>
    </row>
    <row r="78" spans="1:24">
      <c r="A78" s="135"/>
      <c r="B78" s="135">
        <v>11</v>
      </c>
      <c r="C78" s="82">
        <v>1</v>
      </c>
      <c r="D78" s="82">
        <v>3</v>
      </c>
      <c r="E78" s="82"/>
      <c r="F78" s="83" t="s">
        <v>1132</v>
      </c>
      <c r="G78" s="82">
        <v>5</v>
      </c>
      <c r="H78" s="82">
        <v>41.94</v>
      </c>
      <c r="I78" s="82">
        <v>62.52</v>
      </c>
      <c r="J78" s="82">
        <v>59.87</v>
      </c>
      <c r="K78" s="82"/>
      <c r="L78" s="137">
        <v>171.82</v>
      </c>
      <c r="M78" s="137">
        <v>294.20999999999998</v>
      </c>
      <c r="N78" s="138">
        <v>5700000</v>
      </c>
      <c r="O78" s="138">
        <v>507291000</v>
      </c>
      <c r="P78" s="138">
        <v>185009000</v>
      </c>
      <c r="Q78" s="138">
        <v>322282000</v>
      </c>
      <c r="R78" s="87">
        <f t="shared" si="2"/>
        <v>5699993.3425862966</v>
      </c>
      <c r="S78" s="138">
        <v>507291000</v>
      </c>
      <c r="T78" s="87">
        <f t="shared" si="3"/>
        <v>9760185.3179042842</v>
      </c>
      <c r="U78" s="135"/>
      <c r="V78" s="115" t="s">
        <v>2043</v>
      </c>
      <c r="W78" s="115" t="s">
        <v>2043</v>
      </c>
      <c r="X78" s="115" t="s">
        <v>772</v>
      </c>
    </row>
    <row r="79" spans="1:24">
      <c r="A79" s="135"/>
      <c r="B79" s="135">
        <v>11</v>
      </c>
      <c r="C79" s="82">
        <v>1</v>
      </c>
      <c r="D79" s="82">
        <v>3</v>
      </c>
      <c r="E79" s="82"/>
      <c r="F79" s="83" t="s">
        <v>1133</v>
      </c>
      <c r="G79" s="82">
        <v>5</v>
      </c>
      <c r="H79" s="82">
        <v>27.53</v>
      </c>
      <c r="I79" s="82">
        <v>41.03</v>
      </c>
      <c r="J79" s="82">
        <v>39.299999999999997</v>
      </c>
      <c r="K79" s="82"/>
      <c r="L79" s="137">
        <v>112.79</v>
      </c>
      <c r="M79" s="137">
        <v>193.12</v>
      </c>
      <c r="N79" s="138">
        <v>5700000</v>
      </c>
      <c r="O79" s="138">
        <v>332986000</v>
      </c>
      <c r="P79" s="138">
        <v>121440000</v>
      </c>
      <c r="Q79" s="138">
        <v>211546000</v>
      </c>
      <c r="R79" s="87">
        <f t="shared" si="2"/>
        <v>5699980.1433785018</v>
      </c>
      <c r="S79" s="138">
        <v>332986000</v>
      </c>
      <c r="T79" s="87">
        <f t="shared" si="3"/>
        <v>9759554.6173353679</v>
      </c>
      <c r="U79" s="135"/>
      <c r="V79" s="115" t="s">
        <v>2043</v>
      </c>
      <c r="W79" s="115" t="s">
        <v>2043</v>
      </c>
      <c r="X79" s="115" t="s">
        <v>772</v>
      </c>
    </row>
    <row r="80" spans="1:24">
      <c r="A80" s="135"/>
      <c r="B80" s="135">
        <v>11</v>
      </c>
      <c r="C80" s="82">
        <v>1</v>
      </c>
      <c r="D80" s="82">
        <v>3</v>
      </c>
      <c r="E80" s="82"/>
      <c r="F80" s="83" t="s">
        <v>1134</v>
      </c>
      <c r="G80" s="82">
        <v>5</v>
      </c>
      <c r="H80" s="82">
        <v>26.74</v>
      </c>
      <c r="I80" s="82">
        <v>39.86</v>
      </c>
      <c r="J80" s="82">
        <v>38.169999999999995</v>
      </c>
      <c r="K80" s="82"/>
      <c r="L80" s="137">
        <v>109.55</v>
      </c>
      <c r="M80" s="137">
        <v>187.57999999999998</v>
      </c>
      <c r="N80" s="138">
        <v>5700000</v>
      </c>
      <c r="O80" s="138">
        <v>323434000</v>
      </c>
      <c r="P80" s="138">
        <v>117956000</v>
      </c>
      <c r="Q80" s="138">
        <v>205478000</v>
      </c>
      <c r="R80" s="87">
        <f t="shared" si="2"/>
        <v>5699985.6369822165</v>
      </c>
      <c r="S80" s="138">
        <v>323434000</v>
      </c>
      <c r="T80" s="87">
        <f t="shared" si="3"/>
        <v>9759957.1500239521</v>
      </c>
      <c r="U80" s="135"/>
      <c r="V80" s="115" t="s">
        <v>2043</v>
      </c>
      <c r="W80" s="115" t="s">
        <v>2043</v>
      </c>
      <c r="X80" s="115" t="s">
        <v>772</v>
      </c>
    </row>
    <row r="81" spans="1:24">
      <c r="A81" s="135"/>
      <c r="B81" s="135">
        <v>11</v>
      </c>
      <c r="C81" s="82">
        <v>1</v>
      </c>
      <c r="D81" s="82">
        <v>3</v>
      </c>
      <c r="E81" s="82"/>
      <c r="F81" s="83" t="s">
        <v>1135</v>
      </c>
      <c r="G81" s="82">
        <v>5</v>
      </c>
      <c r="H81" s="82">
        <v>26.74</v>
      </c>
      <c r="I81" s="82">
        <v>39.86</v>
      </c>
      <c r="J81" s="82">
        <v>38.169999999999995</v>
      </c>
      <c r="K81" s="82"/>
      <c r="L81" s="137">
        <v>109.55</v>
      </c>
      <c r="M81" s="137">
        <v>187.57999999999998</v>
      </c>
      <c r="N81" s="138">
        <v>5700000</v>
      </c>
      <c r="O81" s="138">
        <v>323434000</v>
      </c>
      <c r="P81" s="138">
        <v>117956000</v>
      </c>
      <c r="Q81" s="138">
        <v>205478000</v>
      </c>
      <c r="R81" s="87">
        <f t="shared" si="2"/>
        <v>5699985.6369822165</v>
      </c>
      <c r="S81" s="138">
        <v>323434000</v>
      </c>
      <c r="T81" s="87">
        <f t="shared" si="3"/>
        <v>9759957.1500239521</v>
      </c>
      <c r="U81" s="135"/>
      <c r="V81" s="115" t="s">
        <v>2043</v>
      </c>
      <c r="W81" s="115" t="s">
        <v>2043</v>
      </c>
      <c r="X81" s="115" t="s">
        <v>772</v>
      </c>
    </row>
    <row r="82" spans="1:24">
      <c r="A82" s="135"/>
      <c r="B82" s="135">
        <v>11</v>
      </c>
      <c r="C82" s="82">
        <v>1</v>
      </c>
      <c r="D82" s="82">
        <v>3</v>
      </c>
      <c r="E82" s="82"/>
      <c r="F82" s="83" t="s">
        <v>1136</v>
      </c>
      <c r="G82" s="82">
        <v>5</v>
      </c>
      <c r="H82" s="82">
        <v>26.74</v>
      </c>
      <c r="I82" s="82">
        <v>39.86</v>
      </c>
      <c r="J82" s="82">
        <v>38.169999999999995</v>
      </c>
      <c r="K82" s="82"/>
      <c r="L82" s="137">
        <v>109.55</v>
      </c>
      <c r="M82" s="137">
        <v>187.57999999999998</v>
      </c>
      <c r="N82" s="138">
        <v>5700000</v>
      </c>
      <c r="O82" s="138">
        <v>323434000</v>
      </c>
      <c r="P82" s="138">
        <v>117956000</v>
      </c>
      <c r="Q82" s="138">
        <v>205478000</v>
      </c>
      <c r="R82" s="87">
        <f t="shared" si="2"/>
        <v>5699985.6369822165</v>
      </c>
      <c r="S82" s="138">
        <v>323434000</v>
      </c>
      <c r="T82" s="87">
        <f t="shared" si="3"/>
        <v>9759957.1500239521</v>
      </c>
      <c r="U82" s="135"/>
      <c r="V82" s="115" t="s">
        <v>2043</v>
      </c>
      <c r="W82" s="115" t="s">
        <v>2043</v>
      </c>
      <c r="X82" s="115" t="s">
        <v>772</v>
      </c>
    </row>
    <row r="83" spans="1:24">
      <c r="A83" s="135"/>
      <c r="B83" s="135">
        <v>11</v>
      </c>
      <c r="C83" s="82">
        <v>1</v>
      </c>
      <c r="D83" s="82">
        <v>3</v>
      </c>
      <c r="E83" s="82"/>
      <c r="F83" s="83" t="s">
        <v>1137</v>
      </c>
      <c r="G83" s="82">
        <v>5</v>
      </c>
      <c r="H83" s="82">
        <v>27.53</v>
      </c>
      <c r="I83" s="82">
        <v>41.03</v>
      </c>
      <c r="J83" s="82">
        <v>39.29</v>
      </c>
      <c r="K83" s="82"/>
      <c r="L83" s="137">
        <v>112.79</v>
      </c>
      <c r="M83" s="137">
        <v>193.11</v>
      </c>
      <c r="N83" s="138">
        <v>5700000</v>
      </c>
      <c r="O83" s="138">
        <v>332969000</v>
      </c>
      <c r="P83" s="138">
        <v>121434000</v>
      </c>
      <c r="Q83" s="138">
        <v>211535000</v>
      </c>
      <c r="R83" s="87">
        <f t="shared" si="2"/>
        <v>5699984.293626165</v>
      </c>
      <c r="S83" s="138">
        <v>332969000</v>
      </c>
      <c r="T83" s="87">
        <f t="shared" si="3"/>
        <v>9759056.3608666435</v>
      </c>
      <c r="U83" s="135"/>
      <c r="V83" s="115" t="s">
        <v>2043</v>
      </c>
      <c r="W83" s="115" t="s">
        <v>2043</v>
      </c>
      <c r="X83" s="115" t="s">
        <v>772</v>
      </c>
    </row>
    <row r="84" spans="1:24">
      <c r="A84" s="135"/>
      <c r="B84" s="135">
        <v>11</v>
      </c>
      <c r="C84" s="82">
        <v>1</v>
      </c>
      <c r="D84" s="82">
        <v>3</v>
      </c>
      <c r="E84" s="82"/>
      <c r="F84" s="83" t="s">
        <v>1138</v>
      </c>
      <c r="G84" s="82">
        <v>5</v>
      </c>
      <c r="H84" s="82">
        <v>43.81</v>
      </c>
      <c r="I84" s="82">
        <v>65.290000000000006</v>
      </c>
      <c r="J84" s="82">
        <v>62.52</v>
      </c>
      <c r="K84" s="82"/>
      <c r="L84" s="137">
        <v>179.46</v>
      </c>
      <c r="M84" s="137">
        <v>307.27000000000004</v>
      </c>
      <c r="N84" s="138">
        <v>5590000</v>
      </c>
      <c r="O84" s="138">
        <v>519584000</v>
      </c>
      <c r="P84" s="138">
        <v>189492000</v>
      </c>
      <c r="Q84" s="138">
        <v>330092000</v>
      </c>
      <c r="R84" s="87">
        <f t="shared" si="2"/>
        <v>5589979.6851343755</v>
      </c>
      <c r="S84" s="138">
        <v>519584000</v>
      </c>
      <c r="T84" s="87">
        <f t="shared" si="3"/>
        <v>9571119.2346552964</v>
      </c>
      <c r="U84" s="135"/>
      <c r="V84" s="115" t="s">
        <v>2043</v>
      </c>
      <c r="W84" s="115" t="s">
        <v>2043</v>
      </c>
      <c r="X84" s="115" t="s">
        <v>772</v>
      </c>
    </row>
    <row r="85" spans="1:24">
      <c r="A85" s="135"/>
      <c r="B85" s="135">
        <v>11</v>
      </c>
      <c r="C85" s="82">
        <v>1</v>
      </c>
      <c r="D85" s="82">
        <v>4</v>
      </c>
      <c r="E85" s="82"/>
      <c r="F85" s="83" t="s">
        <v>2262</v>
      </c>
      <c r="G85" s="82">
        <v>5</v>
      </c>
      <c r="H85" s="82">
        <v>71.34</v>
      </c>
      <c r="I85" s="82">
        <v>106.32</v>
      </c>
      <c r="J85" s="82">
        <v>107.91000000000001</v>
      </c>
      <c r="K85" s="82"/>
      <c r="L85" s="137">
        <v>292.25</v>
      </c>
      <c r="M85" s="137">
        <v>506.48</v>
      </c>
      <c r="N85" s="138">
        <v>5590000</v>
      </c>
      <c r="O85" s="138">
        <v>856444000</v>
      </c>
      <c r="P85" s="138">
        <v>312345000</v>
      </c>
      <c r="Q85" s="138">
        <v>544099000</v>
      </c>
      <c r="R85" s="87">
        <f t="shared" si="2"/>
        <v>5589993.3555337694</v>
      </c>
      <c r="S85" s="138">
        <v>856444000</v>
      </c>
      <c r="T85" s="87">
        <f t="shared" si="3"/>
        <v>9687664.1050838102</v>
      </c>
      <c r="U85" s="135"/>
      <c r="V85" s="115" t="s">
        <v>2043</v>
      </c>
      <c r="W85" s="115" t="s">
        <v>2043</v>
      </c>
      <c r="X85" s="115" t="s">
        <v>772</v>
      </c>
    </row>
    <row r="86" spans="1:24">
      <c r="A86" s="135"/>
      <c r="B86" s="135">
        <v>11</v>
      </c>
      <c r="C86" s="82">
        <v>1</v>
      </c>
      <c r="D86" s="82">
        <v>4</v>
      </c>
      <c r="E86" s="82"/>
      <c r="F86" s="83" t="s">
        <v>1142</v>
      </c>
      <c r="G86" s="82">
        <v>5</v>
      </c>
      <c r="H86" s="82">
        <v>27.53</v>
      </c>
      <c r="I86" s="82">
        <v>41.03</v>
      </c>
      <c r="J86" s="82">
        <v>41.65</v>
      </c>
      <c r="K86" s="82"/>
      <c r="L86" s="137">
        <v>112.79</v>
      </c>
      <c r="M86" s="137">
        <v>195.47</v>
      </c>
      <c r="N86" s="138">
        <v>5590000</v>
      </c>
      <c r="O86" s="138">
        <v>330534000</v>
      </c>
      <c r="P86" s="138">
        <v>120546000</v>
      </c>
      <c r="Q86" s="138">
        <v>209988000</v>
      </c>
      <c r="R86" s="87">
        <f t="shared" si="2"/>
        <v>5589985.0624918872</v>
      </c>
      <c r="S86" s="138">
        <v>330534000</v>
      </c>
      <c r="T86" s="87">
        <f t="shared" si="3"/>
        <v>9687688.4490228686</v>
      </c>
      <c r="U86" s="135"/>
      <c r="V86" s="115" t="s">
        <v>2043</v>
      </c>
      <c r="W86" s="115" t="s">
        <v>2043</v>
      </c>
      <c r="X86" s="115" t="s">
        <v>772</v>
      </c>
    </row>
    <row r="87" spans="1:24">
      <c r="A87" s="135"/>
      <c r="B87" s="135">
        <v>11</v>
      </c>
      <c r="C87" s="82">
        <v>1</v>
      </c>
      <c r="D87" s="82">
        <v>4</v>
      </c>
      <c r="E87" s="82"/>
      <c r="F87" s="83" t="s">
        <v>1143</v>
      </c>
      <c r="G87" s="82">
        <v>5</v>
      </c>
      <c r="H87" s="82">
        <v>27.53</v>
      </c>
      <c r="I87" s="82">
        <v>41.03</v>
      </c>
      <c r="J87" s="82">
        <v>41.65</v>
      </c>
      <c r="K87" s="82"/>
      <c r="L87" s="137">
        <v>112.79</v>
      </c>
      <c r="M87" s="137">
        <v>195.47</v>
      </c>
      <c r="N87" s="138">
        <v>5590000</v>
      </c>
      <c r="O87" s="138">
        <v>330534000</v>
      </c>
      <c r="P87" s="138">
        <v>120546000</v>
      </c>
      <c r="Q87" s="138">
        <v>209988000</v>
      </c>
      <c r="R87" s="87">
        <f t="shared" si="2"/>
        <v>5589985.0624918872</v>
      </c>
      <c r="S87" s="138">
        <v>330534000</v>
      </c>
      <c r="T87" s="87">
        <f t="shared" si="3"/>
        <v>9687688.4490228686</v>
      </c>
      <c r="U87" s="135"/>
      <c r="V87" s="115" t="s">
        <v>2043</v>
      </c>
      <c r="W87" s="115" t="s">
        <v>2043</v>
      </c>
      <c r="X87" s="115" t="s">
        <v>772</v>
      </c>
    </row>
    <row r="88" spans="1:24">
      <c r="A88" s="135"/>
      <c r="B88" s="135">
        <v>11</v>
      </c>
      <c r="C88" s="82">
        <v>1</v>
      </c>
      <c r="D88" s="82">
        <v>4</v>
      </c>
      <c r="E88" s="82"/>
      <c r="F88" s="83" t="s">
        <v>1144</v>
      </c>
      <c r="G88" s="82">
        <v>5</v>
      </c>
      <c r="H88" s="82">
        <v>27.53</v>
      </c>
      <c r="I88" s="82">
        <v>41.03</v>
      </c>
      <c r="J88" s="82">
        <v>41.65</v>
      </c>
      <c r="K88" s="82"/>
      <c r="L88" s="137">
        <v>112.79</v>
      </c>
      <c r="M88" s="137">
        <v>195.47</v>
      </c>
      <c r="N88" s="138">
        <v>5590000</v>
      </c>
      <c r="O88" s="138">
        <v>330534000</v>
      </c>
      <c r="P88" s="138">
        <v>120546000</v>
      </c>
      <c r="Q88" s="138">
        <v>209988000</v>
      </c>
      <c r="R88" s="87">
        <f t="shared" si="2"/>
        <v>5589985.0624918872</v>
      </c>
      <c r="S88" s="138">
        <v>330534000</v>
      </c>
      <c r="T88" s="87">
        <f t="shared" si="3"/>
        <v>9687688.4490228686</v>
      </c>
      <c r="U88" s="135"/>
      <c r="V88" s="115" t="s">
        <v>2043</v>
      </c>
      <c r="W88" s="115" t="s">
        <v>2043</v>
      </c>
      <c r="X88" s="115" t="s">
        <v>772</v>
      </c>
    </row>
    <row r="89" spans="1:24">
      <c r="A89" s="135"/>
      <c r="B89" s="135">
        <v>11</v>
      </c>
      <c r="C89" s="82">
        <v>1</v>
      </c>
      <c r="D89" s="82">
        <v>4</v>
      </c>
      <c r="E89" s="82"/>
      <c r="F89" s="83" t="s">
        <v>1145</v>
      </c>
      <c r="G89" s="82">
        <v>5</v>
      </c>
      <c r="H89" s="82">
        <v>71.34</v>
      </c>
      <c r="I89" s="82">
        <v>106.33</v>
      </c>
      <c r="J89" s="82">
        <v>107.91000000000001</v>
      </c>
      <c r="K89" s="82"/>
      <c r="L89" s="137">
        <v>292.25</v>
      </c>
      <c r="M89" s="137">
        <v>506.49</v>
      </c>
      <c r="N89" s="138">
        <v>5590000</v>
      </c>
      <c r="O89" s="138">
        <v>856461000</v>
      </c>
      <c r="P89" s="138">
        <v>312351000</v>
      </c>
      <c r="Q89" s="138">
        <v>544110000</v>
      </c>
      <c r="R89" s="87">
        <f t="shared" si="2"/>
        <v>5589993.9447133234</v>
      </c>
      <c r="S89" s="138">
        <v>856461000</v>
      </c>
      <c r="T89" s="87">
        <f t="shared" si="3"/>
        <v>9687856.4005401246</v>
      </c>
      <c r="U89" s="135"/>
      <c r="V89" s="115" t="s">
        <v>2043</v>
      </c>
      <c r="W89" s="115" t="s">
        <v>2043</v>
      </c>
      <c r="X89" s="115" t="s">
        <v>772</v>
      </c>
    </row>
    <row r="90" spans="1:24">
      <c r="A90" s="135"/>
      <c r="B90" s="135">
        <v>11</v>
      </c>
      <c r="C90" s="82">
        <v>1</v>
      </c>
      <c r="D90" s="82">
        <v>4</v>
      </c>
      <c r="E90" s="82"/>
      <c r="F90" s="83" t="s">
        <v>1146</v>
      </c>
      <c r="G90" s="82">
        <v>5</v>
      </c>
      <c r="H90" s="82">
        <v>69.52</v>
      </c>
      <c r="I90" s="82">
        <v>103.61</v>
      </c>
      <c r="J90" s="82">
        <v>105.16</v>
      </c>
      <c r="K90" s="82"/>
      <c r="L90" s="137">
        <v>284.8</v>
      </c>
      <c r="M90" s="137">
        <v>493.57000000000005</v>
      </c>
      <c r="N90" s="138">
        <v>5640000</v>
      </c>
      <c r="O90" s="138">
        <v>842079000</v>
      </c>
      <c r="P90" s="138">
        <v>307106000</v>
      </c>
      <c r="Q90" s="138">
        <v>534973000</v>
      </c>
      <c r="R90" s="87">
        <f t="shared" si="2"/>
        <v>5639994.7958849985</v>
      </c>
      <c r="S90" s="138">
        <v>842079000</v>
      </c>
      <c r="T90" s="87">
        <f t="shared" si="3"/>
        <v>9774340.7001578603</v>
      </c>
      <c r="U90" s="135"/>
      <c r="V90" s="115" t="s">
        <v>2043</v>
      </c>
      <c r="W90" s="115" t="s">
        <v>2043</v>
      </c>
      <c r="X90" s="115" t="s">
        <v>772</v>
      </c>
    </row>
    <row r="91" spans="1:24">
      <c r="A91" s="135"/>
      <c r="B91" s="135">
        <v>11</v>
      </c>
      <c r="C91" s="82">
        <v>1</v>
      </c>
      <c r="D91" s="82">
        <v>4</v>
      </c>
      <c r="E91" s="82"/>
      <c r="F91" s="83" t="s">
        <v>1147</v>
      </c>
      <c r="G91" s="82">
        <v>5</v>
      </c>
      <c r="H91" s="82">
        <v>26.74</v>
      </c>
      <c r="I91" s="82">
        <v>39.85</v>
      </c>
      <c r="J91" s="82">
        <v>40.44</v>
      </c>
      <c r="K91" s="82"/>
      <c r="L91" s="137">
        <v>109.55</v>
      </c>
      <c r="M91" s="137">
        <v>189.84</v>
      </c>
      <c r="N91" s="138">
        <v>5640000</v>
      </c>
      <c r="O91" s="138">
        <v>323885000</v>
      </c>
      <c r="P91" s="138">
        <v>118121000</v>
      </c>
      <c r="Q91" s="138">
        <v>205764000</v>
      </c>
      <c r="R91" s="87">
        <f t="shared" si="2"/>
        <v>5639982.1685421038</v>
      </c>
      <c r="S91" s="138">
        <v>323885000</v>
      </c>
      <c r="T91" s="87">
        <f t="shared" si="3"/>
        <v>9773566.5438250396</v>
      </c>
      <c r="U91" s="135"/>
      <c r="V91" s="115" t="s">
        <v>2043</v>
      </c>
      <c r="W91" s="115" t="s">
        <v>2043</v>
      </c>
      <c r="X91" s="115" t="s">
        <v>772</v>
      </c>
    </row>
    <row r="92" spans="1:24">
      <c r="A92" s="135"/>
      <c r="B92" s="135">
        <v>11</v>
      </c>
      <c r="C92" s="82">
        <v>1</v>
      </c>
      <c r="D92" s="82">
        <v>4</v>
      </c>
      <c r="E92" s="82"/>
      <c r="F92" s="83" t="s">
        <v>1148</v>
      </c>
      <c r="G92" s="82">
        <v>5</v>
      </c>
      <c r="H92" s="82">
        <v>26.74</v>
      </c>
      <c r="I92" s="82">
        <v>39.86</v>
      </c>
      <c r="J92" s="82">
        <v>40.44</v>
      </c>
      <c r="K92" s="82"/>
      <c r="L92" s="137">
        <v>109.55</v>
      </c>
      <c r="M92" s="137">
        <v>189.85000000000002</v>
      </c>
      <c r="N92" s="138">
        <v>5640000</v>
      </c>
      <c r="O92" s="138">
        <v>323902000</v>
      </c>
      <c r="P92" s="138">
        <v>118127000</v>
      </c>
      <c r="Q92" s="138">
        <v>205775000</v>
      </c>
      <c r="R92" s="87">
        <f t="shared" si="2"/>
        <v>5639981.107311774</v>
      </c>
      <c r="S92" s="138">
        <v>323902000</v>
      </c>
      <c r="T92" s="87">
        <f t="shared" si="3"/>
        <v>9774079.5364960339</v>
      </c>
      <c r="U92" s="135"/>
      <c r="V92" s="115" t="s">
        <v>2043</v>
      </c>
      <c r="W92" s="115" t="s">
        <v>2043</v>
      </c>
      <c r="X92" s="115" t="s">
        <v>772</v>
      </c>
    </row>
    <row r="93" spans="1:24">
      <c r="A93" s="135"/>
      <c r="B93" s="135">
        <v>11</v>
      </c>
      <c r="C93" s="82">
        <v>1</v>
      </c>
      <c r="D93" s="82">
        <v>4</v>
      </c>
      <c r="E93" s="82"/>
      <c r="F93" s="83" t="s">
        <v>1149</v>
      </c>
      <c r="G93" s="82">
        <v>5</v>
      </c>
      <c r="H93" s="82">
        <v>27.53</v>
      </c>
      <c r="I93" s="82">
        <v>41.03</v>
      </c>
      <c r="J93" s="82">
        <v>41.64</v>
      </c>
      <c r="K93" s="82"/>
      <c r="L93" s="137">
        <v>112.79</v>
      </c>
      <c r="M93" s="137">
        <v>195.46</v>
      </c>
      <c r="N93" s="138">
        <v>5640000</v>
      </c>
      <c r="O93" s="138">
        <v>333474000</v>
      </c>
      <c r="P93" s="138">
        <v>121618000</v>
      </c>
      <c r="Q93" s="138">
        <v>211856000</v>
      </c>
      <c r="R93" s="87">
        <f t="shared" si="2"/>
        <v>5639994.8246687409</v>
      </c>
      <c r="S93" s="138">
        <v>333474000</v>
      </c>
      <c r="T93" s="87">
        <f t="shared" si="3"/>
        <v>9773857.5089081656</v>
      </c>
      <c r="U93" s="135"/>
      <c r="V93" s="115" t="s">
        <v>2043</v>
      </c>
      <c r="W93" s="115" t="s">
        <v>2043</v>
      </c>
      <c r="X93" s="115" t="s">
        <v>772</v>
      </c>
    </row>
    <row r="94" spans="1:24">
      <c r="A94" s="135"/>
      <c r="B94" s="135">
        <v>11</v>
      </c>
      <c r="C94" s="82">
        <v>1</v>
      </c>
      <c r="D94" s="82">
        <v>4</v>
      </c>
      <c r="E94" s="82"/>
      <c r="F94" s="83" t="s">
        <v>1150</v>
      </c>
      <c r="G94" s="82">
        <v>5</v>
      </c>
      <c r="H94" s="82">
        <v>71.34</v>
      </c>
      <c r="I94" s="82">
        <v>106.33</v>
      </c>
      <c r="J94" s="82">
        <v>107.91000000000001</v>
      </c>
      <c r="K94" s="82"/>
      <c r="L94" s="137">
        <v>292.25</v>
      </c>
      <c r="M94" s="137">
        <v>506.49</v>
      </c>
      <c r="N94" s="138">
        <v>5640000</v>
      </c>
      <c r="O94" s="138">
        <v>864122000</v>
      </c>
      <c r="P94" s="138">
        <v>315145000</v>
      </c>
      <c r="Q94" s="138">
        <v>548977000</v>
      </c>
      <c r="R94" s="87">
        <f t="shared" si="2"/>
        <v>5639996.1556843417</v>
      </c>
      <c r="S94" s="138">
        <v>864122000</v>
      </c>
      <c r="T94" s="87">
        <f t="shared" si="3"/>
        <v>9774513.7823526505</v>
      </c>
      <c r="U94" s="135"/>
      <c r="V94" s="115" t="s">
        <v>2043</v>
      </c>
      <c r="W94" s="115" t="s">
        <v>2043</v>
      </c>
      <c r="X94" s="115" t="s">
        <v>772</v>
      </c>
    </row>
    <row r="95" spans="1:24">
      <c r="A95" s="135"/>
      <c r="B95" s="135">
        <v>11</v>
      </c>
      <c r="C95" s="82">
        <v>1</v>
      </c>
      <c r="D95" s="82">
        <v>5</v>
      </c>
      <c r="E95" s="82"/>
      <c r="F95" s="83" t="s">
        <v>2263</v>
      </c>
      <c r="G95" s="82">
        <v>5</v>
      </c>
      <c r="H95" s="82">
        <v>71.34</v>
      </c>
      <c r="I95" s="82">
        <v>106.33</v>
      </c>
      <c r="J95" s="82">
        <v>108.01</v>
      </c>
      <c r="K95" s="82"/>
      <c r="L95" s="137">
        <v>292.25</v>
      </c>
      <c r="M95" s="137">
        <v>506.59</v>
      </c>
      <c r="N95" s="138">
        <v>5620000</v>
      </c>
      <c r="O95" s="138">
        <v>861227000</v>
      </c>
      <c r="P95" s="138">
        <v>314089000</v>
      </c>
      <c r="Q95" s="138">
        <v>547138000</v>
      </c>
      <c r="R95" s="87">
        <f t="shared" si="2"/>
        <v>5619991.3242635624</v>
      </c>
      <c r="S95" s="138">
        <v>861227000</v>
      </c>
      <c r="T95" s="87">
        <f t="shared" si="3"/>
        <v>9741766.99729231</v>
      </c>
      <c r="U95" s="135"/>
      <c r="V95" s="115" t="s">
        <v>2043</v>
      </c>
      <c r="W95" s="115" t="s">
        <v>2043</v>
      </c>
      <c r="X95" s="115" t="s">
        <v>772</v>
      </c>
    </row>
    <row r="96" spans="1:24">
      <c r="A96" s="135"/>
      <c r="B96" s="135">
        <v>11</v>
      </c>
      <c r="C96" s="82">
        <v>1</v>
      </c>
      <c r="D96" s="82">
        <v>5</v>
      </c>
      <c r="E96" s="82"/>
      <c r="F96" s="83" t="s">
        <v>1159</v>
      </c>
      <c r="G96" s="82">
        <v>5</v>
      </c>
      <c r="H96" s="82">
        <v>27.53</v>
      </c>
      <c r="I96" s="82">
        <v>41.03</v>
      </c>
      <c r="J96" s="82">
        <v>41.69</v>
      </c>
      <c r="K96" s="82"/>
      <c r="L96" s="137">
        <v>112.79</v>
      </c>
      <c r="M96" s="137">
        <v>195.51000000000002</v>
      </c>
      <c r="N96" s="138">
        <v>5620000</v>
      </c>
      <c r="O96" s="138">
        <v>332375000</v>
      </c>
      <c r="P96" s="138">
        <v>121217000</v>
      </c>
      <c r="Q96" s="138">
        <v>211158000</v>
      </c>
      <c r="R96" s="87">
        <f t="shared" si="2"/>
        <v>5619969.9789193003</v>
      </c>
      <c r="S96" s="138">
        <v>332375000</v>
      </c>
      <c r="T96" s="87">
        <f t="shared" si="3"/>
        <v>9741646.6936653294</v>
      </c>
      <c r="U96" s="135"/>
      <c r="V96" s="115" t="s">
        <v>2043</v>
      </c>
      <c r="W96" s="115" t="s">
        <v>2043</v>
      </c>
      <c r="X96" s="115" t="s">
        <v>772</v>
      </c>
    </row>
    <row r="97" spans="1:24">
      <c r="A97" s="135"/>
      <c r="B97" s="135">
        <v>11</v>
      </c>
      <c r="C97" s="82">
        <v>1</v>
      </c>
      <c r="D97" s="82">
        <v>5</v>
      </c>
      <c r="E97" s="82"/>
      <c r="F97" s="83" t="s">
        <v>1160</v>
      </c>
      <c r="G97" s="82">
        <v>5</v>
      </c>
      <c r="H97" s="82">
        <v>27.53</v>
      </c>
      <c r="I97" s="82">
        <v>41.03</v>
      </c>
      <c r="J97" s="82">
        <v>41.69</v>
      </c>
      <c r="K97" s="82"/>
      <c r="L97" s="137">
        <v>112.79</v>
      </c>
      <c r="M97" s="137">
        <v>195.51000000000002</v>
      </c>
      <c r="N97" s="138">
        <v>5620000</v>
      </c>
      <c r="O97" s="138">
        <v>332375000</v>
      </c>
      <c r="P97" s="138">
        <v>121217000</v>
      </c>
      <c r="Q97" s="138">
        <v>211158000</v>
      </c>
      <c r="R97" s="87">
        <f t="shared" si="2"/>
        <v>5619969.9789193003</v>
      </c>
      <c r="S97" s="138">
        <v>332375000</v>
      </c>
      <c r="T97" s="87">
        <f t="shared" si="3"/>
        <v>9741646.6936653294</v>
      </c>
      <c r="U97" s="135"/>
      <c r="V97" s="115" t="s">
        <v>2043</v>
      </c>
      <c r="W97" s="115" t="s">
        <v>2043</v>
      </c>
      <c r="X97" s="115" t="s">
        <v>772</v>
      </c>
    </row>
    <row r="98" spans="1:24">
      <c r="A98" s="135"/>
      <c r="B98" s="135">
        <v>11</v>
      </c>
      <c r="C98" s="82">
        <v>1</v>
      </c>
      <c r="D98" s="82">
        <v>5</v>
      </c>
      <c r="E98" s="82"/>
      <c r="F98" s="83" t="s">
        <v>1161</v>
      </c>
      <c r="G98" s="82">
        <v>5</v>
      </c>
      <c r="H98" s="82">
        <v>27.53</v>
      </c>
      <c r="I98" s="82">
        <v>41.03</v>
      </c>
      <c r="J98" s="82">
        <v>41.69</v>
      </c>
      <c r="K98" s="82"/>
      <c r="L98" s="137">
        <v>112.79</v>
      </c>
      <c r="M98" s="137">
        <v>195.51000000000002</v>
      </c>
      <c r="N98" s="138">
        <v>5620000</v>
      </c>
      <c r="O98" s="138">
        <v>332375000</v>
      </c>
      <c r="P98" s="138">
        <v>121217000</v>
      </c>
      <c r="Q98" s="138">
        <v>211158000</v>
      </c>
      <c r="R98" s="87">
        <f t="shared" si="2"/>
        <v>5619969.9789193003</v>
      </c>
      <c r="S98" s="138">
        <v>332375000</v>
      </c>
      <c r="T98" s="87">
        <f t="shared" si="3"/>
        <v>9741646.6936653294</v>
      </c>
      <c r="U98" s="135"/>
      <c r="V98" s="115" t="s">
        <v>2043</v>
      </c>
      <c r="W98" s="115" t="s">
        <v>2043</v>
      </c>
      <c r="X98" s="115" t="s">
        <v>772</v>
      </c>
    </row>
    <row r="99" spans="1:24">
      <c r="A99" s="135"/>
      <c r="B99" s="135">
        <v>11</v>
      </c>
      <c r="C99" s="82">
        <v>1</v>
      </c>
      <c r="D99" s="82">
        <v>5</v>
      </c>
      <c r="E99" s="82"/>
      <c r="F99" s="83" t="s">
        <v>1162</v>
      </c>
      <c r="G99" s="82">
        <v>5</v>
      </c>
      <c r="H99" s="82">
        <v>71.34</v>
      </c>
      <c r="I99" s="82">
        <v>106.34</v>
      </c>
      <c r="J99" s="82">
        <v>108.02000000000001</v>
      </c>
      <c r="K99" s="82"/>
      <c r="L99" s="137">
        <v>292.25</v>
      </c>
      <c r="M99" s="137">
        <v>506.61</v>
      </c>
      <c r="N99" s="138">
        <v>5620000</v>
      </c>
      <c r="O99" s="138">
        <v>861261000</v>
      </c>
      <c r="P99" s="138">
        <v>314102000</v>
      </c>
      <c r="Q99" s="138">
        <v>547159000</v>
      </c>
      <c r="R99" s="87">
        <f t="shared" si="2"/>
        <v>5619991.3180807577</v>
      </c>
      <c r="S99" s="138">
        <v>861261000</v>
      </c>
      <c r="T99" s="87">
        <f t="shared" si="3"/>
        <v>9742151.5882049352</v>
      </c>
      <c r="U99" s="135"/>
      <c r="V99" s="115" t="s">
        <v>2043</v>
      </c>
      <c r="W99" s="115" t="s">
        <v>2043</v>
      </c>
      <c r="X99" s="115" t="s">
        <v>772</v>
      </c>
    </row>
    <row r="100" spans="1:24">
      <c r="A100" s="135"/>
      <c r="B100" s="135">
        <v>11</v>
      </c>
      <c r="C100" s="82">
        <v>1</v>
      </c>
      <c r="D100" s="82">
        <v>5</v>
      </c>
      <c r="E100" s="82"/>
      <c r="F100" s="83" t="s">
        <v>1163</v>
      </c>
      <c r="G100" s="82">
        <v>5</v>
      </c>
      <c r="H100" s="82">
        <v>68.94</v>
      </c>
      <c r="I100" s="82">
        <v>102.75</v>
      </c>
      <c r="J100" s="82">
        <v>104.39</v>
      </c>
      <c r="K100" s="82"/>
      <c r="L100" s="137">
        <v>282.43</v>
      </c>
      <c r="M100" s="137">
        <v>489.57</v>
      </c>
      <c r="N100" s="138">
        <v>5670000</v>
      </c>
      <c r="O100" s="138">
        <v>839697000</v>
      </c>
      <c r="P100" s="138">
        <v>306237000</v>
      </c>
      <c r="Q100" s="138">
        <v>533460000</v>
      </c>
      <c r="R100" s="87">
        <f t="shared" si="2"/>
        <v>5669991.7299664393</v>
      </c>
      <c r="S100" s="138">
        <v>839697000</v>
      </c>
      <c r="T100" s="87">
        <f t="shared" si="3"/>
        <v>9828480.866903903</v>
      </c>
      <c r="U100" s="135"/>
      <c r="V100" s="115" t="s">
        <v>2043</v>
      </c>
      <c r="W100" s="115" t="s">
        <v>2043</v>
      </c>
      <c r="X100" s="115" t="s">
        <v>772</v>
      </c>
    </row>
    <row r="101" spans="1:24">
      <c r="A101" s="135"/>
      <c r="B101" s="135">
        <v>11</v>
      </c>
      <c r="C101" s="82">
        <v>1</v>
      </c>
      <c r="D101" s="82">
        <v>5</v>
      </c>
      <c r="E101" s="82"/>
      <c r="F101" s="83" t="s">
        <v>1164</v>
      </c>
      <c r="G101" s="82">
        <v>5</v>
      </c>
      <c r="H101" s="82">
        <v>26.74</v>
      </c>
      <c r="I101" s="82">
        <v>39.85</v>
      </c>
      <c r="J101" s="82">
        <v>40.49</v>
      </c>
      <c r="K101" s="82"/>
      <c r="L101" s="137">
        <v>109.55</v>
      </c>
      <c r="M101" s="137">
        <v>189.89</v>
      </c>
      <c r="N101" s="138">
        <v>5670000</v>
      </c>
      <c r="O101" s="138">
        <v>325693000</v>
      </c>
      <c r="P101" s="138">
        <v>118780000</v>
      </c>
      <c r="Q101" s="138">
        <v>206913000</v>
      </c>
      <c r="R101" s="87">
        <f t="shared" si="2"/>
        <v>5669972.4808055479</v>
      </c>
      <c r="S101" s="138">
        <v>325693000</v>
      </c>
      <c r="T101" s="87">
        <f t="shared" si="3"/>
        <v>9828124.8231872693</v>
      </c>
      <c r="U101" s="135"/>
      <c r="V101" s="115" t="s">
        <v>2043</v>
      </c>
      <c r="W101" s="115" t="s">
        <v>2043</v>
      </c>
      <c r="X101" s="115" t="s">
        <v>772</v>
      </c>
    </row>
    <row r="102" spans="1:24">
      <c r="A102" s="135"/>
      <c r="B102" s="135">
        <v>11</v>
      </c>
      <c r="C102" s="82">
        <v>1</v>
      </c>
      <c r="D102" s="82">
        <v>5</v>
      </c>
      <c r="E102" s="82"/>
      <c r="F102" s="83" t="s">
        <v>1165</v>
      </c>
      <c r="G102" s="82">
        <v>5</v>
      </c>
      <c r="H102" s="82">
        <v>26.74</v>
      </c>
      <c r="I102" s="82">
        <v>39.86</v>
      </c>
      <c r="J102" s="82">
        <v>40.479999999999997</v>
      </c>
      <c r="K102" s="82"/>
      <c r="L102" s="137">
        <v>109.55</v>
      </c>
      <c r="M102" s="137">
        <v>189.89</v>
      </c>
      <c r="N102" s="138">
        <v>5670000</v>
      </c>
      <c r="O102" s="138">
        <v>325693000</v>
      </c>
      <c r="P102" s="138">
        <v>118780000</v>
      </c>
      <c r="Q102" s="138">
        <v>206913000</v>
      </c>
      <c r="R102" s="87">
        <f t="shared" si="2"/>
        <v>5669972.4808055479</v>
      </c>
      <c r="S102" s="138">
        <v>325693000</v>
      </c>
      <c r="T102" s="87">
        <f t="shared" si="3"/>
        <v>9828124.8231872693</v>
      </c>
      <c r="U102" s="135"/>
      <c r="V102" s="115" t="s">
        <v>2043</v>
      </c>
      <c r="W102" s="115" t="s">
        <v>2043</v>
      </c>
      <c r="X102" s="115" t="s">
        <v>772</v>
      </c>
    </row>
    <row r="103" spans="1:24">
      <c r="A103" s="135"/>
      <c r="B103" s="135">
        <v>11</v>
      </c>
      <c r="C103" s="82">
        <v>1</v>
      </c>
      <c r="D103" s="82">
        <v>5</v>
      </c>
      <c r="E103" s="82"/>
      <c r="F103" s="83" t="s">
        <v>1166</v>
      </c>
      <c r="G103" s="82">
        <v>5</v>
      </c>
      <c r="H103" s="82">
        <v>27.53</v>
      </c>
      <c r="I103" s="82">
        <v>41.03</v>
      </c>
      <c r="J103" s="82">
        <v>41.68</v>
      </c>
      <c r="K103" s="82"/>
      <c r="L103" s="137">
        <v>112.79</v>
      </c>
      <c r="M103" s="137">
        <v>195.5</v>
      </c>
      <c r="N103" s="138">
        <v>5670000</v>
      </c>
      <c r="O103" s="138">
        <v>335316000</v>
      </c>
      <c r="P103" s="138">
        <v>122290000</v>
      </c>
      <c r="Q103" s="138">
        <v>213026000</v>
      </c>
      <c r="R103" s="87">
        <f t="shared" si="2"/>
        <v>5669987.9520618878</v>
      </c>
      <c r="S103" s="138">
        <v>335316000</v>
      </c>
      <c r="T103" s="87">
        <f t="shared" si="3"/>
        <v>9827845.0627546702</v>
      </c>
      <c r="U103" s="135"/>
      <c r="V103" s="115" t="s">
        <v>2043</v>
      </c>
      <c r="W103" s="115" t="s">
        <v>2043</v>
      </c>
      <c r="X103" s="115" t="s">
        <v>772</v>
      </c>
    </row>
    <row r="104" spans="1:24">
      <c r="A104" s="135"/>
      <c r="B104" s="135">
        <v>11</v>
      </c>
      <c r="C104" s="82">
        <v>1</v>
      </c>
      <c r="D104" s="82">
        <v>5</v>
      </c>
      <c r="E104" s="82"/>
      <c r="F104" s="83" t="s">
        <v>1167</v>
      </c>
      <c r="G104" s="82">
        <v>5</v>
      </c>
      <c r="H104" s="82">
        <v>71.34</v>
      </c>
      <c r="I104" s="82">
        <v>106.33</v>
      </c>
      <c r="J104" s="82">
        <v>108.02</v>
      </c>
      <c r="K104" s="82"/>
      <c r="L104" s="137">
        <v>292.25</v>
      </c>
      <c r="M104" s="137">
        <v>506.59999999999997</v>
      </c>
      <c r="N104" s="138">
        <v>5670000</v>
      </c>
      <c r="O104" s="138">
        <v>868907000</v>
      </c>
      <c r="P104" s="138">
        <v>316890000</v>
      </c>
      <c r="Q104" s="138">
        <v>552017000</v>
      </c>
      <c r="R104" s="87">
        <f t="shared" si="2"/>
        <v>5669995.7258403944</v>
      </c>
      <c r="S104" s="138">
        <v>868907000</v>
      </c>
      <c r="T104" s="87">
        <f t="shared" si="3"/>
        <v>9828639.2975560091</v>
      </c>
      <c r="U104" s="135"/>
      <c r="V104" s="115" t="s">
        <v>2043</v>
      </c>
      <c r="W104" s="115" t="s">
        <v>2043</v>
      </c>
      <c r="X104" s="115" t="s">
        <v>772</v>
      </c>
    </row>
    <row r="105" spans="1:24">
      <c r="A105" s="135"/>
      <c r="B105" s="135">
        <v>11</v>
      </c>
      <c r="C105" s="82">
        <v>1</v>
      </c>
      <c r="D105" s="82">
        <v>6</v>
      </c>
      <c r="E105" s="82"/>
      <c r="F105" s="83" t="s">
        <v>2264</v>
      </c>
      <c r="G105" s="82">
        <v>5</v>
      </c>
      <c r="H105" s="82">
        <v>71.34</v>
      </c>
      <c r="I105" s="82">
        <v>106.33</v>
      </c>
      <c r="J105" s="82">
        <v>108.01</v>
      </c>
      <c r="K105" s="82"/>
      <c r="L105" s="137">
        <v>292.25</v>
      </c>
      <c r="M105" s="137">
        <v>506.59</v>
      </c>
      <c r="N105" s="138">
        <v>5670000</v>
      </c>
      <c r="O105" s="138">
        <v>868890000</v>
      </c>
      <c r="P105" s="138">
        <v>316884000</v>
      </c>
      <c r="Q105" s="138">
        <v>552006000</v>
      </c>
      <c r="R105" s="87">
        <f t="shared" si="2"/>
        <v>5669996.7160102576</v>
      </c>
      <c r="S105" s="138">
        <v>868890000</v>
      </c>
      <c r="T105" s="87">
        <f t="shared" si="3"/>
        <v>9828447.0020996965</v>
      </c>
      <c r="U105" s="135"/>
      <c r="V105" s="115" t="s">
        <v>2043</v>
      </c>
      <c r="W105" s="115" t="s">
        <v>2043</v>
      </c>
      <c r="X105" s="115" t="s">
        <v>772</v>
      </c>
    </row>
    <row r="106" spans="1:24">
      <c r="A106" s="135"/>
      <c r="B106" s="135">
        <v>11</v>
      </c>
      <c r="C106" s="82">
        <v>1</v>
      </c>
      <c r="D106" s="82">
        <v>6</v>
      </c>
      <c r="E106" s="82"/>
      <c r="F106" s="83" t="s">
        <v>1176</v>
      </c>
      <c r="G106" s="82">
        <v>5</v>
      </c>
      <c r="H106" s="82">
        <v>27.53</v>
      </c>
      <c r="I106" s="82">
        <v>41.03</v>
      </c>
      <c r="J106" s="82">
        <v>41.69</v>
      </c>
      <c r="K106" s="82"/>
      <c r="L106" s="137">
        <v>112.79</v>
      </c>
      <c r="M106" s="137">
        <v>195.51000000000002</v>
      </c>
      <c r="N106" s="138">
        <v>5670000</v>
      </c>
      <c r="O106" s="138">
        <v>335333000</v>
      </c>
      <c r="P106" s="138">
        <v>122296000</v>
      </c>
      <c r="Q106" s="138">
        <v>213037000</v>
      </c>
      <c r="R106" s="87">
        <f t="shared" si="2"/>
        <v>5669985.3868099153</v>
      </c>
      <c r="S106" s="138">
        <v>335333000</v>
      </c>
      <c r="T106" s="87">
        <f t="shared" si="3"/>
        <v>9828343.3192233946</v>
      </c>
      <c r="U106" s="135"/>
      <c r="V106" s="115" t="s">
        <v>2043</v>
      </c>
      <c r="W106" s="115" t="s">
        <v>2043</v>
      </c>
      <c r="X106" s="115" t="s">
        <v>772</v>
      </c>
    </row>
    <row r="107" spans="1:24">
      <c r="A107" s="135"/>
      <c r="B107" s="135">
        <v>11</v>
      </c>
      <c r="C107" s="82">
        <v>1</v>
      </c>
      <c r="D107" s="82">
        <v>6</v>
      </c>
      <c r="E107" s="82"/>
      <c r="F107" s="83" t="s">
        <v>1177</v>
      </c>
      <c r="G107" s="82">
        <v>5</v>
      </c>
      <c r="H107" s="82">
        <v>27.53</v>
      </c>
      <c r="I107" s="82">
        <v>41.03</v>
      </c>
      <c r="J107" s="82">
        <v>41.69</v>
      </c>
      <c r="K107" s="82"/>
      <c r="L107" s="137">
        <v>112.79</v>
      </c>
      <c r="M107" s="137">
        <v>195.51000000000002</v>
      </c>
      <c r="N107" s="138">
        <v>5670000</v>
      </c>
      <c r="O107" s="138">
        <v>335333000</v>
      </c>
      <c r="P107" s="138">
        <v>122296000</v>
      </c>
      <c r="Q107" s="138">
        <v>213037000</v>
      </c>
      <c r="R107" s="87">
        <f t="shared" si="2"/>
        <v>5669985.3868099153</v>
      </c>
      <c r="S107" s="138">
        <v>335333000</v>
      </c>
      <c r="T107" s="87">
        <f t="shared" si="3"/>
        <v>9828343.3192233946</v>
      </c>
      <c r="U107" s="135"/>
      <c r="V107" s="115" t="s">
        <v>2043</v>
      </c>
      <c r="W107" s="115" t="s">
        <v>2043</v>
      </c>
      <c r="X107" s="115" t="s">
        <v>772</v>
      </c>
    </row>
    <row r="108" spans="1:24">
      <c r="A108" s="135"/>
      <c r="B108" s="135">
        <v>11</v>
      </c>
      <c r="C108" s="82">
        <v>1</v>
      </c>
      <c r="D108" s="82">
        <v>6</v>
      </c>
      <c r="E108" s="82"/>
      <c r="F108" s="83" t="s">
        <v>1178</v>
      </c>
      <c r="G108" s="82">
        <v>5</v>
      </c>
      <c r="H108" s="82">
        <v>27.53</v>
      </c>
      <c r="I108" s="82">
        <v>41.03</v>
      </c>
      <c r="J108" s="82">
        <v>41.69</v>
      </c>
      <c r="K108" s="82"/>
      <c r="L108" s="137">
        <v>112.79</v>
      </c>
      <c r="M108" s="137">
        <v>195.51000000000002</v>
      </c>
      <c r="N108" s="138">
        <v>5670000</v>
      </c>
      <c r="O108" s="138">
        <v>335333000</v>
      </c>
      <c r="P108" s="138">
        <v>122296000</v>
      </c>
      <c r="Q108" s="138">
        <v>213037000</v>
      </c>
      <c r="R108" s="87">
        <f t="shared" si="2"/>
        <v>5669985.3868099153</v>
      </c>
      <c r="S108" s="138">
        <v>335333000</v>
      </c>
      <c r="T108" s="87">
        <f t="shared" si="3"/>
        <v>9828343.3192233946</v>
      </c>
      <c r="U108" s="135"/>
      <c r="V108" s="115" t="s">
        <v>2043</v>
      </c>
      <c r="W108" s="115" t="s">
        <v>2043</v>
      </c>
      <c r="X108" s="115" t="s">
        <v>772</v>
      </c>
    </row>
    <row r="109" spans="1:24">
      <c r="A109" s="135"/>
      <c r="B109" s="135">
        <v>11</v>
      </c>
      <c r="C109" s="82">
        <v>1</v>
      </c>
      <c r="D109" s="82">
        <v>6</v>
      </c>
      <c r="E109" s="82"/>
      <c r="F109" s="83" t="s">
        <v>1179</v>
      </c>
      <c r="G109" s="82">
        <v>5</v>
      </c>
      <c r="H109" s="82">
        <v>71.34</v>
      </c>
      <c r="I109" s="82">
        <v>106.34</v>
      </c>
      <c r="J109" s="82">
        <v>108.02000000000001</v>
      </c>
      <c r="K109" s="82"/>
      <c r="L109" s="137">
        <v>292.25</v>
      </c>
      <c r="M109" s="137">
        <v>506.61</v>
      </c>
      <c r="N109" s="138">
        <v>5670000</v>
      </c>
      <c r="O109" s="138">
        <v>868923000</v>
      </c>
      <c r="P109" s="138">
        <v>316896000</v>
      </c>
      <c r="Q109" s="138">
        <v>552027000</v>
      </c>
      <c r="R109" s="87">
        <f t="shared" si="2"/>
        <v>5669988.2104039146</v>
      </c>
      <c r="S109" s="138">
        <v>868923000</v>
      </c>
      <c r="T109" s="87">
        <f t="shared" si="3"/>
        <v>9828820.2815148924</v>
      </c>
      <c r="U109" s="135"/>
      <c r="V109" s="115" t="s">
        <v>2043</v>
      </c>
      <c r="W109" s="115" t="s">
        <v>2043</v>
      </c>
      <c r="X109" s="115" t="s">
        <v>772</v>
      </c>
    </row>
    <row r="110" spans="1:24">
      <c r="A110" s="135"/>
      <c r="B110" s="135">
        <v>11</v>
      </c>
      <c r="C110" s="82">
        <v>1</v>
      </c>
      <c r="D110" s="82">
        <v>6</v>
      </c>
      <c r="E110" s="82"/>
      <c r="F110" s="83" t="s">
        <v>1180</v>
      </c>
      <c r="G110" s="82">
        <v>5</v>
      </c>
      <c r="H110" s="82">
        <v>68.94</v>
      </c>
      <c r="I110" s="82">
        <v>102.75</v>
      </c>
      <c r="J110" s="82">
        <v>104.39</v>
      </c>
      <c r="K110" s="82"/>
      <c r="L110" s="137">
        <v>282.43</v>
      </c>
      <c r="M110" s="137">
        <v>489.57</v>
      </c>
      <c r="N110" s="138">
        <v>5740000</v>
      </c>
      <c r="O110" s="138">
        <v>850064000</v>
      </c>
      <c r="P110" s="138">
        <v>310018000</v>
      </c>
      <c r="Q110" s="138">
        <v>540046000</v>
      </c>
      <c r="R110" s="87">
        <f t="shared" si="2"/>
        <v>5739994.1287657227</v>
      </c>
      <c r="S110" s="138">
        <v>850064000</v>
      </c>
      <c r="T110" s="87">
        <f t="shared" si="3"/>
        <v>9949824.4719747715</v>
      </c>
      <c r="U110" s="135"/>
      <c r="V110" s="115" t="s">
        <v>2043</v>
      </c>
      <c r="W110" s="115" t="s">
        <v>2043</v>
      </c>
      <c r="X110" s="115" t="s">
        <v>772</v>
      </c>
    </row>
    <row r="111" spans="1:24">
      <c r="A111" s="135"/>
      <c r="B111" s="135">
        <v>11</v>
      </c>
      <c r="C111" s="82">
        <v>1</v>
      </c>
      <c r="D111" s="82">
        <v>6</v>
      </c>
      <c r="E111" s="82"/>
      <c r="F111" s="83" t="s">
        <v>1181</v>
      </c>
      <c r="G111" s="82">
        <v>5</v>
      </c>
      <c r="H111" s="82">
        <v>26.74</v>
      </c>
      <c r="I111" s="82">
        <v>39.85</v>
      </c>
      <c r="J111" s="82">
        <v>40.49</v>
      </c>
      <c r="K111" s="82"/>
      <c r="L111" s="137">
        <v>109.55</v>
      </c>
      <c r="M111" s="137">
        <v>189.89</v>
      </c>
      <c r="N111" s="138">
        <v>5740000</v>
      </c>
      <c r="O111" s="138">
        <v>329715000</v>
      </c>
      <c r="P111" s="138">
        <v>120247000</v>
      </c>
      <c r="Q111" s="138">
        <v>209468000</v>
      </c>
      <c r="R111" s="87">
        <f t="shared" si="2"/>
        <v>5739991.2694126097</v>
      </c>
      <c r="S111" s="138">
        <v>329715000</v>
      </c>
      <c r="T111" s="87">
        <f t="shared" si="3"/>
        <v>9949492.8539366536</v>
      </c>
      <c r="U111" s="135"/>
      <c r="V111" s="115" t="s">
        <v>2043</v>
      </c>
      <c r="W111" s="115" t="s">
        <v>2043</v>
      </c>
      <c r="X111" s="115" t="s">
        <v>772</v>
      </c>
    </row>
    <row r="112" spans="1:24">
      <c r="A112" s="135"/>
      <c r="B112" s="135">
        <v>11</v>
      </c>
      <c r="C112" s="82">
        <v>1</v>
      </c>
      <c r="D112" s="82">
        <v>6</v>
      </c>
      <c r="E112" s="82"/>
      <c r="F112" s="83" t="s">
        <v>1182</v>
      </c>
      <c r="G112" s="82">
        <v>5</v>
      </c>
      <c r="H112" s="82">
        <v>26.74</v>
      </c>
      <c r="I112" s="82">
        <v>39.86</v>
      </c>
      <c r="J112" s="82">
        <v>40.479999999999997</v>
      </c>
      <c r="K112" s="82"/>
      <c r="L112" s="137">
        <v>109.55</v>
      </c>
      <c r="M112" s="137">
        <v>189.89</v>
      </c>
      <c r="N112" s="138">
        <v>5740000</v>
      </c>
      <c r="O112" s="138">
        <v>329715000</v>
      </c>
      <c r="P112" s="138">
        <v>120247000</v>
      </c>
      <c r="Q112" s="138">
        <v>209468000</v>
      </c>
      <c r="R112" s="87">
        <f t="shared" si="2"/>
        <v>5739991.2694126097</v>
      </c>
      <c r="S112" s="138">
        <v>329715000</v>
      </c>
      <c r="T112" s="87">
        <f t="shared" si="3"/>
        <v>9949492.8539366536</v>
      </c>
      <c r="U112" s="135"/>
      <c r="V112" s="115" t="s">
        <v>2043</v>
      </c>
      <c r="W112" s="115" t="s">
        <v>2043</v>
      </c>
      <c r="X112" s="115" t="s">
        <v>772</v>
      </c>
    </row>
    <row r="113" spans="1:24">
      <c r="A113" s="135"/>
      <c r="B113" s="135">
        <v>11</v>
      </c>
      <c r="C113" s="82">
        <v>1</v>
      </c>
      <c r="D113" s="82">
        <v>6</v>
      </c>
      <c r="E113" s="82"/>
      <c r="F113" s="83" t="s">
        <v>1183</v>
      </c>
      <c r="G113" s="82">
        <v>5</v>
      </c>
      <c r="H113" s="82">
        <v>27.53</v>
      </c>
      <c r="I113" s="82">
        <v>41.03</v>
      </c>
      <c r="J113" s="82">
        <v>41.68</v>
      </c>
      <c r="K113" s="82"/>
      <c r="L113" s="137">
        <v>112.79</v>
      </c>
      <c r="M113" s="137">
        <v>195.5</v>
      </c>
      <c r="N113" s="138">
        <v>5740000</v>
      </c>
      <c r="O113" s="138">
        <v>339455000</v>
      </c>
      <c r="P113" s="138">
        <v>123799000</v>
      </c>
      <c r="Q113" s="138">
        <v>215656000</v>
      </c>
      <c r="R113" s="87">
        <f t="shared" si="2"/>
        <v>5739975.9041237766</v>
      </c>
      <c r="S113" s="138">
        <v>339455000</v>
      </c>
      <c r="T113" s="87">
        <f t="shared" si="3"/>
        <v>9949155.8582870681</v>
      </c>
      <c r="U113" s="135"/>
      <c r="V113" s="115" t="s">
        <v>2043</v>
      </c>
      <c r="W113" s="115" t="s">
        <v>2043</v>
      </c>
      <c r="X113" s="115" t="s">
        <v>772</v>
      </c>
    </row>
    <row r="114" spans="1:24">
      <c r="A114" s="135"/>
      <c r="B114" s="135">
        <v>11</v>
      </c>
      <c r="C114" s="82">
        <v>1</v>
      </c>
      <c r="D114" s="82">
        <v>6</v>
      </c>
      <c r="E114" s="82"/>
      <c r="F114" s="83" t="s">
        <v>1184</v>
      </c>
      <c r="G114" s="82">
        <v>5</v>
      </c>
      <c r="H114" s="82">
        <v>71.34</v>
      </c>
      <c r="I114" s="82">
        <v>106.33</v>
      </c>
      <c r="J114" s="82">
        <v>108.02</v>
      </c>
      <c r="K114" s="82"/>
      <c r="L114" s="137">
        <v>292.25</v>
      </c>
      <c r="M114" s="137">
        <v>506.59999999999997</v>
      </c>
      <c r="N114" s="138">
        <v>5740000</v>
      </c>
      <c r="O114" s="138">
        <v>879634000</v>
      </c>
      <c r="P114" s="138">
        <v>320802000</v>
      </c>
      <c r="Q114" s="138">
        <v>558832000</v>
      </c>
      <c r="R114" s="87">
        <f t="shared" si="2"/>
        <v>5739994.0618545935</v>
      </c>
      <c r="S114" s="138">
        <v>879634000</v>
      </c>
      <c r="T114" s="87">
        <f t="shared" si="3"/>
        <v>9949977.7304894347</v>
      </c>
      <c r="U114" s="135"/>
      <c r="V114" s="115" t="s">
        <v>2043</v>
      </c>
      <c r="W114" s="115" t="s">
        <v>2043</v>
      </c>
      <c r="X114" s="115" t="s">
        <v>772</v>
      </c>
    </row>
    <row r="115" spans="1:24">
      <c r="A115" s="135"/>
      <c r="B115" s="135">
        <v>11</v>
      </c>
      <c r="C115" s="82">
        <v>1</v>
      </c>
      <c r="D115" s="82">
        <v>7</v>
      </c>
      <c r="E115" s="82"/>
      <c r="F115" s="83" t="s">
        <v>2265</v>
      </c>
      <c r="G115" s="82">
        <v>5</v>
      </c>
      <c r="H115" s="82">
        <v>71.34</v>
      </c>
      <c r="I115" s="82">
        <v>106.32</v>
      </c>
      <c r="J115" s="82">
        <v>107.91000000000001</v>
      </c>
      <c r="K115" s="82"/>
      <c r="L115" s="137">
        <v>292.25</v>
      </c>
      <c r="M115" s="137">
        <v>506.48</v>
      </c>
      <c r="N115" s="138">
        <v>5740000</v>
      </c>
      <c r="O115" s="138">
        <v>879425000</v>
      </c>
      <c r="P115" s="138">
        <v>320726000</v>
      </c>
      <c r="Q115" s="138">
        <v>558699000</v>
      </c>
      <c r="R115" s="87">
        <f t="shared" si="2"/>
        <v>5739989.8962340625</v>
      </c>
      <c r="S115" s="138">
        <v>879425000</v>
      </c>
      <c r="T115" s="87">
        <f t="shared" si="3"/>
        <v>9947613.6275265291</v>
      </c>
      <c r="U115" s="135"/>
      <c r="V115" s="115" t="s">
        <v>2043</v>
      </c>
      <c r="W115" s="115" t="s">
        <v>2043</v>
      </c>
      <c r="X115" s="115" t="s">
        <v>772</v>
      </c>
    </row>
    <row r="116" spans="1:24">
      <c r="A116" s="135"/>
      <c r="B116" s="135">
        <v>11</v>
      </c>
      <c r="C116" s="82">
        <v>1</v>
      </c>
      <c r="D116" s="82">
        <v>7</v>
      </c>
      <c r="E116" s="82"/>
      <c r="F116" s="83" t="s">
        <v>1193</v>
      </c>
      <c r="G116" s="82">
        <v>5</v>
      </c>
      <c r="H116" s="82">
        <v>27.53</v>
      </c>
      <c r="I116" s="82">
        <v>41.03</v>
      </c>
      <c r="J116" s="82">
        <v>41.65</v>
      </c>
      <c r="K116" s="82"/>
      <c r="L116" s="137">
        <v>112.79</v>
      </c>
      <c r="M116" s="137">
        <v>195.47</v>
      </c>
      <c r="N116" s="138">
        <v>5740000</v>
      </c>
      <c r="O116" s="138">
        <v>339403000</v>
      </c>
      <c r="P116" s="138">
        <v>123780000</v>
      </c>
      <c r="Q116" s="138">
        <v>215623000</v>
      </c>
      <c r="R116" s="87">
        <f t="shared" si="2"/>
        <v>5739977.4309600042</v>
      </c>
      <c r="S116" s="138">
        <v>339403000</v>
      </c>
      <c r="T116" s="87">
        <f t="shared" si="3"/>
        <v>9947631.7796768509</v>
      </c>
      <c r="U116" s="135"/>
      <c r="V116" s="115" t="s">
        <v>2043</v>
      </c>
      <c r="W116" s="115" t="s">
        <v>2043</v>
      </c>
      <c r="X116" s="115" t="s">
        <v>772</v>
      </c>
    </row>
    <row r="117" spans="1:24">
      <c r="A117" s="135"/>
      <c r="B117" s="135">
        <v>11</v>
      </c>
      <c r="C117" s="82">
        <v>1</v>
      </c>
      <c r="D117" s="82">
        <v>7</v>
      </c>
      <c r="E117" s="82"/>
      <c r="F117" s="83" t="s">
        <v>1194</v>
      </c>
      <c r="G117" s="82">
        <v>5</v>
      </c>
      <c r="H117" s="82">
        <v>27.53</v>
      </c>
      <c r="I117" s="82">
        <v>41.03</v>
      </c>
      <c r="J117" s="82">
        <v>41.65</v>
      </c>
      <c r="K117" s="82"/>
      <c r="L117" s="137">
        <v>112.79</v>
      </c>
      <c r="M117" s="137">
        <v>195.47</v>
      </c>
      <c r="N117" s="138">
        <v>5740000</v>
      </c>
      <c r="O117" s="138">
        <v>339403000</v>
      </c>
      <c r="P117" s="138">
        <v>123780000</v>
      </c>
      <c r="Q117" s="138">
        <v>215623000</v>
      </c>
      <c r="R117" s="87">
        <f t="shared" si="2"/>
        <v>5739977.4309600042</v>
      </c>
      <c r="S117" s="138">
        <v>339403000</v>
      </c>
      <c r="T117" s="87">
        <f t="shared" si="3"/>
        <v>9947631.7796768509</v>
      </c>
      <c r="U117" s="135"/>
      <c r="V117" s="115" t="s">
        <v>2043</v>
      </c>
      <c r="W117" s="115" t="s">
        <v>2043</v>
      </c>
      <c r="X117" s="115" t="s">
        <v>772</v>
      </c>
    </row>
    <row r="118" spans="1:24">
      <c r="A118" s="135"/>
      <c r="B118" s="135">
        <v>11</v>
      </c>
      <c r="C118" s="82">
        <v>1</v>
      </c>
      <c r="D118" s="82">
        <v>7</v>
      </c>
      <c r="E118" s="82"/>
      <c r="F118" s="83" t="s">
        <v>1195</v>
      </c>
      <c r="G118" s="82">
        <v>5</v>
      </c>
      <c r="H118" s="82">
        <v>27.53</v>
      </c>
      <c r="I118" s="82">
        <v>41.03</v>
      </c>
      <c r="J118" s="82">
        <v>41.65</v>
      </c>
      <c r="K118" s="82"/>
      <c r="L118" s="137">
        <v>112.79</v>
      </c>
      <c r="M118" s="137">
        <v>195.47</v>
      </c>
      <c r="N118" s="138">
        <v>5740000</v>
      </c>
      <c r="O118" s="138">
        <v>339403000</v>
      </c>
      <c r="P118" s="138">
        <v>123780000</v>
      </c>
      <c r="Q118" s="138">
        <v>215623000</v>
      </c>
      <c r="R118" s="87">
        <f t="shared" si="2"/>
        <v>5739977.4309600042</v>
      </c>
      <c r="S118" s="138">
        <v>339403000</v>
      </c>
      <c r="T118" s="87">
        <f t="shared" si="3"/>
        <v>9947631.7796768509</v>
      </c>
      <c r="U118" s="135"/>
      <c r="V118" s="115" t="s">
        <v>2043</v>
      </c>
      <c r="W118" s="115" t="s">
        <v>2043</v>
      </c>
      <c r="X118" s="115" t="s">
        <v>772</v>
      </c>
    </row>
    <row r="119" spans="1:24">
      <c r="A119" s="135"/>
      <c r="B119" s="135">
        <v>11</v>
      </c>
      <c r="C119" s="82">
        <v>1</v>
      </c>
      <c r="D119" s="82">
        <v>7</v>
      </c>
      <c r="E119" s="82"/>
      <c r="F119" s="83" t="s">
        <v>1196</v>
      </c>
      <c r="G119" s="82">
        <v>5</v>
      </c>
      <c r="H119" s="82">
        <v>71.34</v>
      </c>
      <c r="I119" s="82">
        <v>106.33</v>
      </c>
      <c r="J119" s="82">
        <v>107.91000000000001</v>
      </c>
      <c r="K119" s="82"/>
      <c r="L119" s="137">
        <v>292.25</v>
      </c>
      <c r="M119" s="137">
        <v>506.49</v>
      </c>
      <c r="N119" s="138">
        <v>5740000</v>
      </c>
      <c r="O119" s="138">
        <v>879443000</v>
      </c>
      <c r="P119" s="138">
        <v>320733000</v>
      </c>
      <c r="Q119" s="138">
        <v>558710000</v>
      </c>
      <c r="R119" s="87">
        <f t="shared" si="2"/>
        <v>5739994.0507746637</v>
      </c>
      <c r="S119" s="138">
        <v>879443000</v>
      </c>
      <c r="T119" s="87">
        <f t="shared" si="3"/>
        <v>9947817.2344802711</v>
      </c>
      <c r="U119" s="135"/>
      <c r="V119" s="115" t="s">
        <v>2043</v>
      </c>
      <c r="W119" s="115" t="s">
        <v>2043</v>
      </c>
      <c r="X119" s="115" t="s">
        <v>772</v>
      </c>
    </row>
    <row r="120" spans="1:24">
      <c r="A120" s="135"/>
      <c r="B120" s="135">
        <v>11</v>
      </c>
      <c r="C120" s="82">
        <v>1</v>
      </c>
      <c r="D120" s="82">
        <v>7</v>
      </c>
      <c r="E120" s="82"/>
      <c r="F120" s="83" t="s">
        <v>1197</v>
      </c>
      <c r="G120" s="82">
        <v>5</v>
      </c>
      <c r="H120" s="82">
        <v>69.52</v>
      </c>
      <c r="I120" s="82">
        <v>103.61</v>
      </c>
      <c r="J120" s="82">
        <v>105.15</v>
      </c>
      <c r="K120" s="82"/>
      <c r="L120" s="137">
        <v>284.8</v>
      </c>
      <c r="M120" s="137">
        <v>493.56000000000006</v>
      </c>
      <c r="N120" s="138">
        <v>5790000</v>
      </c>
      <c r="O120" s="138">
        <v>864457000</v>
      </c>
      <c r="P120" s="138">
        <v>315267000</v>
      </c>
      <c r="Q120" s="138">
        <v>549190000</v>
      </c>
      <c r="R120" s="87">
        <f t="shared" si="2"/>
        <v>5789993.2954637539</v>
      </c>
      <c r="S120" s="138">
        <v>864457000</v>
      </c>
      <c r="T120" s="87">
        <f t="shared" si="3"/>
        <v>10034090.909090908</v>
      </c>
      <c r="U120" s="135"/>
      <c r="V120" s="115" t="s">
        <v>2043</v>
      </c>
      <c r="W120" s="115" t="s">
        <v>2043</v>
      </c>
      <c r="X120" s="115" t="s">
        <v>772</v>
      </c>
    </row>
    <row r="121" spans="1:24">
      <c r="A121" s="135"/>
      <c r="B121" s="135">
        <v>11</v>
      </c>
      <c r="C121" s="82">
        <v>1</v>
      </c>
      <c r="D121" s="82">
        <v>7</v>
      </c>
      <c r="E121" s="82"/>
      <c r="F121" s="83" t="s">
        <v>1198</v>
      </c>
      <c r="G121" s="82">
        <v>5</v>
      </c>
      <c r="H121" s="82">
        <v>26.74</v>
      </c>
      <c r="I121" s="82">
        <v>39.85</v>
      </c>
      <c r="J121" s="82">
        <v>40.44</v>
      </c>
      <c r="K121" s="82"/>
      <c r="L121" s="137">
        <v>109.55</v>
      </c>
      <c r="M121" s="137">
        <v>189.84</v>
      </c>
      <c r="N121" s="138">
        <v>5790000</v>
      </c>
      <c r="O121" s="138">
        <v>332499000</v>
      </c>
      <c r="P121" s="138">
        <v>121262000</v>
      </c>
      <c r="Q121" s="138">
        <v>211237000</v>
      </c>
      <c r="R121" s="87">
        <f t="shared" si="2"/>
        <v>5789982.3426774349</v>
      </c>
      <c r="S121" s="138">
        <v>332499000</v>
      </c>
      <c r="T121" s="87">
        <f t="shared" si="3"/>
        <v>10033502.947821856</v>
      </c>
      <c r="U121" s="135"/>
      <c r="V121" s="115" t="s">
        <v>2043</v>
      </c>
      <c r="W121" s="115" t="s">
        <v>2043</v>
      </c>
      <c r="X121" s="115" t="s">
        <v>772</v>
      </c>
    </row>
    <row r="122" spans="1:24">
      <c r="A122" s="135"/>
      <c r="B122" s="135">
        <v>11</v>
      </c>
      <c r="C122" s="82">
        <v>1</v>
      </c>
      <c r="D122" s="82">
        <v>7</v>
      </c>
      <c r="E122" s="82"/>
      <c r="F122" s="83" t="s">
        <v>1199</v>
      </c>
      <c r="G122" s="82">
        <v>5</v>
      </c>
      <c r="H122" s="82">
        <v>26.74</v>
      </c>
      <c r="I122" s="82">
        <v>39.86</v>
      </c>
      <c r="J122" s="82">
        <v>40.44</v>
      </c>
      <c r="K122" s="82"/>
      <c r="L122" s="137">
        <v>109.55</v>
      </c>
      <c r="M122" s="137">
        <v>189.85000000000002</v>
      </c>
      <c r="N122" s="138">
        <v>5790000</v>
      </c>
      <c r="O122" s="138">
        <v>332517000</v>
      </c>
      <c r="P122" s="138">
        <v>121269000</v>
      </c>
      <c r="Q122" s="138">
        <v>211248000</v>
      </c>
      <c r="R122" s="87">
        <f t="shared" si="2"/>
        <v>5789990.7930793548</v>
      </c>
      <c r="S122" s="138">
        <v>332517000</v>
      </c>
      <c r="T122" s="87">
        <f t="shared" si="3"/>
        <v>10034046.11653232</v>
      </c>
      <c r="U122" s="135"/>
      <c r="V122" s="115" t="s">
        <v>2043</v>
      </c>
      <c r="W122" s="115" t="s">
        <v>2043</v>
      </c>
      <c r="X122" s="115" t="s">
        <v>772</v>
      </c>
    </row>
    <row r="123" spans="1:24">
      <c r="A123" s="135"/>
      <c r="B123" s="135">
        <v>11</v>
      </c>
      <c r="C123" s="82">
        <v>1</v>
      </c>
      <c r="D123" s="82">
        <v>7</v>
      </c>
      <c r="E123" s="82"/>
      <c r="F123" s="83" t="s">
        <v>1200</v>
      </c>
      <c r="G123" s="82">
        <v>5</v>
      </c>
      <c r="H123" s="82">
        <v>27.53</v>
      </c>
      <c r="I123" s="82">
        <v>41.03</v>
      </c>
      <c r="J123" s="82">
        <v>41.65</v>
      </c>
      <c r="K123" s="82"/>
      <c r="L123" s="137">
        <v>112.79</v>
      </c>
      <c r="M123" s="137">
        <v>195.47</v>
      </c>
      <c r="N123" s="138">
        <v>5790000</v>
      </c>
      <c r="O123" s="138">
        <v>342359000</v>
      </c>
      <c r="P123" s="138">
        <v>124858000</v>
      </c>
      <c r="Q123" s="138">
        <v>217501000</v>
      </c>
      <c r="R123" s="87">
        <f t="shared" si="2"/>
        <v>5789969.2497887062</v>
      </c>
      <c r="S123" s="138">
        <v>342359000</v>
      </c>
      <c r="T123" s="87">
        <f t="shared" si="3"/>
        <v>10034269.786826832</v>
      </c>
      <c r="U123" s="135"/>
      <c r="V123" s="115" t="s">
        <v>2043</v>
      </c>
      <c r="W123" s="115" t="s">
        <v>2043</v>
      </c>
      <c r="X123" s="115" t="s">
        <v>772</v>
      </c>
    </row>
    <row r="124" spans="1:24">
      <c r="A124" s="135"/>
      <c r="B124" s="135">
        <v>11</v>
      </c>
      <c r="C124" s="82">
        <v>1</v>
      </c>
      <c r="D124" s="82">
        <v>7</v>
      </c>
      <c r="E124" s="82"/>
      <c r="F124" s="83" t="s">
        <v>1201</v>
      </c>
      <c r="G124" s="82">
        <v>5</v>
      </c>
      <c r="H124" s="82">
        <v>71.34</v>
      </c>
      <c r="I124" s="82">
        <v>106.33</v>
      </c>
      <c r="J124" s="82">
        <v>107.91</v>
      </c>
      <c r="K124" s="82"/>
      <c r="L124" s="137">
        <v>292.25</v>
      </c>
      <c r="M124" s="137">
        <v>506.48999999999995</v>
      </c>
      <c r="N124" s="138">
        <v>5790000</v>
      </c>
      <c r="O124" s="138">
        <v>887104000</v>
      </c>
      <c r="P124" s="138">
        <v>323527000</v>
      </c>
      <c r="Q124" s="138">
        <v>563577000</v>
      </c>
      <c r="R124" s="87">
        <f t="shared" si="2"/>
        <v>5789996.261745682</v>
      </c>
      <c r="S124" s="138">
        <v>887104000</v>
      </c>
      <c r="T124" s="87">
        <f t="shared" si="3"/>
        <v>10034474.616292799</v>
      </c>
      <c r="U124" s="135"/>
      <c r="V124" s="115" t="s">
        <v>2043</v>
      </c>
      <c r="W124" s="115" t="s">
        <v>2043</v>
      </c>
      <c r="X124" s="115" t="s">
        <v>772</v>
      </c>
    </row>
    <row r="125" spans="1:24">
      <c r="A125" s="135"/>
      <c r="B125" s="135">
        <v>11</v>
      </c>
      <c r="C125" s="82">
        <v>1</v>
      </c>
      <c r="D125" s="82">
        <v>8</v>
      </c>
      <c r="E125" s="82"/>
      <c r="F125" s="83" t="s">
        <v>2266</v>
      </c>
      <c r="G125" s="82">
        <v>5</v>
      </c>
      <c r="H125" s="82">
        <v>71.34</v>
      </c>
      <c r="I125" s="82">
        <v>106.32</v>
      </c>
      <c r="J125" s="82">
        <v>107.91000000000001</v>
      </c>
      <c r="K125" s="82"/>
      <c r="L125" s="137">
        <v>292.25</v>
      </c>
      <c r="M125" s="137">
        <v>506.48</v>
      </c>
      <c r="N125" s="138">
        <v>5810000</v>
      </c>
      <c r="O125" s="138">
        <v>890151000</v>
      </c>
      <c r="P125" s="138">
        <v>324638000</v>
      </c>
      <c r="Q125" s="138">
        <v>565513000</v>
      </c>
      <c r="R125" s="87">
        <f t="shared" si="2"/>
        <v>5809998.2899310878</v>
      </c>
      <c r="S125" s="138">
        <v>890151000</v>
      </c>
      <c r="T125" s="87">
        <f t="shared" si="3"/>
        <v>10068940.748962523</v>
      </c>
      <c r="U125" s="135"/>
      <c r="V125" s="115" t="s">
        <v>2043</v>
      </c>
      <c r="W125" s="115" t="s">
        <v>2043</v>
      </c>
      <c r="X125" s="115" t="s">
        <v>772</v>
      </c>
    </row>
    <row r="126" spans="1:24">
      <c r="A126" s="135"/>
      <c r="B126" s="135">
        <v>11</v>
      </c>
      <c r="C126" s="82">
        <v>1</v>
      </c>
      <c r="D126" s="82">
        <v>8</v>
      </c>
      <c r="E126" s="82"/>
      <c r="F126" s="83" t="s">
        <v>1210</v>
      </c>
      <c r="G126" s="82">
        <v>5</v>
      </c>
      <c r="H126" s="82">
        <v>27.53</v>
      </c>
      <c r="I126" s="82">
        <v>41.03</v>
      </c>
      <c r="J126" s="82">
        <v>41.65</v>
      </c>
      <c r="K126" s="82"/>
      <c r="L126" s="137">
        <v>112.79</v>
      </c>
      <c r="M126" s="137">
        <v>195.47</v>
      </c>
      <c r="N126" s="138">
        <v>5810000</v>
      </c>
      <c r="O126" s="138">
        <v>343543000</v>
      </c>
      <c r="P126" s="138">
        <v>125290000</v>
      </c>
      <c r="Q126" s="138">
        <v>218253000</v>
      </c>
      <c r="R126" s="87">
        <f t="shared" si="2"/>
        <v>5809993.0364914062</v>
      </c>
      <c r="S126" s="138">
        <v>343543000</v>
      </c>
      <c r="T126" s="87">
        <f t="shared" si="3"/>
        <v>10068971.884413293</v>
      </c>
      <c r="U126" s="135"/>
      <c r="V126" s="115" t="s">
        <v>2043</v>
      </c>
      <c r="W126" s="115" t="s">
        <v>2043</v>
      </c>
      <c r="X126" s="115" t="s">
        <v>772</v>
      </c>
    </row>
    <row r="127" spans="1:24">
      <c r="A127" s="135"/>
      <c r="B127" s="135">
        <v>11</v>
      </c>
      <c r="C127" s="82">
        <v>1</v>
      </c>
      <c r="D127" s="82">
        <v>8</v>
      </c>
      <c r="E127" s="82"/>
      <c r="F127" s="83" t="s">
        <v>1211</v>
      </c>
      <c r="G127" s="82">
        <v>5</v>
      </c>
      <c r="H127" s="82">
        <v>27.53</v>
      </c>
      <c r="I127" s="82">
        <v>41.03</v>
      </c>
      <c r="J127" s="82">
        <v>41.65</v>
      </c>
      <c r="K127" s="82"/>
      <c r="L127" s="137">
        <v>112.79</v>
      </c>
      <c r="M127" s="137">
        <v>195.47</v>
      </c>
      <c r="N127" s="138">
        <v>5810000</v>
      </c>
      <c r="O127" s="138">
        <v>343543000</v>
      </c>
      <c r="P127" s="138">
        <v>125290000</v>
      </c>
      <c r="Q127" s="138">
        <v>218253000</v>
      </c>
      <c r="R127" s="87">
        <f t="shared" si="2"/>
        <v>5809993.0364914062</v>
      </c>
      <c r="S127" s="138">
        <v>343543000</v>
      </c>
      <c r="T127" s="87">
        <f t="shared" si="3"/>
        <v>10068971.884413293</v>
      </c>
      <c r="U127" s="135"/>
      <c r="V127" s="115" t="s">
        <v>2043</v>
      </c>
      <c r="W127" s="115" t="s">
        <v>2043</v>
      </c>
      <c r="X127" s="115" t="s">
        <v>772</v>
      </c>
    </row>
    <row r="128" spans="1:24">
      <c r="A128" s="135"/>
      <c r="B128" s="135">
        <v>11</v>
      </c>
      <c r="C128" s="82">
        <v>1</v>
      </c>
      <c r="D128" s="82">
        <v>8</v>
      </c>
      <c r="E128" s="82"/>
      <c r="F128" s="83" t="s">
        <v>1212</v>
      </c>
      <c r="G128" s="82">
        <v>5</v>
      </c>
      <c r="H128" s="82">
        <v>27.53</v>
      </c>
      <c r="I128" s="82">
        <v>41.03</v>
      </c>
      <c r="J128" s="82">
        <v>41.65</v>
      </c>
      <c r="K128" s="82"/>
      <c r="L128" s="137">
        <v>112.79</v>
      </c>
      <c r="M128" s="137">
        <v>195.47</v>
      </c>
      <c r="N128" s="138">
        <v>5810000</v>
      </c>
      <c r="O128" s="138">
        <v>343543000</v>
      </c>
      <c r="P128" s="138">
        <v>125290000</v>
      </c>
      <c r="Q128" s="138">
        <v>218253000</v>
      </c>
      <c r="R128" s="87">
        <f t="shared" si="2"/>
        <v>5809993.0364914062</v>
      </c>
      <c r="S128" s="138">
        <v>343543000</v>
      </c>
      <c r="T128" s="87">
        <f t="shared" si="3"/>
        <v>10068971.884413293</v>
      </c>
      <c r="U128" s="135"/>
      <c r="V128" s="115" t="s">
        <v>2043</v>
      </c>
      <c r="W128" s="115" t="s">
        <v>2043</v>
      </c>
      <c r="X128" s="115" t="s">
        <v>772</v>
      </c>
    </row>
    <row r="129" spans="1:24">
      <c r="A129" s="135"/>
      <c r="B129" s="135">
        <v>11</v>
      </c>
      <c r="C129" s="82">
        <v>1</v>
      </c>
      <c r="D129" s="82">
        <v>8</v>
      </c>
      <c r="E129" s="82"/>
      <c r="F129" s="83" t="s">
        <v>1213</v>
      </c>
      <c r="G129" s="82">
        <v>5</v>
      </c>
      <c r="H129" s="82">
        <v>71.34</v>
      </c>
      <c r="I129" s="82">
        <v>106.33</v>
      </c>
      <c r="J129" s="82">
        <v>107.91000000000001</v>
      </c>
      <c r="K129" s="82"/>
      <c r="L129" s="137">
        <v>292.25</v>
      </c>
      <c r="M129" s="137">
        <v>506.49</v>
      </c>
      <c r="N129" s="138">
        <v>5810000</v>
      </c>
      <c r="O129" s="138">
        <v>890168000</v>
      </c>
      <c r="P129" s="138">
        <v>324644000</v>
      </c>
      <c r="Q129" s="138">
        <v>565524000</v>
      </c>
      <c r="R129" s="87">
        <f t="shared" si="2"/>
        <v>5809994.5353934038</v>
      </c>
      <c r="S129" s="138">
        <v>890168000</v>
      </c>
      <c r="T129" s="87">
        <f t="shared" si="3"/>
        <v>10069133.044418836</v>
      </c>
      <c r="U129" s="135"/>
      <c r="V129" s="115" t="s">
        <v>2043</v>
      </c>
      <c r="W129" s="115" t="s">
        <v>2043</v>
      </c>
      <c r="X129" s="115" t="s">
        <v>772</v>
      </c>
    </row>
    <row r="130" spans="1:24">
      <c r="A130" s="135"/>
      <c r="B130" s="135">
        <v>11</v>
      </c>
      <c r="C130" s="82">
        <v>1</v>
      </c>
      <c r="D130" s="82">
        <v>8</v>
      </c>
      <c r="E130" s="82"/>
      <c r="F130" s="83" t="s">
        <v>1214</v>
      </c>
      <c r="G130" s="82">
        <v>5</v>
      </c>
      <c r="H130" s="82">
        <v>69.52</v>
      </c>
      <c r="I130" s="82">
        <v>103.61</v>
      </c>
      <c r="J130" s="82">
        <v>105.15</v>
      </c>
      <c r="K130" s="82"/>
      <c r="L130" s="137">
        <v>284.8</v>
      </c>
      <c r="M130" s="137">
        <v>493.56000000000006</v>
      </c>
      <c r="N130" s="138">
        <v>5910000</v>
      </c>
      <c r="O130" s="138">
        <v>882373000</v>
      </c>
      <c r="P130" s="138">
        <v>321801000</v>
      </c>
      <c r="Q130" s="138">
        <v>560572000</v>
      </c>
      <c r="R130" s="87">
        <f t="shared" si="2"/>
        <v>5909991.768356598</v>
      </c>
      <c r="S130" s="138">
        <v>882373000</v>
      </c>
      <c r="T130" s="87">
        <f t="shared" si="3"/>
        <v>10242048.936762931</v>
      </c>
      <c r="U130" s="135"/>
      <c r="V130" s="115" t="s">
        <v>2043</v>
      </c>
      <c r="W130" s="115" t="s">
        <v>2043</v>
      </c>
      <c r="X130" s="115" t="s">
        <v>772</v>
      </c>
    </row>
    <row r="131" spans="1:24">
      <c r="A131" s="135"/>
      <c r="B131" s="135">
        <v>11</v>
      </c>
      <c r="C131" s="82">
        <v>1</v>
      </c>
      <c r="D131" s="82">
        <v>8</v>
      </c>
      <c r="E131" s="82"/>
      <c r="F131" s="83" t="s">
        <v>1215</v>
      </c>
      <c r="G131" s="82">
        <v>5</v>
      </c>
      <c r="H131" s="82">
        <v>26.74</v>
      </c>
      <c r="I131" s="82">
        <v>39.85</v>
      </c>
      <c r="J131" s="82">
        <v>40.44</v>
      </c>
      <c r="K131" s="82"/>
      <c r="L131" s="137">
        <v>109.55</v>
      </c>
      <c r="M131" s="137">
        <v>189.84</v>
      </c>
      <c r="N131" s="138">
        <v>5910000</v>
      </c>
      <c r="O131" s="138">
        <v>339390000</v>
      </c>
      <c r="P131" s="138">
        <v>123775000</v>
      </c>
      <c r="Q131" s="138">
        <v>215615000</v>
      </c>
      <c r="R131" s="87">
        <f t="shared" ref="R131:R194" si="4">S131/(M131*0.3025)</f>
        <v>5909978.99927908</v>
      </c>
      <c r="S131" s="138">
        <v>339390000</v>
      </c>
      <c r="T131" s="87">
        <f t="shared" ref="T131:T194" si="5">S131/(L131*0.3025)</f>
        <v>10241446.035811415</v>
      </c>
      <c r="U131" s="135"/>
      <c r="V131" s="115" t="s">
        <v>2043</v>
      </c>
      <c r="W131" s="115" t="s">
        <v>2043</v>
      </c>
      <c r="X131" s="115" t="s">
        <v>772</v>
      </c>
    </row>
    <row r="132" spans="1:24">
      <c r="A132" s="135"/>
      <c r="B132" s="135">
        <v>11</v>
      </c>
      <c r="C132" s="82">
        <v>1</v>
      </c>
      <c r="D132" s="82">
        <v>8</v>
      </c>
      <c r="E132" s="82"/>
      <c r="F132" s="83" t="s">
        <v>1216</v>
      </c>
      <c r="G132" s="82">
        <v>5</v>
      </c>
      <c r="H132" s="82">
        <v>26.74</v>
      </c>
      <c r="I132" s="82">
        <v>39.86</v>
      </c>
      <c r="J132" s="82">
        <v>40.44</v>
      </c>
      <c r="K132" s="82"/>
      <c r="L132" s="137">
        <v>109.55</v>
      </c>
      <c r="M132" s="137">
        <v>189.85000000000002</v>
      </c>
      <c r="N132" s="138">
        <v>5910000</v>
      </c>
      <c r="O132" s="138">
        <v>339408000</v>
      </c>
      <c r="P132" s="138">
        <v>123782000</v>
      </c>
      <c r="Q132" s="138">
        <v>215626000</v>
      </c>
      <c r="R132" s="87">
        <f t="shared" si="4"/>
        <v>5909981.1290775444</v>
      </c>
      <c r="S132" s="138">
        <v>339408000</v>
      </c>
      <c r="T132" s="87">
        <f t="shared" si="5"/>
        <v>10241989.20452188</v>
      </c>
      <c r="U132" s="135"/>
      <c r="V132" s="115" t="s">
        <v>2043</v>
      </c>
      <c r="W132" s="115" t="s">
        <v>2043</v>
      </c>
      <c r="X132" s="115" t="s">
        <v>772</v>
      </c>
    </row>
    <row r="133" spans="1:24">
      <c r="A133" s="135"/>
      <c r="B133" s="135">
        <v>11</v>
      </c>
      <c r="C133" s="82">
        <v>1</v>
      </c>
      <c r="D133" s="82">
        <v>8</v>
      </c>
      <c r="E133" s="82"/>
      <c r="F133" s="83" t="s">
        <v>1217</v>
      </c>
      <c r="G133" s="82">
        <v>5</v>
      </c>
      <c r="H133" s="82">
        <v>27.53</v>
      </c>
      <c r="I133" s="82">
        <v>41.03</v>
      </c>
      <c r="J133" s="82">
        <v>41.65</v>
      </c>
      <c r="K133" s="82"/>
      <c r="L133" s="137">
        <v>112.79</v>
      </c>
      <c r="M133" s="137">
        <v>195.47</v>
      </c>
      <c r="N133" s="138">
        <v>5910000</v>
      </c>
      <c r="O133" s="138">
        <v>349455000</v>
      </c>
      <c r="P133" s="138">
        <v>127446000</v>
      </c>
      <c r="Q133" s="138">
        <v>222009000</v>
      </c>
      <c r="R133" s="87">
        <f t="shared" si="4"/>
        <v>5909976.6741488092</v>
      </c>
      <c r="S133" s="138">
        <v>349455000</v>
      </c>
      <c r="T133" s="87">
        <f t="shared" si="5"/>
        <v>10242247.898713253</v>
      </c>
      <c r="U133" s="135"/>
      <c r="V133" s="115" t="s">
        <v>2043</v>
      </c>
      <c r="W133" s="115" t="s">
        <v>2043</v>
      </c>
      <c r="X133" s="115" t="s">
        <v>772</v>
      </c>
    </row>
    <row r="134" spans="1:24">
      <c r="A134" s="135"/>
      <c r="B134" s="135">
        <v>11</v>
      </c>
      <c r="C134" s="82">
        <v>1</v>
      </c>
      <c r="D134" s="82">
        <v>8</v>
      </c>
      <c r="E134" s="82"/>
      <c r="F134" s="83" t="s">
        <v>1218</v>
      </c>
      <c r="G134" s="82">
        <v>5</v>
      </c>
      <c r="H134" s="82">
        <v>71.34</v>
      </c>
      <c r="I134" s="82">
        <v>106.33</v>
      </c>
      <c r="J134" s="82">
        <v>107.91</v>
      </c>
      <c r="K134" s="82"/>
      <c r="L134" s="137">
        <v>292.25</v>
      </c>
      <c r="M134" s="137">
        <v>506.48999999999995</v>
      </c>
      <c r="N134" s="138">
        <v>5910000</v>
      </c>
      <c r="O134" s="138">
        <v>905489000</v>
      </c>
      <c r="P134" s="138">
        <v>330232000</v>
      </c>
      <c r="Q134" s="138">
        <v>575257000</v>
      </c>
      <c r="R134" s="87">
        <f t="shared" si="4"/>
        <v>5909992.4304837268</v>
      </c>
      <c r="S134" s="138">
        <v>905489000</v>
      </c>
      <c r="T134" s="87">
        <f t="shared" si="5"/>
        <v>10242436.496546458</v>
      </c>
      <c r="U134" s="135"/>
      <c r="V134" s="115" t="s">
        <v>2043</v>
      </c>
      <c r="W134" s="115" t="s">
        <v>2043</v>
      </c>
      <c r="X134" s="115" t="s">
        <v>772</v>
      </c>
    </row>
    <row r="135" spans="1:24">
      <c r="A135" s="135"/>
      <c r="B135" s="135">
        <v>11</v>
      </c>
      <c r="C135" s="82">
        <v>1</v>
      </c>
      <c r="D135" s="82">
        <v>9</v>
      </c>
      <c r="E135" s="82"/>
      <c r="F135" s="83" t="s">
        <v>2267</v>
      </c>
      <c r="G135" s="82">
        <v>5</v>
      </c>
      <c r="H135" s="82">
        <v>71.34</v>
      </c>
      <c r="I135" s="82">
        <v>106.32</v>
      </c>
      <c r="J135" s="82">
        <v>107.91000000000001</v>
      </c>
      <c r="K135" s="82"/>
      <c r="L135" s="137">
        <v>292.25</v>
      </c>
      <c r="M135" s="137">
        <v>506.48</v>
      </c>
      <c r="N135" s="138">
        <v>5960000</v>
      </c>
      <c r="O135" s="138">
        <v>913132000</v>
      </c>
      <c r="P135" s="138">
        <v>333019000</v>
      </c>
      <c r="Q135" s="138">
        <v>580113000</v>
      </c>
      <c r="R135" s="87">
        <f t="shared" si="4"/>
        <v>5959994.83063138</v>
      </c>
      <c r="S135" s="138">
        <v>913132000</v>
      </c>
      <c r="T135" s="87">
        <f t="shared" si="5"/>
        <v>10328890.271405241</v>
      </c>
      <c r="U135" s="135"/>
      <c r="V135" s="115" t="s">
        <v>2043</v>
      </c>
      <c r="W135" s="115" t="s">
        <v>2043</v>
      </c>
      <c r="X135" s="115" t="s">
        <v>772</v>
      </c>
    </row>
    <row r="136" spans="1:24">
      <c r="A136" s="135"/>
      <c r="B136" s="135">
        <v>11</v>
      </c>
      <c r="C136" s="82">
        <v>1</v>
      </c>
      <c r="D136" s="82">
        <v>9</v>
      </c>
      <c r="E136" s="82"/>
      <c r="F136" s="83" t="s">
        <v>1227</v>
      </c>
      <c r="G136" s="82">
        <v>5</v>
      </c>
      <c r="H136" s="82">
        <v>27.53</v>
      </c>
      <c r="I136" s="82">
        <v>41.03</v>
      </c>
      <c r="J136" s="82">
        <v>41.65</v>
      </c>
      <c r="K136" s="82"/>
      <c r="L136" s="137">
        <v>112.79</v>
      </c>
      <c r="M136" s="137">
        <v>195.47</v>
      </c>
      <c r="N136" s="138">
        <v>5960000</v>
      </c>
      <c r="O136" s="138">
        <v>352411000</v>
      </c>
      <c r="P136" s="138">
        <v>128524000</v>
      </c>
      <c r="Q136" s="138">
        <v>223887000</v>
      </c>
      <c r="R136" s="87">
        <f t="shared" si="4"/>
        <v>5959968.4929775111</v>
      </c>
      <c r="S136" s="138">
        <v>352411000</v>
      </c>
      <c r="T136" s="87">
        <f t="shared" si="5"/>
        <v>10328885.905863233</v>
      </c>
      <c r="U136" s="135"/>
      <c r="V136" s="115" t="s">
        <v>2043</v>
      </c>
      <c r="W136" s="115" t="s">
        <v>2043</v>
      </c>
      <c r="X136" s="115" t="s">
        <v>772</v>
      </c>
    </row>
    <row r="137" spans="1:24">
      <c r="A137" s="135"/>
      <c r="B137" s="135">
        <v>11</v>
      </c>
      <c r="C137" s="82">
        <v>1</v>
      </c>
      <c r="D137" s="82">
        <v>9</v>
      </c>
      <c r="E137" s="82"/>
      <c r="F137" s="83" t="s">
        <v>1228</v>
      </c>
      <c r="G137" s="82">
        <v>5</v>
      </c>
      <c r="H137" s="82">
        <v>27.53</v>
      </c>
      <c r="I137" s="82">
        <v>41.03</v>
      </c>
      <c r="J137" s="82">
        <v>41.65</v>
      </c>
      <c r="K137" s="82"/>
      <c r="L137" s="137">
        <v>112.79</v>
      </c>
      <c r="M137" s="137">
        <v>195.47</v>
      </c>
      <c r="N137" s="138">
        <v>5960000</v>
      </c>
      <c r="O137" s="138">
        <v>352411000</v>
      </c>
      <c r="P137" s="138">
        <v>128524000</v>
      </c>
      <c r="Q137" s="138">
        <v>223887000</v>
      </c>
      <c r="R137" s="87">
        <f t="shared" si="4"/>
        <v>5959968.4929775111</v>
      </c>
      <c r="S137" s="138">
        <v>352411000</v>
      </c>
      <c r="T137" s="87">
        <f t="shared" si="5"/>
        <v>10328885.905863233</v>
      </c>
      <c r="U137" s="135"/>
      <c r="V137" s="115" t="s">
        <v>2043</v>
      </c>
      <c r="W137" s="115" t="s">
        <v>2043</v>
      </c>
      <c r="X137" s="115" t="s">
        <v>772</v>
      </c>
    </row>
    <row r="138" spans="1:24">
      <c r="A138" s="135"/>
      <c r="B138" s="135">
        <v>11</v>
      </c>
      <c r="C138" s="82">
        <v>1</v>
      </c>
      <c r="D138" s="82">
        <v>9</v>
      </c>
      <c r="E138" s="82"/>
      <c r="F138" s="83" t="s">
        <v>1229</v>
      </c>
      <c r="G138" s="82">
        <v>5</v>
      </c>
      <c r="H138" s="82">
        <v>27.53</v>
      </c>
      <c r="I138" s="82">
        <v>41.03</v>
      </c>
      <c r="J138" s="82">
        <v>41.65</v>
      </c>
      <c r="K138" s="82"/>
      <c r="L138" s="137">
        <v>112.79</v>
      </c>
      <c r="M138" s="137">
        <v>195.47</v>
      </c>
      <c r="N138" s="138">
        <v>5960000</v>
      </c>
      <c r="O138" s="138">
        <v>352411000</v>
      </c>
      <c r="P138" s="138">
        <v>128524000</v>
      </c>
      <c r="Q138" s="138">
        <v>223887000</v>
      </c>
      <c r="R138" s="87">
        <f t="shared" si="4"/>
        <v>5959968.4929775111</v>
      </c>
      <c r="S138" s="138">
        <v>352411000</v>
      </c>
      <c r="T138" s="87">
        <f t="shared" si="5"/>
        <v>10328885.905863233</v>
      </c>
      <c r="U138" s="135"/>
      <c r="V138" s="115" t="s">
        <v>2043</v>
      </c>
      <c r="W138" s="115" t="s">
        <v>2043</v>
      </c>
      <c r="X138" s="115" t="s">
        <v>772</v>
      </c>
    </row>
    <row r="139" spans="1:24">
      <c r="A139" s="135"/>
      <c r="B139" s="135">
        <v>11</v>
      </c>
      <c r="C139" s="82">
        <v>1</v>
      </c>
      <c r="D139" s="82">
        <v>9</v>
      </c>
      <c r="E139" s="82"/>
      <c r="F139" s="83" t="s">
        <v>1230</v>
      </c>
      <c r="G139" s="82">
        <v>5</v>
      </c>
      <c r="H139" s="82">
        <v>71.34</v>
      </c>
      <c r="I139" s="82">
        <v>106.33</v>
      </c>
      <c r="J139" s="82">
        <v>107.91000000000001</v>
      </c>
      <c r="K139" s="82"/>
      <c r="L139" s="137">
        <v>292.25</v>
      </c>
      <c r="M139" s="137">
        <v>506.49</v>
      </c>
      <c r="N139" s="138">
        <v>5960000</v>
      </c>
      <c r="O139" s="138">
        <v>913150000</v>
      </c>
      <c r="P139" s="138">
        <v>333026000</v>
      </c>
      <c r="Q139" s="138">
        <v>580124000</v>
      </c>
      <c r="R139" s="87">
        <f t="shared" si="4"/>
        <v>5959994.6414547442</v>
      </c>
      <c r="S139" s="138">
        <v>913150000</v>
      </c>
      <c r="T139" s="87">
        <f t="shared" si="5"/>
        <v>10329093.878358984</v>
      </c>
      <c r="U139" s="135"/>
      <c r="V139" s="115" t="s">
        <v>2043</v>
      </c>
      <c r="W139" s="115" t="s">
        <v>2043</v>
      </c>
      <c r="X139" s="115" t="s">
        <v>772</v>
      </c>
    </row>
    <row r="140" spans="1:24">
      <c r="A140" s="135"/>
      <c r="B140" s="135">
        <v>11</v>
      </c>
      <c r="C140" s="82">
        <v>1</v>
      </c>
      <c r="D140" s="82">
        <v>9</v>
      </c>
      <c r="E140" s="82"/>
      <c r="F140" s="83" t="s">
        <v>1231</v>
      </c>
      <c r="G140" s="82">
        <v>5</v>
      </c>
      <c r="H140" s="82">
        <v>69.52</v>
      </c>
      <c r="I140" s="82">
        <v>103.61</v>
      </c>
      <c r="J140" s="82">
        <v>105.15</v>
      </c>
      <c r="K140" s="82"/>
      <c r="L140" s="137">
        <v>284.8</v>
      </c>
      <c r="M140" s="137">
        <v>493.56000000000006</v>
      </c>
      <c r="N140" s="138">
        <v>5960000</v>
      </c>
      <c r="O140" s="138">
        <v>889838000</v>
      </c>
      <c r="P140" s="138">
        <v>324524000</v>
      </c>
      <c r="Q140" s="138">
        <v>565314000</v>
      </c>
      <c r="R140" s="87">
        <f t="shared" si="4"/>
        <v>5959991.132061949</v>
      </c>
      <c r="S140" s="138">
        <v>889838000</v>
      </c>
      <c r="T140" s="87">
        <f t="shared" si="5"/>
        <v>10328698.114959607</v>
      </c>
      <c r="U140" s="135"/>
      <c r="V140" s="115" t="s">
        <v>2043</v>
      </c>
      <c r="W140" s="115" t="s">
        <v>2043</v>
      </c>
      <c r="X140" s="115" t="s">
        <v>772</v>
      </c>
    </row>
    <row r="141" spans="1:24">
      <c r="A141" s="135"/>
      <c r="B141" s="135">
        <v>11</v>
      </c>
      <c r="C141" s="82">
        <v>1</v>
      </c>
      <c r="D141" s="82">
        <v>9</v>
      </c>
      <c r="E141" s="82"/>
      <c r="F141" s="83" t="s">
        <v>1232</v>
      </c>
      <c r="G141" s="82">
        <v>5</v>
      </c>
      <c r="H141" s="82">
        <v>26.74</v>
      </c>
      <c r="I141" s="82">
        <v>39.85</v>
      </c>
      <c r="J141" s="82">
        <v>40.44</v>
      </c>
      <c r="K141" s="82"/>
      <c r="L141" s="137">
        <v>109.55</v>
      </c>
      <c r="M141" s="137">
        <v>189.84</v>
      </c>
      <c r="N141" s="138">
        <v>5960000</v>
      </c>
      <c r="O141" s="138">
        <v>342262000</v>
      </c>
      <c r="P141" s="138">
        <v>124823000</v>
      </c>
      <c r="Q141" s="138">
        <v>217439000</v>
      </c>
      <c r="R141" s="87">
        <f t="shared" si="4"/>
        <v>5959990.6663462576</v>
      </c>
      <c r="S141" s="138">
        <v>342262000</v>
      </c>
      <c r="T141" s="87">
        <f t="shared" si="5"/>
        <v>10328111.621170001</v>
      </c>
      <c r="U141" s="135"/>
      <c r="V141" s="115" t="s">
        <v>2043</v>
      </c>
      <c r="W141" s="115" t="s">
        <v>2043</v>
      </c>
      <c r="X141" s="115" t="s">
        <v>772</v>
      </c>
    </row>
    <row r="142" spans="1:24">
      <c r="A142" s="135"/>
      <c r="B142" s="135">
        <v>11</v>
      </c>
      <c r="C142" s="82">
        <v>1</v>
      </c>
      <c r="D142" s="82">
        <v>9</v>
      </c>
      <c r="E142" s="82"/>
      <c r="F142" s="83" t="s">
        <v>1233</v>
      </c>
      <c r="G142" s="82">
        <v>5</v>
      </c>
      <c r="H142" s="82">
        <v>26.74</v>
      </c>
      <c r="I142" s="82">
        <v>39.86</v>
      </c>
      <c r="J142" s="82">
        <v>40.44</v>
      </c>
      <c r="K142" s="82"/>
      <c r="L142" s="137">
        <v>109.55</v>
      </c>
      <c r="M142" s="137">
        <v>189.85000000000002</v>
      </c>
      <c r="N142" s="138">
        <v>5960000</v>
      </c>
      <c r="O142" s="138">
        <v>342279000</v>
      </c>
      <c r="P142" s="138">
        <v>124829000</v>
      </c>
      <c r="Q142" s="138">
        <v>217450000</v>
      </c>
      <c r="R142" s="87">
        <f t="shared" si="4"/>
        <v>5959972.7492561536</v>
      </c>
      <c r="S142" s="138">
        <v>342279000</v>
      </c>
      <c r="T142" s="87">
        <f t="shared" si="5"/>
        <v>10328624.613840995</v>
      </c>
      <c r="U142" s="135"/>
      <c r="V142" s="115" t="s">
        <v>2043</v>
      </c>
      <c r="W142" s="115" t="s">
        <v>2043</v>
      </c>
      <c r="X142" s="115" t="s">
        <v>772</v>
      </c>
    </row>
    <row r="143" spans="1:24">
      <c r="A143" s="135"/>
      <c r="B143" s="135">
        <v>11</v>
      </c>
      <c r="C143" s="82">
        <v>1</v>
      </c>
      <c r="D143" s="82">
        <v>9</v>
      </c>
      <c r="E143" s="82"/>
      <c r="F143" s="83" t="s">
        <v>1234</v>
      </c>
      <c r="G143" s="82">
        <v>5</v>
      </c>
      <c r="H143" s="82">
        <v>27.53</v>
      </c>
      <c r="I143" s="82">
        <v>41.03</v>
      </c>
      <c r="J143" s="82">
        <v>41.65</v>
      </c>
      <c r="K143" s="82"/>
      <c r="L143" s="137">
        <v>112.79</v>
      </c>
      <c r="M143" s="137">
        <v>195.47</v>
      </c>
      <c r="N143" s="138">
        <v>5960000</v>
      </c>
      <c r="O143" s="138">
        <v>352411000</v>
      </c>
      <c r="P143" s="138">
        <v>128524000</v>
      </c>
      <c r="Q143" s="138">
        <v>223887000</v>
      </c>
      <c r="R143" s="87">
        <f t="shared" si="4"/>
        <v>5959968.4929775111</v>
      </c>
      <c r="S143" s="138">
        <v>352411000</v>
      </c>
      <c r="T143" s="87">
        <f t="shared" si="5"/>
        <v>10328885.905863233</v>
      </c>
      <c r="U143" s="135"/>
      <c r="V143" s="115" t="s">
        <v>2043</v>
      </c>
      <c r="W143" s="115" t="s">
        <v>2043</v>
      </c>
      <c r="X143" s="115" t="s">
        <v>772</v>
      </c>
    </row>
    <row r="144" spans="1:24">
      <c r="A144" s="135"/>
      <c r="B144" s="135">
        <v>11</v>
      </c>
      <c r="C144" s="82">
        <v>1</v>
      </c>
      <c r="D144" s="82">
        <v>9</v>
      </c>
      <c r="E144" s="82"/>
      <c r="F144" s="83" t="s">
        <v>1235</v>
      </c>
      <c r="G144" s="82">
        <v>5</v>
      </c>
      <c r="H144" s="82">
        <v>71.34</v>
      </c>
      <c r="I144" s="82">
        <v>106.33</v>
      </c>
      <c r="J144" s="82">
        <v>107.91</v>
      </c>
      <c r="K144" s="82"/>
      <c r="L144" s="137">
        <v>292.25</v>
      </c>
      <c r="M144" s="137">
        <v>506.48999999999995</v>
      </c>
      <c r="N144" s="138">
        <v>5960000</v>
      </c>
      <c r="O144" s="138">
        <v>913150000</v>
      </c>
      <c r="P144" s="138">
        <v>333026000</v>
      </c>
      <c r="Q144" s="138">
        <v>580124000</v>
      </c>
      <c r="R144" s="87">
        <f t="shared" si="4"/>
        <v>5959994.6414547442</v>
      </c>
      <c r="S144" s="138">
        <v>913150000</v>
      </c>
      <c r="T144" s="87">
        <f t="shared" si="5"/>
        <v>10329093.878358984</v>
      </c>
      <c r="U144" s="135"/>
      <c r="V144" s="115" t="s">
        <v>2043</v>
      </c>
      <c r="W144" s="115" t="s">
        <v>2043</v>
      </c>
      <c r="X144" s="115" t="s">
        <v>772</v>
      </c>
    </row>
    <row r="145" spans="1:24">
      <c r="A145" s="135"/>
      <c r="B145" s="135">
        <v>11</v>
      </c>
      <c r="C145" s="82">
        <v>1</v>
      </c>
      <c r="D145" s="82">
        <v>10</v>
      </c>
      <c r="E145" s="82"/>
      <c r="F145" s="83">
        <v>1001</v>
      </c>
      <c r="G145" s="82">
        <v>5</v>
      </c>
      <c r="H145" s="82">
        <v>71.34</v>
      </c>
      <c r="I145" s="82">
        <v>106.32</v>
      </c>
      <c r="J145" s="82">
        <v>107.91000000000001</v>
      </c>
      <c r="K145" s="82"/>
      <c r="L145" s="137">
        <v>292.25</v>
      </c>
      <c r="M145" s="137">
        <v>506.48</v>
      </c>
      <c r="N145" s="138">
        <v>6060000</v>
      </c>
      <c r="O145" s="138">
        <v>928453000</v>
      </c>
      <c r="P145" s="138">
        <v>338607000</v>
      </c>
      <c r="Q145" s="138">
        <v>589846000</v>
      </c>
      <c r="R145" s="87">
        <f t="shared" si="4"/>
        <v>6059994.700091769</v>
      </c>
      <c r="S145" s="138">
        <v>928453000</v>
      </c>
      <c r="T145" s="87">
        <f t="shared" si="5"/>
        <v>10502193.723532863</v>
      </c>
      <c r="U145" s="135"/>
      <c r="V145" s="115" t="s">
        <v>2043</v>
      </c>
      <c r="W145" s="115" t="s">
        <v>2043</v>
      </c>
      <c r="X145" s="115" t="s">
        <v>772</v>
      </c>
    </row>
    <row r="146" spans="1:24">
      <c r="A146" s="135"/>
      <c r="B146" s="135">
        <v>11</v>
      </c>
      <c r="C146" s="82">
        <v>1</v>
      </c>
      <c r="D146" s="82">
        <v>10</v>
      </c>
      <c r="E146" s="82"/>
      <c r="F146" s="83">
        <v>1002</v>
      </c>
      <c r="G146" s="82">
        <v>5</v>
      </c>
      <c r="H146" s="82">
        <v>27.53</v>
      </c>
      <c r="I146" s="82">
        <v>41.03</v>
      </c>
      <c r="J146" s="82">
        <v>41.65</v>
      </c>
      <c r="K146" s="82"/>
      <c r="L146" s="137">
        <v>112.79</v>
      </c>
      <c r="M146" s="137">
        <v>195.47</v>
      </c>
      <c r="N146" s="138">
        <v>6060000</v>
      </c>
      <c r="O146" s="138">
        <v>358325000</v>
      </c>
      <c r="P146" s="138">
        <v>130681000</v>
      </c>
      <c r="Q146" s="138">
        <v>227644000</v>
      </c>
      <c r="R146" s="87">
        <f t="shared" si="4"/>
        <v>6059985.954598939</v>
      </c>
      <c r="S146" s="138">
        <v>358325000</v>
      </c>
      <c r="T146" s="87">
        <f t="shared" si="5"/>
        <v>10502220.538571279</v>
      </c>
      <c r="U146" s="135"/>
      <c r="V146" s="115" t="s">
        <v>2043</v>
      </c>
      <c r="W146" s="115" t="s">
        <v>2043</v>
      </c>
      <c r="X146" s="115" t="s">
        <v>772</v>
      </c>
    </row>
    <row r="147" spans="1:24">
      <c r="A147" s="135"/>
      <c r="B147" s="135">
        <v>11</v>
      </c>
      <c r="C147" s="82">
        <v>1</v>
      </c>
      <c r="D147" s="82">
        <v>10</v>
      </c>
      <c r="E147" s="82"/>
      <c r="F147" s="83">
        <v>1003</v>
      </c>
      <c r="G147" s="82">
        <v>5</v>
      </c>
      <c r="H147" s="82">
        <v>27.53</v>
      </c>
      <c r="I147" s="82">
        <v>41.03</v>
      </c>
      <c r="J147" s="82">
        <v>41.65</v>
      </c>
      <c r="K147" s="82"/>
      <c r="L147" s="137">
        <v>112.79</v>
      </c>
      <c r="M147" s="137">
        <v>195.47</v>
      </c>
      <c r="N147" s="138">
        <v>6060000</v>
      </c>
      <c r="O147" s="138">
        <v>358325000</v>
      </c>
      <c r="P147" s="138">
        <v>130681000</v>
      </c>
      <c r="Q147" s="138">
        <v>227644000</v>
      </c>
      <c r="R147" s="87">
        <f t="shared" si="4"/>
        <v>6059985.954598939</v>
      </c>
      <c r="S147" s="138">
        <v>358325000</v>
      </c>
      <c r="T147" s="87">
        <f t="shared" si="5"/>
        <v>10502220.538571279</v>
      </c>
      <c r="U147" s="135"/>
      <c r="V147" s="115" t="s">
        <v>2043</v>
      </c>
      <c r="W147" s="115" t="s">
        <v>2043</v>
      </c>
      <c r="X147" s="115" t="s">
        <v>772</v>
      </c>
    </row>
    <row r="148" spans="1:24">
      <c r="A148" s="135"/>
      <c r="B148" s="135">
        <v>11</v>
      </c>
      <c r="C148" s="82">
        <v>1</v>
      </c>
      <c r="D148" s="82">
        <v>10</v>
      </c>
      <c r="E148" s="82"/>
      <c r="F148" s="83">
        <v>1004</v>
      </c>
      <c r="G148" s="82">
        <v>5</v>
      </c>
      <c r="H148" s="82">
        <v>27.53</v>
      </c>
      <c r="I148" s="82">
        <v>41.03</v>
      </c>
      <c r="J148" s="82">
        <v>41.65</v>
      </c>
      <c r="K148" s="82"/>
      <c r="L148" s="137">
        <v>112.79</v>
      </c>
      <c r="M148" s="137">
        <v>195.47</v>
      </c>
      <c r="N148" s="138">
        <v>6060000</v>
      </c>
      <c r="O148" s="138">
        <v>358325000</v>
      </c>
      <c r="P148" s="138">
        <v>130681000</v>
      </c>
      <c r="Q148" s="138">
        <v>227644000</v>
      </c>
      <c r="R148" s="87">
        <f t="shared" si="4"/>
        <v>6059985.954598939</v>
      </c>
      <c r="S148" s="138">
        <v>358325000</v>
      </c>
      <c r="T148" s="87">
        <f t="shared" si="5"/>
        <v>10502220.538571279</v>
      </c>
      <c r="U148" s="135"/>
      <c r="V148" s="115" t="s">
        <v>2043</v>
      </c>
      <c r="W148" s="115" t="s">
        <v>2043</v>
      </c>
      <c r="X148" s="115" t="s">
        <v>772</v>
      </c>
    </row>
    <row r="149" spans="1:24">
      <c r="A149" s="135"/>
      <c r="B149" s="135">
        <v>11</v>
      </c>
      <c r="C149" s="82">
        <v>1</v>
      </c>
      <c r="D149" s="82">
        <v>10</v>
      </c>
      <c r="E149" s="82"/>
      <c r="F149" s="83">
        <v>1005</v>
      </c>
      <c r="G149" s="82">
        <v>5</v>
      </c>
      <c r="H149" s="82">
        <v>71.34</v>
      </c>
      <c r="I149" s="82">
        <v>106.33</v>
      </c>
      <c r="J149" s="82">
        <v>107.91000000000001</v>
      </c>
      <c r="K149" s="82"/>
      <c r="L149" s="137">
        <v>292.25</v>
      </c>
      <c r="M149" s="137">
        <v>506.49</v>
      </c>
      <c r="N149" s="138">
        <v>6060000</v>
      </c>
      <c r="O149" s="138">
        <v>928471000</v>
      </c>
      <c r="P149" s="138">
        <v>338613000</v>
      </c>
      <c r="Q149" s="138">
        <v>589858000</v>
      </c>
      <c r="R149" s="87">
        <f t="shared" si="4"/>
        <v>6059992.5365450671</v>
      </c>
      <c r="S149" s="138">
        <v>928471000</v>
      </c>
      <c r="T149" s="87">
        <f t="shared" si="5"/>
        <v>10502397.330486607</v>
      </c>
      <c r="U149" s="135"/>
      <c r="V149" s="115" t="s">
        <v>2043</v>
      </c>
      <c r="W149" s="115" t="s">
        <v>2043</v>
      </c>
      <c r="X149" s="115" t="s">
        <v>772</v>
      </c>
    </row>
    <row r="150" spans="1:24">
      <c r="A150" s="135"/>
      <c r="B150" s="135">
        <v>11</v>
      </c>
      <c r="C150" s="82">
        <v>1</v>
      </c>
      <c r="D150" s="82">
        <v>10</v>
      </c>
      <c r="E150" s="82"/>
      <c r="F150" s="83">
        <v>1006</v>
      </c>
      <c r="G150" s="82">
        <v>5</v>
      </c>
      <c r="H150" s="82">
        <v>69.52</v>
      </c>
      <c r="I150" s="82">
        <v>103.61</v>
      </c>
      <c r="J150" s="82">
        <v>105.15</v>
      </c>
      <c r="K150" s="82"/>
      <c r="L150" s="137">
        <v>284.8</v>
      </c>
      <c r="M150" s="137">
        <v>493.56000000000006</v>
      </c>
      <c r="N150" s="138">
        <v>6060000</v>
      </c>
      <c r="O150" s="138">
        <v>904769000</v>
      </c>
      <c r="P150" s="138">
        <v>329969000</v>
      </c>
      <c r="Q150" s="138">
        <v>574800000</v>
      </c>
      <c r="R150" s="87">
        <f t="shared" si="4"/>
        <v>6059996.557311058</v>
      </c>
      <c r="S150" s="138">
        <v>904769000</v>
      </c>
      <c r="T150" s="87">
        <f t="shared" si="5"/>
        <v>10502008.078744544</v>
      </c>
      <c r="U150" s="135"/>
      <c r="V150" s="115" t="s">
        <v>2043</v>
      </c>
      <c r="W150" s="115" t="s">
        <v>2043</v>
      </c>
      <c r="X150" s="115" t="s">
        <v>772</v>
      </c>
    </row>
    <row r="151" spans="1:24">
      <c r="A151" s="135"/>
      <c r="B151" s="135">
        <v>11</v>
      </c>
      <c r="C151" s="82">
        <v>1</v>
      </c>
      <c r="D151" s="82">
        <v>10</v>
      </c>
      <c r="E151" s="82"/>
      <c r="F151" s="83">
        <v>1007</v>
      </c>
      <c r="G151" s="82">
        <v>5</v>
      </c>
      <c r="H151" s="82">
        <v>26.74</v>
      </c>
      <c r="I151" s="82">
        <v>39.85</v>
      </c>
      <c r="J151" s="82">
        <v>40.44</v>
      </c>
      <c r="K151" s="82"/>
      <c r="L151" s="137">
        <v>109.55</v>
      </c>
      <c r="M151" s="137">
        <v>189.84</v>
      </c>
      <c r="N151" s="138">
        <v>6060000</v>
      </c>
      <c r="O151" s="138">
        <v>348004000</v>
      </c>
      <c r="P151" s="138">
        <v>126917000</v>
      </c>
      <c r="Q151" s="138">
        <v>221087000</v>
      </c>
      <c r="R151" s="87">
        <f t="shared" si="4"/>
        <v>6059979.173414411</v>
      </c>
      <c r="S151" s="138">
        <v>348004000</v>
      </c>
      <c r="T151" s="87">
        <f t="shared" si="5"/>
        <v>10501382.439808231</v>
      </c>
      <c r="U151" s="135"/>
      <c r="V151" s="115" t="s">
        <v>2043</v>
      </c>
      <c r="W151" s="115" t="s">
        <v>2043</v>
      </c>
      <c r="X151" s="115" t="s">
        <v>772</v>
      </c>
    </row>
    <row r="152" spans="1:24">
      <c r="A152" s="135"/>
      <c r="B152" s="135">
        <v>11</v>
      </c>
      <c r="C152" s="82">
        <v>1</v>
      </c>
      <c r="D152" s="82">
        <v>10</v>
      </c>
      <c r="E152" s="82"/>
      <c r="F152" s="83">
        <v>1008</v>
      </c>
      <c r="G152" s="82">
        <v>5</v>
      </c>
      <c r="H152" s="82">
        <v>26.74</v>
      </c>
      <c r="I152" s="82">
        <v>39.86</v>
      </c>
      <c r="J152" s="82">
        <v>40.44</v>
      </c>
      <c r="K152" s="82"/>
      <c r="L152" s="137">
        <v>109.55</v>
      </c>
      <c r="M152" s="137">
        <v>189.85000000000002</v>
      </c>
      <c r="N152" s="138">
        <v>6060000</v>
      </c>
      <c r="O152" s="138">
        <v>348023000</v>
      </c>
      <c r="P152" s="138">
        <v>126924000</v>
      </c>
      <c r="Q152" s="138">
        <v>221099000</v>
      </c>
      <c r="R152" s="87">
        <f t="shared" si="4"/>
        <v>6059990.8148451252</v>
      </c>
      <c r="S152" s="138">
        <v>348023000</v>
      </c>
      <c r="T152" s="87">
        <f t="shared" si="5"/>
        <v>10501955.784558166</v>
      </c>
      <c r="U152" s="135"/>
      <c r="V152" s="115" t="s">
        <v>2043</v>
      </c>
      <c r="W152" s="115" t="s">
        <v>2043</v>
      </c>
      <c r="X152" s="115" t="s">
        <v>772</v>
      </c>
    </row>
    <row r="153" spans="1:24">
      <c r="A153" s="135"/>
      <c r="B153" s="135">
        <v>11</v>
      </c>
      <c r="C153" s="82">
        <v>1</v>
      </c>
      <c r="D153" s="82">
        <v>10</v>
      </c>
      <c r="E153" s="82"/>
      <c r="F153" s="83">
        <v>1009</v>
      </c>
      <c r="G153" s="82">
        <v>5</v>
      </c>
      <c r="H153" s="82">
        <v>27.53</v>
      </c>
      <c r="I153" s="82">
        <v>41.03</v>
      </c>
      <c r="J153" s="82">
        <v>41.65</v>
      </c>
      <c r="K153" s="82"/>
      <c r="L153" s="137">
        <v>112.79</v>
      </c>
      <c r="M153" s="137">
        <v>195.47</v>
      </c>
      <c r="N153" s="138">
        <v>6060000</v>
      </c>
      <c r="O153" s="138">
        <v>358325000</v>
      </c>
      <c r="P153" s="138">
        <v>130681000</v>
      </c>
      <c r="Q153" s="138">
        <v>227644000</v>
      </c>
      <c r="R153" s="87">
        <f t="shared" si="4"/>
        <v>6059985.954598939</v>
      </c>
      <c r="S153" s="138">
        <v>358325000</v>
      </c>
      <c r="T153" s="87">
        <f t="shared" si="5"/>
        <v>10502220.538571279</v>
      </c>
      <c r="U153" s="135"/>
      <c r="V153" s="115" t="s">
        <v>2043</v>
      </c>
      <c r="W153" s="115" t="s">
        <v>2043</v>
      </c>
      <c r="X153" s="115" t="s">
        <v>772</v>
      </c>
    </row>
    <row r="154" spans="1:24">
      <c r="A154" s="135"/>
      <c r="B154" s="135">
        <v>11</v>
      </c>
      <c r="C154" s="82">
        <v>1</v>
      </c>
      <c r="D154" s="82">
        <v>10</v>
      </c>
      <c r="E154" s="82"/>
      <c r="F154" s="83">
        <v>1010</v>
      </c>
      <c r="G154" s="82">
        <v>5</v>
      </c>
      <c r="H154" s="82">
        <v>71.34</v>
      </c>
      <c r="I154" s="82">
        <v>106.33</v>
      </c>
      <c r="J154" s="82">
        <v>107.91</v>
      </c>
      <c r="K154" s="82"/>
      <c r="L154" s="137">
        <v>292.25</v>
      </c>
      <c r="M154" s="137">
        <v>506.48999999999995</v>
      </c>
      <c r="N154" s="138">
        <v>6060000</v>
      </c>
      <c r="O154" s="138">
        <v>928471000</v>
      </c>
      <c r="P154" s="138">
        <v>338613000</v>
      </c>
      <c r="Q154" s="138">
        <v>589858000</v>
      </c>
      <c r="R154" s="87">
        <f t="shared" si="4"/>
        <v>6059992.5365450671</v>
      </c>
      <c r="S154" s="138">
        <v>928471000</v>
      </c>
      <c r="T154" s="87">
        <f t="shared" si="5"/>
        <v>10502397.330486607</v>
      </c>
      <c r="U154" s="135"/>
      <c r="V154" s="115" t="s">
        <v>2043</v>
      </c>
      <c r="W154" s="115" t="s">
        <v>2043</v>
      </c>
      <c r="X154" s="115" t="s">
        <v>772</v>
      </c>
    </row>
    <row r="155" spans="1:24">
      <c r="A155" s="135"/>
      <c r="B155" s="135">
        <v>11</v>
      </c>
      <c r="C155" s="82">
        <v>1</v>
      </c>
      <c r="D155" s="82">
        <v>11</v>
      </c>
      <c r="E155" s="82"/>
      <c r="F155" s="83">
        <v>1101</v>
      </c>
      <c r="G155" s="82">
        <v>5</v>
      </c>
      <c r="H155" s="82">
        <v>71.34</v>
      </c>
      <c r="I155" s="82">
        <v>106.32</v>
      </c>
      <c r="J155" s="82">
        <v>107.91000000000001</v>
      </c>
      <c r="K155" s="82"/>
      <c r="L155" s="137">
        <v>292.25</v>
      </c>
      <c r="M155" s="137">
        <v>506.48</v>
      </c>
      <c r="N155" s="138">
        <v>6160000</v>
      </c>
      <c r="O155" s="138">
        <v>943774000</v>
      </c>
      <c r="P155" s="138">
        <v>344194000</v>
      </c>
      <c r="Q155" s="138">
        <v>599580000</v>
      </c>
      <c r="R155" s="87">
        <f t="shared" si="4"/>
        <v>6159994.5695521571</v>
      </c>
      <c r="S155" s="138">
        <v>943774000</v>
      </c>
      <c r="T155" s="87">
        <f t="shared" si="5"/>
        <v>10675497.175660485</v>
      </c>
      <c r="U155" s="135"/>
      <c r="V155" s="115" t="s">
        <v>2043</v>
      </c>
      <c r="W155" s="115" t="s">
        <v>2043</v>
      </c>
      <c r="X155" s="115" t="s">
        <v>772</v>
      </c>
    </row>
    <row r="156" spans="1:24">
      <c r="A156" s="135"/>
      <c r="B156" s="135">
        <v>11</v>
      </c>
      <c r="C156" s="82">
        <v>1</v>
      </c>
      <c r="D156" s="82">
        <v>11</v>
      </c>
      <c r="E156" s="82"/>
      <c r="F156" s="83">
        <v>1102</v>
      </c>
      <c r="G156" s="82">
        <v>5</v>
      </c>
      <c r="H156" s="82">
        <v>27.53</v>
      </c>
      <c r="I156" s="82">
        <v>41.03</v>
      </c>
      <c r="J156" s="82">
        <v>41.65</v>
      </c>
      <c r="K156" s="82"/>
      <c r="L156" s="137">
        <v>112.79</v>
      </c>
      <c r="M156" s="137">
        <v>195.47</v>
      </c>
      <c r="N156" s="138">
        <v>6160000</v>
      </c>
      <c r="O156" s="138">
        <v>364237000</v>
      </c>
      <c r="P156" s="138">
        <v>132837000</v>
      </c>
      <c r="Q156" s="138">
        <v>231400000</v>
      </c>
      <c r="R156" s="87">
        <f t="shared" si="4"/>
        <v>6159969.5922563421</v>
      </c>
      <c r="S156" s="138">
        <v>364237000</v>
      </c>
      <c r="T156" s="87">
        <f t="shared" si="5"/>
        <v>10675496.55287124</v>
      </c>
      <c r="U156" s="135"/>
      <c r="V156" s="115" t="s">
        <v>2043</v>
      </c>
      <c r="W156" s="115" t="s">
        <v>2043</v>
      </c>
      <c r="X156" s="115" t="s">
        <v>772</v>
      </c>
    </row>
    <row r="157" spans="1:24">
      <c r="A157" s="135"/>
      <c r="B157" s="135">
        <v>11</v>
      </c>
      <c r="C157" s="82">
        <v>1</v>
      </c>
      <c r="D157" s="82">
        <v>11</v>
      </c>
      <c r="E157" s="82"/>
      <c r="F157" s="83">
        <v>1103</v>
      </c>
      <c r="G157" s="82">
        <v>5</v>
      </c>
      <c r="H157" s="82">
        <v>27.53</v>
      </c>
      <c r="I157" s="82">
        <v>41.03</v>
      </c>
      <c r="J157" s="82">
        <v>41.65</v>
      </c>
      <c r="K157" s="82"/>
      <c r="L157" s="137">
        <v>112.79</v>
      </c>
      <c r="M157" s="137">
        <v>195.47</v>
      </c>
      <c r="N157" s="138">
        <v>6160000</v>
      </c>
      <c r="O157" s="138">
        <v>364237000</v>
      </c>
      <c r="P157" s="138">
        <v>132837000</v>
      </c>
      <c r="Q157" s="138">
        <v>231400000</v>
      </c>
      <c r="R157" s="87">
        <f t="shared" si="4"/>
        <v>6159969.5922563421</v>
      </c>
      <c r="S157" s="138">
        <v>364237000</v>
      </c>
      <c r="T157" s="87">
        <f t="shared" si="5"/>
        <v>10675496.55287124</v>
      </c>
      <c r="U157" s="135"/>
      <c r="V157" s="115" t="s">
        <v>2043</v>
      </c>
      <c r="W157" s="115" t="s">
        <v>2043</v>
      </c>
      <c r="X157" s="115" t="s">
        <v>772</v>
      </c>
    </row>
    <row r="158" spans="1:24">
      <c r="A158" s="135"/>
      <c r="B158" s="135">
        <v>11</v>
      </c>
      <c r="C158" s="82">
        <v>1</v>
      </c>
      <c r="D158" s="82">
        <v>11</v>
      </c>
      <c r="E158" s="82"/>
      <c r="F158" s="83">
        <v>1104</v>
      </c>
      <c r="G158" s="82">
        <v>5</v>
      </c>
      <c r="H158" s="82">
        <v>27.53</v>
      </c>
      <c r="I158" s="82">
        <v>41.03</v>
      </c>
      <c r="J158" s="82">
        <v>41.65</v>
      </c>
      <c r="K158" s="82"/>
      <c r="L158" s="137">
        <v>112.79</v>
      </c>
      <c r="M158" s="137">
        <v>195.47</v>
      </c>
      <c r="N158" s="138">
        <v>6160000</v>
      </c>
      <c r="O158" s="138">
        <v>364237000</v>
      </c>
      <c r="P158" s="138">
        <v>132837000</v>
      </c>
      <c r="Q158" s="138">
        <v>231400000</v>
      </c>
      <c r="R158" s="87">
        <f t="shared" si="4"/>
        <v>6159969.5922563421</v>
      </c>
      <c r="S158" s="138">
        <v>364237000</v>
      </c>
      <c r="T158" s="87">
        <f t="shared" si="5"/>
        <v>10675496.55287124</v>
      </c>
      <c r="U158" s="135"/>
      <c r="V158" s="115" t="s">
        <v>2043</v>
      </c>
      <c r="W158" s="115" t="s">
        <v>2043</v>
      </c>
      <c r="X158" s="115" t="s">
        <v>772</v>
      </c>
    </row>
    <row r="159" spans="1:24">
      <c r="A159" s="135"/>
      <c r="B159" s="135">
        <v>11</v>
      </c>
      <c r="C159" s="82">
        <v>1</v>
      </c>
      <c r="D159" s="82">
        <v>11</v>
      </c>
      <c r="E159" s="82"/>
      <c r="F159" s="83">
        <v>1105</v>
      </c>
      <c r="G159" s="82">
        <v>5</v>
      </c>
      <c r="H159" s="82">
        <v>71.34</v>
      </c>
      <c r="I159" s="82">
        <v>106.33</v>
      </c>
      <c r="J159" s="82">
        <v>107.91000000000001</v>
      </c>
      <c r="K159" s="82"/>
      <c r="L159" s="137">
        <v>292.25</v>
      </c>
      <c r="M159" s="137">
        <v>506.49</v>
      </c>
      <c r="N159" s="138">
        <v>6160000</v>
      </c>
      <c r="O159" s="138">
        <v>943792000</v>
      </c>
      <c r="P159" s="138">
        <v>344201000</v>
      </c>
      <c r="Q159" s="138">
        <v>599591000</v>
      </c>
      <c r="R159" s="87">
        <f t="shared" si="4"/>
        <v>6159990.4316353891</v>
      </c>
      <c r="S159" s="138">
        <v>943792000</v>
      </c>
      <c r="T159" s="87">
        <f t="shared" si="5"/>
        <v>10675700.782614229</v>
      </c>
      <c r="U159" s="135"/>
      <c r="V159" s="115" t="s">
        <v>2043</v>
      </c>
      <c r="W159" s="115" t="s">
        <v>2043</v>
      </c>
      <c r="X159" s="115" t="s">
        <v>772</v>
      </c>
    </row>
    <row r="160" spans="1:24">
      <c r="A160" s="135"/>
      <c r="B160" s="135">
        <v>11</v>
      </c>
      <c r="C160" s="82">
        <v>1</v>
      </c>
      <c r="D160" s="82">
        <v>11</v>
      </c>
      <c r="E160" s="82"/>
      <c r="F160" s="83">
        <v>1106</v>
      </c>
      <c r="G160" s="82">
        <v>5</v>
      </c>
      <c r="H160" s="82">
        <v>69.52</v>
      </c>
      <c r="I160" s="82">
        <v>103.61</v>
      </c>
      <c r="J160" s="82">
        <v>105.15</v>
      </c>
      <c r="K160" s="82"/>
      <c r="L160" s="137">
        <v>284.8</v>
      </c>
      <c r="M160" s="137">
        <v>493.56000000000006</v>
      </c>
      <c r="N160" s="138">
        <v>6160000</v>
      </c>
      <c r="O160" s="138">
        <v>919699000</v>
      </c>
      <c r="P160" s="138">
        <v>335414000</v>
      </c>
      <c r="Q160" s="138">
        <v>584285000</v>
      </c>
      <c r="R160" s="87">
        <f t="shared" si="4"/>
        <v>6159995.284721761</v>
      </c>
      <c r="S160" s="138">
        <v>919699000</v>
      </c>
      <c r="T160" s="87">
        <f t="shared" si="5"/>
        <v>10675306.435137896</v>
      </c>
      <c r="U160" s="135"/>
      <c r="V160" s="115" t="s">
        <v>2043</v>
      </c>
      <c r="W160" s="115" t="s">
        <v>2043</v>
      </c>
      <c r="X160" s="115" t="s">
        <v>772</v>
      </c>
    </row>
    <row r="161" spans="1:24">
      <c r="A161" s="135"/>
      <c r="B161" s="135">
        <v>11</v>
      </c>
      <c r="C161" s="82">
        <v>1</v>
      </c>
      <c r="D161" s="82">
        <v>11</v>
      </c>
      <c r="E161" s="82"/>
      <c r="F161" s="83">
        <v>1107</v>
      </c>
      <c r="G161" s="82">
        <v>5</v>
      </c>
      <c r="H161" s="82">
        <v>26.74</v>
      </c>
      <c r="I161" s="82">
        <v>39.85</v>
      </c>
      <c r="J161" s="82">
        <v>40.44</v>
      </c>
      <c r="K161" s="82"/>
      <c r="L161" s="137">
        <v>109.55</v>
      </c>
      <c r="M161" s="137">
        <v>189.84</v>
      </c>
      <c r="N161" s="138">
        <v>6160000</v>
      </c>
      <c r="O161" s="138">
        <v>353747000</v>
      </c>
      <c r="P161" s="138">
        <v>129011000</v>
      </c>
      <c r="Q161" s="138">
        <v>224736000</v>
      </c>
      <c r="R161" s="87">
        <f t="shared" si="4"/>
        <v>6159985.0940156654</v>
      </c>
      <c r="S161" s="138">
        <v>353747000</v>
      </c>
      <c r="T161" s="87">
        <f t="shared" si="5"/>
        <v>10674683.434485933</v>
      </c>
      <c r="U161" s="135"/>
      <c r="V161" s="115" t="s">
        <v>2043</v>
      </c>
      <c r="W161" s="115" t="s">
        <v>2043</v>
      </c>
      <c r="X161" s="115" t="s">
        <v>772</v>
      </c>
    </row>
    <row r="162" spans="1:24">
      <c r="A162" s="135"/>
      <c r="B162" s="135">
        <v>11</v>
      </c>
      <c r="C162" s="82">
        <v>1</v>
      </c>
      <c r="D162" s="82">
        <v>11</v>
      </c>
      <c r="E162" s="82"/>
      <c r="F162" s="83">
        <v>1108</v>
      </c>
      <c r="G162" s="82">
        <v>5</v>
      </c>
      <c r="H162" s="82">
        <v>26.74</v>
      </c>
      <c r="I162" s="82">
        <v>39.86</v>
      </c>
      <c r="J162" s="82">
        <v>40.44</v>
      </c>
      <c r="K162" s="82"/>
      <c r="L162" s="137">
        <v>109.55</v>
      </c>
      <c r="M162" s="137">
        <v>189.85000000000002</v>
      </c>
      <c r="N162" s="138">
        <v>6160000</v>
      </c>
      <c r="O162" s="138">
        <v>353765000</v>
      </c>
      <c r="P162" s="138">
        <v>129018000</v>
      </c>
      <c r="Q162" s="138">
        <v>224747000</v>
      </c>
      <c r="R162" s="87">
        <f t="shared" si="4"/>
        <v>6159974.0552023444</v>
      </c>
      <c r="S162" s="138">
        <v>353765000</v>
      </c>
      <c r="T162" s="87">
        <f t="shared" si="5"/>
        <v>10675226.603196397</v>
      </c>
      <c r="U162" s="135"/>
      <c r="V162" s="115" t="s">
        <v>2043</v>
      </c>
      <c r="W162" s="115" t="s">
        <v>2043</v>
      </c>
      <c r="X162" s="115" t="s">
        <v>772</v>
      </c>
    </row>
    <row r="163" spans="1:24">
      <c r="A163" s="135"/>
      <c r="B163" s="135">
        <v>11</v>
      </c>
      <c r="C163" s="82">
        <v>1</v>
      </c>
      <c r="D163" s="82">
        <v>11</v>
      </c>
      <c r="E163" s="82"/>
      <c r="F163" s="83">
        <v>1109</v>
      </c>
      <c r="G163" s="82">
        <v>5</v>
      </c>
      <c r="H163" s="82">
        <v>27.53</v>
      </c>
      <c r="I163" s="82">
        <v>41.03</v>
      </c>
      <c r="J163" s="82">
        <v>41.65</v>
      </c>
      <c r="K163" s="82"/>
      <c r="L163" s="137">
        <v>112.79</v>
      </c>
      <c r="M163" s="137">
        <v>195.47</v>
      </c>
      <c r="N163" s="138">
        <v>6160000</v>
      </c>
      <c r="O163" s="138">
        <v>364237000</v>
      </c>
      <c r="P163" s="138">
        <v>132837000</v>
      </c>
      <c r="Q163" s="138">
        <v>231400000</v>
      </c>
      <c r="R163" s="87">
        <f t="shared" si="4"/>
        <v>6159969.5922563421</v>
      </c>
      <c r="S163" s="138">
        <v>364237000</v>
      </c>
      <c r="T163" s="87">
        <f t="shared" si="5"/>
        <v>10675496.55287124</v>
      </c>
      <c r="U163" s="135"/>
      <c r="V163" s="115" t="s">
        <v>2043</v>
      </c>
      <c r="W163" s="115" t="s">
        <v>2043</v>
      </c>
      <c r="X163" s="115" t="s">
        <v>772</v>
      </c>
    </row>
    <row r="164" spans="1:24">
      <c r="A164" s="135"/>
      <c r="B164" s="135">
        <v>11</v>
      </c>
      <c r="C164" s="82">
        <v>1</v>
      </c>
      <c r="D164" s="82">
        <v>11</v>
      </c>
      <c r="E164" s="82"/>
      <c r="F164" s="83">
        <v>1110</v>
      </c>
      <c r="G164" s="82">
        <v>5</v>
      </c>
      <c r="H164" s="82">
        <v>71.34</v>
      </c>
      <c r="I164" s="82">
        <v>106.33</v>
      </c>
      <c r="J164" s="82">
        <v>107.91</v>
      </c>
      <c r="K164" s="82"/>
      <c r="L164" s="137">
        <v>292.25</v>
      </c>
      <c r="M164" s="137">
        <v>506.48999999999995</v>
      </c>
      <c r="N164" s="138">
        <v>6160000</v>
      </c>
      <c r="O164" s="138">
        <v>943792000</v>
      </c>
      <c r="P164" s="138">
        <v>344201000</v>
      </c>
      <c r="Q164" s="138">
        <v>599591000</v>
      </c>
      <c r="R164" s="87">
        <f t="shared" si="4"/>
        <v>6159990.4316353891</v>
      </c>
      <c r="S164" s="138">
        <v>943792000</v>
      </c>
      <c r="T164" s="87">
        <f t="shared" si="5"/>
        <v>10675700.782614229</v>
      </c>
      <c r="U164" s="135"/>
      <c r="V164" s="115" t="s">
        <v>2043</v>
      </c>
      <c r="W164" s="115" t="s">
        <v>2043</v>
      </c>
      <c r="X164" s="115" t="s">
        <v>772</v>
      </c>
    </row>
    <row r="165" spans="1:24">
      <c r="A165" s="135"/>
      <c r="B165" s="135">
        <v>11</v>
      </c>
      <c r="C165" s="82">
        <v>1</v>
      </c>
      <c r="D165" s="82">
        <v>12</v>
      </c>
      <c r="E165" s="82"/>
      <c r="F165" s="83">
        <v>1201</v>
      </c>
      <c r="G165" s="82">
        <v>5</v>
      </c>
      <c r="H165" s="82">
        <v>71.34</v>
      </c>
      <c r="I165" s="82">
        <v>106.32</v>
      </c>
      <c r="J165" s="82">
        <v>107.91000000000001</v>
      </c>
      <c r="K165" s="82"/>
      <c r="L165" s="137">
        <v>292.25</v>
      </c>
      <c r="M165" s="137">
        <v>506.48</v>
      </c>
      <c r="N165" s="138">
        <v>6260000</v>
      </c>
      <c r="O165" s="138">
        <v>959095000</v>
      </c>
      <c r="P165" s="138">
        <v>349782000</v>
      </c>
      <c r="Q165" s="138">
        <v>609313000</v>
      </c>
      <c r="R165" s="87">
        <f t="shared" si="4"/>
        <v>6259994.4390125452</v>
      </c>
      <c r="S165" s="138">
        <v>959095000</v>
      </c>
      <c r="T165" s="87">
        <f t="shared" si="5"/>
        <v>10848800.627788108</v>
      </c>
      <c r="U165" s="135"/>
      <c r="V165" s="115" t="s">
        <v>2043</v>
      </c>
      <c r="W165" s="115" t="s">
        <v>2043</v>
      </c>
      <c r="X165" s="115" t="s">
        <v>772</v>
      </c>
    </row>
    <row r="166" spans="1:24">
      <c r="A166" s="135"/>
      <c r="B166" s="135">
        <v>11</v>
      </c>
      <c r="C166" s="82">
        <v>1</v>
      </c>
      <c r="D166" s="82">
        <v>12</v>
      </c>
      <c r="E166" s="82"/>
      <c r="F166" s="83">
        <v>1202</v>
      </c>
      <c r="G166" s="82">
        <v>5</v>
      </c>
      <c r="H166" s="82">
        <v>27.53</v>
      </c>
      <c r="I166" s="82">
        <v>41.03</v>
      </c>
      <c r="J166" s="82">
        <v>41.65</v>
      </c>
      <c r="K166" s="82"/>
      <c r="L166" s="137">
        <v>112.79</v>
      </c>
      <c r="M166" s="137">
        <v>195.47</v>
      </c>
      <c r="N166" s="138">
        <v>6260000</v>
      </c>
      <c r="O166" s="138">
        <v>370151000</v>
      </c>
      <c r="P166" s="138">
        <v>134994000</v>
      </c>
      <c r="Q166" s="138">
        <v>235157000</v>
      </c>
      <c r="R166" s="87">
        <f t="shared" si="4"/>
        <v>6259987.05387777</v>
      </c>
      <c r="S166" s="138">
        <v>370151000</v>
      </c>
      <c r="T166" s="87">
        <f t="shared" si="5"/>
        <v>10848831.185579285</v>
      </c>
      <c r="U166" s="135"/>
      <c r="V166" s="115" t="s">
        <v>2043</v>
      </c>
      <c r="W166" s="115" t="s">
        <v>2043</v>
      </c>
      <c r="X166" s="115" t="s">
        <v>772</v>
      </c>
    </row>
    <row r="167" spans="1:24">
      <c r="A167" s="135"/>
      <c r="B167" s="135">
        <v>11</v>
      </c>
      <c r="C167" s="82">
        <v>1</v>
      </c>
      <c r="D167" s="82">
        <v>12</v>
      </c>
      <c r="E167" s="82"/>
      <c r="F167" s="83">
        <v>1203</v>
      </c>
      <c r="G167" s="82">
        <v>5</v>
      </c>
      <c r="H167" s="82">
        <v>27.53</v>
      </c>
      <c r="I167" s="82">
        <v>41.03</v>
      </c>
      <c r="J167" s="82">
        <v>41.65</v>
      </c>
      <c r="K167" s="82"/>
      <c r="L167" s="137">
        <v>112.79</v>
      </c>
      <c r="M167" s="137">
        <v>195.47</v>
      </c>
      <c r="N167" s="138">
        <v>6260000</v>
      </c>
      <c r="O167" s="138">
        <v>370151000</v>
      </c>
      <c r="P167" s="138">
        <v>134994000</v>
      </c>
      <c r="Q167" s="138">
        <v>235157000</v>
      </c>
      <c r="R167" s="87">
        <f t="shared" si="4"/>
        <v>6259987.05387777</v>
      </c>
      <c r="S167" s="138">
        <v>370151000</v>
      </c>
      <c r="T167" s="87">
        <f t="shared" si="5"/>
        <v>10848831.185579285</v>
      </c>
      <c r="U167" s="135"/>
      <c r="V167" s="115" t="s">
        <v>2043</v>
      </c>
      <c r="W167" s="115" t="s">
        <v>2043</v>
      </c>
      <c r="X167" s="115" t="s">
        <v>772</v>
      </c>
    </row>
    <row r="168" spans="1:24">
      <c r="A168" s="135"/>
      <c r="B168" s="135">
        <v>11</v>
      </c>
      <c r="C168" s="82">
        <v>1</v>
      </c>
      <c r="D168" s="82">
        <v>12</v>
      </c>
      <c r="E168" s="82"/>
      <c r="F168" s="83">
        <v>1204</v>
      </c>
      <c r="G168" s="82">
        <v>5</v>
      </c>
      <c r="H168" s="82">
        <v>27.53</v>
      </c>
      <c r="I168" s="82">
        <v>41.03</v>
      </c>
      <c r="J168" s="82">
        <v>41.65</v>
      </c>
      <c r="K168" s="82"/>
      <c r="L168" s="137">
        <v>112.79</v>
      </c>
      <c r="M168" s="137">
        <v>195.47</v>
      </c>
      <c r="N168" s="138">
        <v>6260000</v>
      </c>
      <c r="O168" s="138">
        <v>370151000</v>
      </c>
      <c r="P168" s="138">
        <v>134994000</v>
      </c>
      <c r="Q168" s="138">
        <v>235157000</v>
      </c>
      <c r="R168" s="87">
        <f t="shared" si="4"/>
        <v>6259987.05387777</v>
      </c>
      <c r="S168" s="138">
        <v>370151000</v>
      </c>
      <c r="T168" s="87">
        <f t="shared" si="5"/>
        <v>10848831.185579285</v>
      </c>
      <c r="U168" s="135"/>
      <c r="V168" s="115" t="s">
        <v>2043</v>
      </c>
      <c r="W168" s="115" t="s">
        <v>2043</v>
      </c>
      <c r="X168" s="115" t="s">
        <v>772</v>
      </c>
    </row>
    <row r="169" spans="1:24">
      <c r="A169" s="135"/>
      <c r="B169" s="135">
        <v>11</v>
      </c>
      <c r="C169" s="82">
        <v>1</v>
      </c>
      <c r="D169" s="82">
        <v>12</v>
      </c>
      <c r="E169" s="82"/>
      <c r="F169" s="83">
        <v>1205</v>
      </c>
      <c r="G169" s="82">
        <v>5</v>
      </c>
      <c r="H169" s="82">
        <v>71.34</v>
      </c>
      <c r="I169" s="82">
        <v>106.33</v>
      </c>
      <c r="J169" s="82">
        <v>107.91000000000001</v>
      </c>
      <c r="K169" s="82"/>
      <c r="L169" s="137">
        <v>292.25</v>
      </c>
      <c r="M169" s="137">
        <v>506.49</v>
      </c>
      <c r="N169" s="138">
        <v>6260000</v>
      </c>
      <c r="O169" s="138">
        <v>959114000</v>
      </c>
      <c r="P169" s="138">
        <v>349789000</v>
      </c>
      <c r="Q169" s="138">
        <v>609325000</v>
      </c>
      <c r="R169" s="87">
        <f t="shared" si="4"/>
        <v>6259994.8535774248</v>
      </c>
      <c r="S169" s="138">
        <v>959114000</v>
      </c>
      <c r="T169" s="87">
        <f t="shared" si="5"/>
        <v>10849015.546239281</v>
      </c>
      <c r="U169" s="135"/>
      <c r="V169" s="115" t="s">
        <v>2043</v>
      </c>
      <c r="W169" s="115" t="s">
        <v>2043</v>
      </c>
      <c r="X169" s="115" t="s">
        <v>772</v>
      </c>
    </row>
    <row r="170" spans="1:24">
      <c r="A170" s="135"/>
      <c r="B170" s="135">
        <v>11</v>
      </c>
      <c r="C170" s="82">
        <v>1</v>
      </c>
      <c r="D170" s="82">
        <v>12</v>
      </c>
      <c r="E170" s="82"/>
      <c r="F170" s="83">
        <v>1206</v>
      </c>
      <c r="G170" s="82">
        <v>5</v>
      </c>
      <c r="H170" s="82">
        <v>69.52</v>
      </c>
      <c r="I170" s="82">
        <v>103.61</v>
      </c>
      <c r="J170" s="82">
        <v>105.15</v>
      </c>
      <c r="K170" s="82"/>
      <c r="L170" s="137">
        <v>284.8</v>
      </c>
      <c r="M170" s="137">
        <v>493.56000000000006</v>
      </c>
      <c r="N170" s="138">
        <v>6260000</v>
      </c>
      <c r="O170" s="138">
        <v>934629000</v>
      </c>
      <c r="P170" s="138">
        <v>340859000</v>
      </c>
      <c r="Q170" s="138">
        <v>593770000</v>
      </c>
      <c r="R170" s="87">
        <f t="shared" si="4"/>
        <v>6259994.012132464</v>
      </c>
      <c r="S170" s="138">
        <v>934629000</v>
      </c>
      <c r="T170" s="87">
        <f t="shared" si="5"/>
        <v>10848604.791531246</v>
      </c>
      <c r="U170" s="135"/>
      <c r="V170" s="115" t="s">
        <v>2043</v>
      </c>
      <c r="W170" s="115" t="s">
        <v>2043</v>
      </c>
      <c r="X170" s="115" t="s">
        <v>772</v>
      </c>
    </row>
    <row r="171" spans="1:24">
      <c r="A171" s="135"/>
      <c r="B171" s="135">
        <v>11</v>
      </c>
      <c r="C171" s="82">
        <v>1</v>
      </c>
      <c r="D171" s="82">
        <v>12</v>
      </c>
      <c r="E171" s="82"/>
      <c r="F171" s="83">
        <v>1207</v>
      </c>
      <c r="G171" s="82">
        <v>5</v>
      </c>
      <c r="H171" s="82">
        <v>26.74</v>
      </c>
      <c r="I171" s="82">
        <v>39.85</v>
      </c>
      <c r="J171" s="82">
        <v>40.44</v>
      </c>
      <c r="K171" s="82"/>
      <c r="L171" s="137">
        <v>109.55</v>
      </c>
      <c r="M171" s="137">
        <v>189.84</v>
      </c>
      <c r="N171" s="138">
        <v>6260000</v>
      </c>
      <c r="O171" s="138">
        <v>359490000</v>
      </c>
      <c r="P171" s="138">
        <v>131106000</v>
      </c>
      <c r="Q171" s="138">
        <v>228384000</v>
      </c>
      <c r="R171" s="87">
        <f t="shared" si="4"/>
        <v>6259991.0146169197</v>
      </c>
      <c r="S171" s="138">
        <v>359490000</v>
      </c>
      <c r="T171" s="87">
        <f t="shared" si="5"/>
        <v>10847984.429163633</v>
      </c>
      <c r="U171" s="135"/>
      <c r="V171" s="115" t="s">
        <v>2043</v>
      </c>
      <c r="W171" s="115" t="s">
        <v>2043</v>
      </c>
      <c r="X171" s="115" t="s">
        <v>772</v>
      </c>
    </row>
    <row r="172" spans="1:24">
      <c r="A172" s="135"/>
      <c r="B172" s="135">
        <v>11</v>
      </c>
      <c r="C172" s="82">
        <v>1</v>
      </c>
      <c r="D172" s="82">
        <v>12</v>
      </c>
      <c r="E172" s="82"/>
      <c r="F172" s="83">
        <v>1208</v>
      </c>
      <c r="G172" s="82">
        <v>5</v>
      </c>
      <c r="H172" s="82">
        <v>26.74</v>
      </c>
      <c r="I172" s="82">
        <v>39.86</v>
      </c>
      <c r="J172" s="82">
        <v>40.44</v>
      </c>
      <c r="K172" s="82"/>
      <c r="L172" s="137">
        <v>109.55</v>
      </c>
      <c r="M172" s="137">
        <v>189.85000000000002</v>
      </c>
      <c r="N172" s="138">
        <v>6260000</v>
      </c>
      <c r="O172" s="138">
        <v>359509000</v>
      </c>
      <c r="P172" s="138">
        <v>131113000</v>
      </c>
      <c r="Q172" s="138">
        <v>228396000</v>
      </c>
      <c r="R172" s="87">
        <f t="shared" si="4"/>
        <v>6259992.1207913151</v>
      </c>
      <c r="S172" s="138">
        <v>359509000</v>
      </c>
      <c r="T172" s="87">
        <f t="shared" si="5"/>
        <v>10848557.773913568</v>
      </c>
      <c r="U172" s="135"/>
      <c r="V172" s="115" t="s">
        <v>2043</v>
      </c>
      <c r="W172" s="115" t="s">
        <v>2043</v>
      </c>
      <c r="X172" s="115" t="s">
        <v>772</v>
      </c>
    </row>
    <row r="173" spans="1:24">
      <c r="A173" s="135"/>
      <c r="B173" s="135">
        <v>11</v>
      </c>
      <c r="C173" s="82">
        <v>1</v>
      </c>
      <c r="D173" s="82">
        <v>12</v>
      </c>
      <c r="E173" s="82"/>
      <c r="F173" s="83">
        <v>1209</v>
      </c>
      <c r="G173" s="82">
        <v>5</v>
      </c>
      <c r="H173" s="82">
        <v>27.53</v>
      </c>
      <c r="I173" s="82">
        <v>41.03</v>
      </c>
      <c r="J173" s="82">
        <v>41.65</v>
      </c>
      <c r="K173" s="82"/>
      <c r="L173" s="137">
        <v>112.79</v>
      </c>
      <c r="M173" s="137">
        <v>195.47</v>
      </c>
      <c r="N173" s="138">
        <v>6260000</v>
      </c>
      <c r="O173" s="138">
        <v>370151000</v>
      </c>
      <c r="P173" s="138">
        <v>134994000</v>
      </c>
      <c r="Q173" s="138">
        <v>235157000</v>
      </c>
      <c r="R173" s="87">
        <f t="shared" si="4"/>
        <v>6259987.05387777</v>
      </c>
      <c r="S173" s="138">
        <v>370151000</v>
      </c>
      <c r="T173" s="87">
        <f t="shared" si="5"/>
        <v>10848831.185579285</v>
      </c>
      <c r="U173" s="135"/>
      <c r="V173" s="115" t="s">
        <v>2043</v>
      </c>
      <c r="W173" s="115" t="s">
        <v>2043</v>
      </c>
      <c r="X173" s="115" t="s">
        <v>772</v>
      </c>
    </row>
    <row r="174" spans="1:24">
      <c r="A174" s="135"/>
      <c r="B174" s="135">
        <v>11</v>
      </c>
      <c r="C174" s="82">
        <v>1</v>
      </c>
      <c r="D174" s="82">
        <v>12</v>
      </c>
      <c r="E174" s="82"/>
      <c r="F174" s="83">
        <v>1210</v>
      </c>
      <c r="G174" s="82">
        <v>5</v>
      </c>
      <c r="H174" s="82">
        <v>71.34</v>
      </c>
      <c r="I174" s="82">
        <v>106.33</v>
      </c>
      <c r="J174" s="82">
        <v>107.91</v>
      </c>
      <c r="K174" s="82"/>
      <c r="L174" s="137">
        <v>292.25</v>
      </c>
      <c r="M174" s="137">
        <v>506.48999999999995</v>
      </c>
      <c r="N174" s="138">
        <v>6260000</v>
      </c>
      <c r="O174" s="138">
        <v>959114000</v>
      </c>
      <c r="P174" s="138">
        <v>349789000</v>
      </c>
      <c r="Q174" s="138">
        <v>609325000</v>
      </c>
      <c r="R174" s="87">
        <f t="shared" si="4"/>
        <v>6259994.8535774248</v>
      </c>
      <c r="S174" s="138">
        <v>959114000</v>
      </c>
      <c r="T174" s="87">
        <f t="shared" si="5"/>
        <v>10849015.546239281</v>
      </c>
      <c r="U174" s="135"/>
      <c r="V174" s="115" t="s">
        <v>2043</v>
      </c>
      <c r="W174" s="115" t="s">
        <v>2043</v>
      </c>
      <c r="X174" s="115" t="s">
        <v>772</v>
      </c>
    </row>
    <row r="175" spans="1:24">
      <c r="A175" s="135"/>
      <c r="B175" s="135">
        <v>11</v>
      </c>
      <c r="C175" s="82">
        <v>1</v>
      </c>
      <c r="D175" s="82">
        <v>13</v>
      </c>
      <c r="E175" s="82"/>
      <c r="F175" s="83">
        <v>1301</v>
      </c>
      <c r="G175" s="82">
        <v>5</v>
      </c>
      <c r="H175" s="82">
        <v>71.34</v>
      </c>
      <c r="I175" s="82">
        <v>106.32</v>
      </c>
      <c r="J175" s="82">
        <v>107.91000000000001</v>
      </c>
      <c r="K175" s="82"/>
      <c r="L175" s="137">
        <v>292.25</v>
      </c>
      <c r="M175" s="137">
        <v>506.48</v>
      </c>
      <c r="N175" s="138">
        <v>6360000</v>
      </c>
      <c r="O175" s="138">
        <v>974416000</v>
      </c>
      <c r="P175" s="138">
        <v>355369000</v>
      </c>
      <c r="Q175" s="138">
        <v>619047000</v>
      </c>
      <c r="R175" s="87">
        <f t="shared" si="4"/>
        <v>6359994.3084729342</v>
      </c>
      <c r="S175" s="138">
        <v>974416000</v>
      </c>
      <c r="T175" s="87">
        <f t="shared" si="5"/>
        <v>11022104.079915728</v>
      </c>
      <c r="U175" s="135"/>
      <c r="V175" s="115" t="s">
        <v>2043</v>
      </c>
      <c r="W175" s="115" t="s">
        <v>2043</v>
      </c>
      <c r="X175" s="115" t="s">
        <v>772</v>
      </c>
    </row>
    <row r="176" spans="1:24">
      <c r="A176" s="135"/>
      <c r="B176" s="135">
        <v>11</v>
      </c>
      <c r="C176" s="82">
        <v>1</v>
      </c>
      <c r="D176" s="82">
        <v>13</v>
      </c>
      <c r="E176" s="82"/>
      <c r="F176" s="83">
        <v>1302</v>
      </c>
      <c r="G176" s="82">
        <v>5</v>
      </c>
      <c r="H176" s="82">
        <v>27.53</v>
      </c>
      <c r="I176" s="82">
        <v>41.03</v>
      </c>
      <c r="J176" s="82">
        <v>41.65</v>
      </c>
      <c r="K176" s="82"/>
      <c r="L176" s="137">
        <v>112.79</v>
      </c>
      <c r="M176" s="137">
        <v>195.47</v>
      </c>
      <c r="N176" s="138">
        <v>6360000</v>
      </c>
      <c r="O176" s="138">
        <v>376063000</v>
      </c>
      <c r="P176" s="138">
        <v>137150000</v>
      </c>
      <c r="Q176" s="138">
        <v>238913000</v>
      </c>
      <c r="R176" s="87">
        <f t="shared" si="4"/>
        <v>6359970.691535173</v>
      </c>
      <c r="S176" s="138">
        <v>376063000</v>
      </c>
      <c r="T176" s="87">
        <f t="shared" si="5"/>
        <v>11022107.199879246</v>
      </c>
      <c r="U176" s="135"/>
      <c r="V176" s="115" t="s">
        <v>2043</v>
      </c>
      <c r="W176" s="115" t="s">
        <v>2043</v>
      </c>
      <c r="X176" s="115" t="s">
        <v>772</v>
      </c>
    </row>
    <row r="177" spans="1:24">
      <c r="A177" s="135"/>
      <c r="B177" s="135">
        <v>11</v>
      </c>
      <c r="C177" s="82">
        <v>1</v>
      </c>
      <c r="D177" s="82">
        <v>13</v>
      </c>
      <c r="E177" s="82"/>
      <c r="F177" s="83">
        <v>1303</v>
      </c>
      <c r="G177" s="82">
        <v>5</v>
      </c>
      <c r="H177" s="82">
        <v>27.53</v>
      </c>
      <c r="I177" s="82">
        <v>41.03</v>
      </c>
      <c r="J177" s="82">
        <v>41.65</v>
      </c>
      <c r="K177" s="82"/>
      <c r="L177" s="137">
        <v>112.79</v>
      </c>
      <c r="M177" s="137">
        <v>195.47</v>
      </c>
      <c r="N177" s="138">
        <v>6360000</v>
      </c>
      <c r="O177" s="138">
        <v>376063000</v>
      </c>
      <c r="P177" s="138">
        <v>137150000</v>
      </c>
      <c r="Q177" s="138">
        <v>238913000</v>
      </c>
      <c r="R177" s="87">
        <f t="shared" si="4"/>
        <v>6359970.691535173</v>
      </c>
      <c r="S177" s="138">
        <v>376063000</v>
      </c>
      <c r="T177" s="87">
        <f t="shared" si="5"/>
        <v>11022107.199879246</v>
      </c>
      <c r="U177" s="135"/>
      <c r="V177" s="115" t="s">
        <v>2043</v>
      </c>
      <c r="W177" s="115" t="s">
        <v>2043</v>
      </c>
      <c r="X177" s="115" t="s">
        <v>772</v>
      </c>
    </row>
    <row r="178" spans="1:24">
      <c r="A178" s="135"/>
      <c r="B178" s="135">
        <v>11</v>
      </c>
      <c r="C178" s="82">
        <v>1</v>
      </c>
      <c r="D178" s="82">
        <v>13</v>
      </c>
      <c r="E178" s="82"/>
      <c r="F178" s="83">
        <v>1304</v>
      </c>
      <c r="G178" s="82">
        <v>5</v>
      </c>
      <c r="H178" s="82">
        <v>27.53</v>
      </c>
      <c r="I178" s="82">
        <v>41.03</v>
      </c>
      <c r="J178" s="82">
        <v>41.65</v>
      </c>
      <c r="K178" s="82"/>
      <c r="L178" s="137">
        <v>112.79</v>
      </c>
      <c r="M178" s="137">
        <v>195.47</v>
      </c>
      <c r="N178" s="138">
        <v>6360000</v>
      </c>
      <c r="O178" s="138">
        <v>376063000</v>
      </c>
      <c r="P178" s="138">
        <v>137150000</v>
      </c>
      <c r="Q178" s="138">
        <v>238913000</v>
      </c>
      <c r="R178" s="87">
        <f t="shared" si="4"/>
        <v>6359970.691535173</v>
      </c>
      <c r="S178" s="138">
        <v>376063000</v>
      </c>
      <c r="T178" s="87">
        <f t="shared" si="5"/>
        <v>11022107.199879246</v>
      </c>
      <c r="U178" s="135"/>
      <c r="V178" s="115" t="s">
        <v>2043</v>
      </c>
      <c r="W178" s="115" t="s">
        <v>2043</v>
      </c>
      <c r="X178" s="115" t="s">
        <v>772</v>
      </c>
    </row>
    <row r="179" spans="1:24">
      <c r="A179" s="135"/>
      <c r="B179" s="135">
        <v>11</v>
      </c>
      <c r="C179" s="82">
        <v>1</v>
      </c>
      <c r="D179" s="82">
        <v>13</v>
      </c>
      <c r="E179" s="82"/>
      <c r="F179" s="83">
        <v>1305</v>
      </c>
      <c r="G179" s="82">
        <v>5</v>
      </c>
      <c r="H179" s="82">
        <v>71.34</v>
      </c>
      <c r="I179" s="82">
        <v>106.33</v>
      </c>
      <c r="J179" s="82">
        <v>107.91000000000001</v>
      </c>
      <c r="K179" s="82"/>
      <c r="L179" s="137">
        <v>292.25</v>
      </c>
      <c r="M179" s="137">
        <v>506.49</v>
      </c>
      <c r="N179" s="138">
        <v>6360000</v>
      </c>
      <c r="O179" s="138">
        <v>974435000</v>
      </c>
      <c r="P179" s="138">
        <v>355376000</v>
      </c>
      <c r="Q179" s="138">
        <v>619059000</v>
      </c>
      <c r="R179" s="87">
        <f t="shared" si="4"/>
        <v>6359992.7486677477</v>
      </c>
      <c r="S179" s="138">
        <v>974435000</v>
      </c>
      <c r="T179" s="87">
        <f t="shared" si="5"/>
        <v>11022318.998366902</v>
      </c>
      <c r="U179" s="135"/>
      <c r="V179" s="115" t="s">
        <v>2043</v>
      </c>
      <c r="W179" s="115" t="s">
        <v>2043</v>
      </c>
      <c r="X179" s="115" t="s">
        <v>772</v>
      </c>
    </row>
    <row r="180" spans="1:24">
      <c r="A180" s="135"/>
      <c r="B180" s="135">
        <v>11</v>
      </c>
      <c r="C180" s="82">
        <v>1</v>
      </c>
      <c r="D180" s="82">
        <v>13</v>
      </c>
      <c r="E180" s="82"/>
      <c r="F180" s="83">
        <v>1306</v>
      </c>
      <c r="G180" s="82">
        <v>5</v>
      </c>
      <c r="H180" s="82">
        <v>69.52</v>
      </c>
      <c r="I180" s="82">
        <v>103.61</v>
      </c>
      <c r="J180" s="82">
        <v>105.15</v>
      </c>
      <c r="K180" s="82"/>
      <c r="L180" s="137">
        <v>284.8</v>
      </c>
      <c r="M180" s="137">
        <v>493.56000000000006</v>
      </c>
      <c r="N180" s="138">
        <v>6360000</v>
      </c>
      <c r="O180" s="138">
        <v>949559000</v>
      </c>
      <c r="P180" s="138">
        <v>346304000</v>
      </c>
      <c r="Q180" s="138">
        <v>603255000</v>
      </c>
      <c r="R180" s="87">
        <f t="shared" si="4"/>
        <v>6359992.7395431669</v>
      </c>
      <c r="S180" s="138">
        <v>949559000</v>
      </c>
      <c r="T180" s="87">
        <f t="shared" si="5"/>
        <v>11021903.147924598</v>
      </c>
      <c r="U180" s="135"/>
      <c r="V180" s="115" t="s">
        <v>2043</v>
      </c>
      <c r="W180" s="115" t="s">
        <v>2043</v>
      </c>
      <c r="X180" s="115" t="s">
        <v>772</v>
      </c>
    </row>
    <row r="181" spans="1:24">
      <c r="A181" s="135"/>
      <c r="B181" s="135">
        <v>11</v>
      </c>
      <c r="C181" s="82">
        <v>1</v>
      </c>
      <c r="D181" s="82">
        <v>13</v>
      </c>
      <c r="E181" s="82"/>
      <c r="F181" s="83">
        <v>1307</v>
      </c>
      <c r="G181" s="82">
        <v>5</v>
      </c>
      <c r="H181" s="82">
        <v>26.74</v>
      </c>
      <c r="I181" s="82">
        <v>39.85</v>
      </c>
      <c r="J181" s="82">
        <v>40.44</v>
      </c>
      <c r="K181" s="82"/>
      <c r="L181" s="137">
        <v>109.55</v>
      </c>
      <c r="M181" s="137">
        <v>189.84</v>
      </c>
      <c r="N181" s="138">
        <v>6360000</v>
      </c>
      <c r="O181" s="138">
        <v>365232000</v>
      </c>
      <c r="P181" s="138">
        <v>133200000</v>
      </c>
      <c r="Q181" s="138">
        <v>232032000</v>
      </c>
      <c r="R181" s="87">
        <f t="shared" si="4"/>
        <v>6359979.5216850732</v>
      </c>
      <c r="S181" s="138">
        <v>365232000</v>
      </c>
      <c r="T181" s="87">
        <f t="shared" si="5"/>
        <v>11021255.247801865</v>
      </c>
      <c r="U181" s="135"/>
      <c r="V181" s="115" t="s">
        <v>2043</v>
      </c>
      <c r="W181" s="115" t="s">
        <v>2043</v>
      </c>
      <c r="X181" s="115" t="s">
        <v>772</v>
      </c>
    </row>
    <row r="182" spans="1:24">
      <c r="A182" s="135"/>
      <c r="B182" s="135">
        <v>11</v>
      </c>
      <c r="C182" s="82">
        <v>1</v>
      </c>
      <c r="D182" s="82">
        <v>13</v>
      </c>
      <c r="E182" s="82"/>
      <c r="F182" s="83">
        <v>1308</v>
      </c>
      <c r="G182" s="82">
        <v>5</v>
      </c>
      <c r="H182" s="82">
        <v>26.74</v>
      </c>
      <c r="I182" s="82">
        <v>39.86</v>
      </c>
      <c r="J182" s="82">
        <v>40.44</v>
      </c>
      <c r="K182" s="82"/>
      <c r="L182" s="137">
        <v>109.55</v>
      </c>
      <c r="M182" s="137">
        <v>189.85000000000002</v>
      </c>
      <c r="N182" s="138">
        <v>6360000</v>
      </c>
      <c r="O182" s="138">
        <v>365251000</v>
      </c>
      <c r="P182" s="138">
        <v>133207000</v>
      </c>
      <c r="Q182" s="138">
        <v>232044000</v>
      </c>
      <c r="R182" s="87">
        <f t="shared" si="4"/>
        <v>6359975.3611485353</v>
      </c>
      <c r="S182" s="138">
        <v>365251000</v>
      </c>
      <c r="T182" s="87">
        <f t="shared" si="5"/>
        <v>11021828.592551799</v>
      </c>
      <c r="U182" s="135"/>
      <c r="V182" s="115" t="s">
        <v>2043</v>
      </c>
      <c r="W182" s="115" t="s">
        <v>2043</v>
      </c>
      <c r="X182" s="115" t="s">
        <v>772</v>
      </c>
    </row>
    <row r="183" spans="1:24">
      <c r="A183" s="135"/>
      <c r="B183" s="135">
        <v>11</v>
      </c>
      <c r="C183" s="82">
        <v>1</v>
      </c>
      <c r="D183" s="82">
        <v>13</v>
      </c>
      <c r="E183" s="82"/>
      <c r="F183" s="83">
        <v>1309</v>
      </c>
      <c r="G183" s="82">
        <v>5</v>
      </c>
      <c r="H183" s="82">
        <v>27.53</v>
      </c>
      <c r="I183" s="82">
        <v>41.03</v>
      </c>
      <c r="J183" s="82">
        <v>41.65</v>
      </c>
      <c r="K183" s="82"/>
      <c r="L183" s="137">
        <v>112.79</v>
      </c>
      <c r="M183" s="137">
        <v>195.47</v>
      </c>
      <c r="N183" s="138">
        <v>6360000</v>
      </c>
      <c r="O183" s="138">
        <v>376063000</v>
      </c>
      <c r="P183" s="138">
        <v>137150000</v>
      </c>
      <c r="Q183" s="138">
        <v>238913000</v>
      </c>
      <c r="R183" s="87">
        <f t="shared" si="4"/>
        <v>6359970.691535173</v>
      </c>
      <c r="S183" s="138">
        <v>376063000</v>
      </c>
      <c r="T183" s="87">
        <f t="shared" si="5"/>
        <v>11022107.199879246</v>
      </c>
      <c r="U183" s="135"/>
      <c r="V183" s="115" t="s">
        <v>2043</v>
      </c>
      <c r="W183" s="115" t="s">
        <v>2043</v>
      </c>
      <c r="X183" s="115" t="s">
        <v>772</v>
      </c>
    </row>
    <row r="184" spans="1:24">
      <c r="A184" s="135"/>
      <c r="B184" s="135">
        <v>11</v>
      </c>
      <c r="C184" s="82">
        <v>1</v>
      </c>
      <c r="D184" s="82">
        <v>13</v>
      </c>
      <c r="E184" s="82"/>
      <c r="F184" s="83">
        <v>1310</v>
      </c>
      <c r="G184" s="82">
        <v>5</v>
      </c>
      <c r="H184" s="82">
        <v>71.34</v>
      </c>
      <c r="I184" s="82">
        <v>106.33</v>
      </c>
      <c r="J184" s="82">
        <v>107.91</v>
      </c>
      <c r="K184" s="82"/>
      <c r="L184" s="137">
        <v>292.25</v>
      </c>
      <c r="M184" s="137">
        <v>506.48999999999995</v>
      </c>
      <c r="N184" s="138">
        <v>6360000</v>
      </c>
      <c r="O184" s="138">
        <v>974435000</v>
      </c>
      <c r="P184" s="138">
        <v>355376000</v>
      </c>
      <c r="Q184" s="138">
        <v>619059000</v>
      </c>
      <c r="R184" s="87">
        <f t="shared" si="4"/>
        <v>6359992.7486677477</v>
      </c>
      <c r="S184" s="138">
        <v>974435000</v>
      </c>
      <c r="T184" s="87">
        <f t="shared" si="5"/>
        <v>11022318.998366902</v>
      </c>
      <c r="U184" s="135"/>
      <c r="V184" s="115" t="s">
        <v>2043</v>
      </c>
      <c r="W184" s="115" t="s">
        <v>2043</v>
      </c>
      <c r="X184" s="115" t="s">
        <v>772</v>
      </c>
    </row>
    <row r="185" spans="1:24">
      <c r="A185" s="135"/>
      <c r="B185" s="135">
        <v>11</v>
      </c>
      <c r="C185" s="82">
        <v>1</v>
      </c>
      <c r="D185" s="82">
        <v>14</v>
      </c>
      <c r="E185" s="82"/>
      <c r="F185" s="83" t="s">
        <v>2240</v>
      </c>
      <c r="G185" s="82">
        <v>5</v>
      </c>
      <c r="H185" s="82">
        <v>43.81</v>
      </c>
      <c r="I185" s="82">
        <v>65.3</v>
      </c>
      <c r="J185" s="82">
        <v>66.259999999999991</v>
      </c>
      <c r="K185" s="82"/>
      <c r="L185" s="137">
        <v>179.45999999999998</v>
      </c>
      <c r="M185" s="137">
        <v>311.02</v>
      </c>
      <c r="N185" s="138">
        <v>6460000</v>
      </c>
      <c r="O185" s="138">
        <v>607779000</v>
      </c>
      <c r="P185" s="138">
        <v>221657000</v>
      </c>
      <c r="Q185" s="138">
        <v>386122000</v>
      </c>
      <c r="R185" s="87">
        <f t="shared" si="4"/>
        <v>6459992.2090524863</v>
      </c>
      <c r="S185" s="138">
        <v>607779000</v>
      </c>
      <c r="T185" s="87">
        <f t="shared" si="5"/>
        <v>11195735.968235286</v>
      </c>
      <c r="U185" s="135"/>
      <c r="V185" s="115" t="s">
        <v>2043</v>
      </c>
      <c r="W185" s="115" t="s">
        <v>2043</v>
      </c>
      <c r="X185" s="115" t="s">
        <v>772</v>
      </c>
    </row>
    <row r="186" spans="1:24">
      <c r="A186" s="135"/>
      <c r="B186" s="135">
        <v>11</v>
      </c>
      <c r="C186" s="82">
        <v>1</v>
      </c>
      <c r="D186" s="82">
        <v>14</v>
      </c>
      <c r="E186" s="82"/>
      <c r="F186" s="83" t="s">
        <v>2241</v>
      </c>
      <c r="G186" s="82">
        <v>5</v>
      </c>
      <c r="H186" s="82">
        <v>27.53</v>
      </c>
      <c r="I186" s="82">
        <v>41.03</v>
      </c>
      <c r="J186" s="82">
        <v>41.65</v>
      </c>
      <c r="K186" s="82"/>
      <c r="L186" s="137">
        <v>112.79</v>
      </c>
      <c r="M186" s="137">
        <v>195.47</v>
      </c>
      <c r="N186" s="138">
        <v>6460000</v>
      </c>
      <c r="O186" s="138">
        <v>381977000</v>
      </c>
      <c r="P186" s="138">
        <v>139307000</v>
      </c>
      <c r="Q186" s="138">
        <v>242670000</v>
      </c>
      <c r="R186" s="87">
        <f t="shared" si="4"/>
        <v>6459988.1531566</v>
      </c>
      <c r="S186" s="138">
        <v>381977000</v>
      </c>
      <c r="T186" s="87">
        <f t="shared" si="5"/>
        <v>11195441.832587292</v>
      </c>
      <c r="U186" s="135"/>
      <c r="V186" s="115" t="s">
        <v>2043</v>
      </c>
      <c r="W186" s="115" t="s">
        <v>2043</v>
      </c>
      <c r="X186" s="115" t="s">
        <v>772</v>
      </c>
    </row>
    <row r="187" spans="1:24">
      <c r="A187" s="135"/>
      <c r="B187" s="135">
        <v>11</v>
      </c>
      <c r="C187" s="82">
        <v>1</v>
      </c>
      <c r="D187" s="82">
        <v>14</v>
      </c>
      <c r="E187" s="82"/>
      <c r="F187" s="83">
        <v>1402</v>
      </c>
      <c r="G187" s="82">
        <v>5</v>
      </c>
      <c r="H187" s="82">
        <v>27.53</v>
      </c>
      <c r="I187" s="82">
        <v>41.03</v>
      </c>
      <c r="J187" s="82">
        <v>41.65</v>
      </c>
      <c r="K187" s="82"/>
      <c r="L187" s="137">
        <v>112.79</v>
      </c>
      <c r="M187" s="137">
        <v>195.47</v>
      </c>
      <c r="N187" s="138">
        <v>6460000</v>
      </c>
      <c r="O187" s="138">
        <v>381977000</v>
      </c>
      <c r="P187" s="138">
        <v>139307000</v>
      </c>
      <c r="Q187" s="138">
        <v>242670000</v>
      </c>
      <c r="R187" s="87">
        <f t="shared" si="4"/>
        <v>6459988.1531566</v>
      </c>
      <c r="S187" s="138">
        <v>381977000</v>
      </c>
      <c r="T187" s="87">
        <f t="shared" si="5"/>
        <v>11195441.832587292</v>
      </c>
      <c r="U187" s="135"/>
      <c r="V187" s="115" t="s">
        <v>2043</v>
      </c>
      <c r="W187" s="115" t="s">
        <v>2043</v>
      </c>
      <c r="X187" s="115" t="s">
        <v>772</v>
      </c>
    </row>
    <row r="188" spans="1:24">
      <c r="A188" s="135"/>
      <c r="B188" s="135">
        <v>11</v>
      </c>
      <c r="C188" s="82">
        <v>1</v>
      </c>
      <c r="D188" s="82">
        <v>14</v>
      </c>
      <c r="E188" s="82"/>
      <c r="F188" s="83">
        <v>1403</v>
      </c>
      <c r="G188" s="82">
        <v>5</v>
      </c>
      <c r="H188" s="82">
        <v>27.53</v>
      </c>
      <c r="I188" s="82">
        <v>41.03</v>
      </c>
      <c r="J188" s="82">
        <v>41.65</v>
      </c>
      <c r="K188" s="82"/>
      <c r="L188" s="137">
        <v>112.79</v>
      </c>
      <c r="M188" s="137">
        <v>195.47</v>
      </c>
      <c r="N188" s="138">
        <v>6460000</v>
      </c>
      <c r="O188" s="138">
        <v>381977000</v>
      </c>
      <c r="P188" s="138">
        <v>139307000</v>
      </c>
      <c r="Q188" s="138">
        <v>242670000</v>
      </c>
      <c r="R188" s="87">
        <f t="shared" si="4"/>
        <v>6459988.1531566</v>
      </c>
      <c r="S188" s="138">
        <v>381977000</v>
      </c>
      <c r="T188" s="87">
        <f t="shared" si="5"/>
        <v>11195441.832587292</v>
      </c>
      <c r="U188" s="135"/>
      <c r="V188" s="115" t="s">
        <v>2043</v>
      </c>
      <c r="W188" s="115" t="s">
        <v>2043</v>
      </c>
      <c r="X188" s="115" t="s">
        <v>772</v>
      </c>
    </row>
    <row r="189" spans="1:24">
      <c r="A189" s="135"/>
      <c r="B189" s="135">
        <v>11</v>
      </c>
      <c r="C189" s="82">
        <v>1</v>
      </c>
      <c r="D189" s="82">
        <v>14</v>
      </c>
      <c r="E189" s="82"/>
      <c r="F189" s="83">
        <v>1404</v>
      </c>
      <c r="G189" s="82">
        <v>5</v>
      </c>
      <c r="H189" s="82">
        <v>27.53</v>
      </c>
      <c r="I189" s="82">
        <v>41.03</v>
      </c>
      <c r="J189" s="82">
        <v>41.65</v>
      </c>
      <c r="K189" s="82"/>
      <c r="L189" s="137">
        <v>112.79</v>
      </c>
      <c r="M189" s="137">
        <v>195.47</v>
      </c>
      <c r="N189" s="138">
        <v>6460000</v>
      </c>
      <c r="O189" s="138">
        <v>381977000</v>
      </c>
      <c r="P189" s="138">
        <v>139307000</v>
      </c>
      <c r="Q189" s="138">
        <v>242670000</v>
      </c>
      <c r="R189" s="87">
        <f t="shared" si="4"/>
        <v>6459988.1531566</v>
      </c>
      <c r="S189" s="138">
        <v>381977000</v>
      </c>
      <c r="T189" s="87">
        <f t="shared" si="5"/>
        <v>11195441.832587292</v>
      </c>
      <c r="U189" s="135"/>
      <c r="V189" s="115" t="s">
        <v>2043</v>
      </c>
      <c r="W189" s="115" t="s">
        <v>2043</v>
      </c>
      <c r="X189" s="115" t="s">
        <v>772</v>
      </c>
    </row>
    <row r="190" spans="1:24">
      <c r="A190" s="135"/>
      <c r="B190" s="135">
        <v>11</v>
      </c>
      <c r="C190" s="82">
        <v>1</v>
      </c>
      <c r="D190" s="82">
        <v>14</v>
      </c>
      <c r="E190" s="82"/>
      <c r="F190" s="83">
        <v>1405</v>
      </c>
      <c r="G190" s="82">
        <v>5</v>
      </c>
      <c r="H190" s="82">
        <v>71.34</v>
      </c>
      <c r="I190" s="82">
        <v>106.33</v>
      </c>
      <c r="J190" s="82">
        <v>107.91000000000001</v>
      </c>
      <c r="K190" s="82"/>
      <c r="L190" s="137">
        <v>292.25</v>
      </c>
      <c r="M190" s="137">
        <v>506.49</v>
      </c>
      <c r="N190" s="138">
        <v>6460000</v>
      </c>
      <c r="O190" s="138">
        <v>989756000</v>
      </c>
      <c r="P190" s="138">
        <v>360964000</v>
      </c>
      <c r="Q190" s="138">
        <v>628792000</v>
      </c>
      <c r="R190" s="87">
        <f t="shared" si="4"/>
        <v>6459990.6437580697</v>
      </c>
      <c r="S190" s="138">
        <v>989756000</v>
      </c>
      <c r="T190" s="87">
        <f t="shared" si="5"/>
        <v>11195622.450494524</v>
      </c>
      <c r="U190" s="135"/>
      <c r="V190" s="115" t="s">
        <v>2043</v>
      </c>
      <c r="W190" s="115" t="s">
        <v>2043</v>
      </c>
      <c r="X190" s="115" t="s">
        <v>772</v>
      </c>
    </row>
    <row r="191" spans="1:24">
      <c r="A191" s="135"/>
      <c r="B191" s="135">
        <v>11</v>
      </c>
      <c r="C191" s="82">
        <v>1</v>
      </c>
      <c r="D191" s="82">
        <v>14</v>
      </c>
      <c r="E191" s="82"/>
      <c r="F191" s="83">
        <v>1406</v>
      </c>
      <c r="G191" s="82">
        <v>5</v>
      </c>
      <c r="H191" s="82">
        <v>69.52</v>
      </c>
      <c r="I191" s="82">
        <v>103.61</v>
      </c>
      <c r="J191" s="82">
        <v>105.15</v>
      </c>
      <c r="K191" s="82"/>
      <c r="L191" s="137">
        <v>284.8</v>
      </c>
      <c r="M191" s="137">
        <v>493.56000000000006</v>
      </c>
      <c r="N191" s="138">
        <v>6460000</v>
      </c>
      <c r="O191" s="138">
        <v>964489000</v>
      </c>
      <c r="P191" s="138">
        <v>351749000</v>
      </c>
      <c r="Q191" s="138">
        <v>612740000</v>
      </c>
      <c r="R191" s="87">
        <f t="shared" si="4"/>
        <v>6459991.466953869</v>
      </c>
      <c r="S191" s="138">
        <v>964489000</v>
      </c>
      <c r="T191" s="87">
        <f t="shared" si="5"/>
        <v>11195201.50431795</v>
      </c>
      <c r="U191" s="135"/>
      <c r="V191" s="115" t="s">
        <v>2043</v>
      </c>
      <c r="W191" s="115" t="s">
        <v>2043</v>
      </c>
      <c r="X191" s="115" t="s">
        <v>772</v>
      </c>
    </row>
    <row r="192" spans="1:24">
      <c r="A192" s="135"/>
      <c r="B192" s="135">
        <v>11</v>
      </c>
      <c r="C192" s="82">
        <v>1</v>
      </c>
      <c r="D192" s="82">
        <v>14</v>
      </c>
      <c r="E192" s="82"/>
      <c r="F192" s="83">
        <v>1407</v>
      </c>
      <c r="G192" s="82">
        <v>5</v>
      </c>
      <c r="H192" s="82">
        <v>26.74</v>
      </c>
      <c r="I192" s="82">
        <v>39.85</v>
      </c>
      <c r="J192" s="82">
        <v>40.44</v>
      </c>
      <c r="K192" s="82"/>
      <c r="L192" s="137">
        <v>109.55</v>
      </c>
      <c r="M192" s="137">
        <v>189.84</v>
      </c>
      <c r="N192" s="138">
        <v>6460000</v>
      </c>
      <c r="O192" s="138">
        <v>370974000</v>
      </c>
      <c r="P192" s="138">
        <v>135294000</v>
      </c>
      <c r="Q192" s="138">
        <v>235680000</v>
      </c>
      <c r="R192" s="87">
        <f t="shared" si="4"/>
        <v>6459968.0287532257</v>
      </c>
      <c r="S192" s="138">
        <v>370974000</v>
      </c>
      <c r="T192" s="87">
        <f t="shared" si="5"/>
        <v>11194526.066440096</v>
      </c>
      <c r="U192" s="135"/>
      <c r="V192" s="115" t="s">
        <v>2043</v>
      </c>
      <c r="W192" s="115" t="s">
        <v>2043</v>
      </c>
      <c r="X192" s="115" t="s">
        <v>772</v>
      </c>
    </row>
    <row r="193" spans="1:24">
      <c r="A193" s="135"/>
      <c r="B193" s="135">
        <v>11</v>
      </c>
      <c r="C193" s="82">
        <v>1</v>
      </c>
      <c r="D193" s="82">
        <v>14</v>
      </c>
      <c r="E193" s="82"/>
      <c r="F193" s="83">
        <v>1408</v>
      </c>
      <c r="G193" s="82">
        <v>5</v>
      </c>
      <c r="H193" s="82">
        <v>26.74</v>
      </c>
      <c r="I193" s="82">
        <v>39.86</v>
      </c>
      <c r="J193" s="82">
        <v>40.44</v>
      </c>
      <c r="K193" s="82"/>
      <c r="L193" s="137">
        <v>109.55</v>
      </c>
      <c r="M193" s="137">
        <v>189.85000000000002</v>
      </c>
      <c r="N193" s="138">
        <v>6460000</v>
      </c>
      <c r="O193" s="138">
        <v>370995000</v>
      </c>
      <c r="P193" s="138">
        <v>135302000</v>
      </c>
      <c r="Q193" s="138">
        <v>235693000</v>
      </c>
      <c r="R193" s="87">
        <f t="shared" si="4"/>
        <v>6459993.4267375059</v>
      </c>
      <c r="S193" s="138">
        <v>370995000</v>
      </c>
      <c r="T193" s="87">
        <f t="shared" si="5"/>
        <v>11195159.76326897</v>
      </c>
      <c r="U193" s="135"/>
      <c r="V193" s="115" t="s">
        <v>2043</v>
      </c>
      <c r="W193" s="115" t="s">
        <v>2043</v>
      </c>
      <c r="X193" s="115" t="s">
        <v>772</v>
      </c>
    </row>
    <row r="194" spans="1:24">
      <c r="A194" s="135"/>
      <c r="B194" s="135">
        <v>11</v>
      </c>
      <c r="C194" s="82">
        <v>1</v>
      </c>
      <c r="D194" s="82">
        <v>14</v>
      </c>
      <c r="E194" s="82"/>
      <c r="F194" s="83">
        <v>1409</v>
      </c>
      <c r="G194" s="82">
        <v>5</v>
      </c>
      <c r="H194" s="82">
        <v>27.53</v>
      </c>
      <c r="I194" s="82">
        <v>41.03</v>
      </c>
      <c r="J194" s="82">
        <v>41.65</v>
      </c>
      <c r="K194" s="82"/>
      <c r="L194" s="137">
        <v>112.79</v>
      </c>
      <c r="M194" s="137">
        <v>195.47</v>
      </c>
      <c r="N194" s="138">
        <v>6460000</v>
      </c>
      <c r="O194" s="138">
        <v>381977000</v>
      </c>
      <c r="P194" s="138">
        <v>139307000</v>
      </c>
      <c r="Q194" s="138">
        <v>242670000</v>
      </c>
      <c r="R194" s="87">
        <f t="shared" si="4"/>
        <v>6459988.1531566</v>
      </c>
      <c r="S194" s="138">
        <v>381977000</v>
      </c>
      <c r="T194" s="87">
        <f t="shared" si="5"/>
        <v>11195441.832587292</v>
      </c>
      <c r="U194" s="135"/>
      <c r="V194" s="115" t="s">
        <v>2043</v>
      </c>
      <c r="W194" s="115" t="s">
        <v>2043</v>
      </c>
      <c r="X194" s="115" t="s">
        <v>772</v>
      </c>
    </row>
    <row r="195" spans="1:24">
      <c r="A195" s="135"/>
      <c r="B195" s="135">
        <v>11</v>
      </c>
      <c r="C195" s="82">
        <v>1</v>
      </c>
      <c r="D195" s="82">
        <v>14</v>
      </c>
      <c r="E195" s="82"/>
      <c r="F195" s="83" t="s">
        <v>2242</v>
      </c>
      <c r="G195" s="82">
        <v>5</v>
      </c>
      <c r="H195" s="82">
        <v>27.53</v>
      </c>
      <c r="I195" s="82">
        <v>41.03</v>
      </c>
      <c r="J195" s="82">
        <v>41.65</v>
      </c>
      <c r="K195" s="82"/>
      <c r="L195" s="137">
        <v>112.79</v>
      </c>
      <c r="M195" s="137">
        <v>195.47</v>
      </c>
      <c r="N195" s="138">
        <v>6460000</v>
      </c>
      <c r="O195" s="138">
        <v>381977000</v>
      </c>
      <c r="P195" s="138">
        <v>139307000</v>
      </c>
      <c r="Q195" s="138">
        <v>242670000</v>
      </c>
      <c r="R195" s="87">
        <f t="shared" ref="R195:R258" si="6">S195/(M195*0.3025)</f>
        <v>6459988.1531566</v>
      </c>
      <c r="S195" s="138">
        <v>381977000</v>
      </c>
      <c r="T195" s="87">
        <f t="shared" ref="T195:T258" si="7">S195/(L195*0.3025)</f>
        <v>11195441.832587292</v>
      </c>
      <c r="U195" s="135"/>
      <c r="V195" s="115" t="s">
        <v>2043</v>
      </c>
      <c r="W195" s="115" t="s">
        <v>2043</v>
      </c>
      <c r="X195" s="115" t="s">
        <v>772</v>
      </c>
    </row>
    <row r="196" spans="1:24">
      <c r="A196" s="135"/>
      <c r="B196" s="135">
        <v>11</v>
      </c>
      <c r="C196" s="82">
        <v>1</v>
      </c>
      <c r="D196" s="82">
        <v>14</v>
      </c>
      <c r="E196" s="82"/>
      <c r="F196" s="83" t="s">
        <v>2243</v>
      </c>
      <c r="G196" s="82">
        <v>5</v>
      </c>
      <c r="H196" s="82">
        <v>43.81</v>
      </c>
      <c r="I196" s="82">
        <v>65.3</v>
      </c>
      <c r="J196" s="82">
        <v>66.260000000000005</v>
      </c>
      <c r="K196" s="82"/>
      <c r="L196" s="137">
        <v>179.45999999999998</v>
      </c>
      <c r="M196" s="137">
        <v>311.02</v>
      </c>
      <c r="N196" s="138">
        <v>6460000</v>
      </c>
      <c r="O196" s="138">
        <v>607779000</v>
      </c>
      <c r="P196" s="138">
        <v>221657000</v>
      </c>
      <c r="Q196" s="138">
        <v>386122000</v>
      </c>
      <c r="R196" s="87">
        <f t="shared" si="6"/>
        <v>6459992.2090524863</v>
      </c>
      <c r="S196" s="138">
        <v>607779000</v>
      </c>
      <c r="T196" s="87">
        <f t="shared" si="7"/>
        <v>11195735.968235286</v>
      </c>
      <c r="U196" s="135"/>
      <c r="V196" s="115" t="s">
        <v>2043</v>
      </c>
      <c r="W196" s="115" t="s">
        <v>2043</v>
      </c>
      <c r="X196" s="115" t="s">
        <v>772</v>
      </c>
    </row>
    <row r="197" spans="1:24">
      <c r="A197" s="135"/>
      <c r="B197" s="135">
        <v>11</v>
      </c>
      <c r="C197" s="82">
        <v>1</v>
      </c>
      <c r="D197" s="82">
        <v>15</v>
      </c>
      <c r="E197" s="82"/>
      <c r="F197" s="83" t="s">
        <v>2244</v>
      </c>
      <c r="G197" s="82">
        <v>5</v>
      </c>
      <c r="H197" s="82">
        <v>43.81</v>
      </c>
      <c r="I197" s="82">
        <v>65.3</v>
      </c>
      <c r="J197" s="82">
        <v>66.259999999999991</v>
      </c>
      <c r="K197" s="82"/>
      <c r="L197" s="137">
        <v>179.45999999999998</v>
      </c>
      <c r="M197" s="137">
        <v>311.02</v>
      </c>
      <c r="N197" s="138">
        <v>6560000</v>
      </c>
      <c r="O197" s="138">
        <v>617187000</v>
      </c>
      <c r="P197" s="138">
        <v>225088000</v>
      </c>
      <c r="Q197" s="138">
        <v>392099000</v>
      </c>
      <c r="R197" s="87">
        <f t="shared" si="6"/>
        <v>6559988.4358105119</v>
      </c>
      <c r="S197" s="138">
        <v>617187000</v>
      </c>
      <c r="T197" s="87">
        <f t="shared" si="7"/>
        <v>11369038.244209213</v>
      </c>
      <c r="U197" s="135"/>
      <c r="V197" s="115" t="s">
        <v>2043</v>
      </c>
      <c r="W197" s="115" t="s">
        <v>2043</v>
      </c>
      <c r="X197" s="115" t="s">
        <v>772</v>
      </c>
    </row>
    <row r="198" spans="1:24">
      <c r="A198" s="135"/>
      <c r="B198" s="135">
        <v>11</v>
      </c>
      <c r="C198" s="82">
        <v>1</v>
      </c>
      <c r="D198" s="82">
        <v>15</v>
      </c>
      <c r="E198" s="82"/>
      <c r="F198" s="83" t="s">
        <v>2245</v>
      </c>
      <c r="G198" s="82">
        <v>5</v>
      </c>
      <c r="H198" s="82">
        <v>27.53</v>
      </c>
      <c r="I198" s="82">
        <v>41.03</v>
      </c>
      <c r="J198" s="82">
        <v>41.65</v>
      </c>
      <c r="K198" s="82"/>
      <c r="L198" s="137">
        <v>112.79</v>
      </c>
      <c r="M198" s="137">
        <v>195.47</v>
      </c>
      <c r="N198" s="138">
        <v>6560000</v>
      </c>
      <c r="O198" s="138">
        <v>387889000</v>
      </c>
      <c r="P198" s="138">
        <v>141463000</v>
      </c>
      <c r="Q198" s="138">
        <v>246426000</v>
      </c>
      <c r="R198" s="87">
        <f t="shared" si="6"/>
        <v>6559971.790814003</v>
      </c>
      <c r="S198" s="138">
        <v>387889000</v>
      </c>
      <c r="T198" s="87">
        <f t="shared" si="7"/>
        <v>11368717.846887253</v>
      </c>
      <c r="U198" s="135"/>
      <c r="V198" s="115" t="s">
        <v>2043</v>
      </c>
      <c r="W198" s="115" t="s">
        <v>2043</v>
      </c>
      <c r="X198" s="115" t="s">
        <v>772</v>
      </c>
    </row>
    <row r="199" spans="1:24">
      <c r="A199" s="135"/>
      <c r="B199" s="135">
        <v>11</v>
      </c>
      <c r="C199" s="82">
        <v>1</v>
      </c>
      <c r="D199" s="82">
        <v>15</v>
      </c>
      <c r="E199" s="82"/>
      <c r="F199" s="83">
        <v>1502</v>
      </c>
      <c r="G199" s="82">
        <v>5</v>
      </c>
      <c r="H199" s="82">
        <v>27.53</v>
      </c>
      <c r="I199" s="82">
        <v>41.03</v>
      </c>
      <c r="J199" s="82">
        <v>41.65</v>
      </c>
      <c r="K199" s="82"/>
      <c r="L199" s="137">
        <v>112.79</v>
      </c>
      <c r="M199" s="137">
        <v>195.47</v>
      </c>
      <c r="N199" s="138">
        <v>6560000</v>
      </c>
      <c r="O199" s="138">
        <v>387889000</v>
      </c>
      <c r="P199" s="138">
        <v>141463000</v>
      </c>
      <c r="Q199" s="138">
        <v>246426000</v>
      </c>
      <c r="R199" s="87">
        <f t="shared" si="6"/>
        <v>6559971.790814003</v>
      </c>
      <c r="S199" s="138">
        <v>387889000</v>
      </c>
      <c r="T199" s="87">
        <f t="shared" si="7"/>
        <v>11368717.846887253</v>
      </c>
      <c r="U199" s="135"/>
      <c r="V199" s="115" t="s">
        <v>2043</v>
      </c>
      <c r="W199" s="115" t="s">
        <v>2043</v>
      </c>
      <c r="X199" s="115" t="s">
        <v>772</v>
      </c>
    </row>
    <row r="200" spans="1:24">
      <c r="A200" s="135"/>
      <c r="B200" s="135">
        <v>11</v>
      </c>
      <c r="C200" s="82">
        <v>1</v>
      </c>
      <c r="D200" s="82">
        <v>15</v>
      </c>
      <c r="E200" s="82"/>
      <c r="F200" s="83">
        <v>1503</v>
      </c>
      <c r="G200" s="82">
        <v>5</v>
      </c>
      <c r="H200" s="82">
        <v>27.53</v>
      </c>
      <c r="I200" s="82">
        <v>41.03</v>
      </c>
      <c r="J200" s="82">
        <v>41.65</v>
      </c>
      <c r="K200" s="82"/>
      <c r="L200" s="137">
        <v>112.79</v>
      </c>
      <c r="M200" s="137">
        <v>195.47</v>
      </c>
      <c r="N200" s="138">
        <v>6560000</v>
      </c>
      <c r="O200" s="138">
        <v>387889000</v>
      </c>
      <c r="P200" s="138">
        <v>141463000</v>
      </c>
      <c r="Q200" s="138">
        <v>246426000</v>
      </c>
      <c r="R200" s="87">
        <f t="shared" si="6"/>
        <v>6559971.790814003</v>
      </c>
      <c r="S200" s="138">
        <v>387889000</v>
      </c>
      <c r="T200" s="87">
        <f t="shared" si="7"/>
        <v>11368717.846887253</v>
      </c>
      <c r="U200" s="135"/>
      <c r="V200" s="115" t="s">
        <v>2043</v>
      </c>
      <c r="W200" s="115" t="s">
        <v>2043</v>
      </c>
      <c r="X200" s="115" t="s">
        <v>772</v>
      </c>
    </row>
    <row r="201" spans="1:24">
      <c r="A201" s="135"/>
      <c r="B201" s="135">
        <v>11</v>
      </c>
      <c r="C201" s="82">
        <v>1</v>
      </c>
      <c r="D201" s="82">
        <v>15</v>
      </c>
      <c r="E201" s="82"/>
      <c r="F201" s="83">
        <v>1504</v>
      </c>
      <c r="G201" s="82">
        <v>5</v>
      </c>
      <c r="H201" s="82">
        <v>27.53</v>
      </c>
      <c r="I201" s="82">
        <v>41.03</v>
      </c>
      <c r="J201" s="82">
        <v>41.65</v>
      </c>
      <c r="K201" s="82"/>
      <c r="L201" s="137">
        <v>112.79</v>
      </c>
      <c r="M201" s="137">
        <v>195.47</v>
      </c>
      <c r="N201" s="138">
        <v>6560000</v>
      </c>
      <c r="O201" s="138">
        <v>387889000</v>
      </c>
      <c r="P201" s="138">
        <v>141463000</v>
      </c>
      <c r="Q201" s="138">
        <v>246426000</v>
      </c>
      <c r="R201" s="87">
        <f t="shared" si="6"/>
        <v>6559971.790814003</v>
      </c>
      <c r="S201" s="138">
        <v>387889000</v>
      </c>
      <c r="T201" s="87">
        <f t="shared" si="7"/>
        <v>11368717.846887253</v>
      </c>
      <c r="U201" s="135"/>
      <c r="V201" s="115" t="s">
        <v>2043</v>
      </c>
      <c r="W201" s="115" t="s">
        <v>2043</v>
      </c>
      <c r="X201" s="115" t="s">
        <v>772</v>
      </c>
    </row>
    <row r="202" spans="1:24">
      <c r="A202" s="135"/>
      <c r="B202" s="135">
        <v>11</v>
      </c>
      <c r="C202" s="82">
        <v>1</v>
      </c>
      <c r="D202" s="82">
        <v>15</v>
      </c>
      <c r="E202" s="82"/>
      <c r="F202" s="83">
        <v>1505</v>
      </c>
      <c r="G202" s="82">
        <v>5</v>
      </c>
      <c r="H202" s="82">
        <v>71.34</v>
      </c>
      <c r="I202" s="82">
        <v>106.33</v>
      </c>
      <c r="J202" s="82">
        <v>107.91000000000001</v>
      </c>
      <c r="K202" s="82"/>
      <c r="L202" s="137">
        <v>292.25</v>
      </c>
      <c r="M202" s="137">
        <v>506.49</v>
      </c>
      <c r="N202" s="138">
        <v>6560000</v>
      </c>
      <c r="O202" s="138">
        <v>1005078000</v>
      </c>
      <c r="P202" s="138">
        <v>366552000</v>
      </c>
      <c r="Q202" s="138">
        <v>638526000</v>
      </c>
      <c r="R202" s="87">
        <f t="shared" si="6"/>
        <v>6559995.0657001054</v>
      </c>
      <c r="S202" s="138">
        <v>1005078000</v>
      </c>
      <c r="T202" s="87">
        <f t="shared" si="7"/>
        <v>11368937.214119576</v>
      </c>
      <c r="U202" s="135"/>
      <c r="V202" s="115" t="s">
        <v>2043</v>
      </c>
      <c r="W202" s="115" t="s">
        <v>2043</v>
      </c>
      <c r="X202" s="115" t="s">
        <v>772</v>
      </c>
    </row>
    <row r="203" spans="1:24">
      <c r="A203" s="135"/>
      <c r="B203" s="135">
        <v>11</v>
      </c>
      <c r="C203" s="82">
        <v>1</v>
      </c>
      <c r="D203" s="82">
        <v>15</v>
      </c>
      <c r="E203" s="82"/>
      <c r="F203" s="83" t="s">
        <v>2246</v>
      </c>
      <c r="G203" s="82">
        <v>5</v>
      </c>
      <c r="H203" s="82">
        <v>42.78</v>
      </c>
      <c r="I203" s="82">
        <v>63.76</v>
      </c>
      <c r="J203" s="82">
        <v>64.710000000000008</v>
      </c>
      <c r="K203" s="82"/>
      <c r="L203" s="137">
        <v>175.25</v>
      </c>
      <c r="M203" s="137">
        <v>303.72000000000003</v>
      </c>
      <c r="N203" s="138">
        <v>6560000</v>
      </c>
      <c r="O203" s="138">
        <v>602701000</v>
      </c>
      <c r="P203" s="138">
        <v>219805000</v>
      </c>
      <c r="Q203" s="138">
        <v>382896000</v>
      </c>
      <c r="R203" s="87">
        <f t="shared" si="6"/>
        <v>6559989.4639799809</v>
      </c>
      <c r="S203" s="138">
        <v>602701000</v>
      </c>
      <c r="T203" s="87">
        <f t="shared" si="7"/>
        <v>11368901.569186877</v>
      </c>
      <c r="U203" s="135"/>
      <c r="V203" s="115" t="s">
        <v>2043</v>
      </c>
      <c r="W203" s="115" t="s">
        <v>2043</v>
      </c>
      <c r="X203" s="115" t="s">
        <v>772</v>
      </c>
    </row>
    <row r="204" spans="1:24">
      <c r="A204" s="135"/>
      <c r="B204" s="135">
        <v>11</v>
      </c>
      <c r="C204" s="82">
        <v>1</v>
      </c>
      <c r="D204" s="82">
        <v>15</v>
      </c>
      <c r="E204" s="82"/>
      <c r="F204" s="83" t="s">
        <v>2247</v>
      </c>
      <c r="G204" s="82">
        <v>5</v>
      </c>
      <c r="H204" s="82">
        <v>26.74</v>
      </c>
      <c r="I204" s="82">
        <v>39.85</v>
      </c>
      <c r="J204" s="82">
        <v>40.44</v>
      </c>
      <c r="K204" s="82"/>
      <c r="L204" s="137">
        <v>109.55</v>
      </c>
      <c r="M204" s="137">
        <v>189.84</v>
      </c>
      <c r="N204" s="138">
        <v>6560000</v>
      </c>
      <c r="O204" s="138">
        <v>376718000</v>
      </c>
      <c r="P204" s="138">
        <v>137389000</v>
      </c>
      <c r="Q204" s="138">
        <v>239329000</v>
      </c>
      <c r="R204" s="87">
        <f t="shared" si="6"/>
        <v>6559991.3628875818</v>
      </c>
      <c r="S204" s="138">
        <v>376718000</v>
      </c>
      <c r="T204" s="87">
        <f t="shared" si="7"/>
        <v>11367857.237157267</v>
      </c>
      <c r="U204" s="135"/>
      <c r="V204" s="115" t="s">
        <v>2043</v>
      </c>
      <c r="W204" s="115" t="s">
        <v>2043</v>
      </c>
      <c r="X204" s="115" t="s">
        <v>772</v>
      </c>
    </row>
    <row r="205" spans="1:24">
      <c r="A205" s="135"/>
      <c r="B205" s="135">
        <v>11</v>
      </c>
      <c r="C205" s="82">
        <v>1</v>
      </c>
      <c r="D205" s="82">
        <v>15</v>
      </c>
      <c r="E205" s="82"/>
      <c r="F205" s="83">
        <v>1507</v>
      </c>
      <c r="G205" s="82">
        <v>5</v>
      </c>
      <c r="H205" s="82">
        <v>26.74</v>
      </c>
      <c r="I205" s="82">
        <v>39.85</v>
      </c>
      <c r="J205" s="82">
        <v>40.44</v>
      </c>
      <c r="K205" s="82"/>
      <c r="L205" s="137">
        <v>109.55</v>
      </c>
      <c r="M205" s="137">
        <v>189.84</v>
      </c>
      <c r="N205" s="138">
        <v>6560000</v>
      </c>
      <c r="O205" s="138">
        <v>376718000</v>
      </c>
      <c r="P205" s="138">
        <v>137389000</v>
      </c>
      <c r="Q205" s="138">
        <v>239329000</v>
      </c>
      <c r="R205" s="87">
        <f t="shared" si="6"/>
        <v>6559991.3628875818</v>
      </c>
      <c r="S205" s="138">
        <v>376718000</v>
      </c>
      <c r="T205" s="87">
        <f t="shared" si="7"/>
        <v>11367857.237157267</v>
      </c>
      <c r="U205" s="135"/>
      <c r="V205" s="115" t="s">
        <v>2043</v>
      </c>
      <c r="W205" s="115" t="s">
        <v>2043</v>
      </c>
      <c r="X205" s="115" t="s">
        <v>772</v>
      </c>
    </row>
    <row r="206" spans="1:24">
      <c r="A206" s="135"/>
      <c r="B206" s="135">
        <v>11</v>
      </c>
      <c r="C206" s="82">
        <v>1</v>
      </c>
      <c r="D206" s="82">
        <v>15</v>
      </c>
      <c r="E206" s="82"/>
      <c r="F206" s="83">
        <v>1508</v>
      </c>
      <c r="G206" s="82">
        <v>5</v>
      </c>
      <c r="H206" s="82">
        <v>26.74</v>
      </c>
      <c r="I206" s="82">
        <v>39.86</v>
      </c>
      <c r="J206" s="82">
        <v>40.44</v>
      </c>
      <c r="K206" s="82"/>
      <c r="L206" s="137">
        <v>109.55</v>
      </c>
      <c r="M206" s="137">
        <v>189.85000000000002</v>
      </c>
      <c r="N206" s="138">
        <v>6560000</v>
      </c>
      <c r="O206" s="138">
        <v>376737000</v>
      </c>
      <c r="P206" s="138">
        <v>137396000</v>
      </c>
      <c r="Q206" s="138">
        <v>239341000</v>
      </c>
      <c r="R206" s="87">
        <f t="shared" si="6"/>
        <v>6559976.6670947261</v>
      </c>
      <c r="S206" s="138">
        <v>376737000</v>
      </c>
      <c r="T206" s="87">
        <f t="shared" si="7"/>
        <v>11368430.581907202</v>
      </c>
      <c r="U206" s="135"/>
      <c r="V206" s="115" t="s">
        <v>2043</v>
      </c>
      <c r="W206" s="115" t="s">
        <v>2043</v>
      </c>
      <c r="X206" s="115" t="s">
        <v>772</v>
      </c>
    </row>
    <row r="207" spans="1:24">
      <c r="A207" s="135"/>
      <c r="B207" s="135">
        <v>11</v>
      </c>
      <c r="C207" s="82">
        <v>1</v>
      </c>
      <c r="D207" s="82">
        <v>15</v>
      </c>
      <c r="E207" s="82"/>
      <c r="F207" s="83">
        <v>1509</v>
      </c>
      <c r="G207" s="82">
        <v>5</v>
      </c>
      <c r="H207" s="82">
        <v>27.53</v>
      </c>
      <c r="I207" s="82">
        <v>41.03</v>
      </c>
      <c r="J207" s="82">
        <v>41.65</v>
      </c>
      <c r="K207" s="82"/>
      <c r="L207" s="137">
        <v>112.79</v>
      </c>
      <c r="M207" s="137">
        <v>195.47</v>
      </c>
      <c r="N207" s="138">
        <v>6560000</v>
      </c>
      <c r="O207" s="138">
        <v>387889000</v>
      </c>
      <c r="P207" s="138">
        <v>141463000</v>
      </c>
      <c r="Q207" s="138">
        <v>246426000</v>
      </c>
      <c r="R207" s="87">
        <f t="shared" si="6"/>
        <v>6559971.790814003</v>
      </c>
      <c r="S207" s="138">
        <v>387889000</v>
      </c>
      <c r="T207" s="87">
        <f t="shared" si="7"/>
        <v>11368717.846887253</v>
      </c>
      <c r="U207" s="135"/>
      <c r="V207" s="115" t="s">
        <v>2043</v>
      </c>
      <c r="W207" s="115" t="s">
        <v>2043</v>
      </c>
      <c r="X207" s="115" t="s">
        <v>772</v>
      </c>
    </row>
    <row r="208" spans="1:24">
      <c r="A208" s="135"/>
      <c r="B208" s="135">
        <v>11</v>
      </c>
      <c r="C208" s="82">
        <v>1</v>
      </c>
      <c r="D208" s="82">
        <v>15</v>
      </c>
      <c r="E208" s="82"/>
      <c r="F208" s="83" t="s">
        <v>2248</v>
      </c>
      <c r="G208" s="82">
        <v>5</v>
      </c>
      <c r="H208" s="82">
        <v>27.53</v>
      </c>
      <c r="I208" s="82">
        <v>41.03</v>
      </c>
      <c r="J208" s="82">
        <v>41.65</v>
      </c>
      <c r="K208" s="82"/>
      <c r="L208" s="137">
        <v>112.79</v>
      </c>
      <c r="M208" s="137">
        <v>195.47</v>
      </c>
      <c r="N208" s="138">
        <v>6560000</v>
      </c>
      <c r="O208" s="138">
        <v>387889000</v>
      </c>
      <c r="P208" s="138">
        <v>141463000</v>
      </c>
      <c r="Q208" s="138">
        <v>246426000</v>
      </c>
      <c r="R208" s="87">
        <f t="shared" si="6"/>
        <v>6559971.790814003</v>
      </c>
      <c r="S208" s="138">
        <v>387889000</v>
      </c>
      <c r="T208" s="87">
        <f t="shared" si="7"/>
        <v>11368717.846887253</v>
      </c>
      <c r="U208" s="135"/>
      <c r="V208" s="115" t="s">
        <v>2043</v>
      </c>
      <c r="W208" s="115" t="s">
        <v>2043</v>
      </c>
      <c r="X208" s="115" t="s">
        <v>772</v>
      </c>
    </row>
    <row r="209" spans="1:24">
      <c r="A209" s="135"/>
      <c r="B209" s="135">
        <v>11</v>
      </c>
      <c r="C209" s="82">
        <v>1</v>
      </c>
      <c r="D209" s="82">
        <v>15</v>
      </c>
      <c r="E209" s="82"/>
      <c r="F209" s="83" t="s">
        <v>2249</v>
      </c>
      <c r="G209" s="82">
        <v>5</v>
      </c>
      <c r="H209" s="82">
        <v>43.81</v>
      </c>
      <c r="I209" s="82">
        <v>65.3</v>
      </c>
      <c r="J209" s="82">
        <v>66.260000000000005</v>
      </c>
      <c r="K209" s="82"/>
      <c r="L209" s="137">
        <v>179.45999999999998</v>
      </c>
      <c r="M209" s="137">
        <v>311.02</v>
      </c>
      <c r="N209" s="138">
        <v>6560000</v>
      </c>
      <c r="O209" s="138">
        <v>617187000</v>
      </c>
      <c r="P209" s="138">
        <v>225088000</v>
      </c>
      <c r="Q209" s="138">
        <v>392099000</v>
      </c>
      <c r="R209" s="87">
        <f t="shared" si="6"/>
        <v>6559988.4358105119</v>
      </c>
      <c r="S209" s="138">
        <v>617187000</v>
      </c>
      <c r="T209" s="87">
        <f t="shared" si="7"/>
        <v>11369038.244209213</v>
      </c>
      <c r="U209" s="135"/>
      <c r="V209" s="115" t="s">
        <v>2043</v>
      </c>
      <c r="W209" s="115" t="s">
        <v>2043</v>
      </c>
      <c r="X209" s="115" t="s">
        <v>772</v>
      </c>
    </row>
    <row r="210" spans="1:24">
      <c r="A210" s="135"/>
      <c r="B210" s="135">
        <v>11</v>
      </c>
      <c r="C210" s="82">
        <v>1</v>
      </c>
      <c r="D210" s="82">
        <v>16</v>
      </c>
      <c r="E210" s="82"/>
      <c r="F210" s="83" t="s">
        <v>2250</v>
      </c>
      <c r="G210" s="82">
        <v>5</v>
      </c>
      <c r="H210" s="82">
        <v>43.81</v>
      </c>
      <c r="I210" s="82">
        <v>65.289999999999992</v>
      </c>
      <c r="J210" s="82">
        <v>66.259999999999991</v>
      </c>
      <c r="K210" s="82"/>
      <c r="L210" s="137">
        <v>179.45999999999998</v>
      </c>
      <c r="M210" s="137">
        <v>311.01</v>
      </c>
      <c r="N210" s="138">
        <v>6660000</v>
      </c>
      <c r="O210" s="138">
        <v>626575000</v>
      </c>
      <c r="P210" s="138">
        <v>228512000</v>
      </c>
      <c r="Q210" s="138">
        <v>398063000</v>
      </c>
      <c r="R210" s="87">
        <f t="shared" si="6"/>
        <v>6659986.2192520723</v>
      </c>
      <c r="S210" s="138">
        <v>626575000</v>
      </c>
      <c r="T210" s="87">
        <f t="shared" si="7"/>
        <v>11541972.105480814</v>
      </c>
      <c r="U210" s="135"/>
      <c r="V210" s="115" t="s">
        <v>2043</v>
      </c>
      <c r="W210" s="115" t="s">
        <v>2043</v>
      </c>
      <c r="X210" s="115" t="s">
        <v>772</v>
      </c>
    </row>
    <row r="211" spans="1:24">
      <c r="A211" s="135"/>
      <c r="B211" s="135">
        <v>11</v>
      </c>
      <c r="C211" s="82">
        <v>1</v>
      </c>
      <c r="D211" s="82">
        <v>16</v>
      </c>
      <c r="E211" s="82"/>
      <c r="F211" s="83" t="s">
        <v>2251</v>
      </c>
      <c r="G211" s="82">
        <v>5</v>
      </c>
      <c r="H211" s="82">
        <v>27.53</v>
      </c>
      <c r="I211" s="82">
        <v>41.03</v>
      </c>
      <c r="J211" s="82">
        <v>41.65</v>
      </c>
      <c r="K211" s="82"/>
      <c r="L211" s="137">
        <v>112.79</v>
      </c>
      <c r="M211" s="137">
        <v>195.47</v>
      </c>
      <c r="N211" s="138">
        <v>6660000</v>
      </c>
      <c r="O211" s="138">
        <v>393803000</v>
      </c>
      <c r="P211" s="138">
        <v>143620000</v>
      </c>
      <c r="Q211" s="138">
        <v>250183000</v>
      </c>
      <c r="R211" s="87">
        <f t="shared" si="6"/>
        <v>6659989.2524354309</v>
      </c>
      <c r="S211" s="138">
        <v>393803000</v>
      </c>
      <c r="T211" s="87">
        <f t="shared" si="7"/>
        <v>11542052.479595298</v>
      </c>
      <c r="U211" s="135"/>
      <c r="V211" s="115" t="s">
        <v>2043</v>
      </c>
      <c r="W211" s="115" t="s">
        <v>2043</v>
      </c>
      <c r="X211" s="115" t="s">
        <v>772</v>
      </c>
    </row>
    <row r="212" spans="1:24">
      <c r="A212" s="135"/>
      <c r="B212" s="135">
        <v>11</v>
      </c>
      <c r="C212" s="82">
        <v>1</v>
      </c>
      <c r="D212" s="82">
        <v>16</v>
      </c>
      <c r="E212" s="82"/>
      <c r="F212" s="83">
        <v>1602</v>
      </c>
      <c r="G212" s="82">
        <v>5</v>
      </c>
      <c r="H212" s="82">
        <v>27.53</v>
      </c>
      <c r="I212" s="82">
        <v>41.03</v>
      </c>
      <c r="J212" s="82">
        <v>41.65</v>
      </c>
      <c r="K212" s="82"/>
      <c r="L212" s="137">
        <v>112.79</v>
      </c>
      <c r="M212" s="137">
        <v>195.47</v>
      </c>
      <c r="N212" s="138">
        <v>6660000</v>
      </c>
      <c r="O212" s="138">
        <v>393803000</v>
      </c>
      <c r="P212" s="138">
        <v>143620000</v>
      </c>
      <c r="Q212" s="138">
        <v>250183000</v>
      </c>
      <c r="R212" s="87">
        <f t="shared" si="6"/>
        <v>6659989.2524354309</v>
      </c>
      <c r="S212" s="138">
        <v>393803000</v>
      </c>
      <c r="T212" s="87">
        <f t="shared" si="7"/>
        <v>11542052.479595298</v>
      </c>
      <c r="U212" s="135"/>
      <c r="V212" s="115" t="s">
        <v>2043</v>
      </c>
      <c r="W212" s="115" t="s">
        <v>2043</v>
      </c>
      <c r="X212" s="115" t="s">
        <v>772</v>
      </c>
    </row>
    <row r="213" spans="1:24">
      <c r="A213" s="135"/>
      <c r="B213" s="135">
        <v>11</v>
      </c>
      <c r="C213" s="82">
        <v>1</v>
      </c>
      <c r="D213" s="82">
        <v>16</v>
      </c>
      <c r="E213" s="82"/>
      <c r="F213" s="83">
        <v>1603</v>
      </c>
      <c r="G213" s="82">
        <v>5</v>
      </c>
      <c r="H213" s="82">
        <v>27.53</v>
      </c>
      <c r="I213" s="82">
        <v>41.03</v>
      </c>
      <c r="J213" s="82">
        <v>41.65</v>
      </c>
      <c r="K213" s="82"/>
      <c r="L213" s="137">
        <v>112.79</v>
      </c>
      <c r="M213" s="137">
        <v>195.47</v>
      </c>
      <c r="N213" s="138">
        <v>6660000</v>
      </c>
      <c r="O213" s="138">
        <v>393803000</v>
      </c>
      <c r="P213" s="138">
        <v>143620000</v>
      </c>
      <c r="Q213" s="138">
        <v>250183000</v>
      </c>
      <c r="R213" s="87">
        <f t="shared" si="6"/>
        <v>6659989.2524354309</v>
      </c>
      <c r="S213" s="138">
        <v>393803000</v>
      </c>
      <c r="T213" s="87">
        <f t="shared" si="7"/>
        <v>11542052.479595298</v>
      </c>
      <c r="U213" s="135"/>
      <c r="V213" s="115" t="s">
        <v>2043</v>
      </c>
      <c r="W213" s="115" t="s">
        <v>2043</v>
      </c>
      <c r="X213" s="115" t="s">
        <v>772</v>
      </c>
    </row>
    <row r="214" spans="1:24">
      <c r="A214" s="135"/>
      <c r="B214" s="135">
        <v>11</v>
      </c>
      <c r="C214" s="82">
        <v>1</v>
      </c>
      <c r="D214" s="82">
        <v>16</v>
      </c>
      <c r="E214" s="82"/>
      <c r="F214" s="83">
        <v>1604</v>
      </c>
      <c r="G214" s="82">
        <v>5</v>
      </c>
      <c r="H214" s="82">
        <v>27.53</v>
      </c>
      <c r="I214" s="82">
        <v>41.03</v>
      </c>
      <c r="J214" s="82">
        <v>41.65</v>
      </c>
      <c r="K214" s="82"/>
      <c r="L214" s="137">
        <v>112.79</v>
      </c>
      <c r="M214" s="137">
        <v>195.47</v>
      </c>
      <c r="N214" s="138">
        <v>6660000</v>
      </c>
      <c r="O214" s="138">
        <v>393803000</v>
      </c>
      <c r="P214" s="138">
        <v>143620000</v>
      </c>
      <c r="Q214" s="138">
        <v>250183000</v>
      </c>
      <c r="R214" s="87">
        <f t="shared" si="6"/>
        <v>6659989.2524354309</v>
      </c>
      <c r="S214" s="138">
        <v>393803000</v>
      </c>
      <c r="T214" s="87">
        <f t="shared" si="7"/>
        <v>11542052.479595298</v>
      </c>
      <c r="U214" s="135"/>
      <c r="V214" s="115" t="s">
        <v>2043</v>
      </c>
      <c r="W214" s="115" t="s">
        <v>2043</v>
      </c>
      <c r="X214" s="115" t="s">
        <v>772</v>
      </c>
    </row>
    <row r="215" spans="1:24">
      <c r="A215" s="135"/>
      <c r="B215" s="135">
        <v>11</v>
      </c>
      <c r="C215" s="82">
        <v>1</v>
      </c>
      <c r="D215" s="82">
        <v>16</v>
      </c>
      <c r="E215" s="82"/>
      <c r="F215" s="83" t="s">
        <v>2252</v>
      </c>
      <c r="G215" s="82">
        <v>5</v>
      </c>
      <c r="H215" s="82">
        <v>27.53</v>
      </c>
      <c r="I215" s="82">
        <v>41.03</v>
      </c>
      <c r="J215" s="82">
        <v>41.65</v>
      </c>
      <c r="K215" s="82"/>
      <c r="L215" s="137">
        <v>112.79</v>
      </c>
      <c r="M215" s="137">
        <v>195.47</v>
      </c>
      <c r="N215" s="138">
        <v>6660000</v>
      </c>
      <c r="O215" s="138">
        <v>393803000</v>
      </c>
      <c r="P215" s="138">
        <v>143620000</v>
      </c>
      <c r="Q215" s="138">
        <v>250183000</v>
      </c>
      <c r="R215" s="87">
        <f t="shared" si="6"/>
        <v>6659989.2524354309</v>
      </c>
      <c r="S215" s="138">
        <v>393803000</v>
      </c>
      <c r="T215" s="87">
        <f t="shared" si="7"/>
        <v>11542052.479595298</v>
      </c>
      <c r="U215" s="135"/>
      <c r="V215" s="115" t="s">
        <v>2043</v>
      </c>
      <c r="W215" s="115" t="s">
        <v>2043</v>
      </c>
      <c r="X215" s="115" t="s">
        <v>772</v>
      </c>
    </row>
    <row r="216" spans="1:24">
      <c r="A216" s="135"/>
      <c r="B216" s="135">
        <v>11</v>
      </c>
      <c r="C216" s="82">
        <v>1</v>
      </c>
      <c r="D216" s="82">
        <v>16</v>
      </c>
      <c r="E216" s="82"/>
      <c r="F216" s="83" t="s">
        <v>2253</v>
      </c>
      <c r="G216" s="82">
        <v>5</v>
      </c>
      <c r="H216" s="82">
        <v>43.81</v>
      </c>
      <c r="I216" s="82">
        <v>65.3</v>
      </c>
      <c r="J216" s="82">
        <v>66.259999999999991</v>
      </c>
      <c r="K216" s="82"/>
      <c r="L216" s="137">
        <v>179.45999999999998</v>
      </c>
      <c r="M216" s="137">
        <v>311.02</v>
      </c>
      <c r="N216" s="138">
        <v>6660000</v>
      </c>
      <c r="O216" s="138">
        <v>626595000</v>
      </c>
      <c r="P216" s="138">
        <v>228519000</v>
      </c>
      <c r="Q216" s="138">
        <v>398076000</v>
      </c>
      <c r="R216" s="87">
        <f t="shared" si="6"/>
        <v>6659984.6625685366</v>
      </c>
      <c r="S216" s="138">
        <v>626595000</v>
      </c>
      <c r="T216" s="87">
        <f t="shared" si="7"/>
        <v>11542340.52018314</v>
      </c>
      <c r="U216" s="135"/>
      <c r="V216" s="115" t="s">
        <v>2043</v>
      </c>
      <c r="W216" s="115" t="s">
        <v>2043</v>
      </c>
      <c r="X216" s="115" t="s">
        <v>772</v>
      </c>
    </row>
    <row r="217" spans="1:24">
      <c r="A217" s="135"/>
      <c r="B217" s="135">
        <v>11</v>
      </c>
      <c r="C217" s="82">
        <v>1</v>
      </c>
      <c r="D217" s="82">
        <v>16</v>
      </c>
      <c r="E217" s="82"/>
      <c r="F217" s="83">
        <v>1606</v>
      </c>
      <c r="G217" s="82">
        <v>5</v>
      </c>
      <c r="H217" s="82">
        <v>69.52</v>
      </c>
      <c r="I217" s="82">
        <v>103.61</v>
      </c>
      <c r="J217" s="82">
        <v>105.15</v>
      </c>
      <c r="K217" s="82"/>
      <c r="L217" s="137">
        <v>284.8</v>
      </c>
      <c r="M217" s="137">
        <v>493.56000000000006</v>
      </c>
      <c r="N217" s="138">
        <v>6660000</v>
      </c>
      <c r="O217" s="138">
        <v>994349000</v>
      </c>
      <c r="P217" s="138">
        <v>362639000</v>
      </c>
      <c r="Q217" s="138">
        <v>631710000</v>
      </c>
      <c r="R217" s="87">
        <f t="shared" si="6"/>
        <v>6659988.9217752749</v>
      </c>
      <c r="S217" s="138">
        <v>994349000</v>
      </c>
      <c r="T217" s="87">
        <f t="shared" si="7"/>
        <v>11541798.217104653</v>
      </c>
      <c r="U217" s="135"/>
      <c r="V217" s="115" t="s">
        <v>2043</v>
      </c>
      <c r="W217" s="115" t="s">
        <v>2043</v>
      </c>
      <c r="X217" s="115" t="s">
        <v>772</v>
      </c>
    </row>
    <row r="218" spans="1:24">
      <c r="A218" s="135"/>
      <c r="B218" s="135">
        <v>11</v>
      </c>
      <c r="C218" s="82">
        <v>1</v>
      </c>
      <c r="D218" s="82">
        <v>16</v>
      </c>
      <c r="E218" s="82"/>
      <c r="F218" s="83">
        <v>1607</v>
      </c>
      <c r="G218" s="82">
        <v>5</v>
      </c>
      <c r="H218" s="82">
        <v>26.74</v>
      </c>
      <c r="I218" s="82">
        <v>39.85</v>
      </c>
      <c r="J218" s="82">
        <v>40.44</v>
      </c>
      <c r="K218" s="82"/>
      <c r="L218" s="137">
        <v>109.55</v>
      </c>
      <c r="M218" s="137">
        <v>189.84</v>
      </c>
      <c r="N218" s="138">
        <v>6660000</v>
      </c>
      <c r="O218" s="138">
        <v>382460000</v>
      </c>
      <c r="P218" s="138">
        <v>139483000</v>
      </c>
      <c r="Q218" s="138">
        <v>242977000</v>
      </c>
      <c r="R218" s="87">
        <f t="shared" si="6"/>
        <v>6659979.8699557343</v>
      </c>
      <c r="S218" s="138">
        <v>382460000</v>
      </c>
      <c r="T218" s="87">
        <f t="shared" si="7"/>
        <v>11541128.055795498</v>
      </c>
      <c r="U218" s="135"/>
      <c r="V218" s="115" t="s">
        <v>2043</v>
      </c>
      <c r="W218" s="115" t="s">
        <v>2043</v>
      </c>
      <c r="X218" s="115" t="s">
        <v>772</v>
      </c>
    </row>
    <row r="219" spans="1:24">
      <c r="A219" s="135"/>
      <c r="B219" s="135">
        <v>11</v>
      </c>
      <c r="C219" s="82">
        <v>1</v>
      </c>
      <c r="D219" s="82">
        <v>16</v>
      </c>
      <c r="E219" s="82"/>
      <c r="F219" s="83">
        <v>1608</v>
      </c>
      <c r="G219" s="82">
        <v>5</v>
      </c>
      <c r="H219" s="82">
        <v>26.74</v>
      </c>
      <c r="I219" s="82">
        <v>39.86</v>
      </c>
      <c r="J219" s="82">
        <v>40.44</v>
      </c>
      <c r="K219" s="82"/>
      <c r="L219" s="137">
        <v>109.55</v>
      </c>
      <c r="M219" s="137">
        <v>189.85000000000002</v>
      </c>
      <c r="N219" s="138">
        <v>6660000</v>
      </c>
      <c r="O219" s="138">
        <v>382480000</v>
      </c>
      <c r="P219" s="138">
        <v>139490000</v>
      </c>
      <c r="Q219" s="138">
        <v>242990000</v>
      </c>
      <c r="R219" s="87">
        <f t="shared" si="6"/>
        <v>6659977.3200678211</v>
      </c>
      <c r="S219" s="138">
        <v>382480000</v>
      </c>
      <c r="T219" s="87">
        <f t="shared" si="7"/>
        <v>11541731.576584904</v>
      </c>
      <c r="U219" s="135"/>
      <c r="V219" s="115" t="s">
        <v>2043</v>
      </c>
      <c r="W219" s="115" t="s">
        <v>2043</v>
      </c>
      <c r="X219" s="115" t="s">
        <v>772</v>
      </c>
    </row>
    <row r="220" spans="1:24">
      <c r="A220" s="135"/>
      <c r="B220" s="135">
        <v>11</v>
      </c>
      <c r="C220" s="82">
        <v>1</v>
      </c>
      <c r="D220" s="82">
        <v>16</v>
      </c>
      <c r="E220" s="82"/>
      <c r="F220" s="83">
        <v>1609</v>
      </c>
      <c r="G220" s="82">
        <v>5</v>
      </c>
      <c r="H220" s="82">
        <v>27.53</v>
      </c>
      <c r="I220" s="82">
        <v>41.03</v>
      </c>
      <c r="J220" s="82">
        <v>41.65</v>
      </c>
      <c r="K220" s="82"/>
      <c r="L220" s="137">
        <v>112.79</v>
      </c>
      <c r="M220" s="137">
        <v>195.47</v>
      </c>
      <c r="N220" s="138">
        <v>6660000</v>
      </c>
      <c r="O220" s="138">
        <v>393803000</v>
      </c>
      <c r="P220" s="138">
        <v>143620000</v>
      </c>
      <c r="Q220" s="138">
        <v>250183000</v>
      </c>
      <c r="R220" s="87">
        <f t="shared" si="6"/>
        <v>6659989.2524354309</v>
      </c>
      <c r="S220" s="138">
        <v>393803000</v>
      </c>
      <c r="T220" s="87">
        <f t="shared" si="7"/>
        <v>11542052.479595298</v>
      </c>
      <c r="U220" s="135"/>
      <c r="V220" s="115" t="s">
        <v>2043</v>
      </c>
      <c r="W220" s="115" t="s">
        <v>2043</v>
      </c>
      <c r="X220" s="115" t="s">
        <v>772</v>
      </c>
    </row>
    <row r="221" spans="1:24">
      <c r="A221" s="135"/>
      <c r="B221" s="135">
        <v>11</v>
      </c>
      <c r="C221" s="82">
        <v>1</v>
      </c>
      <c r="D221" s="82">
        <v>16</v>
      </c>
      <c r="E221" s="82"/>
      <c r="F221" s="83">
        <v>1610</v>
      </c>
      <c r="G221" s="82">
        <v>5</v>
      </c>
      <c r="H221" s="82">
        <v>71.34</v>
      </c>
      <c r="I221" s="82">
        <v>106.33</v>
      </c>
      <c r="J221" s="82">
        <v>107.91</v>
      </c>
      <c r="K221" s="82"/>
      <c r="L221" s="137">
        <v>292.25</v>
      </c>
      <c r="M221" s="137">
        <v>506.48999999999995</v>
      </c>
      <c r="N221" s="138">
        <v>6660000</v>
      </c>
      <c r="O221" s="138">
        <v>1020399000</v>
      </c>
      <c r="P221" s="138">
        <v>372139000</v>
      </c>
      <c r="Q221" s="138">
        <v>648260000</v>
      </c>
      <c r="R221" s="87">
        <f t="shared" si="6"/>
        <v>6659992.9607904283</v>
      </c>
      <c r="S221" s="138">
        <v>1020399000</v>
      </c>
      <c r="T221" s="87">
        <f t="shared" si="7"/>
        <v>11542240.666247198</v>
      </c>
      <c r="U221" s="135"/>
      <c r="V221" s="115" t="s">
        <v>2043</v>
      </c>
      <c r="W221" s="115" t="s">
        <v>2043</v>
      </c>
      <c r="X221" s="115" t="s">
        <v>772</v>
      </c>
    </row>
    <row r="222" spans="1:24">
      <c r="A222" s="135"/>
      <c r="B222" s="135">
        <v>11</v>
      </c>
      <c r="C222" s="82">
        <v>1</v>
      </c>
      <c r="D222" s="82">
        <v>17</v>
      </c>
      <c r="E222" s="82"/>
      <c r="F222" s="83">
        <v>1701</v>
      </c>
      <c r="G222" s="82">
        <v>5</v>
      </c>
      <c r="H222" s="82">
        <v>71.34</v>
      </c>
      <c r="I222" s="82">
        <v>106.32</v>
      </c>
      <c r="J222" s="82">
        <v>107.91000000000001</v>
      </c>
      <c r="K222" s="82"/>
      <c r="L222" s="137">
        <v>292.25</v>
      </c>
      <c r="M222" s="137">
        <v>506.48</v>
      </c>
      <c r="N222" s="138">
        <v>6800000</v>
      </c>
      <c r="O222" s="138">
        <v>1041829000</v>
      </c>
      <c r="P222" s="138">
        <v>379955000</v>
      </c>
      <c r="Q222" s="138">
        <v>661874000</v>
      </c>
      <c r="R222" s="87">
        <f t="shared" si="6"/>
        <v>6799997.6502869911</v>
      </c>
      <c r="S222" s="138">
        <v>1041829000</v>
      </c>
      <c r="T222" s="87">
        <f t="shared" si="7"/>
        <v>11784646.056175724</v>
      </c>
      <c r="U222" s="135"/>
      <c r="V222" s="115" t="s">
        <v>2043</v>
      </c>
      <c r="W222" s="115" t="s">
        <v>2043</v>
      </c>
      <c r="X222" s="115" t="s">
        <v>772</v>
      </c>
    </row>
    <row r="223" spans="1:24">
      <c r="A223" s="135"/>
      <c r="B223" s="135">
        <v>11</v>
      </c>
      <c r="C223" s="82">
        <v>1</v>
      </c>
      <c r="D223" s="82">
        <v>17</v>
      </c>
      <c r="E223" s="82"/>
      <c r="F223" s="83">
        <v>1702</v>
      </c>
      <c r="G223" s="82">
        <v>5</v>
      </c>
      <c r="H223" s="82">
        <v>27.53</v>
      </c>
      <c r="I223" s="82">
        <v>41.03</v>
      </c>
      <c r="J223" s="82">
        <v>41.65</v>
      </c>
      <c r="K223" s="82"/>
      <c r="L223" s="137">
        <v>112.79</v>
      </c>
      <c r="M223" s="137">
        <v>195.47</v>
      </c>
      <c r="N223" s="138">
        <v>6800000</v>
      </c>
      <c r="O223" s="138">
        <v>402081000</v>
      </c>
      <c r="P223" s="138">
        <v>146639000</v>
      </c>
      <c r="Q223" s="138">
        <v>255442000</v>
      </c>
      <c r="R223" s="87">
        <f t="shared" si="6"/>
        <v>6799986.6395342108</v>
      </c>
      <c r="S223" s="138">
        <v>402081000</v>
      </c>
      <c r="T223" s="87">
        <f t="shared" si="7"/>
        <v>11784674.070660096</v>
      </c>
      <c r="U223" s="135"/>
      <c r="V223" s="115" t="s">
        <v>2043</v>
      </c>
      <c r="W223" s="115" t="s">
        <v>2043</v>
      </c>
      <c r="X223" s="115" t="s">
        <v>772</v>
      </c>
    </row>
    <row r="224" spans="1:24">
      <c r="A224" s="135"/>
      <c r="B224" s="135">
        <v>11</v>
      </c>
      <c r="C224" s="82">
        <v>1</v>
      </c>
      <c r="D224" s="82">
        <v>17</v>
      </c>
      <c r="E224" s="82"/>
      <c r="F224" s="83">
        <v>1703</v>
      </c>
      <c r="G224" s="82">
        <v>5</v>
      </c>
      <c r="H224" s="82">
        <v>27.53</v>
      </c>
      <c r="I224" s="82">
        <v>41.03</v>
      </c>
      <c r="J224" s="82">
        <v>41.65</v>
      </c>
      <c r="K224" s="82"/>
      <c r="L224" s="137">
        <v>112.79</v>
      </c>
      <c r="M224" s="137">
        <v>195.47</v>
      </c>
      <c r="N224" s="138">
        <v>6800000</v>
      </c>
      <c r="O224" s="138">
        <v>402081000</v>
      </c>
      <c r="P224" s="138">
        <v>146639000</v>
      </c>
      <c r="Q224" s="138">
        <v>255442000</v>
      </c>
      <c r="R224" s="87">
        <f t="shared" si="6"/>
        <v>6799986.6395342108</v>
      </c>
      <c r="S224" s="138">
        <v>402081000</v>
      </c>
      <c r="T224" s="87">
        <f t="shared" si="7"/>
        <v>11784674.070660096</v>
      </c>
      <c r="U224" s="135"/>
      <c r="V224" s="115" t="s">
        <v>2043</v>
      </c>
      <c r="W224" s="115" t="s">
        <v>2043</v>
      </c>
      <c r="X224" s="115" t="s">
        <v>772</v>
      </c>
    </row>
    <row r="225" spans="1:24">
      <c r="A225" s="135"/>
      <c r="B225" s="135">
        <v>11</v>
      </c>
      <c r="C225" s="82">
        <v>1</v>
      </c>
      <c r="D225" s="82">
        <v>17</v>
      </c>
      <c r="E225" s="82"/>
      <c r="F225" s="83">
        <v>1704</v>
      </c>
      <c r="G225" s="82">
        <v>5</v>
      </c>
      <c r="H225" s="82">
        <v>27.53</v>
      </c>
      <c r="I225" s="82">
        <v>41.03</v>
      </c>
      <c r="J225" s="82">
        <v>41.65</v>
      </c>
      <c r="K225" s="82"/>
      <c r="L225" s="137">
        <v>112.79</v>
      </c>
      <c r="M225" s="137">
        <v>195.47</v>
      </c>
      <c r="N225" s="138">
        <v>6800000</v>
      </c>
      <c r="O225" s="138">
        <v>402081000</v>
      </c>
      <c r="P225" s="138">
        <v>146639000</v>
      </c>
      <c r="Q225" s="138">
        <v>255442000</v>
      </c>
      <c r="R225" s="87">
        <f t="shared" si="6"/>
        <v>6799986.6395342108</v>
      </c>
      <c r="S225" s="138">
        <v>402081000</v>
      </c>
      <c r="T225" s="87">
        <f t="shared" si="7"/>
        <v>11784674.070660096</v>
      </c>
      <c r="U225" s="135"/>
      <c r="V225" s="115" t="s">
        <v>2043</v>
      </c>
      <c r="W225" s="115" t="s">
        <v>2043</v>
      </c>
      <c r="X225" s="115" t="s">
        <v>772</v>
      </c>
    </row>
    <row r="226" spans="1:24">
      <c r="A226" s="135"/>
      <c r="B226" s="135">
        <v>11</v>
      </c>
      <c r="C226" s="82">
        <v>1</v>
      </c>
      <c r="D226" s="82">
        <v>17</v>
      </c>
      <c r="E226" s="82"/>
      <c r="F226" s="83">
        <v>1705</v>
      </c>
      <c r="G226" s="82">
        <v>5</v>
      </c>
      <c r="H226" s="82">
        <v>71.34</v>
      </c>
      <c r="I226" s="82">
        <v>106.33</v>
      </c>
      <c r="J226" s="82">
        <v>107.91000000000001</v>
      </c>
      <c r="K226" s="82"/>
      <c r="L226" s="137">
        <v>292.25</v>
      </c>
      <c r="M226" s="137">
        <v>506.49</v>
      </c>
      <c r="N226" s="138">
        <v>6800000</v>
      </c>
      <c r="O226" s="138">
        <v>1041849000</v>
      </c>
      <c r="P226" s="138">
        <v>379962000</v>
      </c>
      <c r="Q226" s="138">
        <v>661887000</v>
      </c>
      <c r="R226" s="87">
        <f t="shared" si="6"/>
        <v>6799993.9300279077</v>
      </c>
      <c r="S226" s="138">
        <v>1041849000</v>
      </c>
      <c r="T226" s="87">
        <f t="shared" si="7"/>
        <v>11784872.286124328</v>
      </c>
      <c r="U226" s="135"/>
      <c r="V226" s="115" t="s">
        <v>2043</v>
      </c>
      <c r="W226" s="115" t="s">
        <v>2043</v>
      </c>
      <c r="X226" s="115" t="s">
        <v>772</v>
      </c>
    </row>
    <row r="227" spans="1:24">
      <c r="A227" s="135"/>
      <c r="B227" s="135">
        <v>11</v>
      </c>
      <c r="C227" s="82">
        <v>1</v>
      </c>
      <c r="D227" s="82">
        <v>17</v>
      </c>
      <c r="E227" s="82"/>
      <c r="F227" s="83">
        <v>1706</v>
      </c>
      <c r="G227" s="82">
        <v>5</v>
      </c>
      <c r="H227" s="82">
        <v>69.52</v>
      </c>
      <c r="I227" s="82">
        <v>103.61</v>
      </c>
      <c r="J227" s="82">
        <v>105.15</v>
      </c>
      <c r="K227" s="82"/>
      <c r="L227" s="137">
        <v>284.8</v>
      </c>
      <c r="M227" s="137">
        <v>493.56000000000006</v>
      </c>
      <c r="N227" s="138">
        <v>6800000</v>
      </c>
      <c r="O227" s="138">
        <v>1015252000</v>
      </c>
      <c r="P227" s="138">
        <v>370262000</v>
      </c>
      <c r="Q227" s="138">
        <v>644990000</v>
      </c>
      <c r="R227" s="87">
        <f t="shared" si="6"/>
        <v>6799993.8379886653</v>
      </c>
      <c r="S227" s="138">
        <v>1015252000</v>
      </c>
      <c r="T227" s="87">
        <f t="shared" si="7"/>
        <v>11784427.523446931</v>
      </c>
      <c r="U227" s="135"/>
      <c r="V227" s="115" t="s">
        <v>2043</v>
      </c>
      <c r="W227" s="115" t="s">
        <v>2043</v>
      </c>
      <c r="X227" s="115" t="s">
        <v>772</v>
      </c>
    </row>
    <row r="228" spans="1:24">
      <c r="A228" s="135"/>
      <c r="B228" s="135">
        <v>11</v>
      </c>
      <c r="C228" s="82">
        <v>1</v>
      </c>
      <c r="D228" s="82">
        <v>17</v>
      </c>
      <c r="E228" s="82"/>
      <c r="F228" s="83">
        <v>1707</v>
      </c>
      <c r="G228" s="82">
        <v>5</v>
      </c>
      <c r="H228" s="82">
        <v>26.74</v>
      </c>
      <c r="I228" s="82">
        <v>39.85</v>
      </c>
      <c r="J228" s="82">
        <v>40.44</v>
      </c>
      <c r="K228" s="82"/>
      <c r="L228" s="137">
        <v>109.55</v>
      </c>
      <c r="M228" s="137">
        <v>189.84</v>
      </c>
      <c r="N228" s="138">
        <v>6800000</v>
      </c>
      <c r="O228" s="138">
        <v>390500000</v>
      </c>
      <c r="P228" s="138">
        <v>142415000</v>
      </c>
      <c r="Q228" s="138">
        <v>248085000</v>
      </c>
      <c r="R228" s="87">
        <f t="shared" si="6"/>
        <v>6799984.676090871</v>
      </c>
      <c r="S228" s="138">
        <v>390500000</v>
      </c>
      <c r="T228" s="87">
        <f t="shared" si="7"/>
        <v>11783743.413136385</v>
      </c>
      <c r="U228" s="135"/>
      <c r="V228" s="115" t="s">
        <v>2043</v>
      </c>
      <c r="W228" s="115" t="s">
        <v>2043</v>
      </c>
      <c r="X228" s="115" t="s">
        <v>772</v>
      </c>
    </row>
    <row r="229" spans="1:24">
      <c r="A229" s="135"/>
      <c r="B229" s="135">
        <v>11</v>
      </c>
      <c r="C229" s="82">
        <v>1</v>
      </c>
      <c r="D229" s="82">
        <v>17</v>
      </c>
      <c r="E229" s="82"/>
      <c r="F229" s="83">
        <v>1708</v>
      </c>
      <c r="G229" s="82">
        <v>5</v>
      </c>
      <c r="H229" s="82">
        <v>26.74</v>
      </c>
      <c r="I229" s="82">
        <v>39.86</v>
      </c>
      <c r="J229" s="82">
        <v>40.44</v>
      </c>
      <c r="K229" s="82"/>
      <c r="L229" s="137">
        <v>109.55</v>
      </c>
      <c r="M229" s="137">
        <v>189.85000000000002</v>
      </c>
      <c r="N229" s="138">
        <v>6800000</v>
      </c>
      <c r="O229" s="138">
        <v>390521000</v>
      </c>
      <c r="P229" s="138">
        <v>142423000</v>
      </c>
      <c r="Q229" s="138">
        <v>248098000</v>
      </c>
      <c r="R229" s="87">
        <f t="shared" si="6"/>
        <v>6799992.164322855</v>
      </c>
      <c r="S229" s="138">
        <v>390521000</v>
      </c>
      <c r="T229" s="87">
        <f t="shared" si="7"/>
        <v>11784377.109965261</v>
      </c>
      <c r="U229" s="135"/>
      <c r="V229" s="115" t="s">
        <v>2043</v>
      </c>
      <c r="W229" s="115" t="s">
        <v>2043</v>
      </c>
      <c r="X229" s="115" t="s">
        <v>772</v>
      </c>
    </row>
    <row r="230" spans="1:24">
      <c r="A230" s="135"/>
      <c r="B230" s="135">
        <v>11</v>
      </c>
      <c r="C230" s="82">
        <v>1</v>
      </c>
      <c r="D230" s="82">
        <v>17</v>
      </c>
      <c r="E230" s="82"/>
      <c r="F230" s="83">
        <v>1709</v>
      </c>
      <c r="G230" s="82">
        <v>5</v>
      </c>
      <c r="H230" s="82">
        <v>27.53</v>
      </c>
      <c r="I230" s="82">
        <v>41.03</v>
      </c>
      <c r="J230" s="82">
        <v>41.65</v>
      </c>
      <c r="K230" s="82"/>
      <c r="L230" s="137">
        <v>112.79</v>
      </c>
      <c r="M230" s="137">
        <v>195.47</v>
      </c>
      <c r="N230" s="138">
        <v>6800000</v>
      </c>
      <c r="O230" s="138">
        <v>402081000</v>
      </c>
      <c r="P230" s="138">
        <v>146639000</v>
      </c>
      <c r="Q230" s="138">
        <v>255442000</v>
      </c>
      <c r="R230" s="87">
        <f t="shared" si="6"/>
        <v>6799986.6395342108</v>
      </c>
      <c r="S230" s="138">
        <v>402081000</v>
      </c>
      <c r="T230" s="87">
        <f t="shared" si="7"/>
        <v>11784674.070660096</v>
      </c>
      <c r="U230" s="135"/>
      <c r="V230" s="115" t="s">
        <v>2043</v>
      </c>
      <c r="W230" s="115" t="s">
        <v>2043</v>
      </c>
      <c r="X230" s="115" t="s">
        <v>772</v>
      </c>
    </row>
    <row r="231" spans="1:24">
      <c r="A231" s="135"/>
      <c r="B231" s="135">
        <v>11</v>
      </c>
      <c r="C231" s="82">
        <v>1</v>
      </c>
      <c r="D231" s="82">
        <v>17</v>
      </c>
      <c r="E231" s="82"/>
      <c r="F231" s="83">
        <v>1710</v>
      </c>
      <c r="G231" s="82">
        <v>5</v>
      </c>
      <c r="H231" s="82">
        <v>71.34</v>
      </c>
      <c r="I231" s="82">
        <v>106.33</v>
      </c>
      <c r="J231" s="82">
        <v>107.91</v>
      </c>
      <c r="K231" s="82"/>
      <c r="L231" s="137">
        <v>292.25</v>
      </c>
      <c r="M231" s="137">
        <v>506.48999999999995</v>
      </c>
      <c r="N231" s="138">
        <v>6800000</v>
      </c>
      <c r="O231" s="138">
        <v>1041849000</v>
      </c>
      <c r="P231" s="138">
        <v>379962000</v>
      </c>
      <c r="Q231" s="138">
        <v>661887000</v>
      </c>
      <c r="R231" s="87">
        <f t="shared" si="6"/>
        <v>6799993.9300279077</v>
      </c>
      <c r="S231" s="138">
        <v>1041849000</v>
      </c>
      <c r="T231" s="87">
        <f t="shared" si="7"/>
        <v>11784872.286124328</v>
      </c>
      <c r="U231" s="135"/>
      <c r="V231" s="115" t="s">
        <v>2043</v>
      </c>
      <c r="W231" s="115" t="s">
        <v>2043</v>
      </c>
      <c r="X231" s="115" t="s">
        <v>772</v>
      </c>
    </row>
    <row r="232" spans="1:24">
      <c r="A232" s="135"/>
      <c r="B232" s="135">
        <v>11</v>
      </c>
      <c r="C232" s="82">
        <v>1</v>
      </c>
      <c r="D232" s="82">
        <v>18</v>
      </c>
      <c r="E232" s="82"/>
      <c r="F232" s="83">
        <v>1801</v>
      </c>
      <c r="G232" s="82">
        <v>5</v>
      </c>
      <c r="H232" s="82">
        <v>71.34</v>
      </c>
      <c r="I232" s="82">
        <v>106.32</v>
      </c>
      <c r="J232" s="82">
        <v>107.91000000000001</v>
      </c>
      <c r="K232" s="82"/>
      <c r="L232" s="137">
        <v>292.25</v>
      </c>
      <c r="M232" s="137">
        <v>506.48</v>
      </c>
      <c r="N232" s="138">
        <v>6900000</v>
      </c>
      <c r="O232" s="138">
        <v>1057149000</v>
      </c>
      <c r="P232" s="138">
        <v>385542000</v>
      </c>
      <c r="Q232" s="138">
        <v>671607000</v>
      </c>
      <c r="R232" s="87">
        <f t="shared" si="6"/>
        <v>6899990.9927667994</v>
      </c>
      <c r="S232" s="138">
        <v>1057149000</v>
      </c>
      <c r="T232" s="87">
        <f t="shared" si="7"/>
        <v>11957938.196805917</v>
      </c>
      <c r="U232" s="135"/>
      <c r="V232" s="115" t="s">
        <v>2043</v>
      </c>
      <c r="W232" s="115" t="s">
        <v>2043</v>
      </c>
      <c r="X232" s="115" t="s">
        <v>772</v>
      </c>
    </row>
    <row r="233" spans="1:24">
      <c r="A233" s="135"/>
      <c r="B233" s="135">
        <v>11</v>
      </c>
      <c r="C233" s="82">
        <v>1</v>
      </c>
      <c r="D233" s="82">
        <v>18</v>
      </c>
      <c r="E233" s="82"/>
      <c r="F233" s="83">
        <v>1802</v>
      </c>
      <c r="G233" s="82">
        <v>5</v>
      </c>
      <c r="H233" s="82">
        <v>27.53</v>
      </c>
      <c r="I233" s="82">
        <v>41.03</v>
      </c>
      <c r="J233" s="82">
        <v>41.65</v>
      </c>
      <c r="K233" s="82"/>
      <c r="L233" s="137">
        <v>112.79</v>
      </c>
      <c r="M233" s="137">
        <v>195.47</v>
      </c>
      <c r="N233" s="138">
        <v>6900000</v>
      </c>
      <c r="O233" s="138">
        <v>407994000</v>
      </c>
      <c r="P233" s="138">
        <v>148795000</v>
      </c>
      <c r="Q233" s="138">
        <v>259199000</v>
      </c>
      <c r="R233" s="87">
        <f t="shared" si="6"/>
        <v>6899987.1891736258</v>
      </c>
      <c r="S233" s="138">
        <v>407994000</v>
      </c>
      <c r="T233" s="87">
        <f t="shared" si="7"/>
        <v>11957979.394164098</v>
      </c>
      <c r="U233" s="135"/>
      <c r="V233" s="115" t="s">
        <v>2043</v>
      </c>
      <c r="W233" s="115" t="s">
        <v>2043</v>
      </c>
      <c r="X233" s="115" t="s">
        <v>772</v>
      </c>
    </row>
    <row r="234" spans="1:24">
      <c r="A234" s="135"/>
      <c r="B234" s="135">
        <v>11</v>
      </c>
      <c r="C234" s="82">
        <v>1</v>
      </c>
      <c r="D234" s="82">
        <v>18</v>
      </c>
      <c r="E234" s="82"/>
      <c r="F234" s="83">
        <v>1803</v>
      </c>
      <c r="G234" s="82">
        <v>5</v>
      </c>
      <c r="H234" s="82">
        <v>27.53</v>
      </c>
      <c r="I234" s="82">
        <v>41.03</v>
      </c>
      <c r="J234" s="82">
        <v>41.65</v>
      </c>
      <c r="K234" s="82"/>
      <c r="L234" s="137">
        <v>112.79</v>
      </c>
      <c r="M234" s="137">
        <v>195.47</v>
      </c>
      <c r="N234" s="138">
        <v>6900000</v>
      </c>
      <c r="O234" s="138">
        <v>407994000</v>
      </c>
      <c r="P234" s="138">
        <v>148795000</v>
      </c>
      <c r="Q234" s="138">
        <v>259199000</v>
      </c>
      <c r="R234" s="87">
        <f t="shared" si="6"/>
        <v>6899987.1891736258</v>
      </c>
      <c r="S234" s="138">
        <v>407994000</v>
      </c>
      <c r="T234" s="87">
        <f t="shared" si="7"/>
        <v>11957979.394164098</v>
      </c>
      <c r="U234" s="135"/>
      <c r="V234" s="115" t="s">
        <v>2043</v>
      </c>
      <c r="W234" s="115" t="s">
        <v>2043</v>
      </c>
      <c r="X234" s="115" t="s">
        <v>772</v>
      </c>
    </row>
    <row r="235" spans="1:24">
      <c r="A235" s="135"/>
      <c r="B235" s="135">
        <v>11</v>
      </c>
      <c r="C235" s="82">
        <v>1</v>
      </c>
      <c r="D235" s="82">
        <v>18</v>
      </c>
      <c r="E235" s="82"/>
      <c r="F235" s="83">
        <v>1804</v>
      </c>
      <c r="G235" s="82">
        <v>5</v>
      </c>
      <c r="H235" s="82">
        <v>27.53</v>
      </c>
      <c r="I235" s="82">
        <v>41.03</v>
      </c>
      <c r="J235" s="82">
        <v>41.65</v>
      </c>
      <c r="K235" s="82"/>
      <c r="L235" s="137">
        <v>112.79</v>
      </c>
      <c r="M235" s="137">
        <v>195.47</v>
      </c>
      <c r="N235" s="138">
        <v>6900000</v>
      </c>
      <c r="O235" s="138">
        <v>407994000</v>
      </c>
      <c r="P235" s="138">
        <v>148795000</v>
      </c>
      <c r="Q235" s="138">
        <v>259199000</v>
      </c>
      <c r="R235" s="87">
        <f t="shared" si="6"/>
        <v>6899987.1891736258</v>
      </c>
      <c r="S235" s="138">
        <v>407994000</v>
      </c>
      <c r="T235" s="87">
        <f t="shared" si="7"/>
        <v>11957979.394164098</v>
      </c>
      <c r="U235" s="135"/>
      <c r="V235" s="115" t="s">
        <v>2043</v>
      </c>
      <c r="W235" s="115" t="s">
        <v>2043</v>
      </c>
      <c r="X235" s="115" t="s">
        <v>772</v>
      </c>
    </row>
    <row r="236" spans="1:24">
      <c r="A236" s="135"/>
      <c r="B236" s="135">
        <v>11</v>
      </c>
      <c r="C236" s="82">
        <v>1</v>
      </c>
      <c r="D236" s="82">
        <v>18</v>
      </c>
      <c r="E236" s="82"/>
      <c r="F236" s="83">
        <v>1805</v>
      </c>
      <c r="G236" s="82">
        <v>5</v>
      </c>
      <c r="H236" s="82">
        <v>71.34</v>
      </c>
      <c r="I236" s="82">
        <v>106.33</v>
      </c>
      <c r="J236" s="82">
        <v>107.91000000000001</v>
      </c>
      <c r="K236" s="82"/>
      <c r="L236" s="137">
        <v>292.25</v>
      </c>
      <c r="M236" s="137">
        <v>506.49</v>
      </c>
      <c r="N236" s="138">
        <v>6900000</v>
      </c>
      <c r="O236" s="138">
        <v>1057170000</v>
      </c>
      <c r="P236" s="138">
        <v>385550000</v>
      </c>
      <c r="Q236" s="138">
        <v>671620000</v>
      </c>
      <c r="R236" s="87">
        <f t="shared" si="6"/>
        <v>6899991.8251182297</v>
      </c>
      <c r="S236" s="138">
        <v>1057170000</v>
      </c>
      <c r="T236" s="87">
        <f t="shared" si="7"/>
        <v>11958175.738251949</v>
      </c>
      <c r="U236" s="135"/>
      <c r="V236" s="115" t="s">
        <v>2043</v>
      </c>
      <c r="W236" s="115" t="s">
        <v>2043</v>
      </c>
      <c r="X236" s="115" t="s">
        <v>772</v>
      </c>
    </row>
    <row r="237" spans="1:24">
      <c r="A237" s="135"/>
      <c r="B237" s="135">
        <v>11</v>
      </c>
      <c r="C237" s="82">
        <v>1</v>
      </c>
      <c r="D237" s="82">
        <v>18</v>
      </c>
      <c r="E237" s="82"/>
      <c r="F237" s="83">
        <v>1806</v>
      </c>
      <c r="G237" s="82">
        <v>5</v>
      </c>
      <c r="H237" s="82">
        <v>69.52</v>
      </c>
      <c r="I237" s="82">
        <v>103.61</v>
      </c>
      <c r="J237" s="82">
        <v>105.15</v>
      </c>
      <c r="K237" s="82"/>
      <c r="L237" s="137">
        <v>284.8</v>
      </c>
      <c r="M237" s="137">
        <v>493.56000000000006</v>
      </c>
      <c r="N237" s="138">
        <v>6900000</v>
      </c>
      <c r="O237" s="138">
        <v>1030182000</v>
      </c>
      <c r="P237" s="138">
        <v>375707000</v>
      </c>
      <c r="Q237" s="138">
        <v>654475000</v>
      </c>
      <c r="R237" s="87">
        <f t="shared" si="6"/>
        <v>6899992.5653993683</v>
      </c>
      <c r="S237" s="138">
        <v>1030182000</v>
      </c>
      <c r="T237" s="87">
        <f t="shared" si="7"/>
        <v>11957725.879840283</v>
      </c>
      <c r="U237" s="135"/>
      <c r="V237" s="115" t="s">
        <v>2043</v>
      </c>
      <c r="W237" s="115" t="s">
        <v>2043</v>
      </c>
      <c r="X237" s="115" t="s">
        <v>772</v>
      </c>
    </row>
    <row r="238" spans="1:24">
      <c r="A238" s="135"/>
      <c r="B238" s="135">
        <v>11</v>
      </c>
      <c r="C238" s="82">
        <v>1</v>
      </c>
      <c r="D238" s="82">
        <v>18</v>
      </c>
      <c r="E238" s="82"/>
      <c r="F238" s="83">
        <v>1807</v>
      </c>
      <c r="G238" s="82">
        <v>5</v>
      </c>
      <c r="H238" s="82">
        <v>26.74</v>
      </c>
      <c r="I238" s="82">
        <v>39.85</v>
      </c>
      <c r="J238" s="82">
        <v>40.44</v>
      </c>
      <c r="K238" s="82"/>
      <c r="L238" s="137">
        <v>109.55</v>
      </c>
      <c r="M238" s="137">
        <v>189.84</v>
      </c>
      <c r="N238" s="138">
        <v>6900000</v>
      </c>
      <c r="O238" s="138">
        <v>396243000</v>
      </c>
      <c r="P238" s="138">
        <v>144510000</v>
      </c>
      <c r="Q238" s="138">
        <v>251733000</v>
      </c>
      <c r="R238" s="87">
        <f t="shared" si="6"/>
        <v>6899990.5966921253</v>
      </c>
      <c r="S238" s="138">
        <v>396243000</v>
      </c>
      <c r="T238" s="87">
        <f t="shared" si="7"/>
        <v>11957044.407814085</v>
      </c>
      <c r="U238" s="135"/>
      <c r="V238" s="115" t="s">
        <v>2043</v>
      </c>
      <c r="W238" s="115" t="s">
        <v>2043</v>
      </c>
      <c r="X238" s="115" t="s">
        <v>772</v>
      </c>
    </row>
    <row r="239" spans="1:24">
      <c r="A239" s="135"/>
      <c r="B239" s="135">
        <v>11</v>
      </c>
      <c r="C239" s="82">
        <v>1</v>
      </c>
      <c r="D239" s="82">
        <v>18</v>
      </c>
      <c r="E239" s="82"/>
      <c r="F239" s="83">
        <v>1808</v>
      </c>
      <c r="G239" s="82">
        <v>5</v>
      </c>
      <c r="H239" s="82">
        <v>26.74</v>
      </c>
      <c r="I239" s="82">
        <v>39.86</v>
      </c>
      <c r="J239" s="82">
        <v>40.44</v>
      </c>
      <c r="K239" s="82"/>
      <c r="L239" s="137">
        <v>109.55</v>
      </c>
      <c r="M239" s="137">
        <v>189.85000000000002</v>
      </c>
      <c r="N239" s="138">
        <v>6900000</v>
      </c>
      <c r="O239" s="138">
        <v>396263000</v>
      </c>
      <c r="P239" s="138">
        <v>144517000</v>
      </c>
      <c r="Q239" s="138">
        <v>251746000</v>
      </c>
      <c r="R239" s="87">
        <f t="shared" si="6"/>
        <v>6899975.4046800751</v>
      </c>
      <c r="S239" s="138">
        <v>396263000</v>
      </c>
      <c r="T239" s="87">
        <f t="shared" si="7"/>
        <v>11957647.928603491</v>
      </c>
      <c r="U239" s="135"/>
      <c r="V239" s="115" t="s">
        <v>2043</v>
      </c>
      <c r="W239" s="115" t="s">
        <v>2043</v>
      </c>
      <c r="X239" s="115" t="s">
        <v>772</v>
      </c>
    </row>
    <row r="240" spans="1:24">
      <c r="A240" s="135"/>
      <c r="B240" s="135">
        <v>11</v>
      </c>
      <c r="C240" s="82">
        <v>1</v>
      </c>
      <c r="D240" s="82">
        <v>18</v>
      </c>
      <c r="E240" s="82"/>
      <c r="F240" s="83">
        <v>1809</v>
      </c>
      <c r="G240" s="82">
        <v>5</v>
      </c>
      <c r="H240" s="82">
        <v>27.53</v>
      </c>
      <c r="I240" s="82">
        <v>41.03</v>
      </c>
      <c r="J240" s="82">
        <v>41.65</v>
      </c>
      <c r="K240" s="82"/>
      <c r="L240" s="137">
        <v>112.79</v>
      </c>
      <c r="M240" s="137">
        <v>195.47</v>
      </c>
      <c r="N240" s="138">
        <v>6900000</v>
      </c>
      <c r="O240" s="138">
        <v>407994000</v>
      </c>
      <c r="P240" s="138">
        <v>148795000</v>
      </c>
      <c r="Q240" s="138">
        <v>259199000</v>
      </c>
      <c r="R240" s="87">
        <f t="shared" si="6"/>
        <v>6899987.1891736258</v>
      </c>
      <c r="S240" s="138">
        <v>407994000</v>
      </c>
      <c r="T240" s="87">
        <f t="shared" si="7"/>
        <v>11957979.394164098</v>
      </c>
      <c r="U240" s="135"/>
      <c r="V240" s="115" t="s">
        <v>2043</v>
      </c>
      <c r="W240" s="115" t="s">
        <v>2043</v>
      </c>
      <c r="X240" s="115" t="s">
        <v>772</v>
      </c>
    </row>
    <row r="241" spans="1:24">
      <c r="A241" s="135"/>
      <c r="B241" s="135">
        <v>11</v>
      </c>
      <c r="C241" s="82">
        <v>1</v>
      </c>
      <c r="D241" s="82">
        <v>18</v>
      </c>
      <c r="E241" s="82"/>
      <c r="F241" s="83">
        <v>1810</v>
      </c>
      <c r="G241" s="82">
        <v>5</v>
      </c>
      <c r="H241" s="82">
        <v>71.34</v>
      </c>
      <c r="I241" s="82">
        <v>106.33</v>
      </c>
      <c r="J241" s="82">
        <v>107.91</v>
      </c>
      <c r="K241" s="82"/>
      <c r="L241" s="137">
        <v>292.25</v>
      </c>
      <c r="M241" s="137">
        <v>506.48999999999995</v>
      </c>
      <c r="N241" s="138">
        <v>6900000</v>
      </c>
      <c r="O241" s="138">
        <v>1057170000</v>
      </c>
      <c r="P241" s="138">
        <v>385550000</v>
      </c>
      <c r="Q241" s="138">
        <v>671620000</v>
      </c>
      <c r="R241" s="87">
        <f t="shared" si="6"/>
        <v>6899991.8251182297</v>
      </c>
      <c r="S241" s="138">
        <v>1057170000</v>
      </c>
      <c r="T241" s="87">
        <f t="shared" si="7"/>
        <v>11958175.738251949</v>
      </c>
      <c r="U241" s="135"/>
      <c r="V241" s="115" t="s">
        <v>2043</v>
      </c>
      <c r="W241" s="115" t="s">
        <v>2043</v>
      </c>
      <c r="X241" s="115" t="s">
        <v>772</v>
      </c>
    </row>
    <row r="242" spans="1:24">
      <c r="A242" s="135"/>
      <c r="B242" s="135">
        <v>11</v>
      </c>
      <c r="C242" s="82">
        <v>3</v>
      </c>
      <c r="D242" s="82">
        <v>19</v>
      </c>
      <c r="E242" s="82"/>
      <c r="F242" s="83">
        <v>1901</v>
      </c>
      <c r="G242" s="82">
        <v>5</v>
      </c>
      <c r="H242" s="82">
        <v>71.34</v>
      </c>
      <c r="I242" s="82">
        <v>106.32</v>
      </c>
      <c r="J242" s="82">
        <v>107.91</v>
      </c>
      <c r="K242" s="82"/>
      <c r="L242" s="137">
        <v>292.25</v>
      </c>
      <c r="M242" s="137">
        <v>506.47999999999996</v>
      </c>
      <c r="N242" s="138">
        <v>7900000</v>
      </c>
      <c r="O242" s="138">
        <v>1210360000</v>
      </c>
      <c r="P242" s="138">
        <v>441418000</v>
      </c>
      <c r="Q242" s="138">
        <v>768942000</v>
      </c>
      <c r="R242" s="87">
        <f t="shared" si="6"/>
        <v>7899996.2143512648</v>
      </c>
      <c r="S242" s="138">
        <v>1210360000</v>
      </c>
      <c r="T242" s="87">
        <f t="shared" si="7"/>
        <v>13690984.029579565</v>
      </c>
      <c r="U242" s="135"/>
      <c r="V242" s="115" t="s">
        <v>2043</v>
      </c>
      <c r="W242" s="115" t="s">
        <v>2043</v>
      </c>
      <c r="X242" s="115" t="s">
        <v>772</v>
      </c>
    </row>
    <row r="243" spans="1:24">
      <c r="A243" s="135"/>
      <c r="B243" s="135">
        <v>11</v>
      </c>
      <c r="C243" s="82">
        <v>3</v>
      </c>
      <c r="D243" s="82">
        <v>19</v>
      </c>
      <c r="E243" s="82"/>
      <c r="F243" s="83">
        <v>1902</v>
      </c>
      <c r="G243" s="82">
        <v>5</v>
      </c>
      <c r="H243" s="82">
        <v>27.53</v>
      </c>
      <c r="I243" s="82">
        <v>41.03</v>
      </c>
      <c r="J243" s="82">
        <v>41.65</v>
      </c>
      <c r="K243" s="82"/>
      <c r="L243" s="137">
        <v>112.79</v>
      </c>
      <c r="M243" s="137">
        <v>195.47</v>
      </c>
      <c r="N243" s="138">
        <v>7900000</v>
      </c>
      <c r="O243" s="138">
        <v>467124000</v>
      </c>
      <c r="P243" s="138">
        <v>170360000</v>
      </c>
      <c r="Q243" s="138">
        <v>296764000</v>
      </c>
      <c r="R243" s="87">
        <f t="shared" si="6"/>
        <v>7899992.6855677795</v>
      </c>
      <c r="S243" s="138">
        <v>467124000</v>
      </c>
      <c r="T243" s="87">
        <f t="shared" si="7"/>
        <v>13691032.629204132</v>
      </c>
      <c r="U243" s="135"/>
      <c r="V243" s="115" t="s">
        <v>2043</v>
      </c>
      <c r="W243" s="115" t="s">
        <v>2043</v>
      </c>
      <c r="X243" s="115" t="s">
        <v>772</v>
      </c>
    </row>
    <row r="244" spans="1:24">
      <c r="A244" s="135"/>
      <c r="B244" s="135">
        <v>11</v>
      </c>
      <c r="C244" s="82">
        <v>3</v>
      </c>
      <c r="D244" s="82">
        <v>19</v>
      </c>
      <c r="E244" s="82"/>
      <c r="F244" s="83">
        <v>1903</v>
      </c>
      <c r="G244" s="82">
        <v>5</v>
      </c>
      <c r="H244" s="82">
        <v>27.53</v>
      </c>
      <c r="I244" s="82">
        <v>41.03</v>
      </c>
      <c r="J244" s="82">
        <v>41.65</v>
      </c>
      <c r="K244" s="82"/>
      <c r="L244" s="137">
        <v>112.79</v>
      </c>
      <c r="M244" s="137">
        <v>195.47</v>
      </c>
      <c r="N244" s="138">
        <v>7900000</v>
      </c>
      <c r="O244" s="138">
        <v>467124000</v>
      </c>
      <c r="P244" s="138">
        <v>170360000</v>
      </c>
      <c r="Q244" s="138">
        <v>296764000</v>
      </c>
      <c r="R244" s="87">
        <f t="shared" si="6"/>
        <v>7899992.6855677795</v>
      </c>
      <c r="S244" s="138">
        <v>467124000</v>
      </c>
      <c r="T244" s="87">
        <f t="shared" si="7"/>
        <v>13691032.629204132</v>
      </c>
      <c r="U244" s="135"/>
      <c r="V244" s="115" t="s">
        <v>2043</v>
      </c>
      <c r="W244" s="115" t="s">
        <v>2043</v>
      </c>
      <c r="X244" s="115" t="s">
        <v>772</v>
      </c>
    </row>
    <row r="245" spans="1:24">
      <c r="A245" s="135"/>
      <c r="B245" s="135">
        <v>11</v>
      </c>
      <c r="C245" s="82">
        <v>3</v>
      </c>
      <c r="D245" s="82">
        <v>19</v>
      </c>
      <c r="E245" s="82"/>
      <c r="F245" s="83">
        <v>1904</v>
      </c>
      <c r="G245" s="82">
        <v>5</v>
      </c>
      <c r="H245" s="82">
        <v>27.53</v>
      </c>
      <c r="I245" s="82">
        <v>41.03</v>
      </c>
      <c r="J245" s="82">
        <v>41.65</v>
      </c>
      <c r="K245" s="82"/>
      <c r="L245" s="137">
        <v>112.79</v>
      </c>
      <c r="M245" s="137">
        <v>195.47</v>
      </c>
      <c r="N245" s="138">
        <v>7900000</v>
      </c>
      <c r="O245" s="138">
        <v>467124000</v>
      </c>
      <c r="P245" s="138">
        <v>170360000</v>
      </c>
      <c r="Q245" s="138">
        <v>296764000</v>
      </c>
      <c r="R245" s="87">
        <f t="shared" si="6"/>
        <v>7899992.6855677795</v>
      </c>
      <c r="S245" s="138">
        <v>467124000</v>
      </c>
      <c r="T245" s="87">
        <f t="shared" si="7"/>
        <v>13691032.629204132</v>
      </c>
      <c r="U245" s="135"/>
      <c r="V245" s="115" t="s">
        <v>2043</v>
      </c>
      <c r="W245" s="115" t="s">
        <v>2043</v>
      </c>
      <c r="X245" s="115" t="s">
        <v>772</v>
      </c>
    </row>
    <row r="246" spans="1:24">
      <c r="A246" s="135"/>
      <c r="B246" s="135">
        <v>11</v>
      </c>
      <c r="C246" s="82">
        <v>3</v>
      </c>
      <c r="D246" s="82">
        <v>19</v>
      </c>
      <c r="E246" s="82"/>
      <c r="F246" s="83">
        <v>1905</v>
      </c>
      <c r="G246" s="82">
        <v>5</v>
      </c>
      <c r="H246" s="82">
        <v>71.34</v>
      </c>
      <c r="I246" s="82">
        <v>106.33</v>
      </c>
      <c r="J246" s="82">
        <v>107.91</v>
      </c>
      <c r="K246" s="82"/>
      <c r="L246" s="137">
        <v>292.25</v>
      </c>
      <c r="M246" s="137">
        <v>506.48999999999995</v>
      </c>
      <c r="N246" s="138">
        <v>7900000</v>
      </c>
      <c r="O246" s="138">
        <v>1210384000</v>
      </c>
      <c r="P246" s="138">
        <v>441427000</v>
      </c>
      <c r="Q246" s="138">
        <v>768957000</v>
      </c>
      <c r="R246" s="87">
        <f t="shared" si="6"/>
        <v>7899996.8834283073</v>
      </c>
      <c r="S246" s="138">
        <v>1210384000</v>
      </c>
      <c r="T246" s="87">
        <f t="shared" si="7"/>
        <v>13691255.505517891</v>
      </c>
      <c r="U246" s="135"/>
      <c r="V246" s="115" t="s">
        <v>2043</v>
      </c>
      <c r="W246" s="115" t="s">
        <v>2043</v>
      </c>
      <c r="X246" s="115" t="s">
        <v>772</v>
      </c>
    </row>
    <row r="247" spans="1:24">
      <c r="A247" s="135"/>
      <c r="B247" s="135">
        <v>11</v>
      </c>
      <c r="C247" s="82">
        <v>3</v>
      </c>
      <c r="D247" s="82">
        <v>19</v>
      </c>
      <c r="E247" s="82"/>
      <c r="F247" s="83">
        <v>1906</v>
      </c>
      <c r="G247" s="82">
        <v>5</v>
      </c>
      <c r="H247" s="82">
        <v>69.52</v>
      </c>
      <c r="I247" s="82">
        <v>103.61</v>
      </c>
      <c r="J247" s="82">
        <v>105.15</v>
      </c>
      <c r="K247" s="82"/>
      <c r="L247" s="137">
        <v>284.8</v>
      </c>
      <c r="M247" s="137">
        <v>493.56000000000006</v>
      </c>
      <c r="N247" s="138">
        <v>7900000</v>
      </c>
      <c r="O247" s="138">
        <v>1179484000</v>
      </c>
      <c r="P247" s="138">
        <v>430158000</v>
      </c>
      <c r="Q247" s="138">
        <v>749326000</v>
      </c>
      <c r="R247" s="87">
        <f t="shared" si="6"/>
        <v>7899993.2351832082</v>
      </c>
      <c r="S247" s="138">
        <v>1179484000</v>
      </c>
      <c r="T247" s="87">
        <f t="shared" si="7"/>
        <v>13690732.65855697</v>
      </c>
      <c r="U247" s="135"/>
      <c r="V247" s="115" t="s">
        <v>2043</v>
      </c>
      <c r="W247" s="115" t="s">
        <v>2043</v>
      </c>
      <c r="X247" s="115" t="s">
        <v>772</v>
      </c>
    </row>
    <row r="248" spans="1:24">
      <c r="A248" s="135"/>
      <c r="B248" s="135">
        <v>11</v>
      </c>
      <c r="C248" s="82">
        <v>3</v>
      </c>
      <c r="D248" s="82">
        <v>19</v>
      </c>
      <c r="E248" s="82"/>
      <c r="F248" s="83">
        <v>1907</v>
      </c>
      <c r="G248" s="82">
        <v>5</v>
      </c>
      <c r="H248" s="82">
        <v>26.74</v>
      </c>
      <c r="I248" s="82">
        <v>39.85</v>
      </c>
      <c r="J248" s="82">
        <v>40.44</v>
      </c>
      <c r="K248" s="82"/>
      <c r="L248" s="137">
        <v>109.55</v>
      </c>
      <c r="M248" s="137">
        <v>189.84</v>
      </c>
      <c r="N248" s="138">
        <v>7900000</v>
      </c>
      <c r="O248" s="138">
        <v>453669000</v>
      </c>
      <c r="P248" s="138">
        <v>165453000</v>
      </c>
      <c r="Q248" s="138">
        <v>288216000</v>
      </c>
      <c r="R248" s="87">
        <f t="shared" si="6"/>
        <v>7899980.1485722642</v>
      </c>
      <c r="S248" s="138">
        <v>453669000</v>
      </c>
      <c r="T248" s="87">
        <f t="shared" si="7"/>
        <v>13689933.650433214</v>
      </c>
      <c r="U248" s="135"/>
      <c r="V248" s="115" t="s">
        <v>2043</v>
      </c>
      <c r="W248" s="115" t="s">
        <v>2043</v>
      </c>
      <c r="X248" s="115" t="s">
        <v>772</v>
      </c>
    </row>
    <row r="249" spans="1:24">
      <c r="A249" s="135"/>
      <c r="B249" s="135">
        <v>11</v>
      </c>
      <c r="C249" s="82">
        <v>3</v>
      </c>
      <c r="D249" s="82">
        <v>19</v>
      </c>
      <c r="E249" s="82"/>
      <c r="F249" s="83">
        <v>1908</v>
      </c>
      <c r="G249" s="82">
        <v>5</v>
      </c>
      <c r="H249" s="82">
        <v>26.74</v>
      </c>
      <c r="I249" s="82">
        <v>39.85</v>
      </c>
      <c r="J249" s="82">
        <v>40.44</v>
      </c>
      <c r="K249" s="82"/>
      <c r="L249" s="137">
        <v>109.55</v>
      </c>
      <c r="M249" s="137">
        <v>189.84</v>
      </c>
      <c r="N249" s="138">
        <v>7900000</v>
      </c>
      <c r="O249" s="138">
        <v>453669000</v>
      </c>
      <c r="P249" s="138">
        <v>165453000</v>
      </c>
      <c r="Q249" s="138">
        <v>288216000</v>
      </c>
      <c r="R249" s="87">
        <f t="shared" si="6"/>
        <v>7899980.1485722642</v>
      </c>
      <c r="S249" s="138">
        <v>453669000</v>
      </c>
      <c r="T249" s="87">
        <f t="shared" si="7"/>
        <v>13689933.650433214</v>
      </c>
      <c r="U249" s="135"/>
      <c r="V249" s="115" t="s">
        <v>2043</v>
      </c>
      <c r="W249" s="115" t="s">
        <v>2043</v>
      </c>
      <c r="X249" s="115" t="s">
        <v>772</v>
      </c>
    </row>
    <row r="250" spans="1:24">
      <c r="A250" s="135"/>
      <c r="B250" s="135">
        <v>11</v>
      </c>
      <c r="C250" s="82">
        <v>3</v>
      </c>
      <c r="D250" s="82">
        <v>19</v>
      </c>
      <c r="E250" s="82"/>
      <c r="F250" s="83">
        <v>1909</v>
      </c>
      <c r="G250" s="82">
        <v>5</v>
      </c>
      <c r="H250" s="82">
        <v>27.53</v>
      </c>
      <c r="I250" s="82">
        <v>41.03</v>
      </c>
      <c r="J250" s="82">
        <v>41.65</v>
      </c>
      <c r="K250" s="82"/>
      <c r="L250" s="137">
        <v>112.79</v>
      </c>
      <c r="M250" s="137">
        <v>195.47</v>
      </c>
      <c r="N250" s="138">
        <v>7900000</v>
      </c>
      <c r="O250" s="138">
        <v>467124000</v>
      </c>
      <c r="P250" s="138">
        <v>170360000</v>
      </c>
      <c r="Q250" s="138">
        <v>296764000</v>
      </c>
      <c r="R250" s="87">
        <f t="shared" si="6"/>
        <v>7899992.6855677795</v>
      </c>
      <c r="S250" s="138">
        <v>467124000</v>
      </c>
      <c r="T250" s="87">
        <f t="shared" si="7"/>
        <v>13691032.629204132</v>
      </c>
      <c r="U250" s="135"/>
      <c r="V250" s="115" t="s">
        <v>2043</v>
      </c>
      <c r="W250" s="115" t="s">
        <v>2043</v>
      </c>
      <c r="X250" s="115" t="s">
        <v>772</v>
      </c>
    </row>
    <row r="251" spans="1:24">
      <c r="A251" s="135"/>
      <c r="B251" s="135">
        <v>11</v>
      </c>
      <c r="C251" s="82">
        <v>3</v>
      </c>
      <c r="D251" s="82">
        <v>19</v>
      </c>
      <c r="E251" s="82"/>
      <c r="F251" s="83">
        <v>1910</v>
      </c>
      <c r="G251" s="82">
        <v>5</v>
      </c>
      <c r="H251" s="82">
        <v>71.34</v>
      </c>
      <c r="I251" s="82">
        <v>106.33</v>
      </c>
      <c r="J251" s="82">
        <v>107.91</v>
      </c>
      <c r="K251" s="82"/>
      <c r="L251" s="137">
        <v>292.25</v>
      </c>
      <c r="M251" s="137">
        <v>506.48999999999995</v>
      </c>
      <c r="N251" s="138">
        <v>7900000</v>
      </c>
      <c r="O251" s="138">
        <v>1210384000</v>
      </c>
      <c r="P251" s="138">
        <v>441427000</v>
      </c>
      <c r="Q251" s="138">
        <v>768957000</v>
      </c>
      <c r="R251" s="87">
        <f t="shared" si="6"/>
        <v>7899996.8834283073</v>
      </c>
      <c r="S251" s="138">
        <v>1210384000</v>
      </c>
      <c r="T251" s="87">
        <f t="shared" si="7"/>
        <v>13691255.505517891</v>
      </c>
      <c r="U251" s="135"/>
      <c r="V251" s="115" t="s">
        <v>2043</v>
      </c>
      <c r="W251" s="115" t="s">
        <v>2043</v>
      </c>
      <c r="X251" s="115" t="s">
        <v>772</v>
      </c>
    </row>
    <row r="252" spans="1:24">
      <c r="A252" s="135"/>
      <c r="B252" s="135">
        <v>11</v>
      </c>
      <c r="C252" s="82">
        <v>3</v>
      </c>
      <c r="D252" s="82">
        <v>20</v>
      </c>
      <c r="E252" s="82"/>
      <c r="F252" s="83">
        <v>2001</v>
      </c>
      <c r="G252" s="82">
        <v>5</v>
      </c>
      <c r="H252" s="82">
        <v>71.34</v>
      </c>
      <c r="I252" s="82">
        <v>106.32</v>
      </c>
      <c r="J252" s="82">
        <v>107.91</v>
      </c>
      <c r="K252" s="82"/>
      <c r="L252" s="137">
        <v>292.25</v>
      </c>
      <c r="M252" s="137">
        <v>506.47999999999996</v>
      </c>
      <c r="N252" s="138">
        <v>8200000</v>
      </c>
      <c r="O252" s="138">
        <v>1256323000</v>
      </c>
      <c r="P252" s="138">
        <v>458181000</v>
      </c>
      <c r="Q252" s="138">
        <v>798142000</v>
      </c>
      <c r="R252" s="87">
        <f t="shared" si="6"/>
        <v>8199995.82273243</v>
      </c>
      <c r="S252" s="138">
        <v>1256323000</v>
      </c>
      <c r="T252" s="87">
        <f t="shared" si="7"/>
        <v>14210894.385962432</v>
      </c>
      <c r="U252" s="135"/>
      <c r="V252" s="115" t="s">
        <v>2043</v>
      </c>
      <c r="W252" s="115" t="s">
        <v>2043</v>
      </c>
      <c r="X252" s="115" t="s">
        <v>772</v>
      </c>
    </row>
    <row r="253" spans="1:24">
      <c r="A253" s="135"/>
      <c r="B253" s="135">
        <v>11</v>
      </c>
      <c r="C253" s="82">
        <v>3</v>
      </c>
      <c r="D253" s="82">
        <v>20</v>
      </c>
      <c r="E253" s="82"/>
      <c r="F253" s="83">
        <v>2002</v>
      </c>
      <c r="G253" s="82">
        <v>5</v>
      </c>
      <c r="H253" s="82">
        <v>27.53</v>
      </c>
      <c r="I253" s="82">
        <v>41.03</v>
      </c>
      <c r="J253" s="82">
        <v>41.65</v>
      </c>
      <c r="K253" s="82"/>
      <c r="L253" s="137">
        <v>112.79</v>
      </c>
      <c r="M253" s="137">
        <v>195.47</v>
      </c>
      <c r="N253" s="138">
        <v>8200000</v>
      </c>
      <c r="O253" s="138">
        <v>484862000</v>
      </c>
      <c r="P253" s="138">
        <v>176829000</v>
      </c>
      <c r="Q253" s="138">
        <v>308033000</v>
      </c>
      <c r="R253" s="87">
        <f t="shared" si="6"/>
        <v>8199977.4225040134</v>
      </c>
      <c r="S253" s="138">
        <v>484862000</v>
      </c>
      <c r="T253" s="87">
        <f t="shared" si="7"/>
        <v>14210919.290512098</v>
      </c>
      <c r="U253" s="135"/>
      <c r="V253" s="115" t="s">
        <v>2043</v>
      </c>
      <c r="W253" s="115" t="s">
        <v>2043</v>
      </c>
      <c r="X253" s="115" t="s">
        <v>772</v>
      </c>
    </row>
    <row r="254" spans="1:24">
      <c r="A254" s="135"/>
      <c r="B254" s="135">
        <v>11</v>
      </c>
      <c r="C254" s="82">
        <v>3</v>
      </c>
      <c r="D254" s="82">
        <v>20</v>
      </c>
      <c r="E254" s="82"/>
      <c r="F254" s="83">
        <v>2003</v>
      </c>
      <c r="G254" s="82">
        <v>5</v>
      </c>
      <c r="H254" s="82">
        <v>27.53</v>
      </c>
      <c r="I254" s="82">
        <v>41.03</v>
      </c>
      <c r="J254" s="82">
        <v>41.65</v>
      </c>
      <c r="K254" s="82"/>
      <c r="L254" s="137">
        <v>112.79</v>
      </c>
      <c r="M254" s="137">
        <v>195.47</v>
      </c>
      <c r="N254" s="138">
        <v>8200000</v>
      </c>
      <c r="O254" s="138">
        <v>484862000</v>
      </c>
      <c r="P254" s="138">
        <v>176829000</v>
      </c>
      <c r="Q254" s="138">
        <v>308033000</v>
      </c>
      <c r="R254" s="87">
        <f t="shared" si="6"/>
        <v>8199977.4225040134</v>
      </c>
      <c r="S254" s="138">
        <v>484862000</v>
      </c>
      <c r="T254" s="87">
        <f t="shared" si="7"/>
        <v>14210919.290512098</v>
      </c>
      <c r="U254" s="135"/>
      <c r="V254" s="115" t="s">
        <v>2043</v>
      </c>
      <c r="W254" s="115" t="s">
        <v>2043</v>
      </c>
      <c r="X254" s="115" t="s">
        <v>772</v>
      </c>
    </row>
    <row r="255" spans="1:24">
      <c r="A255" s="135"/>
      <c r="B255" s="135">
        <v>11</v>
      </c>
      <c r="C255" s="82">
        <v>3</v>
      </c>
      <c r="D255" s="82">
        <v>20</v>
      </c>
      <c r="E255" s="82"/>
      <c r="F255" s="83">
        <v>2004</v>
      </c>
      <c r="G255" s="82">
        <v>5</v>
      </c>
      <c r="H255" s="82">
        <v>27.53</v>
      </c>
      <c r="I255" s="82">
        <v>41.03</v>
      </c>
      <c r="J255" s="82">
        <v>41.65</v>
      </c>
      <c r="K255" s="82"/>
      <c r="L255" s="137">
        <v>112.79</v>
      </c>
      <c r="M255" s="137">
        <v>195.47</v>
      </c>
      <c r="N255" s="138">
        <v>8200000</v>
      </c>
      <c r="O255" s="138">
        <v>484862000</v>
      </c>
      <c r="P255" s="138">
        <v>176829000</v>
      </c>
      <c r="Q255" s="138">
        <v>308033000</v>
      </c>
      <c r="R255" s="87">
        <f t="shared" si="6"/>
        <v>8199977.4225040134</v>
      </c>
      <c r="S255" s="138">
        <v>484862000</v>
      </c>
      <c r="T255" s="87">
        <f t="shared" si="7"/>
        <v>14210919.290512098</v>
      </c>
      <c r="U255" s="135"/>
      <c r="V255" s="115" t="s">
        <v>2043</v>
      </c>
      <c r="W255" s="115" t="s">
        <v>2043</v>
      </c>
      <c r="X255" s="115" t="s">
        <v>772</v>
      </c>
    </row>
    <row r="256" spans="1:24">
      <c r="A256" s="135"/>
      <c r="B256" s="135">
        <v>11</v>
      </c>
      <c r="C256" s="82">
        <v>3</v>
      </c>
      <c r="D256" s="82">
        <v>20</v>
      </c>
      <c r="E256" s="82"/>
      <c r="F256" s="83">
        <v>2005</v>
      </c>
      <c r="G256" s="82">
        <v>5</v>
      </c>
      <c r="H256" s="82">
        <v>71.34</v>
      </c>
      <c r="I256" s="82">
        <v>106.33</v>
      </c>
      <c r="J256" s="82">
        <v>107.91</v>
      </c>
      <c r="K256" s="82"/>
      <c r="L256" s="137">
        <v>292.25</v>
      </c>
      <c r="M256" s="137">
        <v>506.48999999999995</v>
      </c>
      <c r="N256" s="138">
        <v>8200000</v>
      </c>
      <c r="O256" s="138">
        <v>1256348000</v>
      </c>
      <c r="P256" s="138">
        <v>458190000</v>
      </c>
      <c r="Q256" s="138">
        <v>798158000</v>
      </c>
      <c r="R256" s="87">
        <f t="shared" si="6"/>
        <v>8199997.0955509879</v>
      </c>
      <c r="S256" s="138">
        <v>1256348000</v>
      </c>
      <c r="T256" s="87">
        <f t="shared" si="7"/>
        <v>14211177.173398186</v>
      </c>
      <c r="U256" s="135"/>
      <c r="V256" s="115" t="s">
        <v>2043</v>
      </c>
      <c r="W256" s="115" t="s">
        <v>2043</v>
      </c>
      <c r="X256" s="115" t="s">
        <v>772</v>
      </c>
    </row>
    <row r="257" spans="1:24">
      <c r="A257" s="135"/>
      <c r="B257" s="135">
        <v>11</v>
      </c>
      <c r="C257" s="82">
        <v>3</v>
      </c>
      <c r="D257" s="82">
        <v>20</v>
      </c>
      <c r="E257" s="82"/>
      <c r="F257" s="83">
        <v>2006</v>
      </c>
      <c r="G257" s="82">
        <v>5</v>
      </c>
      <c r="H257" s="82">
        <v>69.52</v>
      </c>
      <c r="I257" s="82">
        <v>103.61</v>
      </c>
      <c r="J257" s="82">
        <v>105.15</v>
      </c>
      <c r="K257" s="82"/>
      <c r="L257" s="137">
        <v>284.8</v>
      </c>
      <c r="M257" s="137">
        <v>493.56000000000006</v>
      </c>
      <c r="N257" s="138">
        <v>8200000</v>
      </c>
      <c r="O257" s="138">
        <v>1224275000</v>
      </c>
      <c r="P257" s="138">
        <v>446493000</v>
      </c>
      <c r="Q257" s="138">
        <v>777782000</v>
      </c>
      <c r="R257" s="87">
        <f t="shared" si="6"/>
        <v>8199996.1152537232</v>
      </c>
      <c r="S257" s="138">
        <v>1224275000</v>
      </c>
      <c r="T257" s="87">
        <f t="shared" si="7"/>
        <v>14210639.335128609</v>
      </c>
      <c r="U257" s="135"/>
      <c r="V257" s="115" t="s">
        <v>2043</v>
      </c>
      <c r="W257" s="115" t="s">
        <v>2043</v>
      </c>
      <c r="X257" s="115" t="s">
        <v>772</v>
      </c>
    </row>
    <row r="258" spans="1:24">
      <c r="A258" s="135"/>
      <c r="B258" s="135">
        <v>11</v>
      </c>
      <c r="C258" s="82">
        <v>3</v>
      </c>
      <c r="D258" s="82">
        <v>20</v>
      </c>
      <c r="E258" s="82"/>
      <c r="F258" s="83">
        <v>2007</v>
      </c>
      <c r="G258" s="82">
        <v>5</v>
      </c>
      <c r="H258" s="82">
        <v>26.74</v>
      </c>
      <c r="I258" s="82">
        <v>39.85</v>
      </c>
      <c r="J258" s="82">
        <v>40.44</v>
      </c>
      <c r="K258" s="82"/>
      <c r="L258" s="137">
        <v>109.55</v>
      </c>
      <c r="M258" s="137">
        <v>189.84</v>
      </c>
      <c r="N258" s="138">
        <v>8200000</v>
      </c>
      <c r="O258" s="138">
        <v>470897000</v>
      </c>
      <c r="P258" s="138">
        <v>171736000</v>
      </c>
      <c r="Q258" s="138">
        <v>299161000</v>
      </c>
      <c r="R258" s="87">
        <f t="shared" si="6"/>
        <v>8199980.4968429264</v>
      </c>
      <c r="S258" s="138">
        <v>470897000</v>
      </c>
      <c r="T258" s="87">
        <f t="shared" si="7"/>
        <v>14209806.458426848</v>
      </c>
      <c r="U258" s="135"/>
      <c r="V258" s="115" t="s">
        <v>2043</v>
      </c>
      <c r="W258" s="115" t="s">
        <v>2043</v>
      </c>
      <c r="X258" s="115" t="s">
        <v>772</v>
      </c>
    </row>
    <row r="259" spans="1:24">
      <c r="A259" s="135"/>
      <c r="B259" s="135">
        <v>11</v>
      </c>
      <c r="C259" s="82">
        <v>3</v>
      </c>
      <c r="D259" s="82">
        <v>20</v>
      </c>
      <c r="E259" s="82"/>
      <c r="F259" s="83">
        <v>2008</v>
      </c>
      <c r="G259" s="82">
        <v>5</v>
      </c>
      <c r="H259" s="82">
        <v>26.74</v>
      </c>
      <c r="I259" s="82">
        <v>39.85</v>
      </c>
      <c r="J259" s="82">
        <v>40.44</v>
      </c>
      <c r="K259" s="82"/>
      <c r="L259" s="137">
        <v>109.55</v>
      </c>
      <c r="M259" s="137">
        <v>189.84</v>
      </c>
      <c r="N259" s="138">
        <v>8200000</v>
      </c>
      <c r="O259" s="138">
        <v>470897000</v>
      </c>
      <c r="P259" s="138">
        <v>171736000</v>
      </c>
      <c r="Q259" s="138">
        <v>299161000</v>
      </c>
      <c r="R259" s="87">
        <f t="shared" ref="R259:R261" si="8">S259/(M259*0.3025)</f>
        <v>8199980.4968429264</v>
      </c>
      <c r="S259" s="138">
        <v>470897000</v>
      </c>
      <c r="T259" s="87">
        <f t="shared" ref="T259:T261" si="9">S259/(L259*0.3025)</f>
        <v>14209806.458426848</v>
      </c>
      <c r="U259" s="135"/>
      <c r="V259" s="115" t="s">
        <v>2043</v>
      </c>
      <c r="W259" s="115" t="s">
        <v>2043</v>
      </c>
      <c r="X259" s="115" t="s">
        <v>772</v>
      </c>
    </row>
    <row r="260" spans="1:24">
      <c r="A260" s="135"/>
      <c r="B260" s="135">
        <v>11</v>
      </c>
      <c r="C260" s="82">
        <v>3</v>
      </c>
      <c r="D260" s="82">
        <v>20</v>
      </c>
      <c r="E260" s="82"/>
      <c r="F260" s="83">
        <v>2009</v>
      </c>
      <c r="G260" s="82">
        <v>5</v>
      </c>
      <c r="H260" s="82">
        <v>27.53</v>
      </c>
      <c r="I260" s="82">
        <v>41.03</v>
      </c>
      <c r="J260" s="82">
        <v>41.65</v>
      </c>
      <c r="K260" s="82"/>
      <c r="L260" s="137">
        <v>112.79</v>
      </c>
      <c r="M260" s="137">
        <v>195.47</v>
      </c>
      <c r="N260" s="138">
        <v>8200000</v>
      </c>
      <c r="O260" s="138">
        <v>484862000</v>
      </c>
      <c r="P260" s="138">
        <v>176829000</v>
      </c>
      <c r="Q260" s="138">
        <v>308033000</v>
      </c>
      <c r="R260" s="87">
        <f t="shared" si="8"/>
        <v>8199977.4225040134</v>
      </c>
      <c r="S260" s="138">
        <v>484862000</v>
      </c>
      <c r="T260" s="87">
        <f t="shared" si="9"/>
        <v>14210919.290512098</v>
      </c>
      <c r="U260" s="135"/>
      <c r="V260" s="115" t="s">
        <v>2043</v>
      </c>
      <c r="W260" s="115" t="s">
        <v>2043</v>
      </c>
      <c r="X260" s="115" t="s">
        <v>772</v>
      </c>
    </row>
    <row r="261" spans="1:24">
      <c r="A261" s="135"/>
      <c r="B261" s="135">
        <v>11</v>
      </c>
      <c r="C261" s="82">
        <v>3</v>
      </c>
      <c r="D261" s="82">
        <v>20</v>
      </c>
      <c r="E261" s="82"/>
      <c r="F261" s="83">
        <v>2010</v>
      </c>
      <c r="G261" s="82">
        <v>5</v>
      </c>
      <c r="H261" s="82">
        <v>71.34</v>
      </c>
      <c r="I261" s="82">
        <v>106.33</v>
      </c>
      <c r="J261" s="82">
        <v>107.91</v>
      </c>
      <c r="K261" s="82"/>
      <c r="L261" s="137">
        <v>292.25</v>
      </c>
      <c r="M261" s="137">
        <v>506.48999999999995</v>
      </c>
      <c r="N261" s="138">
        <v>8200000</v>
      </c>
      <c r="O261" s="138">
        <v>1256348000</v>
      </c>
      <c r="P261" s="138">
        <v>458190000</v>
      </c>
      <c r="Q261" s="138">
        <v>798158000</v>
      </c>
      <c r="R261" s="87">
        <f t="shared" si="8"/>
        <v>8199997.0955509879</v>
      </c>
      <c r="S261" s="138">
        <v>1256348000</v>
      </c>
      <c r="T261" s="87">
        <f t="shared" si="9"/>
        <v>14211177.173398186</v>
      </c>
      <c r="U261" s="135"/>
      <c r="V261" s="115" t="s">
        <v>2043</v>
      </c>
      <c r="W261" s="115" t="s">
        <v>2043</v>
      </c>
      <c r="X261" s="115" t="s">
        <v>772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X265"/>
  <sheetViews>
    <sheetView workbookViewId="0">
      <selection sqref="A1:XFD1"/>
    </sheetView>
  </sheetViews>
  <sheetFormatPr defaultRowHeight="12"/>
  <cols>
    <col min="1" max="1" width="6.5" style="132" bestFit="1" customWidth="1"/>
    <col min="2" max="2" width="7" style="132" bestFit="1" customWidth="1"/>
    <col min="3" max="3" width="6" style="132" bestFit="1" customWidth="1"/>
    <col min="4" max="4" width="4" style="132" bestFit="1" customWidth="1"/>
    <col min="5" max="5" width="6" style="132" bestFit="1" customWidth="1"/>
    <col min="6" max="6" width="6.33203125" style="134" bestFit="1" customWidth="1"/>
    <col min="7" max="7" width="6" style="132" bestFit="1" customWidth="1"/>
    <col min="8" max="11" width="8" style="132" bestFit="1" customWidth="1"/>
    <col min="12" max="12" width="9.33203125" style="132" bestFit="1" customWidth="1"/>
    <col min="13" max="13" width="11" style="132" bestFit="1" customWidth="1"/>
    <col min="14" max="14" width="12.1640625" style="133" bestFit="1" customWidth="1"/>
    <col min="15" max="15" width="15.33203125" style="133" bestFit="1" customWidth="1"/>
    <col min="16" max="16" width="13.33203125" style="133" bestFit="1" customWidth="1"/>
    <col min="17" max="17" width="15.33203125" style="133" bestFit="1" customWidth="1"/>
    <col min="18" max="18" width="15.33203125" style="133" customWidth="1"/>
    <col min="19" max="19" width="15.33203125" style="133" bestFit="1" customWidth="1"/>
    <col min="20" max="20" width="15.33203125" style="133" customWidth="1"/>
    <col min="21" max="21" width="8" style="132" bestFit="1" customWidth="1"/>
    <col min="22" max="23" width="8.1640625" style="132" bestFit="1" customWidth="1"/>
    <col min="24" max="24" width="11.33203125" style="132" bestFit="1" customWidth="1"/>
    <col min="25" max="16384" width="9.33203125" style="132"/>
  </cols>
  <sheetData>
    <row r="1" spans="1:24" s="84" customFormat="1" ht="11.25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3</v>
      </c>
      <c r="C2" s="82">
        <v>2</v>
      </c>
      <c r="D2" s="82">
        <v>-2</v>
      </c>
      <c r="E2" s="82"/>
      <c r="F2" s="83" t="s">
        <v>1924</v>
      </c>
      <c r="G2" s="82">
        <v>5</v>
      </c>
      <c r="H2" s="82">
        <v>227.26</v>
      </c>
      <c r="I2" s="82">
        <v>407.57</v>
      </c>
      <c r="J2" s="82">
        <v>398.05</v>
      </c>
      <c r="K2" s="82"/>
      <c r="L2" s="137">
        <v>897.71</v>
      </c>
      <c r="M2" s="137">
        <v>1728.33</v>
      </c>
      <c r="N2" s="87">
        <f>O2/(M2*0.3025)</f>
        <v>3000001.0041700318</v>
      </c>
      <c r="O2" s="138">
        <v>1568460000</v>
      </c>
      <c r="P2" s="138">
        <v>502530000</v>
      </c>
      <c r="Q2" s="138">
        <v>1065930000</v>
      </c>
      <c r="R2" s="87">
        <f>S2/(M2*0.3025)</f>
        <v>3000001.0041700318</v>
      </c>
      <c r="S2" s="138">
        <v>1568460000</v>
      </c>
      <c r="T2" s="87">
        <f>S2/(L2*0.3025)</f>
        <v>5775798.1258281516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3</v>
      </c>
      <c r="C3" s="82">
        <v>1</v>
      </c>
      <c r="D3" s="82">
        <v>-2</v>
      </c>
      <c r="E3" s="82"/>
      <c r="F3" s="83" t="s">
        <v>1925</v>
      </c>
      <c r="G3" s="82">
        <v>5</v>
      </c>
      <c r="H3" s="82">
        <v>22.39</v>
      </c>
      <c r="I3" s="82">
        <v>40.15</v>
      </c>
      <c r="J3" s="82">
        <v>39.21</v>
      </c>
      <c r="K3" s="82"/>
      <c r="L3" s="137">
        <v>88.43</v>
      </c>
      <c r="M3" s="137">
        <v>170.25000000000003</v>
      </c>
      <c r="N3" s="138">
        <v>2500000</v>
      </c>
      <c r="O3" s="138">
        <v>128750000</v>
      </c>
      <c r="P3" s="138">
        <v>41250000</v>
      </c>
      <c r="Q3" s="138">
        <v>87500000</v>
      </c>
      <c r="R3" s="87">
        <f t="shared" ref="R3:R66" si="0">S3/(M3*0.3025)</f>
        <v>2499969.6605623714</v>
      </c>
      <c r="S3" s="138">
        <v>128750000</v>
      </c>
      <c r="T3" s="87">
        <f t="shared" ref="T3:T66" si="1">S3/(L3*0.3025)</f>
        <v>4813070.6175590158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3</v>
      </c>
      <c r="C4" s="82">
        <v>1</v>
      </c>
      <c r="D4" s="82">
        <v>-2</v>
      </c>
      <c r="E4" s="82"/>
      <c r="F4" s="83" t="s">
        <v>2049</v>
      </c>
      <c r="G4" s="82">
        <v>5</v>
      </c>
      <c r="H4" s="82">
        <v>19.399999999999999</v>
      </c>
      <c r="I4" s="82">
        <v>34.799999999999997</v>
      </c>
      <c r="J4" s="82">
        <v>33.979999999999997</v>
      </c>
      <c r="K4" s="82"/>
      <c r="L4" s="137">
        <v>76.64</v>
      </c>
      <c r="M4" s="137">
        <v>147.56</v>
      </c>
      <c r="N4" s="138">
        <v>2500000</v>
      </c>
      <c r="O4" s="138">
        <v>111590000</v>
      </c>
      <c r="P4" s="138">
        <v>35750000</v>
      </c>
      <c r="Q4" s="138">
        <v>75840000</v>
      </c>
      <c r="R4" s="87">
        <f t="shared" si="0"/>
        <v>2499949.5932737268</v>
      </c>
      <c r="S4" s="138">
        <v>111590000</v>
      </c>
      <c r="T4" s="87">
        <f t="shared" si="1"/>
        <v>4813316.3098052079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3</v>
      </c>
      <c r="C5" s="82">
        <v>2</v>
      </c>
      <c r="D5" s="82">
        <v>-1</v>
      </c>
      <c r="E5" s="82"/>
      <c r="F5" s="83" t="s">
        <v>1937</v>
      </c>
      <c r="G5" s="82">
        <v>5</v>
      </c>
      <c r="H5" s="82">
        <v>216.15</v>
      </c>
      <c r="I5" s="82">
        <v>387.65</v>
      </c>
      <c r="J5" s="82">
        <v>378.59</v>
      </c>
      <c r="K5" s="82"/>
      <c r="L5" s="137">
        <v>853.83</v>
      </c>
      <c r="M5" s="137">
        <v>1643.8600000000001</v>
      </c>
      <c r="N5" s="138">
        <v>3000000</v>
      </c>
      <c r="O5" s="138">
        <v>1491800000</v>
      </c>
      <c r="P5" s="138">
        <v>477970000</v>
      </c>
      <c r="Q5" s="138">
        <v>1013830000</v>
      </c>
      <c r="R5" s="87">
        <f t="shared" si="0"/>
        <v>2999994.0675811106</v>
      </c>
      <c r="S5" s="138">
        <v>1491800000</v>
      </c>
      <c r="T5" s="87">
        <f t="shared" si="1"/>
        <v>5775822.1752970554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3</v>
      </c>
      <c r="C6" s="82">
        <v>1</v>
      </c>
      <c r="D6" s="82">
        <v>-1</v>
      </c>
      <c r="E6" s="82"/>
      <c r="F6" s="83" t="s">
        <v>1916</v>
      </c>
      <c r="G6" s="82">
        <v>5</v>
      </c>
      <c r="H6" s="82">
        <v>67.88</v>
      </c>
      <c r="I6" s="82">
        <v>121.74</v>
      </c>
      <c r="J6" s="82">
        <v>118.9</v>
      </c>
      <c r="K6" s="82"/>
      <c r="L6" s="137">
        <v>268.14999999999998</v>
      </c>
      <c r="M6" s="137">
        <v>516.24999999999989</v>
      </c>
      <c r="N6" s="138">
        <v>3000000</v>
      </c>
      <c r="O6" s="138">
        <v>468500000</v>
      </c>
      <c r="P6" s="138">
        <v>150110000</v>
      </c>
      <c r="Q6" s="138">
        <v>318390000</v>
      </c>
      <c r="R6" s="87">
        <f t="shared" si="0"/>
        <v>3000020.0108058359</v>
      </c>
      <c r="S6" s="138">
        <v>468500000</v>
      </c>
      <c r="T6" s="87">
        <f t="shared" si="1"/>
        <v>5775723.7761645075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3</v>
      </c>
      <c r="C7" s="82">
        <v>1</v>
      </c>
      <c r="D7" s="82">
        <v>-1</v>
      </c>
      <c r="E7" s="82"/>
      <c r="F7" s="83" t="s">
        <v>1324</v>
      </c>
      <c r="G7" s="82">
        <v>5</v>
      </c>
      <c r="H7" s="82">
        <v>39.979999999999997</v>
      </c>
      <c r="I7" s="82">
        <v>71.7</v>
      </c>
      <c r="J7" s="82">
        <v>70.02</v>
      </c>
      <c r="K7" s="82"/>
      <c r="L7" s="137">
        <v>157.91999999999999</v>
      </c>
      <c r="M7" s="137">
        <v>304.02999999999997</v>
      </c>
      <c r="N7" s="138">
        <v>3000000</v>
      </c>
      <c r="O7" s="138">
        <v>275910000</v>
      </c>
      <c r="P7" s="138">
        <v>88400000</v>
      </c>
      <c r="Q7" s="138">
        <v>187510000</v>
      </c>
      <c r="R7" s="87">
        <f t="shared" si="0"/>
        <v>3000030.1731859324</v>
      </c>
      <c r="S7" s="138">
        <v>275910000</v>
      </c>
      <c r="T7" s="87">
        <f t="shared" si="1"/>
        <v>5775703.9865357084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3</v>
      </c>
      <c r="C8" s="82">
        <v>1</v>
      </c>
      <c r="D8" s="82">
        <v>-1</v>
      </c>
      <c r="E8" s="82"/>
      <c r="F8" s="83" t="s">
        <v>1325</v>
      </c>
      <c r="G8" s="82">
        <v>5</v>
      </c>
      <c r="H8" s="82">
        <v>29.98</v>
      </c>
      <c r="I8" s="82">
        <v>53.77</v>
      </c>
      <c r="J8" s="82">
        <v>52.52</v>
      </c>
      <c r="K8" s="82"/>
      <c r="L8" s="137">
        <v>118.44</v>
      </c>
      <c r="M8" s="137">
        <v>228.03000000000003</v>
      </c>
      <c r="N8" s="138">
        <v>3000000</v>
      </c>
      <c r="O8" s="138">
        <v>206930000</v>
      </c>
      <c r="P8" s="138">
        <v>66300000</v>
      </c>
      <c r="Q8" s="138">
        <v>140630000</v>
      </c>
      <c r="R8" s="87">
        <f t="shared" si="0"/>
        <v>2999895.2580909496</v>
      </c>
      <c r="S8" s="138">
        <v>206930000</v>
      </c>
      <c r="T8" s="87">
        <f t="shared" si="1"/>
        <v>5775634.2089030677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3</v>
      </c>
      <c r="C9" s="82">
        <v>1</v>
      </c>
      <c r="D9" s="82">
        <v>-1</v>
      </c>
      <c r="E9" s="82"/>
      <c r="F9" s="83" t="s">
        <v>1326</v>
      </c>
      <c r="G9" s="82">
        <v>5</v>
      </c>
      <c r="H9" s="82">
        <v>29.98</v>
      </c>
      <c r="I9" s="82">
        <v>53.77</v>
      </c>
      <c r="J9" s="82">
        <v>52.52</v>
      </c>
      <c r="K9" s="82"/>
      <c r="L9" s="137">
        <v>118.44</v>
      </c>
      <c r="M9" s="137">
        <v>228.03000000000003</v>
      </c>
      <c r="N9" s="138">
        <v>3000000</v>
      </c>
      <c r="O9" s="138">
        <v>206930000</v>
      </c>
      <c r="P9" s="138">
        <v>66300000</v>
      </c>
      <c r="Q9" s="138">
        <v>140630000</v>
      </c>
      <c r="R9" s="87">
        <f t="shared" si="0"/>
        <v>2999895.2580909496</v>
      </c>
      <c r="S9" s="138">
        <v>206930000</v>
      </c>
      <c r="T9" s="87">
        <f t="shared" si="1"/>
        <v>5775634.2089030677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3</v>
      </c>
      <c r="C10" s="82">
        <v>1</v>
      </c>
      <c r="D10" s="82">
        <v>-1</v>
      </c>
      <c r="E10" s="82"/>
      <c r="F10" s="83" t="s">
        <v>1917</v>
      </c>
      <c r="G10" s="82">
        <v>5</v>
      </c>
      <c r="H10" s="82">
        <v>29.98</v>
      </c>
      <c r="I10" s="82">
        <v>53.77</v>
      </c>
      <c r="J10" s="82">
        <v>52.52</v>
      </c>
      <c r="K10" s="82"/>
      <c r="L10" s="137">
        <v>118.44</v>
      </c>
      <c r="M10" s="137">
        <v>228.03000000000003</v>
      </c>
      <c r="N10" s="138">
        <v>3000000</v>
      </c>
      <c r="O10" s="138">
        <v>206930000</v>
      </c>
      <c r="P10" s="138">
        <v>66300000</v>
      </c>
      <c r="Q10" s="138">
        <v>140630000</v>
      </c>
      <c r="R10" s="87">
        <f t="shared" si="0"/>
        <v>2999895.2580909496</v>
      </c>
      <c r="S10" s="138">
        <v>206930000</v>
      </c>
      <c r="T10" s="87">
        <f t="shared" si="1"/>
        <v>5775634.2089030677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3</v>
      </c>
      <c r="C11" s="82">
        <v>1</v>
      </c>
      <c r="D11" s="82">
        <v>-1</v>
      </c>
      <c r="E11" s="82"/>
      <c r="F11" s="83" t="s">
        <v>1918</v>
      </c>
      <c r="G11" s="82">
        <v>5</v>
      </c>
      <c r="H11" s="82">
        <v>39.979999999999997</v>
      </c>
      <c r="I11" s="82">
        <v>71.7</v>
      </c>
      <c r="J11" s="82">
        <v>70.02</v>
      </c>
      <c r="K11" s="82"/>
      <c r="L11" s="137">
        <v>157.91999999999999</v>
      </c>
      <c r="M11" s="137">
        <v>304.02999999999997</v>
      </c>
      <c r="N11" s="138">
        <v>3000000</v>
      </c>
      <c r="O11" s="138">
        <v>275910000</v>
      </c>
      <c r="P11" s="138">
        <v>88400000</v>
      </c>
      <c r="Q11" s="138">
        <v>187510000</v>
      </c>
      <c r="R11" s="87">
        <f t="shared" si="0"/>
        <v>3000030.1731859324</v>
      </c>
      <c r="S11" s="138">
        <v>275910000</v>
      </c>
      <c r="T11" s="87">
        <f t="shared" si="1"/>
        <v>5775703.9865357084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3</v>
      </c>
      <c r="C12" s="82">
        <v>1</v>
      </c>
      <c r="D12" s="82">
        <v>-1</v>
      </c>
      <c r="E12" s="82"/>
      <c r="F12" s="83" t="s">
        <v>1919</v>
      </c>
      <c r="G12" s="82">
        <v>5</v>
      </c>
      <c r="H12" s="82">
        <v>29.98</v>
      </c>
      <c r="I12" s="82">
        <v>53.77</v>
      </c>
      <c r="J12" s="82">
        <v>52.52</v>
      </c>
      <c r="K12" s="82"/>
      <c r="L12" s="137">
        <v>118.44</v>
      </c>
      <c r="M12" s="137">
        <v>228.03000000000003</v>
      </c>
      <c r="N12" s="138">
        <v>3000000</v>
      </c>
      <c r="O12" s="138">
        <v>206930000</v>
      </c>
      <c r="P12" s="138">
        <v>66300000</v>
      </c>
      <c r="Q12" s="138">
        <v>140630000</v>
      </c>
      <c r="R12" s="87">
        <f t="shared" si="0"/>
        <v>2999895.2580909496</v>
      </c>
      <c r="S12" s="138">
        <v>206930000</v>
      </c>
      <c r="T12" s="87">
        <f t="shared" si="1"/>
        <v>5775634.2089030677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3</v>
      </c>
      <c r="C13" s="82">
        <v>1</v>
      </c>
      <c r="D13" s="82">
        <v>-1</v>
      </c>
      <c r="E13" s="82"/>
      <c r="F13" s="83" t="s">
        <v>1920</v>
      </c>
      <c r="G13" s="82">
        <v>5</v>
      </c>
      <c r="H13" s="82">
        <v>35.43</v>
      </c>
      <c r="I13" s="82">
        <v>63.55</v>
      </c>
      <c r="J13" s="82">
        <v>62.06</v>
      </c>
      <c r="K13" s="82"/>
      <c r="L13" s="137">
        <v>139.97</v>
      </c>
      <c r="M13" s="137">
        <v>269.48</v>
      </c>
      <c r="N13" s="138">
        <v>3000000</v>
      </c>
      <c r="O13" s="138">
        <v>244550000</v>
      </c>
      <c r="P13" s="138">
        <v>78350000</v>
      </c>
      <c r="Q13" s="138">
        <v>166200000</v>
      </c>
      <c r="R13" s="87">
        <f t="shared" si="0"/>
        <v>2999961.9714491451</v>
      </c>
      <c r="S13" s="138">
        <v>244550000</v>
      </c>
      <c r="T13" s="87">
        <f t="shared" si="1"/>
        <v>5775735.8867336977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3</v>
      </c>
      <c r="C14" s="82">
        <v>1</v>
      </c>
      <c r="D14" s="82">
        <v>-1</v>
      </c>
      <c r="E14" s="82"/>
      <c r="F14" s="83" t="s">
        <v>1930</v>
      </c>
      <c r="G14" s="82">
        <v>5</v>
      </c>
      <c r="H14" s="82">
        <v>13.74</v>
      </c>
      <c r="I14" s="82">
        <v>24.64</v>
      </c>
      <c r="J14" s="82">
        <v>24.07</v>
      </c>
      <c r="K14" s="82"/>
      <c r="L14" s="137">
        <v>54.28</v>
      </c>
      <c r="M14" s="137">
        <v>104.5</v>
      </c>
      <c r="N14" s="138">
        <v>3000000</v>
      </c>
      <c r="O14" s="138">
        <v>94830000</v>
      </c>
      <c r="P14" s="138">
        <v>30380000</v>
      </c>
      <c r="Q14" s="138">
        <v>64450000</v>
      </c>
      <c r="R14" s="87">
        <f t="shared" si="0"/>
        <v>2999881.3713472262</v>
      </c>
      <c r="S14" s="138">
        <v>94830000</v>
      </c>
      <c r="T14" s="87">
        <f t="shared" si="1"/>
        <v>5775379.5745354667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3</v>
      </c>
      <c r="C15" s="82">
        <v>1</v>
      </c>
      <c r="D15" s="82">
        <v>-1</v>
      </c>
      <c r="E15" s="82"/>
      <c r="F15" s="83" t="s">
        <v>1931</v>
      </c>
      <c r="G15" s="82">
        <v>5</v>
      </c>
      <c r="H15" s="82">
        <v>33.229999999999997</v>
      </c>
      <c r="I15" s="82">
        <v>59.6</v>
      </c>
      <c r="J15" s="82">
        <v>58.21</v>
      </c>
      <c r="K15" s="82"/>
      <c r="L15" s="137">
        <v>131.28</v>
      </c>
      <c r="M15" s="137">
        <v>252.75</v>
      </c>
      <c r="N15" s="138">
        <v>3300000.0000000005</v>
      </c>
      <c r="O15" s="138">
        <v>252310000</v>
      </c>
      <c r="P15" s="138">
        <v>80840000</v>
      </c>
      <c r="Q15" s="138">
        <v>171470000</v>
      </c>
      <c r="R15" s="87">
        <f t="shared" si="0"/>
        <v>3300030.2458085031</v>
      </c>
      <c r="S15" s="138">
        <v>252310000</v>
      </c>
      <c r="T15" s="87">
        <f t="shared" si="1"/>
        <v>6353463.1674900921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3</v>
      </c>
      <c r="C16" s="82">
        <v>1</v>
      </c>
      <c r="D16" s="82">
        <v>-1</v>
      </c>
      <c r="E16" s="82"/>
      <c r="F16" s="83" t="s">
        <v>1932</v>
      </c>
      <c r="G16" s="82">
        <v>5</v>
      </c>
      <c r="H16" s="82">
        <v>24.27</v>
      </c>
      <c r="I16" s="82">
        <v>43.53</v>
      </c>
      <c r="J16" s="82">
        <v>42.51</v>
      </c>
      <c r="K16" s="82"/>
      <c r="L16" s="137">
        <v>95.88</v>
      </c>
      <c r="M16" s="137">
        <v>184.6</v>
      </c>
      <c r="N16" s="138">
        <v>3300000.0000000005</v>
      </c>
      <c r="O16" s="138">
        <v>184270000</v>
      </c>
      <c r="P16" s="138">
        <v>59040000</v>
      </c>
      <c r="Q16" s="138">
        <v>125230000</v>
      </c>
      <c r="R16" s="87">
        <f t="shared" si="0"/>
        <v>3299875.5405925703</v>
      </c>
      <c r="S16" s="138">
        <v>184270000</v>
      </c>
      <c r="T16" s="87">
        <f t="shared" si="1"/>
        <v>6353327.3340987535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3</v>
      </c>
      <c r="C17" s="82">
        <v>1</v>
      </c>
      <c r="D17" s="82">
        <v>-1</v>
      </c>
      <c r="E17" s="82"/>
      <c r="F17" s="83" t="s">
        <v>1935</v>
      </c>
      <c r="G17" s="82">
        <v>5</v>
      </c>
      <c r="H17" s="82">
        <v>31.29</v>
      </c>
      <c r="I17" s="82">
        <v>56.12</v>
      </c>
      <c r="J17" s="82">
        <v>54.81</v>
      </c>
      <c r="K17" s="82"/>
      <c r="L17" s="137">
        <v>123.61</v>
      </c>
      <c r="M17" s="137">
        <v>237.98000000000002</v>
      </c>
      <c r="N17" s="138">
        <v>3300000.0000000005</v>
      </c>
      <c r="O17" s="138">
        <v>237570000</v>
      </c>
      <c r="P17" s="138">
        <v>76120000</v>
      </c>
      <c r="Q17" s="138">
        <v>161450000</v>
      </c>
      <c r="R17" s="87">
        <f t="shared" si="0"/>
        <v>3300089.8054493084</v>
      </c>
      <c r="S17" s="138">
        <v>237570000</v>
      </c>
      <c r="T17" s="87">
        <f t="shared" si="1"/>
        <v>6353493.8265579361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3</v>
      </c>
      <c r="C18" s="82">
        <v>1</v>
      </c>
      <c r="D18" s="82">
        <v>-1</v>
      </c>
      <c r="E18" s="82"/>
      <c r="F18" s="83" t="s">
        <v>1936</v>
      </c>
      <c r="G18" s="82">
        <v>5</v>
      </c>
      <c r="H18" s="82">
        <v>37.78</v>
      </c>
      <c r="I18" s="82">
        <v>67.75</v>
      </c>
      <c r="J18" s="82">
        <v>66.17</v>
      </c>
      <c r="K18" s="82"/>
      <c r="L18" s="137">
        <v>149.22</v>
      </c>
      <c r="M18" s="137">
        <v>287.28999999999996</v>
      </c>
      <c r="N18" s="138">
        <v>3300000.0000000005</v>
      </c>
      <c r="O18" s="138">
        <v>286790000</v>
      </c>
      <c r="P18" s="138">
        <v>91890000</v>
      </c>
      <c r="Q18" s="138">
        <v>194900000</v>
      </c>
      <c r="R18" s="87">
        <f t="shared" si="0"/>
        <v>3300031.7299679052</v>
      </c>
      <c r="S18" s="138">
        <v>286790000</v>
      </c>
      <c r="T18" s="87">
        <f t="shared" si="1"/>
        <v>6353478.8614292946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3</v>
      </c>
      <c r="C19" s="82">
        <v>1</v>
      </c>
      <c r="D19" s="82">
        <v>-1</v>
      </c>
      <c r="E19" s="82"/>
      <c r="F19" s="83" t="s">
        <v>1938</v>
      </c>
      <c r="G19" s="82">
        <v>5</v>
      </c>
      <c r="H19" s="82">
        <v>21.93</v>
      </c>
      <c r="I19" s="82">
        <v>39.340000000000003</v>
      </c>
      <c r="J19" s="82">
        <v>38.42</v>
      </c>
      <c r="K19" s="82"/>
      <c r="L19" s="137">
        <v>86.64</v>
      </c>
      <c r="M19" s="137">
        <v>166.81</v>
      </c>
      <c r="N19" s="138">
        <v>3000000</v>
      </c>
      <c r="O19" s="138">
        <v>151380000</v>
      </c>
      <c r="P19" s="138">
        <v>48500000</v>
      </c>
      <c r="Q19" s="138">
        <v>102880000</v>
      </c>
      <c r="R19" s="87">
        <f t="shared" si="0"/>
        <v>2999998.5136749335</v>
      </c>
      <c r="S19" s="138">
        <v>151380000</v>
      </c>
      <c r="T19" s="87">
        <f t="shared" si="1"/>
        <v>5775966.667429775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3</v>
      </c>
      <c r="C20" s="82">
        <v>1</v>
      </c>
      <c r="D20" s="82">
        <v>-1</v>
      </c>
      <c r="E20" s="82"/>
      <c r="F20" s="83" t="s">
        <v>1939</v>
      </c>
      <c r="G20" s="82">
        <v>5</v>
      </c>
      <c r="H20" s="82">
        <v>13.71</v>
      </c>
      <c r="I20" s="82">
        <v>24.59</v>
      </c>
      <c r="J20" s="82">
        <v>24.02</v>
      </c>
      <c r="K20" s="82"/>
      <c r="L20" s="137">
        <v>54.17</v>
      </c>
      <c r="M20" s="137">
        <v>104.29</v>
      </c>
      <c r="N20" s="138">
        <v>2700000</v>
      </c>
      <c r="O20" s="138">
        <v>85180000</v>
      </c>
      <c r="P20" s="138">
        <v>27290000</v>
      </c>
      <c r="Q20" s="138">
        <v>57890000</v>
      </c>
      <c r="R20" s="87">
        <f t="shared" si="0"/>
        <v>2700036.2149727121</v>
      </c>
      <c r="S20" s="138">
        <v>85180000</v>
      </c>
      <c r="T20" s="87">
        <f t="shared" si="1"/>
        <v>5198205.22170028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3</v>
      </c>
      <c r="C21" s="82">
        <v>1</v>
      </c>
      <c r="D21" s="82">
        <v>-1</v>
      </c>
      <c r="E21" s="82"/>
      <c r="F21" s="83" t="s">
        <v>1940</v>
      </c>
      <c r="G21" s="82">
        <v>5</v>
      </c>
      <c r="H21" s="82">
        <v>22.39</v>
      </c>
      <c r="I21" s="82">
        <v>40.15</v>
      </c>
      <c r="J21" s="82">
        <v>39.21</v>
      </c>
      <c r="K21" s="82"/>
      <c r="L21" s="137">
        <v>88.43</v>
      </c>
      <c r="M21" s="137">
        <v>170.25000000000003</v>
      </c>
      <c r="N21" s="138">
        <v>2700000</v>
      </c>
      <c r="O21" s="138">
        <v>139050000</v>
      </c>
      <c r="P21" s="138">
        <v>44550000</v>
      </c>
      <c r="Q21" s="138">
        <v>94500000</v>
      </c>
      <c r="R21" s="87">
        <f t="shared" si="0"/>
        <v>2699967.2334073614</v>
      </c>
      <c r="S21" s="138">
        <v>139050000</v>
      </c>
      <c r="T21" s="87">
        <f t="shared" si="1"/>
        <v>5198116.2669637371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3</v>
      </c>
      <c r="C22" s="82">
        <v>1</v>
      </c>
      <c r="D22" s="82">
        <v>-1</v>
      </c>
      <c r="E22" s="82"/>
      <c r="F22" s="83" t="s">
        <v>1941</v>
      </c>
      <c r="G22" s="82">
        <v>5</v>
      </c>
      <c r="H22" s="82">
        <v>19.399999999999999</v>
      </c>
      <c r="I22" s="82">
        <v>34.799999999999997</v>
      </c>
      <c r="J22" s="82">
        <v>33.979999999999997</v>
      </c>
      <c r="K22" s="82"/>
      <c r="L22" s="137">
        <v>76.64</v>
      </c>
      <c r="M22" s="137">
        <v>147.56</v>
      </c>
      <c r="N22" s="138">
        <v>2700000</v>
      </c>
      <c r="O22" s="138">
        <v>120520000</v>
      </c>
      <c r="P22" s="138">
        <v>38610000</v>
      </c>
      <c r="Q22" s="138">
        <v>81910000</v>
      </c>
      <c r="R22" s="87">
        <f t="shared" si="0"/>
        <v>2700008.2891060985</v>
      </c>
      <c r="S22" s="138">
        <v>120520000</v>
      </c>
      <c r="T22" s="87">
        <f t="shared" si="1"/>
        <v>5198502.3896202492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3</v>
      </c>
      <c r="C23" s="82">
        <v>2</v>
      </c>
      <c r="D23" s="82">
        <v>1</v>
      </c>
      <c r="E23" s="82">
        <v>5.4</v>
      </c>
      <c r="F23" s="83" t="s">
        <v>2181</v>
      </c>
      <c r="G23" s="82">
        <v>5</v>
      </c>
      <c r="H23" s="82">
        <v>42.44</v>
      </c>
      <c r="I23" s="82">
        <v>76.11</v>
      </c>
      <c r="J23" s="82">
        <v>74.33</v>
      </c>
      <c r="K23" s="82"/>
      <c r="L23" s="137">
        <v>167.64</v>
      </c>
      <c r="M23" s="137">
        <v>322.74999999999994</v>
      </c>
      <c r="N23" s="138">
        <v>18000000</v>
      </c>
      <c r="O23" s="138">
        <v>1757370000</v>
      </c>
      <c r="P23" s="138">
        <v>563060000</v>
      </c>
      <c r="Q23" s="138">
        <v>1194310000</v>
      </c>
      <c r="R23" s="87">
        <f t="shared" si="0"/>
        <v>17999961.590412971</v>
      </c>
      <c r="S23" s="138">
        <v>1757370000</v>
      </c>
      <c r="T23" s="87">
        <f t="shared" si="1"/>
        <v>34654543.08819963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3</v>
      </c>
      <c r="C24" s="82">
        <v>2</v>
      </c>
      <c r="D24" s="82">
        <v>1</v>
      </c>
      <c r="E24" s="82">
        <v>5.4</v>
      </c>
      <c r="F24" s="83" t="s">
        <v>1097</v>
      </c>
      <c r="G24" s="82">
        <v>5</v>
      </c>
      <c r="H24" s="82">
        <v>20.79</v>
      </c>
      <c r="I24" s="82">
        <v>37.28</v>
      </c>
      <c r="J24" s="82">
        <v>36.409999999999997</v>
      </c>
      <c r="K24" s="82"/>
      <c r="L24" s="137">
        <v>82.11</v>
      </c>
      <c r="M24" s="137">
        <v>158.07999999999998</v>
      </c>
      <c r="N24" s="138">
        <v>15000000</v>
      </c>
      <c r="O24" s="138">
        <v>717290000</v>
      </c>
      <c r="P24" s="138">
        <v>229820000</v>
      </c>
      <c r="Q24" s="138">
        <v>487470000</v>
      </c>
      <c r="R24" s="87">
        <f t="shared" si="0"/>
        <v>15000041.824204504</v>
      </c>
      <c r="S24" s="138">
        <v>717290000</v>
      </c>
      <c r="T24" s="87">
        <f t="shared" si="1"/>
        <v>28878414.463162199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3</v>
      </c>
      <c r="C25" s="82">
        <v>2</v>
      </c>
      <c r="D25" s="82">
        <v>1</v>
      </c>
      <c r="E25" s="82">
        <v>5.4</v>
      </c>
      <c r="F25" s="83" t="s">
        <v>1098</v>
      </c>
      <c r="G25" s="82">
        <v>5</v>
      </c>
      <c r="H25" s="82">
        <v>27.71</v>
      </c>
      <c r="I25" s="82">
        <v>49.7</v>
      </c>
      <c r="J25" s="82">
        <v>48.54</v>
      </c>
      <c r="K25" s="82"/>
      <c r="L25" s="137">
        <v>109.48</v>
      </c>
      <c r="M25" s="137">
        <v>210.77000000000004</v>
      </c>
      <c r="N25" s="138">
        <v>15000000</v>
      </c>
      <c r="O25" s="138">
        <v>956370000</v>
      </c>
      <c r="P25" s="138">
        <v>306420000</v>
      </c>
      <c r="Q25" s="138">
        <v>649950000</v>
      </c>
      <c r="R25" s="87">
        <f t="shared" si="0"/>
        <v>15000017.644865323</v>
      </c>
      <c r="S25" s="138">
        <v>956370000</v>
      </c>
      <c r="T25" s="87">
        <f t="shared" si="1"/>
        <v>28877911.207601979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3</v>
      </c>
      <c r="C26" s="82">
        <v>2</v>
      </c>
      <c r="D26" s="82">
        <v>1</v>
      </c>
      <c r="E26" s="82">
        <v>5.4</v>
      </c>
      <c r="F26" s="83" t="s">
        <v>1099</v>
      </c>
      <c r="G26" s="82">
        <v>5</v>
      </c>
      <c r="H26" s="82">
        <v>35.03</v>
      </c>
      <c r="I26" s="82">
        <v>62.83</v>
      </c>
      <c r="J26" s="82">
        <v>61.36</v>
      </c>
      <c r="K26" s="82"/>
      <c r="L26" s="137">
        <v>138.38</v>
      </c>
      <c r="M26" s="137">
        <v>266.42</v>
      </c>
      <c r="N26" s="138">
        <v>15000000</v>
      </c>
      <c r="O26" s="138">
        <v>1208890000</v>
      </c>
      <c r="P26" s="138">
        <v>387330000</v>
      </c>
      <c r="Q26" s="138">
        <v>821560000</v>
      </c>
      <c r="R26" s="87">
        <f t="shared" si="0"/>
        <v>15000114.775588907</v>
      </c>
      <c r="S26" s="138">
        <v>1208890000</v>
      </c>
      <c r="T26" s="87">
        <f t="shared" si="1"/>
        <v>28879394.265879441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3</v>
      </c>
      <c r="C27" s="82">
        <v>2</v>
      </c>
      <c r="D27" s="82">
        <v>1</v>
      </c>
      <c r="E27" s="82">
        <v>5.4</v>
      </c>
      <c r="F27" s="83" t="s">
        <v>1100</v>
      </c>
      <c r="G27" s="82">
        <v>5</v>
      </c>
      <c r="H27" s="82">
        <v>12.35</v>
      </c>
      <c r="I27" s="82">
        <v>22.15</v>
      </c>
      <c r="J27" s="82">
        <v>21.63</v>
      </c>
      <c r="K27" s="82"/>
      <c r="L27" s="137">
        <v>48.78</v>
      </c>
      <c r="M27" s="137">
        <v>93.919999999999987</v>
      </c>
      <c r="N27" s="138">
        <v>9500000</v>
      </c>
      <c r="O27" s="138">
        <v>269910000</v>
      </c>
      <c r="P27" s="138">
        <v>86480000</v>
      </c>
      <c r="Q27" s="138">
        <v>183430000</v>
      </c>
      <c r="R27" s="87">
        <f t="shared" si="0"/>
        <v>9500260.4643304683</v>
      </c>
      <c r="S27" s="138">
        <v>269910000</v>
      </c>
      <c r="T27" s="87">
        <f t="shared" si="1"/>
        <v>18291604.403647341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3</v>
      </c>
      <c r="C28" s="82">
        <v>2</v>
      </c>
      <c r="D28" s="82">
        <v>1</v>
      </c>
      <c r="E28" s="82">
        <v>5.4</v>
      </c>
      <c r="F28" s="83" t="s">
        <v>1101</v>
      </c>
      <c r="G28" s="82">
        <v>5</v>
      </c>
      <c r="H28" s="82">
        <v>41.88</v>
      </c>
      <c r="I28" s="82">
        <v>75.12</v>
      </c>
      <c r="J28" s="82">
        <v>73.36</v>
      </c>
      <c r="K28" s="82"/>
      <c r="L28" s="137">
        <v>165.45</v>
      </c>
      <c r="M28" s="137">
        <v>318.54000000000002</v>
      </c>
      <c r="N28" s="138">
        <v>9500000</v>
      </c>
      <c r="O28" s="138">
        <v>915410000</v>
      </c>
      <c r="P28" s="138">
        <v>293300000</v>
      </c>
      <c r="Q28" s="138">
        <v>622110000</v>
      </c>
      <c r="R28" s="87">
        <f t="shared" si="0"/>
        <v>9500058.8947403096</v>
      </c>
      <c r="S28" s="138">
        <v>915410000</v>
      </c>
      <c r="T28" s="87">
        <f t="shared" si="1"/>
        <v>18290412.573772009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3</v>
      </c>
      <c r="C29" s="82">
        <v>2</v>
      </c>
      <c r="D29" s="82">
        <v>1</v>
      </c>
      <c r="E29" s="82">
        <v>5.4</v>
      </c>
      <c r="F29" s="83" t="s">
        <v>1102</v>
      </c>
      <c r="G29" s="82">
        <v>5</v>
      </c>
      <c r="H29" s="82">
        <v>30.57</v>
      </c>
      <c r="I29" s="82">
        <v>54.82</v>
      </c>
      <c r="J29" s="82">
        <v>53.54</v>
      </c>
      <c r="K29" s="82"/>
      <c r="L29" s="137">
        <v>120.75</v>
      </c>
      <c r="M29" s="137">
        <v>232.47</v>
      </c>
      <c r="N29" s="138">
        <v>9500000</v>
      </c>
      <c r="O29" s="138">
        <v>668060000</v>
      </c>
      <c r="P29" s="138">
        <v>214050000</v>
      </c>
      <c r="Q29" s="138">
        <v>454010000</v>
      </c>
      <c r="R29" s="87">
        <f t="shared" si="0"/>
        <v>9499990.5790740978</v>
      </c>
      <c r="S29" s="138">
        <v>668060000</v>
      </c>
      <c r="T29" s="87">
        <f t="shared" si="1"/>
        <v>18289547.080060914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3</v>
      </c>
      <c r="C30" s="82">
        <v>2</v>
      </c>
      <c r="D30" s="82">
        <v>1</v>
      </c>
      <c r="E30" s="82">
        <v>5.4</v>
      </c>
      <c r="F30" s="83" t="s">
        <v>1103</v>
      </c>
      <c r="G30" s="82">
        <v>5</v>
      </c>
      <c r="H30" s="82">
        <v>50.64</v>
      </c>
      <c r="I30" s="82">
        <v>90.82</v>
      </c>
      <c r="J30" s="82">
        <v>88.69</v>
      </c>
      <c r="K30" s="82"/>
      <c r="L30" s="137">
        <v>200.03</v>
      </c>
      <c r="M30" s="137">
        <v>385.11</v>
      </c>
      <c r="N30" s="138">
        <v>9500000</v>
      </c>
      <c r="O30" s="138">
        <v>1106710000</v>
      </c>
      <c r="P30" s="138">
        <v>354590000</v>
      </c>
      <c r="Q30" s="138">
        <v>752120000</v>
      </c>
      <c r="R30" s="87">
        <f t="shared" si="0"/>
        <v>9500001.1803003158</v>
      </c>
      <c r="S30" s="138">
        <v>1106710000</v>
      </c>
      <c r="T30" s="87">
        <f t="shared" si="1"/>
        <v>18289983.775160998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3</v>
      </c>
      <c r="C31" s="82">
        <v>2</v>
      </c>
      <c r="D31" s="82">
        <v>1</v>
      </c>
      <c r="E31" s="82">
        <v>5.4</v>
      </c>
      <c r="F31" s="83" t="s">
        <v>1104</v>
      </c>
      <c r="G31" s="82">
        <v>5</v>
      </c>
      <c r="H31" s="82">
        <v>16.489999999999998</v>
      </c>
      <c r="I31" s="82">
        <v>29.57</v>
      </c>
      <c r="J31" s="82">
        <v>28.88</v>
      </c>
      <c r="K31" s="82"/>
      <c r="L31" s="137">
        <v>65.13</v>
      </c>
      <c r="M31" s="137">
        <v>125.38999999999999</v>
      </c>
      <c r="N31" s="138">
        <v>9500000</v>
      </c>
      <c r="O31" s="138">
        <v>360340000</v>
      </c>
      <c r="P31" s="138">
        <v>115450000</v>
      </c>
      <c r="Q31" s="138">
        <v>244890000</v>
      </c>
      <c r="R31" s="87">
        <f t="shared" si="0"/>
        <v>9500012.8524623029</v>
      </c>
      <c r="S31" s="138">
        <v>360340000</v>
      </c>
      <c r="T31" s="87">
        <f t="shared" si="1"/>
        <v>18289676.210198801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3</v>
      </c>
      <c r="C32" s="82">
        <v>2</v>
      </c>
      <c r="D32" s="82">
        <v>1</v>
      </c>
      <c r="E32" s="82">
        <v>5.4</v>
      </c>
      <c r="F32" s="83" t="s">
        <v>1105</v>
      </c>
      <c r="G32" s="82">
        <v>5</v>
      </c>
      <c r="H32" s="82">
        <v>9.15</v>
      </c>
      <c r="I32" s="82">
        <v>16.41</v>
      </c>
      <c r="J32" s="82">
        <v>16.03</v>
      </c>
      <c r="K32" s="82"/>
      <c r="L32" s="137">
        <v>36.15</v>
      </c>
      <c r="M32" s="137">
        <v>69.599999999999994</v>
      </c>
      <c r="N32" s="138">
        <v>9500000</v>
      </c>
      <c r="O32" s="138">
        <v>200010000</v>
      </c>
      <c r="P32" s="138">
        <v>64080000</v>
      </c>
      <c r="Q32" s="138">
        <v>135930000</v>
      </c>
      <c r="R32" s="87">
        <f t="shared" si="0"/>
        <v>9499857.5092618987</v>
      </c>
      <c r="S32" s="138">
        <v>200010000</v>
      </c>
      <c r="T32" s="87">
        <f t="shared" si="1"/>
        <v>18290182.092520833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3</v>
      </c>
      <c r="C33" s="82">
        <v>2</v>
      </c>
      <c r="D33" s="82">
        <v>1</v>
      </c>
      <c r="E33" s="82">
        <v>5.4</v>
      </c>
      <c r="F33" s="83" t="s">
        <v>1106</v>
      </c>
      <c r="G33" s="82">
        <v>5</v>
      </c>
      <c r="H33" s="82">
        <v>21.66</v>
      </c>
      <c r="I33" s="82">
        <v>38.85</v>
      </c>
      <c r="J33" s="82">
        <v>37.94</v>
      </c>
      <c r="K33" s="82"/>
      <c r="L33" s="137">
        <v>85.57</v>
      </c>
      <c r="M33" s="137">
        <v>164.73999999999998</v>
      </c>
      <c r="N33" s="138">
        <v>16000000</v>
      </c>
      <c r="O33" s="138">
        <v>797340000</v>
      </c>
      <c r="P33" s="138">
        <v>255470000</v>
      </c>
      <c r="Q33" s="138">
        <v>541870000</v>
      </c>
      <c r="R33" s="87">
        <f t="shared" si="0"/>
        <v>15999967.89330947</v>
      </c>
      <c r="S33" s="138">
        <v>797340000</v>
      </c>
      <c r="T33" s="87">
        <f t="shared" si="1"/>
        <v>30803257.108143065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3</v>
      </c>
      <c r="C34" s="82">
        <v>2</v>
      </c>
      <c r="D34" s="82">
        <v>1</v>
      </c>
      <c r="E34" s="82">
        <v>5.4</v>
      </c>
      <c r="F34" s="83" t="s">
        <v>1107</v>
      </c>
      <c r="G34" s="82">
        <v>5</v>
      </c>
      <c r="H34" s="82">
        <v>27.71</v>
      </c>
      <c r="I34" s="82">
        <v>49.7</v>
      </c>
      <c r="J34" s="82">
        <v>48.54</v>
      </c>
      <c r="K34" s="82"/>
      <c r="L34" s="137">
        <v>109.48</v>
      </c>
      <c r="M34" s="137">
        <v>210.77000000000004</v>
      </c>
      <c r="N34" s="138">
        <v>15000000</v>
      </c>
      <c r="O34" s="138">
        <v>956370000</v>
      </c>
      <c r="P34" s="138">
        <v>306420000</v>
      </c>
      <c r="Q34" s="138">
        <v>649950000</v>
      </c>
      <c r="R34" s="87">
        <f t="shared" si="0"/>
        <v>15000017.644865323</v>
      </c>
      <c r="S34" s="138">
        <v>956370000</v>
      </c>
      <c r="T34" s="87">
        <f t="shared" si="1"/>
        <v>28877911.207601979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3</v>
      </c>
      <c r="C35" s="82">
        <v>2</v>
      </c>
      <c r="D35" s="82">
        <v>1</v>
      </c>
      <c r="E35" s="82">
        <v>5.4</v>
      </c>
      <c r="F35" s="83" t="s">
        <v>1361</v>
      </c>
      <c r="G35" s="82">
        <v>5</v>
      </c>
      <c r="H35" s="82">
        <v>20.79</v>
      </c>
      <c r="I35" s="82">
        <v>37.28</v>
      </c>
      <c r="J35" s="82">
        <v>36.409999999999997</v>
      </c>
      <c r="K35" s="82"/>
      <c r="L35" s="137">
        <v>82.11</v>
      </c>
      <c r="M35" s="137">
        <v>158.07999999999998</v>
      </c>
      <c r="N35" s="138">
        <v>18000000</v>
      </c>
      <c r="O35" s="138">
        <v>860740000</v>
      </c>
      <c r="P35" s="138">
        <v>275780000</v>
      </c>
      <c r="Q35" s="138">
        <v>584960000</v>
      </c>
      <c r="R35" s="87">
        <f t="shared" si="0"/>
        <v>17999882.892227393</v>
      </c>
      <c r="S35" s="138">
        <v>860740000</v>
      </c>
      <c r="T35" s="87">
        <f t="shared" si="1"/>
        <v>34653775.272236094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3</v>
      </c>
      <c r="C36" s="82">
        <v>2</v>
      </c>
      <c r="D36" s="82">
        <v>1</v>
      </c>
      <c r="E36" s="82">
        <v>5.4</v>
      </c>
      <c r="F36" s="83" t="s">
        <v>1362</v>
      </c>
      <c r="G36" s="82">
        <v>5</v>
      </c>
      <c r="H36" s="82">
        <v>20.79</v>
      </c>
      <c r="I36" s="82">
        <v>37.28</v>
      </c>
      <c r="J36" s="82">
        <v>36.409999999999997</v>
      </c>
      <c r="K36" s="82"/>
      <c r="L36" s="137">
        <v>82.11</v>
      </c>
      <c r="M36" s="137">
        <v>158.07999999999998</v>
      </c>
      <c r="N36" s="138">
        <v>18000000</v>
      </c>
      <c r="O36" s="138">
        <v>860740000</v>
      </c>
      <c r="P36" s="138">
        <v>275780000</v>
      </c>
      <c r="Q36" s="138">
        <v>584960000</v>
      </c>
      <c r="R36" s="87">
        <f t="shared" si="0"/>
        <v>17999882.892227393</v>
      </c>
      <c r="S36" s="138">
        <v>860740000</v>
      </c>
      <c r="T36" s="87">
        <f t="shared" si="1"/>
        <v>34653775.272236094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3</v>
      </c>
      <c r="C37" s="82">
        <v>2</v>
      </c>
      <c r="D37" s="82">
        <v>1</v>
      </c>
      <c r="E37" s="82">
        <v>5.4</v>
      </c>
      <c r="F37" s="83" t="s">
        <v>1363</v>
      </c>
      <c r="G37" s="82">
        <v>5</v>
      </c>
      <c r="H37" s="82">
        <v>28.59</v>
      </c>
      <c r="I37" s="82">
        <v>51.28</v>
      </c>
      <c r="J37" s="82">
        <v>50.08</v>
      </c>
      <c r="K37" s="82"/>
      <c r="L37" s="137">
        <v>112.94</v>
      </c>
      <c r="M37" s="137">
        <v>217.45</v>
      </c>
      <c r="N37" s="138">
        <v>18000000</v>
      </c>
      <c r="O37" s="138">
        <v>1184020000</v>
      </c>
      <c r="P37" s="138">
        <v>379360000</v>
      </c>
      <c r="Q37" s="138">
        <v>804660000</v>
      </c>
      <c r="R37" s="87">
        <f t="shared" si="0"/>
        <v>18000072.211907744</v>
      </c>
      <c r="S37" s="138">
        <v>1184020000</v>
      </c>
      <c r="T37" s="87">
        <f t="shared" si="1"/>
        <v>34656593.788554445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3</v>
      </c>
      <c r="C38" s="82">
        <v>2</v>
      </c>
      <c r="D38" s="82">
        <v>2</v>
      </c>
      <c r="E38" s="82">
        <v>4.5</v>
      </c>
      <c r="F38" s="83" t="s">
        <v>2183</v>
      </c>
      <c r="G38" s="82">
        <v>5</v>
      </c>
      <c r="H38" s="82">
        <v>70.03</v>
      </c>
      <c r="I38" s="82">
        <v>125.6</v>
      </c>
      <c r="J38" s="82">
        <v>122.67</v>
      </c>
      <c r="K38" s="82"/>
      <c r="L38" s="137">
        <v>276.64999999999998</v>
      </c>
      <c r="M38" s="137">
        <v>532.62</v>
      </c>
      <c r="N38" s="138">
        <v>8800000</v>
      </c>
      <c r="O38" s="138">
        <v>1417830000</v>
      </c>
      <c r="P38" s="138">
        <v>454270000</v>
      </c>
      <c r="Q38" s="138">
        <v>963560000</v>
      </c>
      <c r="R38" s="87">
        <f t="shared" si="0"/>
        <v>8799972.442480661</v>
      </c>
      <c r="S38" s="138">
        <v>1417830000</v>
      </c>
      <c r="T38" s="87">
        <f t="shared" si="1"/>
        <v>16942133.823654618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3</v>
      </c>
      <c r="C39" s="82">
        <v>2</v>
      </c>
      <c r="D39" s="82">
        <v>2</v>
      </c>
      <c r="E39" s="82">
        <v>4.5</v>
      </c>
      <c r="F39" s="83" t="s">
        <v>1108</v>
      </c>
      <c r="G39" s="82">
        <v>5</v>
      </c>
      <c r="H39" s="82">
        <v>26.56</v>
      </c>
      <c r="I39" s="82">
        <v>47.63</v>
      </c>
      <c r="J39" s="82">
        <v>46.51</v>
      </c>
      <c r="K39" s="82"/>
      <c r="L39" s="137">
        <v>104.9</v>
      </c>
      <c r="M39" s="137">
        <v>201.95999999999998</v>
      </c>
      <c r="N39" s="138">
        <v>8400000</v>
      </c>
      <c r="O39" s="138">
        <v>513180000</v>
      </c>
      <c r="P39" s="138">
        <v>164420000</v>
      </c>
      <c r="Q39" s="138">
        <v>348760000</v>
      </c>
      <c r="R39" s="87">
        <f t="shared" si="0"/>
        <v>8399994.1073348951</v>
      </c>
      <c r="S39" s="138">
        <v>513180000</v>
      </c>
      <c r="T39" s="87">
        <f t="shared" si="1"/>
        <v>16172190.752310347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3</v>
      </c>
      <c r="C40" s="82">
        <v>2</v>
      </c>
      <c r="D40" s="82">
        <v>2</v>
      </c>
      <c r="E40" s="82">
        <v>4.5</v>
      </c>
      <c r="F40" s="83" t="s">
        <v>1109</v>
      </c>
      <c r="G40" s="82">
        <v>5</v>
      </c>
      <c r="H40" s="82">
        <v>36.72</v>
      </c>
      <c r="I40" s="82">
        <v>65.849999999999994</v>
      </c>
      <c r="J40" s="82">
        <v>64.31</v>
      </c>
      <c r="K40" s="82"/>
      <c r="L40" s="137">
        <v>145.04</v>
      </c>
      <c r="M40" s="137">
        <v>279.24</v>
      </c>
      <c r="N40" s="138">
        <v>8400000</v>
      </c>
      <c r="O40" s="138">
        <v>709550000</v>
      </c>
      <c r="P40" s="138">
        <v>227340000</v>
      </c>
      <c r="Q40" s="138">
        <v>482210000</v>
      </c>
      <c r="R40" s="87">
        <f t="shared" si="0"/>
        <v>8400013.732669903</v>
      </c>
      <c r="S40" s="138">
        <v>709550000</v>
      </c>
      <c r="T40" s="87">
        <f t="shared" si="1"/>
        <v>16172227.211188253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3</v>
      </c>
      <c r="C41" s="82">
        <v>2</v>
      </c>
      <c r="D41" s="82">
        <v>2</v>
      </c>
      <c r="E41" s="82">
        <v>4.5</v>
      </c>
      <c r="F41" s="83" t="s">
        <v>1110</v>
      </c>
      <c r="G41" s="82">
        <v>5</v>
      </c>
      <c r="H41" s="82">
        <v>27.54</v>
      </c>
      <c r="I41" s="82">
        <v>49.39</v>
      </c>
      <c r="J41" s="82">
        <v>48.23</v>
      </c>
      <c r="K41" s="82"/>
      <c r="L41" s="137">
        <v>108.78</v>
      </c>
      <c r="M41" s="137">
        <v>209.43</v>
      </c>
      <c r="N41" s="138">
        <v>8000000</v>
      </c>
      <c r="O41" s="138">
        <v>506830000</v>
      </c>
      <c r="P41" s="138">
        <v>162390000</v>
      </c>
      <c r="Q41" s="138">
        <v>344440000</v>
      </c>
      <c r="R41" s="87">
        <f t="shared" si="0"/>
        <v>8000148.3759736679</v>
      </c>
      <c r="S41" s="138">
        <v>506830000</v>
      </c>
      <c r="T41" s="87">
        <f t="shared" si="1"/>
        <v>15402381.636147872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3</v>
      </c>
      <c r="C42" s="82">
        <v>2</v>
      </c>
      <c r="D42" s="82">
        <v>2</v>
      </c>
      <c r="E42" s="82">
        <v>4.5</v>
      </c>
      <c r="F42" s="83" t="s">
        <v>1111</v>
      </c>
      <c r="G42" s="82">
        <v>5</v>
      </c>
      <c r="H42" s="82">
        <v>27.71</v>
      </c>
      <c r="I42" s="82">
        <v>49.7</v>
      </c>
      <c r="J42" s="82">
        <v>48.54</v>
      </c>
      <c r="K42" s="82"/>
      <c r="L42" s="137">
        <v>109.48</v>
      </c>
      <c r="M42" s="137">
        <v>210.77000000000004</v>
      </c>
      <c r="N42" s="138">
        <v>8000000</v>
      </c>
      <c r="O42" s="138">
        <v>510060000</v>
      </c>
      <c r="P42" s="138">
        <v>163420000</v>
      </c>
      <c r="Q42" s="138">
        <v>346640000</v>
      </c>
      <c r="R42" s="87">
        <f t="shared" si="0"/>
        <v>7999946.6732959067</v>
      </c>
      <c r="S42" s="138">
        <v>510060000</v>
      </c>
      <c r="T42" s="87">
        <f t="shared" si="1"/>
        <v>15401431.862719936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3</v>
      </c>
      <c r="C43" s="82">
        <v>1</v>
      </c>
      <c r="D43" s="82">
        <v>2</v>
      </c>
      <c r="E43" s="82">
        <v>4.5</v>
      </c>
      <c r="F43" s="83" t="s">
        <v>1112</v>
      </c>
      <c r="G43" s="82">
        <v>5</v>
      </c>
      <c r="H43" s="82">
        <v>31.44</v>
      </c>
      <c r="I43" s="82">
        <v>56.38</v>
      </c>
      <c r="J43" s="82">
        <v>55.06</v>
      </c>
      <c r="K43" s="82"/>
      <c r="L43" s="137">
        <v>124.18</v>
      </c>
      <c r="M43" s="137">
        <v>239.08</v>
      </c>
      <c r="N43" s="138">
        <v>4200000</v>
      </c>
      <c r="O43" s="138">
        <v>303750000</v>
      </c>
      <c r="P43" s="138">
        <v>97320000</v>
      </c>
      <c r="Q43" s="138">
        <v>206430000</v>
      </c>
      <c r="R43" s="87">
        <f t="shared" si="0"/>
        <v>4199984.237096196</v>
      </c>
      <c r="S43" s="138">
        <v>303750000</v>
      </c>
      <c r="T43" s="87">
        <f t="shared" si="1"/>
        <v>8086102.6848523002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3</v>
      </c>
      <c r="C44" s="82">
        <v>1</v>
      </c>
      <c r="D44" s="82">
        <v>2</v>
      </c>
      <c r="E44" s="82">
        <v>4.5</v>
      </c>
      <c r="F44" s="83" t="s">
        <v>1113</v>
      </c>
      <c r="G44" s="82">
        <v>5</v>
      </c>
      <c r="H44" s="82">
        <v>30.51</v>
      </c>
      <c r="I44" s="82">
        <v>54.73</v>
      </c>
      <c r="J44" s="82">
        <v>53.45</v>
      </c>
      <c r="K44" s="82"/>
      <c r="L44" s="137">
        <v>120.54</v>
      </c>
      <c r="M44" s="137">
        <v>232.08</v>
      </c>
      <c r="N44" s="138">
        <v>4200000</v>
      </c>
      <c r="O44" s="138">
        <v>294860000</v>
      </c>
      <c r="P44" s="138">
        <v>94470000</v>
      </c>
      <c r="Q44" s="138">
        <v>200390000</v>
      </c>
      <c r="R44" s="87">
        <f t="shared" si="0"/>
        <v>4200033.6162223909</v>
      </c>
      <c r="S44" s="138">
        <v>294860000</v>
      </c>
      <c r="T44" s="87">
        <f t="shared" si="1"/>
        <v>8086475.8723485367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A45" s="135"/>
      <c r="B45" s="135">
        <v>3</v>
      </c>
      <c r="C45" s="82">
        <v>1</v>
      </c>
      <c r="D45" s="82">
        <v>2</v>
      </c>
      <c r="E45" s="82">
        <v>4.5</v>
      </c>
      <c r="F45" s="83" t="s">
        <v>1114</v>
      </c>
      <c r="G45" s="82">
        <v>5</v>
      </c>
      <c r="H45" s="82">
        <v>40.69</v>
      </c>
      <c r="I45" s="82">
        <v>72.97</v>
      </c>
      <c r="J45" s="82">
        <v>71.260000000000005</v>
      </c>
      <c r="K45" s="82"/>
      <c r="L45" s="137">
        <v>160.72</v>
      </c>
      <c r="M45" s="137">
        <v>309.43</v>
      </c>
      <c r="N45" s="138">
        <v>4400000</v>
      </c>
      <c r="O45" s="138">
        <v>411850000</v>
      </c>
      <c r="P45" s="138">
        <v>131960000</v>
      </c>
      <c r="Q45" s="138">
        <v>279890000</v>
      </c>
      <c r="R45" s="87">
        <f t="shared" si="0"/>
        <v>4399985.7909891903</v>
      </c>
      <c r="S45" s="138">
        <v>411850000</v>
      </c>
      <c r="T45" s="87">
        <f t="shared" si="1"/>
        <v>8471177.2231569514</v>
      </c>
      <c r="U45" s="135"/>
      <c r="V45" s="115" t="s">
        <v>2043</v>
      </c>
      <c r="W45" s="115" t="s">
        <v>2043</v>
      </c>
      <c r="X45" s="115" t="s">
        <v>772</v>
      </c>
    </row>
    <row r="46" spans="1:24">
      <c r="A46" s="135"/>
      <c r="B46" s="135">
        <v>3</v>
      </c>
      <c r="C46" s="82">
        <v>1</v>
      </c>
      <c r="D46" s="82">
        <v>2</v>
      </c>
      <c r="E46" s="82">
        <v>4.5</v>
      </c>
      <c r="F46" s="83" t="s">
        <v>1115</v>
      </c>
      <c r="G46" s="82">
        <v>5</v>
      </c>
      <c r="H46" s="82">
        <v>30.51</v>
      </c>
      <c r="I46" s="82">
        <v>54.73</v>
      </c>
      <c r="J46" s="82">
        <v>53.45</v>
      </c>
      <c r="K46" s="82"/>
      <c r="L46" s="137">
        <v>120.54</v>
      </c>
      <c r="M46" s="137">
        <v>232.08</v>
      </c>
      <c r="N46" s="138">
        <v>4400000</v>
      </c>
      <c r="O46" s="138">
        <v>308900000</v>
      </c>
      <c r="P46" s="138">
        <v>98970000</v>
      </c>
      <c r="Q46" s="138">
        <v>209930000</v>
      </c>
      <c r="R46" s="87">
        <f t="shared" si="0"/>
        <v>4400021.651126286</v>
      </c>
      <c r="S46" s="138">
        <v>308900000</v>
      </c>
      <c r="T46" s="87">
        <f t="shared" si="1"/>
        <v>8471520.0331291556</v>
      </c>
      <c r="U46" s="135"/>
      <c r="V46" s="115" t="s">
        <v>2043</v>
      </c>
      <c r="W46" s="115" t="s">
        <v>2043</v>
      </c>
      <c r="X46" s="115" t="s">
        <v>772</v>
      </c>
    </row>
    <row r="47" spans="1:24">
      <c r="A47" s="135"/>
      <c r="B47" s="135">
        <v>3</v>
      </c>
      <c r="C47" s="82">
        <v>1</v>
      </c>
      <c r="D47" s="82">
        <v>2</v>
      </c>
      <c r="E47" s="82">
        <v>4.5</v>
      </c>
      <c r="F47" s="83" t="s">
        <v>1116</v>
      </c>
      <c r="G47" s="82">
        <v>5</v>
      </c>
      <c r="H47" s="82">
        <v>76.77</v>
      </c>
      <c r="I47" s="82">
        <v>137.66999999999999</v>
      </c>
      <c r="J47" s="82">
        <v>134.46</v>
      </c>
      <c r="K47" s="82"/>
      <c r="L47" s="137">
        <v>303.24</v>
      </c>
      <c r="M47" s="137">
        <v>583.80000000000007</v>
      </c>
      <c r="N47" s="138">
        <v>4400000</v>
      </c>
      <c r="O47" s="138">
        <v>777030000</v>
      </c>
      <c r="P47" s="138">
        <v>248960000</v>
      </c>
      <c r="Q47" s="138">
        <v>528070000</v>
      </c>
      <c r="R47" s="87">
        <f t="shared" si="0"/>
        <v>4399955.8322645305</v>
      </c>
      <c r="S47" s="138">
        <v>777030000</v>
      </c>
      <c r="T47" s="87">
        <f t="shared" si="1"/>
        <v>8470829.0953569226</v>
      </c>
      <c r="U47" s="135"/>
      <c r="V47" s="115" t="s">
        <v>2043</v>
      </c>
      <c r="W47" s="115" t="s">
        <v>2043</v>
      </c>
      <c r="X47" s="115" t="s">
        <v>772</v>
      </c>
    </row>
    <row r="48" spans="1:24">
      <c r="A48" s="135"/>
      <c r="B48" s="135">
        <v>3</v>
      </c>
      <c r="C48" s="82">
        <v>3</v>
      </c>
      <c r="D48" s="82">
        <v>2</v>
      </c>
      <c r="E48" s="82">
        <v>4.5</v>
      </c>
      <c r="F48" s="83" t="s">
        <v>1117</v>
      </c>
      <c r="G48" s="82">
        <v>5</v>
      </c>
      <c r="H48" s="82">
        <v>26.13</v>
      </c>
      <c r="I48" s="82">
        <v>46.87</v>
      </c>
      <c r="J48" s="82">
        <v>45.77</v>
      </c>
      <c r="K48" s="82"/>
      <c r="L48" s="137">
        <v>103.23</v>
      </c>
      <c r="M48" s="137">
        <v>198.75</v>
      </c>
      <c r="N48" s="138">
        <v>8400000</v>
      </c>
      <c r="O48" s="138">
        <v>505020000</v>
      </c>
      <c r="P48" s="138">
        <v>161810000</v>
      </c>
      <c r="Q48" s="138">
        <v>343210000</v>
      </c>
      <c r="R48" s="87">
        <f t="shared" si="0"/>
        <v>8399937.6266957745</v>
      </c>
      <c r="S48" s="138">
        <v>505020000</v>
      </c>
      <c r="T48" s="87">
        <f t="shared" si="1"/>
        <v>16172504.149043739</v>
      </c>
      <c r="U48" s="135"/>
      <c r="V48" s="115" t="s">
        <v>2043</v>
      </c>
      <c r="W48" s="115" t="s">
        <v>2043</v>
      </c>
      <c r="X48" s="115" t="s">
        <v>772</v>
      </c>
    </row>
    <row r="49" spans="1:24">
      <c r="A49" s="135"/>
      <c r="B49" s="135">
        <v>3</v>
      </c>
      <c r="C49" s="82">
        <v>1</v>
      </c>
      <c r="D49" s="82">
        <v>2</v>
      </c>
      <c r="E49" s="82">
        <v>4.5</v>
      </c>
      <c r="F49" s="83" t="s">
        <v>1118</v>
      </c>
      <c r="G49" s="82">
        <v>5</v>
      </c>
      <c r="H49" s="82">
        <v>31.79</v>
      </c>
      <c r="I49" s="82">
        <v>57.01</v>
      </c>
      <c r="J49" s="82">
        <v>55.68</v>
      </c>
      <c r="K49" s="82"/>
      <c r="L49" s="137">
        <v>125.57</v>
      </c>
      <c r="M49" s="137">
        <v>241.76</v>
      </c>
      <c r="N49" s="138">
        <v>4200000</v>
      </c>
      <c r="O49" s="138">
        <v>307150000</v>
      </c>
      <c r="P49" s="138">
        <v>98410000</v>
      </c>
      <c r="Q49" s="138">
        <v>208740000</v>
      </c>
      <c r="R49" s="87">
        <f t="shared" si="0"/>
        <v>4199916.8631140236</v>
      </c>
      <c r="S49" s="138">
        <v>307150000</v>
      </c>
      <c r="T49" s="87">
        <f t="shared" si="1"/>
        <v>8086102.5788520053</v>
      </c>
      <c r="U49" s="135"/>
      <c r="V49" s="115" t="s">
        <v>2043</v>
      </c>
      <c r="W49" s="115" t="s">
        <v>2043</v>
      </c>
      <c r="X49" s="115" t="s">
        <v>772</v>
      </c>
    </row>
    <row r="50" spans="1:24">
      <c r="A50" s="135"/>
      <c r="B50" s="135">
        <v>3</v>
      </c>
      <c r="C50" s="82">
        <v>1</v>
      </c>
      <c r="D50" s="82">
        <v>2</v>
      </c>
      <c r="E50" s="82">
        <v>4.5</v>
      </c>
      <c r="F50" s="83" t="s">
        <v>1119</v>
      </c>
      <c r="G50" s="82">
        <v>5</v>
      </c>
      <c r="H50" s="82">
        <v>30.51</v>
      </c>
      <c r="I50" s="82">
        <v>54.73</v>
      </c>
      <c r="J50" s="82">
        <v>53.45</v>
      </c>
      <c r="K50" s="82"/>
      <c r="L50" s="137">
        <v>120.54</v>
      </c>
      <c r="M50" s="137">
        <v>232.08</v>
      </c>
      <c r="N50" s="138">
        <v>4200000</v>
      </c>
      <c r="O50" s="138">
        <v>294860000</v>
      </c>
      <c r="P50" s="138">
        <v>94470000</v>
      </c>
      <c r="Q50" s="138">
        <v>200390000</v>
      </c>
      <c r="R50" s="87">
        <f t="shared" si="0"/>
        <v>4200033.6162223909</v>
      </c>
      <c r="S50" s="138">
        <v>294860000</v>
      </c>
      <c r="T50" s="87">
        <f t="shared" si="1"/>
        <v>8086475.8723485367</v>
      </c>
      <c r="U50" s="135"/>
      <c r="V50" s="115" t="s">
        <v>2043</v>
      </c>
      <c r="W50" s="115" t="s">
        <v>2043</v>
      </c>
      <c r="X50" s="115" t="s">
        <v>772</v>
      </c>
    </row>
    <row r="51" spans="1:24">
      <c r="A51" s="135"/>
      <c r="B51" s="135">
        <v>3</v>
      </c>
      <c r="C51" s="82">
        <v>1</v>
      </c>
      <c r="D51" s="82">
        <v>2</v>
      </c>
      <c r="E51" s="82">
        <v>4.5</v>
      </c>
      <c r="F51" s="83" t="s">
        <v>1120</v>
      </c>
      <c r="G51" s="82">
        <v>5</v>
      </c>
      <c r="H51" s="82">
        <v>32.4</v>
      </c>
      <c r="I51" s="82">
        <v>58.12</v>
      </c>
      <c r="J51" s="82">
        <v>56.76</v>
      </c>
      <c r="K51" s="82"/>
      <c r="L51" s="137">
        <v>128.01</v>
      </c>
      <c r="M51" s="137">
        <v>246.45999999999998</v>
      </c>
      <c r="N51" s="138">
        <v>4100000</v>
      </c>
      <c r="O51" s="138">
        <v>305670000</v>
      </c>
      <c r="P51" s="138">
        <v>97940000</v>
      </c>
      <c r="Q51" s="138">
        <v>207730000</v>
      </c>
      <c r="R51" s="87">
        <f t="shared" si="0"/>
        <v>4099972.9726648354</v>
      </c>
      <c r="S51" s="138">
        <v>305670000</v>
      </c>
      <c r="T51" s="87">
        <f t="shared" si="1"/>
        <v>7893753.1352470545</v>
      </c>
      <c r="U51" s="135"/>
      <c r="V51" s="115" t="s">
        <v>2043</v>
      </c>
      <c r="W51" s="115" t="s">
        <v>2043</v>
      </c>
      <c r="X51" s="115" t="s">
        <v>772</v>
      </c>
    </row>
    <row r="52" spans="1:24">
      <c r="A52" s="135"/>
      <c r="B52" s="135">
        <v>3</v>
      </c>
      <c r="C52" s="82">
        <v>1</v>
      </c>
      <c r="D52" s="82">
        <v>2</v>
      </c>
      <c r="E52" s="82">
        <v>4.5</v>
      </c>
      <c r="F52" s="83" t="s">
        <v>1121</v>
      </c>
      <c r="G52" s="82">
        <v>5</v>
      </c>
      <c r="H52" s="82">
        <v>41.52</v>
      </c>
      <c r="I52" s="82">
        <v>74.47</v>
      </c>
      <c r="J52" s="82">
        <v>72.73</v>
      </c>
      <c r="K52" s="82"/>
      <c r="L52" s="137">
        <v>164.02</v>
      </c>
      <c r="M52" s="137">
        <v>315.77999999999997</v>
      </c>
      <c r="N52" s="138">
        <v>4200000</v>
      </c>
      <c r="O52" s="138">
        <v>401190000</v>
      </c>
      <c r="P52" s="138">
        <v>128540000</v>
      </c>
      <c r="Q52" s="138">
        <v>272650000</v>
      </c>
      <c r="R52" s="87">
        <f t="shared" si="0"/>
        <v>4199911.1213005818</v>
      </c>
      <c r="S52" s="138">
        <v>401190000</v>
      </c>
      <c r="T52" s="87">
        <f t="shared" si="1"/>
        <v>8085891.5612992169</v>
      </c>
      <c r="U52" s="135"/>
      <c r="V52" s="115" t="s">
        <v>2043</v>
      </c>
      <c r="W52" s="115" t="s">
        <v>2043</v>
      </c>
      <c r="X52" s="115" t="s">
        <v>772</v>
      </c>
    </row>
    <row r="53" spans="1:24">
      <c r="A53" s="135"/>
      <c r="B53" s="135">
        <v>3</v>
      </c>
      <c r="C53" s="82">
        <v>2</v>
      </c>
      <c r="D53" s="82">
        <v>2</v>
      </c>
      <c r="E53" s="82">
        <v>4.5</v>
      </c>
      <c r="F53" s="83" t="s">
        <v>1122</v>
      </c>
      <c r="G53" s="82">
        <v>5</v>
      </c>
      <c r="H53" s="82">
        <v>30.43</v>
      </c>
      <c r="I53" s="82">
        <v>54.58</v>
      </c>
      <c r="J53" s="82">
        <v>53.3</v>
      </c>
      <c r="K53" s="82"/>
      <c r="L53" s="137">
        <v>120.21</v>
      </c>
      <c r="M53" s="137">
        <v>231.43</v>
      </c>
      <c r="N53" s="138">
        <v>8000000</v>
      </c>
      <c r="O53" s="138">
        <v>560060000</v>
      </c>
      <c r="P53" s="138">
        <v>179440000</v>
      </c>
      <c r="Q53" s="138">
        <v>380620000</v>
      </c>
      <c r="R53" s="87">
        <f t="shared" si="0"/>
        <v>7999991.4294988792</v>
      </c>
      <c r="S53" s="138">
        <v>560060000</v>
      </c>
      <c r="T53" s="87">
        <f t="shared" si="1"/>
        <v>15401697.167697579</v>
      </c>
      <c r="U53" s="135"/>
      <c r="V53" s="115" t="s">
        <v>2043</v>
      </c>
      <c r="W53" s="115" t="s">
        <v>2043</v>
      </c>
      <c r="X53" s="115" t="s">
        <v>772</v>
      </c>
    </row>
    <row r="54" spans="1:24">
      <c r="A54" s="135"/>
      <c r="B54" s="135">
        <v>3</v>
      </c>
      <c r="C54" s="82">
        <v>2</v>
      </c>
      <c r="D54" s="82">
        <v>2</v>
      </c>
      <c r="E54" s="82">
        <v>4.5</v>
      </c>
      <c r="F54" s="83" t="s">
        <v>1123</v>
      </c>
      <c r="G54" s="82">
        <v>5</v>
      </c>
      <c r="H54" s="82">
        <v>27.54</v>
      </c>
      <c r="I54" s="82">
        <v>49.39</v>
      </c>
      <c r="J54" s="82">
        <v>48.23</v>
      </c>
      <c r="K54" s="82"/>
      <c r="L54" s="137">
        <v>108.78</v>
      </c>
      <c r="M54" s="137">
        <v>209.43</v>
      </c>
      <c r="N54" s="138">
        <v>8000000</v>
      </c>
      <c r="O54" s="138">
        <v>506830000</v>
      </c>
      <c r="P54" s="138">
        <v>162390000</v>
      </c>
      <c r="Q54" s="138">
        <v>344440000</v>
      </c>
      <c r="R54" s="87">
        <f t="shared" si="0"/>
        <v>8000148.3759736679</v>
      </c>
      <c r="S54" s="138">
        <v>506830000</v>
      </c>
      <c r="T54" s="87">
        <f t="shared" si="1"/>
        <v>15402381.636147872</v>
      </c>
      <c r="U54" s="135"/>
      <c r="V54" s="115" t="s">
        <v>2043</v>
      </c>
      <c r="W54" s="115" t="s">
        <v>2043</v>
      </c>
      <c r="X54" s="115" t="s">
        <v>772</v>
      </c>
    </row>
    <row r="55" spans="1:24">
      <c r="A55" s="135"/>
      <c r="B55" s="135">
        <v>3</v>
      </c>
      <c r="C55" s="82">
        <v>2</v>
      </c>
      <c r="D55" s="82">
        <v>2</v>
      </c>
      <c r="E55" s="82">
        <v>4.5</v>
      </c>
      <c r="F55" s="83" t="s">
        <v>1124</v>
      </c>
      <c r="G55" s="82">
        <v>5</v>
      </c>
      <c r="H55" s="82">
        <v>27.54</v>
      </c>
      <c r="I55" s="82">
        <v>49.39</v>
      </c>
      <c r="J55" s="82">
        <v>48.23</v>
      </c>
      <c r="K55" s="82"/>
      <c r="L55" s="137">
        <v>108.78</v>
      </c>
      <c r="M55" s="137">
        <v>209.43</v>
      </c>
      <c r="N55" s="138">
        <v>8000000</v>
      </c>
      <c r="O55" s="138">
        <v>506830000</v>
      </c>
      <c r="P55" s="138">
        <v>162390000</v>
      </c>
      <c r="Q55" s="138">
        <v>344440000</v>
      </c>
      <c r="R55" s="87">
        <f t="shared" si="0"/>
        <v>8000148.3759736679</v>
      </c>
      <c r="S55" s="138">
        <v>506830000</v>
      </c>
      <c r="T55" s="87">
        <f t="shared" si="1"/>
        <v>15402381.636147872</v>
      </c>
      <c r="U55" s="135"/>
      <c r="V55" s="115" t="s">
        <v>2043</v>
      </c>
      <c r="W55" s="115" t="s">
        <v>2043</v>
      </c>
      <c r="X55" s="115" t="s">
        <v>772</v>
      </c>
    </row>
    <row r="56" spans="1:24">
      <c r="A56" s="135"/>
      <c r="B56" s="135">
        <v>3</v>
      </c>
      <c r="C56" s="82">
        <v>2</v>
      </c>
      <c r="D56" s="82">
        <v>2</v>
      </c>
      <c r="E56" s="82">
        <v>4.5</v>
      </c>
      <c r="F56" s="83" t="s">
        <v>1389</v>
      </c>
      <c r="G56" s="82">
        <v>5</v>
      </c>
      <c r="H56" s="82">
        <v>36.72</v>
      </c>
      <c r="I56" s="82">
        <v>65.849999999999994</v>
      </c>
      <c r="J56" s="82">
        <v>64.31</v>
      </c>
      <c r="K56" s="82"/>
      <c r="L56" s="137">
        <v>145.04</v>
      </c>
      <c r="M56" s="137">
        <v>279.24</v>
      </c>
      <c r="N56" s="138">
        <v>8400000</v>
      </c>
      <c r="O56" s="138">
        <v>709550000</v>
      </c>
      <c r="P56" s="138">
        <v>227340000</v>
      </c>
      <c r="Q56" s="138">
        <v>482210000</v>
      </c>
      <c r="R56" s="87">
        <f t="shared" si="0"/>
        <v>8400013.732669903</v>
      </c>
      <c r="S56" s="138">
        <v>709550000</v>
      </c>
      <c r="T56" s="87">
        <f t="shared" si="1"/>
        <v>16172227.211188253</v>
      </c>
      <c r="U56" s="135"/>
      <c r="V56" s="115" t="s">
        <v>2043</v>
      </c>
      <c r="W56" s="115" t="s">
        <v>2043</v>
      </c>
      <c r="X56" s="115" t="s">
        <v>772</v>
      </c>
    </row>
    <row r="57" spans="1:24">
      <c r="A57" s="135"/>
      <c r="B57" s="135">
        <v>3</v>
      </c>
      <c r="C57" s="82">
        <v>2</v>
      </c>
      <c r="D57" s="82">
        <v>2</v>
      </c>
      <c r="E57" s="82">
        <v>4.5</v>
      </c>
      <c r="F57" s="83" t="s">
        <v>1390</v>
      </c>
      <c r="G57" s="82">
        <v>5</v>
      </c>
      <c r="H57" s="82">
        <v>27.54</v>
      </c>
      <c r="I57" s="82">
        <v>49.39</v>
      </c>
      <c r="J57" s="82">
        <v>48.23</v>
      </c>
      <c r="K57" s="82"/>
      <c r="L57" s="137">
        <v>108.78</v>
      </c>
      <c r="M57" s="137">
        <v>209.43</v>
      </c>
      <c r="N57" s="138">
        <v>8000000</v>
      </c>
      <c r="O57" s="138">
        <v>506830000</v>
      </c>
      <c r="P57" s="138">
        <v>162390000</v>
      </c>
      <c r="Q57" s="138">
        <v>344440000</v>
      </c>
      <c r="R57" s="87">
        <f t="shared" si="0"/>
        <v>8000148.3759736679</v>
      </c>
      <c r="S57" s="138">
        <v>506830000</v>
      </c>
      <c r="T57" s="87">
        <f t="shared" si="1"/>
        <v>15402381.636147872</v>
      </c>
      <c r="U57" s="135"/>
      <c r="V57" s="115" t="s">
        <v>2043</v>
      </c>
      <c r="W57" s="115" t="s">
        <v>2043</v>
      </c>
      <c r="X57" s="115" t="s">
        <v>772</v>
      </c>
    </row>
    <row r="58" spans="1:24">
      <c r="A58" s="135"/>
      <c r="B58" s="135">
        <v>3</v>
      </c>
      <c r="C58" s="82">
        <v>2</v>
      </c>
      <c r="D58" s="82">
        <v>2</v>
      </c>
      <c r="E58" s="82">
        <v>4.5</v>
      </c>
      <c r="F58" s="83" t="s">
        <v>1391</v>
      </c>
      <c r="G58" s="82">
        <v>5</v>
      </c>
      <c r="H58" s="82">
        <v>26.56</v>
      </c>
      <c r="I58" s="82">
        <v>47.63</v>
      </c>
      <c r="J58" s="82">
        <v>46.51</v>
      </c>
      <c r="K58" s="82"/>
      <c r="L58" s="137">
        <v>104.9</v>
      </c>
      <c r="M58" s="137">
        <v>201.95999999999998</v>
      </c>
      <c r="N58" s="138">
        <v>8000000</v>
      </c>
      <c r="O58" s="138">
        <v>488740000</v>
      </c>
      <c r="P58" s="138">
        <v>156590000</v>
      </c>
      <c r="Q58" s="138">
        <v>332150000</v>
      </c>
      <c r="R58" s="87">
        <f t="shared" si="0"/>
        <v>7999947.6207546219</v>
      </c>
      <c r="S58" s="138">
        <v>488740000</v>
      </c>
      <c r="T58" s="87">
        <f t="shared" si="1"/>
        <v>15401996.391683539</v>
      </c>
      <c r="U58" s="135"/>
      <c r="V58" s="115" t="s">
        <v>2043</v>
      </c>
      <c r="W58" s="115" t="s">
        <v>2043</v>
      </c>
      <c r="X58" s="115" t="s">
        <v>772</v>
      </c>
    </row>
    <row r="59" spans="1:24">
      <c r="A59" s="135"/>
      <c r="B59" s="135">
        <v>3</v>
      </c>
      <c r="C59" s="82">
        <v>2</v>
      </c>
      <c r="D59" s="82">
        <v>2</v>
      </c>
      <c r="E59" s="82">
        <v>4.5</v>
      </c>
      <c r="F59" s="83" t="s">
        <v>1392</v>
      </c>
      <c r="G59" s="82">
        <v>5</v>
      </c>
      <c r="H59" s="82">
        <v>47.57</v>
      </c>
      <c r="I59" s="82">
        <v>85.32</v>
      </c>
      <c r="J59" s="82">
        <v>83.33</v>
      </c>
      <c r="K59" s="82"/>
      <c r="L59" s="137">
        <v>187.93</v>
      </c>
      <c r="M59" s="137">
        <v>361.81</v>
      </c>
      <c r="N59" s="138">
        <v>8400000</v>
      </c>
      <c r="O59" s="138">
        <v>919360000</v>
      </c>
      <c r="P59" s="138">
        <v>294560000</v>
      </c>
      <c r="Q59" s="138">
        <v>624800000</v>
      </c>
      <c r="R59" s="87">
        <f t="shared" si="0"/>
        <v>8400007.2180709429</v>
      </c>
      <c r="S59" s="138">
        <v>919360000</v>
      </c>
      <c r="T59" s="87">
        <f t="shared" si="1"/>
        <v>16172014.109350545</v>
      </c>
      <c r="U59" s="135"/>
      <c r="V59" s="115" t="s">
        <v>2043</v>
      </c>
      <c r="W59" s="115" t="s">
        <v>2043</v>
      </c>
      <c r="X59" s="115" t="s">
        <v>772</v>
      </c>
    </row>
    <row r="60" spans="1:24">
      <c r="A60" s="135"/>
      <c r="B60" s="135">
        <v>3</v>
      </c>
      <c r="C60" s="82">
        <v>1</v>
      </c>
      <c r="D60" s="82">
        <v>3</v>
      </c>
      <c r="E60" s="82"/>
      <c r="F60" s="83" t="s">
        <v>2269</v>
      </c>
      <c r="G60" s="82">
        <v>5</v>
      </c>
      <c r="H60" s="82">
        <v>59.62</v>
      </c>
      <c r="I60" s="82">
        <v>106.92</v>
      </c>
      <c r="J60" s="82">
        <v>104.43</v>
      </c>
      <c r="K60" s="82"/>
      <c r="L60" s="137">
        <v>235.51</v>
      </c>
      <c r="M60" s="137">
        <v>453.41</v>
      </c>
      <c r="N60" s="138">
        <v>4600000</v>
      </c>
      <c r="O60" s="138">
        <v>630920000</v>
      </c>
      <c r="P60" s="138">
        <v>202150000</v>
      </c>
      <c r="Q60" s="138">
        <v>428770000</v>
      </c>
      <c r="R60" s="87">
        <f t="shared" si="0"/>
        <v>4599999.8906358993</v>
      </c>
      <c r="S60" s="138">
        <v>630920000</v>
      </c>
      <c r="T60" s="87">
        <f t="shared" si="1"/>
        <v>8856039.8726730216</v>
      </c>
      <c r="U60" s="135"/>
      <c r="V60" s="115" t="s">
        <v>2043</v>
      </c>
      <c r="W60" s="115" t="s">
        <v>2043</v>
      </c>
      <c r="X60" s="115" t="s">
        <v>772</v>
      </c>
    </row>
    <row r="61" spans="1:24">
      <c r="A61" s="135"/>
      <c r="B61" s="135">
        <v>3</v>
      </c>
      <c r="C61" s="82">
        <v>1</v>
      </c>
      <c r="D61" s="82">
        <v>3</v>
      </c>
      <c r="E61" s="82"/>
      <c r="F61" s="83" t="s">
        <v>1125</v>
      </c>
      <c r="G61" s="82">
        <v>5</v>
      </c>
      <c r="H61" s="82">
        <v>38.700000000000003</v>
      </c>
      <c r="I61" s="82">
        <v>69.41</v>
      </c>
      <c r="J61" s="82">
        <v>67.800000000000011</v>
      </c>
      <c r="K61" s="82"/>
      <c r="L61" s="137">
        <v>152.88</v>
      </c>
      <c r="M61" s="137">
        <v>294.35000000000002</v>
      </c>
      <c r="N61" s="138">
        <v>4400000</v>
      </c>
      <c r="O61" s="138">
        <v>391780000</v>
      </c>
      <c r="P61" s="138">
        <v>125530000</v>
      </c>
      <c r="Q61" s="138">
        <v>266250000</v>
      </c>
      <c r="R61" s="87">
        <f t="shared" si="0"/>
        <v>4400001.6846195636</v>
      </c>
      <c r="S61" s="138">
        <v>391780000</v>
      </c>
      <c r="T61" s="87">
        <f t="shared" si="1"/>
        <v>8471614.9651214592</v>
      </c>
      <c r="U61" s="135"/>
      <c r="V61" s="115" t="s">
        <v>2043</v>
      </c>
      <c r="W61" s="115" t="s">
        <v>2043</v>
      </c>
      <c r="X61" s="115" t="s">
        <v>772</v>
      </c>
    </row>
    <row r="62" spans="1:24">
      <c r="A62" s="135"/>
      <c r="B62" s="135">
        <v>3</v>
      </c>
      <c r="C62" s="82">
        <v>1</v>
      </c>
      <c r="D62" s="82">
        <v>3</v>
      </c>
      <c r="E62" s="82"/>
      <c r="F62" s="83" t="s">
        <v>1126</v>
      </c>
      <c r="G62" s="82">
        <v>5</v>
      </c>
      <c r="H62" s="82">
        <v>29.03</v>
      </c>
      <c r="I62" s="82">
        <v>52.06</v>
      </c>
      <c r="J62" s="82">
        <v>50.84</v>
      </c>
      <c r="K62" s="82"/>
      <c r="L62" s="137">
        <v>114.66</v>
      </c>
      <c r="M62" s="137">
        <v>220.76</v>
      </c>
      <c r="N62" s="138">
        <v>4400000</v>
      </c>
      <c r="O62" s="138">
        <v>293830000</v>
      </c>
      <c r="P62" s="138">
        <v>94140000</v>
      </c>
      <c r="Q62" s="138">
        <v>199690000</v>
      </c>
      <c r="R62" s="87">
        <f t="shared" si="0"/>
        <v>4399976.6396775078</v>
      </c>
      <c r="S62" s="138">
        <v>293830000</v>
      </c>
      <c r="T62" s="87">
        <f t="shared" si="1"/>
        <v>8471470.8091331478</v>
      </c>
      <c r="U62" s="135"/>
      <c r="V62" s="115" t="s">
        <v>2043</v>
      </c>
      <c r="W62" s="115" t="s">
        <v>2043</v>
      </c>
      <c r="X62" s="115" t="s">
        <v>772</v>
      </c>
    </row>
    <row r="63" spans="1:24">
      <c r="A63" s="135"/>
      <c r="B63" s="135">
        <v>3</v>
      </c>
      <c r="C63" s="82">
        <v>1</v>
      </c>
      <c r="D63" s="82">
        <v>3</v>
      </c>
      <c r="E63" s="82"/>
      <c r="F63" s="83" t="s">
        <v>1127</v>
      </c>
      <c r="G63" s="82">
        <v>5</v>
      </c>
      <c r="H63" s="82">
        <v>29.03</v>
      </c>
      <c r="I63" s="82">
        <v>52.06</v>
      </c>
      <c r="J63" s="82">
        <v>50.84</v>
      </c>
      <c r="K63" s="82"/>
      <c r="L63" s="137">
        <v>114.66</v>
      </c>
      <c r="M63" s="137">
        <v>220.76</v>
      </c>
      <c r="N63" s="138">
        <v>4200000</v>
      </c>
      <c r="O63" s="138">
        <v>280470000</v>
      </c>
      <c r="P63" s="138">
        <v>89860000</v>
      </c>
      <c r="Q63" s="138">
        <v>190610000</v>
      </c>
      <c r="R63" s="87">
        <f t="shared" si="0"/>
        <v>4199916.4419233929</v>
      </c>
      <c r="S63" s="138">
        <v>280470000</v>
      </c>
      <c r="T63" s="87">
        <f t="shared" si="1"/>
        <v>8086286.0083639305</v>
      </c>
      <c r="U63" s="135"/>
      <c r="V63" s="115" t="s">
        <v>2043</v>
      </c>
      <c r="W63" s="115" t="s">
        <v>2043</v>
      </c>
      <c r="X63" s="115" t="s">
        <v>772</v>
      </c>
    </row>
    <row r="64" spans="1:24">
      <c r="A64" s="135"/>
      <c r="B64" s="135">
        <v>3</v>
      </c>
      <c r="C64" s="82">
        <v>1</v>
      </c>
      <c r="D64" s="82">
        <v>3</v>
      </c>
      <c r="E64" s="82"/>
      <c r="F64" s="83" t="s">
        <v>1128</v>
      </c>
      <c r="G64" s="82">
        <v>5</v>
      </c>
      <c r="H64" s="82">
        <v>29.03</v>
      </c>
      <c r="I64" s="82">
        <v>52.06</v>
      </c>
      <c r="J64" s="82">
        <v>50.84</v>
      </c>
      <c r="K64" s="82"/>
      <c r="L64" s="137">
        <v>114.66</v>
      </c>
      <c r="M64" s="137">
        <v>220.76</v>
      </c>
      <c r="N64" s="138">
        <v>4200000</v>
      </c>
      <c r="O64" s="138">
        <v>280470000</v>
      </c>
      <c r="P64" s="138">
        <v>89860000</v>
      </c>
      <c r="Q64" s="138">
        <v>190610000</v>
      </c>
      <c r="R64" s="87">
        <f t="shared" si="0"/>
        <v>4199916.4419233929</v>
      </c>
      <c r="S64" s="138">
        <v>280470000</v>
      </c>
      <c r="T64" s="87">
        <f t="shared" si="1"/>
        <v>8086286.0083639305</v>
      </c>
      <c r="U64" s="135"/>
      <c r="V64" s="115" t="s">
        <v>2043</v>
      </c>
      <c r="W64" s="115" t="s">
        <v>2043</v>
      </c>
      <c r="X64" s="115" t="s">
        <v>772</v>
      </c>
    </row>
    <row r="65" spans="1:24">
      <c r="A65" s="135"/>
      <c r="B65" s="135">
        <v>3</v>
      </c>
      <c r="C65" s="82">
        <v>1</v>
      </c>
      <c r="D65" s="82">
        <v>3</v>
      </c>
      <c r="E65" s="82"/>
      <c r="F65" s="83" t="s">
        <v>1129</v>
      </c>
      <c r="G65" s="82">
        <v>5</v>
      </c>
      <c r="H65" s="82">
        <v>38.700000000000003</v>
      </c>
      <c r="I65" s="82">
        <v>69.41</v>
      </c>
      <c r="J65" s="82">
        <v>67.800000000000011</v>
      </c>
      <c r="K65" s="82"/>
      <c r="L65" s="137">
        <v>152.88</v>
      </c>
      <c r="M65" s="137">
        <v>294.35000000000002</v>
      </c>
      <c r="N65" s="138">
        <v>4400000</v>
      </c>
      <c r="O65" s="138">
        <v>391780000</v>
      </c>
      <c r="P65" s="138">
        <v>125530000</v>
      </c>
      <c r="Q65" s="138">
        <v>266250000</v>
      </c>
      <c r="R65" s="87">
        <f t="shared" si="0"/>
        <v>4400001.6846195636</v>
      </c>
      <c r="S65" s="138">
        <v>391780000</v>
      </c>
      <c r="T65" s="87">
        <f t="shared" si="1"/>
        <v>8471614.9651214592</v>
      </c>
      <c r="U65" s="135"/>
      <c r="V65" s="115" t="s">
        <v>2043</v>
      </c>
      <c r="W65" s="115" t="s">
        <v>2043</v>
      </c>
      <c r="X65" s="115" t="s">
        <v>772</v>
      </c>
    </row>
    <row r="66" spans="1:24">
      <c r="A66" s="135"/>
      <c r="B66" s="135">
        <v>3</v>
      </c>
      <c r="C66" s="82">
        <v>1</v>
      </c>
      <c r="D66" s="82">
        <v>3</v>
      </c>
      <c r="E66" s="82"/>
      <c r="F66" s="83" t="s">
        <v>1130</v>
      </c>
      <c r="G66" s="82">
        <v>5</v>
      </c>
      <c r="H66" s="82">
        <v>29.03</v>
      </c>
      <c r="I66" s="82">
        <v>52.06</v>
      </c>
      <c r="J66" s="82">
        <v>50.84</v>
      </c>
      <c r="K66" s="82"/>
      <c r="L66" s="137">
        <v>114.66</v>
      </c>
      <c r="M66" s="137">
        <v>220.76</v>
      </c>
      <c r="N66" s="138">
        <v>4200000</v>
      </c>
      <c r="O66" s="138">
        <v>280470000</v>
      </c>
      <c r="P66" s="138">
        <v>89860000</v>
      </c>
      <c r="Q66" s="138">
        <v>190610000</v>
      </c>
      <c r="R66" s="87">
        <f t="shared" si="0"/>
        <v>4199916.4419233929</v>
      </c>
      <c r="S66" s="138">
        <v>280470000</v>
      </c>
      <c r="T66" s="87">
        <f t="shared" si="1"/>
        <v>8086286.0083639305</v>
      </c>
      <c r="U66" s="135"/>
      <c r="V66" s="115" t="s">
        <v>2043</v>
      </c>
      <c r="W66" s="115" t="s">
        <v>2043</v>
      </c>
      <c r="X66" s="115" t="s">
        <v>772</v>
      </c>
    </row>
    <row r="67" spans="1:24">
      <c r="A67" s="135"/>
      <c r="B67" s="135">
        <v>3</v>
      </c>
      <c r="C67" s="82">
        <v>1</v>
      </c>
      <c r="D67" s="82">
        <v>3</v>
      </c>
      <c r="E67" s="82"/>
      <c r="F67" s="83" t="s">
        <v>1131</v>
      </c>
      <c r="G67" s="82">
        <v>5</v>
      </c>
      <c r="H67" s="82">
        <v>29.88</v>
      </c>
      <c r="I67" s="82">
        <v>53.6</v>
      </c>
      <c r="J67" s="82">
        <v>52.34</v>
      </c>
      <c r="K67" s="82"/>
      <c r="L67" s="137">
        <v>118.05</v>
      </c>
      <c r="M67" s="137">
        <v>227.27999999999997</v>
      </c>
      <c r="N67" s="138">
        <v>4200000</v>
      </c>
      <c r="O67" s="138">
        <v>288760000</v>
      </c>
      <c r="P67" s="138">
        <v>92520000</v>
      </c>
      <c r="Q67" s="138">
        <v>196240000</v>
      </c>
      <c r="R67" s="87">
        <f t="shared" ref="R67:R130" si="2">S67/(M67*0.3025)</f>
        <v>4200011.0541917216</v>
      </c>
      <c r="S67" s="138">
        <v>288760000</v>
      </c>
      <c r="T67" s="87">
        <f t="shared" ref="T67:T130" si="3">S67/(L67*0.3025)</f>
        <v>8086222.044868228</v>
      </c>
      <c r="U67" s="135"/>
      <c r="V67" s="115" t="s">
        <v>2043</v>
      </c>
      <c r="W67" s="115" t="s">
        <v>2043</v>
      </c>
      <c r="X67" s="115" t="s">
        <v>772</v>
      </c>
    </row>
    <row r="68" spans="1:24">
      <c r="A68" s="135"/>
      <c r="B68" s="135">
        <v>3</v>
      </c>
      <c r="C68" s="82">
        <v>1</v>
      </c>
      <c r="D68" s="82">
        <v>3</v>
      </c>
      <c r="E68" s="82"/>
      <c r="F68" s="83" t="s">
        <v>1132</v>
      </c>
      <c r="G68" s="82">
        <v>5</v>
      </c>
      <c r="H68" s="82">
        <v>31.44</v>
      </c>
      <c r="I68" s="82">
        <v>56.38</v>
      </c>
      <c r="J68" s="82">
        <v>55.06</v>
      </c>
      <c r="K68" s="82"/>
      <c r="L68" s="137">
        <v>124.18</v>
      </c>
      <c r="M68" s="137">
        <v>239.08</v>
      </c>
      <c r="N68" s="138">
        <v>4000000</v>
      </c>
      <c r="O68" s="138">
        <v>289290000</v>
      </c>
      <c r="P68" s="138">
        <v>92690000</v>
      </c>
      <c r="Q68" s="138">
        <v>196600000</v>
      </c>
      <c r="R68" s="87">
        <f t="shared" si="2"/>
        <v>4000044.246747518</v>
      </c>
      <c r="S68" s="138">
        <v>289290000</v>
      </c>
      <c r="T68" s="87">
        <f t="shared" si="3"/>
        <v>7701164.2656820472</v>
      </c>
      <c r="U68" s="135"/>
      <c r="V68" s="115" t="s">
        <v>2043</v>
      </c>
      <c r="W68" s="115" t="s">
        <v>2043</v>
      </c>
      <c r="X68" s="115" t="s">
        <v>772</v>
      </c>
    </row>
    <row r="69" spans="1:24">
      <c r="A69" s="135"/>
      <c r="B69" s="135">
        <v>3</v>
      </c>
      <c r="C69" s="82">
        <v>1</v>
      </c>
      <c r="D69" s="82">
        <v>3</v>
      </c>
      <c r="E69" s="82"/>
      <c r="F69" s="83" t="s">
        <v>1133</v>
      </c>
      <c r="G69" s="82">
        <v>5</v>
      </c>
      <c r="H69" s="82">
        <v>30.51</v>
      </c>
      <c r="I69" s="82">
        <v>54.73</v>
      </c>
      <c r="J69" s="82">
        <v>53.45</v>
      </c>
      <c r="K69" s="82"/>
      <c r="L69" s="137">
        <v>120.54</v>
      </c>
      <c r="M69" s="137">
        <v>232.08</v>
      </c>
      <c r="N69" s="138">
        <v>4000000</v>
      </c>
      <c r="O69" s="138">
        <v>280810000</v>
      </c>
      <c r="P69" s="138">
        <v>89970000</v>
      </c>
      <c r="Q69" s="138">
        <v>190840000</v>
      </c>
      <c r="R69" s="87">
        <f t="shared" si="2"/>
        <v>3999903.1396981948</v>
      </c>
      <c r="S69" s="138">
        <v>280810000</v>
      </c>
      <c r="T69" s="87">
        <f t="shared" si="3"/>
        <v>7701157.4635901535</v>
      </c>
      <c r="U69" s="135"/>
      <c r="V69" s="115" t="s">
        <v>2043</v>
      </c>
      <c r="W69" s="115" t="s">
        <v>2043</v>
      </c>
      <c r="X69" s="115" t="s">
        <v>772</v>
      </c>
    </row>
    <row r="70" spans="1:24">
      <c r="A70" s="135"/>
      <c r="B70" s="135">
        <v>3</v>
      </c>
      <c r="C70" s="82">
        <v>1</v>
      </c>
      <c r="D70" s="82">
        <v>3</v>
      </c>
      <c r="E70" s="82"/>
      <c r="F70" s="83" t="s">
        <v>1134</v>
      </c>
      <c r="G70" s="82">
        <v>5</v>
      </c>
      <c r="H70" s="82">
        <v>40.69</v>
      </c>
      <c r="I70" s="82">
        <v>72.97</v>
      </c>
      <c r="J70" s="82">
        <v>71.260000000000005</v>
      </c>
      <c r="K70" s="82"/>
      <c r="L70" s="137">
        <v>160.72</v>
      </c>
      <c r="M70" s="137">
        <v>309.43</v>
      </c>
      <c r="N70" s="138">
        <v>4200000</v>
      </c>
      <c r="O70" s="138">
        <v>393130000</v>
      </c>
      <c r="P70" s="138">
        <v>125960000</v>
      </c>
      <c r="Q70" s="138">
        <v>267170000</v>
      </c>
      <c r="R70" s="87">
        <f t="shared" si="2"/>
        <v>4199991.2929745791</v>
      </c>
      <c r="S70" s="138">
        <v>393130000</v>
      </c>
      <c r="T70" s="87">
        <f t="shared" si="3"/>
        <v>8086133.0623763325</v>
      </c>
      <c r="U70" s="135"/>
      <c r="V70" s="115" t="s">
        <v>2043</v>
      </c>
      <c r="W70" s="115" t="s">
        <v>2043</v>
      </c>
      <c r="X70" s="115" t="s">
        <v>772</v>
      </c>
    </row>
    <row r="71" spans="1:24">
      <c r="A71" s="135"/>
      <c r="B71" s="135">
        <v>3</v>
      </c>
      <c r="C71" s="82">
        <v>1</v>
      </c>
      <c r="D71" s="82">
        <v>3</v>
      </c>
      <c r="E71" s="82"/>
      <c r="F71" s="83" t="s">
        <v>1135</v>
      </c>
      <c r="G71" s="82">
        <v>5</v>
      </c>
      <c r="H71" s="82">
        <v>30.51</v>
      </c>
      <c r="I71" s="82">
        <v>54.73</v>
      </c>
      <c r="J71" s="82">
        <v>53.45</v>
      </c>
      <c r="K71" s="82"/>
      <c r="L71" s="137">
        <v>120.54</v>
      </c>
      <c r="M71" s="137">
        <v>232.08</v>
      </c>
      <c r="N71" s="138">
        <v>4000000</v>
      </c>
      <c r="O71" s="138">
        <v>280810000</v>
      </c>
      <c r="P71" s="138">
        <v>89970000</v>
      </c>
      <c r="Q71" s="138">
        <v>190840000</v>
      </c>
      <c r="R71" s="87">
        <f t="shared" si="2"/>
        <v>3999903.1396981948</v>
      </c>
      <c r="S71" s="138">
        <v>280810000</v>
      </c>
      <c r="T71" s="87">
        <f t="shared" si="3"/>
        <v>7701157.4635901535</v>
      </c>
      <c r="U71" s="135"/>
      <c r="V71" s="115" t="s">
        <v>2043</v>
      </c>
      <c r="W71" s="115" t="s">
        <v>2043</v>
      </c>
      <c r="X71" s="115" t="s">
        <v>772</v>
      </c>
    </row>
    <row r="72" spans="1:24">
      <c r="A72" s="135"/>
      <c r="B72" s="135">
        <v>3</v>
      </c>
      <c r="C72" s="82">
        <v>1</v>
      </c>
      <c r="D72" s="82">
        <v>3</v>
      </c>
      <c r="E72" s="82"/>
      <c r="F72" s="83" t="s">
        <v>1136</v>
      </c>
      <c r="G72" s="82">
        <v>5</v>
      </c>
      <c r="H72" s="82">
        <v>21.28</v>
      </c>
      <c r="I72" s="82">
        <v>38.17</v>
      </c>
      <c r="J72" s="82">
        <v>37.28</v>
      </c>
      <c r="K72" s="82"/>
      <c r="L72" s="137">
        <v>84.08</v>
      </c>
      <c r="M72" s="137">
        <v>161.87</v>
      </c>
      <c r="N72" s="138">
        <v>4100000</v>
      </c>
      <c r="O72" s="138">
        <v>200760000</v>
      </c>
      <c r="P72" s="138">
        <v>64320000</v>
      </c>
      <c r="Q72" s="138">
        <v>136440000</v>
      </c>
      <c r="R72" s="87">
        <f t="shared" si="2"/>
        <v>4100014.9594588457</v>
      </c>
      <c r="S72" s="138">
        <v>200760000</v>
      </c>
      <c r="T72" s="87">
        <f t="shared" si="3"/>
        <v>7893309.0091294404</v>
      </c>
      <c r="U72" s="135"/>
      <c r="V72" s="115" t="s">
        <v>2043</v>
      </c>
      <c r="W72" s="115" t="s">
        <v>2043</v>
      </c>
      <c r="X72" s="115" t="s">
        <v>772</v>
      </c>
    </row>
    <row r="73" spans="1:24">
      <c r="A73" s="135"/>
      <c r="B73" s="135">
        <v>3</v>
      </c>
      <c r="C73" s="82">
        <v>1</v>
      </c>
      <c r="D73" s="82">
        <v>3</v>
      </c>
      <c r="E73" s="82"/>
      <c r="F73" s="83" t="s">
        <v>1137</v>
      </c>
      <c r="G73" s="82">
        <v>5</v>
      </c>
      <c r="H73" s="82">
        <v>76.77</v>
      </c>
      <c r="I73" s="82">
        <v>137.66999999999999</v>
      </c>
      <c r="J73" s="82">
        <v>134.46</v>
      </c>
      <c r="K73" s="82"/>
      <c r="L73" s="137">
        <v>303.24</v>
      </c>
      <c r="M73" s="137">
        <v>583.80000000000007</v>
      </c>
      <c r="N73" s="138">
        <v>4000000</v>
      </c>
      <c r="O73" s="138">
        <v>706400000</v>
      </c>
      <c r="P73" s="138">
        <v>226330000</v>
      </c>
      <c r="Q73" s="138">
        <v>480070000</v>
      </c>
      <c r="R73" s="87">
        <f t="shared" si="2"/>
        <v>4000011.3250603764</v>
      </c>
      <c r="S73" s="138">
        <v>706400000</v>
      </c>
      <c r="T73" s="87">
        <f t="shared" si="3"/>
        <v>7700852.828024826</v>
      </c>
      <c r="U73" s="135"/>
      <c r="V73" s="115" t="s">
        <v>2043</v>
      </c>
      <c r="W73" s="115" t="s">
        <v>2043</v>
      </c>
      <c r="X73" s="115" t="s">
        <v>772</v>
      </c>
    </row>
    <row r="74" spans="1:24">
      <c r="A74" s="135"/>
      <c r="B74" s="135">
        <v>3</v>
      </c>
      <c r="C74" s="82">
        <v>1</v>
      </c>
      <c r="D74" s="82">
        <v>3</v>
      </c>
      <c r="E74" s="82"/>
      <c r="F74" s="83" t="s">
        <v>1138</v>
      </c>
      <c r="G74" s="82">
        <v>5</v>
      </c>
      <c r="H74" s="82">
        <v>21.28</v>
      </c>
      <c r="I74" s="82">
        <v>38.17</v>
      </c>
      <c r="J74" s="82">
        <v>37.28</v>
      </c>
      <c r="K74" s="82"/>
      <c r="L74" s="137">
        <v>84.08</v>
      </c>
      <c r="M74" s="137">
        <v>161.87</v>
      </c>
      <c r="N74" s="138">
        <v>4100000</v>
      </c>
      <c r="O74" s="138">
        <v>200760000</v>
      </c>
      <c r="P74" s="138">
        <v>64320000</v>
      </c>
      <c r="Q74" s="138">
        <v>136440000</v>
      </c>
      <c r="R74" s="87">
        <f t="shared" si="2"/>
        <v>4100014.9594588457</v>
      </c>
      <c r="S74" s="138">
        <v>200760000</v>
      </c>
      <c r="T74" s="87">
        <f t="shared" si="3"/>
        <v>7893309.0091294404</v>
      </c>
      <c r="U74" s="135"/>
      <c r="V74" s="115" t="s">
        <v>2043</v>
      </c>
      <c r="W74" s="115" t="s">
        <v>2043</v>
      </c>
      <c r="X74" s="115" t="s">
        <v>772</v>
      </c>
    </row>
    <row r="75" spans="1:24">
      <c r="A75" s="135"/>
      <c r="B75" s="135">
        <v>3</v>
      </c>
      <c r="C75" s="82">
        <v>1</v>
      </c>
      <c r="D75" s="82">
        <v>3</v>
      </c>
      <c r="E75" s="82"/>
      <c r="F75" s="83" t="s">
        <v>1139</v>
      </c>
      <c r="G75" s="82">
        <v>5</v>
      </c>
      <c r="H75" s="82">
        <v>31.79</v>
      </c>
      <c r="I75" s="82">
        <v>57.01</v>
      </c>
      <c r="J75" s="82">
        <v>55.68</v>
      </c>
      <c r="K75" s="82"/>
      <c r="L75" s="137">
        <v>125.57</v>
      </c>
      <c r="M75" s="137">
        <v>241.76</v>
      </c>
      <c r="N75" s="138">
        <v>4000000</v>
      </c>
      <c r="O75" s="138">
        <v>292530000</v>
      </c>
      <c r="P75" s="138">
        <v>93730000</v>
      </c>
      <c r="Q75" s="138">
        <v>198800000</v>
      </c>
      <c r="R75" s="87">
        <f t="shared" si="2"/>
        <v>4000005.4695319729</v>
      </c>
      <c r="S75" s="138">
        <v>292530000</v>
      </c>
      <c r="T75" s="87">
        <f t="shared" si="3"/>
        <v>7701213.0470179953</v>
      </c>
      <c r="U75" s="135"/>
      <c r="V75" s="115" t="s">
        <v>2043</v>
      </c>
      <c r="W75" s="115" t="s">
        <v>2043</v>
      </c>
      <c r="X75" s="115" t="s">
        <v>772</v>
      </c>
    </row>
    <row r="76" spans="1:24">
      <c r="A76" s="135"/>
      <c r="B76" s="135">
        <v>3</v>
      </c>
      <c r="C76" s="82">
        <v>1</v>
      </c>
      <c r="D76" s="82">
        <v>3</v>
      </c>
      <c r="E76" s="82"/>
      <c r="F76" s="83" t="s">
        <v>1140</v>
      </c>
      <c r="G76" s="82">
        <v>5</v>
      </c>
      <c r="H76" s="82">
        <v>30.51</v>
      </c>
      <c r="I76" s="82">
        <v>54.73</v>
      </c>
      <c r="J76" s="82">
        <v>53.45</v>
      </c>
      <c r="K76" s="82"/>
      <c r="L76" s="137">
        <v>120.54</v>
      </c>
      <c r="M76" s="137">
        <v>232.08</v>
      </c>
      <c r="N76" s="138">
        <v>4000000</v>
      </c>
      <c r="O76" s="138">
        <v>280810000</v>
      </c>
      <c r="P76" s="138">
        <v>89970000</v>
      </c>
      <c r="Q76" s="138">
        <v>190840000</v>
      </c>
      <c r="R76" s="87">
        <f t="shared" si="2"/>
        <v>3999903.1396981948</v>
      </c>
      <c r="S76" s="138">
        <v>280810000</v>
      </c>
      <c r="T76" s="87">
        <f t="shared" si="3"/>
        <v>7701157.4635901535</v>
      </c>
      <c r="U76" s="135"/>
      <c r="V76" s="115" t="s">
        <v>2043</v>
      </c>
      <c r="W76" s="115" t="s">
        <v>2043</v>
      </c>
      <c r="X76" s="115" t="s">
        <v>772</v>
      </c>
    </row>
    <row r="77" spans="1:24">
      <c r="A77" s="135"/>
      <c r="B77" s="135">
        <v>3</v>
      </c>
      <c r="C77" s="82">
        <v>1</v>
      </c>
      <c r="D77" s="82">
        <v>3</v>
      </c>
      <c r="E77" s="82"/>
      <c r="F77" s="83" t="s">
        <v>1141</v>
      </c>
      <c r="G77" s="82">
        <v>5</v>
      </c>
      <c r="H77" s="82">
        <v>32.4</v>
      </c>
      <c r="I77" s="82">
        <v>58.12</v>
      </c>
      <c r="J77" s="82">
        <v>56.76</v>
      </c>
      <c r="K77" s="82"/>
      <c r="L77" s="137">
        <v>128.01</v>
      </c>
      <c r="M77" s="137">
        <v>246.45999999999998</v>
      </c>
      <c r="N77" s="138">
        <v>3900000</v>
      </c>
      <c r="O77" s="138">
        <v>290760000</v>
      </c>
      <c r="P77" s="138">
        <v>93160000</v>
      </c>
      <c r="Q77" s="138">
        <v>197600000</v>
      </c>
      <c r="R77" s="87">
        <f t="shared" si="2"/>
        <v>3899984.1055125706</v>
      </c>
      <c r="S77" s="138">
        <v>290760000</v>
      </c>
      <c r="T77" s="87">
        <f t="shared" si="3"/>
        <v>7508710.9026218913</v>
      </c>
      <c r="U77" s="135"/>
      <c r="V77" s="115" t="s">
        <v>2043</v>
      </c>
      <c r="W77" s="115" t="s">
        <v>2043</v>
      </c>
      <c r="X77" s="115" t="s">
        <v>772</v>
      </c>
    </row>
    <row r="78" spans="1:24">
      <c r="A78" s="135"/>
      <c r="B78" s="135">
        <v>3</v>
      </c>
      <c r="C78" s="82">
        <v>1</v>
      </c>
      <c r="D78" s="82">
        <v>3</v>
      </c>
      <c r="E78" s="82"/>
      <c r="F78" s="83" t="s">
        <v>1395</v>
      </c>
      <c r="G78" s="82">
        <v>5</v>
      </c>
      <c r="H78" s="82">
        <v>41.69</v>
      </c>
      <c r="I78" s="82">
        <v>74.760000000000005</v>
      </c>
      <c r="J78" s="82">
        <v>73.02</v>
      </c>
      <c r="K78" s="82"/>
      <c r="L78" s="137">
        <v>164.67</v>
      </c>
      <c r="M78" s="137">
        <v>317.04000000000002</v>
      </c>
      <c r="N78" s="138">
        <v>4000000</v>
      </c>
      <c r="O78" s="138">
        <v>383620000</v>
      </c>
      <c r="P78" s="138">
        <v>122910000</v>
      </c>
      <c r="Q78" s="138">
        <v>260710000</v>
      </c>
      <c r="R78" s="87">
        <f t="shared" si="2"/>
        <v>4000016.6832456421</v>
      </c>
      <c r="S78" s="138">
        <v>383620000</v>
      </c>
      <c r="T78" s="87">
        <f t="shared" si="3"/>
        <v>7701252.7434031609</v>
      </c>
      <c r="U78" s="135"/>
      <c r="V78" s="115" t="s">
        <v>2043</v>
      </c>
      <c r="W78" s="115" t="s">
        <v>2043</v>
      </c>
      <c r="X78" s="115" t="s">
        <v>772</v>
      </c>
    </row>
    <row r="79" spans="1:24">
      <c r="A79" s="135"/>
      <c r="B79" s="135">
        <v>3</v>
      </c>
      <c r="C79" s="82">
        <v>1</v>
      </c>
      <c r="D79" s="82">
        <v>3</v>
      </c>
      <c r="E79" s="82"/>
      <c r="F79" s="83" t="s">
        <v>1396</v>
      </c>
      <c r="G79" s="82">
        <v>5</v>
      </c>
      <c r="H79" s="82">
        <v>32.08</v>
      </c>
      <c r="I79" s="82">
        <v>57.53</v>
      </c>
      <c r="J79" s="82">
        <v>56.18</v>
      </c>
      <c r="K79" s="82"/>
      <c r="L79" s="137">
        <v>126.71</v>
      </c>
      <c r="M79" s="137">
        <v>243.95</v>
      </c>
      <c r="N79" s="138">
        <v>4100000</v>
      </c>
      <c r="O79" s="138">
        <v>302560000</v>
      </c>
      <c r="P79" s="138">
        <v>96940000</v>
      </c>
      <c r="Q79" s="138">
        <v>205620000</v>
      </c>
      <c r="R79" s="87">
        <f t="shared" si="2"/>
        <v>4100013.7204650058</v>
      </c>
      <c r="S79" s="138">
        <v>302560000</v>
      </c>
      <c r="T79" s="87">
        <f t="shared" si="3"/>
        <v>7893602.2974306531</v>
      </c>
      <c r="U79" s="135"/>
      <c r="V79" s="115" t="s">
        <v>2043</v>
      </c>
      <c r="W79" s="115" t="s">
        <v>2043</v>
      </c>
      <c r="X79" s="115" t="s">
        <v>772</v>
      </c>
    </row>
    <row r="80" spans="1:24">
      <c r="A80" s="135"/>
      <c r="B80" s="135">
        <v>3</v>
      </c>
      <c r="C80" s="82">
        <v>1</v>
      </c>
      <c r="D80" s="82">
        <v>3</v>
      </c>
      <c r="E80" s="82"/>
      <c r="F80" s="83" t="s">
        <v>1397</v>
      </c>
      <c r="G80" s="82">
        <v>5</v>
      </c>
      <c r="H80" s="82">
        <v>29.03</v>
      </c>
      <c r="I80" s="82">
        <v>52.06</v>
      </c>
      <c r="J80" s="82">
        <v>50.84</v>
      </c>
      <c r="K80" s="82"/>
      <c r="L80" s="137">
        <v>114.66</v>
      </c>
      <c r="M80" s="137">
        <v>220.76</v>
      </c>
      <c r="N80" s="138">
        <v>4200000</v>
      </c>
      <c r="O80" s="138">
        <v>280470000</v>
      </c>
      <c r="P80" s="138">
        <v>89860000</v>
      </c>
      <c r="Q80" s="138">
        <v>190610000</v>
      </c>
      <c r="R80" s="87">
        <f t="shared" si="2"/>
        <v>4199916.4419233929</v>
      </c>
      <c r="S80" s="138">
        <v>280470000</v>
      </c>
      <c r="T80" s="87">
        <f t="shared" si="3"/>
        <v>8086286.0083639305</v>
      </c>
      <c r="U80" s="135"/>
      <c r="V80" s="115" t="s">
        <v>2043</v>
      </c>
      <c r="W80" s="115" t="s">
        <v>2043</v>
      </c>
      <c r="X80" s="115" t="s">
        <v>772</v>
      </c>
    </row>
    <row r="81" spans="1:24">
      <c r="A81" s="135"/>
      <c r="B81" s="135">
        <v>3</v>
      </c>
      <c r="C81" s="82">
        <v>1</v>
      </c>
      <c r="D81" s="82">
        <v>3</v>
      </c>
      <c r="E81" s="82"/>
      <c r="F81" s="83" t="s">
        <v>1398</v>
      </c>
      <c r="G81" s="82">
        <v>5</v>
      </c>
      <c r="H81" s="82">
        <v>29.03</v>
      </c>
      <c r="I81" s="82">
        <v>52.06</v>
      </c>
      <c r="J81" s="82">
        <v>50.84</v>
      </c>
      <c r="K81" s="82"/>
      <c r="L81" s="137">
        <v>114.66</v>
      </c>
      <c r="M81" s="137">
        <v>220.76</v>
      </c>
      <c r="N81" s="138">
        <v>4200000</v>
      </c>
      <c r="O81" s="138">
        <v>280470000</v>
      </c>
      <c r="P81" s="138">
        <v>89860000</v>
      </c>
      <c r="Q81" s="138">
        <v>190610000</v>
      </c>
      <c r="R81" s="87">
        <f t="shared" si="2"/>
        <v>4199916.4419233929</v>
      </c>
      <c r="S81" s="138">
        <v>280470000</v>
      </c>
      <c r="T81" s="87">
        <f t="shared" si="3"/>
        <v>8086286.0083639305</v>
      </c>
      <c r="U81" s="135"/>
      <c r="V81" s="115" t="s">
        <v>2043</v>
      </c>
      <c r="W81" s="115" t="s">
        <v>2043</v>
      </c>
      <c r="X81" s="115" t="s">
        <v>772</v>
      </c>
    </row>
    <row r="82" spans="1:24">
      <c r="A82" s="135"/>
      <c r="B82" s="135">
        <v>3</v>
      </c>
      <c r="C82" s="82">
        <v>1</v>
      </c>
      <c r="D82" s="82">
        <v>3</v>
      </c>
      <c r="E82" s="82"/>
      <c r="F82" s="83" t="s">
        <v>1399</v>
      </c>
      <c r="G82" s="82">
        <v>5</v>
      </c>
      <c r="H82" s="82">
        <v>38.700000000000003</v>
      </c>
      <c r="I82" s="82">
        <v>69.41</v>
      </c>
      <c r="J82" s="82">
        <v>67.800000000000011</v>
      </c>
      <c r="K82" s="82"/>
      <c r="L82" s="137">
        <v>152.88</v>
      </c>
      <c r="M82" s="137">
        <v>294.35000000000002</v>
      </c>
      <c r="N82" s="138">
        <v>4400000</v>
      </c>
      <c r="O82" s="138">
        <v>391780000</v>
      </c>
      <c r="P82" s="138">
        <v>125530000</v>
      </c>
      <c r="Q82" s="138">
        <v>266250000</v>
      </c>
      <c r="R82" s="87">
        <f t="shared" si="2"/>
        <v>4400001.6846195636</v>
      </c>
      <c r="S82" s="138">
        <v>391780000</v>
      </c>
      <c r="T82" s="87">
        <f t="shared" si="3"/>
        <v>8471614.9651214592</v>
      </c>
      <c r="U82" s="135"/>
      <c r="V82" s="115" t="s">
        <v>2043</v>
      </c>
      <c r="W82" s="115" t="s">
        <v>2043</v>
      </c>
      <c r="X82" s="115" t="s">
        <v>772</v>
      </c>
    </row>
    <row r="83" spans="1:24">
      <c r="A83" s="135"/>
      <c r="B83" s="135">
        <v>3</v>
      </c>
      <c r="C83" s="82">
        <v>1</v>
      </c>
      <c r="D83" s="82">
        <v>3</v>
      </c>
      <c r="E83" s="82"/>
      <c r="F83" s="83" t="s">
        <v>1400</v>
      </c>
      <c r="G83" s="82">
        <v>5</v>
      </c>
      <c r="H83" s="82">
        <v>29.03</v>
      </c>
      <c r="I83" s="82">
        <v>52.06</v>
      </c>
      <c r="J83" s="82">
        <v>50.84</v>
      </c>
      <c r="K83" s="82"/>
      <c r="L83" s="137">
        <v>114.66</v>
      </c>
      <c r="M83" s="137">
        <v>220.76</v>
      </c>
      <c r="N83" s="138">
        <v>4200000</v>
      </c>
      <c r="O83" s="138">
        <v>280470000</v>
      </c>
      <c r="P83" s="138">
        <v>89860000</v>
      </c>
      <c r="Q83" s="138">
        <v>190610000</v>
      </c>
      <c r="R83" s="87">
        <f t="shared" si="2"/>
        <v>4199916.4419233929</v>
      </c>
      <c r="S83" s="138">
        <v>280470000</v>
      </c>
      <c r="T83" s="87">
        <f t="shared" si="3"/>
        <v>8086286.0083639305</v>
      </c>
      <c r="U83" s="135"/>
      <c r="V83" s="115" t="s">
        <v>2043</v>
      </c>
      <c r="W83" s="115" t="s">
        <v>2043</v>
      </c>
      <c r="X83" s="115" t="s">
        <v>772</v>
      </c>
    </row>
    <row r="84" spans="1:24">
      <c r="A84" s="135"/>
      <c r="B84" s="135">
        <v>3</v>
      </c>
      <c r="C84" s="82">
        <v>1</v>
      </c>
      <c r="D84" s="82">
        <v>3</v>
      </c>
      <c r="E84" s="82"/>
      <c r="F84" s="83" t="s">
        <v>1401</v>
      </c>
      <c r="G84" s="82">
        <v>5</v>
      </c>
      <c r="H84" s="82">
        <v>29.03</v>
      </c>
      <c r="I84" s="82">
        <v>52.06</v>
      </c>
      <c r="J84" s="82">
        <v>50.84</v>
      </c>
      <c r="K84" s="82"/>
      <c r="L84" s="137">
        <v>114.66</v>
      </c>
      <c r="M84" s="137">
        <v>220.76</v>
      </c>
      <c r="N84" s="138">
        <v>4200000</v>
      </c>
      <c r="O84" s="138">
        <v>280470000</v>
      </c>
      <c r="P84" s="138">
        <v>89860000</v>
      </c>
      <c r="Q84" s="138">
        <v>190610000</v>
      </c>
      <c r="R84" s="87">
        <f t="shared" si="2"/>
        <v>4199916.4419233929</v>
      </c>
      <c r="S84" s="138">
        <v>280470000</v>
      </c>
      <c r="T84" s="87">
        <f t="shared" si="3"/>
        <v>8086286.0083639305</v>
      </c>
      <c r="U84" s="135"/>
      <c r="V84" s="115" t="s">
        <v>2043</v>
      </c>
      <c r="W84" s="115" t="s">
        <v>2043</v>
      </c>
      <c r="X84" s="115" t="s">
        <v>772</v>
      </c>
    </row>
    <row r="85" spans="1:24">
      <c r="A85" s="135"/>
      <c r="B85" s="135">
        <v>3</v>
      </c>
      <c r="C85" s="82">
        <v>1</v>
      </c>
      <c r="D85" s="82">
        <v>3</v>
      </c>
      <c r="E85" s="82"/>
      <c r="F85" s="83" t="s">
        <v>1402</v>
      </c>
      <c r="G85" s="82">
        <v>5</v>
      </c>
      <c r="H85" s="82">
        <v>38.700000000000003</v>
      </c>
      <c r="I85" s="82">
        <v>69.41</v>
      </c>
      <c r="J85" s="82">
        <v>67.800000000000011</v>
      </c>
      <c r="K85" s="82"/>
      <c r="L85" s="137">
        <v>152.88</v>
      </c>
      <c r="M85" s="137">
        <v>294.35000000000002</v>
      </c>
      <c r="N85" s="138">
        <v>4400000</v>
      </c>
      <c r="O85" s="138">
        <v>391780000</v>
      </c>
      <c r="P85" s="138">
        <v>125530000</v>
      </c>
      <c r="Q85" s="138">
        <v>266250000</v>
      </c>
      <c r="R85" s="87">
        <f t="shared" si="2"/>
        <v>4400001.6846195636</v>
      </c>
      <c r="S85" s="138">
        <v>391780000</v>
      </c>
      <c r="T85" s="87">
        <f t="shared" si="3"/>
        <v>8471614.9651214592</v>
      </c>
      <c r="U85" s="135"/>
      <c r="V85" s="115" t="s">
        <v>2043</v>
      </c>
      <c r="W85" s="115" t="s">
        <v>2043</v>
      </c>
      <c r="X85" s="115" t="s">
        <v>772</v>
      </c>
    </row>
    <row r="86" spans="1:24">
      <c r="A86" s="135"/>
      <c r="B86" s="135">
        <v>3</v>
      </c>
      <c r="C86" s="82">
        <v>1</v>
      </c>
      <c r="D86" s="82">
        <v>4</v>
      </c>
      <c r="E86" s="82"/>
      <c r="F86" s="83" t="s">
        <v>2186</v>
      </c>
      <c r="G86" s="82">
        <v>5</v>
      </c>
      <c r="H86" s="82">
        <v>59.62</v>
      </c>
      <c r="I86" s="82">
        <v>106.92</v>
      </c>
      <c r="J86" s="82">
        <v>104.43</v>
      </c>
      <c r="K86" s="82"/>
      <c r="L86" s="137">
        <v>235.51</v>
      </c>
      <c r="M86" s="137">
        <v>453.41</v>
      </c>
      <c r="N86" s="138">
        <v>4400000</v>
      </c>
      <c r="O86" s="138">
        <v>603490000</v>
      </c>
      <c r="P86" s="138">
        <v>193360000</v>
      </c>
      <c r="Q86" s="138">
        <v>410130000</v>
      </c>
      <c r="R86" s="87">
        <f t="shared" si="2"/>
        <v>4400009.4053126527</v>
      </c>
      <c r="S86" s="138">
        <v>603490000</v>
      </c>
      <c r="T86" s="87">
        <f t="shared" si="3"/>
        <v>8471012.9695673659</v>
      </c>
      <c r="U86" s="135"/>
      <c r="V86" s="115" t="s">
        <v>2043</v>
      </c>
      <c r="W86" s="115" t="s">
        <v>2043</v>
      </c>
      <c r="X86" s="115" t="s">
        <v>772</v>
      </c>
    </row>
    <row r="87" spans="1:24">
      <c r="A87" s="135"/>
      <c r="B87" s="135">
        <v>3</v>
      </c>
      <c r="C87" s="82">
        <v>1</v>
      </c>
      <c r="D87" s="82">
        <v>4</v>
      </c>
      <c r="E87" s="82"/>
      <c r="F87" s="83" t="s">
        <v>1142</v>
      </c>
      <c r="G87" s="82">
        <v>5</v>
      </c>
      <c r="H87" s="82">
        <v>38.700000000000003</v>
      </c>
      <c r="I87" s="82">
        <v>69.41</v>
      </c>
      <c r="J87" s="82">
        <v>67.800000000000011</v>
      </c>
      <c r="K87" s="82"/>
      <c r="L87" s="137">
        <v>152.88</v>
      </c>
      <c r="M87" s="137">
        <v>294.35000000000002</v>
      </c>
      <c r="N87" s="138">
        <v>4000000</v>
      </c>
      <c r="O87" s="138">
        <v>356160000</v>
      </c>
      <c r="P87" s="138">
        <v>114110000</v>
      </c>
      <c r="Q87" s="138">
        <v>242050000</v>
      </c>
      <c r="R87" s="87">
        <f t="shared" si="2"/>
        <v>3999960.6922101788</v>
      </c>
      <c r="S87" s="138">
        <v>356160000</v>
      </c>
      <c r="T87" s="87">
        <f t="shared" si="3"/>
        <v>7701389.5195713388</v>
      </c>
      <c r="U87" s="135"/>
      <c r="V87" s="115" t="s">
        <v>2043</v>
      </c>
      <c r="W87" s="115" t="s">
        <v>2043</v>
      </c>
      <c r="X87" s="115" t="s">
        <v>772</v>
      </c>
    </row>
    <row r="88" spans="1:24">
      <c r="A88" s="135"/>
      <c r="B88" s="135">
        <v>3</v>
      </c>
      <c r="C88" s="82">
        <v>1</v>
      </c>
      <c r="D88" s="82">
        <v>4</v>
      </c>
      <c r="E88" s="82"/>
      <c r="F88" s="83" t="s">
        <v>1143</v>
      </c>
      <c r="G88" s="82">
        <v>5</v>
      </c>
      <c r="H88" s="82">
        <v>29.03</v>
      </c>
      <c r="I88" s="82">
        <v>52.06</v>
      </c>
      <c r="J88" s="82">
        <v>50.84</v>
      </c>
      <c r="K88" s="82"/>
      <c r="L88" s="137">
        <v>114.66</v>
      </c>
      <c r="M88" s="137">
        <v>220.76</v>
      </c>
      <c r="N88" s="138">
        <v>4000000</v>
      </c>
      <c r="O88" s="138">
        <v>267120000</v>
      </c>
      <c r="P88" s="138">
        <v>85590000</v>
      </c>
      <c r="Q88" s="138">
        <v>181530000</v>
      </c>
      <c r="R88" s="87">
        <f t="shared" si="2"/>
        <v>4000005.9898262802</v>
      </c>
      <c r="S88" s="138">
        <v>267120000</v>
      </c>
      <c r="T88" s="87">
        <f t="shared" si="3"/>
        <v>7701389.5195713378</v>
      </c>
      <c r="U88" s="135"/>
      <c r="V88" s="115" t="s">
        <v>2043</v>
      </c>
      <c r="W88" s="115" t="s">
        <v>2043</v>
      </c>
      <c r="X88" s="115" t="s">
        <v>772</v>
      </c>
    </row>
    <row r="89" spans="1:24">
      <c r="A89" s="135"/>
      <c r="B89" s="135">
        <v>3</v>
      </c>
      <c r="C89" s="82">
        <v>1</v>
      </c>
      <c r="D89" s="82">
        <v>4</v>
      </c>
      <c r="E89" s="82"/>
      <c r="F89" s="83" t="s">
        <v>1144</v>
      </c>
      <c r="G89" s="82">
        <v>5</v>
      </c>
      <c r="H89" s="82">
        <v>29.03</v>
      </c>
      <c r="I89" s="82">
        <v>52.06</v>
      </c>
      <c r="J89" s="82">
        <v>50.84</v>
      </c>
      <c r="K89" s="82"/>
      <c r="L89" s="137">
        <v>114.66</v>
      </c>
      <c r="M89" s="137">
        <v>220.76</v>
      </c>
      <c r="N89" s="138">
        <v>4000000</v>
      </c>
      <c r="O89" s="138">
        <v>267120000</v>
      </c>
      <c r="P89" s="138">
        <v>85590000</v>
      </c>
      <c r="Q89" s="138">
        <v>181530000</v>
      </c>
      <c r="R89" s="87">
        <f t="shared" si="2"/>
        <v>4000005.9898262802</v>
      </c>
      <c r="S89" s="138">
        <v>267120000</v>
      </c>
      <c r="T89" s="87">
        <f t="shared" si="3"/>
        <v>7701389.5195713378</v>
      </c>
      <c r="U89" s="135"/>
      <c r="V89" s="115" t="s">
        <v>2043</v>
      </c>
      <c r="W89" s="115" t="s">
        <v>2043</v>
      </c>
      <c r="X89" s="115" t="s">
        <v>772</v>
      </c>
    </row>
    <row r="90" spans="1:24">
      <c r="A90" s="135"/>
      <c r="B90" s="135">
        <v>3</v>
      </c>
      <c r="C90" s="82">
        <v>1</v>
      </c>
      <c r="D90" s="82">
        <v>4</v>
      </c>
      <c r="E90" s="82"/>
      <c r="F90" s="83" t="s">
        <v>1145</v>
      </c>
      <c r="G90" s="82">
        <v>5</v>
      </c>
      <c r="H90" s="82">
        <v>29.03</v>
      </c>
      <c r="I90" s="82">
        <v>52.06</v>
      </c>
      <c r="J90" s="82">
        <v>50.84</v>
      </c>
      <c r="K90" s="82"/>
      <c r="L90" s="137">
        <v>114.66</v>
      </c>
      <c r="M90" s="137">
        <v>220.76</v>
      </c>
      <c r="N90" s="138">
        <v>4000000</v>
      </c>
      <c r="O90" s="138">
        <v>267120000</v>
      </c>
      <c r="P90" s="138">
        <v>85590000</v>
      </c>
      <c r="Q90" s="138">
        <v>181530000</v>
      </c>
      <c r="R90" s="87">
        <f t="shared" si="2"/>
        <v>4000005.9898262802</v>
      </c>
      <c r="S90" s="138">
        <v>267120000</v>
      </c>
      <c r="T90" s="87">
        <f t="shared" si="3"/>
        <v>7701389.5195713378</v>
      </c>
      <c r="U90" s="135"/>
      <c r="V90" s="115" t="s">
        <v>2043</v>
      </c>
      <c r="W90" s="115" t="s">
        <v>2043</v>
      </c>
      <c r="X90" s="115" t="s">
        <v>772</v>
      </c>
    </row>
    <row r="91" spans="1:24">
      <c r="A91" s="135"/>
      <c r="B91" s="135">
        <v>3</v>
      </c>
      <c r="C91" s="82">
        <v>1</v>
      </c>
      <c r="D91" s="82">
        <v>4</v>
      </c>
      <c r="E91" s="82"/>
      <c r="F91" s="83" t="s">
        <v>1146</v>
      </c>
      <c r="G91" s="82">
        <v>5</v>
      </c>
      <c r="H91" s="82">
        <v>38.700000000000003</v>
      </c>
      <c r="I91" s="82">
        <v>69.41</v>
      </c>
      <c r="J91" s="82">
        <v>67.800000000000011</v>
      </c>
      <c r="K91" s="82"/>
      <c r="L91" s="137">
        <v>152.88</v>
      </c>
      <c r="M91" s="137">
        <v>294.35000000000002</v>
      </c>
      <c r="N91" s="138">
        <v>4200000</v>
      </c>
      <c r="O91" s="138">
        <v>373970000</v>
      </c>
      <c r="P91" s="138">
        <v>119820000</v>
      </c>
      <c r="Q91" s="138">
        <v>254150000</v>
      </c>
      <c r="R91" s="87">
        <f t="shared" si="2"/>
        <v>4199981.1884148717</v>
      </c>
      <c r="S91" s="138">
        <v>373970000</v>
      </c>
      <c r="T91" s="87">
        <f t="shared" si="3"/>
        <v>8086502.2423463995</v>
      </c>
      <c r="U91" s="135"/>
      <c r="V91" s="115" t="s">
        <v>2043</v>
      </c>
      <c r="W91" s="115" t="s">
        <v>2043</v>
      </c>
      <c r="X91" s="115" t="s">
        <v>772</v>
      </c>
    </row>
    <row r="92" spans="1:24">
      <c r="A92" s="135"/>
      <c r="B92" s="135">
        <v>3</v>
      </c>
      <c r="C92" s="82">
        <v>1</v>
      </c>
      <c r="D92" s="82">
        <v>4</v>
      </c>
      <c r="E92" s="82"/>
      <c r="F92" s="83" t="s">
        <v>1147</v>
      </c>
      <c r="G92" s="82">
        <v>5</v>
      </c>
      <c r="H92" s="82">
        <v>29.03</v>
      </c>
      <c r="I92" s="82">
        <v>52.06</v>
      </c>
      <c r="J92" s="82">
        <v>50.84</v>
      </c>
      <c r="K92" s="82"/>
      <c r="L92" s="137">
        <v>114.66</v>
      </c>
      <c r="M92" s="137">
        <v>220.76</v>
      </c>
      <c r="N92" s="138">
        <v>4000000</v>
      </c>
      <c r="O92" s="138">
        <v>267120000</v>
      </c>
      <c r="P92" s="138">
        <v>85590000</v>
      </c>
      <c r="Q92" s="138">
        <v>181530000</v>
      </c>
      <c r="R92" s="87">
        <f t="shared" si="2"/>
        <v>4000005.9898262802</v>
      </c>
      <c r="S92" s="138">
        <v>267120000</v>
      </c>
      <c r="T92" s="87">
        <f t="shared" si="3"/>
        <v>7701389.5195713378</v>
      </c>
      <c r="U92" s="135"/>
      <c r="V92" s="115" t="s">
        <v>2043</v>
      </c>
      <c r="W92" s="115" t="s">
        <v>2043</v>
      </c>
      <c r="X92" s="115" t="s">
        <v>772</v>
      </c>
    </row>
    <row r="93" spans="1:24">
      <c r="A93" s="135"/>
      <c r="B93" s="135">
        <v>3</v>
      </c>
      <c r="C93" s="82">
        <v>1</v>
      </c>
      <c r="D93" s="82">
        <v>4</v>
      </c>
      <c r="E93" s="82"/>
      <c r="F93" s="83" t="s">
        <v>1148</v>
      </c>
      <c r="G93" s="82">
        <v>5</v>
      </c>
      <c r="H93" s="82">
        <v>29.88</v>
      </c>
      <c r="I93" s="82">
        <v>53.6</v>
      </c>
      <c r="J93" s="82">
        <v>52.34</v>
      </c>
      <c r="K93" s="82"/>
      <c r="L93" s="137">
        <v>118.05</v>
      </c>
      <c r="M93" s="137">
        <v>227.27999999999997</v>
      </c>
      <c r="N93" s="138">
        <v>4000000</v>
      </c>
      <c r="O93" s="138">
        <v>275010000</v>
      </c>
      <c r="P93" s="138">
        <v>88110000</v>
      </c>
      <c r="Q93" s="138">
        <v>186900000</v>
      </c>
      <c r="R93" s="87">
        <f t="shared" si="2"/>
        <v>4000017.4539869279</v>
      </c>
      <c r="S93" s="138">
        <v>275010000</v>
      </c>
      <c r="T93" s="87">
        <f t="shared" si="3"/>
        <v>7701177.1871423023</v>
      </c>
      <c r="U93" s="135"/>
      <c r="V93" s="115" t="s">
        <v>2043</v>
      </c>
      <c r="W93" s="115" t="s">
        <v>2043</v>
      </c>
      <c r="X93" s="115" t="s">
        <v>772</v>
      </c>
    </row>
    <row r="94" spans="1:24">
      <c r="A94" s="135"/>
      <c r="B94" s="135">
        <v>3</v>
      </c>
      <c r="C94" s="82">
        <v>1</v>
      </c>
      <c r="D94" s="82">
        <v>4</v>
      </c>
      <c r="E94" s="82"/>
      <c r="F94" s="83" t="s">
        <v>1149</v>
      </c>
      <c r="G94" s="82">
        <v>5</v>
      </c>
      <c r="H94" s="82">
        <v>31.44</v>
      </c>
      <c r="I94" s="82">
        <v>56.38</v>
      </c>
      <c r="J94" s="82">
        <v>55.06</v>
      </c>
      <c r="K94" s="82"/>
      <c r="L94" s="137">
        <v>124.18</v>
      </c>
      <c r="M94" s="137">
        <v>239.08</v>
      </c>
      <c r="N94" s="138">
        <v>4000000</v>
      </c>
      <c r="O94" s="138">
        <v>289290000</v>
      </c>
      <c r="P94" s="138">
        <v>92690000</v>
      </c>
      <c r="Q94" s="138">
        <v>196600000</v>
      </c>
      <c r="R94" s="87">
        <f t="shared" si="2"/>
        <v>4000044.246747518</v>
      </c>
      <c r="S94" s="138">
        <v>289290000</v>
      </c>
      <c r="T94" s="87">
        <f t="shared" si="3"/>
        <v>7701164.2656820472</v>
      </c>
      <c r="U94" s="135"/>
      <c r="V94" s="115" t="s">
        <v>2043</v>
      </c>
      <c r="W94" s="115" t="s">
        <v>2043</v>
      </c>
      <c r="X94" s="115" t="s">
        <v>772</v>
      </c>
    </row>
    <row r="95" spans="1:24">
      <c r="A95" s="135"/>
      <c r="B95" s="135">
        <v>3</v>
      </c>
      <c r="C95" s="82">
        <v>1</v>
      </c>
      <c r="D95" s="82">
        <v>4</v>
      </c>
      <c r="E95" s="82"/>
      <c r="F95" s="83" t="s">
        <v>1150</v>
      </c>
      <c r="G95" s="82">
        <v>5</v>
      </c>
      <c r="H95" s="82">
        <v>30.51</v>
      </c>
      <c r="I95" s="82">
        <v>54.73</v>
      </c>
      <c r="J95" s="82">
        <v>53.45</v>
      </c>
      <c r="K95" s="82"/>
      <c r="L95" s="137">
        <v>120.54</v>
      </c>
      <c r="M95" s="137">
        <v>232.08</v>
      </c>
      <c r="N95" s="138">
        <v>3800000</v>
      </c>
      <c r="O95" s="138">
        <v>266780000</v>
      </c>
      <c r="P95" s="138">
        <v>85480000</v>
      </c>
      <c r="Q95" s="138">
        <v>181300000</v>
      </c>
      <c r="R95" s="87">
        <f t="shared" si="2"/>
        <v>3800057.5464146021</v>
      </c>
      <c r="S95" s="138">
        <v>266780000</v>
      </c>
      <c r="T95" s="87">
        <f t="shared" si="3"/>
        <v>7316387.550787298</v>
      </c>
      <c r="U95" s="135"/>
      <c r="V95" s="115" t="s">
        <v>2043</v>
      </c>
      <c r="W95" s="115" t="s">
        <v>2043</v>
      </c>
      <c r="X95" s="115" t="s">
        <v>772</v>
      </c>
    </row>
    <row r="96" spans="1:24">
      <c r="A96" s="135"/>
      <c r="B96" s="135">
        <v>3</v>
      </c>
      <c r="C96" s="82">
        <v>1</v>
      </c>
      <c r="D96" s="82">
        <v>4</v>
      </c>
      <c r="E96" s="82"/>
      <c r="F96" s="83" t="s">
        <v>1151</v>
      </c>
      <c r="G96" s="82">
        <v>5</v>
      </c>
      <c r="H96" s="82">
        <v>40.69</v>
      </c>
      <c r="I96" s="82">
        <v>72.97</v>
      </c>
      <c r="J96" s="82">
        <v>71.260000000000005</v>
      </c>
      <c r="K96" s="82"/>
      <c r="L96" s="137">
        <v>160.72</v>
      </c>
      <c r="M96" s="137">
        <v>309.43</v>
      </c>
      <c r="N96" s="138">
        <v>4000000</v>
      </c>
      <c r="O96" s="138">
        <v>374410000</v>
      </c>
      <c r="P96" s="138">
        <v>119960000</v>
      </c>
      <c r="Q96" s="138">
        <v>254450000</v>
      </c>
      <c r="R96" s="87">
        <f t="shared" si="2"/>
        <v>3999996.7949599675</v>
      </c>
      <c r="S96" s="138">
        <v>374410000</v>
      </c>
      <c r="T96" s="87">
        <f t="shared" si="3"/>
        <v>7701088.9015957126</v>
      </c>
      <c r="U96" s="135"/>
      <c r="V96" s="115" t="s">
        <v>2043</v>
      </c>
      <c r="W96" s="115" t="s">
        <v>2043</v>
      </c>
      <c r="X96" s="115" t="s">
        <v>772</v>
      </c>
    </row>
    <row r="97" spans="1:24">
      <c r="A97" s="135"/>
      <c r="B97" s="135">
        <v>3</v>
      </c>
      <c r="C97" s="82">
        <v>1</v>
      </c>
      <c r="D97" s="82">
        <v>4</v>
      </c>
      <c r="E97" s="82"/>
      <c r="F97" s="83" t="s">
        <v>1152</v>
      </c>
      <c r="G97" s="82">
        <v>5</v>
      </c>
      <c r="H97" s="82">
        <v>30.51</v>
      </c>
      <c r="I97" s="82">
        <v>54.73</v>
      </c>
      <c r="J97" s="82">
        <v>53.45</v>
      </c>
      <c r="K97" s="82"/>
      <c r="L97" s="137">
        <v>120.54</v>
      </c>
      <c r="M97" s="137">
        <v>232.08</v>
      </c>
      <c r="N97" s="138">
        <v>3800000</v>
      </c>
      <c r="O97" s="138">
        <v>266780000</v>
      </c>
      <c r="P97" s="138">
        <v>85480000</v>
      </c>
      <c r="Q97" s="138">
        <v>181300000</v>
      </c>
      <c r="R97" s="87">
        <f t="shared" si="2"/>
        <v>3800057.5464146021</v>
      </c>
      <c r="S97" s="138">
        <v>266780000</v>
      </c>
      <c r="T97" s="87">
        <f t="shared" si="3"/>
        <v>7316387.550787298</v>
      </c>
      <c r="U97" s="135"/>
      <c r="V97" s="115" t="s">
        <v>2043</v>
      </c>
      <c r="W97" s="115" t="s">
        <v>2043</v>
      </c>
      <c r="X97" s="115" t="s">
        <v>772</v>
      </c>
    </row>
    <row r="98" spans="1:24">
      <c r="A98" s="135"/>
      <c r="B98" s="135">
        <v>3</v>
      </c>
      <c r="C98" s="82">
        <v>1</v>
      </c>
      <c r="D98" s="82">
        <v>4</v>
      </c>
      <c r="E98" s="82"/>
      <c r="F98" s="83" t="s">
        <v>1153</v>
      </c>
      <c r="G98" s="82">
        <v>5</v>
      </c>
      <c r="H98" s="82">
        <v>21.28</v>
      </c>
      <c r="I98" s="82">
        <v>38.17</v>
      </c>
      <c r="J98" s="82">
        <v>37.28</v>
      </c>
      <c r="K98" s="82"/>
      <c r="L98" s="137">
        <v>84.08</v>
      </c>
      <c r="M98" s="137">
        <v>161.87</v>
      </c>
      <c r="N98" s="138">
        <v>3900000</v>
      </c>
      <c r="O98" s="138">
        <v>190970000</v>
      </c>
      <c r="P98" s="138">
        <v>61190000</v>
      </c>
      <c r="Q98" s="138">
        <v>129780000</v>
      </c>
      <c r="R98" s="87">
        <f t="shared" si="2"/>
        <v>3900078.9839004572</v>
      </c>
      <c r="S98" s="138">
        <v>190970000</v>
      </c>
      <c r="T98" s="87">
        <f t="shared" si="3"/>
        <v>7508394.2093716348</v>
      </c>
      <c r="U98" s="135"/>
      <c r="V98" s="115" t="s">
        <v>2043</v>
      </c>
      <c r="W98" s="115" t="s">
        <v>2043</v>
      </c>
      <c r="X98" s="115" t="s">
        <v>772</v>
      </c>
    </row>
    <row r="99" spans="1:24">
      <c r="A99" s="135"/>
      <c r="B99" s="135">
        <v>3</v>
      </c>
      <c r="C99" s="82">
        <v>1</v>
      </c>
      <c r="D99" s="82">
        <v>4</v>
      </c>
      <c r="E99" s="82"/>
      <c r="F99" s="83" t="s">
        <v>1154</v>
      </c>
      <c r="G99" s="82">
        <v>5</v>
      </c>
      <c r="H99" s="82">
        <v>76.77</v>
      </c>
      <c r="I99" s="82">
        <v>137.66999999999999</v>
      </c>
      <c r="J99" s="82">
        <v>134.46</v>
      </c>
      <c r="K99" s="82"/>
      <c r="L99" s="137">
        <v>303.24</v>
      </c>
      <c r="M99" s="137">
        <v>583.80000000000007</v>
      </c>
      <c r="N99" s="138">
        <v>3800000</v>
      </c>
      <c r="O99" s="138">
        <v>671070000</v>
      </c>
      <c r="P99" s="138">
        <v>215010000</v>
      </c>
      <c r="Q99" s="138">
        <v>456060000</v>
      </c>
      <c r="R99" s="87">
        <f t="shared" si="2"/>
        <v>3799954.1335054743</v>
      </c>
      <c r="S99" s="138">
        <v>671070000</v>
      </c>
      <c r="T99" s="87">
        <f t="shared" si="3"/>
        <v>7315701.1711531989</v>
      </c>
      <c r="U99" s="135"/>
      <c r="V99" s="115" t="s">
        <v>2043</v>
      </c>
      <c r="W99" s="115" t="s">
        <v>2043</v>
      </c>
      <c r="X99" s="115" t="s">
        <v>772</v>
      </c>
    </row>
    <row r="100" spans="1:24">
      <c r="A100" s="135"/>
      <c r="B100" s="135">
        <v>3</v>
      </c>
      <c r="C100" s="82">
        <v>1</v>
      </c>
      <c r="D100" s="82">
        <v>4</v>
      </c>
      <c r="E100" s="82"/>
      <c r="F100" s="83" t="s">
        <v>1155</v>
      </c>
      <c r="G100" s="82">
        <v>5</v>
      </c>
      <c r="H100" s="82">
        <v>21.28</v>
      </c>
      <c r="I100" s="82">
        <v>38.17</v>
      </c>
      <c r="J100" s="82">
        <v>37.28</v>
      </c>
      <c r="K100" s="82"/>
      <c r="L100" s="137">
        <v>84.08</v>
      </c>
      <c r="M100" s="137">
        <v>161.87</v>
      </c>
      <c r="N100" s="138">
        <v>3900000</v>
      </c>
      <c r="O100" s="138">
        <v>190970000</v>
      </c>
      <c r="P100" s="138">
        <v>61190000</v>
      </c>
      <c r="Q100" s="138">
        <v>129780000</v>
      </c>
      <c r="R100" s="87">
        <f t="shared" si="2"/>
        <v>3900078.9839004572</v>
      </c>
      <c r="S100" s="138">
        <v>190970000</v>
      </c>
      <c r="T100" s="87">
        <f t="shared" si="3"/>
        <v>7508394.2093716348</v>
      </c>
      <c r="U100" s="135"/>
      <c r="V100" s="115" t="s">
        <v>2043</v>
      </c>
      <c r="W100" s="115" t="s">
        <v>2043</v>
      </c>
      <c r="X100" s="115" t="s">
        <v>772</v>
      </c>
    </row>
    <row r="101" spans="1:24">
      <c r="A101" s="135"/>
      <c r="B101" s="135">
        <v>3</v>
      </c>
      <c r="C101" s="82">
        <v>1</v>
      </c>
      <c r="D101" s="82">
        <v>4</v>
      </c>
      <c r="E101" s="82"/>
      <c r="F101" s="83" t="s">
        <v>1156</v>
      </c>
      <c r="G101" s="82">
        <v>5</v>
      </c>
      <c r="H101" s="82">
        <v>31.79</v>
      </c>
      <c r="I101" s="82">
        <v>57.01</v>
      </c>
      <c r="J101" s="82">
        <v>55.68</v>
      </c>
      <c r="K101" s="82"/>
      <c r="L101" s="137">
        <v>125.57</v>
      </c>
      <c r="M101" s="137">
        <v>241.76</v>
      </c>
      <c r="N101" s="138">
        <v>3800000</v>
      </c>
      <c r="O101" s="138">
        <v>277900000</v>
      </c>
      <c r="P101" s="138">
        <v>89040000</v>
      </c>
      <c r="Q101" s="138">
        <v>188860000</v>
      </c>
      <c r="R101" s="87">
        <f t="shared" si="2"/>
        <v>3799957.3376506176</v>
      </c>
      <c r="S101" s="138">
        <v>277900000</v>
      </c>
      <c r="T101" s="87">
        <f t="shared" si="3"/>
        <v>7316060.252850309</v>
      </c>
      <c r="U101" s="135"/>
      <c r="V101" s="115" t="s">
        <v>2043</v>
      </c>
      <c r="W101" s="115" t="s">
        <v>2043</v>
      </c>
      <c r="X101" s="115" t="s">
        <v>772</v>
      </c>
    </row>
    <row r="102" spans="1:24">
      <c r="A102" s="135"/>
      <c r="B102" s="135">
        <v>3</v>
      </c>
      <c r="C102" s="82">
        <v>1</v>
      </c>
      <c r="D102" s="82">
        <v>4</v>
      </c>
      <c r="E102" s="82"/>
      <c r="F102" s="83" t="s">
        <v>1157</v>
      </c>
      <c r="G102" s="82">
        <v>5</v>
      </c>
      <c r="H102" s="82">
        <v>30.51</v>
      </c>
      <c r="I102" s="82">
        <v>54.73</v>
      </c>
      <c r="J102" s="82">
        <v>53.45</v>
      </c>
      <c r="K102" s="82"/>
      <c r="L102" s="137">
        <v>120.54</v>
      </c>
      <c r="M102" s="137">
        <v>232.08</v>
      </c>
      <c r="N102" s="138">
        <v>3800000</v>
      </c>
      <c r="O102" s="138">
        <v>266780000</v>
      </c>
      <c r="P102" s="138">
        <v>85480000</v>
      </c>
      <c r="Q102" s="138">
        <v>181300000</v>
      </c>
      <c r="R102" s="87">
        <f t="shared" si="2"/>
        <v>3800057.5464146021</v>
      </c>
      <c r="S102" s="138">
        <v>266780000</v>
      </c>
      <c r="T102" s="87">
        <f t="shared" si="3"/>
        <v>7316387.550787298</v>
      </c>
      <c r="U102" s="135"/>
      <c r="V102" s="115" t="s">
        <v>2043</v>
      </c>
      <c r="W102" s="115" t="s">
        <v>2043</v>
      </c>
      <c r="X102" s="115" t="s">
        <v>772</v>
      </c>
    </row>
    <row r="103" spans="1:24">
      <c r="A103" s="135"/>
      <c r="B103" s="135">
        <v>3</v>
      </c>
      <c r="C103" s="82">
        <v>1</v>
      </c>
      <c r="D103" s="82">
        <v>4</v>
      </c>
      <c r="E103" s="82"/>
      <c r="F103" s="83" t="s">
        <v>1158</v>
      </c>
      <c r="G103" s="82">
        <v>5</v>
      </c>
      <c r="H103" s="82">
        <v>32.4</v>
      </c>
      <c r="I103" s="82">
        <v>58.12</v>
      </c>
      <c r="J103" s="82">
        <v>56.76</v>
      </c>
      <c r="K103" s="82"/>
      <c r="L103" s="137">
        <v>128.01</v>
      </c>
      <c r="M103" s="137">
        <v>246.45999999999998</v>
      </c>
      <c r="N103" s="138">
        <v>3700000</v>
      </c>
      <c r="O103" s="138">
        <v>275850000</v>
      </c>
      <c r="P103" s="138">
        <v>88380000</v>
      </c>
      <c r="Q103" s="138">
        <v>187470000</v>
      </c>
      <c r="R103" s="87">
        <f t="shared" si="2"/>
        <v>3699995.2383603062</v>
      </c>
      <c r="S103" s="138">
        <v>275850000</v>
      </c>
      <c r="T103" s="87">
        <f t="shared" si="3"/>
        <v>7123668.6699967282</v>
      </c>
      <c r="U103" s="135"/>
      <c r="V103" s="115" t="s">
        <v>2043</v>
      </c>
      <c r="W103" s="115" t="s">
        <v>2043</v>
      </c>
      <c r="X103" s="115" t="s">
        <v>772</v>
      </c>
    </row>
    <row r="104" spans="1:24">
      <c r="A104" s="135"/>
      <c r="B104" s="135">
        <v>3</v>
      </c>
      <c r="C104" s="82">
        <v>1</v>
      </c>
      <c r="D104" s="82">
        <v>4</v>
      </c>
      <c r="E104" s="82"/>
      <c r="F104" s="83" t="s">
        <v>1414</v>
      </c>
      <c r="G104" s="82">
        <v>5</v>
      </c>
      <c r="H104" s="82">
        <v>41.69</v>
      </c>
      <c r="I104" s="82">
        <v>74.760000000000005</v>
      </c>
      <c r="J104" s="82">
        <v>73.02</v>
      </c>
      <c r="K104" s="82"/>
      <c r="L104" s="137">
        <v>164.67</v>
      </c>
      <c r="M104" s="137">
        <v>317.04000000000002</v>
      </c>
      <c r="N104" s="138">
        <v>3800000</v>
      </c>
      <c r="O104" s="138">
        <v>364440000</v>
      </c>
      <c r="P104" s="138">
        <v>116770000</v>
      </c>
      <c r="Q104" s="138">
        <v>247670000</v>
      </c>
      <c r="R104" s="87">
        <f t="shared" si="2"/>
        <v>3800026.2761118859</v>
      </c>
      <c r="S104" s="138">
        <v>364440000</v>
      </c>
      <c r="T104" s="87">
        <f t="shared" si="3"/>
        <v>7316210.1814447837</v>
      </c>
      <c r="U104" s="135"/>
      <c r="V104" s="115" t="s">
        <v>2043</v>
      </c>
      <c r="W104" s="115" t="s">
        <v>2043</v>
      </c>
      <c r="X104" s="115" t="s">
        <v>772</v>
      </c>
    </row>
    <row r="105" spans="1:24">
      <c r="A105" s="135"/>
      <c r="B105" s="135">
        <v>3</v>
      </c>
      <c r="C105" s="82">
        <v>1</v>
      </c>
      <c r="D105" s="82">
        <v>4</v>
      </c>
      <c r="E105" s="82"/>
      <c r="F105" s="83" t="s">
        <v>1415</v>
      </c>
      <c r="G105" s="82">
        <v>5</v>
      </c>
      <c r="H105" s="82">
        <v>32.08</v>
      </c>
      <c r="I105" s="82">
        <v>57.53</v>
      </c>
      <c r="J105" s="82">
        <v>56.18</v>
      </c>
      <c r="K105" s="82"/>
      <c r="L105" s="137">
        <v>126.71</v>
      </c>
      <c r="M105" s="137">
        <v>243.95</v>
      </c>
      <c r="N105" s="138">
        <v>3900000</v>
      </c>
      <c r="O105" s="138">
        <v>287800000</v>
      </c>
      <c r="P105" s="138">
        <v>92210000</v>
      </c>
      <c r="Q105" s="138">
        <v>195590000</v>
      </c>
      <c r="R105" s="87">
        <f t="shared" si="2"/>
        <v>3899999.8306115437</v>
      </c>
      <c r="S105" s="138">
        <v>287800000</v>
      </c>
      <c r="T105" s="87">
        <f t="shared" si="3"/>
        <v>7508523.0737722833</v>
      </c>
      <c r="U105" s="135"/>
      <c r="V105" s="115" t="s">
        <v>2043</v>
      </c>
      <c r="W105" s="115" t="s">
        <v>2043</v>
      </c>
      <c r="X105" s="115" t="s">
        <v>772</v>
      </c>
    </row>
    <row r="106" spans="1:24">
      <c r="A106" s="135"/>
      <c r="B106" s="135">
        <v>3</v>
      </c>
      <c r="C106" s="82">
        <v>1</v>
      </c>
      <c r="D106" s="82">
        <v>4</v>
      </c>
      <c r="E106" s="82"/>
      <c r="F106" s="83" t="s">
        <v>1416</v>
      </c>
      <c r="G106" s="82">
        <v>5</v>
      </c>
      <c r="H106" s="82">
        <v>29.03</v>
      </c>
      <c r="I106" s="82">
        <v>52.06</v>
      </c>
      <c r="J106" s="82">
        <v>50.84</v>
      </c>
      <c r="K106" s="82"/>
      <c r="L106" s="137">
        <v>114.66</v>
      </c>
      <c r="M106" s="137">
        <v>220.76</v>
      </c>
      <c r="N106" s="138">
        <v>4000000</v>
      </c>
      <c r="O106" s="138">
        <v>267120000</v>
      </c>
      <c r="P106" s="138">
        <v>85590000</v>
      </c>
      <c r="Q106" s="138">
        <v>181530000</v>
      </c>
      <c r="R106" s="87">
        <f t="shared" si="2"/>
        <v>4000005.9898262802</v>
      </c>
      <c r="S106" s="138">
        <v>267120000</v>
      </c>
      <c r="T106" s="87">
        <f t="shared" si="3"/>
        <v>7701389.5195713378</v>
      </c>
      <c r="U106" s="135"/>
      <c r="V106" s="115" t="s">
        <v>2043</v>
      </c>
      <c r="W106" s="115" t="s">
        <v>2043</v>
      </c>
      <c r="X106" s="115" t="s">
        <v>772</v>
      </c>
    </row>
    <row r="107" spans="1:24">
      <c r="A107" s="135"/>
      <c r="B107" s="135">
        <v>3</v>
      </c>
      <c r="C107" s="82">
        <v>1</v>
      </c>
      <c r="D107" s="82">
        <v>4</v>
      </c>
      <c r="E107" s="82"/>
      <c r="F107" s="83" t="s">
        <v>1417</v>
      </c>
      <c r="G107" s="82">
        <v>5</v>
      </c>
      <c r="H107" s="82">
        <v>29.03</v>
      </c>
      <c r="I107" s="82">
        <v>52.06</v>
      </c>
      <c r="J107" s="82">
        <v>50.84</v>
      </c>
      <c r="K107" s="82"/>
      <c r="L107" s="137">
        <v>114.66</v>
      </c>
      <c r="M107" s="137">
        <v>220.76</v>
      </c>
      <c r="N107" s="138">
        <v>4000000</v>
      </c>
      <c r="O107" s="138">
        <v>267120000</v>
      </c>
      <c r="P107" s="138">
        <v>85590000</v>
      </c>
      <c r="Q107" s="138">
        <v>181530000</v>
      </c>
      <c r="R107" s="87">
        <f t="shared" si="2"/>
        <v>4000005.9898262802</v>
      </c>
      <c r="S107" s="138">
        <v>267120000</v>
      </c>
      <c r="T107" s="87">
        <f t="shared" si="3"/>
        <v>7701389.5195713378</v>
      </c>
      <c r="U107" s="135"/>
      <c r="V107" s="115" t="s">
        <v>2043</v>
      </c>
      <c r="W107" s="115" t="s">
        <v>2043</v>
      </c>
      <c r="X107" s="115" t="s">
        <v>772</v>
      </c>
    </row>
    <row r="108" spans="1:24">
      <c r="A108" s="135"/>
      <c r="B108" s="135">
        <v>3</v>
      </c>
      <c r="C108" s="82">
        <v>1</v>
      </c>
      <c r="D108" s="82">
        <v>4</v>
      </c>
      <c r="E108" s="82"/>
      <c r="F108" s="83" t="s">
        <v>1418</v>
      </c>
      <c r="G108" s="82">
        <v>5</v>
      </c>
      <c r="H108" s="82">
        <v>38.700000000000003</v>
      </c>
      <c r="I108" s="82">
        <v>69.41</v>
      </c>
      <c r="J108" s="82">
        <v>67.800000000000011</v>
      </c>
      <c r="K108" s="82"/>
      <c r="L108" s="137">
        <v>152.88</v>
      </c>
      <c r="M108" s="137">
        <v>294.35000000000002</v>
      </c>
      <c r="N108" s="138">
        <v>4200000</v>
      </c>
      <c r="O108" s="138">
        <v>373970000</v>
      </c>
      <c r="P108" s="138">
        <v>119820000</v>
      </c>
      <c r="Q108" s="138">
        <v>254150000</v>
      </c>
      <c r="R108" s="87">
        <f t="shared" si="2"/>
        <v>4199981.1884148717</v>
      </c>
      <c r="S108" s="138">
        <v>373970000</v>
      </c>
      <c r="T108" s="87">
        <f t="shared" si="3"/>
        <v>8086502.2423463995</v>
      </c>
      <c r="U108" s="135"/>
      <c r="V108" s="115" t="s">
        <v>2043</v>
      </c>
      <c r="W108" s="115" t="s">
        <v>2043</v>
      </c>
      <c r="X108" s="115" t="s">
        <v>772</v>
      </c>
    </row>
    <row r="109" spans="1:24">
      <c r="A109" s="135"/>
      <c r="B109" s="135">
        <v>3</v>
      </c>
      <c r="C109" s="82">
        <v>1</v>
      </c>
      <c r="D109" s="82">
        <v>4</v>
      </c>
      <c r="E109" s="82"/>
      <c r="F109" s="83" t="s">
        <v>1419</v>
      </c>
      <c r="G109" s="82">
        <v>5</v>
      </c>
      <c r="H109" s="82">
        <v>29.03</v>
      </c>
      <c r="I109" s="82">
        <v>52.06</v>
      </c>
      <c r="J109" s="82">
        <v>50.84</v>
      </c>
      <c r="K109" s="82"/>
      <c r="L109" s="137">
        <v>114.66</v>
      </c>
      <c r="M109" s="137">
        <v>220.76</v>
      </c>
      <c r="N109" s="138">
        <v>4000000</v>
      </c>
      <c r="O109" s="138">
        <v>267120000</v>
      </c>
      <c r="P109" s="138">
        <v>85590000</v>
      </c>
      <c r="Q109" s="138">
        <v>181530000</v>
      </c>
      <c r="R109" s="87">
        <f t="shared" si="2"/>
        <v>4000005.9898262802</v>
      </c>
      <c r="S109" s="138">
        <v>267120000</v>
      </c>
      <c r="T109" s="87">
        <f t="shared" si="3"/>
        <v>7701389.5195713378</v>
      </c>
      <c r="U109" s="135"/>
      <c r="V109" s="115" t="s">
        <v>2043</v>
      </c>
      <c r="W109" s="115" t="s">
        <v>2043</v>
      </c>
      <c r="X109" s="115" t="s">
        <v>772</v>
      </c>
    </row>
    <row r="110" spans="1:24">
      <c r="A110" s="135"/>
      <c r="B110" s="135">
        <v>3</v>
      </c>
      <c r="C110" s="82">
        <v>1</v>
      </c>
      <c r="D110" s="82">
        <v>4</v>
      </c>
      <c r="E110" s="82"/>
      <c r="F110" s="83" t="s">
        <v>1420</v>
      </c>
      <c r="G110" s="82">
        <v>5</v>
      </c>
      <c r="H110" s="82">
        <v>29.03</v>
      </c>
      <c r="I110" s="82">
        <v>52.06</v>
      </c>
      <c r="J110" s="82">
        <v>50.84</v>
      </c>
      <c r="K110" s="82"/>
      <c r="L110" s="137">
        <v>114.66</v>
      </c>
      <c r="M110" s="137">
        <v>220.76</v>
      </c>
      <c r="N110" s="138">
        <v>4000000</v>
      </c>
      <c r="O110" s="138">
        <v>267120000</v>
      </c>
      <c r="P110" s="138">
        <v>85590000</v>
      </c>
      <c r="Q110" s="138">
        <v>181530000</v>
      </c>
      <c r="R110" s="87">
        <f t="shared" si="2"/>
        <v>4000005.9898262802</v>
      </c>
      <c r="S110" s="138">
        <v>267120000</v>
      </c>
      <c r="T110" s="87">
        <f t="shared" si="3"/>
        <v>7701389.5195713378</v>
      </c>
      <c r="U110" s="135"/>
      <c r="V110" s="115" t="s">
        <v>2043</v>
      </c>
      <c r="W110" s="115" t="s">
        <v>2043</v>
      </c>
      <c r="X110" s="115" t="s">
        <v>772</v>
      </c>
    </row>
    <row r="111" spans="1:24">
      <c r="A111" s="135"/>
      <c r="B111" s="135">
        <v>3</v>
      </c>
      <c r="C111" s="82">
        <v>1</v>
      </c>
      <c r="D111" s="82">
        <v>4</v>
      </c>
      <c r="E111" s="82"/>
      <c r="F111" s="83" t="s">
        <v>1421</v>
      </c>
      <c r="G111" s="82">
        <v>5</v>
      </c>
      <c r="H111" s="82">
        <v>38.700000000000003</v>
      </c>
      <c r="I111" s="82">
        <v>69.41</v>
      </c>
      <c r="J111" s="82">
        <v>67.800000000000011</v>
      </c>
      <c r="K111" s="82"/>
      <c r="L111" s="137">
        <v>152.88</v>
      </c>
      <c r="M111" s="137">
        <v>294.35000000000002</v>
      </c>
      <c r="N111" s="138">
        <v>4000000</v>
      </c>
      <c r="O111" s="138">
        <v>356160000</v>
      </c>
      <c r="P111" s="138">
        <v>114110000</v>
      </c>
      <c r="Q111" s="138">
        <v>242050000</v>
      </c>
      <c r="R111" s="87">
        <f t="shared" si="2"/>
        <v>3999960.6922101788</v>
      </c>
      <c r="S111" s="138">
        <v>356160000</v>
      </c>
      <c r="T111" s="87">
        <f t="shared" si="3"/>
        <v>7701389.5195713388</v>
      </c>
      <c r="U111" s="135"/>
      <c r="V111" s="115" t="s">
        <v>2043</v>
      </c>
      <c r="W111" s="115" t="s">
        <v>2043</v>
      </c>
      <c r="X111" s="115" t="s">
        <v>772</v>
      </c>
    </row>
    <row r="112" spans="1:24">
      <c r="A112" s="135"/>
      <c r="B112" s="135">
        <v>3</v>
      </c>
      <c r="C112" s="82">
        <v>1</v>
      </c>
      <c r="D112" s="82">
        <v>5</v>
      </c>
      <c r="E112" s="82"/>
      <c r="F112" s="83" t="s">
        <v>2272</v>
      </c>
      <c r="G112" s="82">
        <v>5</v>
      </c>
      <c r="H112" s="82">
        <v>59.62</v>
      </c>
      <c r="I112" s="82">
        <v>106.92</v>
      </c>
      <c r="J112" s="82">
        <v>104.43</v>
      </c>
      <c r="K112" s="82"/>
      <c r="L112" s="137">
        <v>235.51</v>
      </c>
      <c r="M112" s="137">
        <v>453.41</v>
      </c>
      <c r="N112" s="138">
        <v>4600000</v>
      </c>
      <c r="O112" s="138">
        <v>630920000</v>
      </c>
      <c r="P112" s="138">
        <v>202150000</v>
      </c>
      <c r="Q112" s="138">
        <v>428770000</v>
      </c>
      <c r="R112" s="87">
        <f t="shared" si="2"/>
        <v>4599999.8906358993</v>
      </c>
      <c r="S112" s="138">
        <v>630920000</v>
      </c>
      <c r="T112" s="87">
        <f t="shared" si="3"/>
        <v>8856039.8726730216</v>
      </c>
      <c r="U112" s="135"/>
      <c r="V112" s="115" t="s">
        <v>2043</v>
      </c>
      <c r="W112" s="115" t="s">
        <v>2043</v>
      </c>
      <c r="X112" s="115" t="s">
        <v>772</v>
      </c>
    </row>
    <row r="113" spans="1:24">
      <c r="A113" s="135"/>
      <c r="B113" s="135">
        <v>3</v>
      </c>
      <c r="C113" s="82">
        <v>1</v>
      </c>
      <c r="D113" s="82">
        <v>5</v>
      </c>
      <c r="E113" s="82"/>
      <c r="F113" s="83" t="s">
        <v>1159</v>
      </c>
      <c r="G113" s="82">
        <v>5</v>
      </c>
      <c r="H113" s="82">
        <v>38.700000000000003</v>
      </c>
      <c r="I113" s="82">
        <v>69.41</v>
      </c>
      <c r="J113" s="82">
        <v>67.800000000000011</v>
      </c>
      <c r="K113" s="82"/>
      <c r="L113" s="137">
        <v>152.88</v>
      </c>
      <c r="M113" s="137">
        <v>294.35000000000002</v>
      </c>
      <c r="N113" s="138">
        <v>4200000</v>
      </c>
      <c r="O113" s="138">
        <v>373970000</v>
      </c>
      <c r="P113" s="138">
        <v>119820000</v>
      </c>
      <c r="Q113" s="138">
        <v>254150000</v>
      </c>
      <c r="R113" s="87">
        <f t="shared" si="2"/>
        <v>4199981.1884148717</v>
      </c>
      <c r="S113" s="138">
        <v>373970000</v>
      </c>
      <c r="T113" s="87">
        <f t="shared" si="3"/>
        <v>8086502.2423463995</v>
      </c>
      <c r="U113" s="135"/>
      <c r="V113" s="115" t="s">
        <v>2043</v>
      </c>
      <c r="W113" s="115" t="s">
        <v>2043</v>
      </c>
      <c r="X113" s="115" t="s">
        <v>772</v>
      </c>
    </row>
    <row r="114" spans="1:24">
      <c r="A114" s="135"/>
      <c r="B114" s="135">
        <v>3</v>
      </c>
      <c r="C114" s="82">
        <v>1</v>
      </c>
      <c r="D114" s="82">
        <v>5</v>
      </c>
      <c r="E114" s="82"/>
      <c r="F114" s="83" t="s">
        <v>1160</v>
      </c>
      <c r="G114" s="82">
        <v>5</v>
      </c>
      <c r="H114" s="82">
        <v>29.36</v>
      </c>
      <c r="I114" s="82">
        <v>52.65</v>
      </c>
      <c r="J114" s="82">
        <v>51.42</v>
      </c>
      <c r="K114" s="82"/>
      <c r="L114" s="137">
        <v>115.96</v>
      </c>
      <c r="M114" s="137">
        <v>223.26</v>
      </c>
      <c r="N114" s="138">
        <v>4200000</v>
      </c>
      <c r="O114" s="138">
        <v>283650000</v>
      </c>
      <c r="P114" s="138">
        <v>90880000</v>
      </c>
      <c r="Q114" s="138">
        <v>192770000</v>
      </c>
      <c r="R114" s="87">
        <f t="shared" si="2"/>
        <v>4199972.9034006242</v>
      </c>
      <c r="S114" s="138">
        <v>283650000</v>
      </c>
      <c r="T114" s="87">
        <f t="shared" si="3"/>
        <v>8086287.947682159</v>
      </c>
      <c r="U114" s="135"/>
      <c r="V114" s="115" t="s">
        <v>2043</v>
      </c>
      <c r="W114" s="115" t="s">
        <v>2043</v>
      </c>
      <c r="X114" s="115" t="s">
        <v>772</v>
      </c>
    </row>
    <row r="115" spans="1:24">
      <c r="A115" s="135"/>
      <c r="B115" s="135">
        <v>3</v>
      </c>
      <c r="C115" s="82">
        <v>1</v>
      </c>
      <c r="D115" s="82">
        <v>5</v>
      </c>
      <c r="E115" s="82"/>
      <c r="F115" s="83" t="s">
        <v>1161</v>
      </c>
      <c r="G115" s="82">
        <v>5</v>
      </c>
      <c r="H115" s="82">
        <v>30.51</v>
      </c>
      <c r="I115" s="82">
        <v>54.73</v>
      </c>
      <c r="J115" s="82">
        <v>53.45</v>
      </c>
      <c r="K115" s="82"/>
      <c r="L115" s="137">
        <v>120.54</v>
      </c>
      <c r="M115" s="137">
        <v>232.08</v>
      </c>
      <c r="N115" s="138">
        <v>4200000</v>
      </c>
      <c r="O115" s="138">
        <v>294860000</v>
      </c>
      <c r="P115" s="138">
        <v>94470000</v>
      </c>
      <c r="Q115" s="138">
        <v>200390000</v>
      </c>
      <c r="R115" s="87">
        <f t="shared" si="2"/>
        <v>4200033.6162223909</v>
      </c>
      <c r="S115" s="138">
        <v>294860000</v>
      </c>
      <c r="T115" s="87">
        <f t="shared" si="3"/>
        <v>8086475.8723485367</v>
      </c>
      <c r="U115" s="135"/>
      <c r="V115" s="115" t="s">
        <v>2043</v>
      </c>
      <c r="W115" s="115" t="s">
        <v>2043</v>
      </c>
      <c r="X115" s="115" t="s">
        <v>772</v>
      </c>
    </row>
    <row r="116" spans="1:24">
      <c r="A116" s="135"/>
      <c r="B116" s="135">
        <v>3</v>
      </c>
      <c r="C116" s="82">
        <v>1</v>
      </c>
      <c r="D116" s="82">
        <v>5</v>
      </c>
      <c r="E116" s="82"/>
      <c r="F116" s="83" t="s">
        <v>1162</v>
      </c>
      <c r="G116" s="82">
        <v>5</v>
      </c>
      <c r="H116" s="82">
        <v>31.61</v>
      </c>
      <c r="I116" s="82">
        <v>56.68</v>
      </c>
      <c r="J116" s="82">
        <v>55.36</v>
      </c>
      <c r="K116" s="82"/>
      <c r="L116" s="137">
        <v>124.85</v>
      </c>
      <c r="M116" s="137">
        <v>240.35999999999999</v>
      </c>
      <c r="N116" s="138">
        <v>4200000</v>
      </c>
      <c r="O116" s="138">
        <v>305370000</v>
      </c>
      <c r="P116" s="138">
        <v>97840000</v>
      </c>
      <c r="Q116" s="138">
        <v>207530000</v>
      </c>
      <c r="R116" s="87">
        <f t="shared" si="2"/>
        <v>4199898.4993584007</v>
      </c>
      <c r="S116" s="138">
        <v>305370000</v>
      </c>
      <c r="T116" s="87">
        <f t="shared" si="3"/>
        <v>8085603.5507071298</v>
      </c>
      <c r="U116" s="135"/>
      <c r="V116" s="115" t="s">
        <v>2043</v>
      </c>
      <c r="W116" s="115" t="s">
        <v>2043</v>
      </c>
      <c r="X116" s="115" t="s">
        <v>772</v>
      </c>
    </row>
    <row r="117" spans="1:24">
      <c r="A117" s="135"/>
      <c r="B117" s="135">
        <v>3</v>
      </c>
      <c r="C117" s="82">
        <v>1</v>
      </c>
      <c r="D117" s="82">
        <v>5</v>
      </c>
      <c r="E117" s="82"/>
      <c r="F117" s="83" t="s">
        <v>1163</v>
      </c>
      <c r="G117" s="82">
        <v>5</v>
      </c>
      <c r="H117" s="82">
        <v>37.67</v>
      </c>
      <c r="I117" s="82">
        <v>67.55</v>
      </c>
      <c r="J117" s="82">
        <v>65.97</v>
      </c>
      <c r="K117" s="82"/>
      <c r="L117" s="137">
        <v>148.79</v>
      </c>
      <c r="M117" s="137">
        <v>286.45999999999998</v>
      </c>
      <c r="N117" s="138">
        <v>4400000</v>
      </c>
      <c r="O117" s="138">
        <v>381280000</v>
      </c>
      <c r="P117" s="138">
        <v>122160000</v>
      </c>
      <c r="Q117" s="138">
        <v>259120000</v>
      </c>
      <c r="R117" s="87">
        <f t="shared" si="2"/>
        <v>4400020.0798230674</v>
      </c>
      <c r="S117" s="138">
        <v>381280000</v>
      </c>
      <c r="T117" s="87">
        <f t="shared" si="3"/>
        <v>8471199.3552397043</v>
      </c>
      <c r="U117" s="135"/>
      <c r="V117" s="115" t="s">
        <v>2043</v>
      </c>
      <c r="W117" s="115" t="s">
        <v>2043</v>
      </c>
      <c r="X117" s="115" t="s">
        <v>772</v>
      </c>
    </row>
    <row r="118" spans="1:24">
      <c r="A118" s="135"/>
      <c r="B118" s="135">
        <v>3</v>
      </c>
      <c r="C118" s="82">
        <v>1</v>
      </c>
      <c r="D118" s="82">
        <v>5</v>
      </c>
      <c r="E118" s="82"/>
      <c r="F118" s="83" t="s">
        <v>1164</v>
      </c>
      <c r="G118" s="82">
        <v>5</v>
      </c>
      <c r="H118" s="82">
        <v>29.03</v>
      </c>
      <c r="I118" s="82">
        <v>52.06</v>
      </c>
      <c r="J118" s="82">
        <v>50.84</v>
      </c>
      <c r="K118" s="82"/>
      <c r="L118" s="137">
        <v>114.66</v>
      </c>
      <c r="M118" s="137">
        <v>220.76</v>
      </c>
      <c r="N118" s="138">
        <v>4200000</v>
      </c>
      <c r="O118" s="138">
        <v>280470000</v>
      </c>
      <c r="P118" s="138">
        <v>89860000</v>
      </c>
      <c r="Q118" s="138">
        <v>190610000</v>
      </c>
      <c r="R118" s="87">
        <f t="shared" si="2"/>
        <v>4199916.4419233929</v>
      </c>
      <c r="S118" s="138">
        <v>280470000</v>
      </c>
      <c r="T118" s="87">
        <f t="shared" si="3"/>
        <v>8086286.0083639305</v>
      </c>
      <c r="U118" s="135"/>
      <c r="V118" s="115" t="s">
        <v>2043</v>
      </c>
      <c r="W118" s="115" t="s">
        <v>2043</v>
      </c>
      <c r="X118" s="115" t="s">
        <v>772</v>
      </c>
    </row>
    <row r="119" spans="1:24">
      <c r="A119" s="135"/>
      <c r="B119" s="135">
        <v>3</v>
      </c>
      <c r="C119" s="82">
        <v>1</v>
      </c>
      <c r="D119" s="82">
        <v>5</v>
      </c>
      <c r="E119" s="82"/>
      <c r="F119" s="83" t="s">
        <v>1165</v>
      </c>
      <c r="G119" s="82">
        <v>5</v>
      </c>
      <c r="H119" s="82">
        <v>29.88</v>
      </c>
      <c r="I119" s="82">
        <v>53.6</v>
      </c>
      <c r="J119" s="82">
        <v>52.34</v>
      </c>
      <c r="K119" s="82"/>
      <c r="L119" s="137">
        <v>118.05</v>
      </c>
      <c r="M119" s="137">
        <v>227.27999999999997</v>
      </c>
      <c r="N119" s="138">
        <v>4200000</v>
      </c>
      <c r="O119" s="138">
        <v>288760000</v>
      </c>
      <c r="P119" s="138">
        <v>92520000</v>
      </c>
      <c r="Q119" s="138">
        <v>196240000</v>
      </c>
      <c r="R119" s="87">
        <f t="shared" si="2"/>
        <v>4200011.0541917216</v>
      </c>
      <c r="S119" s="138">
        <v>288760000</v>
      </c>
      <c r="T119" s="87">
        <f t="shared" si="3"/>
        <v>8086222.044868228</v>
      </c>
      <c r="U119" s="135"/>
      <c r="V119" s="115" t="s">
        <v>2043</v>
      </c>
      <c r="W119" s="115" t="s">
        <v>2043</v>
      </c>
      <c r="X119" s="115" t="s">
        <v>772</v>
      </c>
    </row>
    <row r="120" spans="1:24">
      <c r="A120" s="135"/>
      <c r="B120" s="135">
        <v>3</v>
      </c>
      <c r="C120" s="82">
        <v>1</v>
      </c>
      <c r="D120" s="82">
        <v>5</v>
      </c>
      <c r="E120" s="82"/>
      <c r="F120" s="83" t="s">
        <v>1166</v>
      </c>
      <c r="G120" s="82">
        <v>5</v>
      </c>
      <c r="H120" s="82">
        <v>31.44</v>
      </c>
      <c r="I120" s="82">
        <v>56.38</v>
      </c>
      <c r="J120" s="82">
        <v>55.06</v>
      </c>
      <c r="K120" s="82"/>
      <c r="L120" s="137">
        <v>124.18</v>
      </c>
      <c r="M120" s="137">
        <v>239.08</v>
      </c>
      <c r="N120" s="138">
        <v>4200000</v>
      </c>
      <c r="O120" s="138">
        <v>303750000</v>
      </c>
      <c r="P120" s="138">
        <v>97320000</v>
      </c>
      <c r="Q120" s="138">
        <v>206430000</v>
      </c>
      <c r="R120" s="87">
        <f t="shared" si="2"/>
        <v>4199984.237096196</v>
      </c>
      <c r="S120" s="138">
        <v>303750000</v>
      </c>
      <c r="T120" s="87">
        <f t="shared" si="3"/>
        <v>8086102.6848523002</v>
      </c>
      <c r="U120" s="135"/>
      <c r="V120" s="115" t="s">
        <v>2043</v>
      </c>
      <c r="W120" s="115" t="s">
        <v>2043</v>
      </c>
      <c r="X120" s="115" t="s">
        <v>772</v>
      </c>
    </row>
    <row r="121" spans="1:24">
      <c r="A121" s="135"/>
      <c r="B121" s="135">
        <v>3</v>
      </c>
      <c r="C121" s="82">
        <v>1</v>
      </c>
      <c r="D121" s="82">
        <v>5</v>
      </c>
      <c r="E121" s="82"/>
      <c r="F121" s="83" t="s">
        <v>1167</v>
      </c>
      <c r="G121" s="82">
        <v>5</v>
      </c>
      <c r="H121" s="82">
        <v>30.51</v>
      </c>
      <c r="I121" s="82">
        <v>54.73</v>
      </c>
      <c r="J121" s="82">
        <v>53.45</v>
      </c>
      <c r="K121" s="82"/>
      <c r="L121" s="137">
        <v>120.54</v>
      </c>
      <c r="M121" s="137">
        <v>232.08</v>
      </c>
      <c r="N121" s="138">
        <v>4000000</v>
      </c>
      <c r="O121" s="138">
        <v>280810000</v>
      </c>
      <c r="P121" s="138">
        <v>89970000</v>
      </c>
      <c r="Q121" s="138">
        <v>190840000</v>
      </c>
      <c r="R121" s="87">
        <f t="shared" si="2"/>
        <v>3999903.1396981948</v>
      </c>
      <c r="S121" s="138">
        <v>280810000</v>
      </c>
      <c r="T121" s="87">
        <f t="shared" si="3"/>
        <v>7701157.4635901535</v>
      </c>
      <c r="U121" s="135"/>
      <c r="V121" s="115" t="s">
        <v>2043</v>
      </c>
      <c r="W121" s="115" t="s">
        <v>2043</v>
      </c>
      <c r="X121" s="115" t="s">
        <v>772</v>
      </c>
    </row>
    <row r="122" spans="1:24">
      <c r="A122" s="135"/>
      <c r="B122" s="135">
        <v>3</v>
      </c>
      <c r="C122" s="82">
        <v>1</v>
      </c>
      <c r="D122" s="82">
        <v>5</v>
      </c>
      <c r="E122" s="82"/>
      <c r="F122" s="83" t="s">
        <v>1168</v>
      </c>
      <c r="G122" s="82">
        <v>5</v>
      </c>
      <c r="H122" s="82">
        <v>40.69</v>
      </c>
      <c r="I122" s="82">
        <v>72.97</v>
      </c>
      <c r="J122" s="82">
        <v>71.260000000000005</v>
      </c>
      <c r="K122" s="82"/>
      <c r="L122" s="137">
        <v>160.72</v>
      </c>
      <c r="M122" s="137">
        <v>309.43</v>
      </c>
      <c r="N122" s="138">
        <v>4200000</v>
      </c>
      <c r="O122" s="138">
        <v>393130000</v>
      </c>
      <c r="P122" s="138">
        <v>125960000</v>
      </c>
      <c r="Q122" s="138">
        <v>267170000</v>
      </c>
      <c r="R122" s="87">
        <f t="shared" si="2"/>
        <v>4199991.2929745791</v>
      </c>
      <c r="S122" s="138">
        <v>393130000</v>
      </c>
      <c r="T122" s="87">
        <f t="shared" si="3"/>
        <v>8086133.0623763325</v>
      </c>
      <c r="U122" s="135"/>
      <c r="V122" s="115" t="s">
        <v>2043</v>
      </c>
      <c r="W122" s="115" t="s">
        <v>2043</v>
      </c>
      <c r="X122" s="115" t="s">
        <v>772</v>
      </c>
    </row>
    <row r="123" spans="1:24">
      <c r="A123" s="135"/>
      <c r="B123" s="135">
        <v>3</v>
      </c>
      <c r="C123" s="82">
        <v>1</v>
      </c>
      <c r="D123" s="82">
        <v>5</v>
      </c>
      <c r="E123" s="82"/>
      <c r="F123" s="83" t="s">
        <v>1169</v>
      </c>
      <c r="G123" s="82">
        <v>5</v>
      </c>
      <c r="H123" s="82">
        <v>30.51</v>
      </c>
      <c r="I123" s="82">
        <v>54.73</v>
      </c>
      <c r="J123" s="82">
        <v>53.45</v>
      </c>
      <c r="K123" s="82"/>
      <c r="L123" s="137">
        <v>120.54</v>
      </c>
      <c r="M123" s="137">
        <v>232.08</v>
      </c>
      <c r="N123" s="138">
        <v>4000000</v>
      </c>
      <c r="O123" s="138">
        <v>280810000</v>
      </c>
      <c r="P123" s="138">
        <v>89970000</v>
      </c>
      <c r="Q123" s="138">
        <v>190840000</v>
      </c>
      <c r="R123" s="87">
        <f t="shared" si="2"/>
        <v>3999903.1396981948</v>
      </c>
      <c r="S123" s="138">
        <v>280810000</v>
      </c>
      <c r="T123" s="87">
        <f t="shared" si="3"/>
        <v>7701157.4635901535</v>
      </c>
      <c r="U123" s="135"/>
      <c r="V123" s="115" t="s">
        <v>2043</v>
      </c>
      <c r="W123" s="115" t="s">
        <v>2043</v>
      </c>
      <c r="X123" s="115" t="s">
        <v>772</v>
      </c>
    </row>
    <row r="124" spans="1:24">
      <c r="A124" s="135"/>
      <c r="B124" s="135">
        <v>3</v>
      </c>
      <c r="C124" s="82">
        <v>1</v>
      </c>
      <c r="D124" s="82">
        <v>5</v>
      </c>
      <c r="E124" s="82"/>
      <c r="F124" s="83" t="s">
        <v>1170</v>
      </c>
      <c r="G124" s="82">
        <v>5</v>
      </c>
      <c r="H124" s="82">
        <v>21.28</v>
      </c>
      <c r="I124" s="82">
        <v>38.17</v>
      </c>
      <c r="J124" s="82">
        <v>37.28</v>
      </c>
      <c r="K124" s="82"/>
      <c r="L124" s="137">
        <v>84.08</v>
      </c>
      <c r="M124" s="137">
        <v>161.87</v>
      </c>
      <c r="N124" s="138">
        <v>4100000</v>
      </c>
      <c r="O124" s="138">
        <v>200760000</v>
      </c>
      <c r="P124" s="138">
        <v>64320000</v>
      </c>
      <c r="Q124" s="138">
        <v>136440000</v>
      </c>
      <c r="R124" s="87">
        <f t="shared" si="2"/>
        <v>4100014.9594588457</v>
      </c>
      <c r="S124" s="138">
        <v>200760000</v>
      </c>
      <c r="T124" s="87">
        <f t="shared" si="3"/>
        <v>7893309.0091294404</v>
      </c>
      <c r="U124" s="135"/>
      <c r="V124" s="115" t="s">
        <v>2043</v>
      </c>
      <c r="W124" s="115" t="s">
        <v>2043</v>
      </c>
      <c r="X124" s="115" t="s">
        <v>772</v>
      </c>
    </row>
    <row r="125" spans="1:24">
      <c r="A125" s="135"/>
      <c r="B125" s="135">
        <v>3</v>
      </c>
      <c r="C125" s="82">
        <v>1</v>
      </c>
      <c r="D125" s="82">
        <v>5</v>
      </c>
      <c r="E125" s="82"/>
      <c r="F125" s="83" t="s">
        <v>1171</v>
      </c>
      <c r="G125" s="82">
        <v>5</v>
      </c>
      <c r="H125" s="82">
        <v>76.77</v>
      </c>
      <c r="I125" s="82">
        <v>137.66999999999999</v>
      </c>
      <c r="J125" s="82">
        <v>134.46</v>
      </c>
      <c r="K125" s="82"/>
      <c r="L125" s="137">
        <v>303.24</v>
      </c>
      <c r="M125" s="137">
        <v>583.80000000000007</v>
      </c>
      <c r="N125" s="138">
        <v>4000000</v>
      </c>
      <c r="O125" s="138">
        <v>706400000</v>
      </c>
      <c r="P125" s="138">
        <v>226330000</v>
      </c>
      <c r="Q125" s="138">
        <v>480070000</v>
      </c>
      <c r="R125" s="87">
        <f t="shared" si="2"/>
        <v>4000011.3250603764</v>
      </c>
      <c r="S125" s="138">
        <v>706400000</v>
      </c>
      <c r="T125" s="87">
        <f t="shared" si="3"/>
        <v>7700852.828024826</v>
      </c>
      <c r="U125" s="135"/>
      <c r="V125" s="115" t="s">
        <v>2043</v>
      </c>
      <c r="W125" s="115" t="s">
        <v>2043</v>
      </c>
      <c r="X125" s="115" t="s">
        <v>772</v>
      </c>
    </row>
    <row r="126" spans="1:24">
      <c r="A126" s="135"/>
      <c r="B126" s="135">
        <v>3</v>
      </c>
      <c r="C126" s="82">
        <v>1</v>
      </c>
      <c r="D126" s="82">
        <v>5</v>
      </c>
      <c r="E126" s="82"/>
      <c r="F126" s="83" t="s">
        <v>1172</v>
      </c>
      <c r="G126" s="82">
        <v>5</v>
      </c>
      <c r="H126" s="82">
        <v>21.28</v>
      </c>
      <c r="I126" s="82">
        <v>38.17</v>
      </c>
      <c r="J126" s="82">
        <v>37.28</v>
      </c>
      <c r="K126" s="82"/>
      <c r="L126" s="137">
        <v>84.08</v>
      </c>
      <c r="M126" s="137">
        <v>161.87</v>
      </c>
      <c r="N126" s="138">
        <v>4100000</v>
      </c>
      <c r="O126" s="138">
        <v>200760000</v>
      </c>
      <c r="P126" s="138">
        <v>64320000</v>
      </c>
      <c r="Q126" s="138">
        <v>136440000</v>
      </c>
      <c r="R126" s="87">
        <f t="shared" si="2"/>
        <v>4100014.9594588457</v>
      </c>
      <c r="S126" s="138">
        <v>200760000</v>
      </c>
      <c r="T126" s="87">
        <f t="shared" si="3"/>
        <v>7893309.0091294404</v>
      </c>
      <c r="U126" s="135"/>
      <c r="V126" s="115" t="s">
        <v>2043</v>
      </c>
      <c r="W126" s="115" t="s">
        <v>2043</v>
      </c>
      <c r="X126" s="115" t="s">
        <v>772</v>
      </c>
    </row>
    <row r="127" spans="1:24">
      <c r="A127" s="135"/>
      <c r="B127" s="135">
        <v>3</v>
      </c>
      <c r="C127" s="82">
        <v>1</v>
      </c>
      <c r="D127" s="82">
        <v>5</v>
      </c>
      <c r="E127" s="82"/>
      <c r="F127" s="83" t="s">
        <v>1173</v>
      </c>
      <c r="G127" s="82">
        <v>5</v>
      </c>
      <c r="H127" s="82">
        <v>31.79</v>
      </c>
      <c r="I127" s="82">
        <v>57.01</v>
      </c>
      <c r="J127" s="82">
        <v>55.68</v>
      </c>
      <c r="K127" s="82"/>
      <c r="L127" s="137">
        <v>125.57</v>
      </c>
      <c r="M127" s="137">
        <v>241.76</v>
      </c>
      <c r="N127" s="138">
        <v>4000000</v>
      </c>
      <c r="O127" s="138">
        <v>292530000</v>
      </c>
      <c r="P127" s="138">
        <v>93730000</v>
      </c>
      <c r="Q127" s="138">
        <v>198800000</v>
      </c>
      <c r="R127" s="87">
        <f t="shared" si="2"/>
        <v>4000005.4695319729</v>
      </c>
      <c r="S127" s="138">
        <v>292530000</v>
      </c>
      <c r="T127" s="87">
        <f t="shared" si="3"/>
        <v>7701213.0470179953</v>
      </c>
      <c r="U127" s="135"/>
      <c r="V127" s="115" t="s">
        <v>2043</v>
      </c>
      <c r="W127" s="115" t="s">
        <v>2043</v>
      </c>
      <c r="X127" s="115" t="s">
        <v>772</v>
      </c>
    </row>
    <row r="128" spans="1:24">
      <c r="A128" s="135"/>
      <c r="B128" s="135">
        <v>3</v>
      </c>
      <c r="C128" s="82">
        <v>1</v>
      </c>
      <c r="D128" s="82">
        <v>5</v>
      </c>
      <c r="E128" s="82"/>
      <c r="F128" s="83" t="s">
        <v>1174</v>
      </c>
      <c r="G128" s="82">
        <v>5</v>
      </c>
      <c r="H128" s="82">
        <v>30.51</v>
      </c>
      <c r="I128" s="82">
        <v>54.73</v>
      </c>
      <c r="J128" s="82">
        <v>53.45</v>
      </c>
      <c r="K128" s="82"/>
      <c r="L128" s="137">
        <v>120.54</v>
      </c>
      <c r="M128" s="137">
        <v>232.08</v>
      </c>
      <c r="N128" s="138">
        <v>4000000</v>
      </c>
      <c r="O128" s="138">
        <v>280810000</v>
      </c>
      <c r="P128" s="138">
        <v>89970000</v>
      </c>
      <c r="Q128" s="138">
        <v>190840000</v>
      </c>
      <c r="R128" s="87">
        <f t="shared" si="2"/>
        <v>3999903.1396981948</v>
      </c>
      <c r="S128" s="138">
        <v>280810000</v>
      </c>
      <c r="T128" s="87">
        <f t="shared" si="3"/>
        <v>7701157.4635901535</v>
      </c>
      <c r="U128" s="135"/>
      <c r="V128" s="115" t="s">
        <v>2043</v>
      </c>
      <c r="W128" s="115" t="s">
        <v>2043</v>
      </c>
      <c r="X128" s="115" t="s">
        <v>772</v>
      </c>
    </row>
    <row r="129" spans="1:24">
      <c r="A129" s="135"/>
      <c r="B129" s="135">
        <v>3</v>
      </c>
      <c r="C129" s="82">
        <v>1</v>
      </c>
      <c r="D129" s="82">
        <v>5</v>
      </c>
      <c r="E129" s="82"/>
      <c r="F129" s="83" t="s">
        <v>1175</v>
      </c>
      <c r="G129" s="82">
        <v>5</v>
      </c>
      <c r="H129" s="82">
        <v>32.4</v>
      </c>
      <c r="I129" s="82">
        <v>58.12</v>
      </c>
      <c r="J129" s="82">
        <v>56.76</v>
      </c>
      <c r="K129" s="82"/>
      <c r="L129" s="137">
        <v>128.01</v>
      </c>
      <c r="M129" s="137">
        <v>246.45999999999998</v>
      </c>
      <c r="N129" s="138">
        <v>3900000</v>
      </c>
      <c r="O129" s="138">
        <v>290760000</v>
      </c>
      <c r="P129" s="138">
        <v>93160000</v>
      </c>
      <c r="Q129" s="138">
        <v>197600000</v>
      </c>
      <c r="R129" s="87">
        <f t="shared" si="2"/>
        <v>3899984.1055125706</v>
      </c>
      <c r="S129" s="138">
        <v>290760000</v>
      </c>
      <c r="T129" s="87">
        <f t="shared" si="3"/>
        <v>7508710.9026218913</v>
      </c>
      <c r="U129" s="135"/>
      <c r="V129" s="115" t="s">
        <v>2043</v>
      </c>
      <c r="W129" s="115" t="s">
        <v>2043</v>
      </c>
      <c r="X129" s="115" t="s">
        <v>772</v>
      </c>
    </row>
    <row r="130" spans="1:24">
      <c r="A130" s="135"/>
      <c r="B130" s="135">
        <v>3</v>
      </c>
      <c r="C130" s="82">
        <v>1</v>
      </c>
      <c r="D130" s="82">
        <v>5</v>
      </c>
      <c r="E130" s="82"/>
      <c r="F130" s="83" t="s">
        <v>1432</v>
      </c>
      <c r="G130" s="82">
        <v>5</v>
      </c>
      <c r="H130" s="82">
        <v>41.69</v>
      </c>
      <c r="I130" s="82">
        <v>74.760000000000005</v>
      </c>
      <c r="J130" s="82">
        <v>73.02</v>
      </c>
      <c r="K130" s="82"/>
      <c r="L130" s="137">
        <v>164.67</v>
      </c>
      <c r="M130" s="137">
        <v>317.04000000000002</v>
      </c>
      <c r="N130" s="138">
        <v>4000000</v>
      </c>
      <c r="O130" s="138">
        <v>383620000</v>
      </c>
      <c r="P130" s="138">
        <v>122910000</v>
      </c>
      <c r="Q130" s="138">
        <v>260710000</v>
      </c>
      <c r="R130" s="87">
        <f t="shared" si="2"/>
        <v>4000016.6832456421</v>
      </c>
      <c r="S130" s="138">
        <v>383620000</v>
      </c>
      <c r="T130" s="87">
        <f t="shared" si="3"/>
        <v>7701252.7434031609</v>
      </c>
      <c r="U130" s="135"/>
      <c r="V130" s="115" t="s">
        <v>2043</v>
      </c>
      <c r="W130" s="115" t="s">
        <v>2043</v>
      </c>
      <c r="X130" s="115" t="s">
        <v>772</v>
      </c>
    </row>
    <row r="131" spans="1:24">
      <c r="A131" s="135"/>
      <c r="B131" s="135">
        <v>3</v>
      </c>
      <c r="C131" s="82">
        <v>1</v>
      </c>
      <c r="D131" s="82">
        <v>5</v>
      </c>
      <c r="E131" s="82"/>
      <c r="F131" s="83" t="s">
        <v>1433</v>
      </c>
      <c r="G131" s="82">
        <v>5</v>
      </c>
      <c r="H131" s="82">
        <v>32.4</v>
      </c>
      <c r="I131" s="82">
        <v>58.12</v>
      </c>
      <c r="J131" s="82">
        <v>56.76</v>
      </c>
      <c r="K131" s="82"/>
      <c r="L131" s="137">
        <v>128.01</v>
      </c>
      <c r="M131" s="137">
        <v>246.45999999999998</v>
      </c>
      <c r="N131" s="138">
        <v>4100000</v>
      </c>
      <c r="O131" s="138">
        <v>305670000</v>
      </c>
      <c r="P131" s="138">
        <v>97940000</v>
      </c>
      <c r="Q131" s="138">
        <v>207730000</v>
      </c>
      <c r="R131" s="87">
        <f t="shared" ref="R131:R194" si="4">S131/(M131*0.3025)</f>
        <v>4099972.9726648354</v>
      </c>
      <c r="S131" s="138">
        <v>305670000</v>
      </c>
      <c r="T131" s="87">
        <f t="shared" ref="T131:T194" si="5">S131/(L131*0.3025)</f>
        <v>7893753.1352470545</v>
      </c>
      <c r="U131" s="135"/>
      <c r="V131" s="115" t="s">
        <v>2043</v>
      </c>
      <c r="W131" s="115" t="s">
        <v>2043</v>
      </c>
      <c r="X131" s="115" t="s">
        <v>772</v>
      </c>
    </row>
    <row r="132" spans="1:24">
      <c r="A132" s="135"/>
      <c r="B132" s="135">
        <v>3</v>
      </c>
      <c r="C132" s="82">
        <v>1</v>
      </c>
      <c r="D132" s="82">
        <v>5</v>
      </c>
      <c r="E132" s="82"/>
      <c r="F132" s="83" t="s">
        <v>1434</v>
      </c>
      <c r="G132" s="82">
        <v>5</v>
      </c>
      <c r="H132" s="82">
        <v>30.51</v>
      </c>
      <c r="I132" s="82">
        <v>54.73</v>
      </c>
      <c r="J132" s="82">
        <v>53.45</v>
      </c>
      <c r="K132" s="82"/>
      <c r="L132" s="137">
        <v>120.54</v>
      </c>
      <c r="M132" s="137">
        <v>232.08</v>
      </c>
      <c r="N132" s="138">
        <v>4200000</v>
      </c>
      <c r="O132" s="138">
        <v>294860000</v>
      </c>
      <c r="P132" s="138">
        <v>94470000</v>
      </c>
      <c r="Q132" s="138">
        <v>200390000</v>
      </c>
      <c r="R132" s="87">
        <f t="shared" si="4"/>
        <v>4200033.6162223909</v>
      </c>
      <c r="S132" s="138">
        <v>294860000</v>
      </c>
      <c r="T132" s="87">
        <f t="shared" si="5"/>
        <v>8086475.8723485367</v>
      </c>
      <c r="U132" s="135"/>
      <c r="V132" s="115" t="s">
        <v>2043</v>
      </c>
      <c r="W132" s="115" t="s">
        <v>2043</v>
      </c>
      <c r="X132" s="115" t="s">
        <v>772</v>
      </c>
    </row>
    <row r="133" spans="1:24">
      <c r="A133" s="135"/>
      <c r="B133" s="135">
        <v>3</v>
      </c>
      <c r="C133" s="82">
        <v>1</v>
      </c>
      <c r="D133" s="82">
        <v>5</v>
      </c>
      <c r="E133" s="82"/>
      <c r="F133" s="83" t="s">
        <v>1435</v>
      </c>
      <c r="G133" s="82">
        <v>5</v>
      </c>
      <c r="H133" s="82">
        <v>31.61</v>
      </c>
      <c r="I133" s="82">
        <v>56.68</v>
      </c>
      <c r="J133" s="82">
        <v>55.36</v>
      </c>
      <c r="K133" s="82"/>
      <c r="L133" s="137">
        <v>124.85</v>
      </c>
      <c r="M133" s="137">
        <v>240.35999999999999</v>
      </c>
      <c r="N133" s="138">
        <v>4200000</v>
      </c>
      <c r="O133" s="138">
        <v>305370000</v>
      </c>
      <c r="P133" s="138">
        <v>97840000</v>
      </c>
      <c r="Q133" s="138">
        <v>207530000</v>
      </c>
      <c r="R133" s="87">
        <f t="shared" si="4"/>
        <v>4199898.4993584007</v>
      </c>
      <c r="S133" s="138">
        <v>305370000</v>
      </c>
      <c r="T133" s="87">
        <f t="shared" si="5"/>
        <v>8085603.5507071298</v>
      </c>
      <c r="U133" s="135"/>
      <c r="V133" s="115" t="s">
        <v>2043</v>
      </c>
      <c r="W133" s="115" t="s">
        <v>2043</v>
      </c>
      <c r="X133" s="115" t="s">
        <v>772</v>
      </c>
    </row>
    <row r="134" spans="1:24">
      <c r="A134" s="135"/>
      <c r="B134" s="135">
        <v>3</v>
      </c>
      <c r="C134" s="82">
        <v>1</v>
      </c>
      <c r="D134" s="82">
        <v>5</v>
      </c>
      <c r="E134" s="82"/>
      <c r="F134" s="83" t="s">
        <v>1436</v>
      </c>
      <c r="G134" s="82">
        <v>5</v>
      </c>
      <c r="H134" s="82">
        <v>36.630000000000003</v>
      </c>
      <c r="I134" s="82">
        <v>65.69</v>
      </c>
      <c r="J134" s="82">
        <v>64.16</v>
      </c>
      <c r="K134" s="82"/>
      <c r="L134" s="137">
        <v>144.69</v>
      </c>
      <c r="M134" s="137">
        <v>278.57</v>
      </c>
      <c r="N134" s="138">
        <v>4400000</v>
      </c>
      <c r="O134" s="138">
        <v>370780000</v>
      </c>
      <c r="P134" s="138">
        <v>118800000</v>
      </c>
      <c r="Q134" s="138">
        <v>251980000</v>
      </c>
      <c r="R134" s="87">
        <f t="shared" si="4"/>
        <v>4400039.517049442</v>
      </c>
      <c r="S134" s="138">
        <v>370780000</v>
      </c>
      <c r="T134" s="87">
        <f t="shared" si="5"/>
        <v>8471345.6926149894</v>
      </c>
      <c r="U134" s="135"/>
      <c r="V134" s="115" t="s">
        <v>2043</v>
      </c>
      <c r="W134" s="115" t="s">
        <v>2043</v>
      </c>
      <c r="X134" s="115" t="s">
        <v>772</v>
      </c>
    </row>
    <row r="135" spans="1:24">
      <c r="A135" s="135"/>
      <c r="B135" s="135">
        <v>3</v>
      </c>
      <c r="C135" s="82">
        <v>1</v>
      </c>
      <c r="D135" s="82">
        <v>5</v>
      </c>
      <c r="E135" s="82"/>
      <c r="F135" s="83" t="s">
        <v>1437</v>
      </c>
      <c r="G135" s="82">
        <v>5</v>
      </c>
      <c r="H135" s="82">
        <v>31.61</v>
      </c>
      <c r="I135" s="82">
        <v>56.68</v>
      </c>
      <c r="J135" s="82">
        <v>55.36</v>
      </c>
      <c r="K135" s="82"/>
      <c r="L135" s="137">
        <v>124.85</v>
      </c>
      <c r="M135" s="137">
        <v>240.35999999999999</v>
      </c>
      <c r="N135" s="138">
        <v>4200000</v>
      </c>
      <c r="O135" s="138">
        <v>305370000</v>
      </c>
      <c r="P135" s="138">
        <v>97840000</v>
      </c>
      <c r="Q135" s="138">
        <v>207530000</v>
      </c>
      <c r="R135" s="87">
        <f t="shared" si="4"/>
        <v>4199898.4993584007</v>
      </c>
      <c r="S135" s="138">
        <v>305370000</v>
      </c>
      <c r="T135" s="87">
        <f t="shared" si="5"/>
        <v>8085603.5507071298</v>
      </c>
      <c r="U135" s="135"/>
      <c r="V135" s="115" t="s">
        <v>2043</v>
      </c>
      <c r="W135" s="115" t="s">
        <v>2043</v>
      </c>
      <c r="X135" s="115" t="s">
        <v>772</v>
      </c>
    </row>
    <row r="136" spans="1:24">
      <c r="A136" s="135"/>
      <c r="B136" s="135">
        <v>3</v>
      </c>
      <c r="C136" s="82">
        <v>1</v>
      </c>
      <c r="D136" s="82">
        <v>5</v>
      </c>
      <c r="E136" s="82"/>
      <c r="F136" s="83" t="s">
        <v>1438</v>
      </c>
      <c r="G136" s="82">
        <v>5</v>
      </c>
      <c r="H136" s="82">
        <v>30.51</v>
      </c>
      <c r="I136" s="82">
        <v>54.73</v>
      </c>
      <c r="J136" s="82">
        <v>53.45</v>
      </c>
      <c r="K136" s="82"/>
      <c r="L136" s="137">
        <v>120.54</v>
      </c>
      <c r="M136" s="137">
        <v>232.08</v>
      </c>
      <c r="N136" s="138">
        <v>4200000</v>
      </c>
      <c r="O136" s="138">
        <v>294860000</v>
      </c>
      <c r="P136" s="138">
        <v>94470000</v>
      </c>
      <c r="Q136" s="138">
        <v>200390000</v>
      </c>
      <c r="R136" s="87">
        <f t="shared" si="4"/>
        <v>4200033.6162223909</v>
      </c>
      <c r="S136" s="138">
        <v>294860000</v>
      </c>
      <c r="T136" s="87">
        <f t="shared" si="5"/>
        <v>8086475.8723485367</v>
      </c>
      <c r="U136" s="135"/>
      <c r="V136" s="115" t="s">
        <v>2043</v>
      </c>
      <c r="W136" s="115" t="s">
        <v>2043</v>
      </c>
      <c r="X136" s="115" t="s">
        <v>772</v>
      </c>
    </row>
    <row r="137" spans="1:24">
      <c r="A137" s="135"/>
      <c r="B137" s="135">
        <v>3</v>
      </c>
      <c r="C137" s="82">
        <v>1</v>
      </c>
      <c r="D137" s="82">
        <v>5</v>
      </c>
      <c r="E137" s="82"/>
      <c r="F137" s="83" t="s">
        <v>1439</v>
      </c>
      <c r="G137" s="82">
        <v>5</v>
      </c>
      <c r="H137" s="82">
        <v>39.03</v>
      </c>
      <c r="I137" s="82">
        <v>70</v>
      </c>
      <c r="J137" s="82">
        <v>68.36</v>
      </c>
      <c r="K137" s="82"/>
      <c r="L137" s="137">
        <v>154.18</v>
      </c>
      <c r="M137" s="137">
        <v>296.83000000000004</v>
      </c>
      <c r="N137" s="138">
        <v>4200000</v>
      </c>
      <c r="O137" s="138">
        <v>377120000</v>
      </c>
      <c r="P137" s="138">
        <v>120830000</v>
      </c>
      <c r="Q137" s="138">
        <v>256290000</v>
      </c>
      <c r="R137" s="87">
        <f t="shared" si="4"/>
        <v>4199971.9905346939</v>
      </c>
      <c r="S137" s="138">
        <v>377120000</v>
      </c>
      <c r="T137" s="87">
        <f t="shared" si="5"/>
        <v>8085858.6454171306</v>
      </c>
      <c r="U137" s="135"/>
      <c r="V137" s="115" t="s">
        <v>2043</v>
      </c>
      <c r="W137" s="115" t="s">
        <v>2043</v>
      </c>
      <c r="X137" s="115" t="s">
        <v>772</v>
      </c>
    </row>
    <row r="138" spans="1:24">
      <c r="A138" s="135"/>
      <c r="B138" s="135">
        <v>3</v>
      </c>
      <c r="C138" s="82">
        <v>1</v>
      </c>
      <c r="D138" s="82">
        <v>6</v>
      </c>
      <c r="E138" s="82"/>
      <c r="F138" s="83" t="s">
        <v>2189</v>
      </c>
      <c r="G138" s="82">
        <v>5</v>
      </c>
      <c r="H138" s="82">
        <v>32.36</v>
      </c>
      <c r="I138" s="82">
        <v>58.02</v>
      </c>
      <c r="J138" s="82">
        <v>56.67</v>
      </c>
      <c r="K138" s="82"/>
      <c r="L138" s="137">
        <v>127.81</v>
      </c>
      <c r="M138" s="137">
        <v>246.06000000000003</v>
      </c>
      <c r="N138" s="138">
        <v>4800000</v>
      </c>
      <c r="O138" s="138">
        <v>357280000</v>
      </c>
      <c r="P138" s="138">
        <v>114470000</v>
      </c>
      <c r="Q138" s="138">
        <v>242810000</v>
      </c>
      <c r="R138" s="87">
        <f t="shared" si="4"/>
        <v>4800011.8226892175</v>
      </c>
      <c r="S138" s="138">
        <v>357280000</v>
      </c>
      <c r="T138" s="87">
        <f t="shared" si="5"/>
        <v>9240989.8215390742</v>
      </c>
      <c r="U138" s="135"/>
      <c r="V138" s="115" t="s">
        <v>2043</v>
      </c>
      <c r="W138" s="115" t="s">
        <v>2043</v>
      </c>
      <c r="X138" s="115" t="s">
        <v>772</v>
      </c>
    </row>
    <row r="139" spans="1:24">
      <c r="A139" s="135"/>
      <c r="B139" s="135">
        <v>3</v>
      </c>
      <c r="C139" s="82">
        <v>1</v>
      </c>
      <c r="D139" s="82">
        <v>6</v>
      </c>
      <c r="E139" s="82"/>
      <c r="F139" s="83" t="s">
        <v>1176</v>
      </c>
      <c r="G139" s="82">
        <v>5</v>
      </c>
      <c r="H139" s="82">
        <v>31.79</v>
      </c>
      <c r="I139" s="82">
        <v>57.01</v>
      </c>
      <c r="J139" s="82">
        <v>55.68</v>
      </c>
      <c r="K139" s="82"/>
      <c r="L139" s="137">
        <v>125.57</v>
      </c>
      <c r="M139" s="137">
        <v>241.76</v>
      </c>
      <c r="N139" s="138">
        <v>4600000</v>
      </c>
      <c r="O139" s="138">
        <v>336410000</v>
      </c>
      <c r="P139" s="138">
        <v>107790000</v>
      </c>
      <c r="Q139" s="138">
        <v>228620000</v>
      </c>
      <c r="R139" s="87">
        <f t="shared" si="4"/>
        <v>4600013.1268767342</v>
      </c>
      <c r="S139" s="138">
        <v>336410000</v>
      </c>
      <c r="T139" s="87">
        <f t="shared" si="5"/>
        <v>8856408.1671873778</v>
      </c>
      <c r="U139" s="135"/>
      <c r="V139" s="115" t="s">
        <v>2043</v>
      </c>
      <c r="W139" s="115" t="s">
        <v>2043</v>
      </c>
      <c r="X139" s="115" t="s">
        <v>772</v>
      </c>
    </row>
    <row r="140" spans="1:24">
      <c r="A140" s="135"/>
      <c r="B140" s="135">
        <v>3</v>
      </c>
      <c r="C140" s="82">
        <v>1</v>
      </c>
      <c r="D140" s="82">
        <v>6</v>
      </c>
      <c r="E140" s="82"/>
      <c r="F140" s="83" t="s">
        <v>1177</v>
      </c>
      <c r="G140" s="82">
        <v>5</v>
      </c>
      <c r="H140" s="82">
        <v>26.03</v>
      </c>
      <c r="I140" s="82">
        <v>46.67</v>
      </c>
      <c r="J140" s="82">
        <v>45.59</v>
      </c>
      <c r="K140" s="82"/>
      <c r="L140" s="137">
        <v>102.82</v>
      </c>
      <c r="M140" s="137">
        <v>197.94</v>
      </c>
      <c r="N140" s="138">
        <v>5000000</v>
      </c>
      <c r="O140" s="138">
        <v>299380000</v>
      </c>
      <c r="P140" s="138">
        <v>95920000</v>
      </c>
      <c r="Q140" s="138">
        <v>203460000</v>
      </c>
      <c r="R140" s="87">
        <f t="shared" si="4"/>
        <v>4999929.0209822329</v>
      </c>
      <c r="S140" s="138">
        <v>299380000</v>
      </c>
      <c r="T140" s="87">
        <f t="shared" si="5"/>
        <v>9625422.5871739276</v>
      </c>
      <c r="U140" s="135"/>
      <c r="V140" s="115" t="s">
        <v>2043</v>
      </c>
      <c r="W140" s="115" t="s">
        <v>2043</v>
      </c>
      <c r="X140" s="115" t="s">
        <v>772</v>
      </c>
    </row>
    <row r="141" spans="1:24">
      <c r="A141" s="135"/>
      <c r="B141" s="135">
        <v>3</v>
      </c>
      <c r="C141" s="82">
        <v>1</v>
      </c>
      <c r="D141" s="82">
        <v>6</v>
      </c>
      <c r="E141" s="82"/>
      <c r="F141" s="83" t="s">
        <v>1178</v>
      </c>
      <c r="G141" s="82">
        <v>5</v>
      </c>
      <c r="H141" s="82">
        <v>29.9</v>
      </c>
      <c r="I141" s="82">
        <v>53.62</v>
      </c>
      <c r="J141" s="82">
        <v>52.37</v>
      </c>
      <c r="K141" s="82"/>
      <c r="L141" s="137">
        <v>118.1</v>
      </c>
      <c r="M141" s="137">
        <v>227.38</v>
      </c>
      <c r="N141" s="138">
        <v>4600000</v>
      </c>
      <c r="O141" s="138">
        <v>316390000</v>
      </c>
      <c r="P141" s="138">
        <v>101370000</v>
      </c>
      <c r="Q141" s="138">
        <v>215020000</v>
      </c>
      <c r="R141" s="87">
        <f t="shared" si="4"/>
        <v>4599865.2272491027</v>
      </c>
      <c r="S141" s="138">
        <v>316390000</v>
      </c>
      <c r="T141" s="87">
        <f t="shared" si="5"/>
        <v>8856201.1462481022</v>
      </c>
      <c r="U141" s="135"/>
      <c r="V141" s="115" t="s">
        <v>2043</v>
      </c>
      <c r="W141" s="115" t="s">
        <v>2043</v>
      </c>
      <c r="X141" s="115" t="s">
        <v>772</v>
      </c>
    </row>
    <row r="142" spans="1:24">
      <c r="A142" s="135"/>
      <c r="B142" s="135">
        <v>3</v>
      </c>
      <c r="C142" s="82">
        <v>1</v>
      </c>
      <c r="D142" s="82">
        <v>6</v>
      </c>
      <c r="E142" s="82"/>
      <c r="F142" s="83" t="s">
        <v>1179</v>
      </c>
      <c r="G142" s="82">
        <v>5</v>
      </c>
      <c r="H142" s="82">
        <v>30.75</v>
      </c>
      <c r="I142" s="82">
        <v>55.15</v>
      </c>
      <c r="J142" s="82">
        <v>53.86</v>
      </c>
      <c r="K142" s="82"/>
      <c r="L142" s="137">
        <v>121.47</v>
      </c>
      <c r="M142" s="137">
        <v>233.86999999999998</v>
      </c>
      <c r="N142" s="138">
        <v>4800000</v>
      </c>
      <c r="O142" s="138">
        <v>339580000</v>
      </c>
      <c r="P142" s="138">
        <v>108800000</v>
      </c>
      <c r="Q142" s="138">
        <v>230780000</v>
      </c>
      <c r="R142" s="87">
        <f t="shared" si="4"/>
        <v>4800010.7427061806</v>
      </c>
      <c r="S142" s="138">
        <v>339580000</v>
      </c>
      <c r="T142" s="87">
        <f t="shared" si="5"/>
        <v>9241611.1994459052</v>
      </c>
      <c r="U142" s="135"/>
      <c r="V142" s="115" t="s">
        <v>2043</v>
      </c>
      <c r="W142" s="115" t="s">
        <v>2043</v>
      </c>
      <c r="X142" s="115" t="s">
        <v>772</v>
      </c>
    </row>
    <row r="143" spans="1:24">
      <c r="A143" s="135"/>
      <c r="B143" s="135">
        <v>3</v>
      </c>
      <c r="C143" s="82">
        <v>1</v>
      </c>
      <c r="D143" s="82">
        <v>6</v>
      </c>
      <c r="E143" s="82"/>
      <c r="F143" s="83" t="s">
        <v>1180</v>
      </c>
      <c r="G143" s="82">
        <v>5</v>
      </c>
      <c r="H143" s="82">
        <v>32.36</v>
      </c>
      <c r="I143" s="82">
        <v>58.02</v>
      </c>
      <c r="J143" s="82">
        <v>56.67</v>
      </c>
      <c r="K143" s="82"/>
      <c r="L143" s="137">
        <v>127.81</v>
      </c>
      <c r="M143" s="137">
        <v>246.06000000000003</v>
      </c>
      <c r="N143" s="138">
        <v>4600000</v>
      </c>
      <c r="O143" s="138">
        <v>342390000</v>
      </c>
      <c r="P143" s="138">
        <v>109700000</v>
      </c>
      <c r="Q143" s="138">
        <v>232690000</v>
      </c>
      <c r="R143" s="87">
        <f t="shared" si="4"/>
        <v>4599966.5471634604</v>
      </c>
      <c r="S143" s="138">
        <v>342390000</v>
      </c>
      <c r="T143" s="87">
        <f t="shared" si="5"/>
        <v>8855862.3628436066</v>
      </c>
      <c r="U143" s="135"/>
      <c r="V143" s="115" t="s">
        <v>2043</v>
      </c>
      <c r="W143" s="115" t="s">
        <v>2043</v>
      </c>
      <c r="X143" s="115" t="s">
        <v>772</v>
      </c>
    </row>
    <row r="144" spans="1:24">
      <c r="A144" s="135"/>
      <c r="B144" s="135">
        <v>3</v>
      </c>
      <c r="C144" s="82">
        <v>1</v>
      </c>
      <c r="D144" s="82">
        <v>6</v>
      </c>
      <c r="E144" s="82"/>
      <c r="F144" s="83" t="s">
        <v>1181</v>
      </c>
      <c r="G144" s="82">
        <v>5</v>
      </c>
      <c r="H144" s="82">
        <v>30.51</v>
      </c>
      <c r="I144" s="82">
        <v>54.73</v>
      </c>
      <c r="J144" s="82">
        <v>53.45</v>
      </c>
      <c r="K144" s="82"/>
      <c r="L144" s="137">
        <v>120.54</v>
      </c>
      <c r="M144" s="137">
        <v>232.08</v>
      </c>
      <c r="N144" s="138">
        <v>4400000</v>
      </c>
      <c r="O144" s="138">
        <v>308900000</v>
      </c>
      <c r="P144" s="138">
        <v>98970000</v>
      </c>
      <c r="Q144" s="138">
        <v>209930000</v>
      </c>
      <c r="R144" s="87">
        <f t="shared" si="4"/>
        <v>4400021.651126286</v>
      </c>
      <c r="S144" s="138">
        <v>308900000</v>
      </c>
      <c r="T144" s="87">
        <f t="shared" si="5"/>
        <v>8471520.0331291556</v>
      </c>
      <c r="U144" s="135"/>
      <c r="V144" s="115" t="s">
        <v>2043</v>
      </c>
      <c r="W144" s="115" t="s">
        <v>2043</v>
      </c>
      <c r="X144" s="115" t="s">
        <v>772</v>
      </c>
    </row>
    <row r="145" spans="1:24">
      <c r="A145" s="135"/>
      <c r="B145" s="135">
        <v>3</v>
      </c>
      <c r="C145" s="82">
        <v>1</v>
      </c>
      <c r="D145" s="82">
        <v>6</v>
      </c>
      <c r="E145" s="82"/>
      <c r="F145" s="83" t="s">
        <v>1182</v>
      </c>
      <c r="G145" s="82">
        <v>5</v>
      </c>
      <c r="H145" s="82">
        <v>40.69</v>
      </c>
      <c r="I145" s="82">
        <v>72.97</v>
      </c>
      <c r="J145" s="82">
        <v>71.260000000000005</v>
      </c>
      <c r="K145" s="82"/>
      <c r="L145" s="137">
        <v>160.72</v>
      </c>
      <c r="M145" s="137">
        <v>309.43</v>
      </c>
      <c r="N145" s="138">
        <v>4600000</v>
      </c>
      <c r="O145" s="138">
        <v>430580000</v>
      </c>
      <c r="P145" s="138">
        <v>137960000</v>
      </c>
      <c r="Q145" s="138">
        <v>292620000</v>
      </c>
      <c r="R145" s="87">
        <f t="shared" si="4"/>
        <v>4600087.1236715438</v>
      </c>
      <c r="S145" s="138">
        <v>430580000</v>
      </c>
      <c r="T145" s="87">
        <f t="shared" si="5"/>
        <v>8856427.0699208938</v>
      </c>
      <c r="U145" s="135"/>
      <c r="V145" s="115" t="s">
        <v>2043</v>
      </c>
      <c r="W145" s="115" t="s">
        <v>2043</v>
      </c>
      <c r="X145" s="115" t="s">
        <v>772</v>
      </c>
    </row>
    <row r="146" spans="1:24">
      <c r="A146" s="135"/>
      <c r="B146" s="135">
        <v>3</v>
      </c>
      <c r="C146" s="82">
        <v>1</v>
      </c>
      <c r="D146" s="82">
        <v>6</v>
      </c>
      <c r="E146" s="82"/>
      <c r="F146" s="83" t="s">
        <v>1183</v>
      </c>
      <c r="G146" s="82">
        <v>5</v>
      </c>
      <c r="H146" s="82">
        <v>30.51</v>
      </c>
      <c r="I146" s="82">
        <v>54.73</v>
      </c>
      <c r="J146" s="82">
        <v>53.45</v>
      </c>
      <c r="K146" s="82"/>
      <c r="L146" s="137">
        <v>120.54</v>
      </c>
      <c r="M146" s="137">
        <v>232.08</v>
      </c>
      <c r="N146" s="138">
        <v>4400000</v>
      </c>
      <c r="O146" s="138">
        <v>308900000</v>
      </c>
      <c r="P146" s="138">
        <v>98970000</v>
      </c>
      <c r="Q146" s="138">
        <v>209930000</v>
      </c>
      <c r="R146" s="87">
        <f t="shared" si="4"/>
        <v>4400021.651126286</v>
      </c>
      <c r="S146" s="138">
        <v>308900000</v>
      </c>
      <c r="T146" s="87">
        <f t="shared" si="5"/>
        <v>8471520.0331291556</v>
      </c>
      <c r="U146" s="135"/>
      <c r="V146" s="115" t="s">
        <v>2043</v>
      </c>
      <c r="W146" s="115" t="s">
        <v>2043</v>
      </c>
      <c r="X146" s="115" t="s">
        <v>772</v>
      </c>
    </row>
    <row r="147" spans="1:24">
      <c r="A147" s="135"/>
      <c r="B147" s="135">
        <v>3</v>
      </c>
      <c r="C147" s="82">
        <v>1</v>
      </c>
      <c r="D147" s="82">
        <v>6</v>
      </c>
      <c r="E147" s="82"/>
      <c r="F147" s="83" t="s">
        <v>1184</v>
      </c>
      <c r="G147" s="82">
        <v>5</v>
      </c>
      <c r="H147" s="82">
        <v>21.28</v>
      </c>
      <c r="I147" s="82">
        <v>38.17</v>
      </c>
      <c r="J147" s="82">
        <v>37.28</v>
      </c>
      <c r="K147" s="82"/>
      <c r="L147" s="137">
        <v>84.08</v>
      </c>
      <c r="M147" s="137">
        <v>161.87</v>
      </c>
      <c r="N147" s="138">
        <v>4500000</v>
      </c>
      <c r="O147" s="138">
        <v>220350000</v>
      </c>
      <c r="P147" s="138">
        <v>70600000</v>
      </c>
      <c r="Q147" s="138">
        <v>149750000</v>
      </c>
      <c r="R147" s="87">
        <f t="shared" si="4"/>
        <v>4500091.1352697583</v>
      </c>
      <c r="S147" s="138">
        <v>220350000</v>
      </c>
      <c r="T147" s="87">
        <f t="shared" si="5"/>
        <v>8663531.7800441943</v>
      </c>
      <c r="U147" s="135"/>
      <c r="V147" s="115" t="s">
        <v>2043</v>
      </c>
      <c r="W147" s="115" t="s">
        <v>2043</v>
      </c>
      <c r="X147" s="115" t="s">
        <v>772</v>
      </c>
    </row>
    <row r="148" spans="1:24">
      <c r="A148" s="135"/>
      <c r="B148" s="135">
        <v>3</v>
      </c>
      <c r="C148" s="82">
        <v>1</v>
      </c>
      <c r="D148" s="82">
        <v>6</v>
      </c>
      <c r="E148" s="82"/>
      <c r="F148" s="83" t="s">
        <v>1185</v>
      </c>
      <c r="G148" s="82">
        <v>5</v>
      </c>
      <c r="H148" s="82">
        <v>21.28</v>
      </c>
      <c r="I148" s="82">
        <v>38.17</v>
      </c>
      <c r="J148" s="82">
        <v>37.28</v>
      </c>
      <c r="K148" s="82"/>
      <c r="L148" s="137">
        <v>84.08</v>
      </c>
      <c r="M148" s="137">
        <v>161.87</v>
      </c>
      <c r="N148" s="138">
        <v>4500000</v>
      </c>
      <c r="O148" s="138">
        <v>220350000</v>
      </c>
      <c r="P148" s="138">
        <v>70600000</v>
      </c>
      <c r="Q148" s="138">
        <v>149750000</v>
      </c>
      <c r="R148" s="87">
        <f t="shared" si="4"/>
        <v>4500091.1352697583</v>
      </c>
      <c r="S148" s="138">
        <v>220350000</v>
      </c>
      <c r="T148" s="87">
        <f t="shared" si="5"/>
        <v>8663531.7800441943</v>
      </c>
      <c r="U148" s="135"/>
      <c r="V148" s="115" t="s">
        <v>2043</v>
      </c>
      <c r="W148" s="115" t="s">
        <v>2043</v>
      </c>
      <c r="X148" s="115" t="s">
        <v>772</v>
      </c>
    </row>
    <row r="149" spans="1:24">
      <c r="A149" s="135"/>
      <c r="B149" s="135">
        <v>3</v>
      </c>
      <c r="C149" s="82">
        <v>1</v>
      </c>
      <c r="D149" s="82">
        <v>6</v>
      </c>
      <c r="E149" s="82"/>
      <c r="F149" s="83" t="s">
        <v>1186</v>
      </c>
      <c r="G149" s="82">
        <v>5</v>
      </c>
      <c r="H149" s="82">
        <v>76.77</v>
      </c>
      <c r="I149" s="82">
        <v>137.66999999999999</v>
      </c>
      <c r="J149" s="82">
        <v>134.46</v>
      </c>
      <c r="K149" s="82"/>
      <c r="L149" s="137">
        <v>303.24</v>
      </c>
      <c r="M149" s="137">
        <v>583.80000000000007</v>
      </c>
      <c r="N149" s="138">
        <v>4400000</v>
      </c>
      <c r="O149" s="138">
        <v>777030000</v>
      </c>
      <c r="P149" s="138">
        <v>248960000</v>
      </c>
      <c r="Q149" s="138">
        <v>528070000</v>
      </c>
      <c r="R149" s="87">
        <f t="shared" si="4"/>
        <v>4399955.8322645305</v>
      </c>
      <c r="S149" s="138">
        <v>777030000</v>
      </c>
      <c r="T149" s="87">
        <f t="shared" si="5"/>
        <v>8470829.0953569226</v>
      </c>
      <c r="U149" s="135"/>
      <c r="V149" s="115" t="s">
        <v>2043</v>
      </c>
      <c r="W149" s="115" t="s">
        <v>2043</v>
      </c>
      <c r="X149" s="115" t="s">
        <v>772</v>
      </c>
    </row>
    <row r="150" spans="1:24">
      <c r="A150" s="135"/>
      <c r="B150" s="135">
        <v>3</v>
      </c>
      <c r="C150" s="82">
        <v>1</v>
      </c>
      <c r="D150" s="82">
        <v>6</v>
      </c>
      <c r="E150" s="82"/>
      <c r="F150" s="83" t="s">
        <v>1187</v>
      </c>
      <c r="G150" s="82">
        <v>5</v>
      </c>
      <c r="H150" s="82">
        <v>31.79</v>
      </c>
      <c r="I150" s="82">
        <v>57.01</v>
      </c>
      <c r="J150" s="82">
        <v>55.68</v>
      </c>
      <c r="K150" s="82"/>
      <c r="L150" s="137">
        <v>125.57</v>
      </c>
      <c r="M150" s="137">
        <v>241.76</v>
      </c>
      <c r="N150" s="138">
        <v>4400000</v>
      </c>
      <c r="O150" s="138">
        <v>321780000</v>
      </c>
      <c r="P150" s="138">
        <v>103100000</v>
      </c>
      <c r="Q150" s="138">
        <v>218680000</v>
      </c>
      <c r="R150" s="87">
        <f t="shared" si="4"/>
        <v>4399964.9949953789</v>
      </c>
      <c r="S150" s="138">
        <v>321780000</v>
      </c>
      <c r="T150" s="87">
        <f t="shared" si="5"/>
        <v>8471255.3730196916</v>
      </c>
      <c r="U150" s="135"/>
      <c r="V150" s="115" t="s">
        <v>2043</v>
      </c>
      <c r="W150" s="115" t="s">
        <v>2043</v>
      </c>
      <c r="X150" s="115" t="s">
        <v>772</v>
      </c>
    </row>
    <row r="151" spans="1:24">
      <c r="A151" s="135"/>
      <c r="B151" s="135">
        <v>3</v>
      </c>
      <c r="C151" s="82">
        <v>1</v>
      </c>
      <c r="D151" s="82">
        <v>6</v>
      </c>
      <c r="E151" s="82"/>
      <c r="F151" s="83" t="s">
        <v>1188</v>
      </c>
      <c r="G151" s="82">
        <v>5</v>
      </c>
      <c r="H151" s="82">
        <v>30.51</v>
      </c>
      <c r="I151" s="82">
        <v>54.73</v>
      </c>
      <c r="J151" s="82">
        <v>53.45</v>
      </c>
      <c r="K151" s="82"/>
      <c r="L151" s="137">
        <v>120.54</v>
      </c>
      <c r="M151" s="137">
        <v>232.08</v>
      </c>
      <c r="N151" s="138">
        <v>4400000</v>
      </c>
      <c r="O151" s="138">
        <v>308900000</v>
      </c>
      <c r="P151" s="138">
        <v>98970000</v>
      </c>
      <c r="Q151" s="138">
        <v>209930000</v>
      </c>
      <c r="R151" s="87">
        <f t="shared" si="4"/>
        <v>4400021.651126286</v>
      </c>
      <c r="S151" s="138">
        <v>308900000</v>
      </c>
      <c r="T151" s="87">
        <f t="shared" si="5"/>
        <v>8471520.0331291556</v>
      </c>
      <c r="U151" s="135"/>
      <c r="V151" s="115" t="s">
        <v>2043</v>
      </c>
      <c r="W151" s="115" t="s">
        <v>2043</v>
      </c>
      <c r="X151" s="115" t="s">
        <v>772</v>
      </c>
    </row>
    <row r="152" spans="1:24">
      <c r="A152" s="135"/>
      <c r="B152" s="135">
        <v>3</v>
      </c>
      <c r="C152" s="82">
        <v>1</v>
      </c>
      <c r="D152" s="82">
        <v>6</v>
      </c>
      <c r="E152" s="82"/>
      <c r="F152" s="83" t="s">
        <v>1189</v>
      </c>
      <c r="G152" s="82">
        <v>5</v>
      </c>
      <c r="H152" s="82">
        <v>32.4</v>
      </c>
      <c r="I152" s="82">
        <v>58.12</v>
      </c>
      <c r="J152" s="82">
        <v>56.76</v>
      </c>
      <c r="K152" s="82"/>
      <c r="L152" s="137">
        <v>128.01</v>
      </c>
      <c r="M152" s="137">
        <v>246.45999999999998</v>
      </c>
      <c r="N152" s="138">
        <v>4300000</v>
      </c>
      <c r="O152" s="138">
        <v>320580000</v>
      </c>
      <c r="P152" s="138">
        <v>102710000</v>
      </c>
      <c r="Q152" s="138">
        <v>217870000</v>
      </c>
      <c r="R152" s="87">
        <f t="shared" si="4"/>
        <v>4299961.8398171002</v>
      </c>
      <c r="S152" s="138">
        <v>320580000</v>
      </c>
      <c r="T152" s="87">
        <f t="shared" si="5"/>
        <v>8278795.3678722167</v>
      </c>
      <c r="U152" s="135"/>
      <c r="V152" s="115" t="s">
        <v>2043</v>
      </c>
      <c r="W152" s="115" t="s">
        <v>2043</v>
      </c>
      <c r="X152" s="115" t="s">
        <v>772</v>
      </c>
    </row>
    <row r="153" spans="1:24">
      <c r="A153" s="135"/>
      <c r="B153" s="135">
        <v>3</v>
      </c>
      <c r="C153" s="82">
        <v>1</v>
      </c>
      <c r="D153" s="82">
        <v>6</v>
      </c>
      <c r="E153" s="82"/>
      <c r="F153" s="83" t="s">
        <v>1190</v>
      </c>
      <c r="G153" s="82">
        <v>5</v>
      </c>
      <c r="H153" s="82">
        <v>41.69</v>
      </c>
      <c r="I153" s="82">
        <v>74.760000000000005</v>
      </c>
      <c r="J153" s="82">
        <v>73.02</v>
      </c>
      <c r="K153" s="82"/>
      <c r="L153" s="137">
        <v>164.67</v>
      </c>
      <c r="M153" s="137">
        <v>317.04000000000002</v>
      </c>
      <c r="N153" s="138">
        <v>4400000</v>
      </c>
      <c r="O153" s="138">
        <v>421980000</v>
      </c>
      <c r="P153" s="138">
        <v>135200000</v>
      </c>
      <c r="Q153" s="138">
        <v>286780000</v>
      </c>
      <c r="R153" s="87">
        <f t="shared" si="4"/>
        <v>4399997.4975131536</v>
      </c>
      <c r="S153" s="138">
        <v>421980000</v>
      </c>
      <c r="T153" s="87">
        <f t="shared" si="5"/>
        <v>8471337.8673199154</v>
      </c>
      <c r="U153" s="135"/>
      <c r="V153" s="115" t="s">
        <v>2043</v>
      </c>
      <c r="W153" s="115" t="s">
        <v>2043</v>
      </c>
      <c r="X153" s="115" t="s">
        <v>772</v>
      </c>
    </row>
    <row r="154" spans="1:24">
      <c r="A154" s="135"/>
      <c r="B154" s="135">
        <v>3</v>
      </c>
      <c r="C154" s="82">
        <v>1</v>
      </c>
      <c r="D154" s="82">
        <v>6</v>
      </c>
      <c r="E154" s="82"/>
      <c r="F154" s="83" t="s">
        <v>1191</v>
      </c>
      <c r="G154" s="82">
        <v>5</v>
      </c>
      <c r="H154" s="82">
        <v>32.4</v>
      </c>
      <c r="I154" s="82">
        <v>58.12</v>
      </c>
      <c r="J154" s="82">
        <v>56.76</v>
      </c>
      <c r="K154" s="82"/>
      <c r="L154" s="137">
        <v>128.01</v>
      </c>
      <c r="M154" s="137">
        <v>246.45999999999998</v>
      </c>
      <c r="N154" s="138">
        <v>4500000</v>
      </c>
      <c r="O154" s="138">
        <v>335490000</v>
      </c>
      <c r="P154" s="138">
        <v>107490000</v>
      </c>
      <c r="Q154" s="138">
        <v>228000000</v>
      </c>
      <c r="R154" s="87">
        <f t="shared" si="4"/>
        <v>4499950.7069693645</v>
      </c>
      <c r="S154" s="138">
        <v>335490000</v>
      </c>
      <c r="T154" s="87">
        <f t="shared" si="5"/>
        <v>8663837.6004973799</v>
      </c>
      <c r="U154" s="135"/>
      <c r="V154" s="115" t="s">
        <v>2043</v>
      </c>
      <c r="W154" s="115" t="s">
        <v>2043</v>
      </c>
      <c r="X154" s="115" t="s">
        <v>772</v>
      </c>
    </row>
    <row r="155" spans="1:24">
      <c r="A155" s="135"/>
      <c r="B155" s="135">
        <v>3</v>
      </c>
      <c r="C155" s="82">
        <v>1</v>
      </c>
      <c r="D155" s="82">
        <v>6</v>
      </c>
      <c r="E155" s="82"/>
      <c r="F155" s="83" t="s">
        <v>1192</v>
      </c>
      <c r="G155" s="82">
        <v>5</v>
      </c>
      <c r="H155" s="82">
        <v>30.51</v>
      </c>
      <c r="I155" s="82">
        <v>54.73</v>
      </c>
      <c r="J155" s="82">
        <v>53.45</v>
      </c>
      <c r="K155" s="82"/>
      <c r="L155" s="137">
        <v>120.54</v>
      </c>
      <c r="M155" s="137">
        <v>232.08</v>
      </c>
      <c r="N155" s="138">
        <v>4600000</v>
      </c>
      <c r="O155" s="138">
        <v>322940000</v>
      </c>
      <c r="P155" s="138">
        <v>103470000</v>
      </c>
      <c r="Q155" s="138">
        <v>219470000</v>
      </c>
      <c r="R155" s="87">
        <f t="shared" si="4"/>
        <v>4600009.6860301802</v>
      </c>
      <c r="S155" s="138">
        <v>322940000</v>
      </c>
      <c r="T155" s="87">
        <f t="shared" si="5"/>
        <v>8856564.1939097755</v>
      </c>
      <c r="U155" s="135"/>
      <c r="V155" s="115" t="s">
        <v>2043</v>
      </c>
      <c r="W155" s="115" t="s">
        <v>2043</v>
      </c>
      <c r="X155" s="115" t="s">
        <v>772</v>
      </c>
    </row>
    <row r="156" spans="1:24">
      <c r="A156" s="135"/>
      <c r="B156" s="135">
        <v>3</v>
      </c>
      <c r="C156" s="82">
        <v>1</v>
      </c>
      <c r="D156" s="82">
        <v>6</v>
      </c>
      <c r="E156" s="82"/>
      <c r="F156" s="83" t="s">
        <v>1450</v>
      </c>
      <c r="G156" s="82">
        <v>5</v>
      </c>
      <c r="H156" s="82">
        <v>31.79</v>
      </c>
      <c r="I156" s="82">
        <v>57.01</v>
      </c>
      <c r="J156" s="82">
        <v>55.68</v>
      </c>
      <c r="K156" s="82"/>
      <c r="L156" s="137">
        <v>125.57</v>
      </c>
      <c r="M156" s="137">
        <v>241.76</v>
      </c>
      <c r="N156" s="138">
        <v>4600000</v>
      </c>
      <c r="O156" s="138">
        <v>336410000</v>
      </c>
      <c r="P156" s="138">
        <v>107790000</v>
      </c>
      <c r="Q156" s="138">
        <v>228620000</v>
      </c>
      <c r="R156" s="87">
        <f t="shared" si="4"/>
        <v>4600013.1268767342</v>
      </c>
      <c r="S156" s="138">
        <v>336410000</v>
      </c>
      <c r="T156" s="87">
        <f t="shared" si="5"/>
        <v>8856408.1671873778</v>
      </c>
      <c r="U156" s="135"/>
      <c r="V156" s="115" t="s">
        <v>2043</v>
      </c>
      <c r="W156" s="115" t="s">
        <v>2043</v>
      </c>
      <c r="X156" s="115" t="s">
        <v>772</v>
      </c>
    </row>
    <row r="157" spans="1:24">
      <c r="A157" s="135"/>
      <c r="B157" s="135">
        <v>3</v>
      </c>
      <c r="C157" s="82">
        <v>1</v>
      </c>
      <c r="D157" s="82">
        <v>6</v>
      </c>
      <c r="E157" s="82"/>
      <c r="F157" s="83" t="s">
        <v>1451</v>
      </c>
      <c r="G157" s="82">
        <v>5</v>
      </c>
      <c r="H157" s="82">
        <v>26.03</v>
      </c>
      <c r="I157" s="82">
        <v>46.67</v>
      </c>
      <c r="J157" s="82">
        <v>45.59</v>
      </c>
      <c r="K157" s="82"/>
      <c r="L157" s="137">
        <v>102.82</v>
      </c>
      <c r="M157" s="137">
        <v>197.94</v>
      </c>
      <c r="N157" s="138">
        <v>5000000</v>
      </c>
      <c r="O157" s="138">
        <v>299380000</v>
      </c>
      <c r="P157" s="138">
        <v>95920000</v>
      </c>
      <c r="Q157" s="138">
        <v>203460000</v>
      </c>
      <c r="R157" s="87">
        <f t="shared" si="4"/>
        <v>4999929.0209822329</v>
      </c>
      <c r="S157" s="138">
        <v>299380000</v>
      </c>
      <c r="T157" s="87">
        <f t="shared" si="5"/>
        <v>9625422.5871739276</v>
      </c>
      <c r="U157" s="135"/>
      <c r="V157" s="115" t="s">
        <v>2043</v>
      </c>
      <c r="W157" s="115" t="s">
        <v>2043</v>
      </c>
      <c r="X157" s="115" t="s">
        <v>772</v>
      </c>
    </row>
    <row r="158" spans="1:24">
      <c r="A158" s="135"/>
      <c r="B158" s="135">
        <v>3</v>
      </c>
      <c r="C158" s="82">
        <v>1</v>
      </c>
      <c r="D158" s="82">
        <v>6</v>
      </c>
      <c r="E158" s="82"/>
      <c r="F158" s="83" t="s">
        <v>1452</v>
      </c>
      <c r="G158" s="82">
        <v>5</v>
      </c>
      <c r="H158" s="82">
        <v>31.79</v>
      </c>
      <c r="I158" s="82">
        <v>57.01</v>
      </c>
      <c r="J158" s="82">
        <v>55.68</v>
      </c>
      <c r="K158" s="82"/>
      <c r="L158" s="137">
        <v>125.57</v>
      </c>
      <c r="M158" s="137">
        <v>241.76</v>
      </c>
      <c r="N158" s="138">
        <v>4600000</v>
      </c>
      <c r="O158" s="138">
        <v>336410000</v>
      </c>
      <c r="P158" s="138">
        <v>107790000</v>
      </c>
      <c r="Q158" s="138">
        <v>228620000</v>
      </c>
      <c r="R158" s="87">
        <f t="shared" si="4"/>
        <v>4600013.1268767342</v>
      </c>
      <c r="S158" s="138">
        <v>336410000</v>
      </c>
      <c r="T158" s="87">
        <f t="shared" si="5"/>
        <v>8856408.1671873778</v>
      </c>
      <c r="U158" s="135"/>
      <c r="V158" s="115" t="s">
        <v>2043</v>
      </c>
      <c r="W158" s="115" t="s">
        <v>2043</v>
      </c>
      <c r="X158" s="115" t="s">
        <v>772</v>
      </c>
    </row>
    <row r="159" spans="1:24">
      <c r="A159" s="135"/>
      <c r="B159" s="135">
        <v>3</v>
      </c>
      <c r="C159" s="82">
        <v>1</v>
      </c>
      <c r="D159" s="82">
        <v>6</v>
      </c>
      <c r="E159" s="82"/>
      <c r="F159" s="83" t="s">
        <v>1453</v>
      </c>
      <c r="G159" s="82">
        <v>5</v>
      </c>
      <c r="H159" s="82">
        <v>32.36</v>
      </c>
      <c r="I159" s="82">
        <v>58.02</v>
      </c>
      <c r="J159" s="82">
        <v>56.67</v>
      </c>
      <c r="K159" s="82"/>
      <c r="L159" s="137">
        <v>127.81</v>
      </c>
      <c r="M159" s="137">
        <v>246.06000000000003</v>
      </c>
      <c r="N159" s="138">
        <v>4800000</v>
      </c>
      <c r="O159" s="138">
        <v>357280000</v>
      </c>
      <c r="P159" s="138">
        <v>114470000</v>
      </c>
      <c r="Q159" s="138">
        <v>242810000</v>
      </c>
      <c r="R159" s="87">
        <f t="shared" si="4"/>
        <v>4800011.8226892175</v>
      </c>
      <c r="S159" s="138">
        <v>357280000</v>
      </c>
      <c r="T159" s="87">
        <f t="shared" si="5"/>
        <v>9240989.8215390742</v>
      </c>
      <c r="U159" s="135"/>
      <c r="V159" s="115" t="s">
        <v>2043</v>
      </c>
      <c r="W159" s="115" t="s">
        <v>2043</v>
      </c>
      <c r="X159" s="115" t="s">
        <v>772</v>
      </c>
    </row>
    <row r="160" spans="1:24">
      <c r="A160" s="135"/>
      <c r="B160" s="135">
        <v>3</v>
      </c>
      <c r="C160" s="82">
        <v>1</v>
      </c>
      <c r="D160" s="82">
        <v>7</v>
      </c>
      <c r="E160" s="82"/>
      <c r="F160" s="83" t="s">
        <v>2273</v>
      </c>
      <c r="G160" s="82">
        <v>5</v>
      </c>
      <c r="H160" s="82">
        <v>39.840000000000003</v>
      </c>
      <c r="I160" s="82">
        <v>71.45</v>
      </c>
      <c r="J160" s="82">
        <v>69.78</v>
      </c>
      <c r="K160" s="82"/>
      <c r="L160" s="137">
        <v>157.38</v>
      </c>
      <c r="M160" s="137">
        <v>302.99</v>
      </c>
      <c r="N160" s="138">
        <v>4600000</v>
      </c>
      <c r="O160" s="138">
        <v>421610000</v>
      </c>
      <c r="P160" s="138">
        <v>135080000</v>
      </c>
      <c r="Q160" s="138">
        <v>286530000</v>
      </c>
      <c r="R160" s="87">
        <f t="shared" si="4"/>
        <v>4599993.6173329232</v>
      </c>
      <c r="S160" s="138">
        <v>421610000</v>
      </c>
      <c r="T160" s="87">
        <f t="shared" si="5"/>
        <v>8855966.8707313668</v>
      </c>
      <c r="U160" s="135"/>
      <c r="V160" s="115" t="s">
        <v>2043</v>
      </c>
      <c r="W160" s="115" t="s">
        <v>2043</v>
      </c>
      <c r="X160" s="115" t="s">
        <v>772</v>
      </c>
    </row>
    <row r="161" spans="1:24">
      <c r="A161" s="135"/>
      <c r="B161" s="135">
        <v>3</v>
      </c>
      <c r="C161" s="82">
        <v>1</v>
      </c>
      <c r="D161" s="82">
        <v>7</v>
      </c>
      <c r="E161" s="82"/>
      <c r="F161" s="83" t="s">
        <v>1193</v>
      </c>
      <c r="G161" s="82">
        <v>5</v>
      </c>
      <c r="H161" s="82">
        <v>30.7</v>
      </c>
      <c r="I161" s="82">
        <v>55.06</v>
      </c>
      <c r="J161" s="82">
        <v>53.77</v>
      </c>
      <c r="K161" s="82"/>
      <c r="L161" s="137">
        <v>121.27</v>
      </c>
      <c r="M161" s="137">
        <v>233.47</v>
      </c>
      <c r="N161" s="138">
        <v>4400000</v>
      </c>
      <c r="O161" s="138">
        <v>310740000</v>
      </c>
      <c r="P161" s="138">
        <v>99560000</v>
      </c>
      <c r="Q161" s="138">
        <v>211180000</v>
      </c>
      <c r="R161" s="87">
        <f t="shared" si="4"/>
        <v>4399878.6543088518</v>
      </c>
      <c r="S161" s="138">
        <v>310740000</v>
      </c>
      <c r="T161" s="87">
        <f t="shared" si="5"/>
        <v>8470682.5218231026</v>
      </c>
      <c r="U161" s="135"/>
      <c r="V161" s="115" t="s">
        <v>2043</v>
      </c>
      <c r="W161" s="115" t="s">
        <v>2043</v>
      </c>
      <c r="X161" s="115" t="s">
        <v>772</v>
      </c>
    </row>
    <row r="162" spans="1:24">
      <c r="A162" s="135"/>
      <c r="B162" s="135">
        <v>3</v>
      </c>
      <c r="C162" s="82">
        <v>1</v>
      </c>
      <c r="D162" s="82">
        <v>7</v>
      </c>
      <c r="E162" s="82"/>
      <c r="F162" s="83" t="s">
        <v>1194</v>
      </c>
      <c r="G162" s="82">
        <v>5</v>
      </c>
      <c r="H162" s="82">
        <v>26.03</v>
      </c>
      <c r="I162" s="82">
        <v>46.67</v>
      </c>
      <c r="J162" s="82">
        <v>45.59</v>
      </c>
      <c r="K162" s="82"/>
      <c r="L162" s="137">
        <v>102.82</v>
      </c>
      <c r="M162" s="137">
        <v>197.94</v>
      </c>
      <c r="N162" s="138">
        <v>4400000</v>
      </c>
      <c r="O162" s="138">
        <v>263460000</v>
      </c>
      <c r="P162" s="138">
        <v>84410000</v>
      </c>
      <c r="Q162" s="138">
        <v>179050000</v>
      </c>
      <c r="R162" s="87">
        <f t="shared" si="4"/>
        <v>4400031.0637583639</v>
      </c>
      <c r="S162" s="138">
        <v>263460000</v>
      </c>
      <c r="T162" s="87">
        <f t="shared" si="5"/>
        <v>8470551.9233644307</v>
      </c>
      <c r="U162" s="135"/>
      <c r="V162" s="115" t="s">
        <v>2043</v>
      </c>
      <c r="W162" s="115" t="s">
        <v>2043</v>
      </c>
      <c r="X162" s="115" t="s">
        <v>772</v>
      </c>
    </row>
    <row r="163" spans="1:24">
      <c r="A163" s="135"/>
      <c r="B163" s="135">
        <v>3</v>
      </c>
      <c r="C163" s="82">
        <v>1</v>
      </c>
      <c r="D163" s="82">
        <v>7</v>
      </c>
      <c r="E163" s="82"/>
      <c r="F163" s="83" t="s">
        <v>1195</v>
      </c>
      <c r="G163" s="82">
        <v>5</v>
      </c>
      <c r="H163" s="82">
        <v>29.85</v>
      </c>
      <c r="I163" s="82">
        <v>53.53</v>
      </c>
      <c r="J163" s="82">
        <v>52.28</v>
      </c>
      <c r="K163" s="82"/>
      <c r="L163" s="137">
        <v>117.91</v>
      </c>
      <c r="M163" s="137">
        <v>227.01</v>
      </c>
      <c r="N163" s="138">
        <v>4400000</v>
      </c>
      <c r="O163" s="138">
        <v>302150000</v>
      </c>
      <c r="P163" s="138">
        <v>96810000</v>
      </c>
      <c r="Q163" s="138">
        <v>205340000</v>
      </c>
      <c r="R163" s="87">
        <f t="shared" si="4"/>
        <v>4399995.485690549</v>
      </c>
      <c r="S163" s="138">
        <v>302150000</v>
      </c>
      <c r="T163" s="87">
        <f t="shared" si="5"/>
        <v>8471232.0855450053</v>
      </c>
      <c r="U163" s="135"/>
      <c r="V163" s="115" t="s">
        <v>2043</v>
      </c>
      <c r="W163" s="115" t="s">
        <v>2043</v>
      </c>
      <c r="X163" s="115" t="s">
        <v>772</v>
      </c>
    </row>
    <row r="164" spans="1:24">
      <c r="A164" s="135"/>
      <c r="B164" s="135">
        <v>3</v>
      </c>
      <c r="C164" s="82">
        <v>1</v>
      </c>
      <c r="D164" s="82">
        <v>7</v>
      </c>
      <c r="E164" s="82"/>
      <c r="F164" s="83" t="s">
        <v>1196</v>
      </c>
      <c r="G164" s="82">
        <v>5</v>
      </c>
      <c r="H164" s="82">
        <v>30.69</v>
      </c>
      <c r="I164" s="82">
        <v>55.04</v>
      </c>
      <c r="J164" s="82">
        <v>53.75</v>
      </c>
      <c r="K164" s="82"/>
      <c r="L164" s="137">
        <v>121.22</v>
      </c>
      <c r="M164" s="137">
        <v>233.38</v>
      </c>
      <c r="N164" s="138">
        <v>4600000</v>
      </c>
      <c r="O164" s="138">
        <v>324750000</v>
      </c>
      <c r="P164" s="138">
        <v>104050000</v>
      </c>
      <c r="Q164" s="138">
        <v>220700000</v>
      </c>
      <c r="R164" s="87">
        <f t="shared" si="4"/>
        <v>4600024.5051343925</v>
      </c>
      <c r="S164" s="138">
        <v>324750000</v>
      </c>
      <c r="T164" s="87">
        <f t="shared" si="5"/>
        <v>8856242.5260539893</v>
      </c>
      <c r="U164" s="135"/>
      <c r="V164" s="115" t="s">
        <v>2043</v>
      </c>
      <c r="W164" s="115" t="s">
        <v>2043</v>
      </c>
      <c r="X164" s="115" t="s">
        <v>772</v>
      </c>
    </row>
    <row r="165" spans="1:24">
      <c r="A165" s="135"/>
      <c r="B165" s="135">
        <v>3</v>
      </c>
      <c r="C165" s="82">
        <v>1</v>
      </c>
      <c r="D165" s="82">
        <v>7</v>
      </c>
      <c r="E165" s="82"/>
      <c r="F165" s="83" t="s">
        <v>1197</v>
      </c>
      <c r="G165" s="82">
        <v>5</v>
      </c>
      <c r="H165" s="82">
        <v>32.36</v>
      </c>
      <c r="I165" s="82">
        <v>58.02</v>
      </c>
      <c r="J165" s="82">
        <v>56.67</v>
      </c>
      <c r="K165" s="82"/>
      <c r="L165" s="137">
        <v>127.81</v>
      </c>
      <c r="M165" s="137">
        <v>246.06000000000003</v>
      </c>
      <c r="N165" s="138">
        <v>4300000</v>
      </c>
      <c r="O165" s="138">
        <v>320060000</v>
      </c>
      <c r="P165" s="138">
        <v>102550000</v>
      </c>
      <c r="Q165" s="138">
        <v>217510000</v>
      </c>
      <c r="R165" s="87">
        <f t="shared" si="4"/>
        <v>4299965.8082453851</v>
      </c>
      <c r="S165" s="138">
        <v>320060000</v>
      </c>
      <c r="T165" s="87">
        <f t="shared" si="5"/>
        <v>8278300.4989974136</v>
      </c>
      <c r="U165" s="135"/>
      <c r="V165" s="115" t="s">
        <v>2043</v>
      </c>
      <c r="W165" s="115" t="s">
        <v>2043</v>
      </c>
      <c r="X165" s="115" t="s">
        <v>772</v>
      </c>
    </row>
    <row r="166" spans="1:24">
      <c r="A166" s="135"/>
      <c r="B166" s="135">
        <v>3</v>
      </c>
      <c r="C166" s="82">
        <v>1</v>
      </c>
      <c r="D166" s="82">
        <v>7</v>
      </c>
      <c r="E166" s="82"/>
      <c r="F166" s="83" t="s">
        <v>1198</v>
      </c>
      <c r="G166" s="82">
        <v>5</v>
      </c>
      <c r="H166" s="82">
        <v>30.51</v>
      </c>
      <c r="I166" s="82">
        <v>54.73</v>
      </c>
      <c r="J166" s="82">
        <v>53.45</v>
      </c>
      <c r="K166" s="82"/>
      <c r="L166" s="137">
        <v>120.54</v>
      </c>
      <c r="M166" s="137">
        <v>232.08</v>
      </c>
      <c r="N166" s="138">
        <v>4200000</v>
      </c>
      <c r="O166" s="138">
        <v>294860000</v>
      </c>
      <c r="P166" s="138">
        <v>94470000</v>
      </c>
      <c r="Q166" s="138">
        <v>200390000</v>
      </c>
      <c r="R166" s="87">
        <f t="shared" si="4"/>
        <v>4200033.6162223909</v>
      </c>
      <c r="S166" s="138">
        <v>294860000</v>
      </c>
      <c r="T166" s="87">
        <f t="shared" si="5"/>
        <v>8086475.8723485367</v>
      </c>
      <c r="U166" s="135"/>
      <c r="V166" s="115" t="s">
        <v>2043</v>
      </c>
      <c r="W166" s="115" t="s">
        <v>2043</v>
      </c>
      <c r="X166" s="115" t="s">
        <v>772</v>
      </c>
    </row>
    <row r="167" spans="1:24">
      <c r="A167" s="135"/>
      <c r="B167" s="135">
        <v>3</v>
      </c>
      <c r="C167" s="82">
        <v>1</v>
      </c>
      <c r="D167" s="82">
        <v>7</v>
      </c>
      <c r="E167" s="82"/>
      <c r="F167" s="83" t="s">
        <v>1199</v>
      </c>
      <c r="G167" s="82">
        <v>5</v>
      </c>
      <c r="H167" s="82">
        <v>40.69</v>
      </c>
      <c r="I167" s="82">
        <v>72.97</v>
      </c>
      <c r="J167" s="82">
        <v>71.260000000000005</v>
      </c>
      <c r="K167" s="82"/>
      <c r="L167" s="137">
        <v>160.72</v>
      </c>
      <c r="M167" s="137">
        <v>309.43</v>
      </c>
      <c r="N167" s="138">
        <v>4400000</v>
      </c>
      <c r="O167" s="138">
        <v>411850000</v>
      </c>
      <c r="P167" s="138">
        <v>131960000</v>
      </c>
      <c r="Q167" s="138">
        <v>279890000</v>
      </c>
      <c r="R167" s="87">
        <f t="shared" si="4"/>
        <v>4399985.7909891903</v>
      </c>
      <c r="S167" s="138">
        <v>411850000</v>
      </c>
      <c r="T167" s="87">
        <f t="shared" si="5"/>
        <v>8471177.2231569514</v>
      </c>
      <c r="U167" s="135"/>
      <c r="V167" s="115" t="s">
        <v>2043</v>
      </c>
      <c r="W167" s="115" t="s">
        <v>2043</v>
      </c>
      <c r="X167" s="115" t="s">
        <v>772</v>
      </c>
    </row>
    <row r="168" spans="1:24">
      <c r="A168" s="135"/>
      <c r="B168" s="135">
        <v>3</v>
      </c>
      <c r="C168" s="82">
        <v>1</v>
      </c>
      <c r="D168" s="82">
        <v>7</v>
      </c>
      <c r="E168" s="82"/>
      <c r="F168" s="83" t="s">
        <v>1200</v>
      </c>
      <c r="G168" s="82">
        <v>5</v>
      </c>
      <c r="H168" s="82">
        <v>29.43</v>
      </c>
      <c r="I168" s="82">
        <v>52.77</v>
      </c>
      <c r="J168" s="82">
        <v>51.54</v>
      </c>
      <c r="K168" s="82"/>
      <c r="L168" s="137">
        <v>116.24</v>
      </c>
      <c r="M168" s="137">
        <v>223.79000000000002</v>
      </c>
      <c r="N168" s="138">
        <v>4200000</v>
      </c>
      <c r="O168" s="138">
        <v>284330000</v>
      </c>
      <c r="P168" s="138">
        <v>91100000</v>
      </c>
      <c r="Q168" s="138">
        <v>193230000</v>
      </c>
      <c r="R168" s="87">
        <f t="shared" si="4"/>
        <v>4200070.9785849256</v>
      </c>
      <c r="S168" s="138">
        <v>284330000</v>
      </c>
      <c r="T168" s="87">
        <f t="shared" si="5"/>
        <v>8086148.3508045487</v>
      </c>
      <c r="U168" s="135"/>
      <c r="V168" s="115" t="s">
        <v>2043</v>
      </c>
      <c r="W168" s="115" t="s">
        <v>2043</v>
      </c>
      <c r="X168" s="115" t="s">
        <v>772</v>
      </c>
    </row>
    <row r="169" spans="1:24">
      <c r="A169" s="135"/>
      <c r="B169" s="135">
        <v>3</v>
      </c>
      <c r="C169" s="82">
        <v>1</v>
      </c>
      <c r="D169" s="82">
        <v>7</v>
      </c>
      <c r="E169" s="82"/>
      <c r="F169" s="83" t="s">
        <v>1201</v>
      </c>
      <c r="G169" s="82">
        <v>5</v>
      </c>
      <c r="H169" s="82">
        <v>21.28</v>
      </c>
      <c r="I169" s="82">
        <v>38.17</v>
      </c>
      <c r="J169" s="82">
        <v>37.28</v>
      </c>
      <c r="K169" s="82"/>
      <c r="L169" s="137">
        <v>84.08</v>
      </c>
      <c r="M169" s="137">
        <v>161.87</v>
      </c>
      <c r="N169" s="138">
        <v>4200000</v>
      </c>
      <c r="O169" s="138">
        <v>205650000</v>
      </c>
      <c r="P169" s="138">
        <v>65890000</v>
      </c>
      <c r="Q169" s="138">
        <v>139760000</v>
      </c>
      <c r="R169" s="87">
        <f t="shared" si="4"/>
        <v>4199880.8348909719</v>
      </c>
      <c r="S169" s="138">
        <v>205650000</v>
      </c>
      <c r="T169" s="87">
        <f t="shared" si="5"/>
        <v>8085569.8233087743</v>
      </c>
      <c r="U169" s="135"/>
      <c r="V169" s="115" t="s">
        <v>2043</v>
      </c>
      <c r="W169" s="115" t="s">
        <v>2043</v>
      </c>
      <c r="X169" s="115" t="s">
        <v>772</v>
      </c>
    </row>
    <row r="170" spans="1:24">
      <c r="A170" s="135"/>
      <c r="B170" s="135">
        <v>3</v>
      </c>
      <c r="C170" s="82">
        <v>1</v>
      </c>
      <c r="D170" s="82">
        <v>7</v>
      </c>
      <c r="E170" s="82"/>
      <c r="F170" s="83" t="s">
        <v>1202</v>
      </c>
      <c r="G170" s="82">
        <v>5</v>
      </c>
      <c r="H170" s="82">
        <v>44.99</v>
      </c>
      <c r="I170" s="82">
        <v>80.680000000000007</v>
      </c>
      <c r="J170" s="82">
        <v>78.8</v>
      </c>
      <c r="K170" s="82"/>
      <c r="L170" s="137">
        <v>177.71</v>
      </c>
      <c r="M170" s="137">
        <v>342.14</v>
      </c>
      <c r="N170" s="138">
        <v>4200000</v>
      </c>
      <c r="O170" s="138">
        <v>434680000</v>
      </c>
      <c r="P170" s="138">
        <v>139270000</v>
      </c>
      <c r="Q170" s="138">
        <v>295410000</v>
      </c>
      <c r="R170" s="87">
        <f t="shared" si="4"/>
        <v>4199914.297322589</v>
      </c>
      <c r="S170" s="138">
        <v>434680000</v>
      </c>
      <c r="T170" s="87">
        <f t="shared" si="5"/>
        <v>8085975.3400818771</v>
      </c>
      <c r="U170" s="135"/>
      <c r="V170" s="115" t="s">
        <v>2043</v>
      </c>
      <c r="W170" s="115" t="s">
        <v>2043</v>
      </c>
      <c r="X170" s="115" t="s">
        <v>772</v>
      </c>
    </row>
    <row r="171" spans="1:24">
      <c r="A171" s="135"/>
      <c r="B171" s="135">
        <v>3</v>
      </c>
      <c r="C171" s="82">
        <v>1</v>
      </c>
      <c r="D171" s="82">
        <v>7</v>
      </c>
      <c r="E171" s="82"/>
      <c r="F171" s="83" t="s">
        <v>1203</v>
      </c>
      <c r="G171" s="82">
        <v>5</v>
      </c>
      <c r="H171" s="82">
        <v>56.5</v>
      </c>
      <c r="I171" s="82">
        <v>101.32</v>
      </c>
      <c r="J171" s="82">
        <v>98.95</v>
      </c>
      <c r="K171" s="82"/>
      <c r="L171" s="137">
        <v>223.17</v>
      </c>
      <c r="M171" s="137">
        <v>429.65</v>
      </c>
      <c r="N171" s="138">
        <v>4400000</v>
      </c>
      <c r="O171" s="138">
        <v>571870000</v>
      </c>
      <c r="P171" s="138">
        <v>183230000</v>
      </c>
      <c r="Q171" s="138">
        <v>388640000</v>
      </c>
      <c r="R171" s="87">
        <f t="shared" si="4"/>
        <v>4400045.010690039</v>
      </c>
      <c r="S171" s="138">
        <v>571870000</v>
      </c>
      <c r="T171" s="87">
        <f t="shared" si="5"/>
        <v>8471028.0899895839</v>
      </c>
      <c r="U171" s="135"/>
      <c r="V171" s="115" t="s">
        <v>2043</v>
      </c>
      <c r="W171" s="115" t="s">
        <v>2043</v>
      </c>
      <c r="X171" s="115" t="s">
        <v>772</v>
      </c>
    </row>
    <row r="172" spans="1:24">
      <c r="A172" s="135"/>
      <c r="B172" s="135">
        <v>3</v>
      </c>
      <c r="C172" s="82">
        <v>1</v>
      </c>
      <c r="D172" s="82">
        <v>7</v>
      </c>
      <c r="E172" s="82"/>
      <c r="F172" s="83" t="s">
        <v>1204</v>
      </c>
      <c r="G172" s="82">
        <v>5</v>
      </c>
      <c r="H172" s="82">
        <v>31.79</v>
      </c>
      <c r="I172" s="82">
        <v>57.01</v>
      </c>
      <c r="J172" s="82">
        <v>55.68</v>
      </c>
      <c r="K172" s="82"/>
      <c r="L172" s="137">
        <v>125.57</v>
      </c>
      <c r="M172" s="137">
        <v>241.76</v>
      </c>
      <c r="N172" s="138">
        <v>4200000</v>
      </c>
      <c r="O172" s="138">
        <v>307150000</v>
      </c>
      <c r="P172" s="138">
        <v>98410000</v>
      </c>
      <c r="Q172" s="138">
        <v>208740000</v>
      </c>
      <c r="R172" s="87">
        <f t="shared" si="4"/>
        <v>4199916.8631140236</v>
      </c>
      <c r="S172" s="138">
        <v>307150000</v>
      </c>
      <c r="T172" s="87">
        <f t="shared" si="5"/>
        <v>8086102.5788520053</v>
      </c>
      <c r="U172" s="135"/>
      <c r="V172" s="115" t="s">
        <v>2043</v>
      </c>
      <c r="W172" s="115" t="s">
        <v>2043</v>
      </c>
      <c r="X172" s="115" t="s">
        <v>772</v>
      </c>
    </row>
    <row r="173" spans="1:24">
      <c r="A173" s="135"/>
      <c r="B173" s="135">
        <v>3</v>
      </c>
      <c r="C173" s="82">
        <v>1</v>
      </c>
      <c r="D173" s="82">
        <v>7</v>
      </c>
      <c r="E173" s="82"/>
      <c r="F173" s="83" t="s">
        <v>1205</v>
      </c>
      <c r="G173" s="82">
        <v>5</v>
      </c>
      <c r="H173" s="82">
        <v>30.51</v>
      </c>
      <c r="I173" s="82">
        <v>54.73</v>
      </c>
      <c r="J173" s="82">
        <v>53.45</v>
      </c>
      <c r="K173" s="82"/>
      <c r="L173" s="137">
        <v>120.54</v>
      </c>
      <c r="M173" s="137">
        <v>232.08</v>
      </c>
      <c r="N173" s="138">
        <v>4200000</v>
      </c>
      <c r="O173" s="138">
        <v>294860000</v>
      </c>
      <c r="P173" s="138">
        <v>94470000</v>
      </c>
      <c r="Q173" s="138">
        <v>200390000</v>
      </c>
      <c r="R173" s="87">
        <f t="shared" si="4"/>
        <v>4200033.6162223909</v>
      </c>
      <c r="S173" s="138">
        <v>294860000</v>
      </c>
      <c r="T173" s="87">
        <f t="shared" si="5"/>
        <v>8086475.8723485367</v>
      </c>
      <c r="U173" s="135"/>
      <c r="V173" s="115" t="s">
        <v>2043</v>
      </c>
      <c r="W173" s="115" t="s">
        <v>2043</v>
      </c>
      <c r="X173" s="115" t="s">
        <v>772</v>
      </c>
    </row>
    <row r="174" spans="1:24">
      <c r="A174" s="135"/>
      <c r="B174" s="135">
        <v>3</v>
      </c>
      <c r="C174" s="82">
        <v>1</v>
      </c>
      <c r="D174" s="82">
        <v>7</v>
      </c>
      <c r="E174" s="82"/>
      <c r="F174" s="83" t="s">
        <v>1206</v>
      </c>
      <c r="G174" s="82">
        <v>5</v>
      </c>
      <c r="H174" s="82">
        <v>32.4</v>
      </c>
      <c r="I174" s="82">
        <v>58.12</v>
      </c>
      <c r="J174" s="82">
        <v>56.76</v>
      </c>
      <c r="K174" s="82"/>
      <c r="L174" s="137">
        <v>128.01</v>
      </c>
      <c r="M174" s="137">
        <v>246.45999999999998</v>
      </c>
      <c r="N174" s="138">
        <v>4100000</v>
      </c>
      <c r="O174" s="138">
        <v>305670000</v>
      </c>
      <c r="P174" s="138">
        <v>97940000</v>
      </c>
      <c r="Q174" s="138">
        <v>207730000</v>
      </c>
      <c r="R174" s="87">
        <f t="shared" si="4"/>
        <v>4099972.9726648354</v>
      </c>
      <c r="S174" s="138">
        <v>305670000</v>
      </c>
      <c r="T174" s="87">
        <f t="shared" si="5"/>
        <v>7893753.1352470545</v>
      </c>
      <c r="U174" s="135"/>
      <c r="V174" s="115" t="s">
        <v>2043</v>
      </c>
      <c r="W174" s="115" t="s">
        <v>2043</v>
      </c>
      <c r="X174" s="115" t="s">
        <v>772</v>
      </c>
    </row>
    <row r="175" spans="1:24">
      <c r="A175" s="135"/>
      <c r="B175" s="135">
        <v>3</v>
      </c>
      <c r="C175" s="82">
        <v>1</v>
      </c>
      <c r="D175" s="82">
        <v>7</v>
      </c>
      <c r="E175" s="82"/>
      <c r="F175" s="83" t="s">
        <v>1207</v>
      </c>
      <c r="G175" s="82">
        <v>5</v>
      </c>
      <c r="H175" s="82">
        <v>41.69</v>
      </c>
      <c r="I175" s="82">
        <v>74.760000000000005</v>
      </c>
      <c r="J175" s="82">
        <v>73.02</v>
      </c>
      <c r="K175" s="82"/>
      <c r="L175" s="137">
        <v>164.67</v>
      </c>
      <c r="M175" s="137">
        <v>317.04000000000002</v>
      </c>
      <c r="N175" s="138">
        <v>4200000</v>
      </c>
      <c r="O175" s="138">
        <v>402800000</v>
      </c>
      <c r="P175" s="138">
        <v>129060000</v>
      </c>
      <c r="Q175" s="138">
        <v>273740000</v>
      </c>
      <c r="R175" s="87">
        <f t="shared" si="4"/>
        <v>4200007.0903793974</v>
      </c>
      <c r="S175" s="138">
        <v>402800000</v>
      </c>
      <c r="T175" s="87">
        <f t="shared" si="5"/>
        <v>8086295.3053615382</v>
      </c>
      <c r="U175" s="135"/>
      <c r="V175" s="115" t="s">
        <v>2043</v>
      </c>
      <c r="W175" s="115" t="s">
        <v>2043</v>
      </c>
      <c r="X175" s="115" t="s">
        <v>772</v>
      </c>
    </row>
    <row r="176" spans="1:24">
      <c r="A176" s="135"/>
      <c r="B176" s="135">
        <v>3</v>
      </c>
      <c r="C176" s="82">
        <v>1</v>
      </c>
      <c r="D176" s="82">
        <v>7</v>
      </c>
      <c r="E176" s="82"/>
      <c r="F176" s="83" t="s">
        <v>1208</v>
      </c>
      <c r="G176" s="82">
        <v>5</v>
      </c>
      <c r="H176" s="82">
        <v>32.4</v>
      </c>
      <c r="I176" s="82">
        <v>58.12</v>
      </c>
      <c r="J176" s="82">
        <v>56.76</v>
      </c>
      <c r="K176" s="82"/>
      <c r="L176" s="137">
        <v>128.01</v>
      </c>
      <c r="M176" s="137">
        <v>246.45999999999998</v>
      </c>
      <c r="N176" s="138">
        <v>4300000</v>
      </c>
      <c r="O176" s="138">
        <v>320580000</v>
      </c>
      <c r="P176" s="138">
        <v>102710000</v>
      </c>
      <c r="Q176" s="138">
        <v>217870000</v>
      </c>
      <c r="R176" s="87">
        <f t="shared" si="4"/>
        <v>4299961.8398171002</v>
      </c>
      <c r="S176" s="138">
        <v>320580000</v>
      </c>
      <c r="T176" s="87">
        <f t="shared" si="5"/>
        <v>8278795.3678722167</v>
      </c>
      <c r="U176" s="135"/>
      <c r="V176" s="115" t="s">
        <v>2043</v>
      </c>
      <c r="W176" s="115" t="s">
        <v>2043</v>
      </c>
      <c r="X176" s="115" t="s">
        <v>772</v>
      </c>
    </row>
    <row r="177" spans="1:24">
      <c r="A177" s="135"/>
      <c r="B177" s="135">
        <v>3</v>
      </c>
      <c r="C177" s="82">
        <v>1</v>
      </c>
      <c r="D177" s="82">
        <v>7</v>
      </c>
      <c r="E177" s="82"/>
      <c r="F177" s="83" t="s">
        <v>1209</v>
      </c>
      <c r="G177" s="82">
        <v>5</v>
      </c>
      <c r="H177" s="82">
        <v>30.51</v>
      </c>
      <c r="I177" s="82">
        <v>54.73</v>
      </c>
      <c r="J177" s="82">
        <v>53.45</v>
      </c>
      <c r="K177" s="82"/>
      <c r="L177" s="137">
        <v>120.54</v>
      </c>
      <c r="M177" s="137">
        <v>232.08</v>
      </c>
      <c r="N177" s="138">
        <v>4400000</v>
      </c>
      <c r="O177" s="138">
        <v>308900000</v>
      </c>
      <c r="P177" s="138">
        <v>98970000</v>
      </c>
      <c r="Q177" s="138">
        <v>209930000</v>
      </c>
      <c r="R177" s="87">
        <f t="shared" si="4"/>
        <v>4400021.651126286</v>
      </c>
      <c r="S177" s="138">
        <v>308900000</v>
      </c>
      <c r="T177" s="87">
        <f t="shared" si="5"/>
        <v>8471520.0331291556</v>
      </c>
      <c r="U177" s="135"/>
      <c r="V177" s="115" t="s">
        <v>2043</v>
      </c>
      <c r="W177" s="115" t="s">
        <v>2043</v>
      </c>
      <c r="X177" s="115" t="s">
        <v>772</v>
      </c>
    </row>
    <row r="178" spans="1:24">
      <c r="A178" s="135"/>
      <c r="B178" s="135">
        <v>3</v>
      </c>
      <c r="C178" s="82">
        <v>1</v>
      </c>
      <c r="D178" s="82">
        <v>7</v>
      </c>
      <c r="E178" s="82"/>
      <c r="F178" s="83" t="s">
        <v>2002</v>
      </c>
      <c r="G178" s="82">
        <v>5</v>
      </c>
      <c r="H178" s="82">
        <v>31.79</v>
      </c>
      <c r="I178" s="82">
        <v>57.01</v>
      </c>
      <c r="J178" s="82">
        <v>55.68</v>
      </c>
      <c r="K178" s="82"/>
      <c r="L178" s="137">
        <v>125.57</v>
      </c>
      <c r="M178" s="137">
        <v>241.76</v>
      </c>
      <c r="N178" s="138">
        <v>4400000</v>
      </c>
      <c r="O178" s="138">
        <v>321780000</v>
      </c>
      <c r="P178" s="138">
        <v>103100000</v>
      </c>
      <c r="Q178" s="138">
        <v>218680000</v>
      </c>
      <c r="R178" s="87">
        <f t="shared" si="4"/>
        <v>4399964.9949953789</v>
      </c>
      <c r="S178" s="138">
        <v>321780000</v>
      </c>
      <c r="T178" s="87">
        <f t="shared" si="5"/>
        <v>8471255.3730196916</v>
      </c>
      <c r="U178" s="135"/>
      <c r="V178" s="115" t="s">
        <v>2043</v>
      </c>
      <c r="W178" s="115" t="s">
        <v>2043</v>
      </c>
      <c r="X178" s="115" t="s">
        <v>772</v>
      </c>
    </row>
    <row r="179" spans="1:24">
      <c r="A179" s="135"/>
      <c r="B179" s="135">
        <v>3</v>
      </c>
      <c r="C179" s="82">
        <v>1</v>
      </c>
      <c r="D179" s="82">
        <v>7</v>
      </c>
      <c r="E179" s="82"/>
      <c r="F179" s="83" t="s">
        <v>2003</v>
      </c>
      <c r="G179" s="82">
        <v>5</v>
      </c>
      <c r="H179" s="82">
        <v>26.03</v>
      </c>
      <c r="I179" s="82">
        <v>46.67</v>
      </c>
      <c r="J179" s="82">
        <v>45.59</v>
      </c>
      <c r="K179" s="82"/>
      <c r="L179" s="137">
        <v>102.82</v>
      </c>
      <c r="M179" s="137">
        <v>197.94</v>
      </c>
      <c r="N179" s="138">
        <v>4400000</v>
      </c>
      <c r="O179" s="138">
        <v>263460000</v>
      </c>
      <c r="P179" s="138">
        <v>84410000</v>
      </c>
      <c r="Q179" s="138">
        <v>179050000</v>
      </c>
      <c r="R179" s="87">
        <f t="shared" si="4"/>
        <v>4400031.0637583639</v>
      </c>
      <c r="S179" s="138">
        <v>263460000</v>
      </c>
      <c r="T179" s="87">
        <f t="shared" si="5"/>
        <v>8470551.9233644307</v>
      </c>
      <c r="U179" s="135"/>
      <c r="V179" s="115" t="s">
        <v>2043</v>
      </c>
      <c r="W179" s="115" t="s">
        <v>2043</v>
      </c>
      <c r="X179" s="115" t="s">
        <v>772</v>
      </c>
    </row>
    <row r="180" spans="1:24">
      <c r="A180" s="135"/>
      <c r="B180" s="135">
        <v>3</v>
      </c>
      <c r="C180" s="82">
        <v>1</v>
      </c>
      <c r="D180" s="82">
        <v>7</v>
      </c>
      <c r="E180" s="82"/>
      <c r="F180" s="83" t="s">
        <v>2004</v>
      </c>
      <c r="G180" s="82">
        <v>5</v>
      </c>
      <c r="H180" s="82">
        <v>30.7</v>
      </c>
      <c r="I180" s="82">
        <v>55.06</v>
      </c>
      <c r="J180" s="82">
        <v>53.77</v>
      </c>
      <c r="K180" s="82"/>
      <c r="L180" s="137">
        <v>121.27</v>
      </c>
      <c r="M180" s="137">
        <v>233.47</v>
      </c>
      <c r="N180" s="138">
        <v>4400000</v>
      </c>
      <c r="O180" s="138">
        <v>310740000</v>
      </c>
      <c r="P180" s="138">
        <v>99560000</v>
      </c>
      <c r="Q180" s="138">
        <v>211180000</v>
      </c>
      <c r="R180" s="87">
        <f t="shared" si="4"/>
        <v>4399878.6543088518</v>
      </c>
      <c r="S180" s="138">
        <v>310740000</v>
      </c>
      <c r="T180" s="87">
        <f t="shared" si="5"/>
        <v>8470682.5218231026</v>
      </c>
      <c r="U180" s="135"/>
      <c r="V180" s="115" t="s">
        <v>2043</v>
      </c>
      <c r="W180" s="115" t="s">
        <v>2043</v>
      </c>
      <c r="X180" s="115" t="s">
        <v>772</v>
      </c>
    </row>
    <row r="181" spans="1:24">
      <c r="A181" s="135"/>
      <c r="B181" s="135">
        <v>3</v>
      </c>
      <c r="C181" s="82">
        <v>1</v>
      </c>
      <c r="D181" s="82">
        <v>7</v>
      </c>
      <c r="E181" s="82"/>
      <c r="F181" s="83" t="s">
        <v>2005</v>
      </c>
      <c r="G181" s="82">
        <v>5</v>
      </c>
      <c r="H181" s="82">
        <v>46.64</v>
      </c>
      <c r="I181" s="82">
        <v>83.64</v>
      </c>
      <c r="J181" s="82">
        <v>81.680000000000007</v>
      </c>
      <c r="K181" s="82"/>
      <c r="L181" s="137">
        <v>184.22</v>
      </c>
      <c r="M181" s="137">
        <v>354.66999999999996</v>
      </c>
      <c r="N181" s="138">
        <v>4600000</v>
      </c>
      <c r="O181" s="138">
        <v>493520000</v>
      </c>
      <c r="P181" s="138">
        <v>158120000</v>
      </c>
      <c r="Q181" s="138">
        <v>335400000</v>
      </c>
      <c r="R181" s="87">
        <f t="shared" si="4"/>
        <v>4599969.1949704392</v>
      </c>
      <c r="S181" s="138">
        <v>493520000</v>
      </c>
      <c r="T181" s="87">
        <f t="shared" si="5"/>
        <v>8856101.8042566795</v>
      </c>
      <c r="U181" s="135"/>
      <c r="V181" s="115" t="s">
        <v>2043</v>
      </c>
      <c r="W181" s="115" t="s">
        <v>2043</v>
      </c>
      <c r="X181" s="115" t="s">
        <v>772</v>
      </c>
    </row>
    <row r="182" spans="1:24">
      <c r="A182" s="135"/>
      <c r="B182" s="135">
        <v>3</v>
      </c>
      <c r="C182" s="82">
        <v>1</v>
      </c>
      <c r="D182" s="82">
        <v>8</v>
      </c>
      <c r="E182" s="82"/>
      <c r="F182" s="83" t="s">
        <v>2266</v>
      </c>
      <c r="G182" s="82">
        <v>5</v>
      </c>
      <c r="H182" s="82">
        <v>39.840000000000003</v>
      </c>
      <c r="I182" s="82">
        <v>71.45</v>
      </c>
      <c r="J182" s="82">
        <v>69.78</v>
      </c>
      <c r="K182" s="82"/>
      <c r="L182" s="137">
        <v>157.38</v>
      </c>
      <c r="M182" s="137">
        <v>302.99</v>
      </c>
      <c r="N182" s="138">
        <v>4700000</v>
      </c>
      <c r="O182" s="138">
        <v>430780000</v>
      </c>
      <c r="P182" s="138">
        <v>138020000</v>
      </c>
      <c r="Q182" s="138">
        <v>292760000</v>
      </c>
      <c r="R182" s="87">
        <f t="shared" si="4"/>
        <v>4700043.2875754293</v>
      </c>
      <c r="S182" s="138">
        <v>430780000</v>
      </c>
      <c r="T182" s="87">
        <f t="shared" si="5"/>
        <v>9048583.7825802471</v>
      </c>
      <c r="U182" s="135"/>
      <c r="V182" s="115" t="s">
        <v>2043</v>
      </c>
      <c r="W182" s="115" t="s">
        <v>2043</v>
      </c>
      <c r="X182" s="115" t="s">
        <v>772</v>
      </c>
    </row>
    <row r="183" spans="1:24">
      <c r="A183" s="135"/>
      <c r="B183" s="135">
        <v>3</v>
      </c>
      <c r="C183" s="82">
        <v>1</v>
      </c>
      <c r="D183" s="82">
        <v>8</v>
      </c>
      <c r="E183" s="82"/>
      <c r="F183" s="83" t="s">
        <v>1210</v>
      </c>
      <c r="G183" s="82">
        <v>5</v>
      </c>
      <c r="H183" s="82">
        <v>30.7</v>
      </c>
      <c r="I183" s="82">
        <v>55.06</v>
      </c>
      <c r="J183" s="82">
        <v>53.77</v>
      </c>
      <c r="K183" s="82"/>
      <c r="L183" s="137">
        <v>121.27</v>
      </c>
      <c r="M183" s="137">
        <v>233.47</v>
      </c>
      <c r="N183" s="138">
        <v>4500000</v>
      </c>
      <c r="O183" s="138">
        <v>317810000</v>
      </c>
      <c r="P183" s="138">
        <v>101830000</v>
      </c>
      <c r="Q183" s="138">
        <v>215980000</v>
      </c>
      <c r="R183" s="87">
        <f t="shared" si="4"/>
        <v>4499985.3096669121</v>
      </c>
      <c r="S183" s="138">
        <v>317810000</v>
      </c>
      <c r="T183" s="87">
        <f t="shared" si="5"/>
        <v>8663408.6769022346</v>
      </c>
      <c r="U183" s="135"/>
      <c r="V183" s="115" t="s">
        <v>2043</v>
      </c>
      <c r="W183" s="115" t="s">
        <v>2043</v>
      </c>
      <c r="X183" s="115" t="s">
        <v>772</v>
      </c>
    </row>
    <row r="184" spans="1:24">
      <c r="A184" s="135"/>
      <c r="B184" s="135">
        <v>3</v>
      </c>
      <c r="C184" s="82">
        <v>1</v>
      </c>
      <c r="D184" s="82">
        <v>8</v>
      </c>
      <c r="E184" s="82"/>
      <c r="F184" s="83" t="s">
        <v>1211</v>
      </c>
      <c r="G184" s="82">
        <v>5</v>
      </c>
      <c r="H184" s="82">
        <v>26.03</v>
      </c>
      <c r="I184" s="82">
        <v>46.67</v>
      </c>
      <c r="J184" s="82">
        <v>45.59</v>
      </c>
      <c r="K184" s="82"/>
      <c r="L184" s="137">
        <v>102.82</v>
      </c>
      <c r="M184" s="137">
        <v>197.94</v>
      </c>
      <c r="N184" s="138">
        <v>4500000</v>
      </c>
      <c r="O184" s="138">
        <v>269450000</v>
      </c>
      <c r="P184" s="138">
        <v>86330000</v>
      </c>
      <c r="Q184" s="138">
        <v>183120000</v>
      </c>
      <c r="R184" s="87">
        <f t="shared" si="4"/>
        <v>4500069.7264468661</v>
      </c>
      <c r="S184" s="138">
        <v>269450000</v>
      </c>
      <c r="T184" s="87">
        <f t="shared" si="5"/>
        <v>8663137.5379584972</v>
      </c>
      <c r="U184" s="135"/>
      <c r="V184" s="115" t="s">
        <v>2043</v>
      </c>
      <c r="W184" s="115" t="s">
        <v>2043</v>
      </c>
      <c r="X184" s="115" t="s">
        <v>772</v>
      </c>
    </row>
    <row r="185" spans="1:24">
      <c r="A185" s="135"/>
      <c r="B185" s="135">
        <v>3</v>
      </c>
      <c r="C185" s="82">
        <v>1</v>
      </c>
      <c r="D185" s="82">
        <v>8</v>
      </c>
      <c r="E185" s="82"/>
      <c r="F185" s="83" t="s">
        <v>1212</v>
      </c>
      <c r="G185" s="82">
        <v>5</v>
      </c>
      <c r="H185" s="82">
        <v>29.75</v>
      </c>
      <c r="I185" s="82">
        <v>53.36</v>
      </c>
      <c r="J185" s="82">
        <v>52.11</v>
      </c>
      <c r="K185" s="82"/>
      <c r="L185" s="137">
        <v>117.52</v>
      </c>
      <c r="M185" s="137">
        <v>226.26</v>
      </c>
      <c r="N185" s="138">
        <v>4500000</v>
      </c>
      <c r="O185" s="138">
        <v>307990000</v>
      </c>
      <c r="P185" s="138">
        <v>98680000</v>
      </c>
      <c r="Q185" s="138">
        <v>209310000</v>
      </c>
      <c r="R185" s="87">
        <f t="shared" si="4"/>
        <v>4499906.1271571582</v>
      </c>
      <c r="S185" s="138">
        <v>307990000</v>
      </c>
      <c r="T185" s="87">
        <f t="shared" si="5"/>
        <v>8663621.1736774892</v>
      </c>
      <c r="U185" s="135"/>
      <c r="V185" s="115" t="s">
        <v>2043</v>
      </c>
      <c r="W185" s="115" t="s">
        <v>2043</v>
      </c>
      <c r="X185" s="115" t="s">
        <v>772</v>
      </c>
    </row>
    <row r="186" spans="1:24">
      <c r="A186" s="135"/>
      <c r="B186" s="135">
        <v>3</v>
      </c>
      <c r="C186" s="82">
        <v>1</v>
      </c>
      <c r="D186" s="82">
        <v>8</v>
      </c>
      <c r="E186" s="82"/>
      <c r="F186" s="83" t="s">
        <v>1213</v>
      </c>
      <c r="G186" s="82">
        <v>5</v>
      </c>
      <c r="H186" s="82">
        <v>30.56</v>
      </c>
      <c r="I186" s="82">
        <v>54.81</v>
      </c>
      <c r="J186" s="82">
        <v>53.53</v>
      </c>
      <c r="K186" s="82"/>
      <c r="L186" s="137">
        <v>120.73</v>
      </c>
      <c r="M186" s="137">
        <v>232.43</v>
      </c>
      <c r="N186" s="138">
        <v>4700000</v>
      </c>
      <c r="O186" s="138">
        <v>330460000</v>
      </c>
      <c r="P186" s="138">
        <v>105880000</v>
      </c>
      <c r="Q186" s="138">
        <v>224580000</v>
      </c>
      <c r="R186" s="87">
        <f t="shared" si="4"/>
        <v>4700037.6546320003</v>
      </c>
      <c r="S186" s="138">
        <v>330460000</v>
      </c>
      <c r="T186" s="87">
        <f t="shared" si="5"/>
        <v>9048536.006511353</v>
      </c>
      <c r="U186" s="135"/>
      <c r="V186" s="115" t="s">
        <v>2043</v>
      </c>
      <c r="W186" s="115" t="s">
        <v>2043</v>
      </c>
      <c r="X186" s="115" t="s">
        <v>772</v>
      </c>
    </row>
    <row r="187" spans="1:24">
      <c r="A187" s="135"/>
      <c r="B187" s="135">
        <v>3</v>
      </c>
      <c r="C187" s="82">
        <v>1</v>
      </c>
      <c r="D187" s="82">
        <v>8</v>
      </c>
      <c r="E187" s="82"/>
      <c r="F187" s="83" t="s">
        <v>1214</v>
      </c>
      <c r="G187" s="82">
        <v>5</v>
      </c>
      <c r="H187" s="82">
        <v>32.36</v>
      </c>
      <c r="I187" s="82">
        <v>58.02</v>
      </c>
      <c r="J187" s="82">
        <v>56.67</v>
      </c>
      <c r="K187" s="82"/>
      <c r="L187" s="137">
        <v>127.81</v>
      </c>
      <c r="M187" s="137">
        <v>246.06000000000003</v>
      </c>
      <c r="N187" s="138">
        <v>4400000</v>
      </c>
      <c r="O187" s="138">
        <v>327500000</v>
      </c>
      <c r="P187" s="138">
        <v>104930000</v>
      </c>
      <c r="Q187" s="138">
        <v>222570000</v>
      </c>
      <c r="R187" s="87">
        <f t="shared" si="4"/>
        <v>4399921.2716377033</v>
      </c>
      <c r="S187" s="138">
        <v>327500000</v>
      </c>
      <c r="T187" s="87">
        <f t="shared" si="5"/>
        <v>8470734.9041481372</v>
      </c>
      <c r="U187" s="135"/>
      <c r="V187" s="115" t="s">
        <v>2043</v>
      </c>
      <c r="W187" s="115" t="s">
        <v>2043</v>
      </c>
      <c r="X187" s="115" t="s">
        <v>772</v>
      </c>
    </row>
    <row r="188" spans="1:24">
      <c r="A188" s="135"/>
      <c r="B188" s="135">
        <v>3</v>
      </c>
      <c r="C188" s="82">
        <v>1</v>
      </c>
      <c r="D188" s="82">
        <v>8</v>
      </c>
      <c r="E188" s="82"/>
      <c r="F188" s="83" t="s">
        <v>1215</v>
      </c>
      <c r="G188" s="82">
        <v>5</v>
      </c>
      <c r="H188" s="82">
        <v>30.51</v>
      </c>
      <c r="I188" s="82">
        <v>54.73</v>
      </c>
      <c r="J188" s="82">
        <v>53.45</v>
      </c>
      <c r="K188" s="82"/>
      <c r="L188" s="137">
        <v>120.54</v>
      </c>
      <c r="M188" s="137">
        <v>232.08</v>
      </c>
      <c r="N188" s="138">
        <v>4300000</v>
      </c>
      <c r="O188" s="138">
        <v>301880000</v>
      </c>
      <c r="P188" s="138">
        <v>96720000</v>
      </c>
      <c r="Q188" s="138">
        <v>205160000</v>
      </c>
      <c r="R188" s="87">
        <f t="shared" si="4"/>
        <v>4300027.6336743385</v>
      </c>
      <c r="S188" s="138">
        <v>301880000</v>
      </c>
      <c r="T188" s="87">
        <f t="shared" si="5"/>
        <v>8278997.9527388467</v>
      </c>
      <c r="U188" s="135"/>
      <c r="V188" s="115" t="s">
        <v>2043</v>
      </c>
      <c r="W188" s="115" t="s">
        <v>2043</v>
      </c>
      <c r="X188" s="115" t="s">
        <v>772</v>
      </c>
    </row>
    <row r="189" spans="1:24">
      <c r="A189" s="135"/>
      <c r="B189" s="135">
        <v>3</v>
      </c>
      <c r="C189" s="82">
        <v>1</v>
      </c>
      <c r="D189" s="82">
        <v>8</v>
      </c>
      <c r="E189" s="82"/>
      <c r="F189" s="83" t="s">
        <v>1216</v>
      </c>
      <c r="G189" s="82">
        <v>5</v>
      </c>
      <c r="H189" s="82">
        <v>40.69</v>
      </c>
      <c r="I189" s="82">
        <v>72.97</v>
      </c>
      <c r="J189" s="82">
        <v>71.260000000000005</v>
      </c>
      <c r="K189" s="82"/>
      <c r="L189" s="137">
        <v>160.72</v>
      </c>
      <c r="M189" s="137">
        <v>309.43</v>
      </c>
      <c r="N189" s="138">
        <v>4500000</v>
      </c>
      <c r="O189" s="138">
        <v>421220000</v>
      </c>
      <c r="P189" s="138">
        <v>134960000</v>
      </c>
      <c r="Q189" s="138">
        <v>286260000</v>
      </c>
      <c r="R189" s="87">
        <f t="shared" si="4"/>
        <v>4500089.8746642387</v>
      </c>
      <c r="S189" s="138">
        <v>421220000</v>
      </c>
      <c r="T189" s="87">
        <f t="shared" si="5"/>
        <v>8663904.9895305838</v>
      </c>
      <c r="U189" s="135"/>
      <c r="V189" s="115" t="s">
        <v>2043</v>
      </c>
      <c r="W189" s="115" t="s">
        <v>2043</v>
      </c>
      <c r="X189" s="115" t="s">
        <v>772</v>
      </c>
    </row>
    <row r="190" spans="1:24">
      <c r="A190" s="135"/>
      <c r="B190" s="135">
        <v>3</v>
      </c>
      <c r="C190" s="82">
        <v>1</v>
      </c>
      <c r="D190" s="82">
        <v>8</v>
      </c>
      <c r="E190" s="82"/>
      <c r="F190" s="83" t="s">
        <v>1217</v>
      </c>
      <c r="G190" s="82">
        <v>5</v>
      </c>
      <c r="H190" s="82">
        <v>29.43</v>
      </c>
      <c r="I190" s="82">
        <v>52.77</v>
      </c>
      <c r="J190" s="82">
        <v>51.54</v>
      </c>
      <c r="K190" s="82"/>
      <c r="L190" s="137">
        <v>116.24</v>
      </c>
      <c r="M190" s="137">
        <v>223.79000000000002</v>
      </c>
      <c r="N190" s="138">
        <v>4300000</v>
      </c>
      <c r="O190" s="138">
        <v>291100000</v>
      </c>
      <c r="P190" s="138">
        <v>93270000</v>
      </c>
      <c r="Q190" s="138">
        <v>197830000</v>
      </c>
      <c r="R190" s="87">
        <f t="shared" si="4"/>
        <v>4300076.1856507296</v>
      </c>
      <c r="S190" s="138">
        <v>291100000</v>
      </c>
      <c r="T190" s="87">
        <f t="shared" si="5"/>
        <v>8278682.4637541026</v>
      </c>
      <c r="U190" s="135"/>
      <c r="V190" s="115" t="s">
        <v>2043</v>
      </c>
      <c r="W190" s="115" t="s">
        <v>2043</v>
      </c>
      <c r="X190" s="115" t="s">
        <v>772</v>
      </c>
    </row>
    <row r="191" spans="1:24">
      <c r="A191" s="135"/>
      <c r="B191" s="135">
        <v>3</v>
      </c>
      <c r="C191" s="82">
        <v>1</v>
      </c>
      <c r="D191" s="82">
        <v>8</v>
      </c>
      <c r="E191" s="82"/>
      <c r="F191" s="83" t="s">
        <v>1218</v>
      </c>
      <c r="G191" s="82">
        <v>5</v>
      </c>
      <c r="H191" s="82">
        <v>21.28</v>
      </c>
      <c r="I191" s="82">
        <v>38.17</v>
      </c>
      <c r="J191" s="82">
        <v>37.28</v>
      </c>
      <c r="K191" s="82"/>
      <c r="L191" s="137">
        <v>84.08</v>
      </c>
      <c r="M191" s="137">
        <v>161.87</v>
      </c>
      <c r="N191" s="138">
        <v>4300000</v>
      </c>
      <c r="O191" s="138">
        <v>210550000</v>
      </c>
      <c r="P191" s="138">
        <v>67460000</v>
      </c>
      <c r="Q191" s="138">
        <v>143090000</v>
      </c>
      <c r="R191" s="87">
        <f t="shared" si="4"/>
        <v>4299950.9350172346</v>
      </c>
      <c r="S191" s="138">
        <v>210550000</v>
      </c>
      <c r="T191" s="87">
        <f t="shared" si="5"/>
        <v>8278223.808887247</v>
      </c>
      <c r="U191" s="135"/>
      <c r="V191" s="115" t="s">
        <v>2043</v>
      </c>
      <c r="W191" s="115" t="s">
        <v>2043</v>
      </c>
      <c r="X191" s="115" t="s">
        <v>772</v>
      </c>
    </row>
    <row r="192" spans="1:24">
      <c r="A192" s="135"/>
      <c r="B192" s="135">
        <v>3</v>
      </c>
      <c r="C192" s="82">
        <v>1</v>
      </c>
      <c r="D192" s="82">
        <v>8</v>
      </c>
      <c r="E192" s="82"/>
      <c r="F192" s="83" t="s">
        <v>1219</v>
      </c>
      <c r="G192" s="82">
        <v>5</v>
      </c>
      <c r="H192" s="82">
        <v>44.99</v>
      </c>
      <c r="I192" s="82">
        <v>80.680000000000007</v>
      </c>
      <c r="J192" s="82">
        <v>78.8</v>
      </c>
      <c r="K192" s="82"/>
      <c r="L192" s="137">
        <v>177.71</v>
      </c>
      <c r="M192" s="137">
        <v>342.14</v>
      </c>
      <c r="N192" s="138">
        <v>4300000</v>
      </c>
      <c r="O192" s="138">
        <v>445040000</v>
      </c>
      <c r="P192" s="138">
        <v>142590000</v>
      </c>
      <c r="Q192" s="138">
        <v>302450000</v>
      </c>
      <c r="R192" s="87">
        <f t="shared" si="4"/>
        <v>4300013.4786059745</v>
      </c>
      <c r="S192" s="138">
        <v>445040000</v>
      </c>
      <c r="T192" s="87">
        <f t="shared" si="5"/>
        <v>8278693.4419573909</v>
      </c>
      <c r="U192" s="135"/>
      <c r="V192" s="115" t="s">
        <v>2043</v>
      </c>
      <c r="W192" s="115" t="s">
        <v>2043</v>
      </c>
      <c r="X192" s="115" t="s">
        <v>772</v>
      </c>
    </row>
    <row r="193" spans="1:24">
      <c r="A193" s="135"/>
      <c r="B193" s="135">
        <v>3</v>
      </c>
      <c r="C193" s="82">
        <v>1</v>
      </c>
      <c r="D193" s="82">
        <v>8</v>
      </c>
      <c r="E193" s="82"/>
      <c r="F193" s="83" t="s">
        <v>1220</v>
      </c>
      <c r="G193" s="82">
        <v>5</v>
      </c>
      <c r="H193" s="82">
        <v>56.5</v>
      </c>
      <c r="I193" s="82">
        <v>101.32</v>
      </c>
      <c r="J193" s="82">
        <v>98.95</v>
      </c>
      <c r="K193" s="82"/>
      <c r="L193" s="137">
        <v>223.17</v>
      </c>
      <c r="M193" s="137">
        <v>429.65</v>
      </c>
      <c r="N193" s="138">
        <v>4500000</v>
      </c>
      <c r="O193" s="138">
        <v>584860000</v>
      </c>
      <c r="P193" s="138">
        <v>187390000</v>
      </c>
      <c r="Q193" s="138">
        <v>397470000</v>
      </c>
      <c r="R193" s="87">
        <f t="shared" si="4"/>
        <v>4499991.8249815106</v>
      </c>
      <c r="S193" s="138">
        <v>584860000</v>
      </c>
      <c r="T193" s="87">
        <f t="shared" si="5"/>
        <v>8663447.0923659373</v>
      </c>
      <c r="U193" s="135"/>
      <c r="V193" s="115" t="s">
        <v>2043</v>
      </c>
      <c r="W193" s="115" t="s">
        <v>2043</v>
      </c>
      <c r="X193" s="115" t="s">
        <v>772</v>
      </c>
    </row>
    <row r="194" spans="1:24">
      <c r="A194" s="135"/>
      <c r="B194" s="135">
        <v>3</v>
      </c>
      <c r="C194" s="82">
        <v>1</v>
      </c>
      <c r="D194" s="82">
        <v>8</v>
      </c>
      <c r="E194" s="82"/>
      <c r="F194" s="83" t="s">
        <v>1221</v>
      </c>
      <c r="G194" s="82">
        <v>5</v>
      </c>
      <c r="H194" s="82">
        <v>31.79</v>
      </c>
      <c r="I194" s="82">
        <v>57.01</v>
      </c>
      <c r="J194" s="82">
        <v>55.68</v>
      </c>
      <c r="K194" s="82"/>
      <c r="L194" s="137">
        <v>125.57</v>
      </c>
      <c r="M194" s="137">
        <v>241.76</v>
      </c>
      <c r="N194" s="138">
        <v>4300000</v>
      </c>
      <c r="O194" s="138">
        <v>314470000</v>
      </c>
      <c r="P194" s="138">
        <v>100760000</v>
      </c>
      <c r="Q194" s="138">
        <v>213710000</v>
      </c>
      <c r="R194" s="87">
        <f t="shared" si="4"/>
        <v>4300009.2982043531</v>
      </c>
      <c r="S194" s="138">
        <v>314470000</v>
      </c>
      <c r="T194" s="87">
        <f t="shared" si="5"/>
        <v>8278810.6071026865</v>
      </c>
      <c r="U194" s="135"/>
      <c r="V194" s="115" t="s">
        <v>2043</v>
      </c>
      <c r="W194" s="115" t="s">
        <v>2043</v>
      </c>
      <c r="X194" s="115" t="s">
        <v>772</v>
      </c>
    </row>
    <row r="195" spans="1:24">
      <c r="A195" s="135"/>
      <c r="B195" s="135">
        <v>3</v>
      </c>
      <c r="C195" s="82">
        <v>1</v>
      </c>
      <c r="D195" s="82">
        <v>8</v>
      </c>
      <c r="E195" s="82"/>
      <c r="F195" s="83" t="s">
        <v>1222</v>
      </c>
      <c r="G195" s="82">
        <v>5</v>
      </c>
      <c r="H195" s="82">
        <v>30.51</v>
      </c>
      <c r="I195" s="82">
        <v>54.73</v>
      </c>
      <c r="J195" s="82">
        <v>53.45</v>
      </c>
      <c r="K195" s="82"/>
      <c r="L195" s="137">
        <v>120.54</v>
      </c>
      <c r="M195" s="137">
        <v>232.08</v>
      </c>
      <c r="N195" s="138">
        <v>4300000</v>
      </c>
      <c r="O195" s="138">
        <v>301880000</v>
      </c>
      <c r="P195" s="138">
        <v>96720000</v>
      </c>
      <c r="Q195" s="138">
        <v>205160000</v>
      </c>
      <c r="R195" s="87">
        <f t="shared" ref="R195:R258" si="6">S195/(M195*0.3025)</f>
        <v>4300027.6336743385</v>
      </c>
      <c r="S195" s="138">
        <v>301880000</v>
      </c>
      <c r="T195" s="87">
        <f t="shared" ref="T195:T258" si="7">S195/(L195*0.3025)</f>
        <v>8278997.9527388467</v>
      </c>
      <c r="U195" s="135"/>
      <c r="V195" s="115" t="s">
        <v>2043</v>
      </c>
      <c r="W195" s="115" t="s">
        <v>2043</v>
      </c>
      <c r="X195" s="115" t="s">
        <v>772</v>
      </c>
    </row>
    <row r="196" spans="1:24">
      <c r="A196" s="135"/>
      <c r="B196" s="135">
        <v>3</v>
      </c>
      <c r="C196" s="82">
        <v>1</v>
      </c>
      <c r="D196" s="82">
        <v>8</v>
      </c>
      <c r="E196" s="82"/>
      <c r="F196" s="83" t="s">
        <v>1223</v>
      </c>
      <c r="G196" s="82">
        <v>5</v>
      </c>
      <c r="H196" s="82">
        <v>32.4</v>
      </c>
      <c r="I196" s="82">
        <v>58.12</v>
      </c>
      <c r="J196" s="82">
        <v>56.76</v>
      </c>
      <c r="K196" s="82"/>
      <c r="L196" s="137">
        <v>128.01</v>
      </c>
      <c r="M196" s="137">
        <v>246.45999999999998</v>
      </c>
      <c r="N196" s="138">
        <v>4200000</v>
      </c>
      <c r="O196" s="138">
        <v>313130000</v>
      </c>
      <c r="P196" s="138">
        <v>100330000</v>
      </c>
      <c r="Q196" s="138">
        <v>212800000</v>
      </c>
      <c r="R196" s="87">
        <f t="shared" si="6"/>
        <v>4200034.4715887718</v>
      </c>
      <c r="S196" s="138">
        <v>313130000</v>
      </c>
      <c r="T196" s="87">
        <f t="shared" si="7"/>
        <v>8086403.3737033727</v>
      </c>
      <c r="U196" s="135"/>
      <c r="V196" s="115" t="s">
        <v>2043</v>
      </c>
      <c r="W196" s="115" t="s">
        <v>2043</v>
      </c>
      <c r="X196" s="115" t="s">
        <v>772</v>
      </c>
    </row>
    <row r="197" spans="1:24">
      <c r="A197" s="135"/>
      <c r="B197" s="135">
        <v>3</v>
      </c>
      <c r="C197" s="82">
        <v>1</v>
      </c>
      <c r="D197" s="82">
        <v>8</v>
      </c>
      <c r="E197" s="82"/>
      <c r="F197" s="83" t="s">
        <v>1224</v>
      </c>
      <c r="G197" s="82">
        <v>5</v>
      </c>
      <c r="H197" s="82">
        <v>41.69</v>
      </c>
      <c r="I197" s="82">
        <v>74.760000000000005</v>
      </c>
      <c r="J197" s="82">
        <v>73.02</v>
      </c>
      <c r="K197" s="82"/>
      <c r="L197" s="137">
        <v>164.67</v>
      </c>
      <c r="M197" s="137">
        <v>317.04000000000002</v>
      </c>
      <c r="N197" s="138">
        <v>4300000</v>
      </c>
      <c r="O197" s="138">
        <v>412390000</v>
      </c>
      <c r="P197" s="138">
        <v>132130000</v>
      </c>
      <c r="Q197" s="138">
        <v>280260000</v>
      </c>
      <c r="R197" s="87">
        <f t="shared" si="6"/>
        <v>4300002.2939462755</v>
      </c>
      <c r="S197" s="138">
        <v>412390000</v>
      </c>
      <c r="T197" s="87">
        <f t="shared" si="7"/>
        <v>8278816.5863407273</v>
      </c>
      <c r="U197" s="135"/>
      <c r="V197" s="115" t="s">
        <v>2043</v>
      </c>
      <c r="W197" s="115" t="s">
        <v>2043</v>
      </c>
      <c r="X197" s="115" t="s">
        <v>772</v>
      </c>
    </row>
    <row r="198" spans="1:24">
      <c r="A198" s="135"/>
      <c r="B198" s="135">
        <v>3</v>
      </c>
      <c r="C198" s="82">
        <v>1</v>
      </c>
      <c r="D198" s="82">
        <v>8</v>
      </c>
      <c r="E198" s="82"/>
      <c r="F198" s="83" t="s">
        <v>1225</v>
      </c>
      <c r="G198" s="82">
        <v>5</v>
      </c>
      <c r="H198" s="82">
        <v>32.4</v>
      </c>
      <c r="I198" s="82">
        <v>58.12</v>
      </c>
      <c r="J198" s="82">
        <v>56.76</v>
      </c>
      <c r="K198" s="82"/>
      <c r="L198" s="137">
        <v>128.01</v>
      </c>
      <c r="M198" s="137">
        <v>246.45999999999998</v>
      </c>
      <c r="N198" s="138">
        <v>4400000</v>
      </c>
      <c r="O198" s="138">
        <v>328030000</v>
      </c>
      <c r="P198" s="138">
        <v>105100000</v>
      </c>
      <c r="Q198" s="138">
        <v>222930000</v>
      </c>
      <c r="R198" s="87">
        <f t="shared" si="6"/>
        <v>4399889.2080454277</v>
      </c>
      <c r="S198" s="138">
        <v>328030000</v>
      </c>
      <c r="T198" s="87">
        <f t="shared" si="7"/>
        <v>8471187.3620410617</v>
      </c>
      <c r="U198" s="135"/>
      <c r="V198" s="115" t="s">
        <v>2043</v>
      </c>
      <c r="W198" s="115" t="s">
        <v>2043</v>
      </c>
      <c r="X198" s="115" t="s">
        <v>772</v>
      </c>
    </row>
    <row r="199" spans="1:24">
      <c r="A199" s="135"/>
      <c r="B199" s="135">
        <v>3</v>
      </c>
      <c r="C199" s="82">
        <v>1</v>
      </c>
      <c r="D199" s="82">
        <v>8</v>
      </c>
      <c r="E199" s="82"/>
      <c r="F199" s="83" t="s">
        <v>1226</v>
      </c>
      <c r="G199" s="82">
        <v>5</v>
      </c>
      <c r="H199" s="82">
        <v>30.51</v>
      </c>
      <c r="I199" s="82">
        <v>54.73</v>
      </c>
      <c r="J199" s="82">
        <v>53.45</v>
      </c>
      <c r="K199" s="82"/>
      <c r="L199" s="137">
        <v>120.54</v>
      </c>
      <c r="M199" s="137">
        <v>232.08</v>
      </c>
      <c r="N199" s="138">
        <v>4500000</v>
      </c>
      <c r="O199" s="138">
        <v>315920000</v>
      </c>
      <c r="P199" s="138">
        <v>101220000</v>
      </c>
      <c r="Q199" s="138">
        <v>214700000</v>
      </c>
      <c r="R199" s="87">
        <f t="shared" si="6"/>
        <v>4500015.6685782336</v>
      </c>
      <c r="S199" s="138">
        <v>315920000</v>
      </c>
      <c r="T199" s="87">
        <f t="shared" si="7"/>
        <v>8664042.1135194656</v>
      </c>
      <c r="U199" s="135"/>
      <c r="V199" s="115" t="s">
        <v>2043</v>
      </c>
      <c r="W199" s="115" t="s">
        <v>2043</v>
      </c>
      <c r="X199" s="115" t="s">
        <v>772</v>
      </c>
    </row>
    <row r="200" spans="1:24">
      <c r="A200" s="135"/>
      <c r="B200" s="135">
        <v>3</v>
      </c>
      <c r="C200" s="82">
        <v>1</v>
      </c>
      <c r="D200" s="82">
        <v>8</v>
      </c>
      <c r="E200" s="82"/>
      <c r="F200" s="83" t="s">
        <v>2011</v>
      </c>
      <c r="G200" s="82">
        <v>5</v>
      </c>
      <c r="H200" s="82">
        <v>31.79</v>
      </c>
      <c r="I200" s="82">
        <v>57.01</v>
      </c>
      <c r="J200" s="82">
        <v>55.68</v>
      </c>
      <c r="K200" s="82"/>
      <c r="L200" s="137">
        <v>125.57</v>
      </c>
      <c r="M200" s="137">
        <v>241.76</v>
      </c>
      <c r="N200" s="138">
        <v>4500000</v>
      </c>
      <c r="O200" s="138">
        <v>329090000</v>
      </c>
      <c r="P200" s="138">
        <v>105440000</v>
      </c>
      <c r="Q200" s="138">
        <v>223650000</v>
      </c>
      <c r="R200" s="87">
        <f t="shared" si="6"/>
        <v>4499920.6917864047</v>
      </c>
      <c r="S200" s="138">
        <v>329090000</v>
      </c>
      <c r="T200" s="87">
        <f t="shared" si="7"/>
        <v>8663700.1389366966</v>
      </c>
      <c r="U200" s="135"/>
      <c r="V200" s="115" t="s">
        <v>2043</v>
      </c>
      <c r="W200" s="115" t="s">
        <v>2043</v>
      </c>
      <c r="X200" s="115" t="s">
        <v>772</v>
      </c>
    </row>
    <row r="201" spans="1:24">
      <c r="A201" s="135"/>
      <c r="B201" s="135">
        <v>3</v>
      </c>
      <c r="C201" s="82">
        <v>1</v>
      </c>
      <c r="D201" s="82">
        <v>8</v>
      </c>
      <c r="E201" s="82"/>
      <c r="F201" s="83" t="s">
        <v>2012</v>
      </c>
      <c r="G201" s="82">
        <v>5</v>
      </c>
      <c r="H201" s="82">
        <v>26.03</v>
      </c>
      <c r="I201" s="82">
        <v>46.67</v>
      </c>
      <c r="J201" s="82">
        <v>45.59</v>
      </c>
      <c r="K201" s="82"/>
      <c r="L201" s="137">
        <v>102.82</v>
      </c>
      <c r="M201" s="137">
        <v>197.94</v>
      </c>
      <c r="N201" s="138">
        <v>4500000</v>
      </c>
      <c r="O201" s="138">
        <v>269450000</v>
      </c>
      <c r="P201" s="138">
        <v>86330000</v>
      </c>
      <c r="Q201" s="138">
        <v>183120000</v>
      </c>
      <c r="R201" s="87">
        <f t="shared" si="6"/>
        <v>4500069.7264468661</v>
      </c>
      <c r="S201" s="138">
        <v>269450000</v>
      </c>
      <c r="T201" s="87">
        <f t="shared" si="7"/>
        <v>8663137.5379584972</v>
      </c>
      <c r="U201" s="135"/>
      <c r="V201" s="115" t="s">
        <v>2043</v>
      </c>
      <c r="W201" s="115" t="s">
        <v>2043</v>
      </c>
      <c r="X201" s="115" t="s">
        <v>772</v>
      </c>
    </row>
    <row r="202" spans="1:24">
      <c r="A202" s="135"/>
      <c r="B202" s="135">
        <v>3</v>
      </c>
      <c r="C202" s="82">
        <v>1</v>
      </c>
      <c r="D202" s="82">
        <v>8</v>
      </c>
      <c r="E202" s="82"/>
      <c r="F202" s="83" t="s">
        <v>2013</v>
      </c>
      <c r="G202" s="82">
        <v>5</v>
      </c>
      <c r="H202" s="82">
        <v>30.7</v>
      </c>
      <c r="I202" s="82">
        <v>55.06</v>
      </c>
      <c r="J202" s="82">
        <v>53.77</v>
      </c>
      <c r="K202" s="82"/>
      <c r="L202" s="137">
        <v>121.27</v>
      </c>
      <c r="M202" s="137">
        <v>233.47</v>
      </c>
      <c r="N202" s="138">
        <v>4500000</v>
      </c>
      <c r="O202" s="138">
        <v>317810000</v>
      </c>
      <c r="P202" s="138">
        <v>101830000</v>
      </c>
      <c r="Q202" s="138">
        <v>215980000</v>
      </c>
      <c r="R202" s="87">
        <f t="shared" si="6"/>
        <v>4499985.3096669121</v>
      </c>
      <c r="S202" s="138">
        <v>317810000</v>
      </c>
      <c r="T202" s="87">
        <f t="shared" si="7"/>
        <v>8663408.6769022346</v>
      </c>
      <c r="U202" s="135"/>
      <c r="V202" s="115" t="s">
        <v>2043</v>
      </c>
      <c r="W202" s="115" t="s">
        <v>2043</v>
      </c>
      <c r="X202" s="115" t="s">
        <v>772</v>
      </c>
    </row>
    <row r="203" spans="1:24">
      <c r="A203" s="135"/>
      <c r="B203" s="135">
        <v>3</v>
      </c>
      <c r="C203" s="82">
        <v>1</v>
      </c>
      <c r="D203" s="82">
        <v>8</v>
      </c>
      <c r="E203" s="82"/>
      <c r="F203" s="83" t="s">
        <v>2014</v>
      </c>
      <c r="G203" s="82">
        <v>5</v>
      </c>
      <c r="H203" s="82">
        <v>46.64</v>
      </c>
      <c r="I203" s="82">
        <v>83.64</v>
      </c>
      <c r="J203" s="82">
        <v>81.680000000000007</v>
      </c>
      <c r="K203" s="82"/>
      <c r="L203" s="137">
        <v>184.22</v>
      </c>
      <c r="M203" s="137">
        <v>354.66999999999996</v>
      </c>
      <c r="N203" s="138">
        <v>4700000</v>
      </c>
      <c r="O203" s="138">
        <v>504250000</v>
      </c>
      <c r="P203" s="138">
        <v>161560000</v>
      </c>
      <c r="Q203" s="138">
        <v>342690000</v>
      </c>
      <c r="R203" s="87">
        <f t="shared" si="6"/>
        <v>4699980.6827764707</v>
      </c>
      <c r="S203" s="138">
        <v>504250000</v>
      </c>
      <c r="T203" s="87">
        <f t="shared" si="7"/>
        <v>9048649.1627419963</v>
      </c>
      <c r="U203" s="135"/>
      <c r="V203" s="115" t="s">
        <v>2043</v>
      </c>
      <c r="W203" s="115" t="s">
        <v>2043</v>
      </c>
      <c r="X203" s="115" t="s">
        <v>772</v>
      </c>
    </row>
    <row r="204" spans="1:24">
      <c r="A204" s="135"/>
      <c r="B204" s="135">
        <v>3</v>
      </c>
      <c r="C204" s="82">
        <v>1</v>
      </c>
      <c r="D204" s="82">
        <v>9</v>
      </c>
      <c r="E204" s="82"/>
      <c r="F204" s="83" t="s">
        <v>2267</v>
      </c>
      <c r="G204" s="82">
        <v>5</v>
      </c>
      <c r="H204" s="82">
        <v>39.840000000000003</v>
      </c>
      <c r="I204" s="82">
        <v>71.45</v>
      </c>
      <c r="J204" s="82">
        <v>69.78</v>
      </c>
      <c r="K204" s="82"/>
      <c r="L204" s="137">
        <v>157.38</v>
      </c>
      <c r="M204" s="137">
        <v>302.99</v>
      </c>
      <c r="N204" s="138">
        <v>4800000</v>
      </c>
      <c r="O204" s="138">
        <v>439940000</v>
      </c>
      <c r="P204" s="138">
        <v>140960000</v>
      </c>
      <c r="Q204" s="138">
        <v>298980000</v>
      </c>
      <c r="R204" s="87">
        <f t="shared" si="6"/>
        <v>4799983.8523978228</v>
      </c>
      <c r="S204" s="138">
        <v>439940000</v>
      </c>
      <c r="T204" s="87">
        <f t="shared" si="7"/>
        <v>9240990.6432711687</v>
      </c>
      <c r="U204" s="135"/>
      <c r="V204" s="115" t="s">
        <v>2043</v>
      </c>
      <c r="W204" s="115" t="s">
        <v>2043</v>
      </c>
      <c r="X204" s="115" t="s">
        <v>772</v>
      </c>
    </row>
    <row r="205" spans="1:24">
      <c r="A205" s="135"/>
      <c r="B205" s="135">
        <v>3</v>
      </c>
      <c r="C205" s="82">
        <v>1</v>
      </c>
      <c r="D205" s="82">
        <v>9</v>
      </c>
      <c r="E205" s="82"/>
      <c r="F205" s="83" t="s">
        <v>1227</v>
      </c>
      <c r="G205" s="82">
        <v>5</v>
      </c>
      <c r="H205" s="82">
        <v>30.7</v>
      </c>
      <c r="I205" s="82">
        <v>55.06</v>
      </c>
      <c r="J205" s="82">
        <v>53.77</v>
      </c>
      <c r="K205" s="82"/>
      <c r="L205" s="137">
        <v>121.27</v>
      </c>
      <c r="M205" s="137">
        <v>233.47</v>
      </c>
      <c r="N205" s="138">
        <v>4600000</v>
      </c>
      <c r="O205" s="138">
        <v>324840000</v>
      </c>
      <c r="P205" s="138">
        <v>104060000</v>
      </c>
      <c r="Q205" s="138">
        <v>220780000</v>
      </c>
      <c r="R205" s="87">
        <f t="shared" si="6"/>
        <v>4599525.590737232</v>
      </c>
      <c r="S205" s="138">
        <v>324840000</v>
      </c>
      <c r="T205" s="87">
        <f t="shared" si="7"/>
        <v>8855044.4435509332</v>
      </c>
      <c r="U205" s="135"/>
      <c r="V205" s="115" t="s">
        <v>2043</v>
      </c>
      <c r="W205" s="115" t="s">
        <v>2043</v>
      </c>
      <c r="X205" s="115" t="s">
        <v>772</v>
      </c>
    </row>
    <row r="206" spans="1:24">
      <c r="A206" s="135"/>
      <c r="B206" s="135">
        <v>3</v>
      </c>
      <c r="C206" s="82">
        <v>1</v>
      </c>
      <c r="D206" s="82">
        <v>9</v>
      </c>
      <c r="E206" s="82"/>
      <c r="F206" s="83" t="s">
        <v>1228</v>
      </c>
      <c r="G206" s="82">
        <v>5</v>
      </c>
      <c r="H206" s="82">
        <v>26.03</v>
      </c>
      <c r="I206" s="82">
        <v>46.67</v>
      </c>
      <c r="J206" s="82">
        <v>45.59</v>
      </c>
      <c r="K206" s="82"/>
      <c r="L206" s="137">
        <v>102.82</v>
      </c>
      <c r="M206" s="137">
        <v>197.94</v>
      </c>
      <c r="N206" s="138">
        <v>4600000</v>
      </c>
      <c r="O206" s="138">
        <v>275400000</v>
      </c>
      <c r="P206" s="138">
        <v>88220000</v>
      </c>
      <c r="Q206" s="138">
        <v>187180000</v>
      </c>
      <c r="R206" s="87">
        <f t="shared" si="6"/>
        <v>4599440.3513210863</v>
      </c>
      <c r="S206" s="138">
        <v>275400000</v>
      </c>
      <c r="T206" s="87">
        <f t="shared" si="7"/>
        <v>8854437.1050427537</v>
      </c>
      <c r="U206" s="135"/>
      <c r="V206" s="115" t="s">
        <v>2043</v>
      </c>
      <c r="W206" s="115" t="s">
        <v>2043</v>
      </c>
      <c r="X206" s="115" t="s">
        <v>772</v>
      </c>
    </row>
    <row r="207" spans="1:24">
      <c r="A207" s="135"/>
      <c r="B207" s="135">
        <v>3</v>
      </c>
      <c r="C207" s="82">
        <v>1</v>
      </c>
      <c r="D207" s="82">
        <v>9</v>
      </c>
      <c r="E207" s="82"/>
      <c r="F207" s="83" t="s">
        <v>1229</v>
      </c>
      <c r="G207" s="82">
        <v>5</v>
      </c>
      <c r="H207" s="82">
        <v>29.65</v>
      </c>
      <c r="I207" s="82">
        <v>53.18</v>
      </c>
      <c r="J207" s="82">
        <v>51.94</v>
      </c>
      <c r="K207" s="82"/>
      <c r="L207" s="137">
        <v>117.14</v>
      </c>
      <c r="M207" s="137">
        <v>225.51999999999998</v>
      </c>
      <c r="N207" s="138">
        <v>4600000</v>
      </c>
      <c r="O207" s="138">
        <v>313780000</v>
      </c>
      <c r="P207" s="138">
        <v>100510000</v>
      </c>
      <c r="Q207" s="138">
        <v>213270000</v>
      </c>
      <c r="R207" s="87">
        <f t="shared" si="6"/>
        <v>4599544.4137918912</v>
      </c>
      <c r="S207" s="138">
        <v>313780000</v>
      </c>
      <c r="T207" s="87">
        <f t="shared" si="7"/>
        <v>8855124.2632606048</v>
      </c>
      <c r="U207" s="135"/>
      <c r="V207" s="115" t="s">
        <v>2043</v>
      </c>
      <c r="W207" s="115" t="s">
        <v>2043</v>
      </c>
      <c r="X207" s="115" t="s">
        <v>772</v>
      </c>
    </row>
    <row r="208" spans="1:24">
      <c r="A208" s="135"/>
      <c r="B208" s="135">
        <v>3</v>
      </c>
      <c r="C208" s="82">
        <v>1</v>
      </c>
      <c r="D208" s="82">
        <v>9</v>
      </c>
      <c r="E208" s="82"/>
      <c r="F208" s="83" t="s">
        <v>1230</v>
      </c>
      <c r="G208" s="82">
        <v>5</v>
      </c>
      <c r="H208" s="82">
        <v>30.44</v>
      </c>
      <c r="I208" s="82">
        <v>54.59</v>
      </c>
      <c r="J208" s="82">
        <v>53.32</v>
      </c>
      <c r="K208" s="82"/>
      <c r="L208" s="137">
        <v>120.24</v>
      </c>
      <c r="M208" s="137">
        <v>231.5</v>
      </c>
      <c r="N208" s="138">
        <v>4800000</v>
      </c>
      <c r="O208" s="138">
        <v>336110000</v>
      </c>
      <c r="P208" s="138">
        <v>107670000</v>
      </c>
      <c r="Q208" s="138">
        <v>228440000</v>
      </c>
      <c r="R208" s="87">
        <f t="shared" si="6"/>
        <v>4799600.1642182674</v>
      </c>
      <c r="S208" s="138">
        <v>336110000</v>
      </c>
      <c r="T208" s="87">
        <f t="shared" si="7"/>
        <v>9240747.1558260899</v>
      </c>
      <c r="U208" s="135"/>
      <c r="V208" s="115" t="s">
        <v>2043</v>
      </c>
      <c r="W208" s="115" t="s">
        <v>2043</v>
      </c>
      <c r="X208" s="115" t="s">
        <v>772</v>
      </c>
    </row>
    <row r="209" spans="1:24">
      <c r="A209" s="135"/>
      <c r="B209" s="135">
        <v>3</v>
      </c>
      <c r="C209" s="82">
        <v>1</v>
      </c>
      <c r="D209" s="82">
        <v>9</v>
      </c>
      <c r="E209" s="82"/>
      <c r="F209" s="83" t="s">
        <v>1231</v>
      </c>
      <c r="G209" s="82">
        <v>5</v>
      </c>
      <c r="H209" s="82">
        <v>32.36</v>
      </c>
      <c r="I209" s="82">
        <v>58.02</v>
      </c>
      <c r="J209" s="82">
        <v>56.67</v>
      </c>
      <c r="K209" s="82"/>
      <c r="L209" s="137">
        <v>127.81</v>
      </c>
      <c r="M209" s="137">
        <v>246.06000000000003</v>
      </c>
      <c r="N209" s="138">
        <v>4500000</v>
      </c>
      <c r="O209" s="138">
        <v>334910000</v>
      </c>
      <c r="P209" s="138">
        <v>107280000</v>
      </c>
      <c r="Q209" s="138">
        <v>227630000</v>
      </c>
      <c r="R209" s="87">
        <f t="shared" si="6"/>
        <v>4499473.688806667</v>
      </c>
      <c r="S209" s="138">
        <v>334910000</v>
      </c>
      <c r="T209" s="87">
        <f t="shared" si="7"/>
        <v>8662393.3641168028</v>
      </c>
      <c r="U209" s="135"/>
      <c r="V209" s="115" t="s">
        <v>2043</v>
      </c>
      <c r="W209" s="115" t="s">
        <v>2043</v>
      </c>
      <c r="X209" s="115" t="s">
        <v>772</v>
      </c>
    </row>
    <row r="210" spans="1:24">
      <c r="A210" s="135"/>
      <c r="B210" s="135">
        <v>3</v>
      </c>
      <c r="C210" s="82">
        <v>1</v>
      </c>
      <c r="D210" s="82">
        <v>9</v>
      </c>
      <c r="E210" s="82"/>
      <c r="F210" s="83" t="s">
        <v>1232</v>
      </c>
      <c r="G210" s="82">
        <v>5</v>
      </c>
      <c r="H210" s="82">
        <v>30.51</v>
      </c>
      <c r="I210" s="82">
        <v>54.73</v>
      </c>
      <c r="J210" s="82">
        <v>53.45</v>
      </c>
      <c r="K210" s="82"/>
      <c r="L210" s="137">
        <v>120.54</v>
      </c>
      <c r="M210" s="137">
        <v>232.08</v>
      </c>
      <c r="N210" s="138">
        <v>4400000</v>
      </c>
      <c r="O210" s="138">
        <v>308870000</v>
      </c>
      <c r="P210" s="138">
        <v>98940000</v>
      </c>
      <c r="Q210" s="138">
        <v>209930000</v>
      </c>
      <c r="R210" s="87">
        <f t="shared" si="6"/>
        <v>4399594.3262653798</v>
      </c>
      <c r="S210" s="138">
        <v>308870000</v>
      </c>
      <c r="T210" s="87">
        <f t="shared" si="7"/>
        <v>8470697.2891958635</v>
      </c>
      <c r="U210" s="135"/>
      <c r="V210" s="115" t="s">
        <v>2043</v>
      </c>
      <c r="W210" s="115" t="s">
        <v>2043</v>
      </c>
      <c r="X210" s="115" t="s">
        <v>772</v>
      </c>
    </row>
    <row r="211" spans="1:24">
      <c r="A211" s="135"/>
      <c r="B211" s="135">
        <v>3</v>
      </c>
      <c r="C211" s="82">
        <v>1</v>
      </c>
      <c r="D211" s="82">
        <v>9</v>
      </c>
      <c r="E211" s="82"/>
      <c r="F211" s="83" t="s">
        <v>1233</v>
      </c>
      <c r="G211" s="82">
        <v>5</v>
      </c>
      <c r="H211" s="82">
        <v>40.69</v>
      </c>
      <c r="I211" s="82">
        <v>72.97</v>
      </c>
      <c r="J211" s="82">
        <v>71.260000000000005</v>
      </c>
      <c r="K211" s="82"/>
      <c r="L211" s="137">
        <v>160.72</v>
      </c>
      <c r="M211" s="137">
        <v>309.43</v>
      </c>
      <c r="N211" s="138">
        <v>4600000</v>
      </c>
      <c r="O211" s="138">
        <v>430530000</v>
      </c>
      <c r="P211" s="138">
        <v>137910000</v>
      </c>
      <c r="Q211" s="138">
        <v>292620000</v>
      </c>
      <c r="R211" s="87">
        <f t="shared" si="6"/>
        <v>4599552.9503328297</v>
      </c>
      <c r="S211" s="138">
        <v>430530000</v>
      </c>
      <c r="T211" s="87">
        <f t="shared" si="7"/>
        <v>8855398.6400042791</v>
      </c>
      <c r="U211" s="135"/>
      <c r="V211" s="115" t="s">
        <v>2043</v>
      </c>
      <c r="W211" s="115" t="s">
        <v>2043</v>
      </c>
      <c r="X211" s="115" t="s">
        <v>772</v>
      </c>
    </row>
    <row r="212" spans="1:24">
      <c r="A212" s="135"/>
      <c r="B212" s="135">
        <v>3</v>
      </c>
      <c r="C212" s="82">
        <v>1</v>
      </c>
      <c r="D212" s="82">
        <v>9</v>
      </c>
      <c r="E212" s="82"/>
      <c r="F212" s="83" t="s">
        <v>1234</v>
      </c>
      <c r="G212" s="82">
        <v>5</v>
      </c>
      <c r="H212" s="82">
        <v>29.43</v>
      </c>
      <c r="I212" s="82">
        <v>52.77</v>
      </c>
      <c r="J212" s="82">
        <v>51.54</v>
      </c>
      <c r="K212" s="82"/>
      <c r="L212" s="137">
        <v>116.24</v>
      </c>
      <c r="M212" s="137">
        <v>223.79000000000002</v>
      </c>
      <c r="N212" s="138">
        <v>4400000</v>
      </c>
      <c r="O212" s="138">
        <v>297840000</v>
      </c>
      <c r="P212" s="138">
        <v>95410000</v>
      </c>
      <c r="Q212" s="138">
        <v>202430000</v>
      </c>
      <c r="R212" s="87">
        <f t="shared" si="6"/>
        <v>4399638.2381800525</v>
      </c>
      <c r="S212" s="138">
        <v>297840000</v>
      </c>
      <c r="T212" s="87">
        <f t="shared" si="7"/>
        <v>8470363.3974734526</v>
      </c>
      <c r="U212" s="135"/>
      <c r="V212" s="115" t="s">
        <v>2043</v>
      </c>
      <c r="W212" s="115" t="s">
        <v>2043</v>
      </c>
      <c r="X212" s="115" t="s">
        <v>772</v>
      </c>
    </row>
    <row r="213" spans="1:24">
      <c r="A213" s="135"/>
      <c r="B213" s="135">
        <v>3</v>
      </c>
      <c r="C213" s="82">
        <v>1</v>
      </c>
      <c r="D213" s="82">
        <v>9</v>
      </c>
      <c r="E213" s="82"/>
      <c r="F213" s="83" t="s">
        <v>1235</v>
      </c>
      <c r="G213" s="82">
        <v>5</v>
      </c>
      <c r="H213" s="82">
        <v>21.28</v>
      </c>
      <c r="I213" s="82">
        <v>38.17</v>
      </c>
      <c r="J213" s="82">
        <v>37.28</v>
      </c>
      <c r="K213" s="82"/>
      <c r="L213" s="137">
        <v>84.08</v>
      </c>
      <c r="M213" s="137">
        <v>161.87</v>
      </c>
      <c r="N213" s="138">
        <v>4400000</v>
      </c>
      <c r="O213" s="138">
        <v>215430000</v>
      </c>
      <c r="P213" s="138">
        <v>69010000</v>
      </c>
      <c r="Q213" s="138">
        <v>146420000</v>
      </c>
      <c r="R213" s="87">
        <f t="shared" si="6"/>
        <v>4399612.5857552253</v>
      </c>
      <c r="S213" s="138">
        <v>215430000</v>
      </c>
      <c r="T213" s="87">
        <f t="shared" si="7"/>
        <v>8470091.4516674411</v>
      </c>
      <c r="U213" s="135"/>
      <c r="V213" s="115" t="s">
        <v>2043</v>
      </c>
      <c r="W213" s="115" t="s">
        <v>2043</v>
      </c>
      <c r="X213" s="115" t="s">
        <v>772</v>
      </c>
    </row>
    <row r="214" spans="1:24">
      <c r="A214" s="135"/>
      <c r="B214" s="135">
        <v>3</v>
      </c>
      <c r="C214" s="82">
        <v>1</v>
      </c>
      <c r="D214" s="82">
        <v>9</v>
      </c>
      <c r="E214" s="82"/>
      <c r="F214" s="83" t="s">
        <v>1236</v>
      </c>
      <c r="G214" s="82">
        <v>5</v>
      </c>
      <c r="H214" s="82">
        <v>44.99</v>
      </c>
      <c r="I214" s="82">
        <v>80.680000000000007</v>
      </c>
      <c r="J214" s="82">
        <v>78.8</v>
      </c>
      <c r="K214" s="82"/>
      <c r="L214" s="137">
        <v>177.71</v>
      </c>
      <c r="M214" s="137">
        <v>342.14</v>
      </c>
      <c r="N214" s="138">
        <v>4400000</v>
      </c>
      <c r="O214" s="138">
        <v>455340000</v>
      </c>
      <c r="P214" s="138">
        <v>145860000</v>
      </c>
      <c r="Q214" s="138">
        <v>309480000</v>
      </c>
      <c r="R214" s="87">
        <f t="shared" si="6"/>
        <v>4399532.9349012319</v>
      </c>
      <c r="S214" s="138">
        <v>455340000</v>
      </c>
      <c r="T214" s="87">
        <f t="shared" si="7"/>
        <v>8470295.4158297647</v>
      </c>
      <c r="U214" s="135"/>
      <c r="V214" s="115" t="s">
        <v>2043</v>
      </c>
      <c r="W214" s="115" t="s">
        <v>2043</v>
      </c>
      <c r="X214" s="115" t="s">
        <v>772</v>
      </c>
    </row>
    <row r="215" spans="1:24">
      <c r="A215" s="135"/>
      <c r="B215" s="135">
        <v>3</v>
      </c>
      <c r="C215" s="82">
        <v>1</v>
      </c>
      <c r="D215" s="82">
        <v>9</v>
      </c>
      <c r="E215" s="82"/>
      <c r="F215" s="83" t="s">
        <v>1237</v>
      </c>
      <c r="G215" s="82">
        <v>5</v>
      </c>
      <c r="H215" s="82">
        <v>56.5</v>
      </c>
      <c r="I215" s="82">
        <v>101.32</v>
      </c>
      <c r="J215" s="82">
        <v>98.95</v>
      </c>
      <c r="K215" s="82"/>
      <c r="L215" s="137">
        <v>223.17</v>
      </c>
      <c r="M215" s="137">
        <v>429.65</v>
      </c>
      <c r="N215" s="138">
        <v>4600000</v>
      </c>
      <c r="O215" s="138">
        <v>597790000</v>
      </c>
      <c r="P215" s="138">
        <v>191490000</v>
      </c>
      <c r="Q215" s="138">
        <v>406300000</v>
      </c>
      <c r="R215" s="87">
        <f t="shared" si="6"/>
        <v>4599476.9911700189</v>
      </c>
      <c r="S215" s="138">
        <v>597790000</v>
      </c>
      <c r="T215" s="87">
        <f t="shared" si="7"/>
        <v>8854977.3233687263</v>
      </c>
      <c r="U215" s="135"/>
      <c r="V215" s="115" t="s">
        <v>2043</v>
      </c>
      <c r="W215" s="115" t="s">
        <v>2043</v>
      </c>
      <c r="X215" s="115" t="s">
        <v>772</v>
      </c>
    </row>
    <row r="216" spans="1:24">
      <c r="A216" s="135"/>
      <c r="B216" s="135">
        <v>3</v>
      </c>
      <c r="C216" s="82">
        <v>1</v>
      </c>
      <c r="D216" s="82">
        <v>9</v>
      </c>
      <c r="E216" s="82"/>
      <c r="F216" s="83" t="s">
        <v>1238</v>
      </c>
      <c r="G216" s="82">
        <v>5</v>
      </c>
      <c r="H216" s="82">
        <v>31.79</v>
      </c>
      <c r="I216" s="82">
        <v>57.01</v>
      </c>
      <c r="J216" s="82">
        <v>55.68</v>
      </c>
      <c r="K216" s="82"/>
      <c r="L216" s="137">
        <v>125.57</v>
      </c>
      <c r="M216" s="137">
        <v>241.76</v>
      </c>
      <c r="N216" s="138">
        <v>4400000</v>
      </c>
      <c r="O216" s="138">
        <v>321750000</v>
      </c>
      <c r="P216" s="138">
        <v>103070000</v>
      </c>
      <c r="Q216" s="138">
        <v>218680000</v>
      </c>
      <c r="R216" s="87">
        <f t="shared" si="6"/>
        <v>4399554.7800974678</v>
      </c>
      <c r="S216" s="138">
        <v>321750000</v>
      </c>
      <c r="T216" s="87">
        <f t="shared" si="7"/>
        <v>8470465.5860186648</v>
      </c>
      <c r="U216" s="135"/>
      <c r="V216" s="115" t="s">
        <v>2043</v>
      </c>
      <c r="W216" s="115" t="s">
        <v>2043</v>
      </c>
      <c r="X216" s="115" t="s">
        <v>772</v>
      </c>
    </row>
    <row r="217" spans="1:24">
      <c r="A217" s="135"/>
      <c r="B217" s="135">
        <v>3</v>
      </c>
      <c r="C217" s="82">
        <v>1</v>
      </c>
      <c r="D217" s="82">
        <v>9</v>
      </c>
      <c r="E217" s="82"/>
      <c r="F217" s="83" t="s">
        <v>1239</v>
      </c>
      <c r="G217" s="82">
        <v>5</v>
      </c>
      <c r="H217" s="82">
        <v>30.51</v>
      </c>
      <c r="I217" s="82">
        <v>54.73</v>
      </c>
      <c r="J217" s="82">
        <v>53.45</v>
      </c>
      <c r="K217" s="82"/>
      <c r="L217" s="137">
        <v>120.54</v>
      </c>
      <c r="M217" s="137">
        <v>232.08</v>
      </c>
      <c r="N217" s="138">
        <v>4400000</v>
      </c>
      <c r="O217" s="138">
        <v>308870000</v>
      </c>
      <c r="P217" s="138">
        <v>98940000</v>
      </c>
      <c r="Q217" s="138">
        <v>209930000</v>
      </c>
      <c r="R217" s="87">
        <f t="shared" si="6"/>
        <v>4399594.3262653798</v>
      </c>
      <c r="S217" s="138">
        <v>308870000</v>
      </c>
      <c r="T217" s="87">
        <f t="shared" si="7"/>
        <v>8470697.2891958635</v>
      </c>
      <c r="U217" s="135"/>
      <c r="V217" s="115" t="s">
        <v>2043</v>
      </c>
      <c r="W217" s="115" t="s">
        <v>2043</v>
      </c>
      <c r="X217" s="115" t="s">
        <v>772</v>
      </c>
    </row>
    <row r="218" spans="1:24">
      <c r="A218" s="135"/>
      <c r="B218" s="135">
        <v>3</v>
      </c>
      <c r="C218" s="82">
        <v>1</v>
      </c>
      <c r="D218" s="82">
        <v>9</v>
      </c>
      <c r="E218" s="82"/>
      <c r="F218" s="83" t="s">
        <v>1240</v>
      </c>
      <c r="G218" s="82">
        <v>5</v>
      </c>
      <c r="H218" s="82">
        <v>32.4</v>
      </c>
      <c r="I218" s="82">
        <v>58.12</v>
      </c>
      <c r="J218" s="82">
        <v>56.76</v>
      </c>
      <c r="K218" s="82"/>
      <c r="L218" s="137">
        <v>128.01</v>
      </c>
      <c r="M218" s="137">
        <v>246.45999999999998</v>
      </c>
      <c r="N218" s="138">
        <v>4300000</v>
      </c>
      <c r="O218" s="138">
        <v>320550000</v>
      </c>
      <c r="P218" s="138">
        <v>102680000</v>
      </c>
      <c r="Q218" s="138">
        <v>217870000</v>
      </c>
      <c r="R218" s="87">
        <f t="shared" si="6"/>
        <v>4299559.4477302739</v>
      </c>
      <c r="S218" s="138">
        <v>320550000</v>
      </c>
      <c r="T218" s="87">
        <f t="shared" si="7"/>
        <v>8278020.6350097926</v>
      </c>
      <c r="U218" s="135"/>
      <c r="V218" s="115" t="s">
        <v>2043</v>
      </c>
      <c r="W218" s="115" t="s">
        <v>2043</v>
      </c>
      <c r="X218" s="115" t="s">
        <v>772</v>
      </c>
    </row>
    <row r="219" spans="1:24">
      <c r="A219" s="135"/>
      <c r="B219" s="135">
        <v>3</v>
      </c>
      <c r="C219" s="82">
        <v>1</v>
      </c>
      <c r="D219" s="82">
        <v>9</v>
      </c>
      <c r="E219" s="82"/>
      <c r="F219" s="83" t="s">
        <v>1241</v>
      </c>
      <c r="G219" s="82">
        <v>5</v>
      </c>
      <c r="H219" s="82">
        <v>41.69</v>
      </c>
      <c r="I219" s="82">
        <v>74.760000000000005</v>
      </c>
      <c r="J219" s="82">
        <v>73.02</v>
      </c>
      <c r="K219" s="82"/>
      <c r="L219" s="137">
        <v>164.67</v>
      </c>
      <c r="M219" s="137">
        <v>317.04000000000002</v>
      </c>
      <c r="N219" s="138">
        <v>4400000</v>
      </c>
      <c r="O219" s="138">
        <v>421940000</v>
      </c>
      <c r="P219" s="138">
        <v>135160000</v>
      </c>
      <c r="Q219" s="138">
        <v>286780000</v>
      </c>
      <c r="R219" s="87">
        <f t="shared" si="6"/>
        <v>4399580.4163721027</v>
      </c>
      <c r="S219" s="138">
        <v>421940000</v>
      </c>
      <c r="T219" s="87">
        <f t="shared" si="7"/>
        <v>8470534.8588486779</v>
      </c>
      <c r="U219" s="135"/>
      <c r="V219" s="115" t="s">
        <v>2043</v>
      </c>
      <c r="W219" s="115" t="s">
        <v>2043</v>
      </c>
      <c r="X219" s="115" t="s">
        <v>772</v>
      </c>
    </row>
    <row r="220" spans="1:24">
      <c r="A220" s="135"/>
      <c r="B220" s="135">
        <v>3</v>
      </c>
      <c r="C220" s="82">
        <v>1</v>
      </c>
      <c r="D220" s="82">
        <v>9</v>
      </c>
      <c r="E220" s="82"/>
      <c r="F220" s="83" t="s">
        <v>1242</v>
      </c>
      <c r="G220" s="82">
        <v>5</v>
      </c>
      <c r="H220" s="82">
        <v>32.4</v>
      </c>
      <c r="I220" s="82">
        <v>58.12</v>
      </c>
      <c r="J220" s="82">
        <v>56.76</v>
      </c>
      <c r="K220" s="82"/>
      <c r="L220" s="137">
        <v>128.01</v>
      </c>
      <c r="M220" s="137">
        <v>246.45999999999998</v>
      </c>
      <c r="N220" s="138">
        <v>4500000</v>
      </c>
      <c r="O220" s="138">
        <v>335460000</v>
      </c>
      <c r="P220" s="138">
        <v>107460000</v>
      </c>
      <c r="Q220" s="138">
        <v>228000000</v>
      </c>
      <c r="R220" s="87">
        <f t="shared" si="6"/>
        <v>4499548.3148825392</v>
      </c>
      <c r="S220" s="138">
        <v>335460000</v>
      </c>
      <c r="T220" s="87">
        <f t="shared" si="7"/>
        <v>8663062.8676349558</v>
      </c>
      <c r="U220" s="135"/>
      <c r="V220" s="115" t="s">
        <v>2043</v>
      </c>
      <c r="W220" s="115" t="s">
        <v>2043</v>
      </c>
      <c r="X220" s="115" t="s">
        <v>772</v>
      </c>
    </row>
    <row r="221" spans="1:24">
      <c r="A221" s="135"/>
      <c r="B221" s="135">
        <v>3</v>
      </c>
      <c r="C221" s="82">
        <v>1</v>
      </c>
      <c r="D221" s="82">
        <v>9</v>
      </c>
      <c r="E221" s="82"/>
      <c r="F221" s="83" t="s">
        <v>1243</v>
      </c>
      <c r="G221" s="82">
        <v>5</v>
      </c>
      <c r="H221" s="82">
        <v>30.51</v>
      </c>
      <c r="I221" s="82">
        <v>54.73</v>
      </c>
      <c r="J221" s="82">
        <v>53.45</v>
      </c>
      <c r="K221" s="82"/>
      <c r="L221" s="137">
        <v>120.54</v>
      </c>
      <c r="M221" s="137">
        <v>232.08</v>
      </c>
      <c r="N221" s="138">
        <v>4600000</v>
      </c>
      <c r="O221" s="138">
        <v>322910000</v>
      </c>
      <c r="P221" s="138">
        <v>103440000</v>
      </c>
      <c r="Q221" s="138">
        <v>219470000</v>
      </c>
      <c r="R221" s="87">
        <f t="shared" si="6"/>
        <v>4599582.3611692749</v>
      </c>
      <c r="S221" s="138">
        <v>322910000</v>
      </c>
      <c r="T221" s="87">
        <f t="shared" si="7"/>
        <v>8855741.4499764834</v>
      </c>
      <c r="U221" s="135"/>
      <c r="V221" s="115" t="s">
        <v>2043</v>
      </c>
      <c r="W221" s="115" t="s">
        <v>2043</v>
      </c>
      <c r="X221" s="115" t="s">
        <v>772</v>
      </c>
    </row>
    <row r="222" spans="1:24">
      <c r="A222" s="135"/>
      <c r="B222" s="135">
        <v>3</v>
      </c>
      <c r="C222" s="82">
        <v>1</v>
      </c>
      <c r="D222" s="82">
        <v>9</v>
      </c>
      <c r="E222" s="82"/>
      <c r="F222" s="83" t="s">
        <v>2020</v>
      </c>
      <c r="G222" s="82">
        <v>5</v>
      </c>
      <c r="H222" s="82">
        <v>31.79</v>
      </c>
      <c r="I222" s="82">
        <v>57.01</v>
      </c>
      <c r="J222" s="82">
        <v>55.68</v>
      </c>
      <c r="K222" s="82"/>
      <c r="L222" s="137">
        <v>125.57</v>
      </c>
      <c r="M222" s="137">
        <v>241.76</v>
      </c>
      <c r="N222" s="138">
        <v>4600000</v>
      </c>
      <c r="O222" s="138">
        <v>336370000</v>
      </c>
      <c r="P222" s="138">
        <v>107750000</v>
      </c>
      <c r="Q222" s="138">
        <v>228620000</v>
      </c>
      <c r="R222" s="87">
        <f t="shared" si="6"/>
        <v>4599466.1736795185</v>
      </c>
      <c r="S222" s="138">
        <v>336370000</v>
      </c>
      <c r="T222" s="87">
        <f t="shared" si="7"/>
        <v>8855355.1178526748</v>
      </c>
      <c r="U222" s="135"/>
      <c r="V222" s="115" t="s">
        <v>2043</v>
      </c>
      <c r="W222" s="115" t="s">
        <v>2043</v>
      </c>
      <c r="X222" s="115" t="s">
        <v>772</v>
      </c>
    </row>
    <row r="223" spans="1:24">
      <c r="A223" s="135"/>
      <c r="B223" s="135">
        <v>3</v>
      </c>
      <c r="C223" s="82">
        <v>1</v>
      </c>
      <c r="D223" s="82">
        <v>9</v>
      </c>
      <c r="E223" s="82"/>
      <c r="F223" s="83" t="s">
        <v>2021</v>
      </c>
      <c r="G223" s="82">
        <v>5</v>
      </c>
      <c r="H223" s="82">
        <v>26.03</v>
      </c>
      <c r="I223" s="82">
        <v>46.67</v>
      </c>
      <c r="J223" s="82">
        <v>45.59</v>
      </c>
      <c r="K223" s="82"/>
      <c r="L223" s="137">
        <v>102.82</v>
      </c>
      <c r="M223" s="137">
        <v>197.94</v>
      </c>
      <c r="N223" s="138">
        <v>4600000</v>
      </c>
      <c r="O223" s="138">
        <v>275400000</v>
      </c>
      <c r="P223" s="138">
        <v>88220000</v>
      </c>
      <c r="Q223" s="138">
        <v>187180000</v>
      </c>
      <c r="R223" s="87">
        <f t="shared" si="6"/>
        <v>4599440.3513210863</v>
      </c>
      <c r="S223" s="138">
        <v>275400000</v>
      </c>
      <c r="T223" s="87">
        <f t="shared" si="7"/>
        <v>8854437.1050427537</v>
      </c>
      <c r="U223" s="135"/>
      <c r="V223" s="115" t="s">
        <v>2043</v>
      </c>
      <c r="W223" s="115" t="s">
        <v>2043</v>
      </c>
      <c r="X223" s="115" t="s">
        <v>772</v>
      </c>
    </row>
    <row r="224" spans="1:24">
      <c r="A224" s="135"/>
      <c r="B224" s="135">
        <v>3</v>
      </c>
      <c r="C224" s="82">
        <v>1</v>
      </c>
      <c r="D224" s="82">
        <v>9</v>
      </c>
      <c r="E224" s="82"/>
      <c r="F224" s="83" t="s">
        <v>2022</v>
      </c>
      <c r="G224" s="82">
        <v>5</v>
      </c>
      <c r="H224" s="82">
        <v>30.7</v>
      </c>
      <c r="I224" s="82">
        <v>55.06</v>
      </c>
      <c r="J224" s="82">
        <v>53.77</v>
      </c>
      <c r="K224" s="82"/>
      <c r="L224" s="137">
        <v>121.27</v>
      </c>
      <c r="M224" s="137">
        <v>233.47</v>
      </c>
      <c r="N224" s="138">
        <v>4600000</v>
      </c>
      <c r="O224" s="138">
        <v>324840000</v>
      </c>
      <c r="P224" s="138">
        <v>104060000</v>
      </c>
      <c r="Q224" s="138">
        <v>220780000</v>
      </c>
      <c r="R224" s="87">
        <f t="shared" si="6"/>
        <v>4599525.590737232</v>
      </c>
      <c r="S224" s="138">
        <v>324840000</v>
      </c>
      <c r="T224" s="87">
        <f t="shared" si="7"/>
        <v>8855044.4435509332</v>
      </c>
      <c r="U224" s="135"/>
      <c r="V224" s="115" t="s">
        <v>2043</v>
      </c>
      <c r="W224" s="115" t="s">
        <v>2043</v>
      </c>
      <c r="X224" s="115" t="s">
        <v>772</v>
      </c>
    </row>
    <row r="225" spans="1:24">
      <c r="A225" s="135"/>
      <c r="B225" s="135">
        <v>3</v>
      </c>
      <c r="C225" s="82">
        <v>1</v>
      </c>
      <c r="D225" s="82">
        <v>9</v>
      </c>
      <c r="E225" s="82"/>
      <c r="F225" s="83" t="s">
        <v>2023</v>
      </c>
      <c r="G225" s="82">
        <v>5</v>
      </c>
      <c r="H225" s="82">
        <v>46.64</v>
      </c>
      <c r="I225" s="82">
        <v>83.64</v>
      </c>
      <c r="J225" s="82">
        <v>81.680000000000007</v>
      </c>
      <c r="K225" s="82"/>
      <c r="L225" s="137">
        <v>184.22</v>
      </c>
      <c r="M225" s="137">
        <v>354.66999999999996</v>
      </c>
      <c r="N225" s="138">
        <v>4800000</v>
      </c>
      <c r="O225" s="138">
        <v>514930000</v>
      </c>
      <c r="P225" s="138">
        <v>164950000</v>
      </c>
      <c r="Q225" s="138">
        <v>349980000</v>
      </c>
      <c r="R225" s="87">
        <f t="shared" si="6"/>
        <v>4799526.1338266497</v>
      </c>
      <c r="S225" s="138">
        <v>514930000</v>
      </c>
      <c r="T225" s="87">
        <f t="shared" si="7"/>
        <v>9240299.2828373555</v>
      </c>
      <c r="U225" s="135"/>
      <c r="V225" s="115" t="s">
        <v>2043</v>
      </c>
      <c r="W225" s="115" t="s">
        <v>2043</v>
      </c>
      <c r="X225" s="115" t="s">
        <v>772</v>
      </c>
    </row>
    <row r="226" spans="1:24">
      <c r="A226" s="135"/>
      <c r="B226" s="135">
        <v>3</v>
      </c>
      <c r="C226" s="82">
        <v>1</v>
      </c>
      <c r="D226" s="82">
        <v>10</v>
      </c>
      <c r="E226" s="82"/>
      <c r="F226" s="83">
        <v>1001</v>
      </c>
      <c r="G226" s="82">
        <v>5</v>
      </c>
      <c r="H226" s="82">
        <v>39.840000000000003</v>
      </c>
      <c r="I226" s="82">
        <v>71.45</v>
      </c>
      <c r="J226" s="82">
        <v>69.78</v>
      </c>
      <c r="K226" s="82"/>
      <c r="L226" s="137">
        <v>157.38</v>
      </c>
      <c r="M226" s="137">
        <v>302.99</v>
      </c>
      <c r="N226" s="138">
        <v>4900000</v>
      </c>
      <c r="O226" s="138">
        <v>449100000</v>
      </c>
      <c r="P226" s="138">
        <v>143890000</v>
      </c>
      <c r="Q226" s="138">
        <v>305210000</v>
      </c>
      <c r="R226" s="87">
        <f t="shared" si="6"/>
        <v>4899924.4172202172</v>
      </c>
      <c r="S226" s="138">
        <v>449100000</v>
      </c>
      <c r="T226" s="87">
        <f t="shared" si="7"/>
        <v>9433397.5039620902</v>
      </c>
      <c r="U226" s="135"/>
      <c r="V226" s="115" t="s">
        <v>2043</v>
      </c>
      <c r="W226" s="115" t="s">
        <v>2043</v>
      </c>
      <c r="X226" s="115" t="s">
        <v>772</v>
      </c>
    </row>
    <row r="227" spans="1:24">
      <c r="A227" s="135"/>
      <c r="B227" s="135">
        <v>3</v>
      </c>
      <c r="C227" s="82">
        <v>1</v>
      </c>
      <c r="D227" s="82">
        <v>10</v>
      </c>
      <c r="E227" s="82"/>
      <c r="F227" s="83">
        <v>1002</v>
      </c>
      <c r="G227" s="82">
        <v>5</v>
      </c>
      <c r="H227" s="82">
        <v>30.7</v>
      </c>
      <c r="I227" s="82">
        <v>55.06</v>
      </c>
      <c r="J227" s="82">
        <v>53.77</v>
      </c>
      <c r="K227" s="82"/>
      <c r="L227" s="137">
        <v>121.27</v>
      </c>
      <c r="M227" s="137">
        <v>233.47</v>
      </c>
      <c r="N227" s="138">
        <v>4700000</v>
      </c>
      <c r="O227" s="138">
        <v>331930000</v>
      </c>
      <c r="P227" s="138">
        <v>106350000</v>
      </c>
      <c r="Q227" s="138">
        <v>225580000</v>
      </c>
      <c r="R227" s="87">
        <f t="shared" si="6"/>
        <v>4699915.433239162</v>
      </c>
      <c r="S227" s="138">
        <v>331930000</v>
      </c>
      <c r="T227" s="87">
        <f t="shared" si="7"/>
        <v>9048315.7928452808</v>
      </c>
      <c r="U227" s="135"/>
      <c r="V227" s="115" t="s">
        <v>2043</v>
      </c>
      <c r="W227" s="115" t="s">
        <v>2043</v>
      </c>
      <c r="X227" s="115" t="s">
        <v>772</v>
      </c>
    </row>
    <row r="228" spans="1:24">
      <c r="A228" s="135"/>
      <c r="B228" s="135">
        <v>3</v>
      </c>
      <c r="C228" s="82">
        <v>1</v>
      </c>
      <c r="D228" s="82">
        <v>10</v>
      </c>
      <c r="E228" s="82"/>
      <c r="F228" s="83">
        <v>1003</v>
      </c>
      <c r="G228" s="82">
        <v>5</v>
      </c>
      <c r="H228" s="82">
        <v>26.03</v>
      </c>
      <c r="I228" s="82">
        <v>46.67</v>
      </c>
      <c r="J228" s="82">
        <v>45.59</v>
      </c>
      <c r="K228" s="82"/>
      <c r="L228" s="137">
        <v>102.82</v>
      </c>
      <c r="M228" s="137">
        <v>197.94</v>
      </c>
      <c r="N228" s="138">
        <v>4700000</v>
      </c>
      <c r="O228" s="138">
        <v>281420000</v>
      </c>
      <c r="P228" s="138">
        <v>90170000</v>
      </c>
      <c r="Q228" s="138">
        <v>191250000</v>
      </c>
      <c r="R228" s="87">
        <f t="shared" si="6"/>
        <v>4699980.0423702989</v>
      </c>
      <c r="S228" s="138">
        <v>281420000</v>
      </c>
      <c r="T228" s="87">
        <f t="shared" si="7"/>
        <v>9047987.2552691791</v>
      </c>
      <c r="U228" s="135"/>
      <c r="V228" s="115" t="s">
        <v>2043</v>
      </c>
      <c r="W228" s="115" t="s">
        <v>2043</v>
      </c>
      <c r="X228" s="115" t="s">
        <v>772</v>
      </c>
    </row>
    <row r="229" spans="1:24">
      <c r="A229" s="135"/>
      <c r="B229" s="135">
        <v>3</v>
      </c>
      <c r="C229" s="82">
        <v>1</v>
      </c>
      <c r="D229" s="82">
        <v>10</v>
      </c>
      <c r="E229" s="82"/>
      <c r="F229" s="83">
        <v>1004</v>
      </c>
      <c r="G229" s="82">
        <v>5</v>
      </c>
      <c r="H229" s="82">
        <v>29.56</v>
      </c>
      <c r="I229" s="82">
        <v>53.01</v>
      </c>
      <c r="J229" s="82">
        <v>51.77</v>
      </c>
      <c r="K229" s="82"/>
      <c r="L229" s="137">
        <v>116.75</v>
      </c>
      <c r="M229" s="137">
        <v>224.79</v>
      </c>
      <c r="N229" s="138">
        <v>4700000</v>
      </c>
      <c r="O229" s="138">
        <v>319600000</v>
      </c>
      <c r="P229" s="138">
        <v>102400000</v>
      </c>
      <c r="Q229" s="138">
        <v>217200000</v>
      </c>
      <c r="R229" s="87">
        <f t="shared" si="6"/>
        <v>4700070.8466561446</v>
      </c>
      <c r="S229" s="138">
        <v>319600000</v>
      </c>
      <c r="T229" s="87">
        <f t="shared" si="7"/>
        <v>9049498.2922469787</v>
      </c>
      <c r="U229" s="135"/>
      <c r="V229" s="115" t="s">
        <v>2043</v>
      </c>
      <c r="W229" s="115" t="s">
        <v>2043</v>
      </c>
      <c r="X229" s="115" t="s">
        <v>772</v>
      </c>
    </row>
    <row r="230" spans="1:24">
      <c r="A230" s="135"/>
      <c r="B230" s="135">
        <v>3</v>
      </c>
      <c r="C230" s="82">
        <v>1</v>
      </c>
      <c r="D230" s="82">
        <v>10</v>
      </c>
      <c r="E230" s="82"/>
      <c r="F230" s="83">
        <v>1005</v>
      </c>
      <c r="G230" s="82">
        <v>5</v>
      </c>
      <c r="H230" s="82">
        <v>30.31</v>
      </c>
      <c r="I230" s="82">
        <v>54.37</v>
      </c>
      <c r="J230" s="82">
        <v>53.1</v>
      </c>
      <c r="K230" s="82"/>
      <c r="L230" s="137">
        <v>119.75</v>
      </c>
      <c r="M230" s="137">
        <v>230.55</v>
      </c>
      <c r="N230" s="138">
        <v>4900000</v>
      </c>
      <c r="O230" s="138">
        <v>341730000</v>
      </c>
      <c r="P230" s="138">
        <v>109490000</v>
      </c>
      <c r="Q230" s="138">
        <v>232240000</v>
      </c>
      <c r="R230" s="87">
        <f t="shared" si="6"/>
        <v>4899960.7478344096</v>
      </c>
      <c r="S230" s="138">
        <v>341730000</v>
      </c>
      <c r="T230" s="87">
        <f t="shared" si="7"/>
        <v>9433703.1349747237</v>
      </c>
      <c r="U230" s="135"/>
      <c r="V230" s="115" t="s">
        <v>2043</v>
      </c>
      <c r="W230" s="115" t="s">
        <v>2043</v>
      </c>
      <c r="X230" s="115" t="s">
        <v>772</v>
      </c>
    </row>
    <row r="231" spans="1:24">
      <c r="A231" s="135"/>
      <c r="B231" s="135">
        <v>3</v>
      </c>
      <c r="C231" s="82">
        <v>1</v>
      </c>
      <c r="D231" s="82">
        <v>10</v>
      </c>
      <c r="E231" s="82"/>
      <c r="F231" s="83">
        <v>1006</v>
      </c>
      <c r="G231" s="82">
        <v>5</v>
      </c>
      <c r="H231" s="82">
        <v>32.36</v>
      </c>
      <c r="I231" s="82">
        <v>58.02</v>
      </c>
      <c r="J231" s="82">
        <v>56.67</v>
      </c>
      <c r="K231" s="82"/>
      <c r="L231" s="137">
        <v>127.81</v>
      </c>
      <c r="M231" s="137">
        <v>246.06000000000003</v>
      </c>
      <c r="N231" s="138">
        <v>4600000</v>
      </c>
      <c r="O231" s="138">
        <v>342390000</v>
      </c>
      <c r="P231" s="138">
        <v>109700000</v>
      </c>
      <c r="Q231" s="138">
        <v>232690000</v>
      </c>
      <c r="R231" s="87">
        <f t="shared" si="6"/>
        <v>4599966.5471634604</v>
      </c>
      <c r="S231" s="138">
        <v>342390000</v>
      </c>
      <c r="T231" s="87">
        <f t="shared" si="7"/>
        <v>8855862.3628436066</v>
      </c>
      <c r="U231" s="135"/>
      <c r="V231" s="115" t="s">
        <v>2043</v>
      </c>
      <c r="W231" s="115" t="s">
        <v>2043</v>
      </c>
      <c r="X231" s="115" t="s">
        <v>772</v>
      </c>
    </row>
    <row r="232" spans="1:24">
      <c r="A232" s="135"/>
      <c r="B232" s="135">
        <v>3</v>
      </c>
      <c r="C232" s="82">
        <v>1</v>
      </c>
      <c r="D232" s="82">
        <v>10</v>
      </c>
      <c r="E232" s="82"/>
      <c r="F232" s="83">
        <v>1007</v>
      </c>
      <c r="G232" s="82">
        <v>5</v>
      </c>
      <c r="H232" s="82">
        <v>30.51</v>
      </c>
      <c r="I232" s="82">
        <v>54.73</v>
      </c>
      <c r="J232" s="82">
        <v>53.45</v>
      </c>
      <c r="K232" s="82"/>
      <c r="L232" s="137">
        <v>120.54</v>
      </c>
      <c r="M232" s="137">
        <v>232.08</v>
      </c>
      <c r="N232" s="138">
        <v>4500000</v>
      </c>
      <c r="O232" s="138">
        <v>315920000</v>
      </c>
      <c r="P232" s="138">
        <v>101220000</v>
      </c>
      <c r="Q232" s="138">
        <v>214700000</v>
      </c>
      <c r="R232" s="87">
        <f t="shared" si="6"/>
        <v>4500015.6685782336</v>
      </c>
      <c r="S232" s="138">
        <v>315920000</v>
      </c>
      <c r="T232" s="87">
        <f t="shared" si="7"/>
        <v>8664042.1135194656</v>
      </c>
      <c r="U232" s="135"/>
      <c r="V232" s="115" t="s">
        <v>2043</v>
      </c>
      <c r="W232" s="115" t="s">
        <v>2043</v>
      </c>
      <c r="X232" s="115" t="s">
        <v>772</v>
      </c>
    </row>
    <row r="233" spans="1:24">
      <c r="A233" s="135"/>
      <c r="B233" s="135">
        <v>3</v>
      </c>
      <c r="C233" s="82">
        <v>1</v>
      </c>
      <c r="D233" s="82">
        <v>10</v>
      </c>
      <c r="E233" s="82"/>
      <c r="F233" s="83">
        <v>1008</v>
      </c>
      <c r="G233" s="82">
        <v>5</v>
      </c>
      <c r="H233" s="82">
        <v>40.69</v>
      </c>
      <c r="I233" s="82">
        <v>72.97</v>
      </c>
      <c r="J233" s="82">
        <v>71.260000000000005</v>
      </c>
      <c r="K233" s="82"/>
      <c r="L233" s="137">
        <v>160.72</v>
      </c>
      <c r="M233" s="137">
        <v>309.43</v>
      </c>
      <c r="N233" s="138">
        <v>4700000</v>
      </c>
      <c r="O233" s="138">
        <v>439930000</v>
      </c>
      <c r="P233" s="138">
        <v>140950000</v>
      </c>
      <c r="Q233" s="138">
        <v>298980000</v>
      </c>
      <c r="R233" s="87">
        <f t="shared" si="6"/>
        <v>4699977.5380111067</v>
      </c>
      <c r="S233" s="138">
        <v>439930000</v>
      </c>
      <c r="T233" s="87">
        <f t="shared" si="7"/>
        <v>9048743.4643278811</v>
      </c>
      <c r="U233" s="135"/>
      <c r="V233" s="115" t="s">
        <v>2043</v>
      </c>
      <c r="W233" s="115" t="s">
        <v>2043</v>
      </c>
      <c r="X233" s="115" t="s">
        <v>772</v>
      </c>
    </row>
    <row r="234" spans="1:24">
      <c r="A234" s="135"/>
      <c r="B234" s="135">
        <v>3</v>
      </c>
      <c r="C234" s="82">
        <v>1</v>
      </c>
      <c r="D234" s="82">
        <v>10</v>
      </c>
      <c r="E234" s="82"/>
      <c r="F234" s="83">
        <v>1009</v>
      </c>
      <c r="G234" s="82">
        <v>5</v>
      </c>
      <c r="H234" s="82">
        <v>29.43</v>
      </c>
      <c r="I234" s="82">
        <v>52.77</v>
      </c>
      <c r="J234" s="82">
        <v>51.54</v>
      </c>
      <c r="K234" s="82"/>
      <c r="L234" s="137">
        <v>116.24</v>
      </c>
      <c r="M234" s="137">
        <v>223.79000000000002</v>
      </c>
      <c r="N234" s="138">
        <v>4500000</v>
      </c>
      <c r="O234" s="138">
        <v>304630000</v>
      </c>
      <c r="P234" s="138">
        <v>97600000</v>
      </c>
      <c r="Q234" s="138">
        <v>207030000</v>
      </c>
      <c r="R234" s="87">
        <f t="shared" si="6"/>
        <v>4499938.8816035101</v>
      </c>
      <c r="S234" s="138">
        <v>304630000</v>
      </c>
      <c r="T234" s="87">
        <f t="shared" si="7"/>
        <v>8663466.2965764776</v>
      </c>
      <c r="U234" s="135"/>
      <c r="V234" s="115" t="s">
        <v>2043</v>
      </c>
      <c r="W234" s="115" t="s">
        <v>2043</v>
      </c>
      <c r="X234" s="115" t="s">
        <v>772</v>
      </c>
    </row>
    <row r="235" spans="1:24">
      <c r="A235" s="135"/>
      <c r="B235" s="135">
        <v>3</v>
      </c>
      <c r="C235" s="82">
        <v>1</v>
      </c>
      <c r="D235" s="82">
        <v>10</v>
      </c>
      <c r="E235" s="82"/>
      <c r="F235" s="83">
        <v>1010</v>
      </c>
      <c r="G235" s="82">
        <v>5</v>
      </c>
      <c r="H235" s="82">
        <v>21.28</v>
      </c>
      <c r="I235" s="82">
        <v>38.17</v>
      </c>
      <c r="J235" s="82">
        <v>37.28</v>
      </c>
      <c r="K235" s="82"/>
      <c r="L235" s="137">
        <v>84.08</v>
      </c>
      <c r="M235" s="137">
        <v>161.87</v>
      </c>
      <c r="N235" s="138">
        <v>4500000</v>
      </c>
      <c r="O235" s="138">
        <v>220350000</v>
      </c>
      <c r="P235" s="138">
        <v>70600000</v>
      </c>
      <c r="Q235" s="138">
        <v>149750000</v>
      </c>
      <c r="R235" s="87">
        <f t="shared" si="6"/>
        <v>4500091.1352697583</v>
      </c>
      <c r="S235" s="138">
        <v>220350000</v>
      </c>
      <c r="T235" s="87">
        <f t="shared" si="7"/>
        <v>8663531.7800441943</v>
      </c>
      <c r="U235" s="135"/>
      <c r="V235" s="115" t="s">
        <v>2043</v>
      </c>
      <c r="W235" s="115" t="s">
        <v>2043</v>
      </c>
      <c r="X235" s="115" t="s">
        <v>772</v>
      </c>
    </row>
    <row r="236" spans="1:24">
      <c r="A236" s="135"/>
      <c r="B236" s="135">
        <v>3</v>
      </c>
      <c r="C236" s="82">
        <v>1</v>
      </c>
      <c r="D236" s="82">
        <v>10</v>
      </c>
      <c r="E236" s="82"/>
      <c r="F236" s="83">
        <v>1011</v>
      </c>
      <c r="G236" s="82">
        <v>5</v>
      </c>
      <c r="H236" s="82">
        <v>44.99</v>
      </c>
      <c r="I236" s="82">
        <v>80.680000000000007</v>
      </c>
      <c r="J236" s="82">
        <v>78.8</v>
      </c>
      <c r="K236" s="82"/>
      <c r="L236" s="137">
        <v>177.71</v>
      </c>
      <c r="M236" s="137">
        <v>342.14</v>
      </c>
      <c r="N236" s="138">
        <v>4500000</v>
      </c>
      <c r="O236" s="138">
        <v>465740000</v>
      </c>
      <c r="P236" s="138">
        <v>149220000</v>
      </c>
      <c r="Q236" s="138">
        <v>316520000</v>
      </c>
      <c r="R236" s="87">
        <f t="shared" si="6"/>
        <v>4500018.5995100355</v>
      </c>
      <c r="S236" s="138">
        <v>465740000</v>
      </c>
      <c r="T236" s="87">
        <f t="shared" si="7"/>
        <v>8663757.6030407045</v>
      </c>
      <c r="U236" s="135"/>
      <c r="V236" s="115" t="s">
        <v>2043</v>
      </c>
      <c r="W236" s="115" t="s">
        <v>2043</v>
      </c>
      <c r="X236" s="115" t="s">
        <v>772</v>
      </c>
    </row>
    <row r="237" spans="1:24">
      <c r="A237" s="135"/>
      <c r="B237" s="135">
        <v>3</v>
      </c>
      <c r="C237" s="82">
        <v>1</v>
      </c>
      <c r="D237" s="82">
        <v>10</v>
      </c>
      <c r="E237" s="82"/>
      <c r="F237" s="83">
        <v>1012</v>
      </c>
      <c r="G237" s="82">
        <v>5</v>
      </c>
      <c r="H237" s="82">
        <v>56.5</v>
      </c>
      <c r="I237" s="82">
        <v>101.32</v>
      </c>
      <c r="J237" s="82">
        <v>98.95</v>
      </c>
      <c r="K237" s="82"/>
      <c r="L237" s="137">
        <v>223.17</v>
      </c>
      <c r="M237" s="137">
        <v>429.65</v>
      </c>
      <c r="N237" s="138">
        <v>4700000</v>
      </c>
      <c r="O237" s="138">
        <v>610860000</v>
      </c>
      <c r="P237" s="138">
        <v>195720000</v>
      </c>
      <c r="Q237" s="138">
        <v>415140000</v>
      </c>
      <c r="R237" s="87">
        <f t="shared" si="6"/>
        <v>4700039.3362654401</v>
      </c>
      <c r="S237" s="138">
        <v>610860000</v>
      </c>
      <c r="T237" s="87">
        <f t="shared" si="7"/>
        <v>9048581.354243163</v>
      </c>
      <c r="U237" s="135"/>
      <c r="V237" s="115" t="s">
        <v>2043</v>
      </c>
      <c r="W237" s="115" t="s">
        <v>2043</v>
      </c>
      <c r="X237" s="115" t="s">
        <v>772</v>
      </c>
    </row>
    <row r="238" spans="1:24">
      <c r="A238" s="135"/>
      <c r="B238" s="135">
        <v>3</v>
      </c>
      <c r="C238" s="82">
        <v>1</v>
      </c>
      <c r="D238" s="82">
        <v>10</v>
      </c>
      <c r="E238" s="82"/>
      <c r="F238" s="83">
        <v>1013</v>
      </c>
      <c r="G238" s="82">
        <v>5</v>
      </c>
      <c r="H238" s="82">
        <v>31.79</v>
      </c>
      <c r="I238" s="82">
        <v>57.01</v>
      </c>
      <c r="J238" s="82">
        <v>55.68</v>
      </c>
      <c r="K238" s="82"/>
      <c r="L238" s="137">
        <v>125.57</v>
      </c>
      <c r="M238" s="137">
        <v>241.76</v>
      </c>
      <c r="N238" s="138">
        <v>4500000</v>
      </c>
      <c r="O238" s="138">
        <v>329090000</v>
      </c>
      <c r="P238" s="138">
        <v>105440000</v>
      </c>
      <c r="Q238" s="138">
        <v>223650000</v>
      </c>
      <c r="R238" s="87">
        <f t="shared" si="6"/>
        <v>4499920.6917864047</v>
      </c>
      <c r="S238" s="138">
        <v>329090000</v>
      </c>
      <c r="T238" s="87">
        <f t="shared" si="7"/>
        <v>8663700.1389366966</v>
      </c>
      <c r="U238" s="135"/>
      <c r="V238" s="115" t="s">
        <v>2043</v>
      </c>
      <c r="W238" s="115" t="s">
        <v>2043</v>
      </c>
      <c r="X238" s="115" t="s">
        <v>772</v>
      </c>
    </row>
    <row r="239" spans="1:24">
      <c r="A239" s="135"/>
      <c r="B239" s="135">
        <v>3</v>
      </c>
      <c r="C239" s="82">
        <v>1</v>
      </c>
      <c r="D239" s="82">
        <v>10</v>
      </c>
      <c r="E239" s="82"/>
      <c r="F239" s="83">
        <v>1014</v>
      </c>
      <c r="G239" s="82">
        <v>5</v>
      </c>
      <c r="H239" s="82">
        <v>30.51</v>
      </c>
      <c r="I239" s="82">
        <v>54.73</v>
      </c>
      <c r="J239" s="82">
        <v>53.45</v>
      </c>
      <c r="K239" s="82"/>
      <c r="L239" s="137">
        <v>120.54</v>
      </c>
      <c r="M239" s="137">
        <v>232.08</v>
      </c>
      <c r="N239" s="138">
        <v>4500000</v>
      </c>
      <c r="O239" s="138">
        <v>315920000</v>
      </c>
      <c r="P239" s="138">
        <v>101220000</v>
      </c>
      <c r="Q239" s="138">
        <v>214700000</v>
      </c>
      <c r="R239" s="87">
        <f t="shared" si="6"/>
        <v>4500015.6685782336</v>
      </c>
      <c r="S239" s="138">
        <v>315920000</v>
      </c>
      <c r="T239" s="87">
        <f t="shared" si="7"/>
        <v>8664042.1135194656</v>
      </c>
      <c r="U239" s="135"/>
      <c r="V239" s="115" t="s">
        <v>2043</v>
      </c>
      <c r="W239" s="115" t="s">
        <v>2043</v>
      </c>
      <c r="X239" s="115" t="s">
        <v>772</v>
      </c>
    </row>
    <row r="240" spans="1:24">
      <c r="A240" s="135"/>
      <c r="B240" s="135">
        <v>3</v>
      </c>
      <c r="C240" s="82">
        <v>1</v>
      </c>
      <c r="D240" s="82">
        <v>10</v>
      </c>
      <c r="E240" s="82"/>
      <c r="F240" s="83">
        <v>1015</v>
      </c>
      <c r="G240" s="82">
        <v>5</v>
      </c>
      <c r="H240" s="82">
        <v>32.4</v>
      </c>
      <c r="I240" s="82">
        <v>58.12</v>
      </c>
      <c r="J240" s="82">
        <v>56.76</v>
      </c>
      <c r="K240" s="82"/>
      <c r="L240" s="137">
        <v>128.01</v>
      </c>
      <c r="M240" s="137">
        <v>246.45999999999998</v>
      </c>
      <c r="N240" s="138">
        <v>4400000</v>
      </c>
      <c r="O240" s="138">
        <v>328030000</v>
      </c>
      <c r="P240" s="138">
        <v>105100000</v>
      </c>
      <c r="Q240" s="138">
        <v>222930000</v>
      </c>
      <c r="R240" s="87">
        <f t="shared" si="6"/>
        <v>4399889.2080454277</v>
      </c>
      <c r="S240" s="138">
        <v>328030000</v>
      </c>
      <c r="T240" s="87">
        <f t="shared" si="7"/>
        <v>8471187.3620410617</v>
      </c>
      <c r="U240" s="135"/>
      <c r="V240" s="115" t="s">
        <v>2043</v>
      </c>
      <c r="W240" s="115" t="s">
        <v>2043</v>
      </c>
      <c r="X240" s="115" t="s">
        <v>772</v>
      </c>
    </row>
    <row r="241" spans="1:24">
      <c r="A241" s="135"/>
      <c r="B241" s="135">
        <v>3</v>
      </c>
      <c r="C241" s="82">
        <v>1</v>
      </c>
      <c r="D241" s="82">
        <v>10</v>
      </c>
      <c r="E241" s="82"/>
      <c r="F241" s="83">
        <v>1016</v>
      </c>
      <c r="G241" s="82">
        <v>5</v>
      </c>
      <c r="H241" s="82">
        <v>41.69</v>
      </c>
      <c r="I241" s="82">
        <v>74.760000000000005</v>
      </c>
      <c r="J241" s="82">
        <v>73.02</v>
      </c>
      <c r="K241" s="82"/>
      <c r="L241" s="137">
        <v>164.67</v>
      </c>
      <c r="M241" s="137">
        <v>317.04000000000002</v>
      </c>
      <c r="N241" s="138">
        <v>4500000</v>
      </c>
      <c r="O241" s="138">
        <v>431580000</v>
      </c>
      <c r="P241" s="138">
        <v>138280000</v>
      </c>
      <c r="Q241" s="138">
        <v>293300000</v>
      </c>
      <c r="R241" s="87">
        <f t="shared" si="6"/>
        <v>4500096.9713652944</v>
      </c>
      <c r="S241" s="138">
        <v>431580000</v>
      </c>
      <c r="T241" s="87">
        <f t="shared" si="7"/>
        <v>8664059.9004169125</v>
      </c>
      <c r="U241" s="135"/>
      <c r="V241" s="115" t="s">
        <v>2043</v>
      </c>
      <c r="W241" s="115" t="s">
        <v>2043</v>
      </c>
      <c r="X241" s="115" t="s">
        <v>772</v>
      </c>
    </row>
    <row r="242" spans="1:24">
      <c r="A242" s="135"/>
      <c r="B242" s="135">
        <v>3</v>
      </c>
      <c r="C242" s="82">
        <v>1</v>
      </c>
      <c r="D242" s="82">
        <v>10</v>
      </c>
      <c r="E242" s="82"/>
      <c r="F242" s="83">
        <v>1017</v>
      </c>
      <c r="G242" s="82">
        <v>5</v>
      </c>
      <c r="H242" s="82">
        <v>32.4</v>
      </c>
      <c r="I242" s="82">
        <v>58.12</v>
      </c>
      <c r="J242" s="82">
        <v>56.76</v>
      </c>
      <c r="K242" s="82"/>
      <c r="L242" s="137">
        <v>128.01</v>
      </c>
      <c r="M242" s="137">
        <v>246.45999999999998</v>
      </c>
      <c r="N242" s="138">
        <v>4600000</v>
      </c>
      <c r="O242" s="138">
        <v>342950000</v>
      </c>
      <c r="P242" s="138">
        <v>109880000</v>
      </c>
      <c r="Q242" s="138">
        <v>233070000</v>
      </c>
      <c r="R242" s="87">
        <f t="shared" si="6"/>
        <v>4600012.2058933005</v>
      </c>
      <c r="S242" s="138">
        <v>342950000</v>
      </c>
      <c r="T242" s="87">
        <f t="shared" si="7"/>
        <v>8856487.8389536999</v>
      </c>
      <c r="U242" s="135"/>
      <c r="V242" s="115" t="s">
        <v>2043</v>
      </c>
      <c r="W242" s="115" t="s">
        <v>2043</v>
      </c>
      <c r="X242" s="115" t="s">
        <v>772</v>
      </c>
    </row>
    <row r="243" spans="1:24">
      <c r="A243" s="135"/>
      <c r="B243" s="135">
        <v>3</v>
      </c>
      <c r="C243" s="82">
        <v>1</v>
      </c>
      <c r="D243" s="82">
        <v>10</v>
      </c>
      <c r="E243" s="82"/>
      <c r="F243" s="83">
        <v>1018</v>
      </c>
      <c r="G243" s="82">
        <v>5</v>
      </c>
      <c r="H243" s="82">
        <v>30.51</v>
      </c>
      <c r="I243" s="82">
        <v>54.73</v>
      </c>
      <c r="J243" s="82">
        <v>53.45</v>
      </c>
      <c r="K243" s="82"/>
      <c r="L243" s="137">
        <v>120.54</v>
      </c>
      <c r="M243" s="137">
        <v>232.08</v>
      </c>
      <c r="N243" s="138">
        <v>4700000</v>
      </c>
      <c r="O243" s="138">
        <v>329960000</v>
      </c>
      <c r="P243" s="138">
        <v>105720000</v>
      </c>
      <c r="Q243" s="138">
        <v>224240000</v>
      </c>
      <c r="R243" s="87">
        <f t="shared" si="6"/>
        <v>4700003.7034821277</v>
      </c>
      <c r="S243" s="138">
        <v>329960000</v>
      </c>
      <c r="T243" s="87">
        <f t="shared" si="7"/>
        <v>9049086.2743000854</v>
      </c>
      <c r="U243" s="135"/>
      <c r="V243" s="115" t="s">
        <v>2043</v>
      </c>
      <c r="W243" s="115" t="s">
        <v>2043</v>
      </c>
      <c r="X243" s="115" t="s">
        <v>772</v>
      </c>
    </row>
    <row r="244" spans="1:24">
      <c r="A244" s="135"/>
      <c r="B244" s="135">
        <v>3</v>
      </c>
      <c r="C244" s="82">
        <v>1</v>
      </c>
      <c r="D244" s="82">
        <v>10</v>
      </c>
      <c r="E244" s="82"/>
      <c r="F244" s="83">
        <v>1019</v>
      </c>
      <c r="G244" s="82">
        <v>5</v>
      </c>
      <c r="H244" s="82">
        <v>31.79</v>
      </c>
      <c r="I244" s="82">
        <v>57.01</v>
      </c>
      <c r="J244" s="82">
        <v>55.68</v>
      </c>
      <c r="K244" s="82"/>
      <c r="L244" s="137">
        <v>125.57</v>
      </c>
      <c r="M244" s="137">
        <v>241.76</v>
      </c>
      <c r="N244" s="138">
        <v>4700000</v>
      </c>
      <c r="O244" s="138">
        <v>343720000</v>
      </c>
      <c r="P244" s="138">
        <v>110130000</v>
      </c>
      <c r="Q244" s="138">
        <v>233590000</v>
      </c>
      <c r="R244" s="87">
        <f t="shared" si="6"/>
        <v>4699968.8236677591</v>
      </c>
      <c r="S244" s="138">
        <v>343720000</v>
      </c>
      <c r="T244" s="87">
        <f t="shared" si="7"/>
        <v>9048852.9331043828</v>
      </c>
      <c r="U244" s="135"/>
      <c r="V244" s="115" t="s">
        <v>2043</v>
      </c>
      <c r="W244" s="115" t="s">
        <v>2043</v>
      </c>
      <c r="X244" s="115" t="s">
        <v>772</v>
      </c>
    </row>
    <row r="245" spans="1:24">
      <c r="A245" s="135"/>
      <c r="B245" s="135">
        <v>3</v>
      </c>
      <c r="C245" s="82">
        <v>1</v>
      </c>
      <c r="D245" s="82">
        <v>10</v>
      </c>
      <c r="E245" s="82"/>
      <c r="F245" s="83">
        <v>1020</v>
      </c>
      <c r="G245" s="82">
        <v>5</v>
      </c>
      <c r="H245" s="82">
        <v>26.03</v>
      </c>
      <c r="I245" s="82">
        <v>46.67</v>
      </c>
      <c r="J245" s="82">
        <v>45.59</v>
      </c>
      <c r="K245" s="82"/>
      <c r="L245" s="137">
        <v>102.82</v>
      </c>
      <c r="M245" s="137">
        <v>197.94</v>
      </c>
      <c r="N245" s="138">
        <v>4700000</v>
      </c>
      <c r="O245" s="138">
        <v>281420000</v>
      </c>
      <c r="P245" s="138">
        <v>90170000</v>
      </c>
      <c r="Q245" s="138">
        <v>191250000</v>
      </c>
      <c r="R245" s="87">
        <f t="shared" si="6"/>
        <v>4699980.0423702989</v>
      </c>
      <c r="S245" s="138">
        <v>281420000</v>
      </c>
      <c r="T245" s="87">
        <f t="shared" si="7"/>
        <v>9047987.2552691791</v>
      </c>
      <c r="U245" s="135"/>
      <c r="V245" s="115" t="s">
        <v>2043</v>
      </c>
      <c r="W245" s="115" t="s">
        <v>2043</v>
      </c>
      <c r="X245" s="115" t="s">
        <v>772</v>
      </c>
    </row>
    <row r="246" spans="1:24">
      <c r="A246" s="135"/>
      <c r="B246" s="135">
        <v>3</v>
      </c>
      <c r="C246" s="82">
        <v>1</v>
      </c>
      <c r="D246" s="82">
        <v>10</v>
      </c>
      <c r="E246" s="82"/>
      <c r="F246" s="83">
        <v>1021</v>
      </c>
      <c r="G246" s="82">
        <v>5</v>
      </c>
      <c r="H246" s="82">
        <v>30.7</v>
      </c>
      <c r="I246" s="82">
        <v>55.06</v>
      </c>
      <c r="J246" s="82">
        <v>53.77</v>
      </c>
      <c r="K246" s="82"/>
      <c r="L246" s="137">
        <v>121.27</v>
      </c>
      <c r="M246" s="137">
        <v>233.47</v>
      </c>
      <c r="N246" s="138">
        <v>4700000</v>
      </c>
      <c r="O246" s="138">
        <v>331930000</v>
      </c>
      <c r="P246" s="138">
        <v>106350000</v>
      </c>
      <c r="Q246" s="138">
        <v>225580000</v>
      </c>
      <c r="R246" s="87">
        <f t="shared" si="6"/>
        <v>4699915.433239162</v>
      </c>
      <c r="S246" s="138">
        <v>331930000</v>
      </c>
      <c r="T246" s="87">
        <f t="shared" si="7"/>
        <v>9048315.7928452808</v>
      </c>
      <c r="U246" s="135"/>
      <c r="V246" s="115" t="s">
        <v>2043</v>
      </c>
      <c r="W246" s="115" t="s">
        <v>2043</v>
      </c>
      <c r="X246" s="115" t="s">
        <v>772</v>
      </c>
    </row>
    <row r="247" spans="1:24">
      <c r="A247" s="135"/>
      <c r="B247" s="135">
        <v>3</v>
      </c>
      <c r="C247" s="82">
        <v>1</v>
      </c>
      <c r="D247" s="82">
        <v>10</v>
      </c>
      <c r="E247" s="82"/>
      <c r="F247" s="83">
        <v>1022</v>
      </c>
      <c r="G247" s="82">
        <v>5</v>
      </c>
      <c r="H247" s="82">
        <v>46.64</v>
      </c>
      <c r="I247" s="82">
        <v>83.64</v>
      </c>
      <c r="J247" s="82">
        <v>81.680000000000007</v>
      </c>
      <c r="K247" s="82"/>
      <c r="L247" s="137">
        <v>184.22</v>
      </c>
      <c r="M247" s="137">
        <v>354.66999999999996</v>
      </c>
      <c r="N247" s="138">
        <v>4900000</v>
      </c>
      <c r="O247" s="138">
        <v>525710000</v>
      </c>
      <c r="P247" s="138">
        <v>168440000</v>
      </c>
      <c r="Q247" s="138">
        <v>357270000</v>
      </c>
      <c r="R247" s="87">
        <f t="shared" si="6"/>
        <v>4900003.6583885346</v>
      </c>
      <c r="S247" s="138">
        <v>525710000</v>
      </c>
      <c r="T247" s="87">
        <f t="shared" si="7"/>
        <v>9433743.8797126338</v>
      </c>
      <c r="U247" s="135"/>
      <c r="V247" s="115" t="s">
        <v>2043</v>
      </c>
      <c r="W247" s="115" t="s">
        <v>2043</v>
      </c>
      <c r="X247" s="115" t="s">
        <v>772</v>
      </c>
    </row>
    <row r="248" spans="1:24">
      <c r="A248" s="135"/>
      <c r="B248" s="135">
        <v>3</v>
      </c>
      <c r="C248" s="82">
        <v>1</v>
      </c>
      <c r="D248" s="82">
        <v>11</v>
      </c>
      <c r="E248" s="82"/>
      <c r="F248" s="83">
        <v>1101</v>
      </c>
      <c r="G248" s="82">
        <v>5</v>
      </c>
      <c r="H248" s="82">
        <v>39.840000000000003</v>
      </c>
      <c r="I248" s="82">
        <v>71.45</v>
      </c>
      <c r="J248" s="82">
        <v>69.78</v>
      </c>
      <c r="K248" s="82"/>
      <c r="L248" s="137">
        <v>157.38</v>
      </c>
      <c r="M248" s="137">
        <v>302.99</v>
      </c>
      <c r="N248" s="138">
        <v>5500000</v>
      </c>
      <c r="O248" s="138">
        <v>504100000</v>
      </c>
      <c r="P248" s="138">
        <v>161510000</v>
      </c>
      <c r="Q248" s="138">
        <v>342590000</v>
      </c>
      <c r="R248" s="87">
        <f t="shared" si="6"/>
        <v>5500004.2278350294</v>
      </c>
      <c r="S248" s="138">
        <v>504100000</v>
      </c>
      <c r="T248" s="87">
        <f t="shared" si="7"/>
        <v>10588678.872739457</v>
      </c>
      <c r="U248" s="135"/>
      <c r="V248" s="115" t="s">
        <v>2043</v>
      </c>
      <c r="W248" s="115" t="s">
        <v>2043</v>
      </c>
      <c r="X248" s="115" t="s">
        <v>772</v>
      </c>
    </row>
    <row r="249" spans="1:24">
      <c r="A249" s="135"/>
      <c r="B249" s="135">
        <v>3</v>
      </c>
      <c r="C249" s="82">
        <v>1</v>
      </c>
      <c r="D249" s="82">
        <v>11</v>
      </c>
      <c r="E249" s="82"/>
      <c r="F249" s="83">
        <v>1102</v>
      </c>
      <c r="G249" s="82">
        <v>5</v>
      </c>
      <c r="H249" s="82">
        <v>31.33</v>
      </c>
      <c r="I249" s="82">
        <v>56.19</v>
      </c>
      <c r="J249" s="82">
        <v>54.88</v>
      </c>
      <c r="K249" s="82"/>
      <c r="L249" s="137">
        <v>123.77</v>
      </c>
      <c r="M249" s="137">
        <v>238.28</v>
      </c>
      <c r="N249" s="138">
        <v>5500000</v>
      </c>
      <c r="O249" s="138">
        <v>396440000</v>
      </c>
      <c r="P249" s="138">
        <v>127020000</v>
      </c>
      <c r="Q249" s="138">
        <v>269420000</v>
      </c>
      <c r="R249" s="87">
        <f t="shared" si="6"/>
        <v>5500022.8913272386</v>
      </c>
      <c r="S249" s="138">
        <v>396440000</v>
      </c>
      <c r="T249" s="87">
        <f t="shared" si="7"/>
        <v>10588555.01773818</v>
      </c>
      <c r="U249" s="135"/>
      <c r="V249" s="115" t="s">
        <v>2043</v>
      </c>
      <c r="W249" s="115" t="s">
        <v>2043</v>
      </c>
      <c r="X249" s="115" t="s">
        <v>772</v>
      </c>
    </row>
    <row r="250" spans="1:24">
      <c r="A250" s="135"/>
      <c r="B250" s="135">
        <v>3</v>
      </c>
      <c r="C250" s="82">
        <v>1</v>
      </c>
      <c r="D250" s="82">
        <v>11</v>
      </c>
      <c r="E250" s="82"/>
      <c r="F250" s="83">
        <v>1103</v>
      </c>
      <c r="G250" s="82">
        <v>5</v>
      </c>
      <c r="H250" s="82">
        <v>29.6</v>
      </c>
      <c r="I250" s="82">
        <v>53.08</v>
      </c>
      <c r="J250" s="82">
        <v>51.84</v>
      </c>
      <c r="K250" s="82"/>
      <c r="L250" s="137">
        <v>116.92</v>
      </c>
      <c r="M250" s="137">
        <v>225.09999999999997</v>
      </c>
      <c r="N250" s="138">
        <v>5500000</v>
      </c>
      <c r="O250" s="138">
        <v>374510000</v>
      </c>
      <c r="P250" s="138">
        <v>119990000</v>
      </c>
      <c r="Q250" s="138">
        <v>254520000</v>
      </c>
      <c r="R250" s="87">
        <f t="shared" si="6"/>
        <v>5499998.1642685914</v>
      </c>
      <c r="S250" s="138">
        <v>374510000</v>
      </c>
      <c r="T250" s="87">
        <f t="shared" si="7"/>
        <v>10588860.646398047</v>
      </c>
      <c r="U250" s="135"/>
      <c r="V250" s="115" t="s">
        <v>2043</v>
      </c>
      <c r="W250" s="115" t="s">
        <v>2043</v>
      </c>
      <c r="X250" s="115" t="s">
        <v>772</v>
      </c>
    </row>
    <row r="251" spans="1:24">
      <c r="A251" s="135"/>
      <c r="B251" s="135">
        <v>3</v>
      </c>
      <c r="C251" s="82">
        <v>1</v>
      </c>
      <c r="D251" s="82">
        <v>11</v>
      </c>
      <c r="E251" s="82"/>
      <c r="F251" s="83">
        <v>1104</v>
      </c>
      <c r="G251" s="82">
        <v>5</v>
      </c>
      <c r="H251" s="82">
        <v>27.27</v>
      </c>
      <c r="I251" s="82">
        <v>48.9</v>
      </c>
      <c r="J251" s="82">
        <v>47.76</v>
      </c>
      <c r="K251" s="82"/>
      <c r="L251" s="137">
        <v>107.71</v>
      </c>
      <c r="M251" s="137">
        <v>207.37</v>
      </c>
      <c r="N251" s="138">
        <v>5500000</v>
      </c>
      <c r="O251" s="138">
        <v>345010000</v>
      </c>
      <c r="P251" s="138">
        <v>110540000</v>
      </c>
      <c r="Q251" s="138">
        <v>234470000</v>
      </c>
      <c r="R251" s="87">
        <f t="shared" si="6"/>
        <v>5499970.7075268105</v>
      </c>
      <c r="S251" s="138">
        <v>345010000</v>
      </c>
      <c r="T251" s="87">
        <f t="shared" si="7"/>
        <v>10588886.135176258</v>
      </c>
      <c r="U251" s="135"/>
      <c r="V251" s="115" t="s">
        <v>2043</v>
      </c>
      <c r="W251" s="115" t="s">
        <v>2043</v>
      </c>
      <c r="X251" s="115" t="s">
        <v>772</v>
      </c>
    </row>
    <row r="252" spans="1:24">
      <c r="A252" s="135"/>
      <c r="B252" s="135">
        <v>3</v>
      </c>
      <c r="C252" s="82">
        <v>1</v>
      </c>
      <c r="D252" s="82">
        <v>11</v>
      </c>
      <c r="E252" s="82"/>
      <c r="F252" s="83">
        <v>1105</v>
      </c>
      <c r="G252" s="82">
        <v>5</v>
      </c>
      <c r="H252" s="82">
        <v>32.36</v>
      </c>
      <c r="I252" s="82">
        <v>58.02</v>
      </c>
      <c r="J252" s="82">
        <v>56.67</v>
      </c>
      <c r="K252" s="82"/>
      <c r="L252" s="137">
        <v>127.81</v>
      </c>
      <c r="M252" s="137">
        <v>246.06000000000003</v>
      </c>
      <c r="N252" s="138">
        <v>5200000</v>
      </c>
      <c r="O252" s="138">
        <v>387050000</v>
      </c>
      <c r="P252" s="138">
        <v>124010000</v>
      </c>
      <c r="Q252" s="138">
        <v>263040000</v>
      </c>
      <c r="R252" s="87">
        <f t="shared" si="6"/>
        <v>5199968.0249996129</v>
      </c>
      <c r="S252" s="138">
        <v>387050000</v>
      </c>
      <c r="T252" s="87">
        <f t="shared" si="7"/>
        <v>10010986.090535991</v>
      </c>
      <c r="U252" s="135"/>
      <c r="V252" s="115" t="s">
        <v>2043</v>
      </c>
      <c r="W252" s="115" t="s">
        <v>2043</v>
      </c>
      <c r="X252" s="115" t="s">
        <v>772</v>
      </c>
    </row>
    <row r="253" spans="1:24">
      <c r="A253" s="135"/>
      <c r="B253" s="135">
        <v>3</v>
      </c>
      <c r="C253" s="82">
        <v>1</v>
      </c>
      <c r="D253" s="82">
        <v>11</v>
      </c>
      <c r="E253" s="82"/>
      <c r="F253" s="83">
        <v>1106</v>
      </c>
      <c r="G253" s="82">
        <v>5</v>
      </c>
      <c r="H253" s="82">
        <v>30.51</v>
      </c>
      <c r="I253" s="82">
        <v>54.73</v>
      </c>
      <c r="J253" s="82">
        <v>53.45</v>
      </c>
      <c r="K253" s="82"/>
      <c r="L253" s="137">
        <v>120.54</v>
      </c>
      <c r="M253" s="137">
        <v>232.08</v>
      </c>
      <c r="N253" s="138">
        <v>5000000</v>
      </c>
      <c r="O253" s="138">
        <v>351020000</v>
      </c>
      <c r="P253" s="138">
        <v>112470000</v>
      </c>
      <c r="Q253" s="138">
        <v>238550000</v>
      </c>
      <c r="R253" s="87">
        <f t="shared" si="6"/>
        <v>4999985.7558379695</v>
      </c>
      <c r="S253" s="138">
        <v>351020000</v>
      </c>
      <c r="T253" s="87">
        <f t="shared" si="7"/>
        <v>9626652.5154710151</v>
      </c>
      <c r="U253" s="135"/>
      <c r="V253" s="115" t="s">
        <v>2043</v>
      </c>
      <c r="W253" s="115" t="s">
        <v>2043</v>
      </c>
      <c r="X253" s="115" t="s">
        <v>772</v>
      </c>
    </row>
    <row r="254" spans="1:24">
      <c r="A254" s="135"/>
      <c r="B254" s="135">
        <v>3</v>
      </c>
      <c r="C254" s="82">
        <v>1</v>
      </c>
      <c r="D254" s="82">
        <v>11</v>
      </c>
      <c r="E254" s="82"/>
      <c r="F254" s="83">
        <v>1107</v>
      </c>
      <c r="G254" s="82">
        <v>5</v>
      </c>
      <c r="H254" s="82">
        <v>40.69</v>
      </c>
      <c r="I254" s="82">
        <v>72.97</v>
      </c>
      <c r="J254" s="82">
        <v>71.260000000000005</v>
      </c>
      <c r="K254" s="82"/>
      <c r="L254" s="137">
        <v>160.72</v>
      </c>
      <c r="M254" s="137">
        <v>309.43</v>
      </c>
      <c r="N254" s="138">
        <v>5200000</v>
      </c>
      <c r="O254" s="138">
        <v>486730000</v>
      </c>
      <c r="P254" s="138">
        <v>155950000</v>
      </c>
      <c r="Q254" s="138">
        <v>330780000</v>
      </c>
      <c r="R254" s="87">
        <f t="shared" si="6"/>
        <v>5199963.7830476351</v>
      </c>
      <c r="S254" s="138">
        <v>486730000</v>
      </c>
      <c r="T254" s="87">
        <f t="shared" si="7"/>
        <v>10011353.866279429</v>
      </c>
      <c r="U254" s="135"/>
      <c r="V254" s="115" t="s">
        <v>2043</v>
      </c>
      <c r="W254" s="115" t="s">
        <v>2043</v>
      </c>
      <c r="X254" s="115" t="s">
        <v>772</v>
      </c>
    </row>
    <row r="255" spans="1:24">
      <c r="A255" s="135"/>
      <c r="B255" s="135">
        <v>3</v>
      </c>
      <c r="C255" s="82">
        <v>1</v>
      </c>
      <c r="D255" s="82">
        <v>11</v>
      </c>
      <c r="E255" s="82"/>
      <c r="F255" s="83">
        <v>1108</v>
      </c>
      <c r="G255" s="82">
        <v>5</v>
      </c>
      <c r="H255" s="82">
        <v>29.43</v>
      </c>
      <c r="I255" s="82">
        <v>52.77</v>
      </c>
      <c r="J255" s="82">
        <v>51.54</v>
      </c>
      <c r="K255" s="82"/>
      <c r="L255" s="137">
        <v>116.24</v>
      </c>
      <c r="M255" s="137">
        <v>223.79000000000002</v>
      </c>
      <c r="N255" s="138">
        <v>5000000</v>
      </c>
      <c r="O255" s="138">
        <v>338480000</v>
      </c>
      <c r="P255" s="138">
        <v>108450000</v>
      </c>
      <c r="Q255" s="138">
        <v>230030000</v>
      </c>
      <c r="R255" s="87">
        <f t="shared" si="6"/>
        <v>4999964.9169325279</v>
      </c>
      <c r="S255" s="138">
        <v>338480000</v>
      </c>
      <c r="T255" s="87">
        <f t="shared" si="7"/>
        <v>9626136.8613242488</v>
      </c>
      <c r="U255" s="135"/>
      <c r="V255" s="115" t="s">
        <v>2043</v>
      </c>
      <c r="W255" s="115" t="s">
        <v>2043</v>
      </c>
      <c r="X255" s="115" t="s">
        <v>772</v>
      </c>
    </row>
    <row r="256" spans="1:24">
      <c r="A256" s="135"/>
      <c r="B256" s="135">
        <v>3</v>
      </c>
      <c r="C256" s="82">
        <v>1</v>
      </c>
      <c r="D256" s="82">
        <v>11</v>
      </c>
      <c r="E256" s="82"/>
      <c r="F256" s="83">
        <v>1109</v>
      </c>
      <c r="G256" s="82">
        <v>5</v>
      </c>
      <c r="H256" s="82">
        <v>21.28</v>
      </c>
      <c r="I256" s="82">
        <v>38.17</v>
      </c>
      <c r="J256" s="82">
        <v>37.28</v>
      </c>
      <c r="K256" s="82"/>
      <c r="L256" s="137">
        <v>84.08</v>
      </c>
      <c r="M256" s="137">
        <v>161.87</v>
      </c>
      <c r="N256" s="138">
        <v>4900000</v>
      </c>
      <c r="O256" s="138">
        <v>239930000</v>
      </c>
      <c r="P256" s="138">
        <v>76870000</v>
      </c>
      <c r="Q256" s="138">
        <v>163060000</v>
      </c>
      <c r="R256" s="87">
        <f t="shared" si="6"/>
        <v>4899963.0863865353</v>
      </c>
      <c r="S256" s="138">
        <v>239930000</v>
      </c>
      <c r="T256" s="87">
        <f t="shared" si="7"/>
        <v>9433361.3795598056</v>
      </c>
      <c r="U256" s="135"/>
      <c r="V256" s="115" t="s">
        <v>2043</v>
      </c>
      <c r="W256" s="115" t="s">
        <v>2043</v>
      </c>
      <c r="X256" s="115" t="s">
        <v>772</v>
      </c>
    </row>
    <row r="257" spans="1:24">
      <c r="A257" s="135"/>
      <c r="B257" s="135">
        <v>3</v>
      </c>
      <c r="C257" s="82">
        <v>1</v>
      </c>
      <c r="D257" s="82">
        <v>11</v>
      </c>
      <c r="E257" s="82"/>
      <c r="F257" s="83">
        <v>1110</v>
      </c>
      <c r="G257" s="82">
        <v>5</v>
      </c>
      <c r="H257" s="82">
        <v>39.42</v>
      </c>
      <c r="I257" s="82">
        <v>70.69</v>
      </c>
      <c r="J257" s="82">
        <v>69.040000000000006</v>
      </c>
      <c r="K257" s="82"/>
      <c r="L257" s="137">
        <v>155.69999999999999</v>
      </c>
      <c r="M257" s="137">
        <v>299.77</v>
      </c>
      <c r="N257" s="138">
        <v>5300000</v>
      </c>
      <c r="O257" s="138">
        <v>480610000</v>
      </c>
      <c r="P257" s="138">
        <v>153990000</v>
      </c>
      <c r="Q257" s="138">
        <v>326620000</v>
      </c>
      <c r="R257" s="87">
        <f t="shared" si="6"/>
        <v>5300041.326449452</v>
      </c>
      <c r="S257" s="138">
        <v>480610000</v>
      </c>
      <c r="T257" s="87">
        <f t="shared" si="7"/>
        <v>10204196.457480745</v>
      </c>
      <c r="U257" s="135"/>
      <c r="V257" s="115" t="s">
        <v>2043</v>
      </c>
      <c r="W257" s="115" t="s">
        <v>2043</v>
      </c>
      <c r="X257" s="115" t="s">
        <v>772</v>
      </c>
    </row>
    <row r="258" spans="1:24">
      <c r="A258" s="135"/>
      <c r="B258" s="135">
        <v>3</v>
      </c>
      <c r="C258" s="82">
        <v>1</v>
      </c>
      <c r="D258" s="82">
        <v>11</v>
      </c>
      <c r="E258" s="82"/>
      <c r="F258" s="83">
        <v>1111</v>
      </c>
      <c r="G258" s="82">
        <v>5</v>
      </c>
      <c r="H258" s="82">
        <v>56.5</v>
      </c>
      <c r="I258" s="82">
        <v>101.32</v>
      </c>
      <c r="J258" s="82">
        <v>98.95</v>
      </c>
      <c r="K258" s="82"/>
      <c r="L258" s="137">
        <v>223.17</v>
      </c>
      <c r="M258" s="137">
        <v>429.65</v>
      </c>
      <c r="N258" s="138">
        <v>5000000</v>
      </c>
      <c r="O258" s="138">
        <v>649850000</v>
      </c>
      <c r="P258" s="138">
        <v>208210000</v>
      </c>
      <c r="Q258" s="138">
        <v>441640000</v>
      </c>
      <c r="R258" s="87">
        <f t="shared" si="6"/>
        <v>5000033.6618408412</v>
      </c>
      <c r="S258" s="138">
        <v>649850000</v>
      </c>
      <c r="T258" s="87">
        <f t="shared" si="7"/>
        <v>9626134.6184967402</v>
      </c>
      <c r="U258" s="135"/>
      <c r="V258" s="115" t="s">
        <v>2043</v>
      </c>
      <c r="W258" s="115" t="s">
        <v>2043</v>
      </c>
      <c r="X258" s="115" t="s">
        <v>772</v>
      </c>
    </row>
    <row r="259" spans="1:24">
      <c r="A259" s="135"/>
      <c r="B259" s="135">
        <v>3</v>
      </c>
      <c r="C259" s="82">
        <v>1</v>
      </c>
      <c r="D259" s="82">
        <v>11</v>
      </c>
      <c r="E259" s="82"/>
      <c r="F259" s="83">
        <v>1112</v>
      </c>
      <c r="G259" s="82">
        <v>5</v>
      </c>
      <c r="H259" s="82">
        <v>31.79</v>
      </c>
      <c r="I259" s="82">
        <v>57.01</v>
      </c>
      <c r="J259" s="82">
        <v>55.68</v>
      </c>
      <c r="K259" s="82"/>
      <c r="L259" s="137">
        <v>125.57</v>
      </c>
      <c r="M259" s="137">
        <v>241.76</v>
      </c>
      <c r="N259" s="138">
        <v>5000000</v>
      </c>
      <c r="O259" s="138">
        <v>365660000</v>
      </c>
      <c r="P259" s="138">
        <v>117160000</v>
      </c>
      <c r="Q259" s="138">
        <v>248500000</v>
      </c>
      <c r="R259" s="87">
        <f t="shared" ref="R259:R264" si="8">S259/(M259*0.3025)</f>
        <v>4999972.6523401402</v>
      </c>
      <c r="S259" s="138">
        <v>365660000</v>
      </c>
      <c r="T259" s="87">
        <f t="shared" ref="T259:T264" si="9">S259/(L259*0.3025)</f>
        <v>9626450.493189076</v>
      </c>
      <c r="U259" s="135"/>
      <c r="V259" s="115" t="s">
        <v>2043</v>
      </c>
      <c r="W259" s="115" t="s">
        <v>2043</v>
      </c>
      <c r="X259" s="115" t="s">
        <v>772</v>
      </c>
    </row>
    <row r="260" spans="1:24">
      <c r="A260" s="135"/>
      <c r="B260" s="135">
        <v>3</v>
      </c>
      <c r="C260" s="82">
        <v>1</v>
      </c>
      <c r="D260" s="82">
        <v>11</v>
      </c>
      <c r="E260" s="82"/>
      <c r="F260" s="83">
        <v>1113</v>
      </c>
      <c r="G260" s="82">
        <v>5</v>
      </c>
      <c r="H260" s="82">
        <v>32.36</v>
      </c>
      <c r="I260" s="82">
        <v>58.02</v>
      </c>
      <c r="J260" s="82">
        <v>56.67</v>
      </c>
      <c r="K260" s="82"/>
      <c r="L260" s="137">
        <v>127.81</v>
      </c>
      <c r="M260" s="137">
        <v>246.06000000000003</v>
      </c>
      <c r="N260" s="138">
        <v>6000000</v>
      </c>
      <c r="O260" s="138">
        <v>446600000</v>
      </c>
      <c r="P260" s="138">
        <v>143090000</v>
      </c>
      <c r="Q260" s="138">
        <v>303510000</v>
      </c>
      <c r="R260" s="87">
        <f t="shared" si="8"/>
        <v>6000014.7783615217</v>
      </c>
      <c r="S260" s="138">
        <v>446600000</v>
      </c>
      <c r="T260" s="87">
        <f t="shared" si="9"/>
        <v>11551237.276923843</v>
      </c>
      <c r="U260" s="135"/>
      <c r="V260" s="115" t="s">
        <v>2043</v>
      </c>
      <c r="W260" s="115" t="s">
        <v>2043</v>
      </c>
      <c r="X260" s="115" t="s">
        <v>772</v>
      </c>
    </row>
    <row r="261" spans="1:24">
      <c r="A261" s="135"/>
      <c r="B261" s="135">
        <v>3</v>
      </c>
      <c r="C261" s="82">
        <v>1</v>
      </c>
      <c r="D261" s="82">
        <v>11</v>
      </c>
      <c r="E261" s="82"/>
      <c r="F261" s="83">
        <v>1114</v>
      </c>
      <c r="G261" s="82">
        <v>5</v>
      </c>
      <c r="H261" s="82">
        <v>32.36</v>
      </c>
      <c r="I261" s="82">
        <v>58.02</v>
      </c>
      <c r="J261" s="82">
        <v>56.67</v>
      </c>
      <c r="K261" s="82"/>
      <c r="L261" s="137">
        <v>127.81</v>
      </c>
      <c r="M261" s="137">
        <v>246.06000000000003</v>
      </c>
      <c r="N261" s="138">
        <v>6000000</v>
      </c>
      <c r="O261" s="138">
        <v>446600000</v>
      </c>
      <c r="P261" s="138">
        <v>143090000</v>
      </c>
      <c r="Q261" s="138">
        <v>303510000</v>
      </c>
      <c r="R261" s="87">
        <f t="shared" si="8"/>
        <v>6000014.7783615217</v>
      </c>
      <c r="S261" s="138">
        <v>446600000</v>
      </c>
      <c r="T261" s="87">
        <f t="shared" si="9"/>
        <v>11551237.276923843</v>
      </c>
      <c r="U261" s="135"/>
      <c r="V261" s="115" t="s">
        <v>2043</v>
      </c>
      <c r="W261" s="115" t="s">
        <v>2043</v>
      </c>
      <c r="X261" s="115" t="s">
        <v>772</v>
      </c>
    </row>
    <row r="262" spans="1:24">
      <c r="A262" s="135"/>
      <c r="B262" s="135">
        <v>3</v>
      </c>
      <c r="C262" s="82">
        <v>1</v>
      </c>
      <c r="D262" s="82">
        <v>11</v>
      </c>
      <c r="E262" s="82"/>
      <c r="F262" s="83">
        <v>1115</v>
      </c>
      <c r="G262" s="82">
        <v>5</v>
      </c>
      <c r="H262" s="82">
        <v>32.42</v>
      </c>
      <c r="I262" s="82">
        <v>58.15</v>
      </c>
      <c r="J262" s="82">
        <v>56.79</v>
      </c>
      <c r="K262" s="82"/>
      <c r="L262" s="137">
        <v>128.07</v>
      </c>
      <c r="M262" s="137">
        <v>246.57999999999998</v>
      </c>
      <c r="N262" s="138">
        <v>5700000</v>
      </c>
      <c r="O262" s="138">
        <v>425160000</v>
      </c>
      <c r="P262" s="138">
        <v>136220000</v>
      </c>
      <c r="Q262" s="138">
        <v>288940000</v>
      </c>
      <c r="R262" s="87">
        <f t="shared" si="8"/>
        <v>5699925.3925938252</v>
      </c>
      <c r="S262" s="138">
        <v>425160000</v>
      </c>
      <c r="T262" s="87">
        <f t="shared" si="9"/>
        <v>10974370.292072969</v>
      </c>
      <c r="U262" s="135"/>
      <c r="V262" s="115" t="s">
        <v>2043</v>
      </c>
      <c r="W262" s="115" t="s">
        <v>2043</v>
      </c>
      <c r="X262" s="115" t="s">
        <v>772</v>
      </c>
    </row>
    <row r="263" spans="1:24">
      <c r="A263" s="135"/>
      <c r="B263" s="135">
        <v>3</v>
      </c>
      <c r="C263" s="82">
        <v>1</v>
      </c>
      <c r="D263" s="82">
        <v>11</v>
      </c>
      <c r="E263" s="82"/>
      <c r="F263" s="83">
        <v>1116</v>
      </c>
      <c r="G263" s="82">
        <v>5</v>
      </c>
      <c r="H263" s="82">
        <v>31.33</v>
      </c>
      <c r="I263" s="82">
        <v>56.19</v>
      </c>
      <c r="J263" s="82">
        <v>54.88</v>
      </c>
      <c r="K263" s="82"/>
      <c r="L263" s="137">
        <v>123.77</v>
      </c>
      <c r="M263" s="137">
        <v>238.28</v>
      </c>
      <c r="N263" s="138">
        <v>5700000</v>
      </c>
      <c r="O263" s="138">
        <v>410860000</v>
      </c>
      <c r="P263" s="138">
        <v>131640000</v>
      </c>
      <c r="Q263" s="138">
        <v>279220000</v>
      </c>
      <c r="R263" s="87">
        <f t="shared" si="8"/>
        <v>5700079.2178657791</v>
      </c>
      <c r="S263" s="138">
        <v>410860000</v>
      </c>
      <c r="T263" s="87">
        <f t="shared" si="9"/>
        <v>10973700.218413655</v>
      </c>
      <c r="U263" s="135"/>
      <c r="V263" s="115" t="s">
        <v>2043</v>
      </c>
      <c r="W263" s="115" t="s">
        <v>2043</v>
      </c>
      <c r="X263" s="115" t="s">
        <v>772</v>
      </c>
    </row>
    <row r="264" spans="1:24">
      <c r="A264" s="135"/>
      <c r="B264" s="135">
        <v>3</v>
      </c>
      <c r="C264" s="82">
        <v>1</v>
      </c>
      <c r="D264" s="82">
        <v>11</v>
      </c>
      <c r="E264" s="82"/>
      <c r="F264" s="83">
        <v>1117</v>
      </c>
      <c r="G264" s="82">
        <v>5</v>
      </c>
      <c r="H264" s="82">
        <v>41.06</v>
      </c>
      <c r="I264" s="82">
        <v>73.64</v>
      </c>
      <c r="J264" s="82">
        <v>71.92</v>
      </c>
      <c r="K264" s="82"/>
      <c r="L264" s="137">
        <v>162.21</v>
      </c>
      <c r="M264" s="137">
        <v>312.29000000000002</v>
      </c>
      <c r="N264" s="138">
        <v>5700000</v>
      </c>
      <c r="O264" s="138">
        <v>538460000</v>
      </c>
      <c r="P264" s="138">
        <v>172520000</v>
      </c>
      <c r="Q264" s="138">
        <v>365940000</v>
      </c>
      <c r="R264" s="87">
        <f t="shared" si="8"/>
        <v>5699936.1422115332</v>
      </c>
      <c r="S264" s="138">
        <v>538460000</v>
      </c>
      <c r="T264" s="87">
        <f t="shared" si="9"/>
        <v>10973633.301592007</v>
      </c>
      <c r="U264" s="135"/>
      <c r="V264" s="115" t="s">
        <v>2043</v>
      </c>
      <c r="W264" s="115" t="s">
        <v>2043</v>
      </c>
      <c r="X264" s="115" t="s">
        <v>772</v>
      </c>
    </row>
    <row r="265" spans="1:24">
      <c r="C265" s="80"/>
      <c r="D265" s="80"/>
      <c r="E265" s="80"/>
      <c r="F265" s="81"/>
      <c r="G265" s="80"/>
      <c r="H265" s="80"/>
      <c r="I265" s="80"/>
      <c r="J265" s="80"/>
      <c r="K265" s="80"/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X45"/>
  <sheetViews>
    <sheetView workbookViewId="0">
      <selection sqref="A1:XFD1"/>
    </sheetView>
  </sheetViews>
  <sheetFormatPr defaultRowHeight="11.25"/>
  <cols>
    <col min="1" max="1" width="6.5" style="140" bestFit="1" customWidth="1"/>
    <col min="2" max="2" width="7" style="140" bestFit="1" customWidth="1"/>
    <col min="3" max="3" width="6" style="140" bestFit="1" customWidth="1"/>
    <col min="4" max="4" width="4" style="140" bestFit="1" customWidth="1"/>
    <col min="5" max="5" width="6" style="140" bestFit="1" customWidth="1"/>
    <col min="6" max="6" width="6" style="141" bestFit="1" customWidth="1"/>
    <col min="7" max="7" width="6" style="140" bestFit="1" customWidth="1"/>
    <col min="8" max="11" width="8" style="140" bestFit="1" customWidth="1"/>
    <col min="12" max="12" width="8.33203125" style="140" bestFit="1" customWidth="1"/>
    <col min="13" max="13" width="9.33203125" style="140" bestFit="1" customWidth="1"/>
    <col min="14" max="14" width="12.1640625" style="142" bestFit="1" customWidth="1"/>
    <col min="15" max="15" width="15.33203125" style="142" bestFit="1" customWidth="1"/>
    <col min="16" max="17" width="13.33203125" style="142" bestFit="1" customWidth="1"/>
    <col min="18" max="18" width="13.33203125" style="142" customWidth="1"/>
    <col min="19" max="19" width="15.33203125" style="142" bestFit="1" customWidth="1"/>
    <col min="20" max="20" width="15.33203125" style="142" customWidth="1"/>
    <col min="21" max="21" width="8" style="140" bestFit="1" customWidth="1"/>
    <col min="22" max="23" width="8.1640625" style="140" bestFit="1" customWidth="1"/>
    <col min="24" max="24" width="11.3320312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12</v>
      </c>
      <c r="C2" s="82">
        <v>2</v>
      </c>
      <c r="D2" s="82">
        <v>1</v>
      </c>
      <c r="E2" s="82"/>
      <c r="F2" s="83" t="s">
        <v>2181</v>
      </c>
      <c r="G2" s="82">
        <v>5</v>
      </c>
      <c r="H2" s="82">
        <v>6.8</v>
      </c>
      <c r="I2" s="82"/>
      <c r="J2" s="82">
        <v>24.247999999999998</v>
      </c>
      <c r="K2" s="82"/>
      <c r="L2" s="137">
        <v>27.82</v>
      </c>
      <c r="M2" s="137">
        <v>52.067999999999998</v>
      </c>
      <c r="N2" s="87">
        <f>O2/(M2*0.3025)</f>
        <v>41572463.726709574</v>
      </c>
      <c r="O2" s="138">
        <v>654790000</v>
      </c>
      <c r="P2" s="138">
        <v>392870000</v>
      </c>
      <c r="Q2" s="138">
        <v>261920000</v>
      </c>
      <c r="R2" s="87">
        <f>S2/(M2*0.3025)</f>
        <v>41572463.726709574</v>
      </c>
      <c r="S2" s="138">
        <v>654790000</v>
      </c>
      <c r="T2" s="87">
        <f>S2/(L2*0.3025)</f>
        <v>77807154.612592176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12</v>
      </c>
      <c r="C3" s="82">
        <v>2</v>
      </c>
      <c r="D3" s="82">
        <v>1</v>
      </c>
      <c r="E3" s="82"/>
      <c r="F3" s="83" t="s">
        <v>1097</v>
      </c>
      <c r="G3" s="82">
        <v>5</v>
      </c>
      <c r="H3" s="82">
        <v>6.7830000000000004</v>
      </c>
      <c r="I3" s="82"/>
      <c r="J3" s="82">
        <v>24.186999999999998</v>
      </c>
      <c r="K3" s="82"/>
      <c r="L3" s="137">
        <v>27.75</v>
      </c>
      <c r="M3" s="137">
        <v>51.936999999999998</v>
      </c>
      <c r="N3" s="138">
        <v>43500000</v>
      </c>
      <c r="O3" s="138">
        <v>684620000</v>
      </c>
      <c r="P3" s="138">
        <v>410770000</v>
      </c>
      <c r="Q3" s="138">
        <v>273850000</v>
      </c>
      <c r="R3" s="87">
        <f t="shared" ref="R3:R44" si="0">S3/(M3*0.3025)</f>
        <v>43575998.066315889</v>
      </c>
      <c r="S3" s="138">
        <v>684620000</v>
      </c>
      <c r="T3" s="87">
        <f t="shared" ref="T3:T44" si="1">S3/(L3*0.3025)</f>
        <v>81556995.011540458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12</v>
      </c>
      <c r="C4" s="82">
        <v>2</v>
      </c>
      <c r="D4" s="82">
        <v>1</v>
      </c>
      <c r="E4" s="82"/>
      <c r="F4" s="83" t="s">
        <v>1098</v>
      </c>
      <c r="G4" s="82">
        <v>5</v>
      </c>
      <c r="H4" s="82">
        <v>7.9</v>
      </c>
      <c r="I4" s="82"/>
      <c r="J4" s="82">
        <v>28.187999999999995</v>
      </c>
      <c r="K4" s="82"/>
      <c r="L4" s="137">
        <v>32.340000000000003</v>
      </c>
      <c r="M4" s="137">
        <v>60.527999999999999</v>
      </c>
      <c r="N4" s="138">
        <v>46500000</v>
      </c>
      <c r="O4" s="138">
        <v>852890000</v>
      </c>
      <c r="P4" s="138">
        <v>511730000</v>
      </c>
      <c r="Q4" s="138">
        <v>341160000</v>
      </c>
      <c r="R4" s="87">
        <f t="shared" si="0"/>
        <v>46581269.402262844</v>
      </c>
      <c r="S4" s="138">
        <v>852890000</v>
      </c>
      <c r="T4" s="87">
        <f t="shared" si="1"/>
        <v>87182160.617815852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12</v>
      </c>
      <c r="C5" s="82">
        <v>2</v>
      </c>
      <c r="D5" s="82">
        <v>1</v>
      </c>
      <c r="E5" s="82"/>
      <c r="F5" s="83" t="s">
        <v>1099</v>
      </c>
      <c r="G5" s="82">
        <v>5</v>
      </c>
      <c r="H5" s="82">
        <v>10.651999999999999</v>
      </c>
      <c r="I5" s="82"/>
      <c r="J5" s="82">
        <v>37.983999999999995</v>
      </c>
      <c r="K5" s="82"/>
      <c r="L5" s="137">
        <v>43.58</v>
      </c>
      <c r="M5" s="137">
        <v>81.563999999999993</v>
      </c>
      <c r="N5" s="138">
        <v>49500000</v>
      </c>
      <c r="O5" s="138">
        <v>1223460000</v>
      </c>
      <c r="P5" s="138">
        <v>734070000</v>
      </c>
      <c r="Q5" s="138">
        <v>489390000</v>
      </c>
      <c r="R5" s="87">
        <f t="shared" si="0"/>
        <v>49586776.859504133</v>
      </c>
      <c r="S5" s="138">
        <v>1223460000</v>
      </c>
      <c r="T5" s="87">
        <f t="shared" si="1"/>
        <v>92806238.360913143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12</v>
      </c>
      <c r="C6" s="82">
        <v>2</v>
      </c>
      <c r="D6" s="82">
        <v>1</v>
      </c>
      <c r="E6" s="82"/>
      <c r="F6" s="83" t="s">
        <v>1100</v>
      </c>
      <c r="G6" s="82">
        <v>5</v>
      </c>
      <c r="H6" s="82">
        <v>9.7989999999999995</v>
      </c>
      <c r="I6" s="82"/>
      <c r="J6" s="82">
        <v>34.941999999999993</v>
      </c>
      <c r="K6" s="82"/>
      <c r="L6" s="137">
        <v>40.090000000000003</v>
      </c>
      <c r="M6" s="137">
        <v>75.031999999999996</v>
      </c>
      <c r="N6" s="138">
        <v>44000000</v>
      </c>
      <c r="O6" s="138">
        <v>1000420000</v>
      </c>
      <c r="P6" s="138">
        <v>600250000</v>
      </c>
      <c r="Q6" s="138">
        <v>400170000</v>
      </c>
      <c r="R6" s="87">
        <f t="shared" si="0"/>
        <v>44076841.263980813</v>
      </c>
      <c r="S6" s="138">
        <v>1000420000</v>
      </c>
      <c r="T6" s="87">
        <f t="shared" si="1"/>
        <v>82493727.955076277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12</v>
      </c>
      <c r="C7" s="82">
        <v>2</v>
      </c>
      <c r="D7" s="82">
        <v>1</v>
      </c>
      <c r="E7" s="82"/>
      <c r="F7" s="83" t="s">
        <v>1101</v>
      </c>
      <c r="G7" s="82">
        <v>5</v>
      </c>
      <c r="H7" s="82">
        <v>9.7989999999999995</v>
      </c>
      <c r="I7" s="82"/>
      <c r="J7" s="82">
        <v>34.941999999999993</v>
      </c>
      <c r="K7" s="82"/>
      <c r="L7" s="137">
        <v>40.090000000000003</v>
      </c>
      <c r="M7" s="137">
        <v>75.031999999999996</v>
      </c>
      <c r="N7" s="138">
        <v>44000000</v>
      </c>
      <c r="O7" s="138">
        <v>1000420000</v>
      </c>
      <c r="P7" s="138">
        <v>600250000</v>
      </c>
      <c r="Q7" s="138">
        <v>400170000</v>
      </c>
      <c r="R7" s="87">
        <f t="shared" si="0"/>
        <v>44076841.263980813</v>
      </c>
      <c r="S7" s="138">
        <v>1000420000</v>
      </c>
      <c r="T7" s="87">
        <f t="shared" si="1"/>
        <v>82493727.955076277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12</v>
      </c>
      <c r="C8" s="82">
        <v>2</v>
      </c>
      <c r="D8" s="82">
        <v>1</v>
      </c>
      <c r="E8" s="82"/>
      <c r="F8" s="83" t="s">
        <v>1102</v>
      </c>
      <c r="G8" s="82">
        <v>5</v>
      </c>
      <c r="H8" s="82">
        <v>9.3179999999999996</v>
      </c>
      <c r="I8" s="82"/>
      <c r="J8" s="82">
        <v>33.225000000000001</v>
      </c>
      <c r="K8" s="82"/>
      <c r="L8" s="137">
        <v>38.119999999999997</v>
      </c>
      <c r="M8" s="137">
        <v>71.344999999999999</v>
      </c>
      <c r="N8" s="138">
        <v>44500000</v>
      </c>
      <c r="O8" s="138">
        <v>962070000</v>
      </c>
      <c r="P8" s="138">
        <v>577240000</v>
      </c>
      <c r="Q8" s="138">
        <v>384830000</v>
      </c>
      <c r="R8" s="87">
        <f t="shared" si="0"/>
        <v>44577709.639286228</v>
      </c>
      <c r="S8" s="138">
        <v>962070000</v>
      </c>
      <c r="T8" s="87">
        <f t="shared" si="1"/>
        <v>83431182.954220265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12</v>
      </c>
      <c r="C9" s="82">
        <v>2</v>
      </c>
      <c r="D9" s="82">
        <v>2</v>
      </c>
      <c r="E9" s="82"/>
      <c r="F9" s="83" t="s">
        <v>2183</v>
      </c>
      <c r="G9" s="82">
        <v>5</v>
      </c>
      <c r="H9" s="82">
        <v>16.966000000000001</v>
      </c>
      <c r="I9" s="82"/>
      <c r="J9" s="82">
        <v>69.807999999999993</v>
      </c>
      <c r="K9" s="82"/>
      <c r="L9" s="137">
        <v>69.41</v>
      </c>
      <c r="M9" s="137">
        <v>139.21799999999999</v>
      </c>
      <c r="N9" s="138">
        <v>17000000</v>
      </c>
      <c r="O9" s="138">
        <v>717180000</v>
      </c>
      <c r="P9" s="138">
        <v>430300000</v>
      </c>
      <c r="Q9" s="138">
        <v>286880000</v>
      </c>
      <c r="R9" s="87">
        <f t="shared" si="0"/>
        <v>17029715.806911547</v>
      </c>
      <c r="S9" s="138">
        <v>717180000</v>
      </c>
      <c r="T9" s="87">
        <f t="shared" si="1"/>
        <v>34157080.755029701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12</v>
      </c>
      <c r="C10" s="82">
        <v>2</v>
      </c>
      <c r="D10" s="82">
        <v>2</v>
      </c>
      <c r="E10" s="82"/>
      <c r="F10" s="83" t="s">
        <v>1108</v>
      </c>
      <c r="G10" s="82">
        <v>5</v>
      </c>
      <c r="H10" s="82">
        <v>20.446000000000002</v>
      </c>
      <c r="I10" s="82"/>
      <c r="J10" s="82">
        <v>84.13</v>
      </c>
      <c r="K10" s="82"/>
      <c r="L10" s="137">
        <v>83.65</v>
      </c>
      <c r="M10" s="137">
        <v>167.78</v>
      </c>
      <c r="N10" s="138">
        <v>17500000</v>
      </c>
      <c r="O10" s="138">
        <v>889740000</v>
      </c>
      <c r="P10" s="138">
        <v>533840000</v>
      </c>
      <c r="Q10" s="138">
        <v>355900000</v>
      </c>
      <c r="R10" s="87">
        <f t="shared" si="0"/>
        <v>17530630.922626935</v>
      </c>
      <c r="S10" s="138">
        <v>889740000</v>
      </c>
      <c r="T10" s="87">
        <f t="shared" si="1"/>
        <v>35161856.021498464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12</v>
      </c>
      <c r="C11" s="82">
        <v>2</v>
      </c>
      <c r="D11" s="82">
        <v>2</v>
      </c>
      <c r="E11" s="82"/>
      <c r="F11" s="83" t="s">
        <v>1109</v>
      </c>
      <c r="G11" s="82">
        <v>5</v>
      </c>
      <c r="H11" s="82">
        <v>13.813000000000001</v>
      </c>
      <c r="I11" s="82"/>
      <c r="J11" s="82">
        <v>56.833999999999996</v>
      </c>
      <c r="K11" s="82"/>
      <c r="L11" s="137">
        <v>56.51</v>
      </c>
      <c r="M11" s="137">
        <v>113.34399999999999</v>
      </c>
      <c r="N11" s="138">
        <v>16800000</v>
      </c>
      <c r="O11" s="138">
        <v>577020000</v>
      </c>
      <c r="P11" s="138">
        <v>346210000</v>
      </c>
      <c r="Q11" s="138">
        <v>230810000</v>
      </c>
      <c r="R11" s="87">
        <f t="shared" si="0"/>
        <v>16829334.876406386</v>
      </c>
      <c r="S11" s="138">
        <v>577020000</v>
      </c>
      <c r="T11" s="87">
        <f t="shared" si="1"/>
        <v>33755160.719012655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12</v>
      </c>
      <c r="C12" s="82">
        <v>2</v>
      </c>
      <c r="D12" s="82">
        <v>2</v>
      </c>
      <c r="E12" s="82"/>
      <c r="F12" s="83" t="s">
        <v>1110</v>
      </c>
      <c r="G12" s="82">
        <v>5</v>
      </c>
      <c r="H12" s="82">
        <v>13.214</v>
      </c>
      <c r="I12" s="82"/>
      <c r="J12" s="82">
        <v>54.370000000000005</v>
      </c>
      <c r="K12" s="82"/>
      <c r="L12" s="137">
        <v>54.06</v>
      </c>
      <c r="M12" s="137">
        <v>108.43</v>
      </c>
      <c r="N12" s="138">
        <v>17000000</v>
      </c>
      <c r="O12" s="138">
        <v>558570000</v>
      </c>
      <c r="P12" s="138">
        <v>335140000</v>
      </c>
      <c r="Q12" s="138">
        <v>223430000</v>
      </c>
      <c r="R12" s="87">
        <f t="shared" si="0"/>
        <v>17029534.231247947</v>
      </c>
      <c r="S12" s="138">
        <v>558570000</v>
      </c>
      <c r="T12" s="87">
        <f t="shared" si="1"/>
        <v>34156722.099412039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12</v>
      </c>
      <c r="C13" s="82">
        <v>2</v>
      </c>
      <c r="D13" s="82">
        <v>3</v>
      </c>
      <c r="E13" s="82"/>
      <c r="F13" s="83" t="s">
        <v>2269</v>
      </c>
      <c r="G13" s="82">
        <v>5</v>
      </c>
      <c r="H13" s="82">
        <v>16.966000000000001</v>
      </c>
      <c r="I13" s="82"/>
      <c r="J13" s="82">
        <v>69.807999999999993</v>
      </c>
      <c r="K13" s="82"/>
      <c r="L13" s="137">
        <v>69.41</v>
      </c>
      <c r="M13" s="137">
        <v>139.21799999999999</v>
      </c>
      <c r="N13" s="138">
        <v>13500000</v>
      </c>
      <c r="O13" s="138">
        <v>569520000</v>
      </c>
      <c r="P13" s="138">
        <v>341710000</v>
      </c>
      <c r="Q13" s="138">
        <v>227810000</v>
      </c>
      <c r="R13" s="87">
        <f t="shared" si="0"/>
        <v>13523472.135798912</v>
      </c>
      <c r="S13" s="138">
        <v>569520000</v>
      </c>
      <c r="T13" s="87">
        <f t="shared" si="1"/>
        <v>27124488.457018483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12</v>
      </c>
      <c r="C14" s="82">
        <v>2</v>
      </c>
      <c r="D14" s="82">
        <v>3</v>
      </c>
      <c r="E14" s="82"/>
      <c r="F14" s="83" t="s">
        <v>1125</v>
      </c>
      <c r="G14" s="82">
        <v>5</v>
      </c>
      <c r="H14" s="82">
        <v>20.446000000000002</v>
      </c>
      <c r="I14" s="82"/>
      <c r="J14" s="82">
        <v>84.13</v>
      </c>
      <c r="K14" s="82"/>
      <c r="L14" s="137">
        <v>83.65</v>
      </c>
      <c r="M14" s="137">
        <v>167.78</v>
      </c>
      <c r="N14" s="138">
        <v>14000000</v>
      </c>
      <c r="O14" s="138">
        <v>711790000</v>
      </c>
      <c r="P14" s="138">
        <v>427070000</v>
      </c>
      <c r="Q14" s="138">
        <v>284720000</v>
      </c>
      <c r="R14" s="87">
        <f t="shared" si="0"/>
        <v>14024465.331913397</v>
      </c>
      <c r="S14" s="138">
        <v>711790000</v>
      </c>
      <c r="T14" s="87">
        <f t="shared" si="1"/>
        <v>28129405.778702088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12</v>
      </c>
      <c r="C15" s="82">
        <v>2</v>
      </c>
      <c r="D15" s="82">
        <v>3</v>
      </c>
      <c r="E15" s="82"/>
      <c r="F15" s="83" t="s">
        <v>1126</v>
      </c>
      <c r="G15" s="82">
        <v>5</v>
      </c>
      <c r="H15" s="82">
        <v>13.813000000000001</v>
      </c>
      <c r="I15" s="82"/>
      <c r="J15" s="82">
        <v>56.833999999999996</v>
      </c>
      <c r="K15" s="82"/>
      <c r="L15" s="137">
        <v>56.51</v>
      </c>
      <c r="M15" s="137">
        <v>113.34399999999999</v>
      </c>
      <c r="N15" s="138">
        <v>13100000</v>
      </c>
      <c r="O15" s="138">
        <v>449940000</v>
      </c>
      <c r="P15" s="138">
        <v>269960000</v>
      </c>
      <c r="Q15" s="138">
        <v>179980000</v>
      </c>
      <c r="R15" s="87">
        <f t="shared" si="0"/>
        <v>13122926.30115124</v>
      </c>
      <c r="S15" s="138">
        <v>449940000</v>
      </c>
      <c r="T15" s="87">
        <f t="shared" si="1"/>
        <v>26321092.880511165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12</v>
      </c>
      <c r="C16" s="82">
        <v>2</v>
      </c>
      <c r="D16" s="82">
        <v>3</v>
      </c>
      <c r="E16" s="82"/>
      <c r="F16" s="83" t="s">
        <v>1127</v>
      </c>
      <c r="G16" s="82">
        <v>5</v>
      </c>
      <c r="H16" s="82">
        <v>13.214</v>
      </c>
      <c r="I16" s="82"/>
      <c r="J16" s="82">
        <v>54.370000000000005</v>
      </c>
      <c r="K16" s="82"/>
      <c r="L16" s="137">
        <v>54.06</v>
      </c>
      <c r="M16" s="137">
        <v>108.43</v>
      </c>
      <c r="N16" s="138">
        <v>13300000</v>
      </c>
      <c r="O16" s="138">
        <v>437000000</v>
      </c>
      <c r="P16" s="138">
        <v>262200000</v>
      </c>
      <c r="Q16" s="138">
        <v>174800000</v>
      </c>
      <c r="R16" s="87">
        <f t="shared" si="0"/>
        <v>13323140.267209755</v>
      </c>
      <c r="S16" s="138">
        <v>437000000</v>
      </c>
      <c r="T16" s="87">
        <f t="shared" si="1"/>
        <v>26722680.339873359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12</v>
      </c>
      <c r="C17" s="82">
        <v>2</v>
      </c>
      <c r="D17" s="82">
        <v>4</v>
      </c>
      <c r="E17" s="82"/>
      <c r="F17" s="83" t="s">
        <v>2186</v>
      </c>
      <c r="G17" s="82">
        <v>5</v>
      </c>
      <c r="H17" s="82">
        <v>16.966000000000001</v>
      </c>
      <c r="I17" s="82"/>
      <c r="J17" s="82">
        <v>69.807999999999993</v>
      </c>
      <c r="K17" s="82"/>
      <c r="L17" s="137">
        <v>69.41</v>
      </c>
      <c r="M17" s="137">
        <v>139.21799999999999</v>
      </c>
      <c r="N17" s="138">
        <v>11000000</v>
      </c>
      <c r="O17" s="138">
        <v>464060000</v>
      </c>
      <c r="P17" s="138">
        <v>278430000</v>
      </c>
      <c r="Q17" s="138">
        <v>185630000</v>
      </c>
      <c r="R17" s="87">
        <f t="shared" si="0"/>
        <v>11019283.746556474</v>
      </c>
      <c r="S17" s="138">
        <v>464060000</v>
      </c>
      <c r="T17" s="87">
        <f t="shared" si="1"/>
        <v>22101752.551910378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12</v>
      </c>
      <c r="C18" s="82">
        <v>2</v>
      </c>
      <c r="D18" s="82">
        <v>4</v>
      </c>
      <c r="E18" s="82"/>
      <c r="F18" s="83" t="s">
        <v>1142</v>
      </c>
      <c r="G18" s="82">
        <v>5</v>
      </c>
      <c r="H18" s="82">
        <v>20.446000000000002</v>
      </c>
      <c r="I18" s="82"/>
      <c r="J18" s="82">
        <v>84.13</v>
      </c>
      <c r="K18" s="82"/>
      <c r="L18" s="137">
        <v>83.65</v>
      </c>
      <c r="M18" s="137">
        <v>167.78</v>
      </c>
      <c r="N18" s="138">
        <v>11500000</v>
      </c>
      <c r="O18" s="138">
        <v>584680000</v>
      </c>
      <c r="P18" s="138">
        <v>350800000</v>
      </c>
      <c r="Q18" s="138">
        <v>233880000</v>
      </c>
      <c r="R18" s="87">
        <f t="shared" si="0"/>
        <v>11520005.043992084</v>
      </c>
      <c r="S18" s="138">
        <v>584680000</v>
      </c>
      <c r="T18" s="87">
        <f t="shared" si="1"/>
        <v>23106114.121709403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12</v>
      </c>
      <c r="C19" s="82">
        <v>2</v>
      </c>
      <c r="D19" s="82">
        <v>4</v>
      </c>
      <c r="E19" s="82"/>
      <c r="F19" s="83" t="s">
        <v>1143</v>
      </c>
      <c r="G19" s="82">
        <v>5</v>
      </c>
      <c r="H19" s="82">
        <v>13.813000000000001</v>
      </c>
      <c r="I19" s="82"/>
      <c r="J19" s="82">
        <v>56.833999999999996</v>
      </c>
      <c r="K19" s="82"/>
      <c r="L19" s="137">
        <v>56.51</v>
      </c>
      <c r="M19" s="137">
        <v>113.34399999999999</v>
      </c>
      <c r="N19" s="138">
        <v>10500000</v>
      </c>
      <c r="O19" s="138">
        <v>360640000</v>
      </c>
      <c r="P19" s="138">
        <v>216380000</v>
      </c>
      <c r="Q19" s="138">
        <v>144260000</v>
      </c>
      <c r="R19" s="87">
        <f t="shared" si="0"/>
        <v>10518407.212622091</v>
      </c>
      <c r="S19" s="138">
        <v>360640000</v>
      </c>
      <c r="T19" s="87">
        <f t="shared" si="1"/>
        <v>21097121.697176393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12</v>
      </c>
      <c r="C20" s="82">
        <v>2</v>
      </c>
      <c r="D20" s="82">
        <v>4</v>
      </c>
      <c r="E20" s="82"/>
      <c r="F20" s="83" t="s">
        <v>1144</v>
      </c>
      <c r="G20" s="82">
        <v>5</v>
      </c>
      <c r="H20" s="82">
        <v>13.214</v>
      </c>
      <c r="I20" s="82"/>
      <c r="J20" s="82">
        <v>54.370000000000005</v>
      </c>
      <c r="K20" s="82"/>
      <c r="L20" s="137">
        <v>54.06</v>
      </c>
      <c r="M20" s="137">
        <v>108.43</v>
      </c>
      <c r="N20" s="138">
        <v>11000000</v>
      </c>
      <c r="O20" s="138">
        <v>361430000</v>
      </c>
      <c r="P20" s="138">
        <v>216850000</v>
      </c>
      <c r="Q20" s="138">
        <v>144580000</v>
      </c>
      <c r="R20" s="87">
        <f t="shared" si="0"/>
        <v>11019182.120772589</v>
      </c>
      <c r="S20" s="138">
        <v>361430000</v>
      </c>
      <c r="T20" s="87">
        <f t="shared" si="1"/>
        <v>22101552.300321344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12</v>
      </c>
      <c r="C21" s="82">
        <v>2</v>
      </c>
      <c r="D21" s="82">
        <v>5</v>
      </c>
      <c r="E21" s="82"/>
      <c r="F21" s="83" t="s">
        <v>2272</v>
      </c>
      <c r="G21" s="82">
        <v>5</v>
      </c>
      <c r="H21" s="82">
        <v>16.966000000000001</v>
      </c>
      <c r="I21" s="82"/>
      <c r="J21" s="82">
        <v>69.807999999999993</v>
      </c>
      <c r="K21" s="82"/>
      <c r="L21" s="137">
        <v>69.41</v>
      </c>
      <c r="M21" s="137">
        <v>139.21799999999999</v>
      </c>
      <c r="N21" s="138">
        <v>10000000</v>
      </c>
      <c r="O21" s="138">
        <v>421870000</v>
      </c>
      <c r="P21" s="138">
        <v>253120000</v>
      </c>
      <c r="Q21" s="138">
        <v>168750000</v>
      </c>
      <c r="R21" s="87">
        <f t="shared" si="0"/>
        <v>10017465.918544542</v>
      </c>
      <c r="S21" s="138">
        <v>421870000</v>
      </c>
      <c r="T21" s="87">
        <f t="shared" si="1"/>
        <v>20092372.428294685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12</v>
      </c>
      <c r="C22" s="82">
        <v>2</v>
      </c>
      <c r="D22" s="82">
        <v>5</v>
      </c>
      <c r="E22" s="82"/>
      <c r="F22" s="83" t="s">
        <v>1159</v>
      </c>
      <c r="G22" s="82">
        <v>5</v>
      </c>
      <c r="H22" s="82">
        <v>20.446000000000002</v>
      </c>
      <c r="I22" s="82"/>
      <c r="J22" s="82">
        <v>84.13</v>
      </c>
      <c r="K22" s="82"/>
      <c r="L22" s="137">
        <v>83.65</v>
      </c>
      <c r="M22" s="137">
        <v>167.78</v>
      </c>
      <c r="N22" s="138">
        <v>10300000</v>
      </c>
      <c r="O22" s="138">
        <v>523670000</v>
      </c>
      <c r="P22" s="138">
        <v>314200000</v>
      </c>
      <c r="Q22" s="138">
        <v>209470000</v>
      </c>
      <c r="R22" s="87">
        <f t="shared" si="0"/>
        <v>10317919.274453264</v>
      </c>
      <c r="S22" s="138">
        <v>523670000</v>
      </c>
      <c r="T22" s="87">
        <f t="shared" si="1"/>
        <v>20695044.780248277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12</v>
      </c>
      <c r="C23" s="82">
        <v>2</v>
      </c>
      <c r="D23" s="82">
        <v>5</v>
      </c>
      <c r="E23" s="82"/>
      <c r="F23" s="83" t="s">
        <v>1160</v>
      </c>
      <c r="G23" s="82">
        <v>5</v>
      </c>
      <c r="H23" s="82">
        <v>13.813000000000001</v>
      </c>
      <c r="I23" s="82"/>
      <c r="J23" s="82">
        <v>56.833999999999996</v>
      </c>
      <c r="K23" s="82"/>
      <c r="L23" s="137">
        <v>56.51</v>
      </c>
      <c r="M23" s="137">
        <v>113.34399999999999</v>
      </c>
      <c r="N23" s="138">
        <v>9700000</v>
      </c>
      <c r="O23" s="138">
        <v>333160000</v>
      </c>
      <c r="P23" s="138">
        <v>199890000</v>
      </c>
      <c r="Q23" s="138">
        <v>133270000</v>
      </c>
      <c r="R23" s="87">
        <f t="shared" si="0"/>
        <v>9716926.9824677669</v>
      </c>
      <c r="S23" s="138">
        <v>333160000</v>
      </c>
      <c r="T23" s="87">
        <f t="shared" si="1"/>
        <v>19489565.951173712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12</v>
      </c>
      <c r="C24" s="82">
        <v>2</v>
      </c>
      <c r="D24" s="82">
        <v>5</v>
      </c>
      <c r="E24" s="82"/>
      <c r="F24" s="83" t="s">
        <v>1161</v>
      </c>
      <c r="G24" s="82">
        <v>5</v>
      </c>
      <c r="H24" s="82">
        <v>13.214</v>
      </c>
      <c r="I24" s="82"/>
      <c r="J24" s="82">
        <v>54.370000000000005</v>
      </c>
      <c r="K24" s="82"/>
      <c r="L24" s="137">
        <v>54.06</v>
      </c>
      <c r="M24" s="137">
        <v>108.43</v>
      </c>
      <c r="N24" s="138">
        <v>9900000</v>
      </c>
      <c r="O24" s="138">
        <v>325290000</v>
      </c>
      <c r="P24" s="138">
        <v>195170000</v>
      </c>
      <c r="Q24" s="138">
        <v>130120000</v>
      </c>
      <c r="R24" s="87">
        <f t="shared" si="0"/>
        <v>9917355.3719008267</v>
      </c>
      <c r="S24" s="138">
        <v>325290000</v>
      </c>
      <c r="T24" s="87">
        <f t="shared" si="1"/>
        <v>19891580.521183994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12</v>
      </c>
      <c r="C25" s="82">
        <v>2</v>
      </c>
      <c r="D25" s="82">
        <v>6</v>
      </c>
      <c r="E25" s="82"/>
      <c r="F25" s="83" t="s">
        <v>2189</v>
      </c>
      <c r="G25" s="82">
        <v>5</v>
      </c>
      <c r="H25" s="82">
        <v>16.966000000000001</v>
      </c>
      <c r="I25" s="82"/>
      <c r="J25" s="82">
        <v>69.807999999999993</v>
      </c>
      <c r="K25" s="82"/>
      <c r="L25" s="137">
        <v>69.41</v>
      </c>
      <c r="M25" s="137">
        <v>139.21799999999999</v>
      </c>
      <c r="N25" s="138">
        <v>9800000</v>
      </c>
      <c r="O25" s="138">
        <v>413430000</v>
      </c>
      <c r="P25" s="138">
        <v>248050000</v>
      </c>
      <c r="Q25" s="138">
        <v>165380000</v>
      </c>
      <c r="R25" s="87">
        <f t="shared" si="0"/>
        <v>9817054.8621705025</v>
      </c>
      <c r="S25" s="138">
        <v>413430000</v>
      </c>
      <c r="T25" s="87">
        <f t="shared" si="1"/>
        <v>19690401.14971406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12</v>
      </c>
      <c r="C26" s="82">
        <v>2</v>
      </c>
      <c r="D26" s="82">
        <v>6</v>
      </c>
      <c r="E26" s="82"/>
      <c r="F26" s="83" t="s">
        <v>1176</v>
      </c>
      <c r="G26" s="82">
        <v>5</v>
      </c>
      <c r="H26" s="82">
        <v>20.446000000000002</v>
      </c>
      <c r="I26" s="82"/>
      <c r="J26" s="82">
        <v>84.13</v>
      </c>
      <c r="K26" s="82"/>
      <c r="L26" s="137">
        <v>83.65</v>
      </c>
      <c r="M26" s="137">
        <v>167.78</v>
      </c>
      <c r="N26" s="138">
        <v>10100000</v>
      </c>
      <c r="O26" s="138">
        <v>513500000</v>
      </c>
      <c r="P26" s="138">
        <v>308100000</v>
      </c>
      <c r="Q26" s="138">
        <v>205400000</v>
      </c>
      <c r="R26" s="87">
        <f t="shared" si="0"/>
        <v>10117538.807706669</v>
      </c>
      <c r="S26" s="138">
        <v>513500000</v>
      </c>
      <c r="T26" s="87">
        <f t="shared" si="1"/>
        <v>20293134.02459085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12</v>
      </c>
      <c r="C27" s="82">
        <v>2</v>
      </c>
      <c r="D27" s="82">
        <v>6</v>
      </c>
      <c r="E27" s="82"/>
      <c r="F27" s="83" t="s">
        <v>1177</v>
      </c>
      <c r="G27" s="82">
        <v>5</v>
      </c>
      <c r="H27" s="82">
        <v>13.813000000000001</v>
      </c>
      <c r="I27" s="82"/>
      <c r="J27" s="82">
        <v>56.833999999999996</v>
      </c>
      <c r="K27" s="82"/>
      <c r="L27" s="137">
        <v>56.51</v>
      </c>
      <c r="M27" s="137">
        <v>113.34399999999999</v>
      </c>
      <c r="N27" s="138">
        <v>9500000</v>
      </c>
      <c r="O27" s="138">
        <v>326290000</v>
      </c>
      <c r="P27" s="138">
        <v>195770000</v>
      </c>
      <c r="Q27" s="138">
        <v>130520000</v>
      </c>
      <c r="R27" s="87">
        <f t="shared" si="0"/>
        <v>9516556.9249291867</v>
      </c>
      <c r="S27" s="138">
        <v>326290000</v>
      </c>
      <c r="T27" s="87">
        <f t="shared" si="1"/>
        <v>19087677.014673043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12</v>
      </c>
      <c r="C28" s="82">
        <v>2</v>
      </c>
      <c r="D28" s="82">
        <v>6</v>
      </c>
      <c r="E28" s="82"/>
      <c r="F28" s="83" t="s">
        <v>1178</v>
      </c>
      <c r="G28" s="82">
        <v>5</v>
      </c>
      <c r="H28" s="82">
        <v>13.214</v>
      </c>
      <c r="I28" s="82"/>
      <c r="J28" s="82">
        <v>54.370000000000005</v>
      </c>
      <c r="K28" s="82"/>
      <c r="L28" s="137">
        <v>54.06</v>
      </c>
      <c r="M28" s="137">
        <v>108.43</v>
      </c>
      <c r="N28" s="138">
        <v>9700000</v>
      </c>
      <c r="O28" s="138">
        <v>318710000</v>
      </c>
      <c r="P28" s="138">
        <v>191220000</v>
      </c>
      <c r="Q28" s="138">
        <v>127490000</v>
      </c>
      <c r="R28" s="87">
        <f t="shared" si="0"/>
        <v>9716746.074513549</v>
      </c>
      <c r="S28" s="138">
        <v>318710000</v>
      </c>
      <c r="T28" s="87">
        <f t="shared" si="1"/>
        <v>19489211.558629379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12</v>
      </c>
      <c r="C29" s="82">
        <v>2</v>
      </c>
      <c r="D29" s="82">
        <v>7</v>
      </c>
      <c r="E29" s="82"/>
      <c r="F29" s="83" t="s">
        <v>2273</v>
      </c>
      <c r="G29" s="82">
        <v>5</v>
      </c>
      <c r="H29" s="82">
        <v>16.966000000000001</v>
      </c>
      <c r="I29" s="82"/>
      <c r="J29" s="82">
        <v>69.807999999999993</v>
      </c>
      <c r="K29" s="82"/>
      <c r="L29" s="137">
        <v>69.41</v>
      </c>
      <c r="M29" s="137">
        <v>139.21799999999999</v>
      </c>
      <c r="N29" s="138">
        <v>9600000</v>
      </c>
      <c r="O29" s="138">
        <v>404990000</v>
      </c>
      <c r="P29" s="138">
        <v>242990000</v>
      </c>
      <c r="Q29" s="138">
        <v>162000000</v>
      </c>
      <c r="R29" s="87">
        <f t="shared" si="0"/>
        <v>9616643.805796463</v>
      </c>
      <c r="S29" s="138">
        <v>404990000</v>
      </c>
      <c r="T29" s="87">
        <f t="shared" si="1"/>
        <v>19288429.871133439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12</v>
      </c>
      <c r="C30" s="82">
        <v>2</v>
      </c>
      <c r="D30" s="82">
        <v>7</v>
      </c>
      <c r="E30" s="82"/>
      <c r="F30" s="83" t="s">
        <v>1193</v>
      </c>
      <c r="G30" s="82">
        <v>5</v>
      </c>
      <c r="H30" s="82">
        <v>20.446000000000002</v>
      </c>
      <c r="I30" s="82"/>
      <c r="J30" s="82">
        <v>84.13</v>
      </c>
      <c r="K30" s="82"/>
      <c r="L30" s="137">
        <v>83.65</v>
      </c>
      <c r="M30" s="137">
        <v>167.78</v>
      </c>
      <c r="N30" s="138">
        <v>9900000</v>
      </c>
      <c r="O30" s="138">
        <v>503340000</v>
      </c>
      <c r="P30" s="138">
        <v>302000000</v>
      </c>
      <c r="Q30" s="138">
        <v>201340000</v>
      </c>
      <c r="R30" s="87">
        <f t="shared" si="0"/>
        <v>9917355.3719008267</v>
      </c>
      <c r="S30" s="138">
        <v>503340000</v>
      </c>
      <c r="T30" s="87">
        <f t="shared" si="1"/>
        <v>19891618.461416863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12</v>
      </c>
      <c r="C31" s="82">
        <v>2</v>
      </c>
      <c r="D31" s="82">
        <v>7</v>
      </c>
      <c r="E31" s="82"/>
      <c r="F31" s="83" t="s">
        <v>1194</v>
      </c>
      <c r="G31" s="82">
        <v>5</v>
      </c>
      <c r="H31" s="82">
        <v>13.813000000000001</v>
      </c>
      <c r="I31" s="82"/>
      <c r="J31" s="82">
        <v>56.833999999999996</v>
      </c>
      <c r="K31" s="82"/>
      <c r="L31" s="137">
        <v>56.51</v>
      </c>
      <c r="M31" s="137">
        <v>113.34399999999999</v>
      </c>
      <c r="N31" s="138">
        <v>9300000</v>
      </c>
      <c r="O31" s="138">
        <v>319420000</v>
      </c>
      <c r="P31" s="138">
        <v>191650000</v>
      </c>
      <c r="Q31" s="138">
        <v>127770000</v>
      </c>
      <c r="R31" s="87">
        <f t="shared" si="0"/>
        <v>9316186.8673906066</v>
      </c>
      <c r="S31" s="138">
        <v>319420000</v>
      </c>
      <c r="T31" s="87">
        <f t="shared" si="1"/>
        <v>18685788.078172371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12</v>
      </c>
      <c r="C32" s="82">
        <v>2</v>
      </c>
      <c r="D32" s="82">
        <v>7</v>
      </c>
      <c r="E32" s="82"/>
      <c r="F32" s="83" t="s">
        <v>1195</v>
      </c>
      <c r="G32" s="82">
        <v>5</v>
      </c>
      <c r="H32" s="82">
        <v>13.214</v>
      </c>
      <c r="I32" s="82"/>
      <c r="J32" s="82">
        <v>54.370000000000005</v>
      </c>
      <c r="K32" s="82"/>
      <c r="L32" s="137">
        <v>54.06</v>
      </c>
      <c r="M32" s="137">
        <v>108.43</v>
      </c>
      <c r="N32" s="138">
        <v>9500000</v>
      </c>
      <c r="O32" s="138">
        <v>312140000</v>
      </c>
      <c r="P32" s="138">
        <v>187280000</v>
      </c>
      <c r="Q32" s="138">
        <v>124860000</v>
      </c>
      <c r="R32" s="87">
        <f t="shared" si="0"/>
        <v>9516441.6544779241</v>
      </c>
      <c r="S32" s="138">
        <v>312140000</v>
      </c>
      <c r="T32" s="87">
        <f t="shared" si="1"/>
        <v>19087454.099057369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12</v>
      </c>
      <c r="C33" s="82">
        <v>2</v>
      </c>
      <c r="D33" s="82">
        <v>8</v>
      </c>
      <c r="E33" s="82"/>
      <c r="F33" s="83" t="s">
        <v>2266</v>
      </c>
      <c r="G33" s="82">
        <v>5</v>
      </c>
      <c r="H33" s="82">
        <v>16.966000000000001</v>
      </c>
      <c r="I33" s="82"/>
      <c r="J33" s="82">
        <v>69.807999999999993</v>
      </c>
      <c r="K33" s="82"/>
      <c r="L33" s="137">
        <v>69.41</v>
      </c>
      <c r="M33" s="137">
        <v>139.21799999999999</v>
      </c>
      <c r="N33" s="138">
        <v>9400000</v>
      </c>
      <c r="O33" s="138">
        <v>396560000</v>
      </c>
      <c r="P33" s="138">
        <v>237930000</v>
      </c>
      <c r="Q33" s="138">
        <v>158630000</v>
      </c>
      <c r="R33" s="87">
        <f t="shared" si="0"/>
        <v>9416470.2032806873</v>
      </c>
      <c r="S33" s="138">
        <v>396560000</v>
      </c>
      <c r="T33" s="87">
        <f t="shared" si="1"/>
        <v>18886934.861840233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12</v>
      </c>
      <c r="C34" s="82">
        <v>2</v>
      </c>
      <c r="D34" s="82">
        <v>8</v>
      </c>
      <c r="E34" s="82"/>
      <c r="F34" s="83" t="s">
        <v>1210</v>
      </c>
      <c r="G34" s="82">
        <v>5</v>
      </c>
      <c r="H34" s="82">
        <v>20.446000000000002</v>
      </c>
      <c r="I34" s="82"/>
      <c r="J34" s="82">
        <v>84.13</v>
      </c>
      <c r="K34" s="82"/>
      <c r="L34" s="137">
        <v>83.65</v>
      </c>
      <c r="M34" s="137">
        <v>167.78</v>
      </c>
      <c r="N34" s="138">
        <v>9700000</v>
      </c>
      <c r="O34" s="138">
        <v>493170000</v>
      </c>
      <c r="P34" s="138">
        <v>295900000</v>
      </c>
      <c r="Q34" s="138">
        <v>197270000</v>
      </c>
      <c r="R34" s="87">
        <f t="shared" si="0"/>
        <v>9716974.9051542301</v>
      </c>
      <c r="S34" s="138">
        <v>493170000</v>
      </c>
      <c r="T34" s="87">
        <f t="shared" si="1"/>
        <v>19489707.705759436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12</v>
      </c>
      <c r="C35" s="82">
        <v>2</v>
      </c>
      <c r="D35" s="82">
        <v>8</v>
      </c>
      <c r="E35" s="82"/>
      <c r="F35" s="83" t="s">
        <v>1211</v>
      </c>
      <c r="G35" s="82">
        <v>5</v>
      </c>
      <c r="H35" s="82">
        <v>13.813000000000001</v>
      </c>
      <c r="I35" s="82"/>
      <c r="J35" s="82">
        <v>56.833999999999996</v>
      </c>
      <c r="K35" s="82"/>
      <c r="L35" s="137">
        <v>56.51</v>
      </c>
      <c r="M35" s="137">
        <v>113.34399999999999</v>
      </c>
      <c r="N35" s="138">
        <v>9100000</v>
      </c>
      <c r="O35" s="138">
        <v>312550000</v>
      </c>
      <c r="P35" s="138">
        <v>187530000</v>
      </c>
      <c r="Q35" s="138">
        <v>125020000</v>
      </c>
      <c r="R35" s="87">
        <f t="shared" si="0"/>
        <v>9115816.8098520245</v>
      </c>
      <c r="S35" s="138">
        <v>312550000</v>
      </c>
      <c r="T35" s="87">
        <f t="shared" si="1"/>
        <v>18283899.141671699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12</v>
      </c>
      <c r="C36" s="82">
        <v>2</v>
      </c>
      <c r="D36" s="82">
        <v>8</v>
      </c>
      <c r="E36" s="82"/>
      <c r="F36" s="83" t="s">
        <v>1212</v>
      </c>
      <c r="G36" s="82">
        <v>5</v>
      </c>
      <c r="H36" s="82">
        <v>13.214</v>
      </c>
      <c r="I36" s="82"/>
      <c r="J36" s="82">
        <v>54.370000000000005</v>
      </c>
      <c r="K36" s="82"/>
      <c r="L36" s="137">
        <v>54.06</v>
      </c>
      <c r="M36" s="137">
        <v>108.43</v>
      </c>
      <c r="N36" s="138">
        <v>9300000</v>
      </c>
      <c r="O36" s="138">
        <v>305570000</v>
      </c>
      <c r="P36" s="138">
        <v>183340000</v>
      </c>
      <c r="Q36" s="138">
        <v>122230000</v>
      </c>
      <c r="R36" s="87">
        <f t="shared" si="0"/>
        <v>9316137.2344422992</v>
      </c>
      <c r="S36" s="138">
        <v>305570000</v>
      </c>
      <c r="T36" s="87">
        <f t="shared" si="1"/>
        <v>18685696.639485359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12</v>
      </c>
      <c r="C37" s="82">
        <v>2</v>
      </c>
      <c r="D37" s="82">
        <v>9</v>
      </c>
      <c r="E37" s="82"/>
      <c r="F37" s="83" t="s">
        <v>2267</v>
      </c>
      <c r="G37" s="82">
        <v>5</v>
      </c>
      <c r="H37" s="82">
        <v>16.966000000000001</v>
      </c>
      <c r="I37" s="82"/>
      <c r="J37" s="82">
        <v>69.807999999999993</v>
      </c>
      <c r="K37" s="82"/>
      <c r="L37" s="137">
        <v>69.41</v>
      </c>
      <c r="M37" s="137">
        <v>139.21799999999999</v>
      </c>
      <c r="N37" s="138">
        <v>9200000</v>
      </c>
      <c r="O37" s="138">
        <v>388120000</v>
      </c>
      <c r="P37" s="138">
        <v>232870000</v>
      </c>
      <c r="Q37" s="138">
        <v>155250000</v>
      </c>
      <c r="R37" s="87">
        <f t="shared" si="0"/>
        <v>9216059.1469066478</v>
      </c>
      <c r="S37" s="138">
        <v>388120000</v>
      </c>
      <c r="T37" s="87">
        <f t="shared" si="1"/>
        <v>18484963.583259612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12</v>
      </c>
      <c r="C38" s="82">
        <v>2</v>
      </c>
      <c r="D38" s="82">
        <v>9</v>
      </c>
      <c r="E38" s="82"/>
      <c r="F38" s="83" t="s">
        <v>1227</v>
      </c>
      <c r="G38" s="82">
        <v>5</v>
      </c>
      <c r="H38" s="82">
        <v>20.446000000000002</v>
      </c>
      <c r="I38" s="82"/>
      <c r="J38" s="82">
        <v>84.13</v>
      </c>
      <c r="K38" s="82"/>
      <c r="L38" s="137">
        <v>83.65</v>
      </c>
      <c r="M38" s="137">
        <v>167.78</v>
      </c>
      <c r="N38" s="138">
        <v>9500000</v>
      </c>
      <c r="O38" s="138">
        <v>483000000</v>
      </c>
      <c r="P38" s="138">
        <v>289800000</v>
      </c>
      <c r="Q38" s="138">
        <v>193200000</v>
      </c>
      <c r="R38" s="87">
        <f t="shared" si="0"/>
        <v>9516594.4384076353</v>
      </c>
      <c r="S38" s="138">
        <v>483000000</v>
      </c>
      <c r="T38" s="87">
        <f t="shared" si="1"/>
        <v>19087796.950102009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12</v>
      </c>
      <c r="C39" s="82">
        <v>2</v>
      </c>
      <c r="D39" s="82">
        <v>9</v>
      </c>
      <c r="E39" s="82"/>
      <c r="F39" s="83" t="s">
        <v>1228</v>
      </c>
      <c r="G39" s="82">
        <v>5</v>
      </c>
      <c r="H39" s="82">
        <v>13.813000000000001</v>
      </c>
      <c r="I39" s="82"/>
      <c r="J39" s="82">
        <v>56.833999999999996</v>
      </c>
      <c r="K39" s="82"/>
      <c r="L39" s="137">
        <v>56.51</v>
      </c>
      <c r="M39" s="137">
        <v>113.34399999999999</v>
      </c>
      <c r="N39" s="138">
        <v>8900000</v>
      </c>
      <c r="O39" s="138">
        <v>305680000</v>
      </c>
      <c r="P39" s="138">
        <v>183400000</v>
      </c>
      <c r="Q39" s="138">
        <v>122280000</v>
      </c>
      <c r="R39" s="87">
        <f t="shared" si="0"/>
        <v>8915446.7523134444</v>
      </c>
      <c r="S39" s="138">
        <v>305680000</v>
      </c>
      <c r="T39" s="87">
        <f t="shared" si="1"/>
        <v>17882010.20517103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12</v>
      </c>
      <c r="C40" s="82">
        <v>2</v>
      </c>
      <c r="D40" s="82">
        <v>9</v>
      </c>
      <c r="E40" s="82"/>
      <c r="F40" s="83" t="s">
        <v>1229</v>
      </c>
      <c r="G40" s="82">
        <v>5</v>
      </c>
      <c r="H40" s="82">
        <v>13.214</v>
      </c>
      <c r="I40" s="82"/>
      <c r="J40" s="82">
        <v>54.370000000000005</v>
      </c>
      <c r="K40" s="82"/>
      <c r="L40" s="137">
        <v>54.06</v>
      </c>
      <c r="M40" s="137">
        <v>108.43</v>
      </c>
      <c r="N40" s="138">
        <v>9100000</v>
      </c>
      <c r="O40" s="138">
        <v>299000000</v>
      </c>
      <c r="P40" s="138">
        <v>179400000</v>
      </c>
      <c r="Q40" s="138">
        <v>119600000</v>
      </c>
      <c r="R40" s="87">
        <f t="shared" si="0"/>
        <v>9115832.8144066744</v>
      </c>
      <c r="S40" s="138">
        <v>299000000</v>
      </c>
      <c r="T40" s="87">
        <f t="shared" si="1"/>
        <v>18283939.179913349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12</v>
      </c>
      <c r="C41" s="82">
        <v>2</v>
      </c>
      <c r="D41" s="82">
        <v>10</v>
      </c>
      <c r="E41" s="82"/>
      <c r="F41" s="83">
        <v>1001</v>
      </c>
      <c r="G41" s="82">
        <v>5</v>
      </c>
      <c r="H41" s="82">
        <v>16.966000000000001</v>
      </c>
      <c r="I41" s="82"/>
      <c r="J41" s="82">
        <v>69.807999999999993</v>
      </c>
      <c r="K41" s="82"/>
      <c r="L41" s="137">
        <v>69.41</v>
      </c>
      <c r="M41" s="137">
        <v>139.21799999999999</v>
      </c>
      <c r="N41" s="138">
        <v>10000000</v>
      </c>
      <c r="O41" s="138">
        <v>421870000</v>
      </c>
      <c r="P41" s="138">
        <v>253120000</v>
      </c>
      <c r="Q41" s="138">
        <v>168750000</v>
      </c>
      <c r="R41" s="87">
        <f t="shared" si="0"/>
        <v>10017465.918544542</v>
      </c>
      <c r="S41" s="138">
        <v>421870000</v>
      </c>
      <c r="T41" s="87">
        <f t="shared" si="1"/>
        <v>20092372.428294685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12</v>
      </c>
      <c r="C42" s="82">
        <v>2</v>
      </c>
      <c r="D42" s="82">
        <v>10</v>
      </c>
      <c r="E42" s="82"/>
      <c r="F42" s="83">
        <v>1002</v>
      </c>
      <c r="G42" s="82">
        <v>5</v>
      </c>
      <c r="H42" s="82">
        <v>20.446000000000002</v>
      </c>
      <c r="I42" s="82"/>
      <c r="J42" s="82">
        <v>84.13</v>
      </c>
      <c r="K42" s="82"/>
      <c r="L42" s="137">
        <v>83.65</v>
      </c>
      <c r="M42" s="137">
        <v>167.78</v>
      </c>
      <c r="N42" s="138">
        <v>10300000</v>
      </c>
      <c r="O42" s="138">
        <v>523670000</v>
      </c>
      <c r="P42" s="138">
        <v>314200000</v>
      </c>
      <c r="Q42" s="138">
        <v>209470000</v>
      </c>
      <c r="R42" s="87">
        <f t="shared" si="0"/>
        <v>10317919.274453264</v>
      </c>
      <c r="S42" s="138">
        <v>523670000</v>
      </c>
      <c r="T42" s="87">
        <f t="shared" si="1"/>
        <v>20695044.780248277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12</v>
      </c>
      <c r="C43" s="82">
        <v>2</v>
      </c>
      <c r="D43" s="82">
        <v>10</v>
      </c>
      <c r="E43" s="82"/>
      <c r="F43" s="83">
        <v>1003</v>
      </c>
      <c r="G43" s="82">
        <v>5</v>
      </c>
      <c r="H43" s="82">
        <v>13.813000000000001</v>
      </c>
      <c r="I43" s="82"/>
      <c r="J43" s="82">
        <v>56.833999999999996</v>
      </c>
      <c r="K43" s="82"/>
      <c r="L43" s="137">
        <v>56.51</v>
      </c>
      <c r="M43" s="137">
        <v>113.34399999999999</v>
      </c>
      <c r="N43" s="138">
        <v>9700000</v>
      </c>
      <c r="O43" s="138">
        <v>333160000</v>
      </c>
      <c r="P43" s="138">
        <v>199890000</v>
      </c>
      <c r="Q43" s="138">
        <v>133270000</v>
      </c>
      <c r="R43" s="87">
        <f t="shared" si="0"/>
        <v>9716926.9824677669</v>
      </c>
      <c r="S43" s="138">
        <v>333160000</v>
      </c>
      <c r="T43" s="87">
        <f t="shared" si="1"/>
        <v>19489565.951173712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12</v>
      </c>
      <c r="C44" s="82">
        <v>2</v>
      </c>
      <c r="D44" s="82">
        <v>10</v>
      </c>
      <c r="E44" s="82"/>
      <c r="F44" s="83">
        <v>1004</v>
      </c>
      <c r="G44" s="82">
        <v>5</v>
      </c>
      <c r="H44" s="82">
        <v>13.214</v>
      </c>
      <c r="I44" s="82"/>
      <c r="J44" s="82">
        <v>54.370000000000005</v>
      </c>
      <c r="K44" s="82"/>
      <c r="L44" s="137">
        <v>54.06</v>
      </c>
      <c r="M44" s="137">
        <v>108.43</v>
      </c>
      <c r="N44" s="138">
        <v>9900000</v>
      </c>
      <c r="O44" s="138">
        <v>325290000</v>
      </c>
      <c r="P44" s="138">
        <v>195170000</v>
      </c>
      <c r="Q44" s="138">
        <v>130120000</v>
      </c>
      <c r="R44" s="87">
        <f t="shared" si="0"/>
        <v>9917355.3719008267</v>
      </c>
      <c r="S44" s="138">
        <v>325290000</v>
      </c>
      <c r="T44" s="87">
        <f t="shared" si="1"/>
        <v>19891580.521183994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D45" s="89"/>
      <c r="E45" s="89"/>
      <c r="F45" s="90"/>
      <c r="G45" s="89"/>
      <c r="H45" s="89"/>
      <c r="I45" s="89"/>
      <c r="J45" s="89"/>
      <c r="K45" s="89"/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X160"/>
  <sheetViews>
    <sheetView workbookViewId="0">
      <selection sqref="A1:XFD1"/>
    </sheetView>
  </sheetViews>
  <sheetFormatPr defaultRowHeight="11.25"/>
  <cols>
    <col min="1" max="1" width="6.5" style="140" bestFit="1" customWidth="1"/>
    <col min="2" max="2" width="7" style="140" bestFit="1" customWidth="1"/>
    <col min="3" max="3" width="6" style="140" customWidth="1"/>
    <col min="4" max="4" width="4" style="140" bestFit="1" customWidth="1"/>
    <col min="5" max="5" width="6" style="140" bestFit="1" customWidth="1"/>
    <col min="6" max="6" width="6.33203125" style="141" customWidth="1"/>
    <col min="7" max="7" width="6" style="140" bestFit="1" customWidth="1"/>
    <col min="8" max="8" width="6.6640625" style="140" customWidth="1"/>
    <col min="9" max="9" width="8" style="140" bestFit="1" customWidth="1"/>
    <col min="10" max="10" width="7.6640625" style="140" customWidth="1"/>
    <col min="11" max="11" width="8" style="140" bestFit="1" customWidth="1"/>
    <col min="12" max="13" width="9.33203125" style="140" bestFit="1" customWidth="1"/>
    <col min="14" max="14" width="12.1640625" style="142" bestFit="1" customWidth="1"/>
    <col min="15" max="15" width="15.33203125" style="142" customWidth="1"/>
    <col min="16" max="16" width="13.33203125" style="142" customWidth="1"/>
    <col min="17" max="20" width="15.33203125" style="142" customWidth="1"/>
    <col min="21" max="21" width="8" style="140" bestFit="1" customWidth="1"/>
    <col min="22" max="23" width="8.1640625" style="140" customWidth="1"/>
    <col min="24" max="24" width="11.3320312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13</v>
      </c>
      <c r="C2" s="82">
        <v>1</v>
      </c>
      <c r="D2" s="82">
        <v>-1</v>
      </c>
      <c r="E2" s="82"/>
      <c r="F2" s="139" t="s">
        <v>1916</v>
      </c>
      <c r="G2" s="82">
        <v>5</v>
      </c>
      <c r="H2" s="143">
        <v>18.89</v>
      </c>
      <c r="I2" s="143">
        <v>43.43</v>
      </c>
      <c r="J2" s="143">
        <v>30.810000000000002</v>
      </c>
      <c r="K2" s="82"/>
      <c r="L2" s="137">
        <v>75.12</v>
      </c>
      <c r="M2" s="137">
        <v>149.36000000000001</v>
      </c>
      <c r="N2" s="87">
        <f>O2/(M2*0.3025)</f>
        <v>4499993.3600995094</v>
      </c>
      <c r="O2" s="138">
        <v>203316000</v>
      </c>
      <c r="P2" s="138">
        <v>71495000</v>
      </c>
      <c r="Q2" s="138">
        <v>131821000</v>
      </c>
      <c r="R2" s="87">
        <f>S2/(M2*0.3025)</f>
        <v>4499993.3600995094</v>
      </c>
      <c r="S2" s="138">
        <v>203316000</v>
      </c>
      <c r="T2" s="87">
        <f>S2/(L2*0.3025)</f>
        <v>8947271.1430306546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13</v>
      </c>
      <c r="C3" s="82">
        <v>1</v>
      </c>
      <c r="D3" s="82">
        <v>-1</v>
      </c>
      <c r="E3" s="82"/>
      <c r="F3" s="139" t="s">
        <v>1324</v>
      </c>
      <c r="G3" s="82">
        <v>5</v>
      </c>
      <c r="H3" s="143">
        <v>16.940000000000001</v>
      </c>
      <c r="I3" s="143">
        <v>38.950000000000003</v>
      </c>
      <c r="J3" s="143">
        <v>27.63</v>
      </c>
      <c r="K3" s="82"/>
      <c r="L3" s="137">
        <v>67.37</v>
      </c>
      <c r="M3" s="137">
        <v>133.94999999999999</v>
      </c>
      <c r="N3" s="138">
        <v>4500000</v>
      </c>
      <c r="O3" s="138">
        <v>182339000</v>
      </c>
      <c r="P3" s="138">
        <v>64116000</v>
      </c>
      <c r="Q3" s="138">
        <v>118223000</v>
      </c>
      <c r="R3" s="87">
        <f t="shared" ref="R3:R66" si="0">S3/(M3*0.3025)</f>
        <v>4499989.2028294764</v>
      </c>
      <c r="S3" s="138">
        <v>182339000</v>
      </c>
      <c r="T3" s="87">
        <f t="shared" ref="T3:T66" si="1">S3/(L3*0.3025)</f>
        <v>8947210.2377765812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13</v>
      </c>
      <c r="C4" s="82">
        <v>1</v>
      </c>
      <c r="D4" s="82">
        <v>-1</v>
      </c>
      <c r="E4" s="82"/>
      <c r="F4" s="139" t="s">
        <v>1325</v>
      </c>
      <c r="G4" s="82">
        <v>5</v>
      </c>
      <c r="H4" s="143">
        <v>32.92</v>
      </c>
      <c r="I4" s="143">
        <v>74.900000000000006</v>
      </c>
      <c r="J4" s="143">
        <v>54.029999999999994</v>
      </c>
      <c r="K4" s="82"/>
      <c r="L4" s="137">
        <v>128.62</v>
      </c>
      <c r="M4" s="137">
        <v>257.55</v>
      </c>
      <c r="N4" s="138">
        <v>4500000</v>
      </c>
      <c r="O4" s="138">
        <v>350589000</v>
      </c>
      <c r="P4" s="138">
        <v>124131000</v>
      </c>
      <c r="Q4" s="138">
        <v>226458000</v>
      </c>
      <c r="R4" s="87">
        <f t="shared" si="0"/>
        <v>4499987.9667111095</v>
      </c>
      <c r="S4" s="138">
        <v>350589000</v>
      </c>
      <c r="T4" s="87">
        <f t="shared" si="1"/>
        <v>9010821.8070785739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13</v>
      </c>
      <c r="C5" s="82">
        <v>1</v>
      </c>
      <c r="D5" s="82">
        <v>-1</v>
      </c>
      <c r="E5" s="82"/>
      <c r="F5" s="139" t="s">
        <v>1326</v>
      </c>
      <c r="G5" s="82">
        <v>5</v>
      </c>
      <c r="H5" s="143">
        <v>32.130000000000003</v>
      </c>
      <c r="I5" s="143">
        <v>73.86</v>
      </c>
      <c r="J5" s="143">
        <v>52.4</v>
      </c>
      <c r="K5" s="82"/>
      <c r="L5" s="137">
        <v>127.75</v>
      </c>
      <c r="M5" s="137">
        <v>254.01</v>
      </c>
      <c r="N5" s="138">
        <v>4500000</v>
      </c>
      <c r="O5" s="138">
        <v>345771000</v>
      </c>
      <c r="P5" s="138">
        <v>121600000</v>
      </c>
      <c r="Q5" s="138">
        <v>224171000</v>
      </c>
      <c r="R5" s="87">
        <f t="shared" si="0"/>
        <v>4499998.5358811608</v>
      </c>
      <c r="S5" s="138">
        <v>345771000</v>
      </c>
      <c r="T5" s="87">
        <f t="shared" si="1"/>
        <v>8947511.7659426518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13</v>
      </c>
      <c r="C6" s="82">
        <v>1</v>
      </c>
      <c r="D6" s="82">
        <v>-1</v>
      </c>
      <c r="E6" s="82"/>
      <c r="F6" s="139" t="s">
        <v>1917</v>
      </c>
      <c r="G6" s="82">
        <v>5</v>
      </c>
      <c r="H6" s="143">
        <v>29.97</v>
      </c>
      <c r="I6" s="143">
        <v>68.91</v>
      </c>
      <c r="J6" s="143">
        <v>48.89</v>
      </c>
      <c r="K6" s="82"/>
      <c r="L6" s="137">
        <v>119.19</v>
      </c>
      <c r="M6" s="137">
        <v>236.98999999999998</v>
      </c>
      <c r="N6" s="138">
        <v>4500000</v>
      </c>
      <c r="O6" s="138">
        <v>322602000</v>
      </c>
      <c r="P6" s="138">
        <v>113434000</v>
      </c>
      <c r="Q6" s="138">
        <v>209168000</v>
      </c>
      <c r="R6" s="87">
        <f t="shared" si="0"/>
        <v>4499991.1074812589</v>
      </c>
      <c r="S6" s="138">
        <v>322602000</v>
      </c>
      <c r="T6" s="87">
        <f t="shared" si="1"/>
        <v>8947503.0838323981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13</v>
      </c>
      <c r="C7" s="82">
        <v>1</v>
      </c>
      <c r="D7" s="82">
        <v>-1</v>
      </c>
      <c r="E7" s="82"/>
      <c r="F7" s="139" t="s">
        <v>1918</v>
      </c>
      <c r="G7" s="82">
        <v>5</v>
      </c>
      <c r="H7" s="143">
        <v>15.53</v>
      </c>
      <c r="I7" s="143">
        <v>35.700000000000003</v>
      </c>
      <c r="J7" s="143">
        <v>25.32</v>
      </c>
      <c r="K7" s="82"/>
      <c r="L7" s="137">
        <v>61.75</v>
      </c>
      <c r="M7" s="137">
        <v>122.77</v>
      </c>
      <c r="N7" s="138">
        <v>4500000</v>
      </c>
      <c r="O7" s="138">
        <v>167120000</v>
      </c>
      <c r="P7" s="138">
        <v>58774000</v>
      </c>
      <c r="Q7" s="138">
        <v>108346000</v>
      </c>
      <c r="R7" s="87">
        <f t="shared" si="0"/>
        <v>4499982.1610927377</v>
      </c>
      <c r="S7" s="138">
        <v>167120000</v>
      </c>
      <c r="T7" s="87">
        <f t="shared" si="1"/>
        <v>8946766.1525077783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13</v>
      </c>
      <c r="C8" s="82">
        <v>1</v>
      </c>
      <c r="D8" s="82">
        <v>-1</v>
      </c>
      <c r="E8" s="82"/>
      <c r="F8" s="139" t="s">
        <v>1919</v>
      </c>
      <c r="G8" s="82">
        <v>5</v>
      </c>
      <c r="H8" s="143">
        <v>23.65</v>
      </c>
      <c r="I8" s="143">
        <v>54.38</v>
      </c>
      <c r="J8" s="143">
        <v>38.58</v>
      </c>
      <c r="K8" s="82"/>
      <c r="L8" s="137">
        <v>94.05</v>
      </c>
      <c r="M8" s="137">
        <v>187.01</v>
      </c>
      <c r="N8" s="138">
        <v>4500000</v>
      </c>
      <c r="O8" s="138">
        <v>254567000</v>
      </c>
      <c r="P8" s="138">
        <v>89513000</v>
      </c>
      <c r="Q8" s="138">
        <v>165054000</v>
      </c>
      <c r="R8" s="87">
        <f t="shared" si="0"/>
        <v>4499993.5920693688</v>
      </c>
      <c r="S8" s="138">
        <v>254567000</v>
      </c>
      <c r="T8" s="87">
        <f t="shared" si="1"/>
        <v>8947834.1483561136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13</v>
      </c>
      <c r="C9" s="82">
        <v>1</v>
      </c>
      <c r="D9" s="82">
        <v>-1</v>
      </c>
      <c r="E9" s="82"/>
      <c r="F9" s="139" t="s">
        <v>1920</v>
      </c>
      <c r="G9" s="82">
        <v>5</v>
      </c>
      <c r="H9" s="143">
        <v>23.65</v>
      </c>
      <c r="I9" s="143">
        <v>54.38</v>
      </c>
      <c r="J9" s="143">
        <v>38.58</v>
      </c>
      <c r="K9" s="82"/>
      <c r="L9" s="137">
        <v>94.05</v>
      </c>
      <c r="M9" s="137">
        <v>187.01</v>
      </c>
      <c r="N9" s="138">
        <v>4500000</v>
      </c>
      <c r="O9" s="138">
        <v>254567000</v>
      </c>
      <c r="P9" s="138">
        <v>89513000</v>
      </c>
      <c r="Q9" s="138">
        <v>165054000</v>
      </c>
      <c r="R9" s="87">
        <f t="shared" si="0"/>
        <v>4499993.5920693688</v>
      </c>
      <c r="S9" s="138">
        <v>254567000</v>
      </c>
      <c r="T9" s="87">
        <f t="shared" si="1"/>
        <v>8947834.1483561136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13</v>
      </c>
      <c r="C10" s="82">
        <v>1</v>
      </c>
      <c r="D10" s="82">
        <v>-1</v>
      </c>
      <c r="E10" s="82"/>
      <c r="F10" s="139" t="s">
        <v>1930</v>
      </c>
      <c r="G10" s="82">
        <v>5</v>
      </c>
      <c r="H10" s="143">
        <v>21.93</v>
      </c>
      <c r="I10" s="143">
        <v>50.42</v>
      </c>
      <c r="J10" s="143">
        <v>35.769999999999996</v>
      </c>
      <c r="K10" s="82"/>
      <c r="L10" s="137">
        <v>87.21</v>
      </c>
      <c r="M10" s="137">
        <v>173.39999999999998</v>
      </c>
      <c r="N10" s="138">
        <v>4500000</v>
      </c>
      <c r="O10" s="138">
        <v>236040000</v>
      </c>
      <c r="P10" s="138">
        <v>83001000</v>
      </c>
      <c r="Q10" s="138">
        <v>153039000</v>
      </c>
      <c r="R10" s="87">
        <f t="shared" si="0"/>
        <v>4499985.7016214365</v>
      </c>
      <c r="S10" s="138">
        <v>236040000</v>
      </c>
      <c r="T10" s="87">
        <f t="shared" si="1"/>
        <v>8947339.9915280025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13</v>
      </c>
      <c r="C11" s="82">
        <v>1</v>
      </c>
      <c r="D11" s="82">
        <v>-1</v>
      </c>
      <c r="E11" s="82"/>
      <c r="F11" s="139" t="s">
        <v>1931</v>
      </c>
      <c r="G11" s="82">
        <v>5</v>
      </c>
      <c r="H11" s="143">
        <v>20.329999999999998</v>
      </c>
      <c r="I11" s="143">
        <v>46.73</v>
      </c>
      <c r="J11" s="143">
        <v>33.15</v>
      </c>
      <c r="K11" s="82"/>
      <c r="L11" s="137">
        <v>80.83</v>
      </c>
      <c r="M11" s="137">
        <v>160.70999999999998</v>
      </c>
      <c r="N11" s="138">
        <v>4500000</v>
      </c>
      <c r="O11" s="138">
        <v>218766000</v>
      </c>
      <c r="P11" s="138">
        <v>76939000</v>
      </c>
      <c r="Q11" s="138">
        <v>141827000</v>
      </c>
      <c r="R11" s="87">
        <f t="shared" si="0"/>
        <v>4499989.9721843824</v>
      </c>
      <c r="S11" s="138">
        <v>218766000</v>
      </c>
      <c r="T11" s="87">
        <f t="shared" si="1"/>
        <v>8947091.283307584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13</v>
      </c>
      <c r="C12" s="82">
        <v>2</v>
      </c>
      <c r="D12" s="82">
        <v>-1</v>
      </c>
      <c r="E12" s="82"/>
      <c r="F12" s="139" t="s">
        <v>1932</v>
      </c>
      <c r="G12" s="82">
        <v>5</v>
      </c>
      <c r="H12" s="143">
        <v>77.400000000000006</v>
      </c>
      <c r="I12" s="143">
        <v>177.7</v>
      </c>
      <c r="J12" s="143">
        <v>126.30000000000001</v>
      </c>
      <c r="K12" s="82"/>
      <c r="L12" s="137">
        <v>306.88</v>
      </c>
      <c r="M12" s="137">
        <v>610.88</v>
      </c>
      <c r="N12" s="138">
        <v>5500000</v>
      </c>
      <c r="O12" s="138">
        <v>1016351000</v>
      </c>
      <c r="P12" s="138">
        <v>357815000</v>
      </c>
      <c r="Q12" s="138">
        <v>658536000</v>
      </c>
      <c r="R12" s="87">
        <f t="shared" si="0"/>
        <v>5499996.7530921381</v>
      </c>
      <c r="S12" s="138">
        <v>1016351000</v>
      </c>
      <c r="T12" s="87">
        <f t="shared" si="1"/>
        <v>10948377.269711046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13</v>
      </c>
      <c r="C13" s="82">
        <v>2</v>
      </c>
      <c r="D13" s="82">
        <v>1</v>
      </c>
      <c r="E13" s="82"/>
      <c r="F13" s="83" t="s">
        <v>2268</v>
      </c>
      <c r="G13" s="82">
        <v>5</v>
      </c>
      <c r="H13" s="143">
        <v>21.22</v>
      </c>
      <c r="I13" s="143">
        <v>48.79</v>
      </c>
      <c r="J13" s="143">
        <v>34.61</v>
      </c>
      <c r="K13" s="82"/>
      <c r="L13" s="137">
        <v>84.39</v>
      </c>
      <c r="M13" s="137">
        <v>167.79</v>
      </c>
      <c r="N13" s="138">
        <v>18000000</v>
      </c>
      <c r="O13" s="138">
        <v>913616000</v>
      </c>
      <c r="P13" s="138">
        <v>321260000</v>
      </c>
      <c r="Q13" s="138">
        <v>592356000</v>
      </c>
      <c r="R13" s="87">
        <f t="shared" si="0"/>
        <v>17999989.16394411</v>
      </c>
      <c r="S13" s="138">
        <v>913616000</v>
      </c>
      <c r="T13" s="87">
        <f t="shared" si="1"/>
        <v>35788815.995001562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13</v>
      </c>
      <c r="C14" s="82">
        <v>2</v>
      </c>
      <c r="D14" s="82">
        <v>1</v>
      </c>
      <c r="E14" s="82"/>
      <c r="F14" s="83" t="s">
        <v>1097</v>
      </c>
      <c r="G14" s="82">
        <v>5</v>
      </c>
      <c r="H14" s="143">
        <v>30.76</v>
      </c>
      <c r="I14" s="143">
        <v>70.72</v>
      </c>
      <c r="J14" s="143">
        <v>50.17</v>
      </c>
      <c r="K14" s="82"/>
      <c r="L14" s="137">
        <v>122.31</v>
      </c>
      <c r="M14" s="137">
        <v>243.20000000000002</v>
      </c>
      <c r="N14" s="138">
        <v>17000000</v>
      </c>
      <c r="O14" s="138">
        <v>1250656000</v>
      </c>
      <c r="P14" s="138">
        <v>439804000</v>
      </c>
      <c r="Q14" s="138">
        <v>810852000</v>
      </c>
      <c r="R14" s="87">
        <f t="shared" si="0"/>
        <v>17000000</v>
      </c>
      <c r="S14" s="138">
        <v>1250656000</v>
      </c>
      <c r="T14" s="87">
        <f t="shared" si="1"/>
        <v>33802632.654729784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13</v>
      </c>
      <c r="C15" s="82">
        <v>2</v>
      </c>
      <c r="D15" s="82">
        <v>1</v>
      </c>
      <c r="E15" s="82"/>
      <c r="F15" s="83" t="s">
        <v>1098</v>
      </c>
      <c r="G15" s="82">
        <v>5</v>
      </c>
      <c r="H15" s="143">
        <v>31.9</v>
      </c>
      <c r="I15" s="143">
        <v>73.33</v>
      </c>
      <c r="J15" s="143">
        <v>52.03</v>
      </c>
      <c r="K15" s="82"/>
      <c r="L15" s="137">
        <v>126.84</v>
      </c>
      <c r="M15" s="137">
        <v>252.2</v>
      </c>
      <c r="N15" s="138">
        <v>17000000</v>
      </c>
      <c r="O15" s="138">
        <v>1296938000</v>
      </c>
      <c r="P15" s="138">
        <v>456095000</v>
      </c>
      <c r="Q15" s="138">
        <v>840843000</v>
      </c>
      <c r="R15" s="87">
        <f t="shared" si="0"/>
        <v>16999993.446104039</v>
      </c>
      <c r="S15" s="138">
        <v>1296938000</v>
      </c>
      <c r="T15" s="87">
        <f t="shared" si="1"/>
        <v>33801626.829923034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13</v>
      </c>
      <c r="C16" s="82">
        <v>2</v>
      </c>
      <c r="D16" s="82">
        <v>1</v>
      </c>
      <c r="E16" s="82"/>
      <c r="F16" s="83" t="s">
        <v>1099</v>
      </c>
      <c r="G16" s="82">
        <v>5</v>
      </c>
      <c r="H16" s="143">
        <v>33.51</v>
      </c>
      <c r="I16" s="143">
        <v>77.040000000000006</v>
      </c>
      <c r="J16" s="143">
        <v>54.660000000000004</v>
      </c>
      <c r="K16" s="82"/>
      <c r="L16" s="137">
        <v>133.25</v>
      </c>
      <c r="M16" s="137">
        <v>264.95</v>
      </c>
      <c r="N16" s="138">
        <v>21000000</v>
      </c>
      <c r="O16" s="138">
        <v>1683094000</v>
      </c>
      <c r="P16" s="138">
        <v>591863000</v>
      </c>
      <c r="Q16" s="138">
        <v>1091231000</v>
      </c>
      <c r="R16" s="87">
        <f t="shared" si="0"/>
        <v>20999989.082611877</v>
      </c>
      <c r="S16" s="138">
        <v>1683094000</v>
      </c>
      <c r="T16" s="87">
        <f t="shared" si="1"/>
        <v>41755700.618671797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13</v>
      </c>
      <c r="C17" s="82">
        <v>2</v>
      </c>
      <c r="D17" s="82">
        <v>1</v>
      </c>
      <c r="E17" s="82"/>
      <c r="F17" s="83" t="s">
        <v>1100</v>
      </c>
      <c r="G17" s="82">
        <v>5</v>
      </c>
      <c r="H17" s="143">
        <v>11.2</v>
      </c>
      <c r="I17" s="143">
        <v>25.75</v>
      </c>
      <c r="J17" s="143">
        <v>18.259999999999998</v>
      </c>
      <c r="K17" s="82"/>
      <c r="L17" s="137">
        <v>44.55</v>
      </c>
      <c r="M17" s="137">
        <v>88.56</v>
      </c>
      <c r="N17" s="138">
        <v>21000000</v>
      </c>
      <c r="O17" s="138">
        <v>562577000</v>
      </c>
      <c r="P17" s="138">
        <v>197822000</v>
      </c>
      <c r="Q17" s="138">
        <v>364755000</v>
      </c>
      <c r="R17" s="87">
        <f t="shared" si="0"/>
        <v>20999985.068721209</v>
      </c>
      <c r="S17" s="138">
        <v>562577000</v>
      </c>
      <c r="T17" s="87">
        <f t="shared" si="1"/>
        <v>41745424.863882169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13</v>
      </c>
      <c r="C18" s="82">
        <v>2</v>
      </c>
      <c r="D18" s="82">
        <v>1</v>
      </c>
      <c r="E18" s="82"/>
      <c r="F18" s="83" t="s">
        <v>1101</v>
      </c>
      <c r="G18" s="82">
        <v>5</v>
      </c>
      <c r="H18" s="143">
        <v>13.41</v>
      </c>
      <c r="I18" s="143">
        <v>30.83</v>
      </c>
      <c r="J18" s="143">
        <v>21.87</v>
      </c>
      <c r="K18" s="82"/>
      <c r="L18" s="137">
        <v>53.33</v>
      </c>
      <c r="M18" s="137">
        <v>106.03</v>
      </c>
      <c r="N18" s="138">
        <v>18000000</v>
      </c>
      <c r="O18" s="138">
        <v>577333000</v>
      </c>
      <c r="P18" s="138">
        <v>203017000</v>
      </c>
      <c r="Q18" s="138">
        <v>374316000</v>
      </c>
      <c r="R18" s="87">
        <f t="shared" si="0"/>
        <v>17999989.087760132</v>
      </c>
      <c r="S18" s="138">
        <v>577333000</v>
      </c>
      <c r="T18" s="87">
        <f t="shared" si="1"/>
        <v>35787340.014536038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13</v>
      </c>
      <c r="C19" s="82">
        <v>2</v>
      </c>
      <c r="D19" s="82">
        <v>2</v>
      </c>
      <c r="E19" s="82"/>
      <c r="F19" s="83" t="s">
        <v>2183</v>
      </c>
      <c r="G19" s="82">
        <v>5</v>
      </c>
      <c r="H19" s="143">
        <v>32.82</v>
      </c>
      <c r="I19" s="143">
        <v>75.459999999999994</v>
      </c>
      <c r="J19" s="143">
        <v>53.540000000000006</v>
      </c>
      <c r="K19" s="82"/>
      <c r="L19" s="137">
        <v>130.51</v>
      </c>
      <c r="M19" s="137">
        <v>259.51</v>
      </c>
      <c r="N19" s="138">
        <v>8300000</v>
      </c>
      <c r="O19" s="138">
        <v>651564000</v>
      </c>
      <c r="P19" s="138">
        <v>229115000</v>
      </c>
      <c r="Q19" s="138">
        <v>422449000</v>
      </c>
      <c r="R19" s="87">
        <f t="shared" si="0"/>
        <v>8299990.669000797</v>
      </c>
      <c r="S19" s="138">
        <v>651564000</v>
      </c>
      <c r="T19" s="87">
        <f t="shared" si="1"/>
        <v>16503950.490478868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13</v>
      </c>
      <c r="C20" s="82">
        <v>2</v>
      </c>
      <c r="D20" s="82">
        <v>2</v>
      </c>
      <c r="E20" s="82"/>
      <c r="F20" s="83" t="s">
        <v>1108</v>
      </c>
      <c r="G20" s="82">
        <v>5</v>
      </c>
      <c r="H20" s="143">
        <v>26.79</v>
      </c>
      <c r="I20" s="143">
        <v>61.59</v>
      </c>
      <c r="J20" s="143">
        <v>43.690000000000005</v>
      </c>
      <c r="K20" s="82"/>
      <c r="L20" s="137">
        <v>106.52</v>
      </c>
      <c r="M20" s="137">
        <v>211.8</v>
      </c>
      <c r="N20" s="138">
        <v>8300000</v>
      </c>
      <c r="O20" s="138">
        <v>531776000</v>
      </c>
      <c r="P20" s="138">
        <v>187010000</v>
      </c>
      <c r="Q20" s="138">
        <v>344766000</v>
      </c>
      <c r="R20" s="87">
        <f t="shared" si="0"/>
        <v>8299986.7331569614</v>
      </c>
      <c r="S20" s="138">
        <v>531776000</v>
      </c>
      <c r="T20" s="87">
        <f t="shared" si="1"/>
        <v>16503353.267767975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13</v>
      </c>
      <c r="C21" s="82">
        <v>2</v>
      </c>
      <c r="D21" s="82">
        <v>2</v>
      </c>
      <c r="E21" s="82"/>
      <c r="F21" s="83" t="s">
        <v>1109</v>
      </c>
      <c r="G21" s="82">
        <v>5</v>
      </c>
      <c r="H21" s="143">
        <v>31.27</v>
      </c>
      <c r="I21" s="143">
        <v>71.89</v>
      </c>
      <c r="J21" s="143">
        <v>51</v>
      </c>
      <c r="K21" s="82"/>
      <c r="L21" s="137">
        <v>124.34</v>
      </c>
      <c r="M21" s="137">
        <v>247.23000000000002</v>
      </c>
      <c r="N21" s="138">
        <v>8300000</v>
      </c>
      <c r="O21" s="138">
        <v>620732000</v>
      </c>
      <c r="P21" s="138">
        <v>218287000</v>
      </c>
      <c r="Q21" s="138">
        <v>402445000</v>
      </c>
      <c r="R21" s="87">
        <f t="shared" si="0"/>
        <v>8299990.3392397678</v>
      </c>
      <c r="S21" s="138">
        <v>620732000</v>
      </c>
      <c r="T21" s="87">
        <f t="shared" si="1"/>
        <v>16503189.7343594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13</v>
      </c>
      <c r="C22" s="82">
        <v>2</v>
      </c>
      <c r="D22" s="82">
        <v>2</v>
      </c>
      <c r="E22" s="82"/>
      <c r="F22" s="83" t="s">
        <v>1110</v>
      </c>
      <c r="G22" s="82">
        <v>5</v>
      </c>
      <c r="H22" s="143">
        <v>31.27</v>
      </c>
      <c r="I22" s="143">
        <v>71.89</v>
      </c>
      <c r="J22" s="143">
        <v>51</v>
      </c>
      <c r="K22" s="82"/>
      <c r="L22" s="137">
        <v>124.34</v>
      </c>
      <c r="M22" s="137">
        <v>247.23000000000002</v>
      </c>
      <c r="N22" s="138">
        <v>8300000</v>
      </c>
      <c r="O22" s="138">
        <v>620732000</v>
      </c>
      <c r="P22" s="138">
        <v>218287000</v>
      </c>
      <c r="Q22" s="138">
        <v>402445000</v>
      </c>
      <c r="R22" s="87">
        <f t="shared" si="0"/>
        <v>8299990.3392397678</v>
      </c>
      <c r="S22" s="138">
        <v>620732000</v>
      </c>
      <c r="T22" s="87">
        <f t="shared" si="1"/>
        <v>16503189.7343594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13</v>
      </c>
      <c r="C23" s="82">
        <v>2</v>
      </c>
      <c r="D23" s="82">
        <v>2</v>
      </c>
      <c r="E23" s="82"/>
      <c r="F23" s="83" t="s">
        <v>1111</v>
      </c>
      <c r="G23" s="82">
        <v>5</v>
      </c>
      <c r="H23" s="143">
        <v>31.27</v>
      </c>
      <c r="I23" s="143">
        <v>71.89</v>
      </c>
      <c r="J23" s="143">
        <v>51</v>
      </c>
      <c r="K23" s="82"/>
      <c r="L23" s="137">
        <v>124.34</v>
      </c>
      <c r="M23" s="137">
        <v>247.23000000000002</v>
      </c>
      <c r="N23" s="138">
        <v>8500000</v>
      </c>
      <c r="O23" s="138">
        <v>635690000</v>
      </c>
      <c r="P23" s="138">
        <v>223547000</v>
      </c>
      <c r="Q23" s="138">
        <v>412143000</v>
      </c>
      <c r="R23" s="87">
        <f t="shared" si="0"/>
        <v>8499998.1614470147</v>
      </c>
      <c r="S23" s="138">
        <v>635690000</v>
      </c>
      <c r="T23" s="87">
        <f t="shared" si="1"/>
        <v>16900872.972933453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13</v>
      </c>
      <c r="C24" s="82">
        <v>2</v>
      </c>
      <c r="D24" s="82">
        <v>2</v>
      </c>
      <c r="E24" s="82"/>
      <c r="F24" s="83" t="s">
        <v>1112</v>
      </c>
      <c r="G24" s="82">
        <v>5</v>
      </c>
      <c r="H24" s="143">
        <v>34.36</v>
      </c>
      <c r="I24" s="143">
        <v>78.989999999999995</v>
      </c>
      <c r="J24" s="143">
        <v>56.04</v>
      </c>
      <c r="K24" s="82"/>
      <c r="L24" s="137">
        <v>136.62</v>
      </c>
      <c r="M24" s="137">
        <v>271.64999999999998</v>
      </c>
      <c r="N24" s="138">
        <v>8500000</v>
      </c>
      <c r="O24" s="138">
        <v>698480000</v>
      </c>
      <c r="P24" s="138">
        <v>245634000</v>
      </c>
      <c r="Q24" s="138">
        <v>452846000</v>
      </c>
      <c r="R24" s="87">
        <f t="shared" si="0"/>
        <v>8499999.239419952</v>
      </c>
      <c r="S24" s="138">
        <v>698480000</v>
      </c>
      <c r="T24" s="87">
        <f t="shared" si="1"/>
        <v>16901074.464854557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13</v>
      </c>
      <c r="C25" s="82">
        <v>2</v>
      </c>
      <c r="D25" s="82">
        <v>2</v>
      </c>
      <c r="E25" s="82"/>
      <c r="F25" s="83" t="s">
        <v>1113</v>
      </c>
      <c r="G25" s="82">
        <v>5</v>
      </c>
      <c r="H25" s="143">
        <v>31.59</v>
      </c>
      <c r="I25" s="143">
        <v>72.62</v>
      </c>
      <c r="J25" s="143">
        <v>51.53</v>
      </c>
      <c r="K25" s="82"/>
      <c r="L25" s="137">
        <v>125.61</v>
      </c>
      <c r="M25" s="137">
        <v>249.76</v>
      </c>
      <c r="N25" s="138">
        <v>8300000</v>
      </c>
      <c r="O25" s="138">
        <v>627084000</v>
      </c>
      <c r="P25" s="138">
        <v>220521000</v>
      </c>
      <c r="Q25" s="138">
        <v>406563000</v>
      </c>
      <c r="R25" s="87">
        <f t="shared" si="0"/>
        <v>8299987.8230208447</v>
      </c>
      <c r="S25" s="138">
        <v>627084000</v>
      </c>
      <c r="T25" s="87">
        <f t="shared" si="1"/>
        <v>16503502.576846477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13</v>
      </c>
      <c r="C26" s="82">
        <v>2</v>
      </c>
      <c r="D26" s="82">
        <v>2</v>
      </c>
      <c r="E26" s="82"/>
      <c r="F26" s="83" t="s">
        <v>1114</v>
      </c>
      <c r="G26" s="82">
        <v>5</v>
      </c>
      <c r="H26" s="143">
        <v>21.9</v>
      </c>
      <c r="I26" s="143">
        <v>50.34</v>
      </c>
      <c r="J26" s="143">
        <v>35.72</v>
      </c>
      <c r="K26" s="82"/>
      <c r="L26" s="137">
        <v>87.07</v>
      </c>
      <c r="M26" s="137">
        <v>173.13</v>
      </c>
      <c r="N26" s="138">
        <v>8100000</v>
      </c>
      <c r="O26" s="138">
        <v>424211000</v>
      </c>
      <c r="P26" s="138">
        <v>149188000</v>
      </c>
      <c r="Q26" s="138">
        <v>275023000</v>
      </c>
      <c r="R26" s="87">
        <f t="shared" si="0"/>
        <v>8099985.0587601261</v>
      </c>
      <c r="S26" s="138">
        <v>424211000</v>
      </c>
      <c r="T26" s="87">
        <f t="shared" si="1"/>
        <v>16106011.407179747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13</v>
      </c>
      <c r="C27" s="82">
        <v>2</v>
      </c>
      <c r="D27" s="82">
        <v>2</v>
      </c>
      <c r="E27" s="82"/>
      <c r="F27" s="83" t="s">
        <v>1115</v>
      </c>
      <c r="G27" s="82">
        <v>5</v>
      </c>
      <c r="H27" s="143">
        <v>24.79</v>
      </c>
      <c r="I27" s="143">
        <v>56.99</v>
      </c>
      <c r="J27" s="143">
        <v>40.43</v>
      </c>
      <c r="K27" s="82"/>
      <c r="L27" s="137">
        <v>98.58</v>
      </c>
      <c r="M27" s="137">
        <v>196</v>
      </c>
      <c r="N27" s="138">
        <v>8100000</v>
      </c>
      <c r="O27" s="138">
        <v>480249000</v>
      </c>
      <c r="P27" s="138">
        <v>168883000</v>
      </c>
      <c r="Q27" s="138">
        <v>311366000</v>
      </c>
      <c r="R27" s="87">
        <f t="shared" si="0"/>
        <v>8100000</v>
      </c>
      <c r="S27" s="138">
        <v>480249000</v>
      </c>
      <c r="T27" s="87">
        <f t="shared" si="1"/>
        <v>16104686.548995741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13</v>
      </c>
      <c r="C28" s="82">
        <v>2</v>
      </c>
      <c r="D28" s="82">
        <v>2</v>
      </c>
      <c r="E28" s="82"/>
      <c r="F28" s="83" t="s">
        <v>1116</v>
      </c>
      <c r="G28" s="82">
        <v>5</v>
      </c>
      <c r="H28" s="143">
        <v>40.42</v>
      </c>
      <c r="I28" s="143">
        <v>92.92</v>
      </c>
      <c r="J28" s="143">
        <v>65.92</v>
      </c>
      <c r="K28" s="82"/>
      <c r="L28" s="137">
        <v>160.71</v>
      </c>
      <c r="M28" s="137">
        <v>319.55</v>
      </c>
      <c r="N28" s="138">
        <v>8300000</v>
      </c>
      <c r="O28" s="138">
        <v>802310000</v>
      </c>
      <c r="P28" s="138">
        <v>282154000</v>
      </c>
      <c r="Q28" s="138">
        <v>520156000</v>
      </c>
      <c r="R28" s="87">
        <f t="shared" si="0"/>
        <v>8299998.3189169681</v>
      </c>
      <c r="S28" s="138">
        <v>802310000</v>
      </c>
      <c r="T28" s="87">
        <f t="shared" si="1"/>
        <v>16503418.970878709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13</v>
      </c>
      <c r="C29" s="82">
        <v>1</v>
      </c>
      <c r="D29" s="82">
        <v>3</v>
      </c>
      <c r="E29" s="82"/>
      <c r="F29" s="83" t="s">
        <v>2269</v>
      </c>
      <c r="G29" s="82">
        <v>5</v>
      </c>
      <c r="H29" s="143">
        <v>32.82</v>
      </c>
      <c r="I29" s="143">
        <v>75.459999999999994</v>
      </c>
      <c r="J29" s="143">
        <v>53.540000000000006</v>
      </c>
      <c r="K29" s="82"/>
      <c r="L29" s="137">
        <v>130.51</v>
      </c>
      <c r="M29" s="137">
        <v>259.51</v>
      </c>
      <c r="N29" s="138">
        <v>6550000</v>
      </c>
      <c r="O29" s="138">
        <v>514186000</v>
      </c>
      <c r="P29" s="138">
        <v>180807000</v>
      </c>
      <c r="Q29" s="138">
        <v>333379000</v>
      </c>
      <c r="R29" s="87">
        <f t="shared" si="0"/>
        <v>6549992.0224733772</v>
      </c>
      <c r="S29" s="138">
        <v>514186000</v>
      </c>
      <c r="T29" s="87">
        <f t="shared" si="1"/>
        <v>13024200.672378104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13</v>
      </c>
      <c r="C30" s="82">
        <v>1</v>
      </c>
      <c r="D30" s="82">
        <v>3</v>
      </c>
      <c r="E30" s="82"/>
      <c r="F30" s="83" t="s">
        <v>1125</v>
      </c>
      <c r="G30" s="82">
        <v>5</v>
      </c>
      <c r="H30" s="143">
        <v>26.79</v>
      </c>
      <c r="I30" s="143">
        <v>61.59</v>
      </c>
      <c r="J30" s="143">
        <v>43.690000000000005</v>
      </c>
      <c r="K30" s="82"/>
      <c r="L30" s="137">
        <v>106.52</v>
      </c>
      <c r="M30" s="137">
        <v>211.8</v>
      </c>
      <c r="N30" s="138">
        <v>6450000</v>
      </c>
      <c r="O30" s="138">
        <v>413248000</v>
      </c>
      <c r="P30" s="138">
        <v>145327000</v>
      </c>
      <c r="Q30" s="138">
        <v>267921000</v>
      </c>
      <c r="R30" s="87">
        <f t="shared" si="0"/>
        <v>6449995.7077860758</v>
      </c>
      <c r="S30" s="138">
        <v>413248000</v>
      </c>
      <c r="T30" s="87">
        <f t="shared" si="1"/>
        <v>12824906.974362478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13</v>
      </c>
      <c r="C31" s="82">
        <v>1</v>
      </c>
      <c r="D31" s="82">
        <v>3</v>
      </c>
      <c r="E31" s="82"/>
      <c r="F31" s="83" t="s">
        <v>1126</v>
      </c>
      <c r="G31" s="82">
        <v>5</v>
      </c>
      <c r="H31" s="143">
        <v>26.79</v>
      </c>
      <c r="I31" s="143">
        <v>61.59</v>
      </c>
      <c r="J31" s="143">
        <v>43.690000000000005</v>
      </c>
      <c r="K31" s="82"/>
      <c r="L31" s="137">
        <v>106.52</v>
      </c>
      <c r="M31" s="137">
        <v>211.8</v>
      </c>
      <c r="N31" s="138">
        <v>6450000</v>
      </c>
      <c r="O31" s="138">
        <v>413248000</v>
      </c>
      <c r="P31" s="138">
        <v>145327000</v>
      </c>
      <c r="Q31" s="138">
        <v>267921000</v>
      </c>
      <c r="R31" s="87">
        <f t="shared" si="0"/>
        <v>6449995.7077860758</v>
      </c>
      <c r="S31" s="138">
        <v>413248000</v>
      </c>
      <c r="T31" s="87">
        <f t="shared" si="1"/>
        <v>12824906.974362478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13</v>
      </c>
      <c r="C32" s="82">
        <v>1</v>
      </c>
      <c r="D32" s="82">
        <v>3</v>
      </c>
      <c r="E32" s="82"/>
      <c r="F32" s="83" t="s">
        <v>1127</v>
      </c>
      <c r="G32" s="82">
        <v>5</v>
      </c>
      <c r="H32" s="143">
        <v>26.79</v>
      </c>
      <c r="I32" s="143">
        <v>61.59</v>
      </c>
      <c r="J32" s="143">
        <v>43.690000000000005</v>
      </c>
      <c r="K32" s="82"/>
      <c r="L32" s="137">
        <v>106.52</v>
      </c>
      <c r="M32" s="137">
        <v>211.8</v>
      </c>
      <c r="N32" s="138">
        <v>6450000</v>
      </c>
      <c r="O32" s="138">
        <v>413248000</v>
      </c>
      <c r="P32" s="138">
        <v>145327000</v>
      </c>
      <c r="Q32" s="138">
        <v>267921000</v>
      </c>
      <c r="R32" s="87">
        <f t="shared" si="0"/>
        <v>6449995.7077860758</v>
      </c>
      <c r="S32" s="138">
        <v>413248000</v>
      </c>
      <c r="T32" s="87">
        <f t="shared" si="1"/>
        <v>12824906.974362478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13</v>
      </c>
      <c r="C33" s="82">
        <v>1</v>
      </c>
      <c r="D33" s="82">
        <v>3</v>
      </c>
      <c r="E33" s="82"/>
      <c r="F33" s="83" t="s">
        <v>1128</v>
      </c>
      <c r="G33" s="82">
        <v>5</v>
      </c>
      <c r="H33" s="143">
        <v>26.79</v>
      </c>
      <c r="I33" s="143">
        <v>61.59</v>
      </c>
      <c r="J33" s="143">
        <v>43.690000000000005</v>
      </c>
      <c r="K33" s="82"/>
      <c r="L33" s="137">
        <v>106.52</v>
      </c>
      <c r="M33" s="137">
        <v>211.8</v>
      </c>
      <c r="N33" s="138">
        <v>6450000</v>
      </c>
      <c r="O33" s="138">
        <v>413248000</v>
      </c>
      <c r="P33" s="138">
        <v>145327000</v>
      </c>
      <c r="Q33" s="138">
        <v>267921000</v>
      </c>
      <c r="R33" s="87">
        <f t="shared" si="0"/>
        <v>6449995.7077860758</v>
      </c>
      <c r="S33" s="138">
        <v>413248000</v>
      </c>
      <c r="T33" s="87">
        <f t="shared" si="1"/>
        <v>12824906.974362478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13</v>
      </c>
      <c r="C34" s="82">
        <v>1</v>
      </c>
      <c r="D34" s="82">
        <v>3</v>
      </c>
      <c r="E34" s="82"/>
      <c r="F34" s="83" t="s">
        <v>1129</v>
      </c>
      <c r="G34" s="82">
        <v>5</v>
      </c>
      <c r="H34" s="143">
        <v>31.89</v>
      </c>
      <c r="I34" s="143">
        <v>73.31</v>
      </c>
      <c r="J34" s="143">
        <v>52.01</v>
      </c>
      <c r="K34" s="82"/>
      <c r="L34" s="137">
        <v>126.8</v>
      </c>
      <c r="M34" s="137">
        <v>252.12</v>
      </c>
      <c r="N34" s="138">
        <v>6550000</v>
      </c>
      <c r="O34" s="138">
        <v>499544000</v>
      </c>
      <c r="P34" s="138">
        <v>175675000</v>
      </c>
      <c r="Q34" s="138">
        <v>323869000</v>
      </c>
      <c r="R34" s="87">
        <f t="shared" si="0"/>
        <v>6549996.5253329454</v>
      </c>
      <c r="S34" s="138">
        <v>499544000</v>
      </c>
      <c r="T34" s="87">
        <f t="shared" si="1"/>
        <v>13023541.987120995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13</v>
      </c>
      <c r="C35" s="82">
        <v>1</v>
      </c>
      <c r="D35" s="82">
        <v>3</v>
      </c>
      <c r="E35" s="82"/>
      <c r="F35" s="83" t="s">
        <v>1130</v>
      </c>
      <c r="G35" s="82">
        <v>5</v>
      </c>
      <c r="H35" s="143">
        <v>11.03</v>
      </c>
      <c r="I35" s="143">
        <v>25.37</v>
      </c>
      <c r="J35" s="143">
        <v>18</v>
      </c>
      <c r="K35" s="82"/>
      <c r="L35" s="137">
        <v>43.89</v>
      </c>
      <c r="M35" s="137">
        <v>87.26</v>
      </c>
      <c r="N35" s="138">
        <v>6550000</v>
      </c>
      <c r="O35" s="138">
        <v>172894000</v>
      </c>
      <c r="P35" s="138">
        <v>60776000</v>
      </c>
      <c r="Q35" s="138">
        <v>112118000</v>
      </c>
      <c r="R35" s="87">
        <f t="shared" si="0"/>
        <v>6549970.3555253316</v>
      </c>
      <c r="S35" s="138">
        <v>172894000</v>
      </c>
      <c r="T35" s="87">
        <f t="shared" si="1"/>
        <v>13022337.963616781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13</v>
      </c>
      <c r="C36" s="82">
        <v>1</v>
      </c>
      <c r="D36" s="82">
        <v>3</v>
      </c>
      <c r="E36" s="82"/>
      <c r="F36" s="83" t="s">
        <v>1131</v>
      </c>
      <c r="G36" s="82">
        <v>5</v>
      </c>
      <c r="H36" s="143">
        <v>18.47</v>
      </c>
      <c r="I36" s="143">
        <v>42.46</v>
      </c>
      <c r="J36" s="143">
        <v>30.12</v>
      </c>
      <c r="K36" s="82"/>
      <c r="L36" s="137">
        <v>73.45</v>
      </c>
      <c r="M36" s="137">
        <v>146.03</v>
      </c>
      <c r="N36" s="138">
        <v>6550000</v>
      </c>
      <c r="O36" s="138">
        <v>289340000</v>
      </c>
      <c r="P36" s="138">
        <v>101749000</v>
      </c>
      <c r="Q36" s="138">
        <v>187591000</v>
      </c>
      <c r="R36" s="87">
        <f t="shared" si="0"/>
        <v>6549995.6705375267</v>
      </c>
      <c r="S36" s="138">
        <v>289340000</v>
      </c>
      <c r="T36" s="87">
        <f t="shared" si="1"/>
        <v>13022408.002295371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13</v>
      </c>
      <c r="C37" s="82">
        <v>1</v>
      </c>
      <c r="D37" s="82">
        <v>3</v>
      </c>
      <c r="E37" s="82"/>
      <c r="F37" s="83" t="s">
        <v>1132</v>
      </c>
      <c r="G37" s="82">
        <v>5</v>
      </c>
      <c r="H37" s="143">
        <v>21.9</v>
      </c>
      <c r="I37" s="143">
        <v>50.34</v>
      </c>
      <c r="J37" s="143">
        <v>35.72</v>
      </c>
      <c r="K37" s="82"/>
      <c r="L37" s="137">
        <v>87.07</v>
      </c>
      <c r="M37" s="137">
        <v>173.13</v>
      </c>
      <c r="N37" s="138">
        <v>6350000</v>
      </c>
      <c r="O37" s="138">
        <v>332561000</v>
      </c>
      <c r="P37" s="138">
        <v>116956000</v>
      </c>
      <c r="Q37" s="138">
        <v>215605000</v>
      </c>
      <c r="R37" s="87">
        <f t="shared" si="0"/>
        <v>6349998.3053865321</v>
      </c>
      <c r="S37" s="138">
        <v>332561000</v>
      </c>
      <c r="T37" s="87">
        <f t="shared" si="1"/>
        <v>12626337.505588265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13</v>
      </c>
      <c r="C38" s="82">
        <v>1</v>
      </c>
      <c r="D38" s="82">
        <v>3</v>
      </c>
      <c r="E38" s="82"/>
      <c r="F38" s="83" t="s">
        <v>1133</v>
      </c>
      <c r="G38" s="82">
        <v>5</v>
      </c>
      <c r="H38" s="143">
        <v>24.79</v>
      </c>
      <c r="I38" s="143">
        <v>56.99</v>
      </c>
      <c r="J38" s="143">
        <v>40.43</v>
      </c>
      <c r="K38" s="82"/>
      <c r="L38" s="137">
        <v>98.58</v>
      </c>
      <c r="M38" s="137">
        <v>196</v>
      </c>
      <c r="N38" s="138">
        <v>6350000</v>
      </c>
      <c r="O38" s="138">
        <v>376491000</v>
      </c>
      <c r="P38" s="138">
        <v>132396000</v>
      </c>
      <c r="Q38" s="138">
        <v>244095000</v>
      </c>
      <c r="R38" s="87">
        <f t="shared" si="0"/>
        <v>6349991.5668746838</v>
      </c>
      <c r="S38" s="138">
        <v>376491000</v>
      </c>
      <c r="T38" s="87">
        <f t="shared" si="1"/>
        <v>12625262.194232482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13</v>
      </c>
      <c r="C39" s="82">
        <v>1</v>
      </c>
      <c r="D39" s="82">
        <v>3</v>
      </c>
      <c r="E39" s="82"/>
      <c r="F39" s="83" t="s">
        <v>1134</v>
      </c>
      <c r="G39" s="82">
        <v>5</v>
      </c>
      <c r="H39" s="143">
        <v>23.15</v>
      </c>
      <c r="I39" s="143">
        <v>53.23</v>
      </c>
      <c r="J39" s="143">
        <v>37.76</v>
      </c>
      <c r="K39" s="82"/>
      <c r="L39" s="137">
        <v>92.07</v>
      </c>
      <c r="M39" s="137">
        <v>183.05999999999997</v>
      </c>
      <c r="N39" s="138">
        <v>6550000</v>
      </c>
      <c r="O39" s="138">
        <v>362710000</v>
      </c>
      <c r="P39" s="138">
        <v>127538000</v>
      </c>
      <c r="Q39" s="138">
        <v>235172000</v>
      </c>
      <c r="R39" s="87">
        <f t="shared" si="0"/>
        <v>6549990.8353220243</v>
      </c>
      <c r="S39" s="138">
        <v>362710000</v>
      </c>
      <c r="T39" s="87">
        <f t="shared" si="1"/>
        <v>13023148.933572821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13</v>
      </c>
      <c r="C40" s="82">
        <v>1</v>
      </c>
      <c r="D40" s="82">
        <v>3</v>
      </c>
      <c r="E40" s="82"/>
      <c r="F40" s="83" t="s">
        <v>1135</v>
      </c>
      <c r="G40" s="82">
        <v>5</v>
      </c>
      <c r="H40" s="143">
        <v>15.27</v>
      </c>
      <c r="I40" s="143">
        <v>35.1</v>
      </c>
      <c r="J40" s="143">
        <v>24.900000000000002</v>
      </c>
      <c r="K40" s="82"/>
      <c r="L40" s="137">
        <v>60.72</v>
      </c>
      <c r="M40" s="137">
        <v>120.72</v>
      </c>
      <c r="N40" s="138">
        <v>6550000</v>
      </c>
      <c r="O40" s="138">
        <v>239191000</v>
      </c>
      <c r="P40" s="138">
        <v>84118000</v>
      </c>
      <c r="Q40" s="138">
        <v>155073000</v>
      </c>
      <c r="R40" s="87">
        <f t="shared" si="0"/>
        <v>6549983.8434955003</v>
      </c>
      <c r="S40" s="138">
        <v>239191000</v>
      </c>
      <c r="T40" s="87">
        <f t="shared" si="1"/>
        <v>13022299.894380383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13</v>
      </c>
      <c r="C41" s="82">
        <v>1</v>
      </c>
      <c r="D41" s="82">
        <v>4</v>
      </c>
      <c r="E41" s="82"/>
      <c r="F41" s="83" t="s">
        <v>2262</v>
      </c>
      <c r="G41" s="82">
        <v>5</v>
      </c>
      <c r="H41" s="143">
        <v>32.82</v>
      </c>
      <c r="I41" s="143">
        <v>75.459999999999994</v>
      </c>
      <c r="J41" s="143">
        <v>53.540000000000006</v>
      </c>
      <c r="K41" s="82"/>
      <c r="L41" s="137">
        <v>130.51</v>
      </c>
      <c r="M41" s="137">
        <v>259.51</v>
      </c>
      <c r="N41" s="138">
        <v>6650000</v>
      </c>
      <c r="O41" s="138">
        <v>522036000</v>
      </c>
      <c r="P41" s="138">
        <v>183568000</v>
      </c>
      <c r="Q41" s="138">
        <v>338468000</v>
      </c>
      <c r="R41" s="87">
        <f t="shared" si="0"/>
        <v>6649989.7613780079</v>
      </c>
      <c r="S41" s="138">
        <v>522036000</v>
      </c>
      <c r="T41" s="87">
        <f t="shared" si="1"/>
        <v>13223039.176884582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13</v>
      </c>
      <c r="C42" s="82">
        <v>1</v>
      </c>
      <c r="D42" s="82">
        <v>4</v>
      </c>
      <c r="E42" s="82"/>
      <c r="F42" s="83" t="s">
        <v>1142</v>
      </c>
      <c r="G42" s="82">
        <v>5</v>
      </c>
      <c r="H42" s="143">
        <v>27.2</v>
      </c>
      <c r="I42" s="143">
        <v>62.54</v>
      </c>
      <c r="J42" s="143">
        <v>44.370000000000005</v>
      </c>
      <c r="K42" s="82"/>
      <c r="L42" s="137">
        <v>108.17</v>
      </c>
      <c r="M42" s="137">
        <v>215.08</v>
      </c>
      <c r="N42" s="138">
        <v>6550000</v>
      </c>
      <c r="O42" s="138">
        <v>426154000</v>
      </c>
      <c r="P42" s="138">
        <v>149849000</v>
      </c>
      <c r="Q42" s="138">
        <v>276305000</v>
      </c>
      <c r="R42" s="87">
        <f t="shared" si="0"/>
        <v>6549997.9250465324</v>
      </c>
      <c r="S42" s="138">
        <v>426154000</v>
      </c>
      <c r="T42" s="87">
        <f t="shared" si="1"/>
        <v>13023699.304049259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13</v>
      </c>
      <c r="C43" s="82">
        <v>1</v>
      </c>
      <c r="D43" s="82">
        <v>4</v>
      </c>
      <c r="E43" s="82"/>
      <c r="F43" s="83" t="s">
        <v>1143</v>
      </c>
      <c r="G43" s="82">
        <v>5</v>
      </c>
      <c r="H43" s="143">
        <v>27.81</v>
      </c>
      <c r="I43" s="143">
        <v>63.93</v>
      </c>
      <c r="J43" s="143">
        <v>45.349999999999994</v>
      </c>
      <c r="K43" s="82"/>
      <c r="L43" s="137">
        <v>110.57</v>
      </c>
      <c r="M43" s="137">
        <v>219.85</v>
      </c>
      <c r="N43" s="138">
        <v>6550000</v>
      </c>
      <c r="O43" s="138">
        <v>435605000</v>
      </c>
      <c r="P43" s="138">
        <v>153196000</v>
      </c>
      <c r="Q43" s="138">
        <v>282409000</v>
      </c>
      <c r="R43" s="87">
        <f t="shared" si="0"/>
        <v>6549995.5830139639</v>
      </c>
      <c r="S43" s="138">
        <v>435605000</v>
      </c>
      <c r="T43" s="87">
        <f t="shared" si="1"/>
        <v>13023573.56358524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13</v>
      </c>
      <c r="C44" s="82">
        <v>1</v>
      </c>
      <c r="D44" s="82">
        <v>4</v>
      </c>
      <c r="E44" s="82"/>
      <c r="F44" s="83" t="s">
        <v>1144</v>
      </c>
      <c r="G44" s="82">
        <v>5</v>
      </c>
      <c r="H44" s="143">
        <v>27.81</v>
      </c>
      <c r="I44" s="143">
        <v>63.93</v>
      </c>
      <c r="J44" s="143">
        <v>45.349999999999994</v>
      </c>
      <c r="K44" s="82"/>
      <c r="L44" s="137">
        <v>110.57</v>
      </c>
      <c r="M44" s="137">
        <v>219.85</v>
      </c>
      <c r="N44" s="138">
        <v>6550000</v>
      </c>
      <c r="O44" s="138">
        <v>435605000</v>
      </c>
      <c r="P44" s="138">
        <v>153196000</v>
      </c>
      <c r="Q44" s="138">
        <v>282409000</v>
      </c>
      <c r="R44" s="87">
        <f t="shared" si="0"/>
        <v>6549995.5830139639</v>
      </c>
      <c r="S44" s="138">
        <v>435605000</v>
      </c>
      <c r="T44" s="87">
        <f t="shared" si="1"/>
        <v>13023573.56358524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A45" s="135"/>
      <c r="B45" s="135">
        <v>13</v>
      </c>
      <c r="C45" s="82">
        <v>1</v>
      </c>
      <c r="D45" s="82">
        <v>4</v>
      </c>
      <c r="E45" s="82"/>
      <c r="F45" s="83" t="s">
        <v>1145</v>
      </c>
      <c r="G45" s="82">
        <v>5</v>
      </c>
      <c r="H45" s="143">
        <v>27.81</v>
      </c>
      <c r="I45" s="143">
        <v>63.93</v>
      </c>
      <c r="J45" s="143">
        <v>45.349999999999994</v>
      </c>
      <c r="K45" s="82"/>
      <c r="L45" s="137">
        <v>110.57</v>
      </c>
      <c r="M45" s="137">
        <v>219.85</v>
      </c>
      <c r="N45" s="138">
        <v>6550000</v>
      </c>
      <c r="O45" s="138">
        <v>435605000</v>
      </c>
      <c r="P45" s="138">
        <v>153196000</v>
      </c>
      <c r="Q45" s="138">
        <v>282409000</v>
      </c>
      <c r="R45" s="87">
        <f t="shared" si="0"/>
        <v>6549995.5830139639</v>
      </c>
      <c r="S45" s="138">
        <v>435605000</v>
      </c>
      <c r="T45" s="87">
        <f t="shared" si="1"/>
        <v>13023573.56358524</v>
      </c>
      <c r="U45" s="135"/>
      <c r="V45" s="115" t="s">
        <v>2043</v>
      </c>
      <c r="W45" s="115" t="s">
        <v>2043</v>
      </c>
      <c r="X45" s="115" t="s">
        <v>772</v>
      </c>
    </row>
    <row r="46" spans="1:24">
      <c r="A46" s="135"/>
      <c r="B46" s="135">
        <v>13</v>
      </c>
      <c r="C46" s="82">
        <v>1</v>
      </c>
      <c r="D46" s="82">
        <v>4</v>
      </c>
      <c r="E46" s="82"/>
      <c r="F46" s="83" t="s">
        <v>1146</v>
      </c>
      <c r="G46" s="82">
        <v>5</v>
      </c>
      <c r="H46" s="143">
        <v>33.619999999999997</v>
      </c>
      <c r="I46" s="143">
        <v>77.3</v>
      </c>
      <c r="J46" s="143">
        <v>54.849999999999994</v>
      </c>
      <c r="K46" s="82"/>
      <c r="L46" s="137">
        <v>133.69999999999999</v>
      </c>
      <c r="M46" s="137">
        <v>265.84999999999997</v>
      </c>
      <c r="N46" s="138">
        <v>6650000</v>
      </c>
      <c r="O46" s="138">
        <v>534790000</v>
      </c>
      <c r="P46" s="138">
        <v>188046000</v>
      </c>
      <c r="Q46" s="138">
        <v>346744000</v>
      </c>
      <c r="R46" s="87">
        <f t="shared" si="0"/>
        <v>6649993.7048947951</v>
      </c>
      <c r="S46" s="138">
        <v>534790000</v>
      </c>
      <c r="T46" s="87">
        <f t="shared" si="1"/>
        <v>13222893.241931796</v>
      </c>
      <c r="U46" s="135"/>
      <c r="V46" s="115" t="s">
        <v>2043</v>
      </c>
      <c r="W46" s="115" t="s">
        <v>2043</v>
      </c>
      <c r="X46" s="115" t="s">
        <v>772</v>
      </c>
    </row>
    <row r="47" spans="1:24">
      <c r="A47" s="135"/>
      <c r="B47" s="135">
        <v>13</v>
      </c>
      <c r="C47" s="82">
        <v>1</v>
      </c>
      <c r="D47" s="82">
        <v>4</v>
      </c>
      <c r="E47" s="82"/>
      <c r="F47" s="83" t="s">
        <v>1147</v>
      </c>
      <c r="G47" s="82">
        <v>5</v>
      </c>
      <c r="H47" s="143">
        <v>11.03</v>
      </c>
      <c r="I47" s="143">
        <v>25.37</v>
      </c>
      <c r="J47" s="143">
        <v>18</v>
      </c>
      <c r="K47" s="82"/>
      <c r="L47" s="137">
        <v>43.89</v>
      </c>
      <c r="M47" s="137">
        <v>87.26</v>
      </c>
      <c r="N47" s="138">
        <v>6650000</v>
      </c>
      <c r="O47" s="138">
        <v>175534000</v>
      </c>
      <c r="P47" s="138">
        <v>61704000</v>
      </c>
      <c r="Q47" s="138">
        <v>113830000</v>
      </c>
      <c r="R47" s="87">
        <f t="shared" si="0"/>
        <v>6649984.9409857113</v>
      </c>
      <c r="S47" s="138">
        <v>175534000</v>
      </c>
      <c r="T47" s="87">
        <f t="shared" si="1"/>
        <v>13221182.181599755</v>
      </c>
      <c r="U47" s="135"/>
      <c r="V47" s="115" t="s">
        <v>2043</v>
      </c>
      <c r="W47" s="115" t="s">
        <v>2043</v>
      </c>
      <c r="X47" s="115" t="s">
        <v>772</v>
      </c>
    </row>
    <row r="48" spans="1:24">
      <c r="A48" s="135"/>
      <c r="B48" s="135">
        <v>13</v>
      </c>
      <c r="C48" s="82">
        <v>1</v>
      </c>
      <c r="D48" s="82">
        <v>4</v>
      </c>
      <c r="E48" s="82"/>
      <c r="F48" s="83" t="s">
        <v>1148</v>
      </c>
      <c r="G48" s="82">
        <v>5</v>
      </c>
      <c r="H48" s="143">
        <v>18.47</v>
      </c>
      <c r="I48" s="143">
        <v>42.46</v>
      </c>
      <c r="J48" s="143">
        <v>30.12</v>
      </c>
      <c r="K48" s="82"/>
      <c r="L48" s="137">
        <v>73.45</v>
      </c>
      <c r="M48" s="137">
        <v>146.03</v>
      </c>
      <c r="N48" s="138">
        <v>6650000</v>
      </c>
      <c r="O48" s="138">
        <v>293757000</v>
      </c>
      <c r="P48" s="138">
        <v>103302000</v>
      </c>
      <c r="Q48" s="138">
        <v>190455000</v>
      </c>
      <c r="R48" s="87">
        <f t="shared" si="0"/>
        <v>6649986.445669773</v>
      </c>
      <c r="S48" s="138">
        <v>293757000</v>
      </c>
      <c r="T48" s="87">
        <f t="shared" si="1"/>
        <v>13221205.182588931</v>
      </c>
      <c r="U48" s="135"/>
      <c r="V48" s="115" t="s">
        <v>2043</v>
      </c>
      <c r="W48" s="115" t="s">
        <v>2043</v>
      </c>
      <c r="X48" s="115" t="s">
        <v>772</v>
      </c>
    </row>
    <row r="49" spans="1:24">
      <c r="A49" s="135"/>
      <c r="B49" s="135">
        <v>13</v>
      </c>
      <c r="C49" s="82">
        <v>1</v>
      </c>
      <c r="D49" s="82">
        <v>4</v>
      </c>
      <c r="E49" s="82"/>
      <c r="F49" s="83" t="s">
        <v>1149</v>
      </c>
      <c r="G49" s="82">
        <v>5</v>
      </c>
      <c r="H49" s="143">
        <v>21.9</v>
      </c>
      <c r="I49" s="143">
        <v>50.34</v>
      </c>
      <c r="J49" s="143">
        <v>35.72</v>
      </c>
      <c r="K49" s="82"/>
      <c r="L49" s="137">
        <v>87.07</v>
      </c>
      <c r="M49" s="137">
        <v>173.13</v>
      </c>
      <c r="N49" s="138">
        <v>6550000</v>
      </c>
      <c r="O49" s="138">
        <v>343035000</v>
      </c>
      <c r="P49" s="138">
        <v>120640000</v>
      </c>
      <c r="Q49" s="138">
        <v>222395000</v>
      </c>
      <c r="R49" s="87">
        <f t="shared" si="0"/>
        <v>6549991.3359902967</v>
      </c>
      <c r="S49" s="138">
        <v>343035000</v>
      </c>
      <c r="T49" s="87">
        <f t="shared" si="1"/>
        <v>13024003.67520386</v>
      </c>
      <c r="U49" s="135"/>
      <c r="V49" s="115" t="s">
        <v>2043</v>
      </c>
      <c r="W49" s="115" t="s">
        <v>2043</v>
      </c>
      <c r="X49" s="115" t="s">
        <v>772</v>
      </c>
    </row>
    <row r="50" spans="1:24">
      <c r="A50" s="135"/>
      <c r="B50" s="135">
        <v>13</v>
      </c>
      <c r="C50" s="82">
        <v>1</v>
      </c>
      <c r="D50" s="82">
        <v>4</v>
      </c>
      <c r="E50" s="82"/>
      <c r="F50" s="83" t="s">
        <v>1150</v>
      </c>
      <c r="G50" s="82">
        <v>5</v>
      </c>
      <c r="H50" s="143">
        <v>24.79</v>
      </c>
      <c r="I50" s="143">
        <v>56.99</v>
      </c>
      <c r="J50" s="143">
        <v>40.43</v>
      </c>
      <c r="K50" s="82"/>
      <c r="L50" s="137">
        <v>98.58</v>
      </c>
      <c r="M50" s="137">
        <v>196</v>
      </c>
      <c r="N50" s="138">
        <v>6550000</v>
      </c>
      <c r="O50" s="138">
        <v>388349000</v>
      </c>
      <c r="P50" s="138">
        <v>136566000</v>
      </c>
      <c r="Q50" s="138">
        <v>251783000</v>
      </c>
      <c r="R50" s="87">
        <f t="shared" si="0"/>
        <v>6549991.5668746838</v>
      </c>
      <c r="S50" s="138">
        <v>388349000</v>
      </c>
      <c r="T50" s="87">
        <f t="shared" si="1"/>
        <v>13022908.775689168</v>
      </c>
      <c r="U50" s="135"/>
      <c r="V50" s="115" t="s">
        <v>2043</v>
      </c>
      <c r="W50" s="115" t="s">
        <v>2043</v>
      </c>
      <c r="X50" s="115" t="s">
        <v>772</v>
      </c>
    </row>
    <row r="51" spans="1:24">
      <c r="A51" s="135"/>
      <c r="B51" s="135">
        <v>13</v>
      </c>
      <c r="C51" s="82">
        <v>1</v>
      </c>
      <c r="D51" s="82">
        <v>4</v>
      </c>
      <c r="E51" s="82"/>
      <c r="F51" s="83" t="s">
        <v>1151</v>
      </c>
      <c r="G51" s="82">
        <v>5</v>
      </c>
      <c r="H51" s="143">
        <v>23.15</v>
      </c>
      <c r="I51" s="143">
        <v>53.23</v>
      </c>
      <c r="J51" s="143">
        <v>37.76</v>
      </c>
      <c r="K51" s="82"/>
      <c r="L51" s="137">
        <v>92.07</v>
      </c>
      <c r="M51" s="137">
        <v>183.05999999999997</v>
      </c>
      <c r="N51" s="138">
        <v>6650000</v>
      </c>
      <c r="O51" s="138">
        <v>368248000</v>
      </c>
      <c r="P51" s="138">
        <v>129485000</v>
      </c>
      <c r="Q51" s="138">
        <v>238763000</v>
      </c>
      <c r="R51" s="87">
        <f t="shared" si="0"/>
        <v>6649998.6907602903</v>
      </c>
      <c r="S51" s="138">
        <v>368248000</v>
      </c>
      <c r="T51" s="87">
        <f t="shared" si="1"/>
        <v>13221991.53177559</v>
      </c>
      <c r="U51" s="135"/>
      <c r="V51" s="115" t="s">
        <v>2043</v>
      </c>
      <c r="W51" s="115" t="s">
        <v>2043</v>
      </c>
      <c r="X51" s="115" t="s">
        <v>772</v>
      </c>
    </row>
    <row r="52" spans="1:24">
      <c r="A52" s="135"/>
      <c r="B52" s="135">
        <v>13</v>
      </c>
      <c r="C52" s="82">
        <v>1</v>
      </c>
      <c r="D52" s="82">
        <v>4</v>
      </c>
      <c r="E52" s="82"/>
      <c r="F52" s="83" t="s">
        <v>1152</v>
      </c>
      <c r="G52" s="82">
        <v>5</v>
      </c>
      <c r="H52" s="143">
        <v>15.27</v>
      </c>
      <c r="I52" s="143">
        <v>35.1</v>
      </c>
      <c r="J52" s="143">
        <v>24.900000000000002</v>
      </c>
      <c r="K52" s="82"/>
      <c r="L52" s="137">
        <v>60.72</v>
      </c>
      <c r="M52" s="137">
        <v>120.72</v>
      </c>
      <c r="N52" s="138">
        <v>6650000</v>
      </c>
      <c r="O52" s="138">
        <v>242843000</v>
      </c>
      <c r="P52" s="138">
        <v>85402000</v>
      </c>
      <c r="Q52" s="138">
        <v>157441000</v>
      </c>
      <c r="R52" s="87">
        <f t="shared" si="0"/>
        <v>6649989.8679548055</v>
      </c>
      <c r="S52" s="138">
        <v>242843000</v>
      </c>
      <c r="T52" s="87">
        <f t="shared" si="1"/>
        <v>13221126.101111729</v>
      </c>
      <c r="U52" s="135"/>
      <c r="V52" s="115" t="s">
        <v>2043</v>
      </c>
      <c r="W52" s="115" t="s">
        <v>2043</v>
      </c>
      <c r="X52" s="115" t="s">
        <v>772</v>
      </c>
    </row>
    <row r="53" spans="1:24">
      <c r="A53" s="135"/>
      <c r="B53" s="135">
        <v>13</v>
      </c>
      <c r="C53" s="82">
        <v>1</v>
      </c>
      <c r="D53" s="82">
        <v>5</v>
      </c>
      <c r="E53" s="82"/>
      <c r="F53" s="83" t="s">
        <v>2263</v>
      </c>
      <c r="G53" s="82">
        <v>5</v>
      </c>
      <c r="H53" s="143">
        <v>32.82</v>
      </c>
      <c r="I53" s="143">
        <v>75.459999999999994</v>
      </c>
      <c r="J53" s="143">
        <v>53.540000000000006</v>
      </c>
      <c r="K53" s="82"/>
      <c r="L53" s="137">
        <v>130.51</v>
      </c>
      <c r="M53" s="137">
        <v>259.51</v>
      </c>
      <c r="N53" s="138">
        <v>6650000</v>
      </c>
      <c r="O53" s="138">
        <v>522036000</v>
      </c>
      <c r="P53" s="138">
        <v>183568000</v>
      </c>
      <c r="Q53" s="138">
        <v>338468000</v>
      </c>
      <c r="R53" s="87">
        <f t="shared" si="0"/>
        <v>6649989.7613780079</v>
      </c>
      <c r="S53" s="138">
        <v>522036000</v>
      </c>
      <c r="T53" s="87">
        <f t="shared" si="1"/>
        <v>13223039.176884582</v>
      </c>
      <c r="U53" s="135"/>
      <c r="V53" s="115" t="s">
        <v>2043</v>
      </c>
      <c r="W53" s="115" t="s">
        <v>2043</v>
      </c>
      <c r="X53" s="115" t="s">
        <v>772</v>
      </c>
    </row>
    <row r="54" spans="1:24">
      <c r="A54" s="135"/>
      <c r="B54" s="135">
        <v>13</v>
      </c>
      <c r="C54" s="82">
        <v>1</v>
      </c>
      <c r="D54" s="82">
        <v>5</v>
      </c>
      <c r="E54" s="82"/>
      <c r="F54" s="83" t="s">
        <v>1159</v>
      </c>
      <c r="G54" s="82">
        <v>5</v>
      </c>
      <c r="H54" s="143">
        <v>27.2</v>
      </c>
      <c r="I54" s="143">
        <v>62.54</v>
      </c>
      <c r="J54" s="143">
        <v>44.370000000000005</v>
      </c>
      <c r="K54" s="82"/>
      <c r="L54" s="137">
        <v>108.17</v>
      </c>
      <c r="M54" s="137">
        <v>215.08</v>
      </c>
      <c r="N54" s="138">
        <v>6550000</v>
      </c>
      <c r="O54" s="138">
        <v>426154000</v>
      </c>
      <c r="P54" s="138">
        <v>149849000</v>
      </c>
      <c r="Q54" s="138">
        <v>276305000</v>
      </c>
      <c r="R54" s="87">
        <f t="shared" si="0"/>
        <v>6549997.9250465324</v>
      </c>
      <c r="S54" s="138">
        <v>426154000</v>
      </c>
      <c r="T54" s="87">
        <f t="shared" si="1"/>
        <v>13023699.304049259</v>
      </c>
      <c r="U54" s="135"/>
      <c r="V54" s="115" t="s">
        <v>2043</v>
      </c>
      <c r="W54" s="115" t="s">
        <v>2043</v>
      </c>
      <c r="X54" s="115" t="s">
        <v>772</v>
      </c>
    </row>
    <row r="55" spans="1:24">
      <c r="A55" s="135"/>
      <c r="B55" s="135">
        <v>13</v>
      </c>
      <c r="C55" s="82">
        <v>1</v>
      </c>
      <c r="D55" s="82">
        <v>5</v>
      </c>
      <c r="E55" s="82"/>
      <c r="F55" s="83" t="s">
        <v>1160</v>
      </c>
      <c r="G55" s="82">
        <v>5</v>
      </c>
      <c r="H55" s="143">
        <v>27.81</v>
      </c>
      <c r="I55" s="143">
        <v>63.93</v>
      </c>
      <c r="J55" s="143">
        <v>45.349999999999994</v>
      </c>
      <c r="K55" s="82"/>
      <c r="L55" s="137">
        <v>110.57</v>
      </c>
      <c r="M55" s="137">
        <v>219.85</v>
      </c>
      <c r="N55" s="138">
        <v>6550000</v>
      </c>
      <c r="O55" s="138">
        <v>435605000</v>
      </c>
      <c r="P55" s="138">
        <v>153196000</v>
      </c>
      <c r="Q55" s="138">
        <v>282409000</v>
      </c>
      <c r="R55" s="87">
        <f t="shared" si="0"/>
        <v>6549995.5830139639</v>
      </c>
      <c r="S55" s="138">
        <v>435605000</v>
      </c>
      <c r="T55" s="87">
        <f t="shared" si="1"/>
        <v>13023573.56358524</v>
      </c>
      <c r="U55" s="135"/>
      <c r="V55" s="115" t="s">
        <v>2043</v>
      </c>
      <c r="W55" s="115" t="s">
        <v>2043</v>
      </c>
      <c r="X55" s="115" t="s">
        <v>772</v>
      </c>
    </row>
    <row r="56" spans="1:24">
      <c r="A56" s="135"/>
      <c r="B56" s="135">
        <v>13</v>
      </c>
      <c r="C56" s="82">
        <v>1</v>
      </c>
      <c r="D56" s="82">
        <v>5</v>
      </c>
      <c r="E56" s="82"/>
      <c r="F56" s="83" t="s">
        <v>1161</v>
      </c>
      <c r="G56" s="82">
        <v>5</v>
      </c>
      <c r="H56" s="143">
        <v>27.81</v>
      </c>
      <c r="I56" s="143">
        <v>63.93</v>
      </c>
      <c r="J56" s="143">
        <v>45.349999999999994</v>
      </c>
      <c r="K56" s="82"/>
      <c r="L56" s="137">
        <v>110.57</v>
      </c>
      <c r="M56" s="137">
        <v>219.85</v>
      </c>
      <c r="N56" s="138">
        <v>6550000</v>
      </c>
      <c r="O56" s="138">
        <v>435605000</v>
      </c>
      <c r="P56" s="138">
        <v>153196000</v>
      </c>
      <c r="Q56" s="138">
        <v>282409000</v>
      </c>
      <c r="R56" s="87">
        <f t="shared" si="0"/>
        <v>6549995.5830139639</v>
      </c>
      <c r="S56" s="138">
        <v>435605000</v>
      </c>
      <c r="T56" s="87">
        <f t="shared" si="1"/>
        <v>13023573.56358524</v>
      </c>
      <c r="U56" s="135"/>
      <c r="V56" s="115" t="s">
        <v>2043</v>
      </c>
      <c r="W56" s="115" t="s">
        <v>2043</v>
      </c>
      <c r="X56" s="115" t="s">
        <v>772</v>
      </c>
    </row>
    <row r="57" spans="1:24">
      <c r="A57" s="135"/>
      <c r="B57" s="135">
        <v>13</v>
      </c>
      <c r="C57" s="82">
        <v>1</v>
      </c>
      <c r="D57" s="82">
        <v>5</v>
      </c>
      <c r="E57" s="82"/>
      <c r="F57" s="83" t="s">
        <v>1162</v>
      </c>
      <c r="G57" s="82">
        <v>5</v>
      </c>
      <c r="H57" s="143">
        <v>27.81</v>
      </c>
      <c r="I57" s="143">
        <v>63.93</v>
      </c>
      <c r="J57" s="143">
        <v>45.349999999999994</v>
      </c>
      <c r="K57" s="82"/>
      <c r="L57" s="137">
        <v>110.57</v>
      </c>
      <c r="M57" s="137">
        <v>219.85</v>
      </c>
      <c r="N57" s="138">
        <v>6550000</v>
      </c>
      <c r="O57" s="138">
        <v>435605000</v>
      </c>
      <c r="P57" s="138">
        <v>153196000</v>
      </c>
      <c r="Q57" s="138">
        <v>282409000</v>
      </c>
      <c r="R57" s="87">
        <f t="shared" si="0"/>
        <v>6549995.5830139639</v>
      </c>
      <c r="S57" s="138">
        <v>435605000</v>
      </c>
      <c r="T57" s="87">
        <f t="shared" si="1"/>
        <v>13023573.56358524</v>
      </c>
      <c r="U57" s="135"/>
      <c r="V57" s="115" t="s">
        <v>2043</v>
      </c>
      <c r="W57" s="115" t="s">
        <v>2043</v>
      </c>
      <c r="X57" s="115" t="s">
        <v>772</v>
      </c>
    </row>
    <row r="58" spans="1:24">
      <c r="A58" s="135"/>
      <c r="B58" s="135">
        <v>13</v>
      </c>
      <c r="C58" s="82">
        <v>1</v>
      </c>
      <c r="D58" s="82">
        <v>5</v>
      </c>
      <c r="E58" s="82"/>
      <c r="F58" s="83" t="s">
        <v>1163</v>
      </c>
      <c r="G58" s="82">
        <v>5</v>
      </c>
      <c r="H58" s="143">
        <v>33.619999999999997</v>
      </c>
      <c r="I58" s="143">
        <v>77.3</v>
      </c>
      <c r="J58" s="143">
        <v>54.849999999999994</v>
      </c>
      <c r="K58" s="82"/>
      <c r="L58" s="137">
        <v>133.69999999999999</v>
      </c>
      <c r="M58" s="137">
        <v>265.84999999999997</v>
      </c>
      <c r="N58" s="138">
        <v>6650000</v>
      </c>
      <c r="O58" s="138">
        <v>534790000</v>
      </c>
      <c r="P58" s="138">
        <v>188046000</v>
      </c>
      <c r="Q58" s="138">
        <v>346744000</v>
      </c>
      <c r="R58" s="87">
        <f t="shared" si="0"/>
        <v>6649993.7048947951</v>
      </c>
      <c r="S58" s="138">
        <v>534790000</v>
      </c>
      <c r="T58" s="87">
        <f t="shared" si="1"/>
        <v>13222893.241931796</v>
      </c>
      <c r="U58" s="135"/>
      <c r="V58" s="115" t="s">
        <v>2043</v>
      </c>
      <c r="W58" s="115" t="s">
        <v>2043</v>
      </c>
      <c r="X58" s="115" t="s">
        <v>772</v>
      </c>
    </row>
    <row r="59" spans="1:24">
      <c r="A59" s="135"/>
      <c r="B59" s="135">
        <v>13</v>
      </c>
      <c r="C59" s="82">
        <v>1</v>
      </c>
      <c r="D59" s="82">
        <v>5</v>
      </c>
      <c r="E59" s="82"/>
      <c r="F59" s="83" t="s">
        <v>1164</v>
      </c>
      <c r="G59" s="82">
        <v>5</v>
      </c>
      <c r="H59" s="143">
        <v>11.03</v>
      </c>
      <c r="I59" s="143">
        <v>25.37</v>
      </c>
      <c r="J59" s="143">
        <v>18</v>
      </c>
      <c r="K59" s="82"/>
      <c r="L59" s="137">
        <v>43.89</v>
      </c>
      <c r="M59" s="137">
        <v>87.26</v>
      </c>
      <c r="N59" s="138">
        <v>6650000</v>
      </c>
      <c r="O59" s="138">
        <v>175534000</v>
      </c>
      <c r="P59" s="138">
        <v>61704000</v>
      </c>
      <c r="Q59" s="138">
        <v>113830000</v>
      </c>
      <c r="R59" s="87">
        <f t="shared" si="0"/>
        <v>6649984.9409857113</v>
      </c>
      <c r="S59" s="138">
        <v>175534000</v>
      </c>
      <c r="T59" s="87">
        <f t="shared" si="1"/>
        <v>13221182.181599755</v>
      </c>
      <c r="U59" s="135"/>
      <c r="V59" s="115" t="s">
        <v>2043</v>
      </c>
      <c r="W59" s="115" t="s">
        <v>2043</v>
      </c>
      <c r="X59" s="115" t="s">
        <v>772</v>
      </c>
    </row>
    <row r="60" spans="1:24">
      <c r="A60" s="135"/>
      <c r="B60" s="135">
        <v>13</v>
      </c>
      <c r="C60" s="82">
        <v>1</v>
      </c>
      <c r="D60" s="82">
        <v>5</v>
      </c>
      <c r="E60" s="82"/>
      <c r="F60" s="83" t="s">
        <v>1165</v>
      </c>
      <c r="G60" s="82">
        <v>5</v>
      </c>
      <c r="H60" s="143">
        <v>18.47</v>
      </c>
      <c r="I60" s="143">
        <v>42.46</v>
      </c>
      <c r="J60" s="143">
        <v>30.12</v>
      </c>
      <c r="K60" s="82"/>
      <c r="L60" s="137">
        <v>73.45</v>
      </c>
      <c r="M60" s="137">
        <v>146.03</v>
      </c>
      <c r="N60" s="138">
        <v>6650000</v>
      </c>
      <c r="O60" s="138">
        <v>293757000</v>
      </c>
      <c r="P60" s="138">
        <v>103302000</v>
      </c>
      <c r="Q60" s="138">
        <v>190455000</v>
      </c>
      <c r="R60" s="87">
        <f t="shared" si="0"/>
        <v>6649986.445669773</v>
      </c>
      <c r="S60" s="138">
        <v>293757000</v>
      </c>
      <c r="T60" s="87">
        <f t="shared" si="1"/>
        <v>13221205.182588931</v>
      </c>
      <c r="U60" s="135"/>
      <c r="V60" s="115" t="s">
        <v>2043</v>
      </c>
      <c r="W60" s="115" t="s">
        <v>2043</v>
      </c>
      <c r="X60" s="115" t="s">
        <v>772</v>
      </c>
    </row>
    <row r="61" spans="1:24">
      <c r="A61" s="135"/>
      <c r="B61" s="135">
        <v>13</v>
      </c>
      <c r="C61" s="82">
        <v>1</v>
      </c>
      <c r="D61" s="82">
        <v>5</v>
      </c>
      <c r="E61" s="82"/>
      <c r="F61" s="83" t="s">
        <v>1166</v>
      </c>
      <c r="G61" s="82">
        <v>5</v>
      </c>
      <c r="H61" s="143">
        <v>21.9</v>
      </c>
      <c r="I61" s="143">
        <v>50.34</v>
      </c>
      <c r="J61" s="143">
        <v>35.72</v>
      </c>
      <c r="K61" s="82"/>
      <c r="L61" s="137">
        <v>87.07</v>
      </c>
      <c r="M61" s="137">
        <v>173.13</v>
      </c>
      <c r="N61" s="138">
        <v>6550000</v>
      </c>
      <c r="O61" s="138">
        <v>343035000</v>
      </c>
      <c r="P61" s="138">
        <v>120640000</v>
      </c>
      <c r="Q61" s="138">
        <v>222395000</v>
      </c>
      <c r="R61" s="87">
        <f t="shared" si="0"/>
        <v>6549991.3359902967</v>
      </c>
      <c r="S61" s="138">
        <v>343035000</v>
      </c>
      <c r="T61" s="87">
        <f t="shared" si="1"/>
        <v>13024003.67520386</v>
      </c>
      <c r="U61" s="135"/>
      <c r="V61" s="115" t="s">
        <v>2043</v>
      </c>
      <c r="W61" s="115" t="s">
        <v>2043</v>
      </c>
      <c r="X61" s="115" t="s">
        <v>772</v>
      </c>
    </row>
    <row r="62" spans="1:24">
      <c r="A62" s="135"/>
      <c r="B62" s="135">
        <v>13</v>
      </c>
      <c r="C62" s="82">
        <v>1</v>
      </c>
      <c r="D62" s="82">
        <v>5</v>
      </c>
      <c r="E62" s="82"/>
      <c r="F62" s="83" t="s">
        <v>1167</v>
      </c>
      <c r="G62" s="82">
        <v>5</v>
      </c>
      <c r="H62" s="143">
        <v>24.79</v>
      </c>
      <c r="I62" s="143">
        <v>56.99</v>
      </c>
      <c r="J62" s="143">
        <v>40.43</v>
      </c>
      <c r="K62" s="82"/>
      <c r="L62" s="137">
        <v>98.58</v>
      </c>
      <c r="M62" s="137">
        <v>196</v>
      </c>
      <c r="N62" s="138">
        <v>6550000</v>
      </c>
      <c r="O62" s="138">
        <v>388349000</v>
      </c>
      <c r="P62" s="138">
        <v>136566000</v>
      </c>
      <c r="Q62" s="138">
        <v>251783000</v>
      </c>
      <c r="R62" s="87">
        <f t="shared" si="0"/>
        <v>6549991.5668746838</v>
      </c>
      <c r="S62" s="138">
        <v>388349000</v>
      </c>
      <c r="T62" s="87">
        <f t="shared" si="1"/>
        <v>13022908.775689168</v>
      </c>
      <c r="U62" s="135"/>
      <c r="V62" s="115" t="s">
        <v>2043</v>
      </c>
      <c r="W62" s="115" t="s">
        <v>2043</v>
      </c>
      <c r="X62" s="115" t="s">
        <v>772</v>
      </c>
    </row>
    <row r="63" spans="1:24">
      <c r="A63" s="135"/>
      <c r="B63" s="135">
        <v>13</v>
      </c>
      <c r="C63" s="82">
        <v>1</v>
      </c>
      <c r="D63" s="82">
        <v>5</v>
      </c>
      <c r="E63" s="82"/>
      <c r="F63" s="83" t="s">
        <v>1168</v>
      </c>
      <c r="G63" s="82">
        <v>5</v>
      </c>
      <c r="H63" s="143">
        <v>23.15</v>
      </c>
      <c r="I63" s="143">
        <v>53.23</v>
      </c>
      <c r="J63" s="143">
        <v>37.76</v>
      </c>
      <c r="K63" s="82"/>
      <c r="L63" s="137">
        <v>92.07</v>
      </c>
      <c r="M63" s="137">
        <v>183.05999999999997</v>
      </c>
      <c r="N63" s="138">
        <v>6650000</v>
      </c>
      <c r="O63" s="138">
        <v>368248000</v>
      </c>
      <c r="P63" s="138">
        <v>129485000</v>
      </c>
      <c r="Q63" s="138">
        <v>238763000</v>
      </c>
      <c r="R63" s="87">
        <f t="shared" si="0"/>
        <v>6649998.6907602903</v>
      </c>
      <c r="S63" s="138">
        <v>368248000</v>
      </c>
      <c r="T63" s="87">
        <f t="shared" si="1"/>
        <v>13221991.53177559</v>
      </c>
      <c r="U63" s="135"/>
      <c r="V63" s="115" t="s">
        <v>2043</v>
      </c>
      <c r="W63" s="115" t="s">
        <v>2043</v>
      </c>
      <c r="X63" s="115" t="s">
        <v>772</v>
      </c>
    </row>
    <row r="64" spans="1:24">
      <c r="A64" s="135"/>
      <c r="B64" s="135">
        <v>13</v>
      </c>
      <c r="C64" s="82">
        <v>1</v>
      </c>
      <c r="D64" s="82">
        <v>5</v>
      </c>
      <c r="E64" s="82"/>
      <c r="F64" s="83" t="s">
        <v>1169</v>
      </c>
      <c r="G64" s="82">
        <v>5</v>
      </c>
      <c r="H64" s="143">
        <v>15.27</v>
      </c>
      <c r="I64" s="143">
        <v>35.1</v>
      </c>
      <c r="J64" s="143">
        <v>24.900000000000002</v>
      </c>
      <c r="K64" s="82"/>
      <c r="L64" s="137">
        <v>60.72</v>
      </c>
      <c r="M64" s="137">
        <v>120.72</v>
      </c>
      <c r="N64" s="138">
        <v>6650000</v>
      </c>
      <c r="O64" s="138">
        <v>242843000</v>
      </c>
      <c r="P64" s="138">
        <v>85402000</v>
      </c>
      <c r="Q64" s="138">
        <v>157441000</v>
      </c>
      <c r="R64" s="87">
        <f t="shared" si="0"/>
        <v>6649989.8679548055</v>
      </c>
      <c r="S64" s="138">
        <v>242843000</v>
      </c>
      <c r="T64" s="87">
        <f t="shared" si="1"/>
        <v>13221126.101111729</v>
      </c>
      <c r="U64" s="135"/>
      <c r="V64" s="115" t="s">
        <v>2043</v>
      </c>
      <c r="W64" s="115" t="s">
        <v>2043</v>
      </c>
      <c r="X64" s="115" t="s">
        <v>772</v>
      </c>
    </row>
    <row r="65" spans="1:24">
      <c r="A65" s="135"/>
      <c r="B65" s="135">
        <v>13</v>
      </c>
      <c r="C65" s="82">
        <v>1</v>
      </c>
      <c r="D65" s="82">
        <v>6</v>
      </c>
      <c r="E65" s="82"/>
      <c r="F65" s="83" t="s">
        <v>2264</v>
      </c>
      <c r="G65" s="82">
        <v>5</v>
      </c>
      <c r="H65" s="143">
        <v>32.82</v>
      </c>
      <c r="I65" s="143">
        <v>75.459999999999994</v>
      </c>
      <c r="J65" s="143">
        <v>53.540000000000006</v>
      </c>
      <c r="K65" s="82"/>
      <c r="L65" s="137">
        <v>130.51</v>
      </c>
      <c r="M65" s="137">
        <v>259.51</v>
      </c>
      <c r="N65" s="138">
        <v>6850000</v>
      </c>
      <c r="O65" s="138">
        <v>537737000</v>
      </c>
      <c r="P65" s="138">
        <v>189089000</v>
      </c>
      <c r="Q65" s="138">
        <v>348648000</v>
      </c>
      <c r="R65" s="87">
        <f t="shared" si="0"/>
        <v>6849997.977752733</v>
      </c>
      <c r="S65" s="138">
        <v>537737000</v>
      </c>
      <c r="T65" s="87">
        <f t="shared" si="1"/>
        <v>13620741.515643336</v>
      </c>
      <c r="U65" s="135"/>
      <c r="V65" s="115" t="s">
        <v>2043</v>
      </c>
      <c r="W65" s="115" t="s">
        <v>2043</v>
      </c>
      <c r="X65" s="115" t="s">
        <v>772</v>
      </c>
    </row>
    <row r="66" spans="1:24">
      <c r="A66" s="135"/>
      <c r="B66" s="135">
        <v>13</v>
      </c>
      <c r="C66" s="82">
        <v>1</v>
      </c>
      <c r="D66" s="82">
        <v>6</v>
      </c>
      <c r="E66" s="82"/>
      <c r="F66" s="83" t="s">
        <v>1176</v>
      </c>
      <c r="G66" s="82">
        <v>5</v>
      </c>
      <c r="H66" s="143">
        <v>27.2</v>
      </c>
      <c r="I66" s="143">
        <v>62.54</v>
      </c>
      <c r="J66" s="143">
        <v>44.370000000000005</v>
      </c>
      <c r="K66" s="82"/>
      <c r="L66" s="137">
        <v>108.17</v>
      </c>
      <c r="M66" s="137">
        <v>215.08</v>
      </c>
      <c r="N66" s="138">
        <v>6750000</v>
      </c>
      <c r="O66" s="138">
        <v>439166000</v>
      </c>
      <c r="P66" s="138">
        <v>154424000</v>
      </c>
      <c r="Q66" s="138">
        <v>284742000</v>
      </c>
      <c r="R66" s="87">
        <f t="shared" si="0"/>
        <v>6749992.6992378002</v>
      </c>
      <c r="S66" s="138">
        <v>439166000</v>
      </c>
      <c r="T66" s="87">
        <f t="shared" si="1"/>
        <v>13421359.247037685</v>
      </c>
      <c r="U66" s="135"/>
      <c r="V66" s="115" t="s">
        <v>2043</v>
      </c>
      <c r="W66" s="115" t="s">
        <v>2043</v>
      </c>
      <c r="X66" s="115" t="s">
        <v>772</v>
      </c>
    </row>
    <row r="67" spans="1:24">
      <c r="A67" s="135"/>
      <c r="B67" s="135">
        <v>13</v>
      </c>
      <c r="C67" s="82">
        <v>1</v>
      </c>
      <c r="D67" s="82">
        <v>6</v>
      </c>
      <c r="E67" s="82"/>
      <c r="F67" s="83" t="s">
        <v>1177</v>
      </c>
      <c r="G67" s="82">
        <v>5</v>
      </c>
      <c r="H67" s="143">
        <v>27.81</v>
      </c>
      <c r="I67" s="143">
        <v>63.93</v>
      </c>
      <c r="J67" s="143">
        <v>45.349999999999994</v>
      </c>
      <c r="K67" s="82"/>
      <c r="L67" s="137">
        <v>110.57</v>
      </c>
      <c r="M67" s="137">
        <v>219.85</v>
      </c>
      <c r="N67" s="138">
        <v>6750000</v>
      </c>
      <c r="O67" s="138">
        <v>448906000</v>
      </c>
      <c r="P67" s="138">
        <v>157874000</v>
      </c>
      <c r="Q67" s="138">
        <v>291032000</v>
      </c>
      <c r="R67" s="87">
        <f t="shared" ref="R67:R130" si="2">S67/(M67*0.3025)</f>
        <v>6749996.71075508</v>
      </c>
      <c r="S67" s="138">
        <v>448906000</v>
      </c>
      <c r="T67" s="87">
        <f t="shared" ref="T67:T130" si="3">S67/(L67*0.3025)</f>
        <v>13421242.442430174</v>
      </c>
      <c r="U67" s="135"/>
      <c r="V67" s="115" t="s">
        <v>2043</v>
      </c>
      <c r="W67" s="115" t="s">
        <v>2043</v>
      </c>
      <c r="X67" s="115" t="s">
        <v>772</v>
      </c>
    </row>
    <row r="68" spans="1:24">
      <c r="A68" s="135"/>
      <c r="B68" s="135">
        <v>13</v>
      </c>
      <c r="C68" s="82">
        <v>1</v>
      </c>
      <c r="D68" s="82">
        <v>6</v>
      </c>
      <c r="E68" s="82"/>
      <c r="F68" s="83" t="s">
        <v>1178</v>
      </c>
      <c r="G68" s="82">
        <v>5</v>
      </c>
      <c r="H68" s="143">
        <v>27.81</v>
      </c>
      <c r="I68" s="143">
        <v>63.93</v>
      </c>
      <c r="J68" s="143">
        <v>45.349999999999994</v>
      </c>
      <c r="K68" s="82"/>
      <c r="L68" s="137">
        <v>110.57</v>
      </c>
      <c r="M68" s="137">
        <v>219.85</v>
      </c>
      <c r="N68" s="138">
        <v>6750000</v>
      </c>
      <c r="O68" s="138">
        <v>448906000</v>
      </c>
      <c r="P68" s="138">
        <v>157874000</v>
      </c>
      <c r="Q68" s="138">
        <v>291032000</v>
      </c>
      <c r="R68" s="87">
        <f t="shared" si="2"/>
        <v>6749996.71075508</v>
      </c>
      <c r="S68" s="138">
        <v>448906000</v>
      </c>
      <c r="T68" s="87">
        <f t="shared" si="3"/>
        <v>13421242.442430174</v>
      </c>
      <c r="U68" s="135"/>
      <c r="V68" s="115" t="s">
        <v>2043</v>
      </c>
      <c r="W68" s="115" t="s">
        <v>2043</v>
      </c>
      <c r="X68" s="115" t="s">
        <v>772</v>
      </c>
    </row>
    <row r="69" spans="1:24">
      <c r="A69" s="135"/>
      <c r="B69" s="135">
        <v>13</v>
      </c>
      <c r="C69" s="82">
        <v>1</v>
      </c>
      <c r="D69" s="82">
        <v>6</v>
      </c>
      <c r="E69" s="82"/>
      <c r="F69" s="83" t="s">
        <v>1179</v>
      </c>
      <c r="G69" s="82">
        <v>5</v>
      </c>
      <c r="H69" s="143">
        <v>27.81</v>
      </c>
      <c r="I69" s="143">
        <v>63.93</v>
      </c>
      <c r="J69" s="143">
        <v>45.349999999999994</v>
      </c>
      <c r="K69" s="82"/>
      <c r="L69" s="137">
        <v>110.57</v>
      </c>
      <c r="M69" s="137">
        <v>219.85</v>
      </c>
      <c r="N69" s="138">
        <v>6750000</v>
      </c>
      <c r="O69" s="138">
        <v>448906000</v>
      </c>
      <c r="P69" s="138">
        <v>157874000</v>
      </c>
      <c r="Q69" s="138">
        <v>291032000</v>
      </c>
      <c r="R69" s="87">
        <f t="shared" si="2"/>
        <v>6749996.71075508</v>
      </c>
      <c r="S69" s="138">
        <v>448906000</v>
      </c>
      <c r="T69" s="87">
        <f t="shared" si="3"/>
        <v>13421242.442430174</v>
      </c>
      <c r="U69" s="135"/>
      <c r="V69" s="115" t="s">
        <v>2043</v>
      </c>
      <c r="W69" s="115" t="s">
        <v>2043</v>
      </c>
      <c r="X69" s="115" t="s">
        <v>772</v>
      </c>
    </row>
    <row r="70" spans="1:24">
      <c r="A70" s="135"/>
      <c r="B70" s="135">
        <v>13</v>
      </c>
      <c r="C70" s="82">
        <v>1</v>
      </c>
      <c r="D70" s="82">
        <v>6</v>
      </c>
      <c r="E70" s="82"/>
      <c r="F70" s="83" t="s">
        <v>1180</v>
      </c>
      <c r="G70" s="82">
        <v>5</v>
      </c>
      <c r="H70" s="143">
        <v>33.619999999999997</v>
      </c>
      <c r="I70" s="143">
        <v>77.3</v>
      </c>
      <c r="J70" s="143">
        <v>54.849999999999994</v>
      </c>
      <c r="K70" s="82"/>
      <c r="L70" s="137">
        <v>133.69999999999999</v>
      </c>
      <c r="M70" s="137">
        <v>265.84999999999997</v>
      </c>
      <c r="N70" s="138">
        <v>6850000</v>
      </c>
      <c r="O70" s="138">
        <v>550874000</v>
      </c>
      <c r="P70" s="138">
        <v>193702000</v>
      </c>
      <c r="Q70" s="138">
        <v>357172000</v>
      </c>
      <c r="R70" s="87">
        <f t="shared" si="2"/>
        <v>6849994.6375029739</v>
      </c>
      <c r="S70" s="138">
        <v>550874000</v>
      </c>
      <c r="T70" s="87">
        <f t="shared" si="3"/>
        <v>13620576.472551724</v>
      </c>
      <c r="U70" s="135"/>
      <c r="V70" s="115" t="s">
        <v>2043</v>
      </c>
      <c r="W70" s="115" t="s">
        <v>2043</v>
      </c>
      <c r="X70" s="115" t="s">
        <v>772</v>
      </c>
    </row>
    <row r="71" spans="1:24">
      <c r="A71" s="135"/>
      <c r="B71" s="135">
        <v>13</v>
      </c>
      <c r="C71" s="82">
        <v>1</v>
      </c>
      <c r="D71" s="82">
        <v>6</v>
      </c>
      <c r="E71" s="82"/>
      <c r="F71" s="83" t="s">
        <v>1181</v>
      </c>
      <c r="G71" s="82">
        <v>5</v>
      </c>
      <c r="H71" s="143">
        <v>11.03</v>
      </c>
      <c r="I71" s="143">
        <v>25.37</v>
      </c>
      <c r="J71" s="143">
        <v>18</v>
      </c>
      <c r="K71" s="82"/>
      <c r="L71" s="137">
        <v>43.89</v>
      </c>
      <c r="M71" s="137">
        <v>87.26</v>
      </c>
      <c r="N71" s="138">
        <v>6850000</v>
      </c>
      <c r="O71" s="138">
        <v>180813000</v>
      </c>
      <c r="P71" s="138">
        <v>63559000</v>
      </c>
      <c r="Q71" s="138">
        <v>117254000</v>
      </c>
      <c r="R71" s="87">
        <f t="shared" si="2"/>
        <v>6849976.2275937963</v>
      </c>
      <c r="S71" s="138">
        <v>180813000</v>
      </c>
      <c r="T71" s="87">
        <f t="shared" si="3"/>
        <v>13618795.297786165</v>
      </c>
      <c r="U71" s="135"/>
      <c r="V71" s="115" t="s">
        <v>2043</v>
      </c>
      <c r="W71" s="115" t="s">
        <v>2043</v>
      </c>
      <c r="X71" s="115" t="s">
        <v>772</v>
      </c>
    </row>
    <row r="72" spans="1:24">
      <c r="A72" s="135"/>
      <c r="B72" s="135">
        <v>13</v>
      </c>
      <c r="C72" s="82">
        <v>1</v>
      </c>
      <c r="D72" s="82">
        <v>6</v>
      </c>
      <c r="E72" s="82"/>
      <c r="F72" s="83" t="s">
        <v>1182</v>
      </c>
      <c r="G72" s="82">
        <v>5</v>
      </c>
      <c r="H72" s="143">
        <v>18.47</v>
      </c>
      <c r="I72" s="143">
        <v>42.46</v>
      </c>
      <c r="J72" s="143">
        <v>30.12</v>
      </c>
      <c r="K72" s="82"/>
      <c r="L72" s="137">
        <v>73.45</v>
      </c>
      <c r="M72" s="137">
        <v>146.03</v>
      </c>
      <c r="N72" s="138">
        <v>6850000</v>
      </c>
      <c r="O72" s="138">
        <v>302592000</v>
      </c>
      <c r="P72" s="138">
        <v>106409000</v>
      </c>
      <c r="Q72" s="138">
        <v>196183000</v>
      </c>
      <c r="R72" s="87">
        <f t="shared" si="2"/>
        <v>6849990.633646545</v>
      </c>
      <c r="S72" s="138">
        <v>302592000</v>
      </c>
      <c r="T72" s="87">
        <f t="shared" si="3"/>
        <v>13618844.550461607</v>
      </c>
      <c r="U72" s="135"/>
      <c r="V72" s="115" t="s">
        <v>2043</v>
      </c>
      <c r="W72" s="115" t="s">
        <v>2043</v>
      </c>
      <c r="X72" s="115" t="s">
        <v>772</v>
      </c>
    </row>
    <row r="73" spans="1:24">
      <c r="A73" s="135"/>
      <c r="B73" s="135">
        <v>13</v>
      </c>
      <c r="C73" s="82">
        <v>1</v>
      </c>
      <c r="D73" s="82">
        <v>6</v>
      </c>
      <c r="E73" s="82"/>
      <c r="F73" s="83" t="s">
        <v>1183</v>
      </c>
      <c r="G73" s="82">
        <v>5</v>
      </c>
      <c r="H73" s="143">
        <v>21.9</v>
      </c>
      <c r="I73" s="143">
        <v>50.34</v>
      </c>
      <c r="J73" s="143">
        <v>35.72</v>
      </c>
      <c r="K73" s="82"/>
      <c r="L73" s="137">
        <v>87.07</v>
      </c>
      <c r="M73" s="137">
        <v>173.13</v>
      </c>
      <c r="N73" s="138">
        <v>6750000</v>
      </c>
      <c r="O73" s="138">
        <v>353509000</v>
      </c>
      <c r="P73" s="138">
        <v>124323000</v>
      </c>
      <c r="Q73" s="138">
        <v>229186000</v>
      </c>
      <c r="R73" s="87">
        <f t="shared" si="2"/>
        <v>6749984.3665940613</v>
      </c>
      <c r="S73" s="138">
        <v>353509000</v>
      </c>
      <c r="T73" s="87">
        <f t="shared" si="3"/>
        <v>13421669.844819453</v>
      </c>
      <c r="U73" s="135"/>
      <c r="V73" s="115" t="s">
        <v>2043</v>
      </c>
      <c r="W73" s="115" t="s">
        <v>2043</v>
      </c>
      <c r="X73" s="115" t="s">
        <v>772</v>
      </c>
    </row>
    <row r="74" spans="1:24">
      <c r="A74" s="135"/>
      <c r="B74" s="135">
        <v>13</v>
      </c>
      <c r="C74" s="82">
        <v>1</v>
      </c>
      <c r="D74" s="82">
        <v>6</v>
      </c>
      <c r="E74" s="82"/>
      <c r="F74" s="83" t="s">
        <v>1184</v>
      </c>
      <c r="G74" s="82">
        <v>5</v>
      </c>
      <c r="H74" s="143">
        <v>24.79</v>
      </c>
      <c r="I74" s="143">
        <v>56.99</v>
      </c>
      <c r="J74" s="143">
        <v>40.43</v>
      </c>
      <c r="K74" s="82"/>
      <c r="L74" s="137">
        <v>98.58</v>
      </c>
      <c r="M74" s="137">
        <v>196</v>
      </c>
      <c r="N74" s="138">
        <v>6750000</v>
      </c>
      <c r="O74" s="138">
        <v>400207000</v>
      </c>
      <c r="P74" s="138">
        <v>140736000</v>
      </c>
      <c r="Q74" s="138">
        <v>259471000</v>
      </c>
      <c r="R74" s="87">
        <f t="shared" si="2"/>
        <v>6749991.5668746838</v>
      </c>
      <c r="S74" s="138">
        <v>400207000</v>
      </c>
      <c r="T74" s="87">
        <f t="shared" si="3"/>
        <v>13420555.357145851</v>
      </c>
      <c r="U74" s="135"/>
      <c r="V74" s="115" t="s">
        <v>2043</v>
      </c>
      <c r="W74" s="115" t="s">
        <v>2043</v>
      </c>
      <c r="X74" s="115" t="s">
        <v>772</v>
      </c>
    </row>
    <row r="75" spans="1:24">
      <c r="A75" s="135"/>
      <c r="B75" s="135">
        <v>13</v>
      </c>
      <c r="C75" s="82">
        <v>1</v>
      </c>
      <c r="D75" s="82">
        <v>6</v>
      </c>
      <c r="E75" s="82"/>
      <c r="F75" s="83" t="s">
        <v>1185</v>
      </c>
      <c r="G75" s="82">
        <v>5</v>
      </c>
      <c r="H75" s="143">
        <v>23.15</v>
      </c>
      <c r="I75" s="143">
        <v>53.23</v>
      </c>
      <c r="J75" s="143">
        <v>37.76</v>
      </c>
      <c r="K75" s="82"/>
      <c r="L75" s="137">
        <v>92.07</v>
      </c>
      <c r="M75" s="137">
        <v>183.05999999999997</v>
      </c>
      <c r="N75" s="138">
        <v>6850000</v>
      </c>
      <c r="O75" s="138">
        <v>379323000</v>
      </c>
      <c r="P75" s="138">
        <v>133379000</v>
      </c>
      <c r="Q75" s="138">
        <v>245944000</v>
      </c>
      <c r="R75" s="87">
        <f t="shared" si="2"/>
        <v>6849996.3431580495</v>
      </c>
      <c r="S75" s="138">
        <v>379323000</v>
      </c>
      <c r="T75" s="87">
        <f t="shared" si="3"/>
        <v>13619640.823053248</v>
      </c>
      <c r="U75" s="135"/>
      <c r="V75" s="115" t="s">
        <v>2043</v>
      </c>
      <c r="W75" s="115" t="s">
        <v>2043</v>
      </c>
      <c r="X75" s="115" t="s">
        <v>772</v>
      </c>
    </row>
    <row r="76" spans="1:24">
      <c r="A76" s="135"/>
      <c r="B76" s="135">
        <v>13</v>
      </c>
      <c r="C76" s="82">
        <v>1</v>
      </c>
      <c r="D76" s="82">
        <v>6</v>
      </c>
      <c r="E76" s="82"/>
      <c r="F76" s="83" t="s">
        <v>1186</v>
      </c>
      <c r="G76" s="82">
        <v>5</v>
      </c>
      <c r="H76" s="143">
        <v>15.27</v>
      </c>
      <c r="I76" s="143">
        <v>35.1</v>
      </c>
      <c r="J76" s="143">
        <v>24.900000000000002</v>
      </c>
      <c r="K76" s="82"/>
      <c r="L76" s="137">
        <v>60.72</v>
      </c>
      <c r="M76" s="137">
        <v>120.72</v>
      </c>
      <c r="N76" s="138">
        <v>6850000</v>
      </c>
      <c r="O76" s="138">
        <v>250146000</v>
      </c>
      <c r="P76" s="138">
        <v>87971000</v>
      </c>
      <c r="Q76" s="138">
        <v>162175000</v>
      </c>
      <c r="R76" s="87">
        <f t="shared" si="2"/>
        <v>6849974.5329674846</v>
      </c>
      <c r="S76" s="138">
        <v>250146000</v>
      </c>
      <c r="T76" s="87">
        <f t="shared" si="3"/>
        <v>13618724.071472904</v>
      </c>
      <c r="U76" s="135"/>
      <c r="V76" s="115" t="s">
        <v>2043</v>
      </c>
      <c r="W76" s="115" t="s">
        <v>2043</v>
      </c>
      <c r="X76" s="115" t="s">
        <v>772</v>
      </c>
    </row>
    <row r="77" spans="1:24">
      <c r="A77" s="135"/>
      <c r="B77" s="135">
        <v>13</v>
      </c>
      <c r="C77" s="82">
        <v>1</v>
      </c>
      <c r="D77" s="82">
        <v>7</v>
      </c>
      <c r="E77" s="82"/>
      <c r="F77" s="83" t="s">
        <v>2273</v>
      </c>
      <c r="G77" s="82">
        <v>5</v>
      </c>
      <c r="H77" s="143">
        <v>32.82</v>
      </c>
      <c r="I77" s="143">
        <v>75.459999999999994</v>
      </c>
      <c r="J77" s="143">
        <v>53.540000000000006</v>
      </c>
      <c r="K77" s="82"/>
      <c r="L77" s="137">
        <v>130.51</v>
      </c>
      <c r="M77" s="137">
        <v>259.51</v>
      </c>
      <c r="N77" s="138">
        <v>6950000</v>
      </c>
      <c r="O77" s="138">
        <v>545587000</v>
      </c>
      <c r="P77" s="138">
        <v>191849000</v>
      </c>
      <c r="Q77" s="138">
        <v>353738000</v>
      </c>
      <c r="R77" s="87">
        <f t="shared" si="2"/>
        <v>6949995.7166573629</v>
      </c>
      <c r="S77" s="138">
        <v>545587000</v>
      </c>
      <c r="T77" s="87">
        <f t="shared" si="3"/>
        <v>13819580.020149814</v>
      </c>
      <c r="U77" s="135"/>
      <c r="V77" s="115" t="s">
        <v>2043</v>
      </c>
      <c r="W77" s="115" t="s">
        <v>2043</v>
      </c>
      <c r="X77" s="115" t="s">
        <v>772</v>
      </c>
    </row>
    <row r="78" spans="1:24">
      <c r="A78" s="135"/>
      <c r="B78" s="135">
        <v>13</v>
      </c>
      <c r="C78" s="82">
        <v>1</v>
      </c>
      <c r="D78" s="82">
        <v>7</v>
      </c>
      <c r="E78" s="82"/>
      <c r="F78" s="83" t="s">
        <v>1193</v>
      </c>
      <c r="G78" s="82">
        <v>5</v>
      </c>
      <c r="H78" s="143">
        <v>27.2</v>
      </c>
      <c r="I78" s="143">
        <v>62.54</v>
      </c>
      <c r="J78" s="143">
        <v>44.370000000000005</v>
      </c>
      <c r="K78" s="82"/>
      <c r="L78" s="137">
        <v>108.17</v>
      </c>
      <c r="M78" s="137">
        <v>215.08</v>
      </c>
      <c r="N78" s="138">
        <v>6850000</v>
      </c>
      <c r="O78" s="138">
        <v>445672000</v>
      </c>
      <c r="P78" s="138">
        <v>156712000</v>
      </c>
      <c r="Q78" s="138">
        <v>288960000</v>
      </c>
      <c r="R78" s="87">
        <f t="shared" si="2"/>
        <v>6849990.0863334341</v>
      </c>
      <c r="S78" s="138">
        <v>445672000</v>
      </c>
      <c r="T78" s="87">
        <f t="shared" si="3"/>
        <v>13620189.218531895</v>
      </c>
      <c r="U78" s="135"/>
      <c r="V78" s="115" t="s">
        <v>2043</v>
      </c>
      <c r="W78" s="115" t="s">
        <v>2043</v>
      </c>
      <c r="X78" s="115" t="s">
        <v>772</v>
      </c>
    </row>
    <row r="79" spans="1:24">
      <c r="A79" s="135"/>
      <c r="B79" s="135">
        <v>13</v>
      </c>
      <c r="C79" s="82">
        <v>1</v>
      </c>
      <c r="D79" s="82">
        <v>7</v>
      </c>
      <c r="E79" s="82"/>
      <c r="F79" s="83" t="s">
        <v>1194</v>
      </c>
      <c r="G79" s="82">
        <v>5</v>
      </c>
      <c r="H79" s="143">
        <v>27.81</v>
      </c>
      <c r="I79" s="143">
        <v>63.93</v>
      </c>
      <c r="J79" s="143">
        <v>45.349999999999994</v>
      </c>
      <c r="K79" s="82"/>
      <c r="L79" s="137">
        <v>110.57</v>
      </c>
      <c r="M79" s="137">
        <v>219.85</v>
      </c>
      <c r="N79" s="138">
        <v>6850000</v>
      </c>
      <c r="O79" s="138">
        <v>455556000</v>
      </c>
      <c r="P79" s="138">
        <v>160212000</v>
      </c>
      <c r="Q79" s="138">
        <v>295344000</v>
      </c>
      <c r="R79" s="87">
        <f t="shared" si="2"/>
        <v>6849989.7563515333</v>
      </c>
      <c r="S79" s="138">
        <v>455556000</v>
      </c>
      <c r="T79" s="87">
        <f t="shared" si="3"/>
        <v>13620061.933018763</v>
      </c>
      <c r="U79" s="135"/>
      <c r="V79" s="115" t="s">
        <v>2043</v>
      </c>
      <c r="W79" s="115" t="s">
        <v>2043</v>
      </c>
      <c r="X79" s="115" t="s">
        <v>772</v>
      </c>
    </row>
    <row r="80" spans="1:24">
      <c r="A80" s="135"/>
      <c r="B80" s="135">
        <v>13</v>
      </c>
      <c r="C80" s="82">
        <v>1</v>
      </c>
      <c r="D80" s="82">
        <v>7</v>
      </c>
      <c r="E80" s="82"/>
      <c r="F80" s="83" t="s">
        <v>1195</v>
      </c>
      <c r="G80" s="82">
        <v>5</v>
      </c>
      <c r="H80" s="143">
        <v>27.81</v>
      </c>
      <c r="I80" s="143">
        <v>63.93</v>
      </c>
      <c r="J80" s="143">
        <v>45.349999999999994</v>
      </c>
      <c r="K80" s="82"/>
      <c r="L80" s="137">
        <v>110.57</v>
      </c>
      <c r="M80" s="137">
        <v>219.85</v>
      </c>
      <c r="N80" s="138">
        <v>6850000</v>
      </c>
      <c r="O80" s="138">
        <v>455556000</v>
      </c>
      <c r="P80" s="138">
        <v>160212000</v>
      </c>
      <c r="Q80" s="138">
        <v>295344000</v>
      </c>
      <c r="R80" s="87">
        <f t="shared" si="2"/>
        <v>6849989.7563515333</v>
      </c>
      <c r="S80" s="138">
        <v>455556000</v>
      </c>
      <c r="T80" s="87">
        <f t="shared" si="3"/>
        <v>13620061.933018763</v>
      </c>
      <c r="U80" s="135"/>
      <c r="V80" s="115" t="s">
        <v>2043</v>
      </c>
      <c r="W80" s="115" t="s">
        <v>2043</v>
      </c>
      <c r="X80" s="115" t="s">
        <v>772</v>
      </c>
    </row>
    <row r="81" spans="1:24">
      <c r="A81" s="135"/>
      <c r="B81" s="135">
        <v>13</v>
      </c>
      <c r="C81" s="82">
        <v>1</v>
      </c>
      <c r="D81" s="82">
        <v>7</v>
      </c>
      <c r="E81" s="82"/>
      <c r="F81" s="83" t="s">
        <v>1196</v>
      </c>
      <c r="G81" s="82">
        <v>5</v>
      </c>
      <c r="H81" s="143">
        <v>27.81</v>
      </c>
      <c r="I81" s="143">
        <v>63.93</v>
      </c>
      <c r="J81" s="143">
        <v>45.349999999999994</v>
      </c>
      <c r="K81" s="82"/>
      <c r="L81" s="137">
        <v>110.57</v>
      </c>
      <c r="M81" s="137">
        <v>219.85</v>
      </c>
      <c r="N81" s="138">
        <v>6850000</v>
      </c>
      <c r="O81" s="138">
        <v>455556000</v>
      </c>
      <c r="P81" s="138">
        <v>160212000</v>
      </c>
      <c r="Q81" s="138">
        <v>295344000</v>
      </c>
      <c r="R81" s="87">
        <f t="shared" si="2"/>
        <v>6849989.7563515333</v>
      </c>
      <c r="S81" s="138">
        <v>455556000</v>
      </c>
      <c r="T81" s="87">
        <f t="shared" si="3"/>
        <v>13620061.933018763</v>
      </c>
      <c r="U81" s="135"/>
      <c r="V81" s="115" t="s">
        <v>2043</v>
      </c>
      <c r="W81" s="115" t="s">
        <v>2043</v>
      </c>
      <c r="X81" s="115" t="s">
        <v>772</v>
      </c>
    </row>
    <row r="82" spans="1:24">
      <c r="A82" s="135"/>
      <c r="B82" s="135">
        <v>13</v>
      </c>
      <c r="C82" s="82">
        <v>1</v>
      </c>
      <c r="D82" s="82">
        <v>7</v>
      </c>
      <c r="E82" s="82"/>
      <c r="F82" s="83" t="s">
        <v>1197</v>
      </c>
      <c r="G82" s="82">
        <v>5</v>
      </c>
      <c r="H82" s="143">
        <v>33.619999999999997</v>
      </c>
      <c r="I82" s="143">
        <v>77.3</v>
      </c>
      <c r="J82" s="143">
        <v>54.849999999999994</v>
      </c>
      <c r="K82" s="82"/>
      <c r="L82" s="137">
        <v>133.69999999999999</v>
      </c>
      <c r="M82" s="137">
        <v>265.84999999999997</v>
      </c>
      <c r="N82" s="138">
        <v>6950000</v>
      </c>
      <c r="O82" s="138">
        <v>558916000</v>
      </c>
      <c r="P82" s="138">
        <v>196529000</v>
      </c>
      <c r="Q82" s="138">
        <v>362387000</v>
      </c>
      <c r="R82" s="87">
        <f t="shared" si="2"/>
        <v>6949995.1038070638</v>
      </c>
      <c r="S82" s="138">
        <v>558916000</v>
      </c>
      <c r="T82" s="87">
        <f t="shared" si="3"/>
        <v>13819418.087861687</v>
      </c>
      <c r="U82" s="135"/>
      <c r="V82" s="115" t="s">
        <v>2043</v>
      </c>
      <c r="W82" s="115" t="s">
        <v>2043</v>
      </c>
      <c r="X82" s="115" t="s">
        <v>772</v>
      </c>
    </row>
    <row r="83" spans="1:24">
      <c r="A83" s="135"/>
      <c r="B83" s="135">
        <v>13</v>
      </c>
      <c r="C83" s="82">
        <v>1</v>
      </c>
      <c r="D83" s="82">
        <v>7</v>
      </c>
      <c r="E83" s="82"/>
      <c r="F83" s="83" t="s">
        <v>1198</v>
      </c>
      <c r="G83" s="82">
        <v>5</v>
      </c>
      <c r="H83" s="143">
        <v>11.03</v>
      </c>
      <c r="I83" s="143">
        <v>25.37</v>
      </c>
      <c r="J83" s="143">
        <v>18</v>
      </c>
      <c r="K83" s="82"/>
      <c r="L83" s="137">
        <v>43.89</v>
      </c>
      <c r="M83" s="137">
        <v>87.26</v>
      </c>
      <c r="N83" s="138">
        <v>6950000</v>
      </c>
      <c r="O83" s="138">
        <v>183453000</v>
      </c>
      <c r="P83" s="138">
        <v>64488000</v>
      </c>
      <c r="Q83" s="138">
        <v>118965000</v>
      </c>
      <c r="R83" s="87">
        <f t="shared" si="2"/>
        <v>6949990.813054176</v>
      </c>
      <c r="S83" s="138">
        <v>183453000</v>
      </c>
      <c r="T83" s="87">
        <f t="shared" si="3"/>
        <v>13817639.515769139</v>
      </c>
      <c r="U83" s="135"/>
      <c r="V83" s="115" t="s">
        <v>2043</v>
      </c>
      <c r="W83" s="115" t="s">
        <v>2043</v>
      </c>
      <c r="X83" s="115" t="s">
        <v>772</v>
      </c>
    </row>
    <row r="84" spans="1:24">
      <c r="A84" s="135"/>
      <c r="B84" s="135">
        <v>13</v>
      </c>
      <c r="C84" s="82">
        <v>1</v>
      </c>
      <c r="D84" s="82">
        <v>7</v>
      </c>
      <c r="E84" s="82"/>
      <c r="F84" s="83" t="s">
        <v>1199</v>
      </c>
      <c r="G84" s="82">
        <v>5</v>
      </c>
      <c r="H84" s="143">
        <v>18.47</v>
      </c>
      <c r="I84" s="143">
        <v>42.46</v>
      </c>
      <c r="J84" s="143">
        <v>30.12</v>
      </c>
      <c r="K84" s="82"/>
      <c r="L84" s="137">
        <v>73.45</v>
      </c>
      <c r="M84" s="137">
        <v>146.03</v>
      </c>
      <c r="N84" s="138">
        <v>6950000</v>
      </c>
      <c r="O84" s="138">
        <v>307009000</v>
      </c>
      <c r="P84" s="138">
        <v>107963000</v>
      </c>
      <c r="Q84" s="138">
        <v>199046000</v>
      </c>
      <c r="R84" s="87">
        <f t="shared" si="2"/>
        <v>6949981.4087787913</v>
      </c>
      <c r="S84" s="138">
        <v>307009000</v>
      </c>
      <c r="T84" s="87">
        <f t="shared" si="3"/>
        <v>13817641.730755167</v>
      </c>
      <c r="U84" s="135"/>
      <c r="V84" s="115" t="s">
        <v>2043</v>
      </c>
      <c r="W84" s="115" t="s">
        <v>2043</v>
      </c>
      <c r="X84" s="115" t="s">
        <v>772</v>
      </c>
    </row>
    <row r="85" spans="1:24">
      <c r="A85" s="135"/>
      <c r="B85" s="135">
        <v>13</v>
      </c>
      <c r="C85" s="82">
        <v>1</v>
      </c>
      <c r="D85" s="82">
        <v>7</v>
      </c>
      <c r="E85" s="82"/>
      <c r="F85" s="83" t="s">
        <v>1200</v>
      </c>
      <c r="G85" s="82">
        <v>5</v>
      </c>
      <c r="H85" s="143">
        <v>21.9</v>
      </c>
      <c r="I85" s="143">
        <v>50.34</v>
      </c>
      <c r="J85" s="143">
        <v>35.72</v>
      </c>
      <c r="K85" s="82"/>
      <c r="L85" s="137">
        <v>87.07</v>
      </c>
      <c r="M85" s="137">
        <v>173.13</v>
      </c>
      <c r="N85" s="138">
        <v>6850000</v>
      </c>
      <c r="O85" s="138">
        <v>358747000</v>
      </c>
      <c r="P85" s="138">
        <v>126166000</v>
      </c>
      <c r="Q85" s="138">
        <v>232581000</v>
      </c>
      <c r="R85" s="87">
        <f t="shared" si="2"/>
        <v>6849999.9761322057</v>
      </c>
      <c r="S85" s="138">
        <v>358747000</v>
      </c>
      <c r="T85" s="87">
        <f t="shared" si="3"/>
        <v>13620540.896609265</v>
      </c>
      <c r="U85" s="135"/>
      <c r="V85" s="115" t="s">
        <v>2043</v>
      </c>
      <c r="W85" s="115" t="s">
        <v>2043</v>
      </c>
      <c r="X85" s="115" t="s">
        <v>772</v>
      </c>
    </row>
    <row r="86" spans="1:24">
      <c r="A86" s="135"/>
      <c r="B86" s="135">
        <v>13</v>
      </c>
      <c r="C86" s="82">
        <v>1</v>
      </c>
      <c r="D86" s="82">
        <v>7</v>
      </c>
      <c r="E86" s="82"/>
      <c r="F86" s="83" t="s">
        <v>1201</v>
      </c>
      <c r="G86" s="82">
        <v>5</v>
      </c>
      <c r="H86" s="143">
        <v>24.79</v>
      </c>
      <c r="I86" s="143">
        <v>56.99</v>
      </c>
      <c r="J86" s="143">
        <v>40.43</v>
      </c>
      <c r="K86" s="82"/>
      <c r="L86" s="137">
        <v>98.58</v>
      </c>
      <c r="M86" s="137">
        <v>196</v>
      </c>
      <c r="N86" s="138">
        <v>6850000</v>
      </c>
      <c r="O86" s="138">
        <v>406136000</v>
      </c>
      <c r="P86" s="138">
        <v>142821000</v>
      </c>
      <c r="Q86" s="138">
        <v>263315000</v>
      </c>
      <c r="R86" s="87">
        <f t="shared" si="2"/>
        <v>6849991.5668746838</v>
      </c>
      <c r="S86" s="138">
        <v>406136000</v>
      </c>
      <c r="T86" s="87">
        <f t="shared" si="3"/>
        <v>13619378.647874195</v>
      </c>
      <c r="U86" s="135"/>
      <c r="V86" s="115" t="s">
        <v>2043</v>
      </c>
      <c r="W86" s="115" t="s">
        <v>2043</v>
      </c>
      <c r="X86" s="115" t="s">
        <v>772</v>
      </c>
    </row>
    <row r="87" spans="1:24">
      <c r="A87" s="135"/>
      <c r="B87" s="135">
        <v>13</v>
      </c>
      <c r="C87" s="82">
        <v>1</v>
      </c>
      <c r="D87" s="82">
        <v>7</v>
      </c>
      <c r="E87" s="82"/>
      <c r="F87" s="83" t="s">
        <v>1202</v>
      </c>
      <c r="G87" s="82">
        <v>5</v>
      </c>
      <c r="H87" s="143">
        <v>23.15</v>
      </c>
      <c r="I87" s="143">
        <v>53.23</v>
      </c>
      <c r="J87" s="143">
        <v>37.76</v>
      </c>
      <c r="K87" s="82"/>
      <c r="L87" s="137">
        <v>92.07</v>
      </c>
      <c r="M87" s="137">
        <v>183.05999999999997</v>
      </c>
      <c r="N87" s="138">
        <v>6950000</v>
      </c>
      <c r="O87" s="138">
        <v>384860000</v>
      </c>
      <c r="P87" s="138">
        <v>135326000</v>
      </c>
      <c r="Q87" s="138">
        <v>249534000</v>
      </c>
      <c r="R87" s="87">
        <f t="shared" si="2"/>
        <v>6949986.1401175437</v>
      </c>
      <c r="S87" s="138">
        <v>384860000</v>
      </c>
      <c r="T87" s="87">
        <f t="shared" si="3"/>
        <v>13818447.516128136</v>
      </c>
      <c r="U87" s="135"/>
      <c r="V87" s="115" t="s">
        <v>2043</v>
      </c>
      <c r="W87" s="115" t="s">
        <v>2043</v>
      </c>
      <c r="X87" s="115" t="s">
        <v>772</v>
      </c>
    </row>
    <row r="88" spans="1:24">
      <c r="A88" s="135"/>
      <c r="B88" s="135">
        <v>13</v>
      </c>
      <c r="C88" s="82">
        <v>1</v>
      </c>
      <c r="D88" s="82">
        <v>7</v>
      </c>
      <c r="E88" s="82"/>
      <c r="F88" s="83" t="s">
        <v>1203</v>
      </c>
      <c r="G88" s="82">
        <v>5</v>
      </c>
      <c r="H88" s="143">
        <v>15.27</v>
      </c>
      <c r="I88" s="143">
        <v>35.1</v>
      </c>
      <c r="J88" s="143">
        <v>24.900000000000002</v>
      </c>
      <c r="K88" s="82"/>
      <c r="L88" s="137">
        <v>60.72</v>
      </c>
      <c r="M88" s="137">
        <v>120.72</v>
      </c>
      <c r="N88" s="138">
        <v>6950000</v>
      </c>
      <c r="O88" s="138">
        <v>253798000</v>
      </c>
      <c r="P88" s="138">
        <v>89255000</v>
      </c>
      <c r="Q88" s="138">
        <v>164543000</v>
      </c>
      <c r="R88" s="87">
        <f t="shared" si="2"/>
        <v>6949980.5574267888</v>
      </c>
      <c r="S88" s="138">
        <v>253798000</v>
      </c>
      <c r="T88" s="87">
        <f t="shared" si="3"/>
        <v>13817550.278204249</v>
      </c>
      <c r="U88" s="135"/>
      <c r="V88" s="115" t="s">
        <v>2043</v>
      </c>
      <c r="W88" s="115" t="s">
        <v>2043</v>
      </c>
      <c r="X88" s="115" t="s">
        <v>772</v>
      </c>
    </row>
    <row r="89" spans="1:24">
      <c r="A89" s="135"/>
      <c r="B89" s="135">
        <v>13</v>
      </c>
      <c r="C89" s="82">
        <v>1</v>
      </c>
      <c r="D89" s="82">
        <v>8</v>
      </c>
      <c r="E89" s="82"/>
      <c r="F89" s="83" t="s">
        <v>2270</v>
      </c>
      <c r="G89" s="82">
        <v>5</v>
      </c>
      <c r="H89" s="143">
        <v>32.82</v>
      </c>
      <c r="I89" s="143">
        <v>75.459999999999994</v>
      </c>
      <c r="J89" s="143">
        <v>53.540000000000006</v>
      </c>
      <c r="K89" s="82"/>
      <c r="L89" s="137">
        <v>130.51</v>
      </c>
      <c r="M89" s="137">
        <v>259.51</v>
      </c>
      <c r="N89" s="138">
        <v>6950000</v>
      </c>
      <c r="O89" s="138">
        <v>545587000</v>
      </c>
      <c r="P89" s="138">
        <v>191849000</v>
      </c>
      <c r="Q89" s="138">
        <v>353738000</v>
      </c>
      <c r="R89" s="87">
        <f t="shared" si="2"/>
        <v>6949995.7166573629</v>
      </c>
      <c r="S89" s="138">
        <v>545587000</v>
      </c>
      <c r="T89" s="87">
        <f t="shared" si="3"/>
        <v>13819580.020149814</v>
      </c>
      <c r="U89" s="135"/>
      <c r="V89" s="115" t="s">
        <v>2043</v>
      </c>
      <c r="W89" s="115" t="s">
        <v>2043</v>
      </c>
      <c r="X89" s="115" t="s">
        <v>772</v>
      </c>
    </row>
    <row r="90" spans="1:24">
      <c r="A90" s="135"/>
      <c r="B90" s="135">
        <v>13</v>
      </c>
      <c r="C90" s="82">
        <v>1</v>
      </c>
      <c r="D90" s="82">
        <v>8</v>
      </c>
      <c r="E90" s="82"/>
      <c r="F90" s="83" t="s">
        <v>1210</v>
      </c>
      <c r="G90" s="82">
        <v>5</v>
      </c>
      <c r="H90" s="143">
        <v>27.2</v>
      </c>
      <c r="I90" s="143">
        <v>62.54</v>
      </c>
      <c r="J90" s="143">
        <v>44.370000000000005</v>
      </c>
      <c r="K90" s="82"/>
      <c r="L90" s="137">
        <v>108.17</v>
      </c>
      <c r="M90" s="137">
        <v>215.08</v>
      </c>
      <c r="N90" s="138">
        <v>6850000</v>
      </c>
      <c r="O90" s="138">
        <v>445672000</v>
      </c>
      <c r="P90" s="138">
        <v>156712000</v>
      </c>
      <c r="Q90" s="138">
        <v>288960000</v>
      </c>
      <c r="R90" s="87">
        <f t="shared" si="2"/>
        <v>6849990.0863334341</v>
      </c>
      <c r="S90" s="138">
        <v>445672000</v>
      </c>
      <c r="T90" s="87">
        <f t="shared" si="3"/>
        <v>13620189.218531895</v>
      </c>
      <c r="U90" s="135"/>
      <c r="V90" s="115" t="s">
        <v>2043</v>
      </c>
      <c r="W90" s="115" t="s">
        <v>2043</v>
      </c>
      <c r="X90" s="115" t="s">
        <v>772</v>
      </c>
    </row>
    <row r="91" spans="1:24">
      <c r="A91" s="135"/>
      <c r="B91" s="135">
        <v>13</v>
      </c>
      <c r="C91" s="82">
        <v>1</v>
      </c>
      <c r="D91" s="82">
        <v>8</v>
      </c>
      <c r="E91" s="82"/>
      <c r="F91" s="83" t="s">
        <v>1211</v>
      </c>
      <c r="G91" s="82">
        <v>5</v>
      </c>
      <c r="H91" s="143">
        <v>27.81</v>
      </c>
      <c r="I91" s="143">
        <v>63.93</v>
      </c>
      <c r="J91" s="143">
        <v>45.349999999999994</v>
      </c>
      <c r="K91" s="82"/>
      <c r="L91" s="137">
        <v>110.57</v>
      </c>
      <c r="M91" s="137">
        <v>219.85</v>
      </c>
      <c r="N91" s="138">
        <v>6850000</v>
      </c>
      <c r="O91" s="138">
        <v>455556000</v>
      </c>
      <c r="P91" s="138">
        <v>160212000</v>
      </c>
      <c r="Q91" s="138">
        <v>295344000</v>
      </c>
      <c r="R91" s="87">
        <f t="shared" si="2"/>
        <v>6849989.7563515333</v>
      </c>
      <c r="S91" s="138">
        <v>455556000</v>
      </c>
      <c r="T91" s="87">
        <f t="shared" si="3"/>
        <v>13620061.933018763</v>
      </c>
      <c r="U91" s="135"/>
      <c r="V91" s="115" t="s">
        <v>2043</v>
      </c>
      <c r="W91" s="115" t="s">
        <v>2043</v>
      </c>
      <c r="X91" s="115" t="s">
        <v>772</v>
      </c>
    </row>
    <row r="92" spans="1:24">
      <c r="A92" s="135"/>
      <c r="B92" s="135">
        <v>13</v>
      </c>
      <c r="C92" s="82">
        <v>1</v>
      </c>
      <c r="D92" s="82">
        <v>8</v>
      </c>
      <c r="E92" s="82"/>
      <c r="F92" s="83" t="s">
        <v>1212</v>
      </c>
      <c r="G92" s="82">
        <v>5</v>
      </c>
      <c r="H92" s="143">
        <v>27.81</v>
      </c>
      <c r="I92" s="143">
        <v>63.93</v>
      </c>
      <c r="J92" s="143">
        <v>45.349999999999994</v>
      </c>
      <c r="K92" s="82"/>
      <c r="L92" s="137">
        <v>110.57</v>
      </c>
      <c r="M92" s="137">
        <v>219.85</v>
      </c>
      <c r="N92" s="138">
        <v>6850000</v>
      </c>
      <c r="O92" s="138">
        <v>455556000</v>
      </c>
      <c r="P92" s="138">
        <v>160212000</v>
      </c>
      <c r="Q92" s="138">
        <v>295344000</v>
      </c>
      <c r="R92" s="87">
        <f t="shared" si="2"/>
        <v>6849989.7563515333</v>
      </c>
      <c r="S92" s="138">
        <v>455556000</v>
      </c>
      <c r="T92" s="87">
        <f t="shared" si="3"/>
        <v>13620061.933018763</v>
      </c>
      <c r="U92" s="135"/>
      <c r="V92" s="115" t="s">
        <v>2043</v>
      </c>
      <c r="W92" s="115" t="s">
        <v>2043</v>
      </c>
      <c r="X92" s="115" t="s">
        <v>772</v>
      </c>
    </row>
    <row r="93" spans="1:24">
      <c r="A93" s="135"/>
      <c r="B93" s="135">
        <v>13</v>
      </c>
      <c r="C93" s="82">
        <v>1</v>
      </c>
      <c r="D93" s="82">
        <v>8</v>
      </c>
      <c r="E93" s="82"/>
      <c r="F93" s="83" t="s">
        <v>1213</v>
      </c>
      <c r="G93" s="82">
        <v>5</v>
      </c>
      <c r="H93" s="143">
        <v>27.81</v>
      </c>
      <c r="I93" s="143">
        <v>63.93</v>
      </c>
      <c r="J93" s="143">
        <v>45.349999999999994</v>
      </c>
      <c r="K93" s="82"/>
      <c r="L93" s="137">
        <v>110.57</v>
      </c>
      <c r="M93" s="137">
        <v>219.85</v>
      </c>
      <c r="N93" s="138">
        <v>6850000</v>
      </c>
      <c r="O93" s="138">
        <v>455556000</v>
      </c>
      <c r="P93" s="138">
        <v>160212000</v>
      </c>
      <c r="Q93" s="138">
        <v>295344000</v>
      </c>
      <c r="R93" s="87">
        <f t="shared" si="2"/>
        <v>6849989.7563515333</v>
      </c>
      <c r="S93" s="138">
        <v>455556000</v>
      </c>
      <c r="T93" s="87">
        <f t="shared" si="3"/>
        <v>13620061.933018763</v>
      </c>
      <c r="U93" s="135"/>
      <c r="V93" s="115" t="s">
        <v>2043</v>
      </c>
      <c r="W93" s="115" t="s">
        <v>2043</v>
      </c>
      <c r="X93" s="115" t="s">
        <v>772</v>
      </c>
    </row>
    <row r="94" spans="1:24">
      <c r="A94" s="135"/>
      <c r="B94" s="135">
        <v>13</v>
      </c>
      <c r="C94" s="82">
        <v>1</v>
      </c>
      <c r="D94" s="82">
        <v>8</v>
      </c>
      <c r="E94" s="82"/>
      <c r="F94" s="83" t="s">
        <v>1214</v>
      </c>
      <c r="G94" s="82">
        <v>5</v>
      </c>
      <c r="H94" s="143">
        <v>33.619999999999997</v>
      </c>
      <c r="I94" s="143">
        <v>77.3</v>
      </c>
      <c r="J94" s="143">
        <v>54.849999999999994</v>
      </c>
      <c r="K94" s="82"/>
      <c r="L94" s="137">
        <v>133.69999999999999</v>
      </c>
      <c r="M94" s="137">
        <v>265.84999999999997</v>
      </c>
      <c r="N94" s="138">
        <v>6950000</v>
      </c>
      <c r="O94" s="138">
        <v>558916000</v>
      </c>
      <c r="P94" s="138">
        <v>196529000</v>
      </c>
      <c r="Q94" s="138">
        <v>362387000</v>
      </c>
      <c r="R94" s="87">
        <f t="shared" si="2"/>
        <v>6949995.1038070638</v>
      </c>
      <c r="S94" s="138">
        <v>558916000</v>
      </c>
      <c r="T94" s="87">
        <f t="shared" si="3"/>
        <v>13819418.087861687</v>
      </c>
      <c r="U94" s="135"/>
      <c r="V94" s="115" t="s">
        <v>2043</v>
      </c>
      <c r="W94" s="115" t="s">
        <v>2043</v>
      </c>
      <c r="X94" s="115" t="s">
        <v>772</v>
      </c>
    </row>
    <row r="95" spans="1:24">
      <c r="A95" s="135"/>
      <c r="B95" s="135">
        <v>13</v>
      </c>
      <c r="C95" s="82">
        <v>1</v>
      </c>
      <c r="D95" s="82">
        <v>8</v>
      </c>
      <c r="E95" s="82"/>
      <c r="F95" s="83" t="s">
        <v>1215</v>
      </c>
      <c r="G95" s="82">
        <v>5</v>
      </c>
      <c r="H95" s="143">
        <v>11.03</v>
      </c>
      <c r="I95" s="143">
        <v>25.37</v>
      </c>
      <c r="J95" s="143">
        <v>18</v>
      </c>
      <c r="K95" s="82"/>
      <c r="L95" s="137">
        <v>43.89</v>
      </c>
      <c r="M95" s="137">
        <v>87.26</v>
      </c>
      <c r="N95" s="138">
        <v>6950000</v>
      </c>
      <c r="O95" s="138">
        <v>183453000</v>
      </c>
      <c r="P95" s="138">
        <v>64488000</v>
      </c>
      <c r="Q95" s="138">
        <v>118965000</v>
      </c>
      <c r="R95" s="87">
        <f t="shared" si="2"/>
        <v>6949990.813054176</v>
      </c>
      <c r="S95" s="138">
        <v>183453000</v>
      </c>
      <c r="T95" s="87">
        <f t="shared" si="3"/>
        <v>13817639.515769139</v>
      </c>
      <c r="U95" s="135"/>
      <c r="V95" s="115" t="s">
        <v>2043</v>
      </c>
      <c r="W95" s="115" t="s">
        <v>2043</v>
      </c>
      <c r="X95" s="115" t="s">
        <v>772</v>
      </c>
    </row>
    <row r="96" spans="1:24">
      <c r="A96" s="135"/>
      <c r="B96" s="135">
        <v>13</v>
      </c>
      <c r="C96" s="82">
        <v>1</v>
      </c>
      <c r="D96" s="82">
        <v>8</v>
      </c>
      <c r="E96" s="82"/>
      <c r="F96" s="83" t="s">
        <v>1216</v>
      </c>
      <c r="G96" s="82">
        <v>5</v>
      </c>
      <c r="H96" s="143">
        <v>18.47</v>
      </c>
      <c r="I96" s="143">
        <v>42.46</v>
      </c>
      <c r="J96" s="143">
        <v>30.12</v>
      </c>
      <c r="K96" s="82"/>
      <c r="L96" s="137">
        <v>73.45</v>
      </c>
      <c r="M96" s="137">
        <v>146.03</v>
      </c>
      <c r="N96" s="138">
        <v>6950000</v>
      </c>
      <c r="O96" s="138">
        <v>307009000</v>
      </c>
      <c r="P96" s="138">
        <v>107963000</v>
      </c>
      <c r="Q96" s="138">
        <v>199046000</v>
      </c>
      <c r="R96" s="87">
        <f t="shared" si="2"/>
        <v>6949981.4087787913</v>
      </c>
      <c r="S96" s="138">
        <v>307009000</v>
      </c>
      <c r="T96" s="87">
        <f t="shared" si="3"/>
        <v>13817641.730755167</v>
      </c>
      <c r="U96" s="135"/>
      <c r="V96" s="115" t="s">
        <v>2043</v>
      </c>
      <c r="W96" s="115" t="s">
        <v>2043</v>
      </c>
      <c r="X96" s="115" t="s">
        <v>772</v>
      </c>
    </row>
    <row r="97" spans="1:24">
      <c r="A97" s="135"/>
      <c r="B97" s="135">
        <v>13</v>
      </c>
      <c r="C97" s="82">
        <v>1</v>
      </c>
      <c r="D97" s="82">
        <v>8</v>
      </c>
      <c r="E97" s="82"/>
      <c r="F97" s="83" t="s">
        <v>1217</v>
      </c>
      <c r="G97" s="82">
        <v>5</v>
      </c>
      <c r="H97" s="143">
        <v>21.9</v>
      </c>
      <c r="I97" s="143">
        <v>50.34</v>
      </c>
      <c r="J97" s="143">
        <v>35.72</v>
      </c>
      <c r="K97" s="82"/>
      <c r="L97" s="137">
        <v>87.07</v>
      </c>
      <c r="M97" s="137">
        <v>173.13</v>
      </c>
      <c r="N97" s="138">
        <v>6850000</v>
      </c>
      <c r="O97" s="138">
        <v>358747000</v>
      </c>
      <c r="P97" s="138">
        <v>126166000</v>
      </c>
      <c r="Q97" s="138">
        <v>232581000</v>
      </c>
      <c r="R97" s="87">
        <f t="shared" si="2"/>
        <v>6849999.9761322057</v>
      </c>
      <c r="S97" s="138">
        <v>358747000</v>
      </c>
      <c r="T97" s="87">
        <f t="shared" si="3"/>
        <v>13620540.896609265</v>
      </c>
      <c r="U97" s="135"/>
      <c r="V97" s="115" t="s">
        <v>2043</v>
      </c>
      <c r="W97" s="115" t="s">
        <v>2043</v>
      </c>
      <c r="X97" s="115" t="s">
        <v>772</v>
      </c>
    </row>
    <row r="98" spans="1:24">
      <c r="A98" s="135"/>
      <c r="B98" s="135">
        <v>13</v>
      </c>
      <c r="C98" s="82">
        <v>1</v>
      </c>
      <c r="D98" s="82">
        <v>8</v>
      </c>
      <c r="E98" s="82"/>
      <c r="F98" s="83" t="s">
        <v>1218</v>
      </c>
      <c r="G98" s="82">
        <v>5</v>
      </c>
      <c r="H98" s="143">
        <v>24.79</v>
      </c>
      <c r="I98" s="143">
        <v>56.99</v>
      </c>
      <c r="J98" s="143">
        <v>40.43</v>
      </c>
      <c r="K98" s="82"/>
      <c r="L98" s="137">
        <v>98.58</v>
      </c>
      <c r="M98" s="137">
        <v>196</v>
      </c>
      <c r="N98" s="138">
        <v>6850000</v>
      </c>
      <c r="O98" s="138">
        <v>406136000</v>
      </c>
      <c r="P98" s="138">
        <v>142821000</v>
      </c>
      <c r="Q98" s="138">
        <v>263315000</v>
      </c>
      <c r="R98" s="87">
        <f t="shared" si="2"/>
        <v>6849991.5668746838</v>
      </c>
      <c r="S98" s="138">
        <v>406136000</v>
      </c>
      <c r="T98" s="87">
        <f t="shared" si="3"/>
        <v>13619378.647874195</v>
      </c>
      <c r="U98" s="135"/>
      <c r="V98" s="115" t="s">
        <v>2043</v>
      </c>
      <c r="W98" s="115" t="s">
        <v>2043</v>
      </c>
      <c r="X98" s="115" t="s">
        <v>772</v>
      </c>
    </row>
    <row r="99" spans="1:24">
      <c r="A99" s="135"/>
      <c r="B99" s="135">
        <v>13</v>
      </c>
      <c r="C99" s="82">
        <v>1</v>
      </c>
      <c r="D99" s="82">
        <v>8</v>
      </c>
      <c r="E99" s="82"/>
      <c r="F99" s="83" t="s">
        <v>1219</v>
      </c>
      <c r="G99" s="82">
        <v>5</v>
      </c>
      <c r="H99" s="143">
        <v>23.15</v>
      </c>
      <c r="I99" s="143">
        <v>53.23</v>
      </c>
      <c r="J99" s="143">
        <v>37.76</v>
      </c>
      <c r="K99" s="82"/>
      <c r="L99" s="137">
        <v>92.07</v>
      </c>
      <c r="M99" s="137">
        <v>183.05999999999997</v>
      </c>
      <c r="N99" s="138">
        <v>6950000</v>
      </c>
      <c r="O99" s="138">
        <v>384860000</v>
      </c>
      <c r="P99" s="138">
        <v>135326000</v>
      </c>
      <c r="Q99" s="138">
        <v>249534000</v>
      </c>
      <c r="R99" s="87">
        <f t="shared" si="2"/>
        <v>6949986.1401175437</v>
      </c>
      <c r="S99" s="138">
        <v>384860000</v>
      </c>
      <c r="T99" s="87">
        <f t="shared" si="3"/>
        <v>13818447.516128136</v>
      </c>
      <c r="U99" s="135"/>
      <c r="V99" s="115" t="s">
        <v>2043</v>
      </c>
      <c r="W99" s="115" t="s">
        <v>2043</v>
      </c>
      <c r="X99" s="115" t="s">
        <v>772</v>
      </c>
    </row>
    <row r="100" spans="1:24">
      <c r="A100" s="135"/>
      <c r="B100" s="135">
        <v>13</v>
      </c>
      <c r="C100" s="82">
        <v>1</v>
      </c>
      <c r="D100" s="82">
        <v>8</v>
      </c>
      <c r="E100" s="82"/>
      <c r="F100" s="83" t="s">
        <v>1220</v>
      </c>
      <c r="G100" s="82">
        <v>5</v>
      </c>
      <c r="H100" s="143">
        <v>15.27</v>
      </c>
      <c r="I100" s="143">
        <v>35.1</v>
      </c>
      <c r="J100" s="143">
        <v>24.900000000000002</v>
      </c>
      <c r="K100" s="82"/>
      <c r="L100" s="137">
        <v>60.72</v>
      </c>
      <c r="M100" s="137">
        <v>120.72</v>
      </c>
      <c r="N100" s="138">
        <v>6950000</v>
      </c>
      <c r="O100" s="138">
        <v>253798000</v>
      </c>
      <c r="P100" s="138">
        <v>89255000</v>
      </c>
      <c r="Q100" s="138">
        <v>164543000</v>
      </c>
      <c r="R100" s="87">
        <f t="shared" si="2"/>
        <v>6949980.5574267888</v>
      </c>
      <c r="S100" s="138">
        <v>253798000</v>
      </c>
      <c r="T100" s="87">
        <f t="shared" si="3"/>
        <v>13817550.278204249</v>
      </c>
      <c r="U100" s="135"/>
      <c r="V100" s="115" t="s">
        <v>2043</v>
      </c>
      <c r="W100" s="115" t="s">
        <v>2043</v>
      </c>
      <c r="X100" s="115" t="s">
        <v>772</v>
      </c>
    </row>
    <row r="101" spans="1:24">
      <c r="A101" s="135"/>
      <c r="B101" s="135">
        <v>13</v>
      </c>
      <c r="C101" s="82">
        <v>1</v>
      </c>
      <c r="D101" s="82">
        <v>9</v>
      </c>
      <c r="E101" s="82"/>
      <c r="F101" s="83" t="s">
        <v>2267</v>
      </c>
      <c r="G101" s="82">
        <v>5</v>
      </c>
      <c r="H101" s="143">
        <v>32.82</v>
      </c>
      <c r="I101" s="143">
        <v>75.459999999999994</v>
      </c>
      <c r="J101" s="143">
        <v>53.540000000000006</v>
      </c>
      <c r="K101" s="82"/>
      <c r="L101" s="137">
        <v>130.51</v>
      </c>
      <c r="M101" s="137">
        <v>259.51</v>
      </c>
      <c r="N101" s="138">
        <v>7150000</v>
      </c>
      <c r="O101" s="138">
        <v>561287000</v>
      </c>
      <c r="P101" s="138">
        <v>197370000</v>
      </c>
      <c r="Q101" s="138">
        <v>363917000</v>
      </c>
      <c r="R101" s="87">
        <f t="shared" si="2"/>
        <v>7149991.1944666225</v>
      </c>
      <c r="S101" s="138">
        <v>561287000</v>
      </c>
      <c r="T101" s="87">
        <f t="shared" si="3"/>
        <v>14217257.029162772</v>
      </c>
      <c r="U101" s="135"/>
      <c r="V101" s="115" t="s">
        <v>2043</v>
      </c>
      <c r="W101" s="115" t="s">
        <v>2043</v>
      </c>
      <c r="X101" s="115" t="s">
        <v>772</v>
      </c>
    </row>
    <row r="102" spans="1:24">
      <c r="A102" s="135"/>
      <c r="B102" s="135">
        <v>13</v>
      </c>
      <c r="C102" s="82">
        <v>1</v>
      </c>
      <c r="D102" s="82">
        <v>9</v>
      </c>
      <c r="E102" s="82"/>
      <c r="F102" s="83" t="s">
        <v>1227</v>
      </c>
      <c r="G102" s="82">
        <v>5</v>
      </c>
      <c r="H102" s="143">
        <v>27.2</v>
      </c>
      <c r="I102" s="143">
        <v>62.54</v>
      </c>
      <c r="J102" s="143">
        <v>44.370000000000005</v>
      </c>
      <c r="K102" s="82"/>
      <c r="L102" s="137">
        <v>108.17</v>
      </c>
      <c r="M102" s="137">
        <v>215.08</v>
      </c>
      <c r="N102" s="138">
        <v>7050000</v>
      </c>
      <c r="O102" s="138">
        <v>458684000</v>
      </c>
      <c r="P102" s="138">
        <v>161287000</v>
      </c>
      <c r="Q102" s="138">
        <v>297397000</v>
      </c>
      <c r="R102" s="87">
        <f t="shared" si="2"/>
        <v>7049984.8605247019</v>
      </c>
      <c r="S102" s="138">
        <v>458684000</v>
      </c>
      <c r="T102" s="87">
        <f t="shared" si="3"/>
        <v>14017849.161520321</v>
      </c>
      <c r="U102" s="135"/>
      <c r="V102" s="115" t="s">
        <v>2043</v>
      </c>
      <c r="W102" s="115" t="s">
        <v>2043</v>
      </c>
      <c r="X102" s="115" t="s">
        <v>772</v>
      </c>
    </row>
    <row r="103" spans="1:24">
      <c r="A103" s="135"/>
      <c r="B103" s="135">
        <v>13</v>
      </c>
      <c r="C103" s="82">
        <v>1</v>
      </c>
      <c r="D103" s="82">
        <v>9</v>
      </c>
      <c r="E103" s="82"/>
      <c r="F103" s="83" t="s">
        <v>1228</v>
      </c>
      <c r="G103" s="82">
        <v>5</v>
      </c>
      <c r="H103" s="143">
        <v>27.81</v>
      </c>
      <c r="I103" s="143">
        <v>63.93</v>
      </c>
      <c r="J103" s="143">
        <v>45.349999999999994</v>
      </c>
      <c r="K103" s="82"/>
      <c r="L103" s="137">
        <v>110.57</v>
      </c>
      <c r="M103" s="137">
        <v>219.85</v>
      </c>
      <c r="N103" s="138">
        <v>7050000</v>
      </c>
      <c r="O103" s="138">
        <v>468857000</v>
      </c>
      <c r="P103" s="138">
        <v>164890000</v>
      </c>
      <c r="Q103" s="138">
        <v>303967000</v>
      </c>
      <c r="R103" s="87">
        <f t="shared" si="2"/>
        <v>7049990.8840926485</v>
      </c>
      <c r="S103" s="138">
        <v>468857000</v>
      </c>
      <c r="T103" s="87">
        <f t="shared" si="3"/>
        <v>14017730.811863696</v>
      </c>
      <c r="U103" s="135"/>
      <c r="V103" s="115" t="s">
        <v>2043</v>
      </c>
      <c r="W103" s="115" t="s">
        <v>2043</v>
      </c>
      <c r="X103" s="115" t="s">
        <v>772</v>
      </c>
    </row>
    <row r="104" spans="1:24">
      <c r="A104" s="135"/>
      <c r="B104" s="135">
        <v>13</v>
      </c>
      <c r="C104" s="82">
        <v>1</v>
      </c>
      <c r="D104" s="82">
        <v>9</v>
      </c>
      <c r="E104" s="82"/>
      <c r="F104" s="83" t="s">
        <v>1229</v>
      </c>
      <c r="G104" s="82">
        <v>5</v>
      </c>
      <c r="H104" s="143">
        <v>27.81</v>
      </c>
      <c r="I104" s="143">
        <v>63.93</v>
      </c>
      <c r="J104" s="143">
        <v>45.349999999999994</v>
      </c>
      <c r="K104" s="82"/>
      <c r="L104" s="137">
        <v>110.57</v>
      </c>
      <c r="M104" s="137">
        <v>219.85</v>
      </c>
      <c r="N104" s="138">
        <v>7050000</v>
      </c>
      <c r="O104" s="138">
        <v>468857000</v>
      </c>
      <c r="P104" s="138">
        <v>164890000</v>
      </c>
      <c r="Q104" s="138">
        <v>303967000</v>
      </c>
      <c r="R104" s="87">
        <f t="shared" si="2"/>
        <v>7049990.8840926485</v>
      </c>
      <c r="S104" s="138">
        <v>468857000</v>
      </c>
      <c r="T104" s="87">
        <f t="shared" si="3"/>
        <v>14017730.811863696</v>
      </c>
      <c r="U104" s="135"/>
      <c r="V104" s="115" t="s">
        <v>2043</v>
      </c>
      <c r="W104" s="115" t="s">
        <v>2043</v>
      </c>
      <c r="X104" s="115" t="s">
        <v>772</v>
      </c>
    </row>
    <row r="105" spans="1:24">
      <c r="A105" s="135"/>
      <c r="B105" s="135">
        <v>13</v>
      </c>
      <c r="C105" s="82">
        <v>1</v>
      </c>
      <c r="D105" s="82">
        <v>9</v>
      </c>
      <c r="E105" s="82"/>
      <c r="F105" s="83" t="s">
        <v>1230</v>
      </c>
      <c r="G105" s="82">
        <v>5</v>
      </c>
      <c r="H105" s="143">
        <v>27.81</v>
      </c>
      <c r="I105" s="143">
        <v>63.93</v>
      </c>
      <c r="J105" s="143">
        <v>45.349999999999994</v>
      </c>
      <c r="K105" s="82"/>
      <c r="L105" s="137">
        <v>110.57</v>
      </c>
      <c r="M105" s="137">
        <v>219.85</v>
      </c>
      <c r="N105" s="138">
        <v>7050000</v>
      </c>
      <c r="O105" s="138">
        <v>468857000</v>
      </c>
      <c r="P105" s="138">
        <v>164890000</v>
      </c>
      <c r="Q105" s="138">
        <v>303967000</v>
      </c>
      <c r="R105" s="87">
        <f t="shared" si="2"/>
        <v>7049990.8840926485</v>
      </c>
      <c r="S105" s="138">
        <v>468857000</v>
      </c>
      <c r="T105" s="87">
        <f t="shared" si="3"/>
        <v>14017730.811863696</v>
      </c>
      <c r="U105" s="135"/>
      <c r="V105" s="115" t="s">
        <v>2043</v>
      </c>
      <c r="W105" s="115" t="s">
        <v>2043</v>
      </c>
      <c r="X105" s="115" t="s">
        <v>772</v>
      </c>
    </row>
    <row r="106" spans="1:24">
      <c r="A106" s="135"/>
      <c r="B106" s="135">
        <v>13</v>
      </c>
      <c r="C106" s="82">
        <v>1</v>
      </c>
      <c r="D106" s="82">
        <v>9</v>
      </c>
      <c r="E106" s="82"/>
      <c r="F106" s="83" t="s">
        <v>1231</v>
      </c>
      <c r="G106" s="82">
        <v>5</v>
      </c>
      <c r="H106" s="143">
        <v>33.619999999999997</v>
      </c>
      <c r="I106" s="143">
        <v>77.3</v>
      </c>
      <c r="J106" s="143">
        <v>54.849999999999994</v>
      </c>
      <c r="K106" s="82"/>
      <c r="L106" s="137">
        <v>133.69999999999999</v>
      </c>
      <c r="M106" s="137">
        <v>265.84999999999997</v>
      </c>
      <c r="N106" s="138">
        <v>7150000</v>
      </c>
      <c r="O106" s="138">
        <v>575000000</v>
      </c>
      <c r="P106" s="138">
        <v>202185000</v>
      </c>
      <c r="Q106" s="138">
        <v>372815000</v>
      </c>
      <c r="R106" s="87">
        <f t="shared" si="2"/>
        <v>7149996.0364152426</v>
      </c>
      <c r="S106" s="138">
        <v>575000000</v>
      </c>
      <c r="T106" s="87">
        <f t="shared" si="3"/>
        <v>14217101.318481615</v>
      </c>
      <c r="U106" s="135"/>
      <c r="V106" s="115" t="s">
        <v>2043</v>
      </c>
      <c r="W106" s="115" t="s">
        <v>2043</v>
      </c>
      <c r="X106" s="115" t="s">
        <v>772</v>
      </c>
    </row>
    <row r="107" spans="1:24">
      <c r="A107" s="135"/>
      <c r="B107" s="135">
        <v>13</v>
      </c>
      <c r="C107" s="82">
        <v>1</v>
      </c>
      <c r="D107" s="82">
        <v>9</v>
      </c>
      <c r="E107" s="82"/>
      <c r="F107" s="83" t="s">
        <v>1232</v>
      </c>
      <c r="G107" s="82">
        <v>5</v>
      </c>
      <c r="H107" s="143">
        <v>11.03</v>
      </c>
      <c r="I107" s="143">
        <v>25.37</v>
      </c>
      <c r="J107" s="143">
        <v>18</v>
      </c>
      <c r="K107" s="82"/>
      <c r="L107" s="137">
        <v>43.89</v>
      </c>
      <c r="M107" s="137">
        <v>87.26</v>
      </c>
      <c r="N107" s="138">
        <v>7150000</v>
      </c>
      <c r="O107" s="138">
        <v>188732000</v>
      </c>
      <c r="P107" s="138">
        <v>66343000</v>
      </c>
      <c r="Q107" s="138">
        <v>122389000</v>
      </c>
      <c r="R107" s="87">
        <f t="shared" si="2"/>
        <v>7149982.0996622611</v>
      </c>
      <c r="S107" s="138">
        <v>188732000</v>
      </c>
      <c r="T107" s="87">
        <f t="shared" si="3"/>
        <v>14215252.631955547</v>
      </c>
      <c r="U107" s="135"/>
      <c r="V107" s="115" t="s">
        <v>2043</v>
      </c>
      <c r="W107" s="115" t="s">
        <v>2043</v>
      </c>
      <c r="X107" s="115" t="s">
        <v>772</v>
      </c>
    </row>
    <row r="108" spans="1:24">
      <c r="A108" s="135"/>
      <c r="B108" s="135">
        <v>13</v>
      </c>
      <c r="C108" s="82">
        <v>1</v>
      </c>
      <c r="D108" s="82">
        <v>9</v>
      </c>
      <c r="E108" s="82"/>
      <c r="F108" s="83" t="s">
        <v>1233</v>
      </c>
      <c r="G108" s="82">
        <v>5</v>
      </c>
      <c r="H108" s="143">
        <v>18.47</v>
      </c>
      <c r="I108" s="143">
        <v>42.46</v>
      </c>
      <c r="J108" s="143">
        <v>30.12</v>
      </c>
      <c r="K108" s="82"/>
      <c r="L108" s="137">
        <v>73.45</v>
      </c>
      <c r="M108" s="137">
        <v>146.03</v>
      </c>
      <c r="N108" s="138">
        <v>7150000</v>
      </c>
      <c r="O108" s="138">
        <v>315844000</v>
      </c>
      <c r="P108" s="138">
        <v>111070000</v>
      </c>
      <c r="Q108" s="138">
        <v>204774000</v>
      </c>
      <c r="R108" s="87">
        <f t="shared" si="2"/>
        <v>7149985.5967555624</v>
      </c>
      <c r="S108" s="138">
        <v>315844000</v>
      </c>
      <c r="T108" s="87">
        <f t="shared" si="3"/>
        <v>14215281.098627841</v>
      </c>
      <c r="U108" s="135"/>
      <c r="V108" s="115" t="s">
        <v>2043</v>
      </c>
      <c r="W108" s="115" t="s">
        <v>2043</v>
      </c>
      <c r="X108" s="115" t="s">
        <v>772</v>
      </c>
    </row>
    <row r="109" spans="1:24">
      <c r="A109" s="135"/>
      <c r="B109" s="135">
        <v>13</v>
      </c>
      <c r="C109" s="82">
        <v>1</v>
      </c>
      <c r="D109" s="82">
        <v>9</v>
      </c>
      <c r="E109" s="82"/>
      <c r="F109" s="83" t="s">
        <v>1234</v>
      </c>
      <c r="G109" s="82">
        <v>5</v>
      </c>
      <c r="H109" s="143">
        <v>21.9</v>
      </c>
      <c r="I109" s="143">
        <v>50.34</v>
      </c>
      <c r="J109" s="143">
        <v>35.72</v>
      </c>
      <c r="K109" s="82"/>
      <c r="L109" s="137">
        <v>87.07</v>
      </c>
      <c r="M109" s="137">
        <v>173.13</v>
      </c>
      <c r="N109" s="138">
        <v>7050000</v>
      </c>
      <c r="O109" s="138">
        <v>369221000</v>
      </c>
      <c r="P109" s="138">
        <v>129849000</v>
      </c>
      <c r="Q109" s="138">
        <v>239372000</v>
      </c>
      <c r="R109" s="87">
        <f t="shared" si="2"/>
        <v>7049993.0067359703</v>
      </c>
      <c r="S109" s="138">
        <v>369221000</v>
      </c>
      <c r="T109" s="87">
        <f t="shared" si="3"/>
        <v>14018207.066224858</v>
      </c>
      <c r="U109" s="135"/>
      <c r="V109" s="115" t="s">
        <v>2043</v>
      </c>
      <c r="W109" s="115" t="s">
        <v>2043</v>
      </c>
      <c r="X109" s="115" t="s">
        <v>772</v>
      </c>
    </row>
    <row r="110" spans="1:24">
      <c r="A110" s="135"/>
      <c r="B110" s="135">
        <v>13</v>
      </c>
      <c r="C110" s="82">
        <v>1</v>
      </c>
      <c r="D110" s="82">
        <v>9</v>
      </c>
      <c r="E110" s="82"/>
      <c r="F110" s="83" t="s">
        <v>1235</v>
      </c>
      <c r="G110" s="82">
        <v>5</v>
      </c>
      <c r="H110" s="143">
        <v>24.79</v>
      </c>
      <c r="I110" s="143">
        <v>56.99</v>
      </c>
      <c r="J110" s="143">
        <v>40.43</v>
      </c>
      <c r="K110" s="82"/>
      <c r="L110" s="137">
        <v>98.58</v>
      </c>
      <c r="M110" s="137">
        <v>196</v>
      </c>
      <c r="N110" s="138">
        <v>7050000</v>
      </c>
      <c r="O110" s="138">
        <v>417994000</v>
      </c>
      <c r="P110" s="138">
        <v>146991000</v>
      </c>
      <c r="Q110" s="138">
        <v>271003000</v>
      </c>
      <c r="R110" s="87">
        <f t="shared" si="2"/>
        <v>7049991.5668746838</v>
      </c>
      <c r="S110" s="138">
        <v>417994000</v>
      </c>
      <c r="T110" s="87">
        <f t="shared" si="3"/>
        <v>14017025.229330881</v>
      </c>
      <c r="U110" s="135"/>
      <c r="V110" s="115" t="s">
        <v>2043</v>
      </c>
      <c r="W110" s="115" t="s">
        <v>2043</v>
      </c>
      <c r="X110" s="115" t="s">
        <v>772</v>
      </c>
    </row>
    <row r="111" spans="1:24">
      <c r="A111" s="135"/>
      <c r="B111" s="135">
        <v>13</v>
      </c>
      <c r="C111" s="82">
        <v>1</v>
      </c>
      <c r="D111" s="82">
        <v>9</v>
      </c>
      <c r="E111" s="82"/>
      <c r="F111" s="83" t="s">
        <v>1236</v>
      </c>
      <c r="G111" s="82">
        <v>5</v>
      </c>
      <c r="H111" s="143">
        <v>23.15</v>
      </c>
      <c r="I111" s="143">
        <v>53.23</v>
      </c>
      <c r="J111" s="143">
        <v>37.76</v>
      </c>
      <c r="K111" s="82"/>
      <c r="L111" s="137">
        <v>92.07</v>
      </c>
      <c r="M111" s="137">
        <v>183.05999999999997</v>
      </c>
      <c r="N111" s="138">
        <v>7150000</v>
      </c>
      <c r="O111" s="138">
        <v>395935000</v>
      </c>
      <c r="P111" s="138">
        <v>139220000</v>
      </c>
      <c r="Q111" s="138">
        <v>256715000</v>
      </c>
      <c r="R111" s="87">
        <f t="shared" si="2"/>
        <v>7149983.792515303</v>
      </c>
      <c r="S111" s="138">
        <v>395935000</v>
      </c>
      <c r="T111" s="87">
        <f t="shared" si="3"/>
        <v>14216096.807405792</v>
      </c>
      <c r="U111" s="135"/>
      <c r="V111" s="115" t="s">
        <v>2043</v>
      </c>
      <c r="W111" s="115" t="s">
        <v>2043</v>
      </c>
      <c r="X111" s="115" t="s">
        <v>772</v>
      </c>
    </row>
    <row r="112" spans="1:24">
      <c r="A112" s="135"/>
      <c r="B112" s="135">
        <v>13</v>
      </c>
      <c r="C112" s="82">
        <v>1</v>
      </c>
      <c r="D112" s="82">
        <v>9</v>
      </c>
      <c r="E112" s="82"/>
      <c r="F112" s="83" t="s">
        <v>1237</v>
      </c>
      <c r="G112" s="82">
        <v>5</v>
      </c>
      <c r="H112" s="143">
        <v>15.27</v>
      </c>
      <c r="I112" s="143">
        <v>35.1</v>
      </c>
      <c r="J112" s="143">
        <v>24.900000000000002</v>
      </c>
      <c r="K112" s="82"/>
      <c r="L112" s="137">
        <v>60.72</v>
      </c>
      <c r="M112" s="137">
        <v>120.72</v>
      </c>
      <c r="N112" s="138">
        <v>7150000</v>
      </c>
      <c r="O112" s="138">
        <v>261102000</v>
      </c>
      <c r="P112" s="138">
        <v>91824000</v>
      </c>
      <c r="Q112" s="138">
        <v>169278000</v>
      </c>
      <c r="R112" s="87">
        <f t="shared" si="2"/>
        <v>7149992.6063453984</v>
      </c>
      <c r="S112" s="138">
        <v>261102000</v>
      </c>
      <c r="T112" s="87">
        <f t="shared" si="3"/>
        <v>14215202.69166694</v>
      </c>
      <c r="U112" s="135"/>
      <c r="V112" s="115" t="s">
        <v>2043</v>
      </c>
      <c r="W112" s="115" t="s">
        <v>2043</v>
      </c>
      <c r="X112" s="115" t="s">
        <v>772</v>
      </c>
    </row>
    <row r="113" spans="1:24">
      <c r="A113" s="135"/>
      <c r="B113" s="135">
        <v>13</v>
      </c>
      <c r="C113" s="82">
        <v>1</v>
      </c>
      <c r="D113" s="82">
        <v>10</v>
      </c>
      <c r="E113" s="82"/>
      <c r="F113" s="139">
        <v>1001</v>
      </c>
      <c r="G113" s="82">
        <v>5</v>
      </c>
      <c r="H113" s="143">
        <v>32.82</v>
      </c>
      <c r="I113" s="143">
        <v>75.459999999999994</v>
      </c>
      <c r="J113" s="143">
        <v>53.540000000000006</v>
      </c>
      <c r="K113" s="82"/>
      <c r="L113" s="137">
        <v>130.51</v>
      </c>
      <c r="M113" s="137">
        <v>259.51</v>
      </c>
      <c r="N113" s="138">
        <v>7200000</v>
      </c>
      <c r="O113" s="138">
        <v>565212000</v>
      </c>
      <c r="P113" s="138">
        <v>198750000</v>
      </c>
      <c r="Q113" s="138">
        <v>366462000</v>
      </c>
      <c r="R113" s="87">
        <f t="shared" si="2"/>
        <v>7199990.063918937</v>
      </c>
      <c r="S113" s="138">
        <v>565212000</v>
      </c>
      <c r="T113" s="87">
        <f t="shared" si="3"/>
        <v>14316676.28141601</v>
      </c>
      <c r="U113" s="135"/>
      <c r="V113" s="115" t="s">
        <v>2043</v>
      </c>
      <c r="W113" s="115" t="s">
        <v>2043</v>
      </c>
      <c r="X113" s="115" t="s">
        <v>772</v>
      </c>
    </row>
    <row r="114" spans="1:24">
      <c r="A114" s="135"/>
      <c r="B114" s="135">
        <v>13</v>
      </c>
      <c r="C114" s="82">
        <v>1</v>
      </c>
      <c r="D114" s="82">
        <v>10</v>
      </c>
      <c r="E114" s="82"/>
      <c r="F114" s="139">
        <v>1002</v>
      </c>
      <c r="G114" s="82">
        <v>5</v>
      </c>
      <c r="H114" s="143">
        <v>27.2</v>
      </c>
      <c r="I114" s="143">
        <v>62.54</v>
      </c>
      <c r="J114" s="143">
        <v>44.370000000000005</v>
      </c>
      <c r="K114" s="82"/>
      <c r="L114" s="137">
        <v>108.17</v>
      </c>
      <c r="M114" s="137">
        <v>215.08</v>
      </c>
      <c r="N114" s="138">
        <v>7100000</v>
      </c>
      <c r="O114" s="138">
        <v>461938000</v>
      </c>
      <c r="P114" s="138">
        <v>162431000</v>
      </c>
      <c r="Q114" s="138">
        <v>299507000</v>
      </c>
      <c r="R114" s="87">
        <f t="shared" si="2"/>
        <v>7099998.924098202</v>
      </c>
      <c r="S114" s="138">
        <v>461938000</v>
      </c>
      <c r="T114" s="87">
        <f t="shared" si="3"/>
        <v>14117294.708283642</v>
      </c>
      <c r="U114" s="135"/>
      <c r="V114" s="115" t="s">
        <v>2043</v>
      </c>
      <c r="W114" s="115" t="s">
        <v>2043</v>
      </c>
      <c r="X114" s="115" t="s">
        <v>772</v>
      </c>
    </row>
    <row r="115" spans="1:24">
      <c r="A115" s="135"/>
      <c r="B115" s="135">
        <v>13</v>
      </c>
      <c r="C115" s="82">
        <v>1</v>
      </c>
      <c r="D115" s="82">
        <v>10</v>
      </c>
      <c r="E115" s="82"/>
      <c r="F115" s="139">
        <v>1003</v>
      </c>
      <c r="G115" s="82">
        <v>5</v>
      </c>
      <c r="H115" s="143">
        <v>27.81</v>
      </c>
      <c r="I115" s="143">
        <v>63.93</v>
      </c>
      <c r="J115" s="143">
        <v>45.349999999999994</v>
      </c>
      <c r="K115" s="82"/>
      <c r="L115" s="137">
        <v>110.57</v>
      </c>
      <c r="M115" s="137">
        <v>219.85</v>
      </c>
      <c r="N115" s="138">
        <v>7100000</v>
      </c>
      <c r="O115" s="138">
        <v>472182000</v>
      </c>
      <c r="P115" s="138">
        <v>166060000</v>
      </c>
      <c r="Q115" s="138">
        <v>306122000</v>
      </c>
      <c r="R115" s="87">
        <f t="shared" si="2"/>
        <v>7099987.4068908747</v>
      </c>
      <c r="S115" s="138">
        <v>472182000</v>
      </c>
      <c r="T115" s="87">
        <f t="shared" si="3"/>
        <v>14117140.55715799</v>
      </c>
      <c r="U115" s="135"/>
      <c r="V115" s="115" t="s">
        <v>2043</v>
      </c>
      <c r="W115" s="115" t="s">
        <v>2043</v>
      </c>
      <c r="X115" s="115" t="s">
        <v>772</v>
      </c>
    </row>
    <row r="116" spans="1:24">
      <c r="A116" s="135"/>
      <c r="B116" s="135">
        <v>13</v>
      </c>
      <c r="C116" s="82">
        <v>1</v>
      </c>
      <c r="D116" s="82">
        <v>10</v>
      </c>
      <c r="E116" s="82"/>
      <c r="F116" s="139">
        <v>1004</v>
      </c>
      <c r="G116" s="82">
        <v>5</v>
      </c>
      <c r="H116" s="143">
        <v>27.81</v>
      </c>
      <c r="I116" s="143">
        <v>63.93</v>
      </c>
      <c r="J116" s="143">
        <v>45.349999999999994</v>
      </c>
      <c r="K116" s="82"/>
      <c r="L116" s="137">
        <v>110.57</v>
      </c>
      <c r="M116" s="137">
        <v>219.85</v>
      </c>
      <c r="N116" s="138">
        <v>7100000</v>
      </c>
      <c r="O116" s="138">
        <v>472182000</v>
      </c>
      <c r="P116" s="138">
        <v>166060000</v>
      </c>
      <c r="Q116" s="138">
        <v>306122000</v>
      </c>
      <c r="R116" s="87">
        <f t="shared" si="2"/>
        <v>7099987.4068908747</v>
      </c>
      <c r="S116" s="138">
        <v>472182000</v>
      </c>
      <c r="T116" s="87">
        <f t="shared" si="3"/>
        <v>14117140.55715799</v>
      </c>
      <c r="U116" s="135"/>
      <c r="V116" s="115" t="s">
        <v>2043</v>
      </c>
      <c r="W116" s="115" t="s">
        <v>2043</v>
      </c>
      <c r="X116" s="115" t="s">
        <v>772</v>
      </c>
    </row>
    <row r="117" spans="1:24">
      <c r="A117" s="135"/>
      <c r="B117" s="135">
        <v>13</v>
      </c>
      <c r="C117" s="82">
        <v>1</v>
      </c>
      <c r="D117" s="82">
        <v>10</v>
      </c>
      <c r="E117" s="82"/>
      <c r="F117" s="139">
        <v>1005</v>
      </c>
      <c r="G117" s="82">
        <v>5</v>
      </c>
      <c r="H117" s="143">
        <v>27.81</v>
      </c>
      <c r="I117" s="143">
        <v>63.93</v>
      </c>
      <c r="J117" s="143">
        <v>45.349999999999994</v>
      </c>
      <c r="K117" s="82"/>
      <c r="L117" s="137">
        <v>110.57</v>
      </c>
      <c r="M117" s="137">
        <v>219.85</v>
      </c>
      <c r="N117" s="138">
        <v>7100000</v>
      </c>
      <c r="O117" s="138">
        <v>472182000</v>
      </c>
      <c r="P117" s="138">
        <v>166060000</v>
      </c>
      <c r="Q117" s="138">
        <v>306122000</v>
      </c>
      <c r="R117" s="87">
        <f t="shared" si="2"/>
        <v>7099987.4068908747</v>
      </c>
      <c r="S117" s="138">
        <v>472182000</v>
      </c>
      <c r="T117" s="87">
        <f t="shared" si="3"/>
        <v>14117140.55715799</v>
      </c>
      <c r="U117" s="135"/>
      <c r="V117" s="115" t="s">
        <v>2043</v>
      </c>
      <c r="W117" s="115" t="s">
        <v>2043</v>
      </c>
      <c r="X117" s="115" t="s">
        <v>772</v>
      </c>
    </row>
    <row r="118" spans="1:24">
      <c r="A118" s="135"/>
      <c r="B118" s="135">
        <v>13</v>
      </c>
      <c r="C118" s="82">
        <v>1</v>
      </c>
      <c r="D118" s="82">
        <v>10</v>
      </c>
      <c r="E118" s="82"/>
      <c r="F118" s="139">
        <v>1006</v>
      </c>
      <c r="G118" s="82">
        <v>5</v>
      </c>
      <c r="H118" s="143">
        <v>33.619999999999997</v>
      </c>
      <c r="I118" s="143">
        <v>77.3</v>
      </c>
      <c r="J118" s="143">
        <v>54.849999999999994</v>
      </c>
      <c r="K118" s="82"/>
      <c r="L118" s="137">
        <v>133.69999999999999</v>
      </c>
      <c r="M118" s="137">
        <v>265.84999999999997</v>
      </c>
      <c r="N118" s="138">
        <v>7200000</v>
      </c>
      <c r="O118" s="138">
        <v>579021000</v>
      </c>
      <c r="P118" s="138">
        <v>203599000</v>
      </c>
      <c r="Q118" s="138">
        <v>375422000</v>
      </c>
      <c r="R118" s="87">
        <f t="shared" si="2"/>
        <v>7199996.2695672866</v>
      </c>
      <c r="S118" s="138">
        <v>579021000</v>
      </c>
      <c r="T118" s="87">
        <f t="shared" si="3"/>
        <v>14316522.126136597</v>
      </c>
      <c r="U118" s="135"/>
      <c r="V118" s="115" t="s">
        <v>2043</v>
      </c>
      <c r="W118" s="115" t="s">
        <v>2043</v>
      </c>
      <c r="X118" s="115" t="s">
        <v>772</v>
      </c>
    </row>
    <row r="119" spans="1:24">
      <c r="A119" s="135"/>
      <c r="B119" s="135">
        <v>13</v>
      </c>
      <c r="C119" s="82">
        <v>1</v>
      </c>
      <c r="D119" s="82">
        <v>10</v>
      </c>
      <c r="E119" s="82"/>
      <c r="F119" s="139">
        <v>1007</v>
      </c>
      <c r="G119" s="82">
        <v>5</v>
      </c>
      <c r="H119" s="143">
        <v>11.03</v>
      </c>
      <c r="I119" s="143">
        <v>25.37</v>
      </c>
      <c r="J119" s="143">
        <v>18</v>
      </c>
      <c r="K119" s="82"/>
      <c r="L119" s="137">
        <v>43.89</v>
      </c>
      <c r="M119" s="137">
        <v>87.26</v>
      </c>
      <c r="N119" s="138">
        <v>7200000</v>
      </c>
      <c r="O119" s="138">
        <v>190052000</v>
      </c>
      <c r="P119" s="138">
        <v>66807000</v>
      </c>
      <c r="Q119" s="138">
        <v>123245000</v>
      </c>
      <c r="R119" s="87">
        <f t="shared" si="2"/>
        <v>7199989.3923924509</v>
      </c>
      <c r="S119" s="138">
        <v>190052000</v>
      </c>
      <c r="T119" s="87">
        <f t="shared" si="3"/>
        <v>14314674.740947034</v>
      </c>
      <c r="U119" s="135"/>
      <c r="V119" s="115" t="s">
        <v>2043</v>
      </c>
      <c r="W119" s="115" t="s">
        <v>2043</v>
      </c>
      <c r="X119" s="115" t="s">
        <v>772</v>
      </c>
    </row>
    <row r="120" spans="1:24">
      <c r="A120" s="135"/>
      <c r="B120" s="135">
        <v>13</v>
      </c>
      <c r="C120" s="82">
        <v>1</v>
      </c>
      <c r="D120" s="82">
        <v>10</v>
      </c>
      <c r="E120" s="82"/>
      <c r="F120" s="139">
        <v>1008</v>
      </c>
      <c r="G120" s="82">
        <v>5</v>
      </c>
      <c r="H120" s="143">
        <v>18.47</v>
      </c>
      <c r="I120" s="143">
        <v>42.46</v>
      </c>
      <c r="J120" s="143">
        <v>30.12</v>
      </c>
      <c r="K120" s="82"/>
      <c r="L120" s="137">
        <v>73.45</v>
      </c>
      <c r="M120" s="137">
        <v>146.03</v>
      </c>
      <c r="N120" s="138">
        <v>7200000</v>
      </c>
      <c r="O120" s="138">
        <v>318053000</v>
      </c>
      <c r="P120" s="138">
        <v>111846000</v>
      </c>
      <c r="Q120" s="138">
        <v>206207000</v>
      </c>
      <c r="R120" s="87">
        <f t="shared" si="2"/>
        <v>7199992.3031778252</v>
      </c>
      <c r="S120" s="138">
        <v>318053000</v>
      </c>
      <c r="T120" s="87">
        <f t="shared" si="3"/>
        <v>14314702.192417398</v>
      </c>
      <c r="U120" s="135"/>
      <c r="V120" s="115" t="s">
        <v>2043</v>
      </c>
      <c r="W120" s="115" t="s">
        <v>2043</v>
      </c>
      <c r="X120" s="115" t="s">
        <v>772</v>
      </c>
    </row>
    <row r="121" spans="1:24">
      <c r="A121" s="135"/>
      <c r="B121" s="135">
        <v>13</v>
      </c>
      <c r="C121" s="82">
        <v>1</v>
      </c>
      <c r="D121" s="82">
        <v>10</v>
      </c>
      <c r="E121" s="82"/>
      <c r="F121" s="139">
        <v>1009</v>
      </c>
      <c r="G121" s="82">
        <v>5</v>
      </c>
      <c r="H121" s="143">
        <v>21.9</v>
      </c>
      <c r="I121" s="143">
        <v>50.34</v>
      </c>
      <c r="J121" s="143">
        <v>35.72</v>
      </c>
      <c r="K121" s="82"/>
      <c r="L121" s="137">
        <v>87.07</v>
      </c>
      <c r="M121" s="137">
        <v>173.13</v>
      </c>
      <c r="N121" s="138">
        <v>7100000</v>
      </c>
      <c r="O121" s="138">
        <v>371839000</v>
      </c>
      <c r="P121" s="138">
        <v>130770000</v>
      </c>
      <c r="Q121" s="138">
        <v>241069000</v>
      </c>
      <c r="R121" s="87">
        <f t="shared" si="2"/>
        <v>7099981.7172687808</v>
      </c>
      <c r="S121" s="138">
        <v>371839000</v>
      </c>
      <c r="T121" s="87">
        <f t="shared" si="3"/>
        <v>14117604.62513775</v>
      </c>
      <c r="U121" s="135"/>
      <c r="V121" s="115" t="s">
        <v>2043</v>
      </c>
      <c r="W121" s="115" t="s">
        <v>2043</v>
      </c>
      <c r="X121" s="115" t="s">
        <v>772</v>
      </c>
    </row>
    <row r="122" spans="1:24">
      <c r="A122" s="135"/>
      <c r="B122" s="135">
        <v>13</v>
      </c>
      <c r="C122" s="82">
        <v>1</v>
      </c>
      <c r="D122" s="82">
        <v>10</v>
      </c>
      <c r="E122" s="82"/>
      <c r="F122" s="139">
        <v>1010</v>
      </c>
      <c r="G122" s="82">
        <v>5</v>
      </c>
      <c r="H122" s="143">
        <v>24.79</v>
      </c>
      <c r="I122" s="143">
        <v>56.99</v>
      </c>
      <c r="J122" s="143">
        <v>40.43</v>
      </c>
      <c r="K122" s="82"/>
      <c r="L122" s="137">
        <v>98.58</v>
      </c>
      <c r="M122" s="137">
        <v>196</v>
      </c>
      <c r="N122" s="138">
        <v>7100000</v>
      </c>
      <c r="O122" s="138">
        <v>420959000</v>
      </c>
      <c r="P122" s="138">
        <v>148033000</v>
      </c>
      <c r="Q122" s="138">
        <v>272926000</v>
      </c>
      <c r="R122" s="87">
        <f t="shared" si="2"/>
        <v>7100000</v>
      </c>
      <c r="S122" s="138">
        <v>420959000</v>
      </c>
      <c r="T122" s="87">
        <f t="shared" si="3"/>
        <v>14116453.641712315</v>
      </c>
      <c r="U122" s="135"/>
      <c r="V122" s="115" t="s">
        <v>2043</v>
      </c>
      <c r="W122" s="115" t="s">
        <v>2043</v>
      </c>
      <c r="X122" s="115" t="s">
        <v>772</v>
      </c>
    </row>
    <row r="123" spans="1:24">
      <c r="A123" s="135"/>
      <c r="B123" s="135">
        <v>13</v>
      </c>
      <c r="C123" s="82">
        <v>1</v>
      </c>
      <c r="D123" s="82">
        <v>10</v>
      </c>
      <c r="E123" s="82"/>
      <c r="F123" s="139">
        <v>1011</v>
      </c>
      <c r="G123" s="82">
        <v>5</v>
      </c>
      <c r="H123" s="143">
        <v>23.15</v>
      </c>
      <c r="I123" s="143">
        <v>53.23</v>
      </c>
      <c r="J123" s="143">
        <v>37.76</v>
      </c>
      <c r="K123" s="82"/>
      <c r="L123" s="137">
        <v>92.07</v>
      </c>
      <c r="M123" s="137">
        <v>183.05999999999997</v>
      </c>
      <c r="N123" s="138">
        <v>7200000</v>
      </c>
      <c r="O123" s="138">
        <v>398704000</v>
      </c>
      <c r="P123" s="138">
        <v>140194000</v>
      </c>
      <c r="Q123" s="138">
        <v>258510000</v>
      </c>
      <c r="R123" s="87">
        <f t="shared" si="2"/>
        <v>7199987.720234436</v>
      </c>
      <c r="S123" s="138">
        <v>398704000</v>
      </c>
      <c r="T123" s="87">
        <f t="shared" si="3"/>
        <v>14315518.106507177</v>
      </c>
      <c r="U123" s="135"/>
      <c r="V123" s="115" t="s">
        <v>2043</v>
      </c>
      <c r="W123" s="115" t="s">
        <v>2043</v>
      </c>
      <c r="X123" s="115" t="s">
        <v>772</v>
      </c>
    </row>
    <row r="124" spans="1:24">
      <c r="A124" s="135"/>
      <c r="B124" s="135">
        <v>13</v>
      </c>
      <c r="C124" s="82">
        <v>1</v>
      </c>
      <c r="D124" s="82">
        <v>10</v>
      </c>
      <c r="E124" s="82"/>
      <c r="F124" s="139">
        <v>1012</v>
      </c>
      <c r="G124" s="82">
        <v>5</v>
      </c>
      <c r="H124" s="143">
        <v>15.27</v>
      </c>
      <c r="I124" s="143">
        <v>35.1</v>
      </c>
      <c r="J124" s="143">
        <v>24.900000000000002</v>
      </c>
      <c r="K124" s="82"/>
      <c r="L124" s="137">
        <v>60.72</v>
      </c>
      <c r="M124" s="137">
        <v>120.72</v>
      </c>
      <c r="N124" s="138">
        <v>7200000</v>
      </c>
      <c r="O124" s="138">
        <v>262928000</v>
      </c>
      <c r="P124" s="138">
        <v>92466000</v>
      </c>
      <c r="Q124" s="138">
        <v>170462000</v>
      </c>
      <c r="R124" s="87">
        <f t="shared" si="2"/>
        <v>7199995.6185750505</v>
      </c>
      <c r="S124" s="138">
        <v>262928000</v>
      </c>
      <c r="T124" s="87">
        <f t="shared" si="3"/>
        <v>14314615.795032613</v>
      </c>
      <c r="U124" s="135"/>
      <c r="V124" s="115" t="s">
        <v>2043</v>
      </c>
      <c r="W124" s="115" t="s">
        <v>2043</v>
      </c>
      <c r="X124" s="115" t="s">
        <v>772</v>
      </c>
    </row>
    <row r="125" spans="1:24">
      <c r="A125" s="135"/>
      <c r="B125" s="135">
        <v>13</v>
      </c>
      <c r="C125" s="82">
        <v>3</v>
      </c>
      <c r="D125" s="82">
        <v>11</v>
      </c>
      <c r="E125" s="82"/>
      <c r="F125" s="139">
        <v>1101</v>
      </c>
      <c r="G125" s="82">
        <v>5</v>
      </c>
      <c r="H125" s="143">
        <v>14.76</v>
      </c>
      <c r="I125" s="143">
        <v>33.950000000000003</v>
      </c>
      <c r="J125" s="143">
        <v>24.08</v>
      </c>
      <c r="K125" s="82"/>
      <c r="L125" s="137">
        <v>58.72</v>
      </c>
      <c r="M125" s="137">
        <v>116.75</v>
      </c>
      <c r="N125" s="138">
        <v>7650000</v>
      </c>
      <c r="O125" s="138">
        <v>270174000</v>
      </c>
      <c r="P125" s="138">
        <v>88531000</v>
      </c>
      <c r="Q125" s="138">
        <v>181643000</v>
      </c>
      <c r="R125" s="87">
        <f t="shared" si="2"/>
        <v>7649997.3454616247</v>
      </c>
      <c r="S125" s="138">
        <v>270174000</v>
      </c>
      <c r="T125" s="87">
        <f t="shared" si="3"/>
        <v>15210102.010944221</v>
      </c>
      <c r="U125" s="135"/>
      <c r="V125" s="115" t="s">
        <v>2043</v>
      </c>
      <c r="W125" s="115" t="s">
        <v>2043</v>
      </c>
      <c r="X125" s="115" t="s">
        <v>772</v>
      </c>
    </row>
    <row r="126" spans="1:24">
      <c r="A126" s="135"/>
      <c r="B126" s="135">
        <v>13</v>
      </c>
      <c r="C126" s="82">
        <v>3</v>
      </c>
      <c r="D126" s="82">
        <v>11</v>
      </c>
      <c r="E126" s="82"/>
      <c r="F126" s="139">
        <v>1102</v>
      </c>
      <c r="G126" s="82">
        <v>5</v>
      </c>
      <c r="H126" s="143">
        <v>12.8</v>
      </c>
      <c r="I126" s="143">
        <v>29.42</v>
      </c>
      <c r="J126" s="143">
        <v>20.87</v>
      </c>
      <c r="K126" s="82"/>
      <c r="L126" s="137">
        <v>50.89</v>
      </c>
      <c r="M126" s="137">
        <v>101.18</v>
      </c>
      <c r="N126" s="138">
        <v>7650000</v>
      </c>
      <c r="O126" s="138">
        <v>234143000</v>
      </c>
      <c r="P126" s="138">
        <v>76758000</v>
      </c>
      <c r="Q126" s="138">
        <v>157385000</v>
      </c>
      <c r="R126" s="87">
        <f t="shared" si="2"/>
        <v>7649994.5273867538</v>
      </c>
      <c r="S126" s="138">
        <v>234143000</v>
      </c>
      <c r="T126" s="87">
        <f t="shared" si="3"/>
        <v>15209794.58205918</v>
      </c>
      <c r="U126" s="135"/>
      <c r="V126" s="115" t="s">
        <v>2043</v>
      </c>
      <c r="W126" s="115" t="s">
        <v>2043</v>
      </c>
      <c r="X126" s="115" t="s">
        <v>772</v>
      </c>
    </row>
    <row r="127" spans="1:24">
      <c r="A127" s="135"/>
      <c r="B127" s="135">
        <v>13</v>
      </c>
      <c r="C127" s="82">
        <v>3</v>
      </c>
      <c r="D127" s="82">
        <v>11</v>
      </c>
      <c r="E127" s="82"/>
      <c r="F127" s="139">
        <v>1103</v>
      </c>
      <c r="G127" s="82">
        <v>5</v>
      </c>
      <c r="H127" s="143">
        <v>14.11</v>
      </c>
      <c r="I127" s="143">
        <v>32.450000000000003</v>
      </c>
      <c r="J127" s="143">
        <v>23.02</v>
      </c>
      <c r="K127" s="82"/>
      <c r="L127" s="137">
        <v>56.13</v>
      </c>
      <c r="M127" s="137">
        <v>111.60000000000001</v>
      </c>
      <c r="N127" s="138">
        <v>7650000</v>
      </c>
      <c r="O127" s="138">
        <v>258256000</v>
      </c>
      <c r="P127" s="138">
        <v>84630000</v>
      </c>
      <c r="Q127" s="138">
        <v>173626000</v>
      </c>
      <c r="R127" s="87">
        <f t="shared" si="2"/>
        <v>7649989.6323943241</v>
      </c>
      <c r="S127" s="138">
        <v>258256000</v>
      </c>
      <c r="T127" s="87">
        <f t="shared" si="3"/>
        <v>15210027.489314212</v>
      </c>
      <c r="U127" s="135"/>
      <c r="V127" s="115" t="s">
        <v>2043</v>
      </c>
      <c r="W127" s="115" t="s">
        <v>2043</v>
      </c>
      <c r="X127" s="115" t="s">
        <v>772</v>
      </c>
    </row>
    <row r="128" spans="1:24">
      <c r="A128" s="135"/>
      <c r="B128" s="135">
        <v>13</v>
      </c>
      <c r="C128" s="82">
        <v>3</v>
      </c>
      <c r="D128" s="82">
        <v>11</v>
      </c>
      <c r="E128" s="82"/>
      <c r="F128" s="139">
        <v>1104</v>
      </c>
      <c r="G128" s="82">
        <v>5</v>
      </c>
      <c r="H128" s="143">
        <v>20.56</v>
      </c>
      <c r="I128" s="143">
        <v>47.28</v>
      </c>
      <c r="J128" s="143">
        <v>33.54</v>
      </c>
      <c r="K128" s="82"/>
      <c r="L128" s="137">
        <v>81.78</v>
      </c>
      <c r="M128" s="137">
        <v>162.6</v>
      </c>
      <c r="N128" s="138">
        <v>7650000</v>
      </c>
      <c r="O128" s="138">
        <v>376276000</v>
      </c>
      <c r="P128" s="138">
        <v>123313000</v>
      </c>
      <c r="Q128" s="138">
        <v>252963000</v>
      </c>
      <c r="R128" s="87">
        <f t="shared" si="2"/>
        <v>7649985.2601831807</v>
      </c>
      <c r="S128" s="138">
        <v>376276000</v>
      </c>
      <c r="T128" s="87">
        <f t="shared" si="3"/>
        <v>15210168.785837431</v>
      </c>
      <c r="U128" s="135"/>
      <c r="V128" s="115" t="s">
        <v>2043</v>
      </c>
      <c r="W128" s="115" t="s">
        <v>2043</v>
      </c>
      <c r="X128" s="115" t="s">
        <v>772</v>
      </c>
    </row>
    <row r="129" spans="1:24">
      <c r="A129" s="135"/>
      <c r="B129" s="135">
        <v>13</v>
      </c>
      <c r="C129" s="82">
        <v>3</v>
      </c>
      <c r="D129" s="82">
        <v>11</v>
      </c>
      <c r="E129" s="82"/>
      <c r="F129" s="139">
        <v>1105</v>
      </c>
      <c r="G129" s="82">
        <v>5</v>
      </c>
      <c r="H129" s="143">
        <v>14.72</v>
      </c>
      <c r="I129" s="143">
        <v>33.85</v>
      </c>
      <c r="J129" s="143">
        <v>24.01</v>
      </c>
      <c r="K129" s="82"/>
      <c r="L129" s="137">
        <v>58.56</v>
      </c>
      <c r="M129" s="137">
        <v>116.42000000000002</v>
      </c>
      <c r="N129" s="138">
        <v>7650000</v>
      </c>
      <c r="O129" s="138">
        <v>269410000</v>
      </c>
      <c r="P129" s="138">
        <v>88288000</v>
      </c>
      <c r="Q129" s="138">
        <v>181122000</v>
      </c>
      <c r="R129" s="87">
        <f t="shared" si="2"/>
        <v>7649987.7190167829</v>
      </c>
      <c r="S129" s="138">
        <v>269410000</v>
      </c>
      <c r="T129" s="87">
        <f t="shared" si="3"/>
        <v>15208530.912703788</v>
      </c>
      <c r="U129" s="135"/>
      <c r="V129" s="115" t="s">
        <v>2043</v>
      </c>
      <c r="W129" s="115" t="s">
        <v>2043</v>
      </c>
      <c r="X129" s="115" t="s">
        <v>772</v>
      </c>
    </row>
    <row r="130" spans="1:24">
      <c r="A130" s="135"/>
      <c r="B130" s="135">
        <v>13</v>
      </c>
      <c r="C130" s="82">
        <v>3</v>
      </c>
      <c r="D130" s="82">
        <v>11</v>
      </c>
      <c r="E130" s="82"/>
      <c r="F130" s="139">
        <v>1106</v>
      </c>
      <c r="G130" s="82">
        <v>5</v>
      </c>
      <c r="H130" s="143">
        <v>11.03</v>
      </c>
      <c r="I130" s="143">
        <v>25.37</v>
      </c>
      <c r="J130" s="143">
        <v>18</v>
      </c>
      <c r="K130" s="82"/>
      <c r="L130" s="137">
        <v>43.89</v>
      </c>
      <c r="M130" s="137">
        <v>87.26</v>
      </c>
      <c r="N130" s="138">
        <v>7550000</v>
      </c>
      <c r="O130" s="138">
        <v>199290000</v>
      </c>
      <c r="P130" s="138">
        <v>65297000</v>
      </c>
      <c r="Q130" s="138">
        <v>133993000</v>
      </c>
      <c r="R130" s="87">
        <f t="shared" si="2"/>
        <v>7549964.6728784302</v>
      </c>
      <c r="S130" s="138">
        <v>199290000</v>
      </c>
      <c r="T130" s="87">
        <f t="shared" si="3"/>
        <v>15010478.864328366</v>
      </c>
      <c r="U130" s="135"/>
      <c r="V130" s="115" t="s">
        <v>2043</v>
      </c>
      <c r="W130" s="115" t="s">
        <v>2043</v>
      </c>
      <c r="X130" s="115" t="s">
        <v>772</v>
      </c>
    </row>
    <row r="131" spans="1:24">
      <c r="A131" s="135"/>
      <c r="B131" s="135">
        <v>13</v>
      </c>
      <c r="C131" s="82">
        <v>3</v>
      </c>
      <c r="D131" s="82">
        <v>11</v>
      </c>
      <c r="E131" s="82"/>
      <c r="F131" s="139">
        <v>1107</v>
      </c>
      <c r="G131" s="82">
        <v>5</v>
      </c>
      <c r="H131" s="143">
        <v>18.47</v>
      </c>
      <c r="I131" s="143">
        <v>42.46</v>
      </c>
      <c r="J131" s="143">
        <v>30.12</v>
      </c>
      <c r="K131" s="82"/>
      <c r="L131" s="137">
        <v>73.45</v>
      </c>
      <c r="M131" s="137">
        <v>146.03</v>
      </c>
      <c r="N131" s="138">
        <v>7650000</v>
      </c>
      <c r="O131" s="138">
        <v>337931000</v>
      </c>
      <c r="P131" s="138">
        <v>110768000</v>
      </c>
      <c r="Q131" s="138">
        <v>227163000</v>
      </c>
      <c r="R131" s="87">
        <f t="shared" ref="R131:R159" si="4">S131/(M131*0.3025)</f>
        <v>7649984.7478413526</v>
      </c>
      <c r="S131" s="138">
        <v>337931000</v>
      </c>
      <c r="T131" s="87">
        <f t="shared" ref="T131:T159" si="5">S131/(L131*0.3025)</f>
        <v>15209357.014666749</v>
      </c>
      <c r="U131" s="135"/>
      <c r="V131" s="115" t="s">
        <v>2043</v>
      </c>
      <c r="W131" s="115" t="s">
        <v>2043</v>
      </c>
      <c r="X131" s="115" t="s">
        <v>772</v>
      </c>
    </row>
    <row r="132" spans="1:24">
      <c r="A132" s="135"/>
      <c r="B132" s="135">
        <v>13</v>
      </c>
      <c r="C132" s="82">
        <v>3</v>
      </c>
      <c r="D132" s="82">
        <v>11</v>
      </c>
      <c r="E132" s="82"/>
      <c r="F132" s="139">
        <v>1108</v>
      </c>
      <c r="G132" s="82">
        <v>5</v>
      </c>
      <c r="H132" s="143">
        <v>21.9</v>
      </c>
      <c r="I132" s="143">
        <v>50.34</v>
      </c>
      <c r="J132" s="143">
        <v>35.72</v>
      </c>
      <c r="K132" s="82"/>
      <c r="L132" s="137">
        <v>87.07</v>
      </c>
      <c r="M132" s="137">
        <v>173.13</v>
      </c>
      <c r="N132" s="138">
        <v>7550000</v>
      </c>
      <c r="O132" s="138">
        <v>395407000</v>
      </c>
      <c r="P132" s="138">
        <v>129616000</v>
      </c>
      <c r="Q132" s="138">
        <v>265791000</v>
      </c>
      <c r="R132" s="87">
        <f t="shared" si="4"/>
        <v>7549994.6774816429</v>
      </c>
      <c r="S132" s="138">
        <v>395407000</v>
      </c>
      <c r="T132" s="87">
        <f t="shared" si="5"/>
        <v>15012410.457245857</v>
      </c>
      <c r="U132" s="135"/>
      <c r="V132" s="115" t="s">
        <v>2043</v>
      </c>
      <c r="W132" s="115" t="s">
        <v>2043</v>
      </c>
      <c r="X132" s="115" t="s">
        <v>772</v>
      </c>
    </row>
    <row r="133" spans="1:24">
      <c r="A133" s="135"/>
      <c r="B133" s="135">
        <v>13</v>
      </c>
      <c r="C133" s="82">
        <v>3</v>
      </c>
      <c r="D133" s="82">
        <v>11</v>
      </c>
      <c r="E133" s="82"/>
      <c r="F133" s="139">
        <v>1109</v>
      </c>
      <c r="G133" s="82">
        <v>5</v>
      </c>
      <c r="H133" s="143">
        <v>24.79</v>
      </c>
      <c r="I133" s="143">
        <v>56.99</v>
      </c>
      <c r="J133" s="143">
        <v>40.43</v>
      </c>
      <c r="K133" s="82"/>
      <c r="L133" s="137">
        <v>98.58</v>
      </c>
      <c r="M133" s="137">
        <v>196</v>
      </c>
      <c r="N133" s="138">
        <v>7550000</v>
      </c>
      <c r="O133" s="138">
        <v>447639000</v>
      </c>
      <c r="P133" s="138">
        <v>146727000</v>
      </c>
      <c r="Q133" s="138">
        <v>300912000</v>
      </c>
      <c r="R133" s="87">
        <f t="shared" si="4"/>
        <v>7549991.5668746838</v>
      </c>
      <c r="S133" s="138">
        <v>447639000</v>
      </c>
      <c r="T133" s="87">
        <f t="shared" si="5"/>
        <v>15011141.682972591</v>
      </c>
      <c r="U133" s="135"/>
      <c r="V133" s="115" t="s">
        <v>2043</v>
      </c>
      <c r="W133" s="115" t="s">
        <v>2043</v>
      </c>
      <c r="X133" s="115" t="s">
        <v>772</v>
      </c>
    </row>
    <row r="134" spans="1:24">
      <c r="A134" s="135"/>
      <c r="B134" s="135">
        <v>13</v>
      </c>
      <c r="C134" s="82">
        <v>3</v>
      </c>
      <c r="D134" s="82">
        <v>11</v>
      </c>
      <c r="E134" s="82"/>
      <c r="F134" s="139">
        <v>1110</v>
      </c>
      <c r="G134" s="82">
        <v>5</v>
      </c>
      <c r="H134" s="143">
        <v>23.15</v>
      </c>
      <c r="I134" s="143">
        <v>53.23</v>
      </c>
      <c r="J134" s="143">
        <v>37.76</v>
      </c>
      <c r="K134" s="82"/>
      <c r="L134" s="137">
        <v>92.07</v>
      </c>
      <c r="M134" s="137">
        <v>183.05999999999997</v>
      </c>
      <c r="N134" s="138">
        <v>7650000</v>
      </c>
      <c r="O134" s="138">
        <v>423623000</v>
      </c>
      <c r="P134" s="138">
        <v>138841000</v>
      </c>
      <c r="Q134" s="138">
        <v>284782000</v>
      </c>
      <c r="R134" s="87">
        <f t="shared" si="4"/>
        <v>7649986.9527490884</v>
      </c>
      <c r="S134" s="138">
        <v>423623000</v>
      </c>
      <c r="T134" s="87">
        <f t="shared" si="5"/>
        <v>15210237.988163875</v>
      </c>
      <c r="U134" s="135"/>
      <c r="V134" s="115" t="s">
        <v>2043</v>
      </c>
      <c r="W134" s="115" t="s">
        <v>2043</v>
      </c>
      <c r="X134" s="115" t="s">
        <v>772</v>
      </c>
    </row>
    <row r="135" spans="1:24">
      <c r="A135" s="135"/>
      <c r="B135" s="135">
        <v>13</v>
      </c>
      <c r="C135" s="82">
        <v>3</v>
      </c>
      <c r="D135" s="82">
        <v>11</v>
      </c>
      <c r="E135" s="82"/>
      <c r="F135" s="139">
        <v>1111</v>
      </c>
      <c r="G135" s="82">
        <v>5</v>
      </c>
      <c r="H135" s="143">
        <v>15.27</v>
      </c>
      <c r="I135" s="143">
        <v>35.1</v>
      </c>
      <c r="J135" s="143">
        <v>24.900000000000002</v>
      </c>
      <c r="K135" s="82"/>
      <c r="L135" s="137">
        <v>60.72</v>
      </c>
      <c r="M135" s="137">
        <v>120.72</v>
      </c>
      <c r="N135" s="138">
        <v>7550000</v>
      </c>
      <c r="O135" s="138">
        <v>275709000</v>
      </c>
      <c r="P135" s="138">
        <v>90377000</v>
      </c>
      <c r="Q135" s="138">
        <v>185332000</v>
      </c>
      <c r="R135" s="87">
        <f t="shared" si="4"/>
        <v>7549989.3202766869</v>
      </c>
      <c r="S135" s="138">
        <v>275709000</v>
      </c>
      <c r="T135" s="87">
        <f t="shared" si="5"/>
        <v>15010453.075490806</v>
      </c>
      <c r="U135" s="135"/>
      <c r="V135" s="115" t="s">
        <v>2043</v>
      </c>
      <c r="W135" s="115" t="s">
        <v>2043</v>
      </c>
      <c r="X135" s="115" t="s">
        <v>772</v>
      </c>
    </row>
    <row r="136" spans="1:24">
      <c r="A136" s="135"/>
      <c r="B136" s="135">
        <v>13</v>
      </c>
      <c r="C136" s="82">
        <v>3</v>
      </c>
      <c r="D136" s="82">
        <v>12</v>
      </c>
      <c r="E136" s="82"/>
      <c r="F136" s="139">
        <v>1201</v>
      </c>
      <c r="G136" s="82">
        <v>5</v>
      </c>
      <c r="H136" s="143">
        <v>14.76</v>
      </c>
      <c r="I136" s="143">
        <v>33.950000000000003</v>
      </c>
      <c r="J136" s="143">
        <v>24.08</v>
      </c>
      <c r="K136" s="82"/>
      <c r="L136" s="137">
        <v>58.72</v>
      </c>
      <c r="M136" s="137">
        <v>116.75</v>
      </c>
      <c r="N136" s="138">
        <v>7450000</v>
      </c>
      <c r="O136" s="138">
        <v>263110000</v>
      </c>
      <c r="P136" s="138">
        <v>86216000</v>
      </c>
      <c r="Q136" s="138">
        <v>176894000</v>
      </c>
      <c r="R136" s="87">
        <f t="shared" si="4"/>
        <v>7449979.6485391203</v>
      </c>
      <c r="S136" s="138">
        <v>263110000</v>
      </c>
      <c r="T136" s="87">
        <f t="shared" si="5"/>
        <v>14812416.961289888</v>
      </c>
      <c r="U136" s="135"/>
      <c r="V136" s="115" t="s">
        <v>2043</v>
      </c>
      <c r="W136" s="115" t="s">
        <v>2043</v>
      </c>
      <c r="X136" s="115" t="s">
        <v>772</v>
      </c>
    </row>
    <row r="137" spans="1:24">
      <c r="A137" s="135"/>
      <c r="B137" s="135">
        <v>13</v>
      </c>
      <c r="C137" s="82">
        <v>3</v>
      </c>
      <c r="D137" s="82">
        <v>12</v>
      </c>
      <c r="E137" s="82"/>
      <c r="F137" s="139">
        <v>1202</v>
      </c>
      <c r="G137" s="82">
        <v>5</v>
      </c>
      <c r="H137" s="143">
        <v>12.8</v>
      </c>
      <c r="I137" s="143">
        <v>29.42</v>
      </c>
      <c r="J137" s="143">
        <v>20.87</v>
      </c>
      <c r="K137" s="82"/>
      <c r="L137" s="137">
        <v>50.89</v>
      </c>
      <c r="M137" s="137">
        <v>101.18</v>
      </c>
      <c r="N137" s="138">
        <v>7550000</v>
      </c>
      <c r="O137" s="138">
        <v>231082000</v>
      </c>
      <c r="P137" s="138">
        <v>75755000</v>
      </c>
      <c r="Q137" s="138">
        <v>155327000</v>
      </c>
      <c r="R137" s="87">
        <f t="shared" si="4"/>
        <v>7549984.5623297971</v>
      </c>
      <c r="S137" s="138">
        <v>231082000</v>
      </c>
      <c r="T137" s="87">
        <f t="shared" si="5"/>
        <v>15010953.782993298</v>
      </c>
      <c r="U137" s="135"/>
      <c r="V137" s="115" t="s">
        <v>2043</v>
      </c>
      <c r="W137" s="115" t="s">
        <v>2043</v>
      </c>
      <c r="X137" s="115" t="s">
        <v>772</v>
      </c>
    </row>
    <row r="138" spans="1:24">
      <c r="A138" s="135"/>
      <c r="B138" s="135">
        <v>13</v>
      </c>
      <c r="C138" s="82">
        <v>3</v>
      </c>
      <c r="D138" s="82">
        <v>12</v>
      </c>
      <c r="E138" s="82"/>
      <c r="F138" s="139">
        <v>1203</v>
      </c>
      <c r="G138" s="82">
        <v>5</v>
      </c>
      <c r="H138" s="143">
        <v>13.4</v>
      </c>
      <c r="I138" s="143">
        <v>30.81</v>
      </c>
      <c r="J138" s="143">
        <v>21.85</v>
      </c>
      <c r="K138" s="82"/>
      <c r="L138" s="137">
        <v>53.29</v>
      </c>
      <c r="M138" s="137">
        <v>105.95</v>
      </c>
      <c r="N138" s="138">
        <v>7550000</v>
      </c>
      <c r="O138" s="138">
        <v>241976000</v>
      </c>
      <c r="P138" s="138">
        <v>79313000</v>
      </c>
      <c r="Q138" s="138">
        <v>162663000</v>
      </c>
      <c r="R138" s="87">
        <f t="shared" si="4"/>
        <v>7549982.6442380818</v>
      </c>
      <c r="S138" s="138">
        <v>241976000</v>
      </c>
      <c r="T138" s="87">
        <f t="shared" si="5"/>
        <v>15010708.597429629</v>
      </c>
      <c r="U138" s="135"/>
      <c r="V138" s="115" t="s">
        <v>2043</v>
      </c>
      <c r="W138" s="115" t="s">
        <v>2043</v>
      </c>
      <c r="X138" s="115" t="s">
        <v>772</v>
      </c>
    </row>
    <row r="139" spans="1:24">
      <c r="A139" s="135"/>
      <c r="B139" s="135">
        <v>13</v>
      </c>
      <c r="C139" s="82">
        <v>3</v>
      </c>
      <c r="D139" s="82">
        <v>12</v>
      </c>
      <c r="E139" s="82"/>
      <c r="F139" s="139">
        <v>1204</v>
      </c>
      <c r="G139" s="82">
        <v>5</v>
      </c>
      <c r="H139" s="143">
        <v>13.4</v>
      </c>
      <c r="I139" s="143">
        <v>30.81</v>
      </c>
      <c r="J139" s="143">
        <v>21.85</v>
      </c>
      <c r="K139" s="82"/>
      <c r="L139" s="137">
        <v>53.29</v>
      </c>
      <c r="M139" s="137">
        <v>105.95</v>
      </c>
      <c r="N139" s="138">
        <v>7550000</v>
      </c>
      <c r="O139" s="138">
        <v>241976000</v>
      </c>
      <c r="P139" s="138">
        <v>79313000</v>
      </c>
      <c r="Q139" s="138">
        <v>162663000</v>
      </c>
      <c r="R139" s="87">
        <f t="shared" si="4"/>
        <v>7549982.6442380818</v>
      </c>
      <c r="S139" s="138">
        <v>241976000</v>
      </c>
      <c r="T139" s="87">
        <f t="shared" si="5"/>
        <v>15010708.597429629</v>
      </c>
      <c r="U139" s="135"/>
      <c r="V139" s="115" t="s">
        <v>2043</v>
      </c>
      <c r="W139" s="115" t="s">
        <v>2043</v>
      </c>
      <c r="X139" s="115" t="s">
        <v>772</v>
      </c>
    </row>
    <row r="140" spans="1:24">
      <c r="A140" s="135"/>
      <c r="B140" s="135">
        <v>13</v>
      </c>
      <c r="C140" s="82">
        <v>3</v>
      </c>
      <c r="D140" s="82">
        <v>12</v>
      </c>
      <c r="E140" s="82"/>
      <c r="F140" s="139">
        <v>1205</v>
      </c>
      <c r="G140" s="82">
        <v>5</v>
      </c>
      <c r="H140" s="143">
        <v>13.4</v>
      </c>
      <c r="I140" s="143">
        <v>30.81</v>
      </c>
      <c r="J140" s="143">
        <v>21.85</v>
      </c>
      <c r="K140" s="82"/>
      <c r="L140" s="137">
        <v>53.29</v>
      </c>
      <c r="M140" s="137">
        <v>105.95</v>
      </c>
      <c r="N140" s="138">
        <v>7550000</v>
      </c>
      <c r="O140" s="138">
        <v>241976000</v>
      </c>
      <c r="P140" s="138">
        <v>79313000</v>
      </c>
      <c r="Q140" s="138">
        <v>162663000</v>
      </c>
      <c r="R140" s="87">
        <f t="shared" si="4"/>
        <v>7549982.6442380818</v>
      </c>
      <c r="S140" s="138">
        <v>241976000</v>
      </c>
      <c r="T140" s="87">
        <f t="shared" si="5"/>
        <v>15010708.597429629</v>
      </c>
      <c r="U140" s="135"/>
      <c r="V140" s="115" t="s">
        <v>2043</v>
      </c>
      <c r="W140" s="115" t="s">
        <v>2043</v>
      </c>
      <c r="X140" s="115" t="s">
        <v>772</v>
      </c>
    </row>
    <row r="141" spans="1:24">
      <c r="A141" s="135"/>
      <c r="B141" s="135">
        <v>13</v>
      </c>
      <c r="C141" s="82">
        <v>3</v>
      </c>
      <c r="D141" s="82">
        <v>12</v>
      </c>
      <c r="E141" s="82"/>
      <c r="F141" s="139">
        <v>1206</v>
      </c>
      <c r="G141" s="82">
        <v>5</v>
      </c>
      <c r="H141" s="143">
        <v>14.72</v>
      </c>
      <c r="I141" s="143">
        <v>33.85</v>
      </c>
      <c r="J141" s="143">
        <v>24.01</v>
      </c>
      <c r="K141" s="82"/>
      <c r="L141" s="137">
        <v>58.56</v>
      </c>
      <c r="M141" s="137">
        <v>116.42000000000002</v>
      </c>
      <c r="N141" s="138">
        <v>7450000</v>
      </c>
      <c r="O141" s="138">
        <v>262367000</v>
      </c>
      <c r="P141" s="138">
        <v>85980000</v>
      </c>
      <c r="Q141" s="138">
        <v>176387000</v>
      </c>
      <c r="R141" s="87">
        <f t="shared" si="4"/>
        <v>7449999.3611049196</v>
      </c>
      <c r="S141" s="138">
        <v>262367000</v>
      </c>
      <c r="T141" s="87">
        <f t="shared" si="5"/>
        <v>14810944.768098269</v>
      </c>
      <c r="U141" s="135"/>
      <c r="V141" s="115" t="s">
        <v>2043</v>
      </c>
      <c r="W141" s="115" t="s">
        <v>2043</v>
      </c>
      <c r="X141" s="115" t="s">
        <v>772</v>
      </c>
    </row>
    <row r="142" spans="1:24">
      <c r="A142" s="135"/>
      <c r="B142" s="135">
        <v>13</v>
      </c>
      <c r="C142" s="82">
        <v>3</v>
      </c>
      <c r="D142" s="82">
        <v>12</v>
      </c>
      <c r="E142" s="82"/>
      <c r="F142" s="139">
        <v>1207</v>
      </c>
      <c r="G142" s="82">
        <v>5</v>
      </c>
      <c r="H142" s="143">
        <v>11.03</v>
      </c>
      <c r="I142" s="143">
        <v>25.37</v>
      </c>
      <c r="J142" s="143">
        <v>18</v>
      </c>
      <c r="K142" s="82"/>
      <c r="L142" s="137">
        <v>43.89</v>
      </c>
      <c r="M142" s="137">
        <v>87.26</v>
      </c>
      <c r="N142" s="138">
        <v>7450000</v>
      </c>
      <c r="O142" s="138">
        <v>196651000</v>
      </c>
      <c r="P142" s="138">
        <v>64432000</v>
      </c>
      <c r="Q142" s="138">
        <v>132219000</v>
      </c>
      <c r="R142" s="87">
        <f t="shared" si="4"/>
        <v>7449987.9717307249</v>
      </c>
      <c r="S142" s="138">
        <v>196651000</v>
      </c>
      <c r="T142" s="87">
        <f t="shared" si="5"/>
        <v>14811709.966124929</v>
      </c>
      <c r="U142" s="135"/>
      <c r="V142" s="115" t="s">
        <v>2043</v>
      </c>
      <c r="W142" s="115" t="s">
        <v>2043</v>
      </c>
      <c r="X142" s="115" t="s">
        <v>772</v>
      </c>
    </row>
    <row r="143" spans="1:24">
      <c r="A143" s="135"/>
      <c r="B143" s="135">
        <v>13</v>
      </c>
      <c r="C143" s="82">
        <v>3</v>
      </c>
      <c r="D143" s="82">
        <v>12</v>
      </c>
      <c r="E143" s="82"/>
      <c r="F143" s="139">
        <v>1208</v>
      </c>
      <c r="G143" s="82">
        <v>5</v>
      </c>
      <c r="H143" s="143">
        <v>18.47</v>
      </c>
      <c r="I143" s="143">
        <v>42.46</v>
      </c>
      <c r="J143" s="143">
        <v>30.12</v>
      </c>
      <c r="K143" s="82"/>
      <c r="L143" s="137">
        <v>73.45</v>
      </c>
      <c r="M143" s="137">
        <v>146.03</v>
      </c>
      <c r="N143" s="138">
        <v>7550000</v>
      </c>
      <c r="O143" s="138">
        <v>333514000</v>
      </c>
      <c r="P143" s="138">
        <v>109320000</v>
      </c>
      <c r="Q143" s="138">
        <v>224194000</v>
      </c>
      <c r="R143" s="87">
        <f t="shared" si="4"/>
        <v>7549993.9727091054</v>
      </c>
      <c r="S143" s="138">
        <v>333514000</v>
      </c>
      <c r="T143" s="87">
        <f t="shared" si="5"/>
        <v>15010559.834373189</v>
      </c>
      <c r="U143" s="135"/>
      <c r="V143" s="115" t="s">
        <v>2043</v>
      </c>
      <c r="W143" s="115" t="s">
        <v>2043</v>
      </c>
      <c r="X143" s="115" t="s">
        <v>772</v>
      </c>
    </row>
    <row r="144" spans="1:24">
      <c r="A144" s="135"/>
      <c r="B144" s="135">
        <v>13</v>
      </c>
      <c r="C144" s="82">
        <v>3</v>
      </c>
      <c r="D144" s="82">
        <v>12</v>
      </c>
      <c r="E144" s="82"/>
      <c r="F144" s="139">
        <v>1209</v>
      </c>
      <c r="G144" s="82">
        <v>5</v>
      </c>
      <c r="H144" s="143">
        <v>21.9</v>
      </c>
      <c r="I144" s="143">
        <v>50.34</v>
      </c>
      <c r="J144" s="143">
        <v>35.72</v>
      </c>
      <c r="K144" s="82"/>
      <c r="L144" s="137">
        <v>87.07</v>
      </c>
      <c r="M144" s="137">
        <v>173.13</v>
      </c>
      <c r="N144" s="138">
        <v>7450000</v>
      </c>
      <c r="O144" s="138">
        <v>390170000</v>
      </c>
      <c r="P144" s="138">
        <v>127900000</v>
      </c>
      <c r="Q144" s="138">
        <v>262270000</v>
      </c>
      <c r="R144" s="87">
        <f t="shared" si="4"/>
        <v>7449998.1621797606</v>
      </c>
      <c r="S144" s="138">
        <v>390170000</v>
      </c>
      <c r="T144" s="87">
        <f t="shared" si="5"/>
        <v>14813577.37243806</v>
      </c>
      <c r="U144" s="135"/>
      <c r="V144" s="115" t="s">
        <v>2043</v>
      </c>
      <c r="W144" s="115" t="s">
        <v>2043</v>
      </c>
      <c r="X144" s="115" t="s">
        <v>772</v>
      </c>
    </row>
    <row r="145" spans="1:24">
      <c r="A145" s="135"/>
      <c r="B145" s="135">
        <v>13</v>
      </c>
      <c r="C145" s="82">
        <v>3</v>
      </c>
      <c r="D145" s="82">
        <v>12</v>
      </c>
      <c r="E145" s="82"/>
      <c r="F145" s="139">
        <v>1210</v>
      </c>
      <c r="G145" s="82">
        <v>5</v>
      </c>
      <c r="H145" s="143">
        <v>24.79</v>
      </c>
      <c r="I145" s="143">
        <v>56.99</v>
      </c>
      <c r="J145" s="143">
        <v>40.43</v>
      </c>
      <c r="K145" s="82"/>
      <c r="L145" s="137">
        <v>98.58</v>
      </c>
      <c r="M145" s="137">
        <v>196</v>
      </c>
      <c r="N145" s="138">
        <v>7450000</v>
      </c>
      <c r="O145" s="138">
        <v>441710000</v>
      </c>
      <c r="P145" s="138">
        <v>144783000</v>
      </c>
      <c r="Q145" s="138">
        <v>296927000</v>
      </c>
      <c r="R145" s="87">
        <f t="shared" si="4"/>
        <v>7449991.5668746838</v>
      </c>
      <c r="S145" s="138">
        <v>441710000</v>
      </c>
      <c r="T145" s="87">
        <f t="shared" si="5"/>
        <v>14812318.39224425</v>
      </c>
      <c r="U145" s="135"/>
      <c r="V145" s="115" t="s">
        <v>2043</v>
      </c>
      <c r="W145" s="115" t="s">
        <v>2043</v>
      </c>
      <c r="X145" s="115" t="s">
        <v>772</v>
      </c>
    </row>
    <row r="146" spans="1:24">
      <c r="A146" s="135"/>
      <c r="B146" s="135">
        <v>13</v>
      </c>
      <c r="C146" s="82">
        <v>3</v>
      </c>
      <c r="D146" s="82">
        <v>12</v>
      </c>
      <c r="E146" s="82"/>
      <c r="F146" s="139">
        <v>1211</v>
      </c>
      <c r="G146" s="82">
        <v>5</v>
      </c>
      <c r="H146" s="143">
        <v>23.15</v>
      </c>
      <c r="I146" s="143">
        <v>53.23</v>
      </c>
      <c r="J146" s="143">
        <v>37.76</v>
      </c>
      <c r="K146" s="82"/>
      <c r="L146" s="137">
        <v>92.07</v>
      </c>
      <c r="M146" s="137">
        <v>183.05999999999997</v>
      </c>
      <c r="N146" s="138">
        <v>7550000</v>
      </c>
      <c r="O146" s="138">
        <v>418086000</v>
      </c>
      <c r="P146" s="138">
        <v>137027000</v>
      </c>
      <c r="Q146" s="138">
        <v>281059000</v>
      </c>
      <c r="R146" s="87">
        <f t="shared" si="4"/>
        <v>7549997.1557895942</v>
      </c>
      <c r="S146" s="138">
        <v>418086000</v>
      </c>
      <c r="T146" s="87">
        <f t="shared" si="5"/>
        <v>15011431.295088988</v>
      </c>
      <c r="U146" s="135"/>
      <c r="V146" s="115" t="s">
        <v>2043</v>
      </c>
      <c r="W146" s="115" t="s">
        <v>2043</v>
      </c>
      <c r="X146" s="115" t="s">
        <v>772</v>
      </c>
    </row>
    <row r="147" spans="1:24">
      <c r="A147" s="135"/>
      <c r="B147" s="135">
        <v>13</v>
      </c>
      <c r="C147" s="82">
        <v>3</v>
      </c>
      <c r="D147" s="82">
        <v>12</v>
      </c>
      <c r="E147" s="82"/>
      <c r="F147" s="139">
        <v>1212</v>
      </c>
      <c r="G147" s="82">
        <v>5</v>
      </c>
      <c r="H147" s="143">
        <v>15.27</v>
      </c>
      <c r="I147" s="143">
        <v>35.1</v>
      </c>
      <c r="J147" s="143">
        <v>24.900000000000002</v>
      </c>
      <c r="K147" s="82"/>
      <c r="L147" s="137">
        <v>60.72</v>
      </c>
      <c r="M147" s="137">
        <v>120.72</v>
      </c>
      <c r="N147" s="138">
        <v>7450000</v>
      </c>
      <c r="O147" s="138">
        <v>272057000</v>
      </c>
      <c r="P147" s="138">
        <v>89180000</v>
      </c>
      <c r="Q147" s="138">
        <v>182877000</v>
      </c>
      <c r="R147" s="87">
        <f t="shared" si="4"/>
        <v>7449983.2958173817</v>
      </c>
      <c r="S147" s="138">
        <v>272057000</v>
      </c>
      <c r="T147" s="87">
        <f t="shared" si="5"/>
        <v>14811626.868759461</v>
      </c>
      <c r="U147" s="135"/>
      <c r="V147" s="115" t="s">
        <v>2043</v>
      </c>
      <c r="W147" s="115" t="s">
        <v>2043</v>
      </c>
      <c r="X147" s="115" t="s">
        <v>772</v>
      </c>
    </row>
    <row r="148" spans="1:24">
      <c r="A148" s="135"/>
      <c r="B148" s="135">
        <v>13</v>
      </c>
      <c r="C148" s="82">
        <v>3</v>
      </c>
      <c r="D148" s="82">
        <v>13</v>
      </c>
      <c r="E148" s="82"/>
      <c r="F148" s="139">
        <v>1301</v>
      </c>
      <c r="G148" s="82">
        <v>5</v>
      </c>
      <c r="H148" s="143">
        <v>14.76</v>
      </c>
      <c r="I148" s="143">
        <v>33.950000000000003</v>
      </c>
      <c r="J148" s="143">
        <v>24.08</v>
      </c>
      <c r="K148" s="82"/>
      <c r="L148" s="137">
        <v>58.72</v>
      </c>
      <c r="M148" s="137">
        <v>116.75</v>
      </c>
      <c r="N148" s="138">
        <v>7450000</v>
      </c>
      <c r="O148" s="138">
        <v>263110000</v>
      </c>
      <c r="P148" s="138">
        <v>86216000</v>
      </c>
      <c r="Q148" s="138">
        <v>176894000</v>
      </c>
      <c r="R148" s="87">
        <f t="shared" si="4"/>
        <v>7449979.6485391203</v>
      </c>
      <c r="S148" s="138">
        <v>263110000</v>
      </c>
      <c r="T148" s="87">
        <f t="shared" si="5"/>
        <v>14812416.961289888</v>
      </c>
      <c r="U148" s="135"/>
      <c r="V148" s="115" t="s">
        <v>2043</v>
      </c>
      <c r="W148" s="115" t="s">
        <v>2043</v>
      </c>
      <c r="X148" s="115" t="s">
        <v>772</v>
      </c>
    </row>
    <row r="149" spans="1:24">
      <c r="A149" s="135"/>
      <c r="B149" s="135">
        <v>13</v>
      </c>
      <c r="C149" s="82">
        <v>3</v>
      </c>
      <c r="D149" s="82">
        <v>13</v>
      </c>
      <c r="E149" s="82"/>
      <c r="F149" s="139">
        <v>1302</v>
      </c>
      <c r="G149" s="82">
        <v>5</v>
      </c>
      <c r="H149" s="143">
        <v>12.8</v>
      </c>
      <c r="I149" s="143">
        <v>29.42</v>
      </c>
      <c r="J149" s="143">
        <v>20.87</v>
      </c>
      <c r="K149" s="82"/>
      <c r="L149" s="137">
        <v>50.89</v>
      </c>
      <c r="M149" s="137">
        <v>101.18</v>
      </c>
      <c r="N149" s="138">
        <v>7550000</v>
      </c>
      <c r="O149" s="138">
        <v>231082000</v>
      </c>
      <c r="P149" s="138">
        <v>75755000</v>
      </c>
      <c r="Q149" s="138">
        <v>155327000</v>
      </c>
      <c r="R149" s="87">
        <f t="shared" si="4"/>
        <v>7549984.5623297971</v>
      </c>
      <c r="S149" s="138">
        <v>231082000</v>
      </c>
      <c r="T149" s="87">
        <f t="shared" si="5"/>
        <v>15010953.782993298</v>
      </c>
      <c r="U149" s="135"/>
      <c r="V149" s="115" t="s">
        <v>2043</v>
      </c>
      <c r="W149" s="115" t="s">
        <v>2043</v>
      </c>
      <c r="X149" s="115" t="s">
        <v>772</v>
      </c>
    </row>
    <row r="150" spans="1:24">
      <c r="A150" s="135"/>
      <c r="B150" s="135">
        <v>13</v>
      </c>
      <c r="C150" s="82">
        <v>3</v>
      </c>
      <c r="D150" s="82">
        <v>13</v>
      </c>
      <c r="E150" s="82"/>
      <c r="F150" s="139">
        <v>1303</v>
      </c>
      <c r="G150" s="82">
        <v>5</v>
      </c>
      <c r="H150" s="143">
        <v>13.4</v>
      </c>
      <c r="I150" s="143">
        <v>30.81</v>
      </c>
      <c r="J150" s="143">
        <v>21.85</v>
      </c>
      <c r="K150" s="82"/>
      <c r="L150" s="137">
        <v>53.29</v>
      </c>
      <c r="M150" s="137">
        <v>105.95</v>
      </c>
      <c r="N150" s="138">
        <v>7550000</v>
      </c>
      <c r="O150" s="138">
        <v>241976000</v>
      </c>
      <c r="P150" s="138">
        <v>79313000</v>
      </c>
      <c r="Q150" s="138">
        <v>162663000</v>
      </c>
      <c r="R150" s="87">
        <f t="shared" si="4"/>
        <v>7549982.6442380818</v>
      </c>
      <c r="S150" s="138">
        <v>241976000</v>
      </c>
      <c r="T150" s="87">
        <f t="shared" si="5"/>
        <v>15010708.597429629</v>
      </c>
      <c r="U150" s="135"/>
      <c r="V150" s="115" t="s">
        <v>2043</v>
      </c>
      <c r="W150" s="115" t="s">
        <v>2043</v>
      </c>
      <c r="X150" s="115" t="s">
        <v>772</v>
      </c>
    </row>
    <row r="151" spans="1:24">
      <c r="A151" s="135"/>
      <c r="B151" s="135">
        <v>13</v>
      </c>
      <c r="C151" s="82">
        <v>3</v>
      </c>
      <c r="D151" s="82">
        <v>13</v>
      </c>
      <c r="E151" s="82"/>
      <c r="F151" s="139">
        <v>1304</v>
      </c>
      <c r="G151" s="82">
        <v>5</v>
      </c>
      <c r="H151" s="143">
        <v>13.4</v>
      </c>
      <c r="I151" s="143">
        <v>30.81</v>
      </c>
      <c r="J151" s="143">
        <v>21.85</v>
      </c>
      <c r="K151" s="82"/>
      <c r="L151" s="137">
        <v>53.29</v>
      </c>
      <c r="M151" s="137">
        <v>105.95</v>
      </c>
      <c r="N151" s="138">
        <v>7550000</v>
      </c>
      <c r="O151" s="138">
        <v>241976000</v>
      </c>
      <c r="P151" s="138">
        <v>79313000</v>
      </c>
      <c r="Q151" s="138">
        <v>162663000</v>
      </c>
      <c r="R151" s="87">
        <f t="shared" si="4"/>
        <v>7549982.6442380818</v>
      </c>
      <c r="S151" s="138">
        <v>241976000</v>
      </c>
      <c r="T151" s="87">
        <f t="shared" si="5"/>
        <v>15010708.597429629</v>
      </c>
      <c r="U151" s="135"/>
      <c r="V151" s="115" t="s">
        <v>2043</v>
      </c>
      <c r="W151" s="115" t="s">
        <v>2043</v>
      </c>
      <c r="X151" s="115" t="s">
        <v>772</v>
      </c>
    </row>
    <row r="152" spans="1:24">
      <c r="A152" s="135"/>
      <c r="B152" s="135">
        <v>13</v>
      </c>
      <c r="C152" s="82">
        <v>3</v>
      </c>
      <c r="D152" s="82">
        <v>13</v>
      </c>
      <c r="E152" s="82"/>
      <c r="F152" s="139">
        <v>1305</v>
      </c>
      <c r="G152" s="82">
        <v>5</v>
      </c>
      <c r="H152" s="143">
        <v>13.4</v>
      </c>
      <c r="I152" s="143">
        <v>30.81</v>
      </c>
      <c r="J152" s="143">
        <v>21.85</v>
      </c>
      <c r="K152" s="82"/>
      <c r="L152" s="137">
        <v>53.29</v>
      </c>
      <c r="M152" s="137">
        <v>105.95</v>
      </c>
      <c r="N152" s="138">
        <v>7550000</v>
      </c>
      <c r="O152" s="138">
        <v>241976000</v>
      </c>
      <c r="P152" s="138">
        <v>79313000</v>
      </c>
      <c r="Q152" s="138">
        <v>162663000</v>
      </c>
      <c r="R152" s="87">
        <f t="shared" si="4"/>
        <v>7549982.6442380818</v>
      </c>
      <c r="S152" s="138">
        <v>241976000</v>
      </c>
      <c r="T152" s="87">
        <f t="shared" si="5"/>
        <v>15010708.597429629</v>
      </c>
      <c r="U152" s="135"/>
      <c r="V152" s="115" t="s">
        <v>2043</v>
      </c>
      <c r="W152" s="115" t="s">
        <v>2043</v>
      </c>
      <c r="X152" s="115" t="s">
        <v>772</v>
      </c>
    </row>
    <row r="153" spans="1:24">
      <c r="A153" s="135"/>
      <c r="B153" s="135">
        <v>13</v>
      </c>
      <c r="C153" s="82">
        <v>3</v>
      </c>
      <c r="D153" s="82">
        <v>13</v>
      </c>
      <c r="E153" s="82"/>
      <c r="F153" s="139">
        <v>1306</v>
      </c>
      <c r="G153" s="82">
        <v>5</v>
      </c>
      <c r="H153" s="143">
        <v>14.72</v>
      </c>
      <c r="I153" s="143">
        <v>33.85</v>
      </c>
      <c r="J153" s="143">
        <v>24.01</v>
      </c>
      <c r="K153" s="82"/>
      <c r="L153" s="137">
        <v>58.56</v>
      </c>
      <c r="M153" s="137">
        <v>116.42000000000002</v>
      </c>
      <c r="N153" s="138">
        <v>7450000</v>
      </c>
      <c r="O153" s="138">
        <v>262367000</v>
      </c>
      <c r="P153" s="138">
        <v>85980000</v>
      </c>
      <c r="Q153" s="138">
        <v>176387000</v>
      </c>
      <c r="R153" s="87">
        <f t="shared" si="4"/>
        <v>7449999.3611049196</v>
      </c>
      <c r="S153" s="138">
        <v>262367000</v>
      </c>
      <c r="T153" s="87">
        <f t="shared" si="5"/>
        <v>14810944.768098269</v>
      </c>
      <c r="U153" s="135"/>
      <c r="V153" s="115" t="s">
        <v>2043</v>
      </c>
      <c r="W153" s="115" t="s">
        <v>2043</v>
      </c>
      <c r="X153" s="115" t="s">
        <v>772</v>
      </c>
    </row>
    <row r="154" spans="1:24">
      <c r="A154" s="135"/>
      <c r="B154" s="135">
        <v>13</v>
      </c>
      <c r="C154" s="82">
        <v>3</v>
      </c>
      <c r="D154" s="82">
        <v>13</v>
      </c>
      <c r="E154" s="82"/>
      <c r="F154" s="139">
        <v>1307</v>
      </c>
      <c r="G154" s="82">
        <v>5</v>
      </c>
      <c r="H154" s="143">
        <v>11.03</v>
      </c>
      <c r="I154" s="143">
        <v>25.37</v>
      </c>
      <c r="J154" s="143">
        <v>18</v>
      </c>
      <c r="K154" s="82"/>
      <c r="L154" s="137">
        <v>43.89</v>
      </c>
      <c r="M154" s="137">
        <v>87.26</v>
      </c>
      <c r="N154" s="138">
        <v>7450000</v>
      </c>
      <c r="O154" s="138">
        <v>196651000</v>
      </c>
      <c r="P154" s="138">
        <v>64432000</v>
      </c>
      <c r="Q154" s="138">
        <v>132219000</v>
      </c>
      <c r="R154" s="87">
        <f t="shared" si="4"/>
        <v>7449987.9717307249</v>
      </c>
      <c r="S154" s="138">
        <v>196651000</v>
      </c>
      <c r="T154" s="87">
        <f t="shared" si="5"/>
        <v>14811709.966124929</v>
      </c>
      <c r="U154" s="135"/>
      <c r="V154" s="115" t="s">
        <v>2043</v>
      </c>
      <c r="W154" s="115" t="s">
        <v>2043</v>
      </c>
      <c r="X154" s="115" t="s">
        <v>772</v>
      </c>
    </row>
    <row r="155" spans="1:24">
      <c r="A155" s="135"/>
      <c r="B155" s="135">
        <v>13</v>
      </c>
      <c r="C155" s="82">
        <v>3</v>
      </c>
      <c r="D155" s="82">
        <v>13</v>
      </c>
      <c r="E155" s="82"/>
      <c r="F155" s="139">
        <v>1308</v>
      </c>
      <c r="G155" s="82">
        <v>5</v>
      </c>
      <c r="H155" s="143">
        <v>18.47</v>
      </c>
      <c r="I155" s="143">
        <v>42.46</v>
      </c>
      <c r="J155" s="143">
        <v>30.12</v>
      </c>
      <c r="K155" s="82"/>
      <c r="L155" s="137">
        <v>73.45</v>
      </c>
      <c r="M155" s="137">
        <v>146.03</v>
      </c>
      <c r="N155" s="138">
        <v>7550000</v>
      </c>
      <c r="O155" s="138">
        <v>333514000</v>
      </c>
      <c r="P155" s="138">
        <v>109320000</v>
      </c>
      <c r="Q155" s="138">
        <v>224194000</v>
      </c>
      <c r="R155" s="87">
        <f t="shared" si="4"/>
        <v>7549993.9727091054</v>
      </c>
      <c r="S155" s="138">
        <v>333514000</v>
      </c>
      <c r="T155" s="87">
        <f t="shared" si="5"/>
        <v>15010559.834373189</v>
      </c>
      <c r="U155" s="135"/>
      <c r="V155" s="115" t="s">
        <v>2043</v>
      </c>
      <c r="W155" s="115" t="s">
        <v>2043</v>
      </c>
      <c r="X155" s="115" t="s">
        <v>772</v>
      </c>
    </row>
    <row r="156" spans="1:24">
      <c r="A156" s="135"/>
      <c r="B156" s="135">
        <v>13</v>
      </c>
      <c r="C156" s="82">
        <v>3</v>
      </c>
      <c r="D156" s="82">
        <v>13</v>
      </c>
      <c r="E156" s="82"/>
      <c r="F156" s="139">
        <v>1309</v>
      </c>
      <c r="G156" s="82">
        <v>5</v>
      </c>
      <c r="H156" s="143">
        <v>23.15</v>
      </c>
      <c r="I156" s="143">
        <v>53.23</v>
      </c>
      <c r="J156" s="143">
        <v>37.76</v>
      </c>
      <c r="K156" s="82"/>
      <c r="L156" s="137">
        <v>92.07</v>
      </c>
      <c r="M156" s="137">
        <v>183.05999999999997</v>
      </c>
      <c r="N156" s="138">
        <v>7450000</v>
      </c>
      <c r="O156" s="138">
        <v>412548000</v>
      </c>
      <c r="P156" s="138">
        <v>135211000</v>
      </c>
      <c r="Q156" s="138">
        <v>277337000</v>
      </c>
      <c r="R156" s="87">
        <f t="shared" si="4"/>
        <v>7449989.3003513282</v>
      </c>
      <c r="S156" s="138">
        <v>412548000</v>
      </c>
      <c r="T156" s="87">
        <f t="shared" si="5"/>
        <v>14812588.696886219</v>
      </c>
      <c r="U156" s="135"/>
      <c r="V156" s="115" t="s">
        <v>2043</v>
      </c>
      <c r="W156" s="115" t="s">
        <v>2043</v>
      </c>
      <c r="X156" s="115" t="s">
        <v>772</v>
      </c>
    </row>
    <row r="157" spans="1:24">
      <c r="A157" s="135"/>
      <c r="B157" s="135">
        <v>13</v>
      </c>
      <c r="C157" s="82">
        <v>3</v>
      </c>
      <c r="D157" s="82">
        <v>13</v>
      </c>
      <c r="E157" s="82"/>
      <c r="F157" s="139">
        <v>1310</v>
      </c>
      <c r="G157" s="82">
        <v>5</v>
      </c>
      <c r="H157" s="143">
        <v>15.27</v>
      </c>
      <c r="I157" s="143">
        <v>35.1</v>
      </c>
      <c r="J157" s="143">
        <v>24.900000000000002</v>
      </c>
      <c r="K157" s="82"/>
      <c r="L157" s="137">
        <v>60.72</v>
      </c>
      <c r="M157" s="137">
        <v>120.72</v>
      </c>
      <c r="N157" s="138">
        <v>7450000</v>
      </c>
      <c r="O157" s="138">
        <v>272057000</v>
      </c>
      <c r="P157" s="138">
        <v>89180000</v>
      </c>
      <c r="Q157" s="138">
        <v>182877000</v>
      </c>
      <c r="R157" s="87">
        <f t="shared" si="4"/>
        <v>7449983.2958173817</v>
      </c>
      <c r="S157" s="138">
        <v>272057000</v>
      </c>
      <c r="T157" s="87">
        <f t="shared" si="5"/>
        <v>14811626.868759461</v>
      </c>
      <c r="U157" s="135"/>
      <c r="V157" s="115" t="s">
        <v>2043</v>
      </c>
      <c r="W157" s="115" t="s">
        <v>2043</v>
      </c>
      <c r="X157" s="115" t="s">
        <v>772</v>
      </c>
    </row>
    <row r="158" spans="1:24">
      <c r="A158" s="135"/>
      <c r="B158" s="135">
        <v>13</v>
      </c>
      <c r="C158" s="82">
        <v>1</v>
      </c>
      <c r="D158" s="82">
        <v>13</v>
      </c>
      <c r="E158" s="82"/>
      <c r="F158" s="139">
        <v>1311</v>
      </c>
      <c r="G158" s="82">
        <v>5</v>
      </c>
      <c r="H158" s="143">
        <v>21.9</v>
      </c>
      <c r="I158" s="143">
        <v>50.34</v>
      </c>
      <c r="J158" s="143">
        <v>35.72</v>
      </c>
      <c r="K158" s="82"/>
      <c r="L158" s="137">
        <v>87.07</v>
      </c>
      <c r="M158" s="137">
        <v>173.13</v>
      </c>
      <c r="N158" s="138">
        <v>7200000</v>
      </c>
      <c r="O158" s="138">
        <v>377077000</v>
      </c>
      <c r="P158" s="138">
        <v>132612000</v>
      </c>
      <c r="Q158" s="138">
        <v>244465000</v>
      </c>
      <c r="R158" s="87">
        <f t="shared" si="4"/>
        <v>7199997.3268069243</v>
      </c>
      <c r="S158" s="138">
        <v>377077000</v>
      </c>
      <c r="T158" s="87">
        <f t="shared" si="5"/>
        <v>14316475.676927561</v>
      </c>
      <c r="U158" s="135"/>
      <c r="V158" s="115" t="s">
        <v>2043</v>
      </c>
      <c r="W158" s="115" t="s">
        <v>2043</v>
      </c>
      <c r="X158" s="115" t="s">
        <v>772</v>
      </c>
    </row>
    <row r="159" spans="1:24">
      <c r="A159" s="135"/>
      <c r="B159" s="135">
        <v>13</v>
      </c>
      <c r="C159" s="82">
        <v>1</v>
      </c>
      <c r="D159" s="82">
        <v>13</v>
      </c>
      <c r="E159" s="82"/>
      <c r="F159" s="139">
        <v>1312</v>
      </c>
      <c r="G159" s="82">
        <v>5</v>
      </c>
      <c r="H159" s="143">
        <v>24.79</v>
      </c>
      <c r="I159" s="143">
        <v>56.99</v>
      </c>
      <c r="J159" s="143">
        <v>40.43</v>
      </c>
      <c r="K159" s="82"/>
      <c r="L159" s="137">
        <v>98.58</v>
      </c>
      <c r="M159" s="137">
        <v>196</v>
      </c>
      <c r="N159" s="138">
        <v>7200000</v>
      </c>
      <c r="O159" s="138">
        <v>426888000</v>
      </c>
      <c r="P159" s="138">
        <v>150118000</v>
      </c>
      <c r="Q159" s="138">
        <v>276770000</v>
      </c>
      <c r="R159" s="87">
        <f t="shared" si="4"/>
        <v>7200000</v>
      </c>
      <c r="S159" s="138">
        <v>426888000</v>
      </c>
      <c r="T159" s="87">
        <f t="shared" si="5"/>
        <v>14315276.932440659</v>
      </c>
      <c r="U159" s="135"/>
      <c r="V159" s="115" t="s">
        <v>2043</v>
      </c>
      <c r="W159" s="115" t="s">
        <v>2043</v>
      </c>
      <c r="X159" s="115" t="s">
        <v>772</v>
      </c>
    </row>
    <row r="160" spans="1:24">
      <c r="C160" s="89"/>
      <c r="D160" s="89"/>
      <c r="E160" s="89"/>
      <c r="F160" s="90"/>
      <c r="G160" s="89"/>
      <c r="H160" s="89"/>
      <c r="I160" s="89"/>
      <c r="J160" s="89"/>
      <c r="K160" s="89"/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X72"/>
  <sheetViews>
    <sheetView workbookViewId="0">
      <selection sqref="A1:XFD1"/>
    </sheetView>
  </sheetViews>
  <sheetFormatPr defaultRowHeight="11.25"/>
  <cols>
    <col min="1" max="1" width="6.5" style="140" customWidth="1"/>
    <col min="2" max="2" width="7" style="140" customWidth="1"/>
    <col min="3" max="3" width="6" style="140" customWidth="1"/>
    <col min="4" max="4" width="4" style="140" customWidth="1"/>
    <col min="5" max="5" width="6" style="140" customWidth="1"/>
    <col min="6" max="6" width="6.33203125" style="141" customWidth="1"/>
    <col min="7" max="7" width="6" style="140" customWidth="1"/>
    <col min="8" max="8" width="7.6640625" style="140" customWidth="1"/>
    <col min="9" max="9" width="8" style="140" customWidth="1"/>
    <col min="10" max="10" width="7.6640625" style="140" customWidth="1"/>
    <col min="11" max="11" width="8" style="140" customWidth="1"/>
    <col min="12" max="13" width="9.33203125" style="140" customWidth="1"/>
    <col min="14" max="14" width="12.1640625" style="142" bestFit="1" customWidth="1"/>
    <col min="15" max="15" width="15.33203125" style="142" customWidth="1"/>
    <col min="16" max="17" width="13.33203125" style="142" bestFit="1" customWidth="1"/>
    <col min="18" max="18" width="12.1640625" style="142" bestFit="1" customWidth="1"/>
    <col min="19" max="19" width="15.33203125" style="142" customWidth="1"/>
    <col min="20" max="20" width="11" style="142" bestFit="1" customWidth="1"/>
    <col min="21" max="21" width="8" style="140" customWidth="1"/>
    <col min="22" max="23" width="8.1640625" style="140" customWidth="1"/>
    <col min="24" max="24" width="11.3320312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14</v>
      </c>
      <c r="C2" s="82">
        <v>5</v>
      </c>
      <c r="D2" s="82">
        <v>-2</v>
      </c>
      <c r="E2" s="82"/>
      <c r="F2" s="83" t="s">
        <v>1924</v>
      </c>
      <c r="G2" s="82">
        <v>5</v>
      </c>
      <c r="H2" s="143">
        <v>14.65</v>
      </c>
      <c r="I2" s="143">
        <v>27.26</v>
      </c>
      <c r="J2" s="143">
        <v>15.89</v>
      </c>
      <c r="K2" s="82"/>
      <c r="L2" s="137">
        <v>63.12</v>
      </c>
      <c r="M2" s="137">
        <v>106.27</v>
      </c>
      <c r="N2" s="87">
        <f>O2/(M2*0.3025)</f>
        <v>3499584.3271504757</v>
      </c>
      <c r="O2" s="138">
        <v>112500000</v>
      </c>
      <c r="P2" s="138">
        <v>46406250</v>
      </c>
      <c r="Q2" s="138">
        <v>66093750</v>
      </c>
      <c r="R2" s="87">
        <f t="shared" ref="R2:R33" si="0">S2/(M2*0.3025)</f>
        <v>3499584.3271504757</v>
      </c>
      <c r="S2" s="138">
        <v>112500000</v>
      </c>
      <c r="T2" s="87">
        <f>S2/(L2*0.3025)</f>
        <v>5891964.9310247311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14</v>
      </c>
      <c r="C3" s="82">
        <v>5</v>
      </c>
      <c r="D3" s="82">
        <v>-2</v>
      </c>
      <c r="E3" s="82"/>
      <c r="F3" s="83" t="s">
        <v>1925</v>
      </c>
      <c r="G3" s="82">
        <v>5</v>
      </c>
      <c r="H3" s="143">
        <v>14.57</v>
      </c>
      <c r="I3" s="143">
        <v>27.12</v>
      </c>
      <c r="J3" s="143">
        <v>15.82</v>
      </c>
      <c r="K3" s="82"/>
      <c r="L3" s="137">
        <v>62.79</v>
      </c>
      <c r="M3" s="137">
        <v>105.73</v>
      </c>
      <c r="N3" s="138">
        <v>3500000</v>
      </c>
      <c r="O3" s="138">
        <v>111900000</v>
      </c>
      <c r="P3" s="138">
        <v>46158750</v>
      </c>
      <c r="Q3" s="138">
        <v>65741250</v>
      </c>
      <c r="R3" s="87">
        <f t="shared" si="0"/>
        <v>3498698.1497389656</v>
      </c>
      <c r="S3" s="138">
        <v>111900000</v>
      </c>
      <c r="T3" s="87">
        <f t="shared" ref="T3:T66" si="1">S3/(L3*0.3025)</f>
        <v>5891341.8597213067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14</v>
      </c>
      <c r="C4" s="82">
        <v>5</v>
      </c>
      <c r="D4" s="82">
        <v>-2</v>
      </c>
      <c r="E4" s="82"/>
      <c r="F4" s="83" t="s">
        <v>2049</v>
      </c>
      <c r="G4" s="82">
        <v>5</v>
      </c>
      <c r="H4" s="143">
        <v>15.04</v>
      </c>
      <c r="I4" s="143">
        <v>27.99</v>
      </c>
      <c r="J4" s="143">
        <v>16.32</v>
      </c>
      <c r="K4" s="82"/>
      <c r="L4" s="137">
        <v>64.8</v>
      </c>
      <c r="M4" s="137">
        <v>109.11</v>
      </c>
      <c r="N4" s="138">
        <v>3500000</v>
      </c>
      <c r="O4" s="138">
        <v>115500000</v>
      </c>
      <c r="P4" s="138">
        <v>47643750</v>
      </c>
      <c r="Q4" s="138">
        <v>67856250</v>
      </c>
      <c r="R4" s="87">
        <f t="shared" si="0"/>
        <v>3499387.6071687457</v>
      </c>
      <c r="S4" s="138">
        <v>115500000</v>
      </c>
      <c r="T4" s="87">
        <f t="shared" si="1"/>
        <v>5892255.892255892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14</v>
      </c>
      <c r="C5" s="82">
        <v>5</v>
      </c>
      <c r="D5" s="82">
        <v>-2</v>
      </c>
      <c r="E5" s="82"/>
      <c r="F5" s="83" t="s">
        <v>2239</v>
      </c>
      <c r="G5" s="82">
        <v>5</v>
      </c>
      <c r="H5" s="143">
        <v>6.69</v>
      </c>
      <c r="I5" s="143">
        <v>12.44</v>
      </c>
      <c r="J5" s="143">
        <v>7.25</v>
      </c>
      <c r="K5" s="82"/>
      <c r="L5" s="137">
        <v>28.81</v>
      </c>
      <c r="M5" s="137">
        <v>48.5</v>
      </c>
      <c r="N5" s="138">
        <v>3500000</v>
      </c>
      <c r="O5" s="138">
        <v>51300000</v>
      </c>
      <c r="P5" s="138">
        <v>21161250</v>
      </c>
      <c r="Q5" s="138">
        <v>30138750</v>
      </c>
      <c r="R5" s="87">
        <f t="shared" si="0"/>
        <v>3496634.574422766</v>
      </c>
      <c r="S5" s="138">
        <v>51300000</v>
      </c>
      <c r="T5" s="87">
        <f t="shared" si="1"/>
        <v>5886385.8680841429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14</v>
      </c>
      <c r="C6" s="82">
        <v>1</v>
      </c>
      <c r="D6" s="82">
        <v>-1</v>
      </c>
      <c r="E6" s="82"/>
      <c r="F6" s="83" t="s">
        <v>1916</v>
      </c>
      <c r="G6" s="82">
        <v>5</v>
      </c>
      <c r="H6" s="143">
        <v>14.65</v>
      </c>
      <c r="I6" s="143">
        <v>27.26</v>
      </c>
      <c r="J6" s="143">
        <v>15.89</v>
      </c>
      <c r="K6" s="82"/>
      <c r="L6" s="137">
        <v>63.12</v>
      </c>
      <c r="M6" s="137">
        <v>106.27</v>
      </c>
      <c r="N6" s="138">
        <v>5000000</v>
      </c>
      <c r="O6" s="138">
        <v>160700000</v>
      </c>
      <c r="P6" s="138">
        <v>66288750</v>
      </c>
      <c r="Q6" s="138">
        <v>94411250</v>
      </c>
      <c r="R6" s="87">
        <f t="shared" si="0"/>
        <v>4998961.7899829466</v>
      </c>
      <c r="S6" s="138">
        <v>160700000</v>
      </c>
      <c r="T6" s="87">
        <f t="shared" si="1"/>
        <v>8416344.5725837722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14</v>
      </c>
      <c r="C7" s="82">
        <v>1</v>
      </c>
      <c r="D7" s="82">
        <v>-1</v>
      </c>
      <c r="E7" s="82"/>
      <c r="F7" s="83" t="s">
        <v>1324</v>
      </c>
      <c r="G7" s="82">
        <v>5</v>
      </c>
      <c r="H7" s="143">
        <v>14.57</v>
      </c>
      <c r="I7" s="143">
        <v>27.12</v>
      </c>
      <c r="J7" s="143">
        <v>15.82</v>
      </c>
      <c r="K7" s="82"/>
      <c r="L7" s="137">
        <v>62.79</v>
      </c>
      <c r="M7" s="137">
        <v>105.73</v>
      </c>
      <c r="N7" s="138">
        <v>5000000</v>
      </c>
      <c r="O7" s="138">
        <v>159900000</v>
      </c>
      <c r="P7" s="138">
        <v>65958750</v>
      </c>
      <c r="Q7" s="138">
        <v>93941250</v>
      </c>
      <c r="R7" s="87">
        <f t="shared" si="0"/>
        <v>4999480.1978843659</v>
      </c>
      <c r="S7" s="138">
        <v>159900000</v>
      </c>
      <c r="T7" s="87">
        <f t="shared" si="1"/>
        <v>8418459.0113443881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14</v>
      </c>
      <c r="C8" s="82">
        <v>1</v>
      </c>
      <c r="D8" s="82">
        <v>-1</v>
      </c>
      <c r="E8" s="82"/>
      <c r="F8" s="83" t="s">
        <v>1325</v>
      </c>
      <c r="G8" s="82">
        <v>5</v>
      </c>
      <c r="H8" s="143">
        <v>15.13</v>
      </c>
      <c r="I8" s="143">
        <v>28.17</v>
      </c>
      <c r="J8" s="143">
        <v>16.41</v>
      </c>
      <c r="K8" s="82"/>
      <c r="L8" s="137">
        <v>65.209999999999994</v>
      </c>
      <c r="M8" s="137">
        <v>109.78999999999999</v>
      </c>
      <c r="N8" s="138">
        <v>5000000</v>
      </c>
      <c r="O8" s="138">
        <v>166100000</v>
      </c>
      <c r="P8" s="138">
        <v>68516250</v>
      </c>
      <c r="Q8" s="138">
        <v>97583750</v>
      </c>
      <c r="R8" s="87">
        <f t="shared" si="0"/>
        <v>5001283.4419428827</v>
      </c>
      <c r="S8" s="138">
        <v>166100000</v>
      </c>
      <c r="T8" s="87">
        <f t="shared" si="1"/>
        <v>8420348.2455284335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14</v>
      </c>
      <c r="C9" s="82">
        <v>1</v>
      </c>
      <c r="D9" s="82">
        <v>-1</v>
      </c>
      <c r="E9" s="82"/>
      <c r="F9" s="83" t="s">
        <v>1326</v>
      </c>
      <c r="G9" s="82">
        <v>5</v>
      </c>
      <c r="H9" s="143">
        <v>7.34</v>
      </c>
      <c r="I9" s="143">
        <v>13.67</v>
      </c>
      <c r="J9" s="143">
        <v>7.9599999999999991</v>
      </c>
      <c r="K9" s="82"/>
      <c r="L9" s="137">
        <v>31.64</v>
      </c>
      <c r="M9" s="137">
        <v>53.27</v>
      </c>
      <c r="N9" s="138">
        <v>5000000</v>
      </c>
      <c r="O9" s="138">
        <v>80600000</v>
      </c>
      <c r="P9" s="138">
        <v>33247500</v>
      </c>
      <c r="Q9" s="138">
        <v>47352500</v>
      </c>
      <c r="R9" s="87">
        <f t="shared" si="0"/>
        <v>5001807.4149002358</v>
      </c>
      <c r="S9" s="138">
        <v>80600000</v>
      </c>
      <c r="T9" s="87">
        <f t="shared" si="1"/>
        <v>8421184.6078298222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14</v>
      </c>
      <c r="C10" s="82">
        <v>2</v>
      </c>
      <c r="D10" s="82">
        <v>-1</v>
      </c>
      <c r="E10" s="82"/>
      <c r="F10" s="83" t="s">
        <v>1917</v>
      </c>
      <c r="G10" s="82">
        <v>5</v>
      </c>
      <c r="H10" s="143">
        <v>82.910000000000011</v>
      </c>
      <c r="I10" s="143">
        <v>203.65</v>
      </c>
      <c r="J10" s="143">
        <v>80.069999999999993</v>
      </c>
      <c r="K10" s="82"/>
      <c r="L10" s="137">
        <v>317.87</v>
      </c>
      <c r="M10" s="137">
        <v>601.59</v>
      </c>
      <c r="N10" s="138">
        <v>7000000</v>
      </c>
      <c r="O10" s="138">
        <v>1273900000</v>
      </c>
      <c r="P10" s="138">
        <v>525483750</v>
      </c>
      <c r="Q10" s="138">
        <v>748416250</v>
      </c>
      <c r="R10" s="87">
        <f t="shared" si="0"/>
        <v>7000182.2992760642</v>
      </c>
      <c r="S10" s="138">
        <v>1273900000</v>
      </c>
      <c r="T10" s="87">
        <f t="shared" si="1"/>
        <v>13248308.017181514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14</v>
      </c>
      <c r="C11" s="82">
        <v>2</v>
      </c>
      <c r="D11" s="82">
        <v>1</v>
      </c>
      <c r="E11" s="82"/>
      <c r="F11" s="83" t="s">
        <v>2181</v>
      </c>
      <c r="G11" s="82">
        <v>5</v>
      </c>
      <c r="H11" s="143">
        <v>12.29</v>
      </c>
      <c r="I11" s="143">
        <v>30.18</v>
      </c>
      <c r="J11" s="143">
        <v>11.86</v>
      </c>
      <c r="K11" s="82"/>
      <c r="L11" s="137">
        <v>47.12</v>
      </c>
      <c r="M11" s="137">
        <v>89.16</v>
      </c>
      <c r="N11" s="138">
        <v>11000000</v>
      </c>
      <c r="O11" s="138">
        <v>296700000</v>
      </c>
      <c r="P11" s="138">
        <v>122388750</v>
      </c>
      <c r="Q11" s="138">
        <v>174311250</v>
      </c>
      <c r="R11" s="87">
        <f t="shared" si="0"/>
        <v>11000745.247655809</v>
      </c>
      <c r="S11" s="138">
        <v>296700000</v>
      </c>
      <c r="T11" s="87">
        <f t="shared" si="1"/>
        <v>20815501.831090659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14</v>
      </c>
      <c r="C12" s="82">
        <v>2</v>
      </c>
      <c r="D12" s="82">
        <v>1</v>
      </c>
      <c r="E12" s="82"/>
      <c r="F12" s="83" t="s">
        <v>1097</v>
      </c>
      <c r="G12" s="82">
        <v>5</v>
      </c>
      <c r="H12" s="143">
        <v>27.34</v>
      </c>
      <c r="I12" s="143">
        <v>67.12</v>
      </c>
      <c r="J12" s="143">
        <v>26.39</v>
      </c>
      <c r="K12" s="82"/>
      <c r="L12" s="137">
        <v>104.81</v>
      </c>
      <c r="M12" s="137">
        <v>198.32</v>
      </c>
      <c r="N12" s="138">
        <v>11000000</v>
      </c>
      <c r="O12" s="138">
        <v>659900000</v>
      </c>
      <c r="P12" s="138">
        <v>272208750</v>
      </c>
      <c r="Q12" s="138">
        <v>387691250</v>
      </c>
      <c r="R12" s="87">
        <f t="shared" si="0"/>
        <v>10999836.644341394</v>
      </c>
      <c r="S12" s="138">
        <v>659900000</v>
      </c>
      <c r="T12" s="87">
        <f t="shared" si="1"/>
        <v>20813735.362138968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14</v>
      </c>
      <c r="C13" s="82">
        <v>2</v>
      </c>
      <c r="D13" s="82">
        <v>1</v>
      </c>
      <c r="E13" s="82"/>
      <c r="F13" s="83" t="s">
        <v>1098</v>
      </c>
      <c r="G13" s="82">
        <v>5</v>
      </c>
      <c r="H13" s="143">
        <v>27.26</v>
      </c>
      <c r="I13" s="143">
        <v>66.94</v>
      </c>
      <c r="J13" s="143">
        <v>26.32</v>
      </c>
      <c r="K13" s="82"/>
      <c r="L13" s="137">
        <v>104.52</v>
      </c>
      <c r="M13" s="137">
        <v>197.78</v>
      </c>
      <c r="N13" s="138">
        <v>11000000</v>
      </c>
      <c r="O13" s="138">
        <v>658100000</v>
      </c>
      <c r="P13" s="138">
        <v>271466250</v>
      </c>
      <c r="Q13" s="138">
        <v>386633750</v>
      </c>
      <c r="R13" s="87">
        <f t="shared" si="0"/>
        <v>10999783.547793735</v>
      </c>
      <c r="S13" s="138">
        <v>658100000</v>
      </c>
      <c r="T13" s="87">
        <f t="shared" si="1"/>
        <v>20814554.057430588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14</v>
      </c>
      <c r="C14" s="82">
        <v>2</v>
      </c>
      <c r="D14" s="82">
        <v>1</v>
      </c>
      <c r="E14" s="82"/>
      <c r="F14" s="83" t="s">
        <v>1099</v>
      </c>
      <c r="G14" s="82">
        <v>5</v>
      </c>
      <c r="H14" s="143">
        <v>28.31</v>
      </c>
      <c r="I14" s="143">
        <v>69.510000000000005</v>
      </c>
      <c r="J14" s="143">
        <v>27.33</v>
      </c>
      <c r="K14" s="82"/>
      <c r="L14" s="137">
        <v>108.54</v>
      </c>
      <c r="M14" s="137">
        <v>205.38</v>
      </c>
      <c r="N14" s="138">
        <v>11000000</v>
      </c>
      <c r="O14" s="138">
        <v>683400000</v>
      </c>
      <c r="P14" s="138">
        <v>281902500</v>
      </c>
      <c r="Q14" s="138">
        <v>401497500</v>
      </c>
      <c r="R14" s="87">
        <f t="shared" si="0"/>
        <v>10999968.612907821</v>
      </c>
      <c r="S14" s="138">
        <v>683400000</v>
      </c>
      <c r="T14" s="87">
        <f t="shared" si="1"/>
        <v>20814202.632384449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14</v>
      </c>
      <c r="C15" s="82">
        <v>2</v>
      </c>
      <c r="D15" s="82">
        <v>1</v>
      </c>
      <c r="E15" s="82"/>
      <c r="F15" s="83" t="s">
        <v>1100</v>
      </c>
      <c r="G15" s="82">
        <v>5</v>
      </c>
      <c r="H15" s="143">
        <v>29.86</v>
      </c>
      <c r="I15" s="143">
        <v>73.319999999999993</v>
      </c>
      <c r="J15" s="143">
        <v>28.810000000000002</v>
      </c>
      <c r="K15" s="82"/>
      <c r="L15" s="137">
        <v>114.48</v>
      </c>
      <c r="M15" s="137">
        <v>216.61</v>
      </c>
      <c r="N15" s="138">
        <v>12000000</v>
      </c>
      <c r="O15" s="138">
        <v>786300000</v>
      </c>
      <c r="P15" s="138">
        <v>324348750</v>
      </c>
      <c r="Q15" s="138">
        <v>461951250</v>
      </c>
      <c r="R15" s="87">
        <f t="shared" si="0"/>
        <v>12000086.990329195</v>
      </c>
      <c r="S15" s="138">
        <v>786300000</v>
      </c>
      <c r="T15" s="87">
        <f t="shared" si="1"/>
        <v>22705615.329972103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14</v>
      </c>
      <c r="C16" s="82">
        <v>2</v>
      </c>
      <c r="D16" s="82">
        <v>1</v>
      </c>
      <c r="E16" s="82"/>
      <c r="F16" s="83" t="s">
        <v>1101</v>
      </c>
      <c r="G16" s="82">
        <v>5</v>
      </c>
      <c r="H16" s="143">
        <v>14.74</v>
      </c>
      <c r="I16" s="143">
        <v>36.18</v>
      </c>
      <c r="J16" s="143">
        <v>14.229999999999999</v>
      </c>
      <c r="K16" s="82"/>
      <c r="L16" s="137">
        <v>56.49</v>
      </c>
      <c r="M16" s="137">
        <v>106.9</v>
      </c>
      <c r="N16" s="138">
        <v>10000000</v>
      </c>
      <c r="O16" s="138">
        <v>323400000</v>
      </c>
      <c r="P16" s="138">
        <v>133402500</v>
      </c>
      <c r="Q16" s="138">
        <v>189997500</v>
      </c>
      <c r="R16" s="87">
        <f t="shared" si="0"/>
        <v>10000850.41245004</v>
      </c>
      <c r="S16" s="138">
        <v>323400000</v>
      </c>
      <c r="T16" s="87">
        <f t="shared" si="1"/>
        <v>18925312.605610002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14</v>
      </c>
      <c r="C17" s="82">
        <v>2</v>
      </c>
      <c r="D17" s="82">
        <v>2</v>
      </c>
      <c r="E17" s="82"/>
      <c r="F17" s="83" t="s">
        <v>2183</v>
      </c>
      <c r="G17" s="82">
        <v>5</v>
      </c>
      <c r="H17" s="143">
        <v>31.22</v>
      </c>
      <c r="I17" s="143">
        <v>66.83</v>
      </c>
      <c r="J17" s="143">
        <v>26.270000000000003</v>
      </c>
      <c r="K17" s="82"/>
      <c r="L17" s="137">
        <v>104.35</v>
      </c>
      <c r="M17" s="137">
        <v>226.45</v>
      </c>
      <c r="N17" s="138">
        <v>8000000</v>
      </c>
      <c r="O17" s="138">
        <v>548000000</v>
      </c>
      <c r="P17" s="138">
        <v>226050000</v>
      </c>
      <c r="Q17" s="138">
        <v>321950000</v>
      </c>
      <c r="R17" s="87">
        <f t="shared" si="0"/>
        <v>7999868.6152964653</v>
      </c>
      <c r="S17" s="138">
        <v>548000000</v>
      </c>
      <c r="T17" s="87">
        <f t="shared" si="1"/>
        <v>17360519.865202535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14</v>
      </c>
      <c r="C18" s="82">
        <v>2</v>
      </c>
      <c r="D18" s="82">
        <v>2</v>
      </c>
      <c r="E18" s="82"/>
      <c r="F18" s="83" t="s">
        <v>1108</v>
      </c>
      <c r="G18" s="82">
        <v>5</v>
      </c>
      <c r="H18" s="143">
        <v>30.31</v>
      </c>
      <c r="I18" s="143">
        <v>64.900000000000006</v>
      </c>
      <c r="J18" s="143">
        <v>25.509999999999998</v>
      </c>
      <c r="K18" s="82"/>
      <c r="L18" s="137">
        <v>101.34</v>
      </c>
      <c r="M18" s="137">
        <v>219.92</v>
      </c>
      <c r="N18" s="138">
        <v>8000000</v>
      </c>
      <c r="O18" s="138">
        <v>532200000</v>
      </c>
      <c r="P18" s="138">
        <v>219532500</v>
      </c>
      <c r="Q18" s="138">
        <v>312667500</v>
      </c>
      <c r="R18" s="87">
        <f t="shared" si="0"/>
        <v>7999903.7967224754</v>
      </c>
      <c r="S18" s="138">
        <v>532200000</v>
      </c>
      <c r="T18" s="87">
        <f t="shared" si="1"/>
        <v>17360754.321839418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14</v>
      </c>
      <c r="C19" s="82">
        <v>2</v>
      </c>
      <c r="D19" s="82">
        <v>2</v>
      </c>
      <c r="E19" s="82"/>
      <c r="F19" s="83" t="s">
        <v>1109</v>
      </c>
      <c r="G19" s="82">
        <v>5</v>
      </c>
      <c r="H19" s="143">
        <v>36.159999999999997</v>
      </c>
      <c r="I19" s="143">
        <v>77.41</v>
      </c>
      <c r="J19" s="143">
        <v>30.43</v>
      </c>
      <c r="K19" s="82"/>
      <c r="L19" s="137">
        <v>120.88</v>
      </c>
      <c r="M19" s="137">
        <v>262.32</v>
      </c>
      <c r="N19" s="138">
        <v>8100000</v>
      </c>
      <c r="O19" s="138">
        <v>642700000</v>
      </c>
      <c r="P19" s="138">
        <v>265113750</v>
      </c>
      <c r="Q19" s="138">
        <v>377586250</v>
      </c>
      <c r="R19" s="87">
        <f t="shared" si="0"/>
        <v>8099375.1874563657</v>
      </c>
      <c r="S19" s="138">
        <v>642700000</v>
      </c>
      <c r="T19" s="87">
        <f t="shared" si="1"/>
        <v>17576340.992501274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14</v>
      </c>
      <c r="C20" s="82">
        <v>2</v>
      </c>
      <c r="D20" s="82">
        <v>2</v>
      </c>
      <c r="E20" s="82"/>
      <c r="F20" s="83" t="s">
        <v>1110</v>
      </c>
      <c r="G20" s="82">
        <v>5</v>
      </c>
      <c r="H20" s="143">
        <v>30.65</v>
      </c>
      <c r="I20" s="143">
        <v>65.62</v>
      </c>
      <c r="J20" s="143">
        <v>25.8</v>
      </c>
      <c r="K20" s="82"/>
      <c r="L20" s="137">
        <v>102.47</v>
      </c>
      <c r="M20" s="137">
        <v>222.37</v>
      </c>
      <c r="N20" s="138">
        <v>8100000</v>
      </c>
      <c r="O20" s="138">
        <v>544900000</v>
      </c>
      <c r="P20" s="138">
        <v>224771250</v>
      </c>
      <c r="Q20" s="138">
        <v>320128750</v>
      </c>
      <c r="R20" s="87">
        <f t="shared" si="0"/>
        <v>8100563.5384700578</v>
      </c>
      <c r="S20" s="138">
        <v>544900000</v>
      </c>
      <c r="T20" s="87">
        <f t="shared" si="1"/>
        <v>17579021.314039104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14</v>
      </c>
      <c r="C21" s="82">
        <v>2</v>
      </c>
      <c r="D21" s="82">
        <v>2</v>
      </c>
      <c r="E21" s="82"/>
      <c r="F21" s="83" t="s">
        <v>1111</v>
      </c>
      <c r="G21" s="82">
        <v>5</v>
      </c>
      <c r="H21" s="143">
        <v>30.57</v>
      </c>
      <c r="I21" s="143">
        <v>65.44</v>
      </c>
      <c r="J21" s="143">
        <v>25.72</v>
      </c>
      <c r="K21" s="82"/>
      <c r="L21" s="137">
        <v>102.18</v>
      </c>
      <c r="M21" s="137">
        <v>221.74</v>
      </c>
      <c r="N21" s="138">
        <v>8100000</v>
      </c>
      <c r="O21" s="138">
        <v>543300000</v>
      </c>
      <c r="P21" s="138">
        <v>224111250</v>
      </c>
      <c r="Q21" s="138">
        <v>319188750</v>
      </c>
      <c r="R21" s="87">
        <f t="shared" si="0"/>
        <v>8099725.1639363198</v>
      </c>
      <c r="S21" s="138">
        <v>543300000</v>
      </c>
      <c r="T21" s="87">
        <f t="shared" si="1"/>
        <v>17577148.736066155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14</v>
      </c>
      <c r="C22" s="82">
        <v>2</v>
      </c>
      <c r="D22" s="82">
        <v>2</v>
      </c>
      <c r="E22" s="82"/>
      <c r="F22" s="83" t="s">
        <v>1112</v>
      </c>
      <c r="G22" s="82">
        <v>5</v>
      </c>
      <c r="H22" s="143">
        <v>32.409999999999997</v>
      </c>
      <c r="I22" s="143">
        <v>69.400000000000006</v>
      </c>
      <c r="J22" s="143">
        <v>27.270000000000003</v>
      </c>
      <c r="K22" s="82"/>
      <c r="L22" s="137">
        <v>108.36</v>
      </c>
      <c r="M22" s="137">
        <v>235.15</v>
      </c>
      <c r="N22" s="138">
        <v>8200000</v>
      </c>
      <c r="O22" s="138">
        <v>583300000</v>
      </c>
      <c r="P22" s="138">
        <v>240611250</v>
      </c>
      <c r="Q22" s="138">
        <v>342688750</v>
      </c>
      <c r="R22" s="87">
        <f t="shared" si="0"/>
        <v>8200146.5567081328</v>
      </c>
      <c r="S22" s="138">
        <v>583300000</v>
      </c>
      <c r="T22" s="87">
        <f t="shared" si="1"/>
        <v>17794983.968345489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14</v>
      </c>
      <c r="C23" s="82">
        <v>2</v>
      </c>
      <c r="D23" s="82">
        <v>2</v>
      </c>
      <c r="E23" s="82"/>
      <c r="F23" s="83" t="s">
        <v>1113</v>
      </c>
      <c r="G23" s="82">
        <v>5</v>
      </c>
      <c r="H23" s="143">
        <v>34.24</v>
      </c>
      <c r="I23" s="143">
        <v>73.319999999999993</v>
      </c>
      <c r="J23" s="143">
        <v>28.810000000000002</v>
      </c>
      <c r="K23" s="82"/>
      <c r="L23" s="137">
        <v>114.48</v>
      </c>
      <c r="M23" s="137">
        <v>248.43</v>
      </c>
      <c r="N23" s="138">
        <v>8000000</v>
      </c>
      <c r="O23" s="138">
        <v>601200000</v>
      </c>
      <c r="P23" s="138">
        <v>247995000</v>
      </c>
      <c r="Q23" s="138">
        <v>353205000</v>
      </c>
      <c r="R23" s="87">
        <f t="shared" si="0"/>
        <v>7999992.0159760322</v>
      </c>
      <c r="S23" s="138">
        <v>601200000</v>
      </c>
      <c r="T23" s="87">
        <f t="shared" si="1"/>
        <v>17360569.676178593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14</v>
      </c>
      <c r="C24" s="82">
        <v>2</v>
      </c>
      <c r="D24" s="82">
        <v>2</v>
      </c>
      <c r="E24" s="82"/>
      <c r="F24" s="83" t="s">
        <v>1114</v>
      </c>
      <c r="G24" s="82">
        <v>5</v>
      </c>
      <c r="H24" s="143">
        <v>16.899999999999999</v>
      </c>
      <c r="I24" s="143">
        <v>36.18</v>
      </c>
      <c r="J24" s="143">
        <v>14.229999999999999</v>
      </c>
      <c r="K24" s="82"/>
      <c r="L24" s="137">
        <v>56.49</v>
      </c>
      <c r="M24" s="137">
        <v>122.6</v>
      </c>
      <c r="N24" s="138">
        <v>7900000</v>
      </c>
      <c r="O24" s="138">
        <v>293000000</v>
      </c>
      <c r="P24" s="138">
        <v>120862500</v>
      </c>
      <c r="Q24" s="138">
        <v>172137500</v>
      </c>
      <c r="R24" s="87">
        <f t="shared" si="0"/>
        <v>7900448.9504267061</v>
      </c>
      <c r="S24" s="138">
        <v>293000000</v>
      </c>
      <c r="T24" s="87">
        <f t="shared" si="1"/>
        <v>17146309.812751178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14</v>
      </c>
      <c r="C25" s="82">
        <v>2</v>
      </c>
      <c r="D25" s="82">
        <v>2</v>
      </c>
      <c r="E25" s="82"/>
      <c r="F25" s="83" t="s">
        <v>1115</v>
      </c>
      <c r="G25" s="82">
        <v>5</v>
      </c>
      <c r="H25" s="143">
        <v>34.369999999999997</v>
      </c>
      <c r="I25" s="143">
        <v>73.58</v>
      </c>
      <c r="J25" s="143">
        <v>28.93</v>
      </c>
      <c r="K25" s="82"/>
      <c r="L25" s="137">
        <v>114.9</v>
      </c>
      <c r="M25" s="137">
        <v>249.34000000000003</v>
      </c>
      <c r="N25" s="138">
        <v>7900000</v>
      </c>
      <c r="O25" s="138">
        <v>595900000</v>
      </c>
      <c r="P25" s="138">
        <v>245808750</v>
      </c>
      <c r="Q25" s="138">
        <v>350091250</v>
      </c>
      <c r="R25" s="87">
        <f t="shared" si="0"/>
        <v>7900526.8122720001</v>
      </c>
      <c r="S25" s="138">
        <v>595900000</v>
      </c>
      <c r="T25" s="87">
        <f t="shared" si="1"/>
        <v>17144624.502801575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14</v>
      </c>
      <c r="C26" s="82">
        <v>1</v>
      </c>
      <c r="D26" s="82">
        <v>3</v>
      </c>
      <c r="E26" s="82"/>
      <c r="F26" s="83" t="s">
        <v>2261</v>
      </c>
      <c r="G26" s="82">
        <v>5</v>
      </c>
      <c r="H26" s="143">
        <v>27.42</v>
      </c>
      <c r="I26" s="143">
        <v>45.07</v>
      </c>
      <c r="J26" s="143">
        <v>26.270000000000003</v>
      </c>
      <c r="K26" s="82"/>
      <c r="L26" s="137">
        <v>104.35</v>
      </c>
      <c r="M26" s="137">
        <v>198.9</v>
      </c>
      <c r="N26" s="138">
        <v>6700000</v>
      </c>
      <c r="O26" s="138">
        <v>403100000</v>
      </c>
      <c r="P26" s="138">
        <v>166278750</v>
      </c>
      <c r="Q26" s="138">
        <v>236821250</v>
      </c>
      <c r="R26" s="87">
        <f t="shared" si="0"/>
        <v>6699658.036556432</v>
      </c>
      <c r="S26" s="138">
        <v>403100000</v>
      </c>
      <c r="T26" s="87">
        <f t="shared" si="1"/>
        <v>12770119.630772157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14</v>
      </c>
      <c r="C27" s="82">
        <v>1</v>
      </c>
      <c r="D27" s="82">
        <v>3</v>
      </c>
      <c r="E27" s="82"/>
      <c r="F27" s="83" t="s">
        <v>1125</v>
      </c>
      <c r="G27" s="82">
        <v>5</v>
      </c>
      <c r="H27" s="143">
        <v>26.63</v>
      </c>
      <c r="I27" s="143">
        <v>43.77</v>
      </c>
      <c r="J27" s="143">
        <v>25.509999999999998</v>
      </c>
      <c r="K27" s="82"/>
      <c r="L27" s="137">
        <v>101.34</v>
      </c>
      <c r="M27" s="137">
        <v>193.16</v>
      </c>
      <c r="N27" s="138">
        <v>6700000</v>
      </c>
      <c r="O27" s="138">
        <v>391500000</v>
      </c>
      <c r="P27" s="138">
        <v>161493750</v>
      </c>
      <c r="Q27" s="138">
        <v>230006250</v>
      </c>
      <c r="R27" s="87">
        <f t="shared" si="0"/>
        <v>6700221.9715937981</v>
      </c>
      <c r="S27" s="138">
        <v>391500000</v>
      </c>
      <c r="T27" s="87">
        <f t="shared" si="1"/>
        <v>12771017.130778152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14</v>
      </c>
      <c r="C28" s="82">
        <v>1</v>
      </c>
      <c r="D28" s="82">
        <v>3</v>
      </c>
      <c r="E28" s="82"/>
      <c r="F28" s="83" t="s">
        <v>1126</v>
      </c>
      <c r="G28" s="82">
        <v>5</v>
      </c>
      <c r="H28" s="143">
        <v>31.76</v>
      </c>
      <c r="I28" s="143">
        <v>52.21</v>
      </c>
      <c r="J28" s="143">
        <v>30.43</v>
      </c>
      <c r="K28" s="82"/>
      <c r="L28" s="137">
        <v>120.88</v>
      </c>
      <c r="M28" s="137">
        <v>230.41</v>
      </c>
      <c r="N28" s="138">
        <v>6700000</v>
      </c>
      <c r="O28" s="138">
        <v>467000000</v>
      </c>
      <c r="P28" s="138">
        <v>192637500</v>
      </c>
      <c r="Q28" s="138">
        <v>274362500</v>
      </c>
      <c r="R28" s="87">
        <f t="shared" si="0"/>
        <v>6700237.1984400079</v>
      </c>
      <c r="S28" s="138">
        <v>467000000</v>
      </c>
      <c r="T28" s="87">
        <f t="shared" si="1"/>
        <v>12771357.154968251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14</v>
      </c>
      <c r="C29" s="82">
        <v>1</v>
      </c>
      <c r="D29" s="82">
        <v>3</v>
      </c>
      <c r="E29" s="82"/>
      <c r="F29" s="83" t="s">
        <v>1127</v>
      </c>
      <c r="G29" s="82">
        <v>5</v>
      </c>
      <c r="H29" s="143">
        <v>91.19</v>
      </c>
      <c r="I29" s="143">
        <v>149.9</v>
      </c>
      <c r="J29" s="143">
        <v>87.37</v>
      </c>
      <c r="K29" s="82"/>
      <c r="L29" s="137">
        <v>347.05</v>
      </c>
      <c r="M29" s="137">
        <v>661.52</v>
      </c>
      <c r="N29" s="138">
        <v>7000000</v>
      </c>
      <c r="O29" s="138">
        <v>1400800000</v>
      </c>
      <c r="P29" s="138">
        <v>577830000</v>
      </c>
      <c r="Q29" s="138">
        <v>822970000</v>
      </c>
      <c r="R29" s="87">
        <f t="shared" si="0"/>
        <v>7000156.9138542945</v>
      </c>
      <c r="S29" s="138">
        <v>1400800000</v>
      </c>
      <c r="T29" s="87">
        <f t="shared" si="1"/>
        <v>13343160.356297053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14</v>
      </c>
      <c r="C30" s="82">
        <v>1</v>
      </c>
      <c r="D30" s="82">
        <v>3</v>
      </c>
      <c r="E30" s="82"/>
      <c r="F30" s="83" t="s">
        <v>1128</v>
      </c>
      <c r="G30" s="82">
        <v>5</v>
      </c>
      <c r="H30" s="143">
        <v>30.17</v>
      </c>
      <c r="I30" s="143">
        <v>49.6</v>
      </c>
      <c r="J30" s="143">
        <v>28.91</v>
      </c>
      <c r="K30" s="82"/>
      <c r="L30" s="137">
        <v>114.82</v>
      </c>
      <c r="M30" s="137">
        <v>218.86999999999998</v>
      </c>
      <c r="N30" s="138">
        <v>6500000</v>
      </c>
      <c r="O30" s="138">
        <v>430400000</v>
      </c>
      <c r="P30" s="138">
        <v>177540000</v>
      </c>
      <c r="Q30" s="138">
        <v>252860000</v>
      </c>
      <c r="R30" s="87">
        <f t="shared" si="0"/>
        <v>6500707.8053427693</v>
      </c>
      <c r="S30" s="138">
        <v>430400000</v>
      </c>
      <c r="T30" s="87">
        <f t="shared" si="1"/>
        <v>12391655.786059676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14</v>
      </c>
      <c r="C31" s="82">
        <v>1</v>
      </c>
      <c r="D31" s="82">
        <v>4</v>
      </c>
      <c r="E31" s="82"/>
      <c r="F31" s="83" t="s">
        <v>2186</v>
      </c>
      <c r="G31" s="82">
        <v>5</v>
      </c>
      <c r="H31" s="143">
        <v>28.12</v>
      </c>
      <c r="I31" s="143">
        <v>45.07</v>
      </c>
      <c r="J31" s="143">
        <v>26.270000000000003</v>
      </c>
      <c r="K31" s="82"/>
      <c r="L31" s="137">
        <v>104.35</v>
      </c>
      <c r="M31" s="137">
        <v>203.97</v>
      </c>
      <c r="N31" s="138">
        <v>6700000</v>
      </c>
      <c r="O31" s="138">
        <v>413400000</v>
      </c>
      <c r="P31" s="138">
        <v>170527500</v>
      </c>
      <c r="Q31" s="138">
        <v>242872500</v>
      </c>
      <c r="R31" s="87">
        <f t="shared" si="0"/>
        <v>6700061.6279253513</v>
      </c>
      <c r="S31" s="138">
        <v>413400000</v>
      </c>
      <c r="T31" s="87">
        <f t="shared" si="1"/>
        <v>13096421.372764101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14</v>
      </c>
      <c r="C32" s="82">
        <v>1</v>
      </c>
      <c r="D32" s="82">
        <v>4</v>
      </c>
      <c r="E32" s="82"/>
      <c r="F32" s="83" t="s">
        <v>1142</v>
      </c>
      <c r="G32" s="82">
        <v>5</v>
      </c>
      <c r="H32" s="143">
        <v>27.31</v>
      </c>
      <c r="I32" s="143">
        <v>43.77</v>
      </c>
      <c r="J32" s="143">
        <v>25.509999999999998</v>
      </c>
      <c r="K32" s="82"/>
      <c r="L32" s="137">
        <v>101.34</v>
      </c>
      <c r="M32" s="137">
        <v>198.1</v>
      </c>
      <c r="N32" s="138">
        <v>6600000</v>
      </c>
      <c r="O32" s="138">
        <v>395500000</v>
      </c>
      <c r="P32" s="138">
        <v>163143750</v>
      </c>
      <c r="Q32" s="138">
        <v>232356250</v>
      </c>
      <c r="R32" s="87">
        <f t="shared" si="0"/>
        <v>6599889.028414567</v>
      </c>
      <c r="S32" s="138">
        <v>395500000</v>
      </c>
      <c r="T32" s="87">
        <f t="shared" si="1"/>
        <v>12901500.064425949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14</v>
      </c>
      <c r="C33" s="82">
        <v>1</v>
      </c>
      <c r="D33" s="82">
        <v>4</v>
      </c>
      <c r="E33" s="82"/>
      <c r="F33" s="83" t="s">
        <v>1143</v>
      </c>
      <c r="G33" s="82">
        <v>5</v>
      </c>
      <c r="H33" s="143">
        <v>34.61</v>
      </c>
      <c r="I33" s="143">
        <v>55.48</v>
      </c>
      <c r="J33" s="143">
        <v>32.340000000000003</v>
      </c>
      <c r="K33" s="82"/>
      <c r="L33" s="137">
        <v>128.44</v>
      </c>
      <c r="M33" s="137">
        <v>251.07</v>
      </c>
      <c r="N33" s="138">
        <v>6700000</v>
      </c>
      <c r="O33" s="138">
        <v>508900000</v>
      </c>
      <c r="P33" s="138">
        <v>209921250</v>
      </c>
      <c r="Q33" s="138">
        <v>298978750</v>
      </c>
      <c r="R33" s="87">
        <f t="shared" si="0"/>
        <v>6700577.7256811922</v>
      </c>
      <c r="S33" s="138">
        <v>508900000</v>
      </c>
      <c r="T33" s="87">
        <f t="shared" si="1"/>
        <v>13098053.951936912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14</v>
      </c>
      <c r="C34" s="82">
        <v>1</v>
      </c>
      <c r="D34" s="82">
        <v>4</v>
      </c>
      <c r="E34" s="82"/>
      <c r="F34" s="83" t="s">
        <v>1144</v>
      </c>
      <c r="G34" s="82">
        <v>5</v>
      </c>
      <c r="H34" s="143">
        <v>28.56</v>
      </c>
      <c r="I34" s="143">
        <v>45.78</v>
      </c>
      <c r="J34" s="143">
        <v>26.68</v>
      </c>
      <c r="K34" s="82"/>
      <c r="L34" s="137">
        <v>105.98</v>
      </c>
      <c r="M34" s="137">
        <v>207.17000000000002</v>
      </c>
      <c r="N34" s="138">
        <v>6600000</v>
      </c>
      <c r="O34" s="138">
        <v>413600000</v>
      </c>
      <c r="P34" s="138">
        <v>170610000</v>
      </c>
      <c r="Q34" s="138">
        <v>242990000</v>
      </c>
      <c r="R34" s="87">
        <f t="shared" ref="R34:R65" si="2">S34/(M34*0.3025)</f>
        <v>6599762.1628263127</v>
      </c>
      <c r="S34" s="138">
        <v>413600000</v>
      </c>
      <c r="T34" s="87">
        <f t="shared" si="1"/>
        <v>12901233.50889533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14</v>
      </c>
      <c r="C35" s="82">
        <v>1</v>
      </c>
      <c r="D35" s="82">
        <v>4</v>
      </c>
      <c r="E35" s="82"/>
      <c r="F35" s="83" t="s">
        <v>1145</v>
      </c>
      <c r="G35" s="82">
        <v>5</v>
      </c>
      <c r="H35" s="143">
        <v>28.12</v>
      </c>
      <c r="I35" s="143">
        <v>45.07</v>
      </c>
      <c r="J35" s="143">
        <v>26.270000000000003</v>
      </c>
      <c r="K35" s="82"/>
      <c r="L35" s="137">
        <v>104.35</v>
      </c>
      <c r="M35" s="137">
        <v>203.97</v>
      </c>
      <c r="N35" s="138">
        <v>6700000</v>
      </c>
      <c r="O35" s="138">
        <v>413400000</v>
      </c>
      <c r="P35" s="138">
        <v>170527500</v>
      </c>
      <c r="Q35" s="138">
        <v>242872500</v>
      </c>
      <c r="R35" s="87">
        <f t="shared" si="2"/>
        <v>6700061.6279253513</v>
      </c>
      <c r="S35" s="138">
        <v>413400000</v>
      </c>
      <c r="T35" s="87">
        <f t="shared" si="1"/>
        <v>13096421.372764101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14</v>
      </c>
      <c r="C36" s="82">
        <v>1</v>
      </c>
      <c r="D36" s="82">
        <v>4</v>
      </c>
      <c r="E36" s="82"/>
      <c r="F36" s="83" t="s">
        <v>1146</v>
      </c>
      <c r="G36" s="82">
        <v>5</v>
      </c>
      <c r="H36" s="143">
        <v>30.94</v>
      </c>
      <c r="I36" s="143">
        <v>49.6</v>
      </c>
      <c r="J36" s="143">
        <v>28.91</v>
      </c>
      <c r="K36" s="82"/>
      <c r="L36" s="137">
        <v>114.82</v>
      </c>
      <c r="M36" s="137">
        <v>224.45</v>
      </c>
      <c r="N36" s="138">
        <v>6600000</v>
      </c>
      <c r="O36" s="138">
        <v>448100000</v>
      </c>
      <c r="P36" s="138">
        <v>184841250</v>
      </c>
      <c r="Q36" s="138">
        <v>263258750</v>
      </c>
      <c r="R36" s="87">
        <f t="shared" si="2"/>
        <v>6599787.5431035282</v>
      </c>
      <c r="S36" s="138">
        <v>448100000</v>
      </c>
      <c r="T36" s="87">
        <f t="shared" si="1"/>
        <v>12901256.872057019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14</v>
      </c>
      <c r="C37" s="82">
        <v>1</v>
      </c>
      <c r="D37" s="82">
        <v>4</v>
      </c>
      <c r="E37" s="82"/>
      <c r="F37" s="83" t="s">
        <v>1147</v>
      </c>
      <c r="G37" s="82">
        <v>5</v>
      </c>
      <c r="H37" s="143">
        <v>30.94</v>
      </c>
      <c r="I37" s="143">
        <v>49.6</v>
      </c>
      <c r="J37" s="143">
        <v>28.91</v>
      </c>
      <c r="K37" s="82"/>
      <c r="L37" s="137">
        <v>114.82</v>
      </c>
      <c r="M37" s="137">
        <v>224.45</v>
      </c>
      <c r="N37" s="138">
        <v>6500000</v>
      </c>
      <c r="O37" s="138">
        <v>441300000</v>
      </c>
      <c r="P37" s="138">
        <v>182036250</v>
      </c>
      <c r="Q37" s="138">
        <v>259263750</v>
      </c>
      <c r="R37" s="87">
        <f t="shared" si="2"/>
        <v>6499634.5520454962</v>
      </c>
      <c r="S37" s="138">
        <v>441300000</v>
      </c>
      <c r="T37" s="87">
        <f t="shared" si="1"/>
        <v>12705477.923764253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14</v>
      </c>
      <c r="C38" s="82">
        <v>1</v>
      </c>
      <c r="D38" s="82">
        <v>5</v>
      </c>
      <c r="E38" s="82"/>
      <c r="F38" s="83" t="s">
        <v>2272</v>
      </c>
      <c r="G38" s="82">
        <v>5</v>
      </c>
      <c r="H38" s="143">
        <v>67.239999999999995</v>
      </c>
      <c r="I38" s="143">
        <v>111.52</v>
      </c>
      <c r="J38" s="143">
        <v>65</v>
      </c>
      <c r="K38" s="82"/>
      <c r="L38" s="137">
        <v>258.18</v>
      </c>
      <c r="M38" s="137">
        <v>487.76</v>
      </c>
      <c r="N38" s="138">
        <v>6800000</v>
      </c>
      <c r="O38" s="138">
        <v>1003300000</v>
      </c>
      <c r="P38" s="138">
        <v>413861250</v>
      </c>
      <c r="Q38" s="138">
        <v>589438750</v>
      </c>
      <c r="R38" s="87">
        <f t="shared" si="2"/>
        <v>6799848.7265787134</v>
      </c>
      <c r="S38" s="138">
        <v>1003300000</v>
      </c>
      <c r="T38" s="87">
        <f t="shared" si="1"/>
        <v>12846441.300162805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14</v>
      </c>
      <c r="C39" s="82">
        <v>1</v>
      </c>
      <c r="D39" s="82">
        <v>5</v>
      </c>
      <c r="E39" s="82"/>
      <c r="F39" s="83" t="s">
        <v>1159</v>
      </c>
      <c r="G39" s="82">
        <v>5</v>
      </c>
      <c r="H39" s="143">
        <v>68.489999999999995</v>
      </c>
      <c r="I39" s="143">
        <v>113.60000000000001</v>
      </c>
      <c r="J39" s="143">
        <v>66.239999999999995</v>
      </c>
      <c r="K39" s="82"/>
      <c r="L39" s="137">
        <v>263.04000000000002</v>
      </c>
      <c r="M39" s="137">
        <v>496.93000000000006</v>
      </c>
      <c r="N39" s="138">
        <v>6850000</v>
      </c>
      <c r="O39" s="138">
        <v>1029700000</v>
      </c>
      <c r="P39" s="138">
        <v>424751250</v>
      </c>
      <c r="Q39" s="138">
        <v>604948750</v>
      </c>
      <c r="R39" s="87">
        <f t="shared" si="2"/>
        <v>6849992.8403371908</v>
      </c>
      <c r="S39" s="138">
        <v>1029700000</v>
      </c>
      <c r="T39" s="87">
        <f t="shared" si="1"/>
        <v>12940871.890772354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14</v>
      </c>
      <c r="C40" s="82">
        <v>1</v>
      </c>
      <c r="D40" s="82">
        <v>5</v>
      </c>
      <c r="E40" s="82"/>
      <c r="F40" s="83" t="s">
        <v>1160</v>
      </c>
      <c r="G40" s="82">
        <v>5</v>
      </c>
      <c r="H40" s="143">
        <v>38.869999999999997</v>
      </c>
      <c r="I40" s="143">
        <v>64.47</v>
      </c>
      <c r="J40" s="143">
        <v>37.57</v>
      </c>
      <c r="K40" s="82"/>
      <c r="L40" s="137">
        <v>149.25</v>
      </c>
      <c r="M40" s="137">
        <v>281.96000000000004</v>
      </c>
      <c r="N40" s="138">
        <v>6850000</v>
      </c>
      <c r="O40" s="138">
        <v>584300000</v>
      </c>
      <c r="P40" s="138">
        <v>241023750</v>
      </c>
      <c r="Q40" s="138">
        <v>343276250</v>
      </c>
      <c r="R40" s="87">
        <f t="shared" si="2"/>
        <v>6850511.5900620092</v>
      </c>
      <c r="S40" s="138">
        <v>584300000</v>
      </c>
      <c r="T40" s="87">
        <f t="shared" si="1"/>
        <v>12941844.207262207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14</v>
      </c>
      <c r="C41" s="82">
        <v>1</v>
      </c>
      <c r="D41" s="82">
        <v>5</v>
      </c>
      <c r="E41" s="82"/>
      <c r="F41" s="83" t="s">
        <v>1161</v>
      </c>
      <c r="G41" s="82">
        <v>5</v>
      </c>
      <c r="H41" s="143">
        <v>38.869999999999997</v>
      </c>
      <c r="I41" s="143">
        <v>64.47</v>
      </c>
      <c r="J41" s="143">
        <v>37.57</v>
      </c>
      <c r="K41" s="82"/>
      <c r="L41" s="137">
        <v>149.25</v>
      </c>
      <c r="M41" s="137">
        <v>281.96000000000004</v>
      </c>
      <c r="N41" s="138">
        <v>6750000</v>
      </c>
      <c r="O41" s="138">
        <v>575700000</v>
      </c>
      <c r="P41" s="138">
        <v>237476250</v>
      </c>
      <c r="Q41" s="138">
        <v>338223750</v>
      </c>
      <c r="R41" s="87">
        <f t="shared" si="2"/>
        <v>6749682.5644338503</v>
      </c>
      <c r="S41" s="138">
        <v>575700000</v>
      </c>
      <c r="T41" s="87">
        <f t="shared" si="1"/>
        <v>12751360.106316708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14</v>
      </c>
      <c r="C42" s="82">
        <v>1</v>
      </c>
      <c r="D42" s="82">
        <v>6</v>
      </c>
      <c r="E42" s="82"/>
      <c r="F42" s="83" t="s">
        <v>2264</v>
      </c>
      <c r="G42" s="82">
        <v>5</v>
      </c>
      <c r="H42" s="143">
        <v>67.239999999999995</v>
      </c>
      <c r="I42" s="143">
        <v>111.52</v>
      </c>
      <c r="J42" s="143">
        <v>65</v>
      </c>
      <c r="K42" s="82"/>
      <c r="L42" s="137">
        <v>258.18</v>
      </c>
      <c r="M42" s="137">
        <v>487.76</v>
      </c>
      <c r="N42" s="138">
        <v>6850000</v>
      </c>
      <c r="O42" s="138">
        <v>1010700000</v>
      </c>
      <c r="P42" s="138">
        <v>416913750</v>
      </c>
      <c r="Q42" s="138">
        <v>593786250</v>
      </c>
      <c r="R42" s="87">
        <f t="shared" si="2"/>
        <v>6850002.101019741</v>
      </c>
      <c r="S42" s="138">
        <v>1010700000</v>
      </c>
      <c r="T42" s="87">
        <f t="shared" si="1"/>
        <v>12941192.287525712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14</v>
      </c>
      <c r="C43" s="82">
        <v>1</v>
      </c>
      <c r="D43" s="82">
        <v>6</v>
      </c>
      <c r="E43" s="82"/>
      <c r="F43" s="83" t="s">
        <v>1176</v>
      </c>
      <c r="G43" s="82">
        <v>5</v>
      </c>
      <c r="H43" s="143">
        <v>68.489999999999995</v>
      </c>
      <c r="I43" s="143">
        <v>113.60000000000001</v>
      </c>
      <c r="J43" s="143">
        <v>66.239999999999995</v>
      </c>
      <c r="K43" s="82"/>
      <c r="L43" s="137">
        <v>263.04000000000002</v>
      </c>
      <c r="M43" s="137">
        <v>496.93000000000006</v>
      </c>
      <c r="N43" s="138">
        <v>6900000</v>
      </c>
      <c r="O43" s="138">
        <v>1037200000</v>
      </c>
      <c r="P43" s="138">
        <v>427845000</v>
      </c>
      <c r="Q43" s="138">
        <v>609355000</v>
      </c>
      <c r="R43" s="87">
        <f t="shared" si="2"/>
        <v>6899885.9609573027</v>
      </c>
      <c r="S43" s="138">
        <v>1037200000</v>
      </c>
      <c r="T43" s="87">
        <f t="shared" si="1"/>
        <v>13035128.993987652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14</v>
      </c>
      <c r="C44" s="82">
        <v>1</v>
      </c>
      <c r="D44" s="82">
        <v>6</v>
      </c>
      <c r="E44" s="82"/>
      <c r="F44" s="83" t="s">
        <v>1177</v>
      </c>
      <c r="G44" s="82">
        <v>5</v>
      </c>
      <c r="H44" s="143">
        <v>38.869999999999997</v>
      </c>
      <c r="I44" s="143">
        <v>64.47</v>
      </c>
      <c r="J44" s="143">
        <v>37.57</v>
      </c>
      <c r="K44" s="82"/>
      <c r="L44" s="137">
        <v>149.25</v>
      </c>
      <c r="M44" s="137">
        <v>281.96000000000004</v>
      </c>
      <c r="N44" s="138">
        <v>6900000</v>
      </c>
      <c r="O44" s="138">
        <v>588500000</v>
      </c>
      <c r="P44" s="138">
        <v>242756250</v>
      </c>
      <c r="Q44" s="138">
        <v>345743750</v>
      </c>
      <c r="R44" s="87">
        <f t="shared" si="2"/>
        <v>6899753.6723455293</v>
      </c>
      <c r="S44" s="138">
        <v>588500000</v>
      </c>
      <c r="T44" s="87">
        <f t="shared" si="1"/>
        <v>13034871.326328613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A45" s="135"/>
      <c r="B45" s="135">
        <v>14</v>
      </c>
      <c r="C45" s="82">
        <v>1</v>
      </c>
      <c r="D45" s="82">
        <v>6</v>
      </c>
      <c r="E45" s="82"/>
      <c r="F45" s="83" t="s">
        <v>1178</v>
      </c>
      <c r="G45" s="82">
        <v>5</v>
      </c>
      <c r="H45" s="143">
        <v>38.869999999999997</v>
      </c>
      <c r="I45" s="143">
        <v>64.47</v>
      </c>
      <c r="J45" s="143">
        <v>37.57</v>
      </c>
      <c r="K45" s="82"/>
      <c r="L45" s="137">
        <v>149.25</v>
      </c>
      <c r="M45" s="137">
        <v>281.96000000000004</v>
      </c>
      <c r="N45" s="138">
        <v>6800000</v>
      </c>
      <c r="O45" s="138">
        <v>580000000</v>
      </c>
      <c r="P45" s="138">
        <v>239250000</v>
      </c>
      <c r="Q45" s="138">
        <v>340750000</v>
      </c>
      <c r="R45" s="87">
        <f t="shared" si="2"/>
        <v>6800097.0772479298</v>
      </c>
      <c r="S45" s="138">
        <v>580000000</v>
      </c>
      <c r="T45" s="87">
        <f t="shared" si="1"/>
        <v>12846602.156789457</v>
      </c>
      <c r="U45" s="135"/>
      <c r="V45" s="115" t="s">
        <v>2043</v>
      </c>
      <c r="W45" s="115" t="s">
        <v>2043</v>
      </c>
      <c r="X45" s="115" t="s">
        <v>772</v>
      </c>
    </row>
    <row r="46" spans="1:24">
      <c r="A46" s="135"/>
      <c r="B46" s="135">
        <v>14</v>
      </c>
      <c r="C46" s="82">
        <v>1</v>
      </c>
      <c r="D46" s="82">
        <v>7</v>
      </c>
      <c r="E46" s="82"/>
      <c r="F46" s="83" t="s">
        <v>2273</v>
      </c>
      <c r="G46" s="82">
        <v>5</v>
      </c>
      <c r="H46" s="143">
        <v>67.239999999999995</v>
      </c>
      <c r="I46" s="143">
        <v>111.52</v>
      </c>
      <c r="J46" s="143">
        <v>65</v>
      </c>
      <c r="K46" s="82"/>
      <c r="L46" s="137">
        <v>258.18</v>
      </c>
      <c r="M46" s="137">
        <v>487.76</v>
      </c>
      <c r="N46" s="138">
        <v>6900000</v>
      </c>
      <c r="O46" s="138">
        <v>1018100000</v>
      </c>
      <c r="P46" s="138">
        <v>419966250</v>
      </c>
      <c r="Q46" s="138">
        <v>598133750</v>
      </c>
      <c r="R46" s="87">
        <f t="shared" si="2"/>
        <v>6900155.4754607677</v>
      </c>
      <c r="S46" s="138">
        <v>1018100000</v>
      </c>
      <c r="T46" s="87">
        <f t="shared" si="1"/>
        <v>13035943.274888618</v>
      </c>
      <c r="U46" s="135"/>
      <c r="V46" s="115" t="s">
        <v>2043</v>
      </c>
      <c r="W46" s="115" t="s">
        <v>2043</v>
      </c>
      <c r="X46" s="115" t="s">
        <v>772</v>
      </c>
    </row>
    <row r="47" spans="1:24">
      <c r="A47" s="135"/>
      <c r="B47" s="135">
        <v>14</v>
      </c>
      <c r="C47" s="82">
        <v>1</v>
      </c>
      <c r="D47" s="82">
        <v>7</v>
      </c>
      <c r="E47" s="82"/>
      <c r="F47" s="83" t="s">
        <v>1193</v>
      </c>
      <c r="G47" s="82">
        <v>5</v>
      </c>
      <c r="H47" s="143">
        <v>68.489999999999995</v>
      </c>
      <c r="I47" s="143">
        <v>113.60000000000001</v>
      </c>
      <c r="J47" s="143">
        <v>66.239999999999995</v>
      </c>
      <c r="K47" s="82"/>
      <c r="L47" s="137">
        <v>263.04000000000002</v>
      </c>
      <c r="M47" s="137">
        <v>496.93000000000006</v>
      </c>
      <c r="N47" s="138">
        <v>6950000</v>
      </c>
      <c r="O47" s="138">
        <v>1044700000</v>
      </c>
      <c r="P47" s="138">
        <v>430938750</v>
      </c>
      <c r="Q47" s="138">
        <v>613761250</v>
      </c>
      <c r="R47" s="87">
        <f t="shared" si="2"/>
        <v>6949779.0815774137</v>
      </c>
      <c r="S47" s="138">
        <v>1044700000</v>
      </c>
      <c r="T47" s="87">
        <f t="shared" si="1"/>
        <v>13129386.097202951</v>
      </c>
      <c r="U47" s="135"/>
      <c r="V47" s="115" t="s">
        <v>2043</v>
      </c>
      <c r="W47" s="115" t="s">
        <v>2043</v>
      </c>
      <c r="X47" s="115" t="s">
        <v>772</v>
      </c>
    </row>
    <row r="48" spans="1:24">
      <c r="A48" s="135"/>
      <c r="B48" s="135">
        <v>14</v>
      </c>
      <c r="C48" s="82">
        <v>1</v>
      </c>
      <c r="D48" s="82">
        <v>7</v>
      </c>
      <c r="E48" s="82"/>
      <c r="F48" s="83" t="s">
        <v>1194</v>
      </c>
      <c r="G48" s="82">
        <v>5</v>
      </c>
      <c r="H48" s="143">
        <v>38.869999999999997</v>
      </c>
      <c r="I48" s="143">
        <v>64.47</v>
      </c>
      <c r="J48" s="143">
        <v>37.57</v>
      </c>
      <c r="K48" s="82"/>
      <c r="L48" s="137">
        <v>149.25</v>
      </c>
      <c r="M48" s="137">
        <v>281.96000000000004</v>
      </c>
      <c r="N48" s="138">
        <v>6950000</v>
      </c>
      <c r="O48" s="138">
        <v>592800000</v>
      </c>
      <c r="P48" s="138">
        <v>244530000</v>
      </c>
      <c r="Q48" s="138">
        <v>348270000</v>
      </c>
      <c r="R48" s="87">
        <f t="shared" si="2"/>
        <v>6950168.1851596087</v>
      </c>
      <c r="S48" s="138">
        <v>592800000</v>
      </c>
      <c r="T48" s="87">
        <f t="shared" si="1"/>
        <v>13130113.376801362</v>
      </c>
      <c r="U48" s="135"/>
      <c r="V48" s="115" t="s">
        <v>2043</v>
      </c>
      <c r="W48" s="115" t="s">
        <v>2043</v>
      </c>
      <c r="X48" s="115" t="s">
        <v>772</v>
      </c>
    </row>
    <row r="49" spans="1:24">
      <c r="A49" s="135"/>
      <c r="B49" s="135">
        <v>14</v>
      </c>
      <c r="C49" s="82">
        <v>1</v>
      </c>
      <c r="D49" s="82">
        <v>7</v>
      </c>
      <c r="E49" s="82"/>
      <c r="F49" s="83" t="s">
        <v>1195</v>
      </c>
      <c r="G49" s="82">
        <v>5</v>
      </c>
      <c r="H49" s="143">
        <v>38.869999999999997</v>
      </c>
      <c r="I49" s="143">
        <v>64.47</v>
      </c>
      <c r="J49" s="143">
        <v>37.57</v>
      </c>
      <c r="K49" s="82"/>
      <c r="L49" s="137">
        <v>149.25</v>
      </c>
      <c r="M49" s="137">
        <v>281.96000000000004</v>
      </c>
      <c r="N49" s="138">
        <v>6850000</v>
      </c>
      <c r="O49" s="138">
        <v>584300000</v>
      </c>
      <c r="P49" s="138">
        <v>241023750</v>
      </c>
      <c r="Q49" s="138">
        <v>343276250</v>
      </c>
      <c r="R49" s="87">
        <f t="shared" si="2"/>
        <v>6850511.5900620092</v>
      </c>
      <c r="S49" s="138">
        <v>584300000</v>
      </c>
      <c r="T49" s="87">
        <f t="shared" si="1"/>
        <v>12941844.207262207</v>
      </c>
      <c r="U49" s="135"/>
      <c r="V49" s="115" t="s">
        <v>2043</v>
      </c>
      <c r="W49" s="115" t="s">
        <v>2043</v>
      </c>
      <c r="X49" s="115" t="s">
        <v>772</v>
      </c>
    </row>
    <row r="50" spans="1:24">
      <c r="A50" s="135"/>
      <c r="B50" s="135">
        <v>14</v>
      </c>
      <c r="C50" s="82">
        <v>1</v>
      </c>
      <c r="D50" s="82">
        <v>8</v>
      </c>
      <c r="E50" s="82"/>
      <c r="F50" s="83" t="s">
        <v>2266</v>
      </c>
      <c r="G50" s="82">
        <v>5</v>
      </c>
      <c r="H50" s="143">
        <v>67.239999999999995</v>
      </c>
      <c r="I50" s="143">
        <v>111.52</v>
      </c>
      <c r="J50" s="143">
        <v>65</v>
      </c>
      <c r="K50" s="82"/>
      <c r="L50" s="137">
        <v>258.18</v>
      </c>
      <c r="M50" s="137">
        <v>487.76</v>
      </c>
      <c r="N50" s="138">
        <v>6900000</v>
      </c>
      <c r="O50" s="138">
        <v>1018100000</v>
      </c>
      <c r="P50" s="138">
        <v>419966250</v>
      </c>
      <c r="Q50" s="138">
        <v>598133750</v>
      </c>
      <c r="R50" s="87">
        <f t="shared" si="2"/>
        <v>6900155.4754607677</v>
      </c>
      <c r="S50" s="138">
        <v>1018100000</v>
      </c>
      <c r="T50" s="87">
        <f t="shared" si="1"/>
        <v>13035943.274888618</v>
      </c>
      <c r="U50" s="135"/>
      <c r="V50" s="115" t="s">
        <v>2043</v>
      </c>
      <c r="W50" s="115" t="s">
        <v>2043</v>
      </c>
      <c r="X50" s="115" t="s">
        <v>772</v>
      </c>
    </row>
    <row r="51" spans="1:24">
      <c r="A51" s="135"/>
      <c r="B51" s="135">
        <v>14</v>
      </c>
      <c r="C51" s="82">
        <v>1</v>
      </c>
      <c r="D51" s="82">
        <v>8</v>
      </c>
      <c r="E51" s="82"/>
      <c r="F51" s="83" t="s">
        <v>1210</v>
      </c>
      <c r="G51" s="82">
        <v>5</v>
      </c>
      <c r="H51" s="143">
        <v>68.489999999999995</v>
      </c>
      <c r="I51" s="143">
        <v>113.60000000000001</v>
      </c>
      <c r="J51" s="143">
        <v>66.239999999999995</v>
      </c>
      <c r="K51" s="82"/>
      <c r="L51" s="137">
        <v>263.04000000000002</v>
      </c>
      <c r="M51" s="137">
        <v>496.93000000000006</v>
      </c>
      <c r="N51" s="138">
        <v>6950000</v>
      </c>
      <c r="O51" s="138">
        <v>1044700000</v>
      </c>
      <c r="P51" s="138">
        <v>430938750</v>
      </c>
      <c r="Q51" s="138">
        <v>613761250</v>
      </c>
      <c r="R51" s="87">
        <f t="shared" si="2"/>
        <v>6949779.0815774137</v>
      </c>
      <c r="S51" s="138">
        <v>1044700000</v>
      </c>
      <c r="T51" s="87">
        <f t="shared" si="1"/>
        <v>13129386.097202951</v>
      </c>
      <c r="U51" s="135"/>
      <c r="V51" s="115" t="s">
        <v>2043</v>
      </c>
      <c r="W51" s="115" t="s">
        <v>2043</v>
      </c>
      <c r="X51" s="115" t="s">
        <v>772</v>
      </c>
    </row>
    <row r="52" spans="1:24">
      <c r="A52" s="135"/>
      <c r="B52" s="135">
        <v>14</v>
      </c>
      <c r="C52" s="82">
        <v>1</v>
      </c>
      <c r="D52" s="82">
        <v>8</v>
      </c>
      <c r="E52" s="82"/>
      <c r="F52" s="83" t="s">
        <v>1211</v>
      </c>
      <c r="G52" s="82">
        <v>5</v>
      </c>
      <c r="H52" s="143">
        <v>38.869999999999997</v>
      </c>
      <c r="I52" s="143">
        <v>64.47</v>
      </c>
      <c r="J52" s="143">
        <v>37.57</v>
      </c>
      <c r="K52" s="82"/>
      <c r="L52" s="137">
        <v>149.25</v>
      </c>
      <c r="M52" s="137">
        <v>281.96000000000004</v>
      </c>
      <c r="N52" s="138">
        <v>6950000</v>
      </c>
      <c r="O52" s="138">
        <v>592800000</v>
      </c>
      <c r="P52" s="138">
        <v>244530000</v>
      </c>
      <c r="Q52" s="138">
        <v>348270000</v>
      </c>
      <c r="R52" s="87">
        <f t="shared" si="2"/>
        <v>6950168.1851596087</v>
      </c>
      <c r="S52" s="138">
        <v>592800000</v>
      </c>
      <c r="T52" s="87">
        <f t="shared" si="1"/>
        <v>13130113.376801362</v>
      </c>
      <c r="U52" s="135"/>
      <c r="V52" s="115" t="s">
        <v>2043</v>
      </c>
      <c r="W52" s="115" t="s">
        <v>2043</v>
      </c>
      <c r="X52" s="115" t="s">
        <v>772</v>
      </c>
    </row>
    <row r="53" spans="1:24">
      <c r="A53" s="135"/>
      <c r="B53" s="135">
        <v>14</v>
      </c>
      <c r="C53" s="82">
        <v>1</v>
      </c>
      <c r="D53" s="82">
        <v>8</v>
      </c>
      <c r="E53" s="82"/>
      <c r="F53" s="83" t="s">
        <v>1212</v>
      </c>
      <c r="G53" s="82">
        <v>5</v>
      </c>
      <c r="H53" s="143">
        <v>38.869999999999997</v>
      </c>
      <c r="I53" s="143">
        <v>64.47</v>
      </c>
      <c r="J53" s="143">
        <v>37.57</v>
      </c>
      <c r="K53" s="82"/>
      <c r="L53" s="137">
        <v>149.25</v>
      </c>
      <c r="M53" s="137">
        <v>281.96000000000004</v>
      </c>
      <c r="N53" s="138">
        <v>6850000</v>
      </c>
      <c r="O53" s="138">
        <v>584300000</v>
      </c>
      <c r="P53" s="138">
        <v>241023750</v>
      </c>
      <c r="Q53" s="138">
        <v>343276250</v>
      </c>
      <c r="R53" s="87">
        <f t="shared" si="2"/>
        <v>6850511.5900620092</v>
      </c>
      <c r="S53" s="138">
        <v>584300000</v>
      </c>
      <c r="T53" s="87">
        <f t="shared" si="1"/>
        <v>12941844.207262207</v>
      </c>
      <c r="U53" s="135"/>
      <c r="V53" s="115" t="s">
        <v>2043</v>
      </c>
      <c r="W53" s="115" t="s">
        <v>2043</v>
      </c>
      <c r="X53" s="115" t="s">
        <v>772</v>
      </c>
    </row>
    <row r="54" spans="1:24">
      <c r="A54" s="135"/>
      <c r="B54" s="135">
        <v>14</v>
      </c>
      <c r="C54" s="82">
        <v>1</v>
      </c>
      <c r="D54" s="82">
        <v>9</v>
      </c>
      <c r="E54" s="82"/>
      <c r="F54" s="83" t="s">
        <v>2271</v>
      </c>
      <c r="G54" s="82">
        <v>5</v>
      </c>
      <c r="H54" s="143">
        <v>106.1</v>
      </c>
      <c r="I54" s="143">
        <v>175.98</v>
      </c>
      <c r="J54" s="143">
        <v>102.58</v>
      </c>
      <c r="K54" s="82"/>
      <c r="L54" s="137">
        <v>407.43</v>
      </c>
      <c r="M54" s="137">
        <v>769.72</v>
      </c>
      <c r="N54" s="138">
        <v>6950000</v>
      </c>
      <c r="O54" s="138">
        <v>1618200000</v>
      </c>
      <c r="P54" s="138">
        <v>667507500</v>
      </c>
      <c r="Q54" s="138">
        <v>950692500</v>
      </c>
      <c r="R54" s="87">
        <f t="shared" si="2"/>
        <v>6949827.8433759101</v>
      </c>
      <c r="S54" s="138">
        <v>1618200000</v>
      </c>
      <c r="T54" s="87">
        <f t="shared" si="1"/>
        <v>13129670.096957283</v>
      </c>
      <c r="U54" s="135"/>
      <c r="V54" s="115" t="s">
        <v>2043</v>
      </c>
      <c r="W54" s="115" t="s">
        <v>2043</v>
      </c>
      <c r="X54" s="115" t="s">
        <v>772</v>
      </c>
    </row>
    <row r="55" spans="1:24">
      <c r="A55" s="135"/>
      <c r="B55" s="135">
        <v>14</v>
      </c>
      <c r="C55" s="82">
        <v>1</v>
      </c>
      <c r="D55" s="82">
        <v>9</v>
      </c>
      <c r="E55" s="82"/>
      <c r="F55" s="83" t="s">
        <v>1227</v>
      </c>
      <c r="G55" s="82">
        <v>5</v>
      </c>
      <c r="H55" s="143">
        <v>107.37</v>
      </c>
      <c r="I55" s="143">
        <v>178.08</v>
      </c>
      <c r="J55" s="143">
        <v>103.80000000000001</v>
      </c>
      <c r="K55" s="82"/>
      <c r="L55" s="137">
        <v>412.29</v>
      </c>
      <c r="M55" s="137">
        <v>778.89</v>
      </c>
      <c r="N55" s="138">
        <v>6950000</v>
      </c>
      <c r="O55" s="138">
        <v>1637500000</v>
      </c>
      <c r="P55" s="138">
        <v>675468750</v>
      </c>
      <c r="Q55" s="138">
        <v>962031250</v>
      </c>
      <c r="R55" s="87">
        <f t="shared" si="2"/>
        <v>6949919.9379833713</v>
      </c>
      <c r="S55" s="138">
        <v>1637500000</v>
      </c>
      <c r="T55" s="87">
        <f t="shared" si="1"/>
        <v>13129649.374216856</v>
      </c>
      <c r="U55" s="135"/>
      <c r="V55" s="115" t="s">
        <v>2043</v>
      </c>
      <c r="W55" s="115" t="s">
        <v>2043</v>
      </c>
      <c r="X55" s="115" t="s">
        <v>772</v>
      </c>
    </row>
    <row r="56" spans="1:24">
      <c r="A56" s="135"/>
      <c r="B56" s="135">
        <v>14</v>
      </c>
      <c r="C56" s="82">
        <v>1</v>
      </c>
      <c r="D56" s="82">
        <v>10</v>
      </c>
      <c r="E56" s="82"/>
      <c r="F56" s="83">
        <v>1001</v>
      </c>
      <c r="G56" s="82">
        <v>5</v>
      </c>
      <c r="H56" s="143">
        <v>106.1</v>
      </c>
      <c r="I56" s="143">
        <v>175.98</v>
      </c>
      <c r="J56" s="143">
        <v>102.58</v>
      </c>
      <c r="K56" s="82"/>
      <c r="L56" s="137">
        <v>407.43</v>
      </c>
      <c r="M56" s="137">
        <v>769.72</v>
      </c>
      <c r="N56" s="138">
        <v>7000000</v>
      </c>
      <c r="O56" s="138">
        <v>1629900000</v>
      </c>
      <c r="P56" s="138">
        <v>672333750</v>
      </c>
      <c r="Q56" s="138">
        <v>957566250</v>
      </c>
      <c r="R56" s="87">
        <f t="shared" si="2"/>
        <v>7000076.8767262362</v>
      </c>
      <c r="S56" s="138">
        <v>1629900000</v>
      </c>
      <c r="T56" s="87">
        <f t="shared" si="1"/>
        <v>13224600.970850745</v>
      </c>
      <c r="U56" s="135"/>
      <c r="V56" s="115" t="s">
        <v>2043</v>
      </c>
      <c r="W56" s="115" t="s">
        <v>2043</v>
      </c>
      <c r="X56" s="115" t="s">
        <v>772</v>
      </c>
    </row>
    <row r="57" spans="1:24">
      <c r="A57" s="135"/>
      <c r="B57" s="135">
        <v>14</v>
      </c>
      <c r="C57" s="82">
        <v>1</v>
      </c>
      <c r="D57" s="82">
        <v>10</v>
      </c>
      <c r="E57" s="82"/>
      <c r="F57" s="83">
        <v>1002</v>
      </c>
      <c r="G57" s="82">
        <v>5</v>
      </c>
      <c r="H57" s="143">
        <v>107.37</v>
      </c>
      <c r="I57" s="143">
        <v>178.08</v>
      </c>
      <c r="J57" s="143">
        <v>103.80000000000001</v>
      </c>
      <c r="K57" s="82"/>
      <c r="L57" s="137">
        <v>412.29</v>
      </c>
      <c r="M57" s="137">
        <v>778.89</v>
      </c>
      <c r="N57" s="138">
        <v>7000000</v>
      </c>
      <c r="O57" s="138">
        <v>1649300000</v>
      </c>
      <c r="P57" s="138">
        <v>680336250</v>
      </c>
      <c r="Q57" s="138">
        <v>968963750</v>
      </c>
      <c r="R57" s="87">
        <f t="shared" si="2"/>
        <v>7000001.8037960147</v>
      </c>
      <c r="S57" s="138">
        <v>1649300000</v>
      </c>
      <c r="T57" s="87">
        <f t="shared" si="1"/>
        <v>13224263.030776098</v>
      </c>
      <c r="U57" s="135"/>
      <c r="V57" s="115" t="s">
        <v>2043</v>
      </c>
      <c r="W57" s="115" t="s">
        <v>2043</v>
      </c>
      <c r="X57" s="115" t="s">
        <v>772</v>
      </c>
    </row>
    <row r="58" spans="1:24">
      <c r="A58" s="135"/>
      <c r="B58" s="135">
        <v>14</v>
      </c>
      <c r="C58" s="82">
        <v>1</v>
      </c>
      <c r="D58" s="82">
        <v>11</v>
      </c>
      <c r="E58" s="82"/>
      <c r="F58" s="83">
        <v>1101</v>
      </c>
      <c r="G58" s="82">
        <v>5</v>
      </c>
      <c r="H58" s="143">
        <v>106.1</v>
      </c>
      <c r="I58" s="143">
        <v>175.98</v>
      </c>
      <c r="J58" s="143">
        <v>102.58</v>
      </c>
      <c r="K58" s="82"/>
      <c r="L58" s="137">
        <v>407.43</v>
      </c>
      <c r="M58" s="137">
        <v>769.72</v>
      </c>
      <c r="N58" s="138">
        <v>7050000</v>
      </c>
      <c r="O58" s="138">
        <v>1641500000</v>
      </c>
      <c r="P58" s="138">
        <v>677118750</v>
      </c>
      <c r="Q58" s="138">
        <v>964381250</v>
      </c>
      <c r="R58" s="87">
        <f t="shared" si="2"/>
        <v>7049896.431159039</v>
      </c>
      <c r="S58" s="138">
        <v>1641500000</v>
      </c>
      <c r="T58" s="87">
        <f t="shared" si="1"/>
        <v>13318720.469753664</v>
      </c>
      <c r="U58" s="135"/>
      <c r="V58" s="115" t="s">
        <v>2043</v>
      </c>
      <c r="W58" s="115" t="s">
        <v>2043</v>
      </c>
      <c r="X58" s="115" t="s">
        <v>772</v>
      </c>
    </row>
    <row r="59" spans="1:24">
      <c r="A59" s="135"/>
      <c r="B59" s="135">
        <v>14</v>
      </c>
      <c r="C59" s="82">
        <v>1</v>
      </c>
      <c r="D59" s="82">
        <v>11</v>
      </c>
      <c r="E59" s="82"/>
      <c r="F59" s="83">
        <v>1102</v>
      </c>
      <c r="G59" s="82">
        <v>5</v>
      </c>
      <c r="H59" s="143">
        <v>107.37</v>
      </c>
      <c r="I59" s="143">
        <v>178.08</v>
      </c>
      <c r="J59" s="143">
        <v>103.80000000000001</v>
      </c>
      <c r="K59" s="82"/>
      <c r="L59" s="137">
        <v>412.29</v>
      </c>
      <c r="M59" s="137">
        <v>778.89</v>
      </c>
      <c r="N59" s="138">
        <v>7050000</v>
      </c>
      <c r="O59" s="138">
        <v>1661100000</v>
      </c>
      <c r="P59" s="138">
        <v>685203750</v>
      </c>
      <c r="Q59" s="138">
        <v>975896250</v>
      </c>
      <c r="R59" s="87">
        <f t="shared" si="2"/>
        <v>7050083.6696086591</v>
      </c>
      <c r="S59" s="138">
        <v>1661100000</v>
      </c>
      <c r="T59" s="87">
        <f t="shared" si="1"/>
        <v>13318876.68733534</v>
      </c>
      <c r="U59" s="135"/>
      <c r="V59" s="115" t="s">
        <v>2043</v>
      </c>
      <c r="W59" s="115" t="s">
        <v>2043</v>
      </c>
      <c r="X59" s="115" t="s">
        <v>772</v>
      </c>
    </row>
    <row r="60" spans="1:24">
      <c r="A60" s="135"/>
      <c r="B60" s="135">
        <v>14</v>
      </c>
      <c r="C60" s="82">
        <v>1</v>
      </c>
      <c r="D60" s="82">
        <v>12</v>
      </c>
      <c r="E60" s="82"/>
      <c r="F60" s="83">
        <v>1201</v>
      </c>
      <c r="G60" s="82">
        <v>5</v>
      </c>
      <c r="H60" s="143">
        <v>106.1</v>
      </c>
      <c r="I60" s="143">
        <v>175.98</v>
      </c>
      <c r="J60" s="143">
        <v>102.58</v>
      </c>
      <c r="K60" s="82"/>
      <c r="L60" s="137">
        <v>407.43</v>
      </c>
      <c r="M60" s="137">
        <v>769.72</v>
      </c>
      <c r="N60" s="138">
        <v>7100000</v>
      </c>
      <c r="O60" s="138">
        <v>1653200000</v>
      </c>
      <c r="P60" s="138">
        <v>681945000</v>
      </c>
      <c r="Q60" s="138">
        <v>971255000</v>
      </c>
      <c r="R60" s="87">
        <f t="shared" si="2"/>
        <v>7100145.4645093651</v>
      </c>
      <c r="S60" s="138">
        <v>1653200000</v>
      </c>
      <c r="T60" s="87">
        <f t="shared" si="1"/>
        <v>13413651.343647126</v>
      </c>
      <c r="U60" s="135"/>
      <c r="V60" s="115" t="s">
        <v>2043</v>
      </c>
      <c r="W60" s="115" t="s">
        <v>2043</v>
      </c>
      <c r="X60" s="115" t="s">
        <v>772</v>
      </c>
    </row>
    <row r="61" spans="1:24">
      <c r="A61" s="135"/>
      <c r="B61" s="135">
        <v>14</v>
      </c>
      <c r="C61" s="82">
        <v>1</v>
      </c>
      <c r="D61" s="82">
        <v>12</v>
      </c>
      <c r="E61" s="82"/>
      <c r="F61" s="83">
        <v>1202</v>
      </c>
      <c r="G61" s="82">
        <v>5</v>
      </c>
      <c r="H61" s="143">
        <v>107.37</v>
      </c>
      <c r="I61" s="143">
        <v>178.08</v>
      </c>
      <c r="J61" s="143">
        <v>103.80000000000001</v>
      </c>
      <c r="K61" s="82"/>
      <c r="L61" s="137">
        <v>412.29</v>
      </c>
      <c r="M61" s="137">
        <v>778.89</v>
      </c>
      <c r="N61" s="138">
        <v>7100000</v>
      </c>
      <c r="O61" s="138">
        <v>1672900000</v>
      </c>
      <c r="P61" s="138">
        <v>690071250</v>
      </c>
      <c r="Q61" s="138">
        <v>982828750</v>
      </c>
      <c r="R61" s="87">
        <f t="shared" si="2"/>
        <v>7100165.5354213025</v>
      </c>
      <c r="S61" s="138">
        <v>1672900000</v>
      </c>
      <c r="T61" s="87">
        <f t="shared" si="1"/>
        <v>13413490.343894582</v>
      </c>
      <c r="U61" s="135"/>
      <c r="V61" s="115" t="s">
        <v>2043</v>
      </c>
      <c r="W61" s="115" t="s">
        <v>2043</v>
      </c>
      <c r="X61" s="115" t="s">
        <v>772</v>
      </c>
    </row>
    <row r="62" spans="1:24">
      <c r="A62" s="135"/>
      <c r="B62" s="135">
        <v>14</v>
      </c>
      <c r="C62" s="82">
        <v>1</v>
      </c>
      <c r="D62" s="82">
        <v>13</v>
      </c>
      <c r="E62" s="82"/>
      <c r="F62" s="83">
        <v>1301</v>
      </c>
      <c r="G62" s="82">
        <v>5</v>
      </c>
      <c r="H62" s="143">
        <v>105.35</v>
      </c>
      <c r="I62" s="143">
        <v>174.72</v>
      </c>
      <c r="J62" s="143">
        <v>101.84</v>
      </c>
      <c r="K62" s="82"/>
      <c r="L62" s="137">
        <v>404.5</v>
      </c>
      <c r="M62" s="137">
        <v>764.26</v>
      </c>
      <c r="N62" s="138">
        <v>7150000</v>
      </c>
      <c r="O62" s="138">
        <v>1653000000</v>
      </c>
      <c r="P62" s="138">
        <v>681862500</v>
      </c>
      <c r="Q62" s="138">
        <v>971137500</v>
      </c>
      <c r="R62" s="87">
        <f t="shared" si="2"/>
        <v>7150004.9851063192</v>
      </c>
      <c r="S62" s="138">
        <v>1653000000</v>
      </c>
      <c r="T62" s="87">
        <f t="shared" si="1"/>
        <v>13509178.763701744</v>
      </c>
      <c r="U62" s="135"/>
      <c r="V62" s="115" t="s">
        <v>2043</v>
      </c>
      <c r="W62" s="115" t="s">
        <v>2043</v>
      </c>
      <c r="X62" s="115" t="s">
        <v>772</v>
      </c>
    </row>
    <row r="63" spans="1:24">
      <c r="A63" s="135"/>
      <c r="B63" s="135">
        <v>14</v>
      </c>
      <c r="C63" s="82">
        <v>1</v>
      </c>
      <c r="D63" s="82">
        <v>13</v>
      </c>
      <c r="E63" s="82"/>
      <c r="F63" s="83">
        <v>1302</v>
      </c>
      <c r="G63" s="82">
        <v>5</v>
      </c>
      <c r="H63" s="143">
        <v>106.14</v>
      </c>
      <c r="I63" s="143">
        <v>176.03</v>
      </c>
      <c r="J63" s="143">
        <v>102.6</v>
      </c>
      <c r="K63" s="82"/>
      <c r="L63" s="137">
        <v>407.54</v>
      </c>
      <c r="M63" s="137">
        <v>769.99</v>
      </c>
      <c r="N63" s="138">
        <v>7150000</v>
      </c>
      <c r="O63" s="138">
        <v>1665400000</v>
      </c>
      <c r="P63" s="138">
        <v>686977500</v>
      </c>
      <c r="Q63" s="138">
        <v>978422500</v>
      </c>
      <c r="R63" s="87">
        <f t="shared" si="2"/>
        <v>7150033.8257049378</v>
      </c>
      <c r="S63" s="138">
        <v>1665400000</v>
      </c>
      <c r="T63" s="87">
        <f t="shared" si="1"/>
        <v>13508991.86694446</v>
      </c>
      <c r="U63" s="135"/>
      <c r="V63" s="115" t="s">
        <v>2043</v>
      </c>
      <c r="W63" s="115" t="s">
        <v>2043</v>
      </c>
      <c r="X63" s="115" t="s">
        <v>772</v>
      </c>
    </row>
    <row r="64" spans="1:24">
      <c r="A64" s="135"/>
      <c r="B64" s="135">
        <v>14</v>
      </c>
      <c r="C64" s="82">
        <v>1</v>
      </c>
      <c r="D64" s="82">
        <v>14</v>
      </c>
      <c r="E64" s="82"/>
      <c r="F64" s="83">
        <v>1401</v>
      </c>
      <c r="G64" s="82">
        <v>5</v>
      </c>
      <c r="H64" s="143">
        <v>106.1</v>
      </c>
      <c r="I64" s="143">
        <v>175.98</v>
      </c>
      <c r="J64" s="143">
        <v>102.58</v>
      </c>
      <c r="K64" s="82"/>
      <c r="L64" s="137">
        <v>407.43</v>
      </c>
      <c r="M64" s="137">
        <v>769.72</v>
      </c>
      <c r="N64" s="138">
        <v>7200000</v>
      </c>
      <c r="O64" s="138">
        <v>1676500000</v>
      </c>
      <c r="P64" s="138">
        <v>691556250</v>
      </c>
      <c r="Q64" s="138">
        <v>984943750</v>
      </c>
      <c r="R64" s="87">
        <f t="shared" si="2"/>
        <v>7200214.0522924932</v>
      </c>
      <c r="S64" s="138">
        <v>1676500000</v>
      </c>
      <c r="T64" s="87">
        <f t="shared" si="1"/>
        <v>13602701.716443509</v>
      </c>
      <c r="U64" s="135"/>
      <c r="V64" s="115" t="s">
        <v>2043</v>
      </c>
      <c r="W64" s="115" t="s">
        <v>2043</v>
      </c>
      <c r="X64" s="115" t="s">
        <v>772</v>
      </c>
    </row>
    <row r="65" spans="1:24">
      <c r="A65" s="135"/>
      <c r="B65" s="135">
        <v>14</v>
      </c>
      <c r="C65" s="82">
        <v>1</v>
      </c>
      <c r="D65" s="82">
        <v>14</v>
      </c>
      <c r="E65" s="82"/>
      <c r="F65" s="83">
        <v>1402</v>
      </c>
      <c r="G65" s="82">
        <v>5</v>
      </c>
      <c r="H65" s="143">
        <v>107.37</v>
      </c>
      <c r="I65" s="143">
        <v>178.08</v>
      </c>
      <c r="J65" s="143">
        <v>103.80000000000001</v>
      </c>
      <c r="K65" s="82"/>
      <c r="L65" s="137">
        <v>412.29</v>
      </c>
      <c r="M65" s="137">
        <v>778.89</v>
      </c>
      <c r="N65" s="138">
        <v>7200000</v>
      </c>
      <c r="O65" s="138">
        <v>1696400000</v>
      </c>
      <c r="P65" s="138">
        <v>699765000</v>
      </c>
      <c r="Q65" s="138">
        <v>996635000</v>
      </c>
      <c r="R65" s="87">
        <f t="shared" si="2"/>
        <v>7199904.8444549562</v>
      </c>
      <c r="S65" s="138">
        <v>1696400000</v>
      </c>
      <c r="T65" s="87">
        <f t="shared" si="1"/>
        <v>13601915.84636426</v>
      </c>
      <c r="U65" s="135"/>
      <c r="V65" s="115" t="s">
        <v>2043</v>
      </c>
      <c r="W65" s="115" t="s">
        <v>2043</v>
      </c>
      <c r="X65" s="115" t="s">
        <v>772</v>
      </c>
    </row>
    <row r="66" spans="1:24">
      <c r="A66" s="135"/>
      <c r="B66" s="135">
        <v>14</v>
      </c>
      <c r="C66" s="82">
        <v>3</v>
      </c>
      <c r="D66" s="82">
        <v>15</v>
      </c>
      <c r="E66" s="82"/>
      <c r="F66" s="83">
        <v>1501</v>
      </c>
      <c r="G66" s="82">
        <v>5</v>
      </c>
      <c r="H66" s="143">
        <v>31.17</v>
      </c>
      <c r="I66" s="143">
        <v>66.83</v>
      </c>
      <c r="J66" s="143">
        <v>26.270000000000003</v>
      </c>
      <c r="K66" s="82"/>
      <c r="L66" s="137">
        <v>104.35</v>
      </c>
      <c r="M66" s="137">
        <v>226.14</v>
      </c>
      <c r="N66" s="138">
        <v>9100000</v>
      </c>
      <c r="O66" s="138">
        <v>622500000</v>
      </c>
      <c r="P66" s="138">
        <v>256781250</v>
      </c>
      <c r="Q66" s="138">
        <v>365718750</v>
      </c>
      <c r="R66" s="87">
        <f t="shared" ref="R66:R72" si="3">S66/(M66*0.3025)</f>
        <v>9099899.3529204112</v>
      </c>
      <c r="S66" s="138">
        <v>622500000</v>
      </c>
      <c r="T66" s="87">
        <f t="shared" si="1"/>
        <v>19720663.533008352</v>
      </c>
      <c r="U66" s="135"/>
      <c r="V66" s="115" t="s">
        <v>2043</v>
      </c>
      <c r="W66" s="115" t="s">
        <v>2043</v>
      </c>
      <c r="X66" s="115" t="s">
        <v>772</v>
      </c>
    </row>
    <row r="67" spans="1:24">
      <c r="A67" s="135"/>
      <c r="B67" s="135">
        <v>14</v>
      </c>
      <c r="C67" s="82">
        <v>3</v>
      </c>
      <c r="D67" s="82">
        <v>15</v>
      </c>
      <c r="E67" s="82"/>
      <c r="F67" s="83">
        <v>1502</v>
      </c>
      <c r="G67" s="82">
        <v>5</v>
      </c>
      <c r="H67" s="143">
        <v>30.27</v>
      </c>
      <c r="I67" s="143">
        <v>64.900000000000006</v>
      </c>
      <c r="J67" s="143">
        <v>25.509999999999998</v>
      </c>
      <c r="K67" s="82"/>
      <c r="L67" s="137">
        <v>101.34</v>
      </c>
      <c r="M67" s="137">
        <v>219.63</v>
      </c>
      <c r="N67" s="138">
        <v>9000000</v>
      </c>
      <c r="O67" s="138">
        <v>597900000</v>
      </c>
      <c r="P67" s="138">
        <v>246633750</v>
      </c>
      <c r="Q67" s="138">
        <v>351266250</v>
      </c>
      <c r="R67" s="87">
        <f t="shared" si="3"/>
        <v>8999357.6725394297</v>
      </c>
      <c r="S67" s="138">
        <v>597900000</v>
      </c>
      <c r="T67" s="87">
        <f t="shared" ref="T67:T72" si="4">S67/(L67*0.3025)</f>
        <v>19503936.507004488</v>
      </c>
      <c r="U67" s="135"/>
      <c r="V67" s="115" t="s">
        <v>2043</v>
      </c>
      <c r="W67" s="115" t="s">
        <v>2043</v>
      </c>
      <c r="X67" s="115" t="s">
        <v>772</v>
      </c>
    </row>
    <row r="68" spans="1:24">
      <c r="A68" s="135"/>
      <c r="B68" s="135">
        <v>14</v>
      </c>
      <c r="C68" s="82">
        <v>3</v>
      </c>
      <c r="D68" s="82">
        <v>15</v>
      </c>
      <c r="E68" s="82"/>
      <c r="F68" s="83">
        <v>1503</v>
      </c>
      <c r="G68" s="82">
        <v>5</v>
      </c>
      <c r="H68" s="143">
        <v>36.11</v>
      </c>
      <c r="I68" s="143">
        <v>77.41</v>
      </c>
      <c r="J68" s="143">
        <v>30.43</v>
      </c>
      <c r="K68" s="82"/>
      <c r="L68" s="137">
        <v>120.88</v>
      </c>
      <c r="M68" s="137">
        <v>261.96000000000004</v>
      </c>
      <c r="N68" s="138">
        <v>9050000</v>
      </c>
      <c r="O68" s="138">
        <v>717100000</v>
      </c>
      <c r="P68" s="138">
        <v>295803750</v>
      </c>
      <c r="Q68" s="138">
        <v>421296250</v>
      </c>
      <c r="R68" s="87">
        <f t="shared" si="3"/>
        <v>9049391.1757394038</v>
      </c>
      <c r="S68" s="138">
        <v>717100000</v>
      </c>
      <c r="T68" s="87">
        <f t="shared" si="4"/>
        <v>19611006.886140756</v>
      </c>
      <c r="U68" s="135"/>
      <c r="V68" s="115" t="s">
        <v>2043</v>
      </c>
      <c r="W68" s="115" t="s">
        <v>2043</v>
      </c>
      <c r="X68" s="115" t="s">
        <v>772</v>
      </c>
    </row>
    <row r="69" spans="1:24">
      <c r="A69" s="135"/>
      <c r="B69" s="135">
        <v>14</v>
      </c>
      <c r="C69" s="82">
        <v>3</v>
      </c>
      <c r="D69" s="82">
        <v>15</v>
      </c>
      <c r="E69" s="82"/>
      <c r="F69" s="83">
        <v>1504</v>
      </c>
      <c r="G69" s="82">
        <v>5</v>
      </c>
      <c r="H69" s="143">
        <v>30.61</v>
      </c>
      <c r="I69" s="143">
        <v>65.62</v>
      </c>
      <c r="J69" s="143">
        <v>25.8</v>
      </c>
      <c r="K69" s="82"/>
      <c r="L69" s="137">
        <v>102.47</v>
      </c>
      <c r="M69" s="137">
        <v>222.07000000000002</v>
      </c>
      <c r="N69" s="138">
        <v>9000000</v>
      </c>
      <c r="O69" s="138">
        <v>604600000</v>
      </c>
      <c r="P69" s="138">
        <v>249397500</v>
      </c>
      <c r="Q69" s="138">
        <v>355202500</v>
      </c>
      <c r="R69" s="87">
        <f t="shared" si="3"/>
        <v>9000214.7338695601</v>
      </c>
      <c r="S69" s="138">
        <v>604600000</v>
      </c>
      <c r="T69" s="87">
        <f t="shared" si="4"/>
        <v>19505003.278524578</v>
      </c>
      <c r="U69" s="135"/>
      <c r="V69" s="115" t="s">
        <v>2043</v>
      </c>
      <c r="W69" s="115" t="s">
        <v>2043</v>
      </c>
      <c r="X69" s="115" t="s">
        <v>772</v>
      </c>
    </row>
    <row r="70" spans="1:24">
      <c r="A70" s="135"/>
      <c r="B70" s="135">
        <v>14</v>
      </c>
      <c r="C70" s="82">
        <v>3</v>
      </c>
      <c r="D70" s="82">
        <v>15</v>
      </c>
      <c r="E70" s="82"/>
      <c r="F70" s="83">
        <v>1505</v>
      </c>
      <c r="G70" s="82">
        <v>5</v>
      </c>
      <c r="H70" s="143">
        <v>31.17</v>
      </c>
      <c r="I70" s="143">
        <v>66.83</v>
      </c>
      <c r="J70" s="143">
        <v>26.270000000000003</v>
      </c>
      <c r="K70" s="82"/>
      <c r="L70" s="137">
        <v>104.35</v>
      </c>
      <c r="M70" s="137">
        <v>226.14</v>
      </c>
      <c r="N70" s="138">
        <v>9100000</v>
      </c>
      <c r="O70" s="138">
        <v>622500000</v>
      </c>
      <c r="P70" s="138">
        <v>256781250</v>
      </c>
      <c r="Q70" s="138">
        <v>365718750</v>
      </c>
      <c r="R70" s="87">
        <f t="shared" si="3"/>
        <v>9099899.3529204112</v>
      </c>
      <c r="S70" s="138">
        <v>622500000</v>
      </c>
      <c r="T70" s="87">
        <f t="shared" si="4"/>
        <v>19720663.533008352</v>
      </c>
      <c r="U70" s="135"/>
      <c r="V70" s="115" t="s">
        <v>2043</v>
      </c>
      <c r="W70" s="115" t="s">
        <v>2043</v>
      </c>
      <c r="X70" s="115" t="s">
        <v>772</v>
      </c>
    </row>
    <row r="71" spans="1:24">
      <c r="A71" s="135"/>
      <c r="B71" s="135">
        <v>14</v>
      </c>
      <c r="C71" s="82">
        <v>1</v>
      </c>
      <c r="D71" s="82">
        <v>15</v>
      </c>
      <c r="E71" s="82"/>
      <c r="F71" s="83">
        <v>1506</v>
      </c>
      <c r="G71" s="82">
        <v>5</v>
      </c>
      <c r="H71" s="143">
        <v>31</v>
      </c>
      <c r="I71" s="143">
        <v>49.6</v>
      </c>
      <c r="J71" s="143">
        <v>28.91</v>
      </c>
      <c r="K71" s="82"/>
      <c r="L71" s="137">
        <v>114.82</v>
      </c>
      <c r="M71" s="137">
        <v>224.89999999999998</v>
      </c>
      <c r="N71" s="138">
        <v>7500000</v>
      </c>
      <c r="O71" s="138">
        <v>510200000</v>
      </c>
      <c r="P71" s="138">
        <v>210457500</v>
      </c>
      <c r="Q71" s="138">
        <v>299742500</v>
      </c>
      <c r="R71" s="87">
        <f t="shared" si="3"/>
        <v>7499384.4830944156</v>
      </c>
      <c r="S71" s="138">
        <v>510200000</v>
      </c>
      <c r="T71" s="87">
        <f t="shared" si="4"/>
        <v>14689179.326318881</v>
      </c>
      <c r="U71" s="135"/>
      <c r="V71" s="115" t="s">
        <v>2043</v>
      </c>
      <c r="W71" s="115" t="s">
        <v>2043</v>
      </c>
      <c r="X71" s="115" t="s">
        <v>772</v>
      </c>
    </row>
    <row r="72" spans="1:24">
      <c r="A72" s="135"/>
      <c r="B72" s="135">
        <v>14</v>
      </c>
      <c r="C72" s="82">
        <v>1</v>
      </c>
      <c r="D72" s="82">
        <v>15</v>
      </c>
      <c r="E72" s="82"/>
      <c r="F72" s="83">
        <v>1507</v>
      </c>
      <c r="G72" s="82">
        <v>5</v>
      </c>
      <c r="H72" s="143">
        <v>31</v>
      </c>
      <c r="I72" s="143">
        <v>49.6</v>
      </c>
      <c r="J72" s="143">
        <v>28.91</v>
      </c>
      <c r="K72" s="82"/>
      <c r="L72" s="137">
        <v>114.82</v>
      </c>
      <c r="M72" s="137">
        <v>224.89999999999998</v>
      </c>
      <c r="N72" s="138">
        <v>7500000</v>
      </c>
      <c r="O72" s="138">
        <v>510200000</v>
      </c>
      <c r="P72" s="138">
        <v>210457500</v>
      </c>
      <c r="Q72" s="138">
        <v>299742500</v>
      </c>
      <c r="R72" s="87">
        <f t="shared" si="3"/>
        <v>7499384.4830944156</v>
      </c>
      <c r="S72" s="138">
        <v>510200000</v>
      </c>
      <c r="T72" s="87">
        <f t="shared" si="4"/>
        <v>14689179.326318881</v>
      </c>
      <c r="U72" s="135"/>
      <c r="V72" s="115" t="s">
        <v>2043</v>
      </c>
      <c r="W72" s="115" t="s">
        <v>2043</v>
      </c>
      <c r="X72" s="115" t="s">
        <v>772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X115"/>
  <sheetViews>
    <sheetView zoomScale="90" zoomScaleNormal="90" workbookViewId="0">
      <selection sqref="A1:XFD1"/>
    </sheetView>
  </sheetViews>
  <sheetFormatPr defaultRowHeight="11.25"/>
  <cols>
    <col min="1" max="1" width="7.1640625" style="140" customWidth="1"/>
    <col min="2" max="2" width="7.83203125" style="140" customWidth="1"/>
    <col min="3" max="3" width="6.33203125" style="140" customWidth="1"/>
    <col min="4" max="4" width="4.5" style="140" customWidth="1"/>
    <col min="5" max="5" width="6.33203125" style="140" customWidth="1"/>
    <col min="6" max="6" width="6.83203125" style="141" customWidth="1"/>
    <col min="7" max="8" width="6.33203125" style="140" customWidth="1"/>
    <col min="9" max="9" width="8.33203125" style="140" customWidth="1"/>
    <col min="10" max="10" width="8.1640625" style="140" customWidth="1"/>
    <col min="11" max="11" width="8.33203125" style="140" customWidth="1"/>
    <col min="12" max="13" width="10" style="140" customWidth="1"/>
    <col min="14" max="14" width="13.1640625" style="142" customWidth="1"/>
    <col min="15" max="20" width="14.5" style="142" customWidth="1"/>
    <col min="21" max="21" width="8.33203125" style="140" customWidth="1"/>
    <col min="22" max="23" width="8.6640625" style="140" customWidth="1"/>
    <col min="24" max="24" width="12.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15</v>
      </c>
      <c r="C2" s="82">
        <v>2</v>
      </c>
      <c r="D2" s="82">
        <v>-1</v>
      </c>
      <c r="E2" s="82"/>
      <c r="F2" s="83" t="s">
        <v>1916</v>
      </c>
      <c r="G2" s="82">
        <v>5</v>
      </c>
      <c r="H2" s="82"/>
      <c r="I2" s="143">
        <v>94.95</v>
      </c>
      <c r="J2" s="143">
        <v>126.57</v>
      </c>
      <c r="K2" s="82"/>
      <c r="L2" s="137">
        <v>272.45</v>
      </c>
      <c r="M2" s="137">
        <v>493.96999999999997</v>
      </c>
      <c r="N2" s="87">
        <f>O2/(M2*0.3025)</f>
        <v>4299996.8044367144</v>
      </c>
      <c r="O2" s="138">
        <v>642531000</v>
      </c>
      <c r="P2" s="138">
        <v>250585000</v>
      </c>
      <c r="Q2" s="138">
        <v>391946200</v>
      </c>
      <c r="R2" s="87">
        <f>S2/(M2*0.3025)</f>
        <v>4299996.8044367144</v>
      </c>
      <c r="S2" s="138">
        <v>642531000</v>
      </c>
      <c r="T2" s="87">
        <f>S2/(L2*0.3025)</f>
        <v>7796180.6624613814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15</v>
      </c>
      <c r="C3" s="82">
        <v>2</v>
      </c>
      <c r="D3" s="82">
        <v>1</v>
      </c>
      <c r="E3" s="82"/>
      <c r="F3" s="83" t="s">
        <v>2181</v>
      </c>
      <c r="G3" s="82">
        <v>5</v>
      </c>
      <c r="H3" s="82"/>
      <c r="I3" s="143">
        <v>29.35</v>
      </c>
      <c r="J3" s="143">
        <v>39.119999999999997</v>
      </c>
      <c r="K3" s="82"/>
      <c r="L3" s="137">
        <v>84.21</v>
      </c>
      <c r="M3" s="137">
        <v>152.68</v>
      </c>
      <c r="N3" s="138">
        <v>9500000</v>
      </c>
      <c r="O3" s="138">
        <v>438764200</v>
      </c>
      <c r="P3" s="138">
        <v>171116500</v>
      </c>
      <c r="Q3" s="138">
        <v>267647700</v>
      </c>
      <c r="R3" s="87">
        <f t="shared" ref="R3:R66" si="0">S3/(M3*0.3025)</f>
        <v>9500001.0825861674</v>
      </c>
      <c r="S3" s="138">
        <v>438764200</v>
      </c>
      <c r="T3" s="87">
        <f t="shared" ref="T3:T66" si="1">S3/(L3*0.3025)</f>
        <v>17224322.114823136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15</v>
      </c>
      <c r="C4" s="82">
        <v>2</v>
      </c>
      <c r="D4" s="82">
        <v>1</v>
      </c>
      <c r="E4" s="82"/>
      <c r="F4" s="83" t="s">
        <v>1097</v>
      </c>
      <c r="G4" s="82">
        <v>5</v>
      </c>
      <c r="H4" s="82"/>
      <c r="I4" s="143">
        <v>37.270000000000003</v>
      </c>
      <c r="J4" s="143">
        <v>49.67</v>
      </c>
      <c r="K4" s="82"/>
      <c r="L4" s="137">
        <v>106.92</v>
      </c>
      <c r="M4" s="137">
        <v>193.86</v>
      </c>
      <c r="N4" s="138">
        <v>13000000</v>
      </c>
      <c r="O4" s="138">
        <v>762354500</v>
      </c>
      <c r="P4" s="138">
        <v>297316900</v>
      </c>
      <c r="Q4" s="138">
        <v>465037600</v>
      </c>
      <c r="R4" s="87">
        <f t="shared" si="0"/>
        <v>13000000.852621768</v>
      </c>
      <c r="S4" s="138">
        <v>762354500</v>
      </c>
      <c r="T4" s="87">
        <f t="shared" si="1"/>
        <v>23570708.616622299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15</v>
      </c>
      <c r="C5" s="82">
        <v>2</v>
      </c>
      <c r="D5" s="82">
        <v>1</v>
      </c>
      <c r="E5" s="82"/>
      <c r="F5" s="83" t="s">
        <v>1098</v>
      </c>
      <c r="G5" s="82">
        <v>5</v>
      </c>
      <c r="H5" s="82"/>
      <c r="I5" s="143">
        <v>35.89</v>
      </c>
      <c r="J5" s="143">
        <v>47.83</v>
      </c>
      <c r="K5" s="82"/>
      <c r="L5" s="137">
        <v>102.96</v>
      </c>
      <c r="M5" s="137">
        <v>186.68</v>
      </c>
      <c r="N5" s="138">
        <v>13000000</v>
      </c>
      <c r="O5" s="138">
        <v>734119100</v>
      </c>
      <c r="P5" s="138">
        <v>286302200</v>
      </c>
      <c r="Q5" s="138">
        <v>447816900</v>
      </c>
      <c r="R5" s="87">
        <f t="shared" si="0"/>
        <v>13000000</v>
      </c>
      <c r="S5" s="138">
        <v>734119100</v>
      </c>
      <c r="T5" s="87">
        <f t="shared" si="1"/>
        <v>23570707.070707072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15</v>
      </c>
      <c r="C6" s="82">
        <v>2</v>
      </c>
      <c r="D6" s="82">
        <v>1</v>
      </c>
      <c r="E6" s="82"/>
      <c r="F6" s="83" t="s">
        <v>1099</v>
      </c>
      <c r="G6" s="82">
        <v>8</v>
      </c>
      <c r="H6" s="82"/>
      <c r="I6" s="143">
        <v>28.2</v>
      </c>
      <c r="J6" s="143">
        <v>37.58</v>
      </c>
      <c r="K6" s="82"/>
      <c r="L6" s="137">
        <v>80.91</v>
      </c>
      <c r="M6" s="137">
        <v>146.69</v>
      </c>
      <c r="N6" s="138">
        <v>17000000</v>
      </c>
      <c r="O6" s="138">
        <v>960610000</v>
      </c>
      <c r="P6" s="138">
        <v>374640000</v>
      </c>
      <c r="Q6" s="138">
        <v>585970000</v>
      </c>
      <c r="R6" s="87">
        <f t="shared" si="0"/>
        <v>21648171.299569733</v>
      </c>
      <c r="S6" s="138">
        <v>960610000</v>
      </c>
      <c r="T6" s="87">
        <f t="shared" si="1"/>
        <v>39248180.051092379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15</v>
      </c>
      <c r="C7" s="82">
        <v>2</v>
      </c>
      <c r="D7" s="82">
        <v>1</v>
      </c>
      <c r="E7" s="82"/>
      <c r="F7" s="83" t="s">
        <v>1100</v>
      </c>
      <c r="G7" s="82">
        <v>8</v>
      </c>
      <c r="H7" s="82"/>
      <c r="I7" s="143">
        <v>35.89</v>
      </c>
      <c r="J7" s="143">
        <v>47.83</v>
      </c>
      <c r="K7" s="82"/>
      <c r="L7" s="137">
        <v>102.96</v>
      </c>
      <c r="M7" s="137">
        <v>186.68</v>
      </c>
      <c r="N7" s="138">
        <v>0</v>
      </c>
      <c r="O7" s="138">
        <v>0</v>
      </c>
      <c r="P7" s="138">
        <v>0</v>
      </c>
      <c r="Q7" s="138">
        <v>0</v>
      </c>
      <c r="R7" s="87">
        <f t="shared" si="0"/>
        <v>0</v>
      </c>
      <c r="S7" s="138">
        <v>0</v>
      </c>
      <c r="T7" s="87">
        <f t="shared" si="1"/>
        <v>0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15</v>
      </c>
      <c r="C8" s="82">
        <v>2</v>
      </c>
      <c r="D8" s="82">
        <v>1</v>
      </c>
      <c r="E8" s="82"/>
      <c r="F8" s="83" t="s">
        <v>1101</v>
      </c>
      <c r="G8" s="82">
        <v>5</v>
      </c>
      <c r="H8" s="82"/>
      <c r="I8" s="143">
        <v>37.270000000000003</v>
      </c>
      <c r="J8" s="143">
        <v>49.67</v>
      </c>
      <c r="K8" s="82"/>
      <c r="L8" s="137">
        <v>106.92</v>
      </c>
      <c r="M8" s="137">
        <v>193.86</v>
      </c>
      <c r="N8" s="138">
        <v>13000000</v>
      </c>
      <c r="O8" s="138">
        <v>762354500</v>
      </c>
      <c r="P8" s="138">
        <v>297317000</v>
      </c>
      <c r="Q8" s="138">
        <v>465037500</v>
      </c>
      <c r="R8" s="87">
        <f t="shared" si="0"/>
        <v>13000000.852621768</v>
      </c>
      <c r="S8" s="138">
        <v>762354500</v>
      </c>
      <c r="T8" s="87">
        <f t="shared" si="1"/>
        <v>23570708.616622299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15</v>
      </c>
      <c r="C9" s="82">
        <v>2</v>
      </c>
      <c r="D9" s="82">
        <v>1</v>
      </c>
      <c r="E9" s="82"/>
      <c r="F9" s="83" t="s">
        <v>1102</v>
      </c>
      <c r="G9" s="82">
        <v>5</v>
      </c>
      <c r="H9" s="82"/>
      <c r="I9" s="143">
        <v>45.68</v>
      </c>
      <c r="J9" s="143">
        <v>60.88</v>
      </c>
      <c r="K9" s="82"/>
      <c r="L9" s="137">
        <v>131.04</v>
      </c>
      <c r="M9" s="137">
        <v>237.6</v>
      </c>
      <c r="N9" s="138">
        <v>11500000</v>
      </c>
      <c r="O9" s="138">
        <v>826551000</v>
      </c>
      <c r="P9" s="138">
        <v>322353300</v>
      </c>
      <c r="Q9" s="138">
        <v>504197700</v>
      </c>
      <c r="R9" s="87">
        <f t="shared" si="0"/>
        <v>11500000</v>
      </c>
      <c r="S9" s="138">
        <v>826551000</v>
      </c>
      <c r="T9" s="87">
        <f t="shared" si="1"/>
        <v>20851648.351648353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15</v>
      </c>
      <c r="C10" s="82">
        <v>2</v>
      </c>
      <c r="D10" s="82">
        <v>2</v>
      </c>
      <c r="E10" s="82"/>
      <c r="F10" s="83" t="s">
        <v>2183</v>
      </c>
      <c r="G10" s="82">
        <v>8</v>
      </c>
      <c r="H10" s="82"/>
      <c r="I10" s="143">
        <v>36.4392</v>
      </c>
      <c r="J10" s="143">
        <v>48.551652035115715</v>
      </c>
      <c r="K10" s="82"/>
      <c r="L10" s="137">
        <v>104.49</v>
      </c>
      <c r="M10" s="137">
        <v>189.56</v>
      </c>
      <c r="N10" s="138">
        <v>7500000</v>
      </c>
      <c r="O10" s="138">
        <v>430050000</v>
      </c>
      <c r="P10" s="138">
        <v>167720000</v>
      </c>
      <c r="Q10" s="138">
        <v>262330000</v>
      </c>
      <c r="R10" s="87">
        <f t="shared" si="0"/>
        <v>7499751.4906202964</v>
      </c>
      <c r="S10" s="138">
        <v>430050000</v>
      </c>
      <c r="T10" s="87">
        <f t="shared" si="1"/>
        <v>13605635.874839541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15</v>
      </c>
      <c r="C11" s="82">
        <v>2</v>
      </c>
      <c r="D11" s="82">
        <v>2</v>
      </c>
      <c r="E11" s="82"/>
      <c r="F11" s="83" t="s">
        <v>1108</v>
      </c>
      <c r="G11" s="82">
        <v>8</v>
      </c>
      <c r="H11" s="82"/>
      <c r="I11" s="143">
        <v>36.4392</v>
      </c>
      <c r="J11" s="143">
        <v>48.551652035115715</v>
      </c>
      <c r="K11" s="82"/>
      <c r="L11" s="137">
        <v>104.49</v>
      </c>
      <c r="M11" s="137">
        <v>189.56</v>
      </c>
      <c r="N11" s="138">
        <v>7000000</v>
      </c>
      <c r="O11" s="138">
        <v>401380000</v>
      </c>
      <c r="P11" s="138">
        <v>156540000</v>
      </c>
      <c r="Q11" s="138">
        <v>244840000</v>
      </c>
      <c r="R11" s="87">
        <f t="shared" si="0"/>
        <v>6999768.0579122771</v>
      </c>
      <c r="S11" s="138">
        <v>401380000</v>
      </c>
      <c r="T11" s="87">
        <f t="shared" si="1"/>
        <v>12698593.483183572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15</v>
      </c>
      <c r="C12" s="82">
        <v>2</v>
      </c>
      <c r="D12" s="82">
        <v>2</v>
      </c>
      <c r="E12" s="82"/>
      <c r="F12" s="83" t="s">
        <v>1109</v>
      </c>
      <c r="G12" s="82">
        <v>8</v>
      </c>
      <c r="H12" s="82"/>
      <c r="I12" s="143">
        <v>33.74</v>
      </c>
      <c r="J12" s="143">
        <v>44.93</v>
      </c>
      <c r="K12" s="82"/>
      <c r="L12" s="137">
        <v>96.75</v>
      </c>
      <c r="M12" s="137">
        <v>175.42000000000002</v>
      </c>
      <c r="N12" s="138">
        <v>5953174.0116518466</v>
      </c>
      <c r="O12" s="138">
        <v>315902500</v>
      </c>
      <c r="P12" s="138">
        <v>123199000</v>
      </c>
      <c r="Q12" s="138">
        <v>192703500</v>
      </c>
      <c r="R12" s="87">
        <f t="shared" si="0"/>
        <v>5953174.0116518466</v>
      </c>
      <c r="S12" s="138">
        <v>315902500</v>
      </c>
      <c r="T12" s="87">
        <f t="shared" si="1"/>
        <v>10793858.244175369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15</v>
      </c>
      <c r="C13" s="82">
        <v>2</v>
      </c>
      <c r="D13" s="82">
        <v>2</v>
      </c>
      <c r="E13" s="82"/>
      <c r="F13" s="83" t="s">
        <v>1110</v>
      </c>
      <c r="G13" s="82">
        <v>8</v>
      </c>
      <c r="H13" s="82"/>
      <c r="I13" s="143">
        <v>33.74</v>
      </c>
      <c r="J13" s="143">
        <v>44.93</v>
      </c>
      <c r="K13" s="82"/>
      <c r="L13" s="137">
        <v>96.75</v>
      </c>
      <c r="M13" s="137">
        <v>175.42000000000002</v>
      </c>
      <c r="N13" s="138">
        <v>5953174.0116518466</v>
      </c>
      <c r="O13" s="138">
        <v>315902500</v>
      </c>
      <c r="P13" s="138">
        <v>123199000</v>
      </c>
      <c r="Q13" s="138">
        <v>192703500</v>
      </c>
      <c r="R13" s="87">
        <f t="shared" si="0"/>
        <v>5953174.0116518466</v>
      </c>
      <c r="S13" s="138">
        <v>315902500</v>
      </c>
      <c r="T13" s="87">
        <f t="shared" si="1"/>
        <v>10793858.244175369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15</v>
      </c>
      <c r="C14" s="82">
        <v>2</v>
      </c>
      <c r="D14" s="82">
        <v>2</v>
      </c>
      <c r="E14" s="82"/>
      <c r="F14" s="83" t="s">
        <v>1111</v>
      </c>
      <c r="G14" s="82">
        <v>8</v>
      </c>
      <c r="H14" s="82"/>
      <c r="I14" s="143">
        <v>37.28</v>
      </c>
      <c r="J14" s="143">
        <v>49.66</v>
      </c>
      <c r="K14" s="82"/>
      <c r="L14" s="137">
        <v>106.92</v>
      </c>
      <c r="M14" s="137">
        <v>193.85999999999999</v>
      </c>
      <c r="N14" s="138">
        <v>5952919.9311422659</v>
      </c>
      <c r="O14" s="138">
        <v>349095000</v>
      </c>
      <c r="P14" s="138">
        <v>136144500</v>
      </c>
      <c r="Q14" s="138">
        <v>212950500</v>
      </c>
      <c r="R14" s="87">
        <f t="shared" si="0"/>
        <v>5952919.9311422659</v>
      </c>
      <c r="S14" s="138">
        <v>349095000</v>
      </c>
      <c r="T14" s="87">
        <f t="shared" si="1"/>
        <v>10793425.531717543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15</v>
      </c>
      <c r="C15" s="82">
        <v>2</v>
      </c>
      <c r="D15" s="82">
        <v>2</v>
      </c>
      <c r="E15" s="82"/>
      <c r="F15" s="83" t="s">
        <v>1112</v>
      </c>
      <c r="G15" s="82">
        <v>8</v>
      </c>
      <c r="H15" s="82"/>
      <c r="I15" s="143">
        <v>33.54</v>
      </c>
      <c r="J15" s="143">
        <v>44.66</v>
      </c>
      <c r="K15" s="82"/>
      <c r="L15" s="137">
        <v>96.18</v>
      </c>
      <c r="M15" s="137">
        <v>174.38</v>
      </c>
      <c r="N15" s="138">
        <v>6208792.6149693038</v>
      </c>
      <c r="O15" s="138">
        <v>327513500</v>
      </c>
      <c r="P15" s="138">
        <v>127719500</v>
      </c>
      <c r="Q15" s="138">
        <v>199794000</v>
      </c>
      <c r="R15" s="87">
        <f t="shared" si="0"/>
        <v>6208792.6149693038</v>
      </c>
      <c r="S15" s="138">
        <v>327513500</v>
      </c>
      <c r="T15" s="87">
        <f t="shared" si="1"/>
        <v>11256906.385925837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15</v>
      </c>
      <c r="C16" s="82">
        <v>2</v>
      </c>
      <c r="D16" s="82">
        <v>2</v>
      </c>
      <c r="E16" s="82"/>
      <c r="F16" s="83" t="s">
        <v>1113</v>
      </c>
      <c r="G16" s="82">
        <v>8</v>
      </c>
      <c r="H16" s="82"/>
      <c r="I16" s="143">
        <v>30.85</v>
      </c>
      <c r="J16" s="143">
        <v>41.08</v>
      </c>
      <c r="K16" s="82"/>
      <c r="L16" s="137">
        <v>88.47</v>
      </c>
      <c r="M16" s="137">
        <v>160.4</v>
      </c>
      <c r="N16" s="138">
        <v>6208621.0094598215</v>
      </c>
      <c r="O16" s="138">
        <v>301248500</v>
      </c>
      <c r="P16" s="138">
        <v>117487000</v>
      </c>
      <c r="Q16" s="138">
        <v>183761500</v>
      </c>
      <c r="R16" s="87">
        <f t="shared" si="0"/>
        <v>6208621.0094598215</v>
      </c>
      <c r="S16" s="138">
        <v>301248500</v>
      </c>
      <c r="T16" s="87">
        <f t="shared" si="1"/>
        <v>11256502.88139884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15</v>
      </c>
      <c r="C17" s="82">
        <v>2</v>
      </c>
      <c r="D17" s="82">
        <v>2</v>
      </c>
      <c r="E17" s="82"/>
      <c r="F17" s="83" t="s">
        <v>1114</v>
      </c>
      <c r="G17" s="82">
        <v>8</v>
      </c>
      <c r="H17" s="82"/>
      <c r="I17" s="143">
        <v>34.270000000000003</v>
      </c>
      <c r="J17" s="143">
        <v>45.64</v>
      </c>
      <c r="K17" s="82"/>
      <c r="L17" s="137">
        <v>98.28</v>
      </c>
      <c r="M17" s="137">
        <v>178.19000000000003</v>
      </c>
      <c r="N17" s="138">
        <v>6378491.8967078961</v>
      </c>
      <c r="O17" s="138">
        <v>343816500</v>
      </c>
      <c r="P17" s="138">
        <v>134087500</v>
      </c>
      <c r="Q17" s="138">
        <v>209729000</v>
      </c>
      <c r="R17" s="87">
        <f t="shared" si="0"/>
        <v>6378491.8967078961</v>
      </c>
      <c r="S17" s="138">
        <v>343816500</v>
      </c>
      <c r="T17" s="87">
        <f t="shared" si="1"/>
        <v>11564748.382930201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15</v>
      </c>
      <c r="C18" s="82">
        <v>1</v>
      </c>
      <c r="D18" s="82">
        <v>3</v>
      </c>
      <c r="E18" s="82"/>
      <c r="F18" s="83" t="s">
        <v>2269</v>
      </c>
      <c r="G18" s="82">
        <v>8</v>
      </c>
      <c r="H18" s="82"/>
      <c r="I18" s="143">
        <v>34.26</v>
      </c>
      <c r="J18" s="143">
        <v>45.75</v>
      </c>
      <c r="K18" s="82"/>
      <c r="L18" s="137">
        <v>98.28</v>
      </c>
      <c r="M18" s="137">
        <v>178.29</v>
      </c>
      <c r="N18" s="138">
        <v>4650000</v>
      </c>
      <c r="O18" s="138">
        <v>250780000</v>
      </c>
      <c r="P18" s="138">
        <v>97800000</v>
      </c>
      <c r="Q18" s="138">
        <v>152980000</v>
      </c>
      <c r="R18" s="87">
        <f t="shared" si="0"/>
        <v>4649867.0334198764</v>
      </c>
      <c r="S18" s="138">
        <v>250780000</v>
      </c>
      <c r="T18" s="87">
        <f t="shared" si="1"/>
        <v>8435335.7080629803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15</v>
      </c>
      <c r="C19" s="82">
        <v>1</v>
      </c>
      <c r="D19" s="82">
        <v>3</v>
      </c>
      <c r="E19" s="82"/>
      <c r="F19" s="83" t="s">
        <v>1125</v>
      </c>
      <c r="G19" s="82">
        <v>8</v>
      </c>
      <c r="H19" s="82"/>
      <c r="I19" s="143">
        <v>35.58</v>
      </c>
      <c r="J19" s="143">
        <v>47.51</v>
      </c>
      <c r="K19" s="82"/>
      <c r="L19" s="137">
        <v>102.06</v>
      </c>
      <c r="M19" s="137">
        <v>185.14999999999998</v>
      </c>
      <c r="N19" s="138">
        <v>4600000</v>
      </c>
      <c r="O19" s="138">
        <v>257620000</v>
      </c>
      <c r="P19" s="138">
        <v>100470000</v>
      </c>
      <c r="Q19" s="138">
        <v>157150000</v>
      </c>
      <c r="R19" s="87">
        <f t="shared" si="0"/>
        <v>4599710.308594997</v>
      </c>
      <c r="S19" s="138">
        <v>257620000</v>
      </c>
      <c r="T19" s="87">
        <f t="shared" si="1"/>
        <v>8344467.6037268629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15</v>
      </c>
      <c r="C20" s="82">
        <v>1</v>
      </c>
      <c r="D20" s="82">
        <v>3</v>
      </c>
      <c r="E20" s="82"/>
      <c r="F20" s="83" t="s">
        <v>1126</v>
      </c>
      <c r="G20" s="82">
        <v>8</v>
      </c>
      <c r="H20" s="82"/>
      <c r="I20" s="143">
        <v>32.94</v>
      </c>
      <c r="J20" s="143">
        <v>43.99</v>
      </c>
      <c r="K20" s="82"/>
      <c r="L20" s="137">
        <v>94.5</v>
      </c>
      <c r="M20" s="137">
        <v>171.43</v>
      </c>
      <c r="N20" s="138">
        <v>4600000</v>
      </c>
      <c r="O20" s="138">
        <v>238540000</v>
      </c>
      <c r="P20" s="138">
        <v>93030000</v>
      </c>
      <c r="Q20" s="138">
        <v>145510000</v>
      </c>
      <c r="R20" s="87">
        <f t="shared" si="0"/>
        <v>4599906.5710265087</v>
      </c>
      <c r="S20" s="138">
        <v>238540000</v>
      </c>
      <c r="T20" s="87">
        <f t="shared" si="1"/>
        <v>8344571.2536621625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15</v>
      </c>
      <c r="C21" s="82">
        <v>1</v>
      </c>
      <c r="D21" s="82">
        <v>3</v>
      </c>
      <c r="E21" s="82"/>
      <c r="F21" s="83" t="s">
        <v>1127</v>
      </c>
      <c r="G21" s="82">
        <v>8</v>
      </c>
      <c r="H21" s="82"/>
      <c r="I21" s="143">
        <v>32.94</v>
      </c>
      <c r="J21" s="143">
        <v>43.99</v>
      </c>
      <c r="K21" s="82"/>
      <c r="L21" s="137">
        <v>94.5</v>
      </c>
      <c r="M21" s="137">
        <v>171.43</v>
      </c>
      <c r="N21" s="138">
        <v>4600000</v>
      </c>
      <c r="O21" s="138">
        <v>238540000</v>
      </c>
      <c r="P21" s="138">
        <v>93030000</v>
      </c>
      <c r="Q21" s="138">
        <v>145510000</v>
      </c>
      <c r="R21" s="87">
        <f t="shared" si="0"/>
        <v>4599906.5710265087</v>
      </c>
      <c r="S21" s="138">
        <v>238540000</v>
      </c>
      <c r="T21" s="87">
        <f t="shared" si="1"/>
        <v>8344571.2536621625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15</v>
      </c>
      <c r="C22" s="82">
        <v>1</v>
      </c>
      <c r="D22" s="82">
        <v>3</v>
      </c>
      <c r="E22" s="82"/>
      <c r="F22" s="83" t="s">
        <v>1128</v>
      </c>
      <c r="G22" s="82">
        <v>8</v>
      </c>
      <c r="H22" s="82"/>
      <c r="I22" s="143">
        <v>37.270000000000003</v>
      </c>
      <c r="J22" s="143">
        <v>49.77</v>
      </c>
      <c r="K22" s="82"/>
      <c r="L22" s="137">
        <v>106.92</v>
      </c>
      <c r="M22" s="137">
        <v>193.96</v>
      </c>
      <c r="N22" s="138">
        <v>4600000</v>
      </c>
      <c r="O22" s="138">
        <v>269880000</v>
      </c>
      <c r="P22" s="138">
        <v>105250000</v>
      </c>
      <c r="Q22" s="138">
        <v>164630000</v>
      </c>
      <c r="R22" s="87">
        <f t="shared" si="0"/>
        <v>4599738.5505062817</v>
      </c>
      <c r="S22" s="138">
        <v>269880000</v>
      </c>
      <c r="T22" s="87">
        <f t="shared" si="1"/>
        <v>8344232.0356920911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15</v>
      </c>
      <c r="C23" s="82">
        <v>1</v>
      </c>
      <c r="D23" s="82">
        <v>3</v>
      </c>
      <c r="E23" s="82"/>
      <c r="F23" s="83" t="s">
        <v>1129</v>
      </c>
      <c r="G23" s="82">
        <v>8</v>
      </c>
      <c r="H23" s="82"/>
      <c r="I23" s="143">
        <v>35.03</v>
      </c>
      <c r="J23" s="143">
        <v>46.78</v>
      </c>
      <c r="K23" s="82"/>
      <c r="L23" s="137">
        <v>100.48</v>
      </c>
      <c r="M23" s="137">
        <v>182.29</v>
      </c>
      <c r="N23" s="138">
        <v>4650000</v>
      </c>
      <c r="O23" s="138">
        <v>256410000</v>
      </c>
      <c r="P23" s="138">
        <v>100000000</v>
      </c>
      <c r="Q23" s="138">
        <v>156410000</v>
      </c>
      <c r="R23" s="87">
        <f t="shared" si="0"/>
        <v>4649933.4227679176</v>
      </c>
      <c r="S23" s="138">
        <v>256410000</v>
      </c>
      <c r="T23" s="87">
        <f t="shared" si="1"/>
        <v>8435871.4533873778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15</v>
      </c>
      <c r="C24" s="82">
        <v>1</v>
      </c>
      <c r="D24" s="82">
        <v>3</v>
      </c>
      <c r="E24" s="82"/>
      <c r="F24" s="83" t="s">
        <v>1130</v>
      </c>
      <c r="G24" s="82">
        <v>8</v>
      </c>
      <c r="H24" s="82"/>
      <c r="I24" s="143">
        <v>32.5</v>
      </c>
      <c r="J24" s="143">
        <v>43.41</v>
      </c>
      <c r="K24" s="82"/>
      <c r="L24" s="137">
        <v>93.24</v>
      </c>
      <c r="M24" s="137">
        <v>169.14999999999998</v>
      </c>
      <c r="N24" s="138">
        <v>4650000</v>
      </c>
      <c r="O24" s="138">
        <v>237920000</v>
      </c>
      <c r="P24" s="138">
        <v>92790000</v>
      </c>
      <c r="Q24" s="138">
        <v>145130000</v>
      </c>
      <c r="R24" s="87">
        <f t="shared" si="0"/>
        <v>4649792.4723276086</v>
      </c>
      <c r="S24" s="138">
        <v>237920000</v>
      </c>
      <c r="T24" s="87">
        <f t="shared" si="1"/>
        <v>8435353.8898993451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15</v>
      </c>
      <c r="C25" s="82">
        <v>1</v>
      </c>
      <c r="D25" s="82">
        <v>3</v>
      </c>
      <c r="E25" s="82"/>
      <c r="F25" s="83" t="s">
        <v>1131</v>
      </c>
      <c r="G25" s="82">
        <v>8</v>
      </c>
      <c r="H25" s="82"/>
      <c r="I25" s="143">
        <v>34.26</v>
      </c>
      <c r="J25" s="143">
        <v>45.75</v>
      </c>
      <c r="K25" s="82"/>
      <c r="L25" s="137">
        <v>98.28</v>
      </c>
      <c r="M25" s="137">
        <v>178.29</v>
      </c>
      <c r="N25" s="138">
        <v>4650000</v>
      </c>
      <c r="O25" s="138">
        <v>250780000</v>
      </c>
      <c r="P25" s="138">
        <v>97800000</v>
      </c>
      <c r="Q25" s="138">
        <v>152980000</v>
      </c>
      <c r="R25" s="87">
        <f t="shared" si="0"/>
        <v>4649867.0334198764</v>
      </c>
      <c r="S25" s="138">
        <v>250780000</v>
      </c>
      <c r="T25" s="87">
        <f t="shared" si="1"/>
        <v>8435335.7080629803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15</v>
      </c>
      <c r="C26" s="82">
        <v>1</v>
      </c>
      <c r="D26" s="82">
        <v>4</v>
      </c>
      <c r="E26" s="82"/>
      <c r="F26" s="83" t="s">
        <v>2186</v>
      </c>
      <c r="G26" s="82">
        <v>8</v>
      </c>
      <c r="H26" s="82"/>
      <c r="I26" s="143">
        <v>38.65</v>
      </c>
      <c r="J26" s="143">
        <v>51.62</v>
      </c>
      <c r="K26" s="82"/>
      <c r="L26" s="137">
        <v>110.88</v>
      </c>
      <c r="M26" s="137">
        <v>201.15</v>
      </c>
      <c r="N26" s="138">
        <v>4650000</v>
      </c>
      <c r="O26" s="138">
        <v>282930000</v>
      </c>
      <c r="P26" s="138">
        <v>110340000</v>
      </c>
      <c r="Q26" s="138">
        <v>172590000</v>
      </c>
      <c r="R26" s="87">
        <f t="shared" si="0"/>
        <v>4649792.6180659551</v>
      </c>
      <c r="S26" s="138">
        <v>282930000</v>
      </c>
      <c r="T26" s="87">
        <f t="shared" si="1"/>
        <v>8435297.4848842621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15</v>
      </c>
      <c r="C27" s="82">
        <v>1</v>
      </c>
      <c r="D27" s="82">
        <v>4</v>
      </c>
      <c r="E27" s="82"/>
      <c r="F27" s="83" t="s">
        <v>1142</v>
      </c>
      <c r="G27" s="82">
        <v>8</v>
      </c>
      <c r="H27" s="82"/>
      <c r="I27" s="143">
        <v>36.4</v>
      </c>
      <c r="J27" s="143">
        <v>48.62</v>
      </c>
      <c r="K27" s="82"/>
      <c r="L27" s="137">
        <v>104.43</v>
      </c>
      <c r="M27" s="137">
        <v>189.45000000000002</v>
      </c>
      <c r="N27" s="138">
        <v>4600000</v>
      </c>
      <c r="O27" s="138">
        <v>263610000</v>
      </c>
      <c r="P27" s="138">
        <v>102810000</v>
      </c>
      <c r="Q27" s="138">
        <v>160800000</v>
      </c>
      <c r="R27" s="87">
        <f t="shared" si="0"/>
        <v>4599831.1772442628</v>
      </c>
      <c r="S27" s="138">
        <v>263610000</v>
      </c>
      <c r="T27" s="87">
        <f t="shared" si="1"/>
        <v>8344709.5329783158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15</v>
      </c>
      <c r="C28" s="82">
        <v>1</v>
      </c>
      <c r="D28" s="82">
        <v>4</v>
      </c>
      <c r="E28" s="82"/>
      <c r="F28" s="83" t="s">
        <v>1143</v>
      </c>
      <c r="G28" s="82">
        <v>8</v>
      </c>
      <c r="H28" s="82"/>
      <c r="I28" s="143">
        <v>34.51</v>
      </c>
      <c r="J28" s="143">
        <v>46.09</v>
      </c>
      <c r="K28" s="82"/>
      <c r="L28" s="137">
        <v>99</v>
      </c>
      <c r="M28" s="137">
        <v>179.6</v>
      </c>
      <c r="N28" s="138">
        <v>4600000</v>
      </c>
      <c r="O28" s="138">
        <v>249900000</v>
      </c>
      <c r="P28" s="138">
        <v>97460000</v>
      </c>
      <c r="Q28" s="138">
        <v>152440000</v>
      </c>
      <c r="R28" s="87">
        <f t="shared" si="0"/>
        <v>4599753.3545620209</v>
      </c>
      <c r="S28" s="138">
        <v>249900000</v>
      </c>
      <c r="T28" s="87">
        <f t="shared" si="1"/>
        <v>8344603.0553468578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15</v>
      </c>
      <c r="C29" s="82">
        <v>1</v>
      </c>
      <c r="D29" s="82">
        <v>4</v>
      </c>
      <c r="E29" s="82"/>
      <c r="F29" s="83" t="s">
        <v>1144</v>
      </c>
      <c r="G29" s="82">
        <v>8</v>
      </c>
      <c r="H29" s="82"/>
      <c r="I29" s="143">
        <v>34.51</v>
      </c>
      <c r="J29" s="143">
        <v>46.09</v>
      </c>
      <c r="K29" s="82"/>
      <c r="L29" s="137">
        <v>99</v>
      </c>
      <c r="M29" s="137">
        <v>179.6</v>
      </c>
      <c r="N29" s="138">
        <v>4600000</v>
      </c>
      <c r="O29" s="138">
        <v>249900000</v>
      </c>
      <c r="P29" s="138">
        <v>97460000</v>
      </c>
      <c r="Q29" s="138">
        <v>152440000</v>
      </c>
      <c r="R29" s="87">
        <f t="shared" si="0"/>
        <v>4599753.3545620209</v>
      </c>
      <c r="S29" s="138">
        <v>249900000</v>
      </c>
      <c r="T29" s="87">
        <f t="shared" si="1"/>
        <v>8344603.0553468578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15</v>
      </c>
      <c r="C30" s="82">
        <v>1</v>
      </c>
      <c r="D30" s="82">
        <v>4</v>
      </c>
      <c r="E30" s="82"/>
      <c r="F30" s="83" t="s">
        <v>1145</v>
      </c>
      <c r="G30" s="82">
        <v>8</v>
      </c>
      <c r="H30" s="82"/>
      <c r="I30" s="143">
        <v>37.270000000000003</v>
      </c>
      <c r="J30" s="143">
        <v>49.77</v>
      </c>
      <c r="K30" s="82"/>
      <c r="L30" s="137">
        <v>106.92</v>
      </c>
      <c r="M30" s="137">
        <v>193.96</v>
      </c>
      <c r="N30" s="138">
        <v>4600000</v>
      </c>
      <c r="O30" s="138">
        <v>269880000</v>
      </c>
      <c r="P30" s="138">
        <v>105250000</v>
      </c>
      <c r="Q30" s="138">
        <v>164630000</v>
      </c>
      <c r="R30" s="87">
        <f t="shared" si="0"/>
        <v>4599738.5505062817</v>
      </c>
      <c r="S30" s="138">
        <v>269880000</v>
      </c>
      <c r="T30" s="87">
        <f t="shared" si="1"/>
        <v>8344232.0356920911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15</v>
      </c>
      <c r="C31" s="82">
        <v>1</v>
      </c>
      <c r="D31" s="82">
        <v>4</v>
      </c>
      <c r="E31" s="82"/>
      <c r="F31" s="83" t="s">
        <v>1146</v>
      </c>
      <c r="G31" s="82">
        <v>8</v>
      </c>
      <c r="H31" s="82"/>
      <c r="I31" s="143">
        <v>36.19</v>
      </c>
      <c r="J31" s="143">
        <v>48.33</v>
      </c>
      <c r="K31" s="82"/>
      <c r="L31" s="137">
        <v>103.81</v>
      </c>
      <c r="M31" s="137">
        <v>188.32999999999998</v>
      </c>
      <c r="N31" s="138">
        <v>4650000</v>
      </c>
      <c r="O31" s="138">
        <v>264900000</v>
      </c>
      <c r="P31" s="138">
        <v>103310000</v>
      </c>
      <c r="Q31" s="138">
        <v>161590000</v>
      </c>
      <c r="R31" s="87">
        <f t="shared" si="0"/>
        <v>4649829.9757810393</v>
      </c>
      <c r="S31" s="138">
        <v>264900000</v>
      </c>
      <c r="T31" s="87">
        <f t="shared" si="1"/>
        <v>8435627.3898356892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15</v>
      </c>
      <c r="C32" s="82">
        <v>1</v>
      </c>
      <c r="D32" s="82">
        <v>4</v>
      </c>
      <c r="E32" s="82"/>
      <c r="F32" s="83" t="s">
        <v>1147</v>
      </c>
      <c r="G32" s="82">
        <v>8</v>
      </c>
      <c r="H32" s="82"/>
      <c r="I32" s="143">
        <v>32.5</v>
      </c>
      <c r="J32" s="143">
        <v>43.41</v>
      </c>
      <c r="K32" s="82"/>
      <c r="L32" s="137">
        <v>93.24</v>
      </c>
      <c r="M32" s="137">
        <v>169.14999999999998</v>
      </c>
      <c r="N32" s="138">
        <v>4650000</v>
      </c>
      <c r="O32" s="138">
        <v>237920000</v>
      </c>
      <c r="P32" s="138">
        <v>92790000</v>
      </c>
      <c r="Q32" s="138">
        <v>145130000</v>
      </c>
      <c r="R32" s="87">
        <f t="shared" si="0"/>
        <v>4649792.4723276086</v>
      </c>
      <c r="S32" s="138">
        <v>237920000</v>
      </c>
      <c r="T32" s="87">
        <f t="shared" si="1"/>
        <v>8435353.8898993451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15</v>
      </c>
      <c r="C33" s="82">
        <v>1</v>
      </c>
      <c r="D33" s="82">
        <v>4</v>
      </c>
      <c r="E33" s="82"/>
      <c r="F33" s="83" t="s">
        <v>1148</v>
      </c>
      <c r="G33" s="82">
        <v>8</v>
      </c>
      <c r="H33" s="82"/>
      <c r="I33" s="143">
        <v>34.26</v>
      </c>
      <c r="J33" s="143">
        <v>45.75</v>
      </c>
      <c r="K33" s="82"/>
      <c r="L33" s="137">
        <v>98.28</v>
      </c>
      <c r="M33" s="137">
        <v>178.29</v>
      </c>
      <c r="N33" s="138">
        <v>4650000</v>
      </c>
      <c r="O33" s="138">
        <v>250780000</v>
      </c>
      <c r="P33" s="138">
        <v>97800000</v>
      </c>
      <c r="Q33" s="138">
        <v>152980000</v>
      </c>
      <c r="R33" s="87">
        <f t="shared" si="0"/>
        <v>4649867.0334198764</v>
      </c>
      <c r="S33" s="138">
        <v>250780000</v>
      </c>
      <c r="T33" s="87">
        <f t="shared" si="1"/>
        <v>8435335.7080629803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15</v>
      </c>
      <c r="C34" s="82">
        <v>1</v>
      </c>
      <c r="D34" s="82">
        <v>5</v>
      </c>
      <c r="E34" s="82"/>
      <c r="F34" s="83" t="s">
        <v>2272</v>
      </c>
      <c r="G34" s="82">
        <v>8</v>
      </c>
      <c r="H34" s="82"/>
      <c r="I34" s="143">
        <v>38.65</v>
      </c>
      <c r="J34" s="143">
        <v>51.62</v>
      </c>
      <c r="K34" s="82"/>
      <c r="L34" s="137">
        <v>110.88</v>
      </c>
      <c r="M34" s="137">
        <v>201.15</v>
      </c>
      <c r="N34" s="138">
        <v>4700000</v>
      </c>
      <c r="O34" s="138">
        <v>285980000</v>
      </c>
      <c r="P34" s="138">
        <v>111530000</v>
      </c>
      <c r="Q34" s="138">
        <v>174450000</v>
      </c>
      <c r="R34" s="87">
        <f t="shared" si="0"/>
        <v>4699917.6224313499</v>
      </c>
      <c r="S34" s="138">
        <v>285980000</v>
      </c>
      <c r="T34" s="87">
        <f t="shared" si="1"/>
        <v>8526230.4270568751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15</v>
      </c>
      <c r="C35" s="82">
        <v>1</v>
      </c>
      <c r="D35" s="82">
        <v>5</v>
      </c>
      <c r="E35" s="82"/>
      <c r="F35" s="83" t="s">
        <v>1159</v>
      </c>
      <c r="G35" s="82">
        <v>8</v>
      </c>
      <c r="H35" s="82"/>
      <c r="I35" s="143">
        <v>36.4</v>
      </c>
      <c r="J35" s="143">
        <v>48.62</v>
      </c>
      <c r="K35" s="82"/>
      <c r="L35" s="137">
        <v>104.43</v>
      </c>
      <c r="M35" s="137">
        <v>189.45000000000002</v>
      </c>
      <c r="N35" s="138">
        <v>4650000</v>
      </c>
      <c r="O35" s="138">
        <v>266470000</v>
      </c>
      <c r="P35" s="138">
        <v>103920000</v>
      </c>
      <c r="Q35" s="138">
        <v>162550000</v>
      </c>
      <c r="R35" s="87">
        <f t="shared" si="0"/>
        <v>4649736.4052967587</v>
      </c>
      <c r="S35" s="138">
        <v>266470000</v>
      </c>
      <c r="T35" s="87">
        <f t="shared" si="1"/>
        <v>8435244.2974573504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15</v>
      </c>
      <c r="C36" s="82">
        <v>1</v>
      </c>
      <c r="D36" s="82">
        <v>5</v>
      </c>
      <c r="E36" s="82"/>
      <c r="F36" s="83" t="s">
        <v>1160</v>
      </c>
      <c r="G36" s="82">
        <v>8</v>
      </c>
      <c r="H36" s="82"/>
      <c r="I36" s="143">
        <v>34.51</v>
      </c>
      <c r="J36" s="143">
        <v>46.09</v>
      </c>
      <c r="K36" s="82"/>
      <c r="L36" s="137">
        <v>99</v>
      </c>
      <c r="M36" s="137">
        <v>179.6</v>
      </c>
      <c r="N36" s="138">
        <v>4650000</v>
      </c>
      <c r="O36" s="138">
        <v>252620000</v>
      </c>
      <c r="P36" s="138">
        <v>98520000</v>
      </c>
      <c r="Q36" s="138">
        <v>154100000</v>
      </c>
      <c r="R36" s="87">
        <f t="shared" si="0"/>
        <v>4649818.6971967099</v>
      </c>
      <c r="S36" s="138">
        <v>252620000</v>
      </c>
      <c r="T36" s="87">
        <f t="shared" si="1"/>
        <v>8435428.6668336261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15</v>
      </c>
      <c r="C37" s="82">
        <v>1</v>
      </c>
      <c r="D37" s="82">
        <v>5</v>
      </c>
      <c r="E37" s="82"/>
      <c r="F37" s="83" t="s">
        <v>1161</v>
      </c>
      <c r="G37" s="82">
        <v>8</v>
      </c>
      <c r="H37" s="82"/>
      <c r="I37" s="143">
        <v>34.51</v>
      </c>
      <c r="J37" s="143">
        <v>46.09</v>
      </c>
      <c r="K37" s="82"/>
      <c r="L37" s="137">
        <v>99</v>
      </c>
      <c r="M37" s="137">
        <v>179.6</v>
      </c>
      <c r="N37" s="138">
        <v>4650000</v>
      </c>
      <c r="O37" s="138">
        <v>252620000</v>
      </c>
      <c r="P37" s="138">
        <v>98520000</v>
      </c>
      <c r="Q37" s="138">
        <v>154100000</v>
      </c>
      <c r="R37" s="87">
        <f t="shared" si="0"/>
        <v>4649818.6971967099</v>
      </c>
      <c r="S37" s="138">
        <v>252620000</v>
      </c>
      <c r="T37" s="87">
        <f t="shared" si="1"/>
        <v>8435428.6668336261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15</v>
      </c>
      <c r="C38" s="82">
        <v>1</v>
      </c>
      <c r="D38" s="82">
        <v>5</v>
      </c>
      <c r="E38" s="82"/>
      <c r="F38" s="83" t="s">
        <v>1162</v>
      </c>
      <c r="G38" s="82">
        <v>8</v>
      </c>
      <c r="H38" s="82"/>
      <c r="I38" s="143">
        <v>37.270000000000003</v>
      </c>
      <c r="J38" s="143">
        <v>49.77</v>
      </c>
      <c r="K38" s="82"/>
      <c r="L38" s="137">
        <v>106.92</v>
      </c>
      <c r="M38" s="137">
        <v>193.96</v>
      </c>
      <c r="N38" s="138">
        <v>4650000</v>
      </c>
      <c r="O38" s="138">
        <v>272820000</v>
      </c>
      <c r="P38" s="138">
        <v>106400000</v>
      </c>
      <c r="Q38" s="138">
        <v>166420000</v>
      </c>
      <c r="R38" s="87">
        <f t="shared" si="0"/>
        <v>4649846.8628617302</v>
      </c>
      <c r="S38" s="138">
        <v>272820000</v>
      </c>
      <c r="T38" s="87">
        <f t="shared" si="1"/>
        <v>8435131.851109812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15</v>
      </c>
      <c r="C39" s="82">
        <v>1</v>
      </c>
      <c r="D39" s="82">
        <v>5</v>
      </c>
      <c r="E39" s="82"/>
      <c r="F39" s="83" t="s">
        <v>1163</v>
      </c>
      <c r="G39" s="82">
        <v>8</v>
      </c>
      <c r="H39" s="82"/>
      <c r="I39" s="143">
        <v>37.130000000000003</v>
      </c>
      <c r="J39" s="143">
        <v>49.58</v>
      </c>
      <c r="K39" s="82"/>
      <c r="L39" s="137">
        <v>106.5</v>
      </c>
      <c r="M39" s="137">
        <v>193.20999999999998</v>
      </c>
      <c r="N39" s="138">
        <v>4700000</v>
      </c>
      <c r="O39" s="138">
        <v>274690000</v>
      </c>
      <c r="P39" s="138">
        <v>107130000</v>
      </c>
      <c r="Q39" s="138">
        <v>167560000</v>
      </c>
      <c r="R39" s="87">
        <f t="shared" si="0"/>
        <v>4699891.908816725</v>
      </c>
      <c r="S39" s="138">
        <v>274690000</v>
      </c>
      <c r="T39" s="87">
        <f t="shared" si="1"/>
        <v>8526442.4009622466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15</v>
      </c>
      <c r="C40" s="82">
        <v>1</v>
      </c>
      <c r="D40" s="82">
        <v>5</v>
      </c>
      <c r="E40" s="82"/>
      <c r="F40" s="83" t="s">
        <v>1164</v>
      </c>
      <c r="G40" s="82">
        <v>8</v>
      </c>
      <c r="H40" s="82"/>
      <c r="I40" s="143">
        <v>32.5</v>
      </c>
      <c r="J40" s="143">
        <v>43.41</v>
      </c>
      <c r="K40" s="82"/>
      <c r="L40" s="137">
        <v>93.24</v>
      </c>
      <c r="M40" s="137">
        <v>169.14999999999998</v>
      </c>
      <c r="N40" s="138">
        <v>4700000</v>
      </c>
      <c r="O40" s="138">
        <v>240480000</v>
      </c>
      <c r="P40" s="138">
        <v>93790000</v>
      </c>
      <c r="Q40" s="138">
        <v>146690000</v>
      </c>
      <c r="R40" s="87">
        <f t="shared" si="0"/>
        <v>4699823.8640944147</v>
      </c>
      <c r="S40" s="138">
        <v>240480000</v>
      </c>
      <c r="T40" s="87">
        <f t="shared" si="1"/>
        <v>8526117.617026709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15</v>
      </c>
      <c r="C41" s="82">
        <v>1</v>
      </c>
      <c r="D41" s="82">
        <v>5</v>
      </c>
      <c r="E41" s="82"/>
      <c r="F41" s="83" t="s">
        <v>1165</v>
      </c>
      <c r="G41" s="82">
        <v>8</v>
      </c>
      <c r="H41" s="82"/>
      <c r="I41" s="143">
        <v>34.26</v>
      </c>
      <c r="J41" s="143">
        <v>45.75</v>
      </c>
      <c r="K41" s="82"/>
      <c r="L41" s="137">
        <v>98.28</v>
      </c>
      <c r="M41" s="137">
        <v>178.29</v>
      </c>
      <c r="N41" s="138">
        <v>4700000</v>
      </c>
      <c r="O41" s="138">
        <v>253470000</v>
      </c>
      <c r="P41" s="138">
        <v>98850000</v>
      </c>
      <c r="Q41" s="138">
        <v>154620000</v>
      </c>
      <c r="R41" s="87">
        <f t="shared" si="0"/>
        <v>4699743.9866055353</v>
      </c>
      <c r="S41" s="138">
        <v>253470000</v>
      </c>
      <c r="T41" s="87">
        <f t="shared" si="1"/>
        <v>8525817.6167267077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15</v>
      </c>
      <c r="C42" s="82">
        <v>1</v>
      </c>
      <c r="D42" s="82">
        <v>6</v>
      </c>
      <c r="E42" s="82"/>
      <c r="F42" s="83" t="s">
        <v>2189</v>
      </c>
      <c r="G42" s="82">
        <v>8</v>
      </c>
      <c r="H42" s="82"/>
      <c r="I42" s="143">
        <v>38.65</v>
      </c>
      <c r="J42" s="143">
        <v>51.62</v>
      </c>
      <c r="K42" s="82"/>
      <c r="L42" s="137">
        <v>110.88</v>
      </c>
      <c r="M42" s="137">
        <v>201.15</v>
      </c>
      <c r="N42" s="138">
        <v>4750000</v>
      </c>
      <c r="O42" s="138">
        <v>289020000</v>
      </c>
      <c r="P42" s="138">
        <v>112720000</v>
      </c>
      <c r="Q42" s="138">
        <v>176300000</v>
      </c>
      <c r="R42" s="87">
        <f t="shared" si="0"/>
        <v>4749878.2825201368</v>
      </c>
      <c r="S42" s="138">
        <v>289020000</v>
      </c>
      <c r="T42" s="87">
        <f t="shared" si="1"/>
        <v>8616865.2284354772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15</v>
      </c>
      <c r="C43" s="82">
        <v>1</v>
      </c>
      <c r="D43" s="82">
        <v>6</v>
      </c>
      <c r="E43" s="82"/>
      <c r="F43" s="83" t="s">
        <v>1176</v>
      </c>
      <c r="G43" s="82">
        <v>8</v>
      </c>
      <c r="H43" s="82"/>
      <c r="I43" s="143">
        <v>36.4</v>
      </c>
      <c r="J43" s="143">
        <v>48.62</v>
      </c>
      <c r="K43" s="82"/>
      <c r="L43" s="137">
        <v>104.43</v>
      </c>
      <c r="M43" s="137">
        <v>189.45000000000002</v>
      </c>
      <c r="N43" s="138">
        <v>4700000</v>
      </c>
      <c r="O43" s="138">
        <v>269340000</v>
      </c>
      <c r="P43" s="138">
        <v>105040000</v>
      </c>
      <c r="Q43" s="138">
        <v>164300000</v>
      </c>
      <c r="R43" s="87">
        <f t="shared" si="0"/>
        <v>4699816.127153635</v>
      </c>
      <c r="S43" s="138">
        <v>269340000</v>
      </c>
      <c r="T43" s="87">
        <f t="shared" si="1"/>
        <v>8526095.6170569398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15</v>
      </c>
      <c r="C44" s="82">
        <v>1</v>
      </c>
      <c r="D44" s="82">
        <v>6</v>
      </c>
      <c r="E44" s="82"/>
      <c r="F44" s="83" t="s">
        <v>1177</v>
      </c>
      <c r="G44" s="82">
        <v>8</v>
      </c>
      <c r="H44" s="82"/>
      <c r="I44" s="143">
        <v>34.51</v>
      </c>
      <c r="J44" s="143">
        <v>46.09</v>
      </c>
      <c r="K44" s="82"/>
      <c r="L44" s="137">
        <v>99</v>
      </c>
      <c r="M44" s="137">
        <v>179.6</v>
      </c>
      <c r="N44" s="138">
        <v>4700000</v>
      </c>
      <c r="O44" s="138">
        <v>255340000</v>
      </c>
      <c r="P44" s="138">
        <v>99580000</v>
      </c>
      <c r="Q44" s="138">
        <v>155760000</v>
      </c>
      <c r="R44" s="87">
        <f t="shared" si="0"/>
        <v>4699884.0398313981</v>
      </c>
      <c r="S44" s="138">
        <v>255340000</v>
      </c>
      <c r="T44" s="87">
        <f t="shared" si="1"/>
        <v>8526254.2783203945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A45" s="135"/>
      <c r="B45" s="135">
        <v>15</v>
      </c>
      <c r="C45" s="82">
        <v>1</v>
      </c>
      <c r="D45" s="82">
        <v>6</v>
      </c>
      <c r="E45" s="82"/>
      <c r="F45" s="83" t="s">
        <v>1178</v>
      </c>
      <c r="G45" s="82">
        <v>8</v>
      </c>
      <c r="H45" s="82"/>
      <c r="I45" s="143">
        <v>34.51</v>
      </c>
      <c r="J45" s="143">
        <v>46.09</v>
      </c>
      <c r="K45" s="82"/>
      <c r="L45" s="137">
        <v>99</v>
      </c>
      <c r="M45" s="137">
        <v>179.6</v>
      </c>
      <c r="N45" s="138">
        <v>4700000</v>
      </c>
      <c r="O45" s="138">
        <v>255340000</v>
      </c>
      <c r="P45" s="138">
        <v>99580000</v>
      </c>
      <c r="Q45" s="138">
        <v>155760000</v>
      </c>
      <c r="R45" s="87">
        <f t="shared" si="0"/>
        <v>4699884.0398313981</v>
      </c>
      <c r="S45" s="138">
        <v>255340000</v>
      </c>
      <c r="T45" s="87">
        <f t="shared" si="1"/>
        <v>8526254.2783203945</v>
      </c>
      <c r="U45" s="135"/>
      <c r="V45" s="115" t="s">
        <v>2043</v>
      </c>
      <c r="W45" s="115" t="s">
        <v>2043</v>
      </c>
      <c r="X45" s="115" t="s">
        <v>772</v>
      </c>
    </row>
    <row r="46" spans="1:24">
      <c r="A46" s="135"/>
      <c r="B46" s="135">
        <v>15</v>
      </c>
      <c r="C46" s="82">
        <v>1</v>
      </c>
      <c r="D46" s="82">
        <v>6</v>
      </c>
      <c r="E46" s="82"/>
      <c r="F46" s="83" t="s">
        <v>1179</v>
      </c>
      <c r="G46" s="82">
        <v>8</v>
      </c>
      <c r="H46" s="82"/>
      <c r="I46" s="143">
        <v>37.270000000000003</v>
      </c>
      <c r="J46" s="143">
        <v>49.77</v>
      </c>
      <c r="K46" s="82"/>
      <c r="L46" s="137">
        <v>106.92</v>
      </c>
      <c r="M46" s="137">
        <v>193.96</v>
      </c>
      <c r="N46" s="138">
        <v>4700000</v>
      </c>
      <c r="O46" s="138">
        <v>275750000</v>
      </c>
      <c r="P46" s="138">
        <v>107540000</v>
      </c>
      <c r="Q46" s="138">
        <v>168210000</v>
      </c>
      <c r="R46" s="87">
        <f t="shared" si="0"/>
        <v>4699784.7387805954</v>
      </c>
      <c r="S46" s="138">
        <v>275750000</v>
      </c>
      <c r="T46" s="87">
        <f t="shared" si="1"/>
        <v>8525722.4834818952</v>
      </c>
      <c r="U46" s="135"/>
      <c r="V46" s="115" t="s">
        <v>2043</v>
      </c>
      <c r="W46" s="115" t="s">
        <v>2043</v>
      </c>
      <c r="X46" s="115" t="s">
        <v>772</v>
      </c>
    </row>
    <row r="47" spans="1:24">
      <c r="A47" s="135"/>
      <c r="B47" s="135">
        <v>15</v>
      </c>
      <c r="C47" s="82">
        <v>1</v>
      </c>
      <c r="D47" s="82">
        <v>6</v>
      </c>
      <c r="E47" s="82"/>
      <c r="F47" s="83" t="s">
        <v>1180</v>
      </c>
      <c r="G47" s="82">
        <v>8</v>
      </c>
      <c r="H47" s="82"/>
      <c r="I47" s="143">
        <v>37.840000000000003</v>
      </c>
      <c r="J47" s="143">
        <v>50.53</v>
      </c>
      <c r="K47" s="82"/>
      <c r="L47" s="137">
        <v>108.55</v>
      </c>
      <c r="M47" s="137">
        <v>196.92</v>
      </c>
      <c r="N47" s="138">
        <v>4750000</v>
      </c>
      <c r="O47" s="138">
        <v>282940000</v>
      </c>
      <c r="P47" s="138">
        <v>110350000</v>
      </c>
      <c r="Q47" s="138">
        <v>172590000</v>
      </c>
      <c r="R47" s="87">
        <f t="shared" si="0"/>
        <v>4749841.7782612573</v>
      </c>
      <c r="S47" s="138">
        <v>282940000</v>
      </c>
      <c r="T47" s="87">
        <f t="shared" si="1"/>
        <v>8616663.684709413</v>
      </c>
      <c r="U47" s="135"/>
      <c r="V47" s="115" t="s">
        <v>2043</v>
      </c>
      <c r="W47" s="115" t="s">
        <v>2043</v>
      </c>
      <c r="X47" s="115" t="s">
        <v>772</v>
      </c>
    </row>
    <row r="48" spans="1:24">
      <c r="A48" s="135"/>
      <c r="B48" s="135">
        <v>15</v>
      </c>
      <c r="C48" s="82">
        <v>1</v>
      </c>
      <c r="D48" s="82">
        <v>6</v>
      </c>
      <c r="E48" s="82"/>
      <c r="F48" s="83" t="s">
        <v>1181</v>
      </c>
      <c r="G48" s="82">
        <v>8</v>
      </c>
      <c r="H48" s="82"/>
      <c r="I48" s="143">
        <v>32.5</v>
      </c>
      <c r="J48" s="143">
        <v>43.41</v>
      </c>
      <c r="K48" s="82"/>
      <c r="L48" s="137">
        <v>93.24</v>
      </c>
      <c r="M48" s="137">
        <v>169.14999999999998</v>
      </c>
      <c r="N48" s="138">
        <v>4750000</v>
      </c>
      <c r="O48" s="138">
        <v>243030000</v>
      </c>
      <c r="P48" s="138">
        <v>94780000</v>
      </c>
      <c r="Q48" s="138">
        <v>148250000</v>
      </c>
      <c r="R48" s="87">
        <f t="shared" si="0"/>
        <v>4749659.8207371328</v>
      </c>
      <c r="S48" s="138">
        <v>243030000</v>
      </c>
      <c r="T48" s="87">
        <f t="shared" si="1"/>
        <v>8616526.7983449809</v>
      </c>
      <c r="U48" s="135"/>
      <c r="V48" s="115" t="s">
        <v>2043</v>
      </c>
      <c r="W48" s="115" t="s">
        <v>2043</v>
      </c>
      <c r="X48" s="115" t="s">
        <v>772</v>
      </c>
    </row>
    <row r="49" spans="1:24">
      <c r="A49" s="135"/>
      <c r="B49" s="135">
        <v>15</v>
      </c>
      <c r="C49" s="82">
        <v>1</v>
      </c>
      <c r="D49" s="82">
        <v>6</v>
      </c>
      <c r="E49" s="82"/>
      <c r="F49" s="83" t="s">
        <v>1182</v>
      </c>
      <c r="G49" s="82">
        <v>8</v>
      </c>
      <c r="H49" s="82"/>
      <c r="I49" s="143">
        <v>34.26</v>
      </c>
      <c r="J49" s="143">
        <v>45.75</v>
      </c>
      <c r="K49" s="82"/>
      <c r="L49" s="137">
        <v>98.28</v>
      </c>
      <c r="M49" s="137">
        <v>178.29</v>
      </c>
      <c r="N49" s="138">
        <v>4750000</v>
      </c>
      <c r="O49" s="138">
        <v>256180000</v>
      </c>
      <c r="P49" s="138">
        <v>99910000</v>
      </c>
      <c r="Q49" s="138">
        <v>156270000</v>
      </c>
      <c r="R49" s="87">
        <f t="shared" si="0"/>
        <v>4749991.7721568868</v>
      </c>
      <c r="S49" s="138">
        <v>256180000</v>
      </c>
      <c r="T49" s="87">
        <f t="shared" si="1"/>
        <v>8616972.2533358894</v>
      </c>
      <c r="U49" s="135"/>
      <c r="V49" s="115" t="s">
        <v>2043</v>
      </c>
      <c r="W49" s="115" t="s">
        <v>2043</v>
      </c>
      <c r="X49" s="115" t="s">
        <v>772</v>
      </c>
    </row>
    <row r="50" spans="1:24">
      <c r="A50" s="135"/>
      <c r="B50" s="135">
        <v>15</v>
      </c>
      <c r="C50" s="82">
        <v>1</v>
      </c>
      <c r="D50" s="82">
        <v>7</v>
      </c>
      <c r="E50" s="82"/>
      <c r="F50" s="83" t="s">
        <v>2265</v>
      </c>
      <c r="G50" s="82">
        <v>8</v>
      </c>
      <c r="H50" s="82"/>
      <c r="I50" s="143">
        <v>38.65</v>
      </c>
      <c r="J50" s="143">
        <v>51.62</v>
      </c>
      <c r="K50" s="82"/>
      <c r="L50" s="137">
        <v>110.88</v>
      </c>
      <c r="M50" s="137">
        <v>201.15</v>
      </c>
      <c r="N50" s="138">
        <v>4800000</v>
      </c>
      <c r="O50" s="138">
        <v>292060000</v>
      </c>
      <c r="P50" s="138">
        <v>113900000</v>
      </c>
      <c r="Q50" s="138">
        <v>178160000</v>
      </c>
      <c r="R50" s="87">
        <f t="shared" si="0"/>
        <v>4799838.9426089246</v>
      </c>
      <c r="S50" s="138">
        <v>292060000</v>
      </c>
      <c r="T50" s="87">
        <f t="shared" si="1"/>
        <v>8707500.0298140813</v>
      </c>
      <c r="U50" s="135"/>
      <c r="V50" s="115" t="s">
        <v>2043</v>
      </c>
      <c r="W50" s="115" t="s">
        <v>2043</v>
      </c>
      <c r="X50" s="115" t="s">
        <v>772</v>
      </c>
    </row>
    <row r="51" spans="1:24">
      <c r="A51" s="135"/>
      <c r="B51" s="135">
        <v>15</v>
      </c>
      <c r="C51" s="82">
        <v>1</v>
      </c>
      <c r="D51" s="82">
        <v>7</v>
      </c>
      <c r="E51" s="82"/>
      <c r="F51" s="83" t="s">
        <v>1193</v>
      </c>
      <c r="G51" s="82">
        <v>8</v>
      </c>
      <c r="H51" s="82"/>
      <c r="I51" s="143">
        <v>36.4</v>
      </c>
      <c r="J51" s="143">
        <v>48.62</v>
      </c>
      <c r="K51" s="82"/>
      <c r="L51" s="137">
        <v>104.43</v>
      </c>
      <c r="M51" s="137">
        <v>189.45000000000002</v>
      </c>
      <c r="N51" s="138">
        <v>4750000</v>
      </c>
      <c r="O51" s="138">
        <v>272210000</v>
      </c>
      <c r="P51" s="138">
        <v>106160000</v>
      </c>
      <c r="Q51" s="138">
        <v>166050000</v>
      </c>
      <c r="R51" s="87">
        <f t="shared" si="0"/>
        <v>4749895.8490105104</v>
      </c>
      <c r="S51" s="138">
        <v>272210000</v>
      </c>
      <c r="T51" s="87">
        <f t="shared" si="1"/>
        <v>8616946.9366565291</v>
      </c>
      <c r="U51" s="135"/>
      <c r="V51" s="115" t="s">
        <v>2043</v>
      </c>
      <c r="W51" s="115" t="s">
        <v>2043</v>
      </c>
      <c r="X51" s="115" t="s">
        <v>772</v>
      </c>
    </row>
    <row r="52" spans="1:24">
      <c r="A52" s="135"/>
      <c r="B52" s="135">
        <v>15</v>
      </c>
      <c r="C52" s="82">
        <v>1</v>
      </c>
      <c r="D52" s="82">
        <v>7</v>
      </c>
      <c r="E52" s="82"/>
      <c r="F52" s="83" t="s">
        <v>1194</v>
      </c>
      <c r="G52" s="82">
        <v>8</v>
      </c>
      <c r="H52" s="82"/>
      <c r="I52" s="143">
        <v>34.51</v>
      </c>
      <c r="J52" s="143">
        <v>46.09</v>
      </c>
      <c r="K52" s="82"/>
      <c r="L52" s="137">
        <v>99</v>
      </c>
      <c r="M52" s="137">
        <v>179.6</v>
      </c>
      <c r="N52" s="138">
        <v>4750000</v>
      </c>
      <c r="O52" s="138">
        <v>258050000</v>
      </c>
      <c r="P52" s="138">
        <v>100640000</v>
      </c>
      <c r="Q52" s="138">
        <v>157410000</v>
      </c>
      <c r="R52" s="87">
        <f t="shared" si="0"/>
        <v>4749765.3187064007</v>
      </c>
      <c r="S52" s="138">
        <v>258050000</v>
      </c>
      <c r="T52" s="87">
        <f t="shared" si="1"/>
        <v>8616745.9721178729</v>
      </c>
      <c r="U52" s="135"/>
      <c r="V52" s="115" t="s">
        <v>2043</v>
      </c>
      <c r="W52" s="115" t="s">
        <v>2043</v>
      </c>
      <c r="X52" s="115" t="s">
        <v>772</v>
      </c>
    </row>
    <row r="53" spans="1:24">
      <c r="A53" s="135"/>
      <c r="B53" s="135">
        <v>15</v>
      </c>
      <c r="C53" s="82">
        <v>1</v>
      </c>
      <c r="D53" s="82">
        <v>7</v>
      </c>
      <c r="E53" s="82"/>
      <c r="F53" s="83" t="s">
        <v>1195</v>
      </c>
      <c r="G53" s="82">
        <v>8</v>
      </c>
      <c r="H53" s="82"/>
      <c r="I53" s="143">
        <v>34.51</v>
      </c>
      <c r="J53" s="143">
        <v>46.09</v>
      </c>
      <c r="K53" s="82"/>
      <c r="L53" s="137">
        <v>99</v>
      </c>
      <c r="M53" s="137">
        <v>179.6</v>
      </c>
      <c r="N53" s="138">
        <v>4750000</v>
      </c>
      <c r="O53" s="138">
        <v>258050000</v>
      </c>
      <c r="P53" s="138">
        <v>100640000</v>
      </c>
      <c r="Q53" s="138">
        <v>157410000</v>
      </c>
      <c r="R53" s="87">
        <f t="shared" si="0"/>
        <v>4749765.3187064007</v>
      </c>
      <c r="S53" s="138">
        <v>258050000</v>
      </c>
      <c r="T53" s="87">
        <f t="shared" si="1"/>
        <v>8616745.9721178729</v>
      </c>
      <c r="U53" s="135"/>
      <c r="V53" s="115" t="s">
        <v>2043</v>
      </c>
      <c r="W53" s="115" t="s">
        <v>2043</v>
      </c>
      <c r="X53" s="115" t="s">
        <v>772</v>
      </c>
    </row>
    <row r="54" spans="1:24">
      <c r="A54" s="135"/>
      <c r="B54" s="135">
        <v>15</v>
      </c>
      <c r="C54" s="82">
        <v>1</v>
      </c>
      <c r="D54" s="82">
        <v>7</v>
      </c>
      <c r="E54" s="82"/>
      <c r="F54" s="83" t="s">
        <v>1196</v>
      </c>
      <c r="G54" s="82">
        <v>8</v>
      </c>
      <c r="H54" s="82"/>
      <c r="I54" s="143">
        <v>37.270000000000003</v>
      </c>
      <c r="J54" s="143">
        <v>49.77</v>
      </c>
      <c r="K54" s="82"/>
      <c r="L54" s="137">
        <v>106.92</v>
      </c>
      <c r="M54" s="137">
        <v>193.96</v>
      </c>
      <c r="N54" s="138">
        <v>4750000</v>
      </c>
      <c r="O54" s="138">
        <v>278690000</v>
      </c>
      <c r="P54" s="138">
        <v>108690000</v>
      </c>
      <c r="Q54" s="138">
        <v>170000000</v>
      </c>
      <c r="R54" s="87">
        <f t="shared" si="0"/>
        <v>4749893.0511360439</v>
      </c>
      <c r="S54" s="138">
        <v>278690000</v>
      </c>
      <c r="T54" s="87">
        <f t="shared" si="1"/>
        <v>8616622.298899617</v>
      </c>
      <c r="U54" s="135"/>
      <c r="V54" s="115" t="s">
        <v>2043</v>
      </c>
      <c r="W54" s="115" t="s">
        <v>2043</v>
      </c>
      <c r="X54" s="115" t="s">
        <v>772</v>
      </c>
    </row>
    <row r="55" spans="1:24">
      <c r="A55" s="135"/>
      <c r="B55" s="135">
        <v>15</v>
      </c>
      <c r="C55" s="82">
        <v>1</v>
      </c>
      <c r="D55" s="82">
        <v>7</v>
      </c>
      <c r="E55" s="82"/>
      <c r="F55" s="83" t="s">
        <v>1197</v>
      </c>
      <c r="G55" s="82">
        <v>8</v>
      </c>
      <c r="H55" s="82"/>
      <c r="I55" s="143">
        <v>38.33</v>
      </c>
      <c r="J55" s="143">
        <v>51.19</v>
      </c>
      <c r="K55" s="82"/>
      <c r="L55" s="137">
        <v>109.95</v>
      </c>
      <c r="M55" s="137">
        <v>199.46999999999997</v>
      </c>
      <c r="N55" s="138">
        <v>4800000</v>
      </c>
      <c r="O55" s="138">
        <v>289620000</v>
      </c>
      <c r="P55" s="138">
        <v>112950000</v>
      </c>
      <c r="Q55" s="138">
        <v>176670000</v>
      </c>
      <c r="R55" s="87">
        <f t="shared" si="0"/>
        <v>4799826.979512237</v>
      </c>
      <c r="S55" s="138">
        <v>289620000</v>
      </c>
      <c r="T55" s="87">
        <f t="shared" si="1"/>
        <v>8707789.7917535771</v>
      </c>
      <c r="U55" s="135"/>
      <c r="V55" s="115" t="s">
        <v>2043</v>
      </c>
      <c r="W55" s="115" t="s">
        <v>2043</v>
      </c>
      <c r="X55" s="115" t="s">
        <v>772</v>
      </c>
    </row>
    <row r="56" spans="1:24">
      <c r="A56" s="135"/>
      <c r="B56" s="135">
        <v>15</v>
      </c>
      <c r="C56" s="82">
        <v>1</v>
      </c>
      <c r="D56" s="82">
        <v>7</v>
      </c>
      <c r="E56" s="82"/>
      <c r="F56" s="83" t="s">
        <v>1198</v>
      </c>
      <c r="G56" s="82">
        <v>8</v>
      </c>
      <c r="H56" s="82"/>
      <c r="I56" s="143">
        <v>32.5</v>
      </c>
      <c r="J56" s="143">
        <v>43.41</v>
      </c>
      <c r="K56" s="82"/>
      <c r="L56" s="137">
        <v>93.24</v>
      </c>
      <c r="M56" s="137">
        <v>169.14999999999998</v>
      </c>
      <c r="N56" s="138">
        <v>4800000</v>
      </c>
      <c r="O56" s="138">
        <v>245590000</v>
      </c>
      <c r="P56" s="138">
        <v>95780000</v>
      </c>
      <c r="Q56" s="138">
        <v>149810000</v>
      </c>
      <c r="R56" s="87">
        <f t="shared" si="0"/>
        <v>4799691.2125039399</v>
      </c>
      <c r="S56" s="138">
        <v>245590000</v>
      </c>
      <c r="T56" s="87">
        <f t="shared" si="1"/>
        <v>8707290.5254723448</v>
      </c>
      <c r="U56" s="135"/>
      <c r="V56" s="115" t="s">
        <v>2043</v>
      </c>
      <c r="W56" s="115" t="s">
        <v>2043</v>
      </c>
      <c r="X56" s="115" t="s">
        <v>772</v>
      </c>
    </row>
    <row r="57" spans="1:24">
      <c r="A57" s="135"/>
      <c r="B57" s="135">
        <v>15</v>
      </c>
      <c r="C57" s="82">
        <v>1</v>
      </c>
      <c r="D57" s="82">
        <v>7</v>
      </c>
      <c r="E57" s="82"/>
      <c r="F57" s="83" t="s">
        <v>1199</v>
      </c>
      <c r="G57" s="82">
        <v>8</v>
      </c>
      <c r="H57" s="82"/>
      <c r="I57" s="143">
        <v>34.26</v>
      </c>
      <c r="J57" s="143">
        <v>45.75</v>
      </c>
      <c r="K57" s="82"/>
      <c r="L57" s="137">
        <v>98.28</v>
      </c>
      <c r="M57" s="137">
        <v>178.29</v>
      </c>
      <c r="N57" s="138">
        <v>4800000</v>
      </c>
      <c r="O57" s="138">
        <v>258870000</v>
      </c>
      <c r="P57" s="138">
        <v>100960000</v>
      </c>
      <c r="Q57" s="138">
        <v>157910000</v>
      </c>
      <c r="R57" s="87">
        <f t="shared" si="0"/>
        <v>4799868.7253425447</v>
      </c>
      <c r="S57" s="138">
        <v>258870000</v>
      </c>
      <c r="T57" s="87">
        <f t="shared" si="1"/>
        <v>8707454.1619996168</v>
      </c>
      <c r="U57" s="135"/>
      <c r="V57" s="115" t="s">
        <v>2043</v>
      </c>
      <c r="W57" s="115" t="s">
        <v>2043</v>
      </c>
      <c r="X57" s="115" t="s">
        <v>772</v>
      </c>
    </row>
    <row r="58" spans="1:24">
      <c r="A58" s="135"/>
      <c r="B58" s="135">
        <v>15</v>
      </c>
      <c r="C58" s="82">
        <v>1</v>
      </c>
      <c r="D58" s="82">
        <v>8</v>
      </c>
      <c r="E58" s="82"/>
      <c r="F58" s="83" t="s">
        <v>2270</v>
      </c>
      <c r="G58" s="82">
        <v>8</v>
      </c>
      <c r="H58" s="82"/>
      <c r="I58" s="143">
        <v>38.65</v>
      </c>
      <c r="J58" s="143">
        <v>51.62</v>
      </c>
      <c r="K58" s="82"/>
      <c r="L58" s="137">
        <v>110.88</v>
      </c>
      <c r="M58" s="137">
        <v>201.15</v>
      </c>
      <c r="N58" s="138">
        <v>4850000</v>
      </c>
      <c r="O58" s="138">
        <v>295100000</v>
      </c>
      <c r="P58" s="138">
        <v>115090000</v>
      </c>
      <c r="Q58" s="138">
        <v>180010000</v>
      </c>
      <c r="R58" s="87">
        <f t="shared" si="0"/>
        <v>4849799.6026977114</v>
      </c>
      <c r="S58" s="138">
        <v>295100000</v>
      </c>
      <c r="T58" s="87">
        <f t="shared" si="1"/>
        <v>8798134.8311926834</v>
      </c>
      <c r="U58" s="135"/>
      <c r="V58" s="115" t="s">
        <v>2043</v>
      </c>
      <c r="W58" s="115" t="s">
        <v>2043</v>
      </c>
      <c r="X58" s="115" t="s">
        <v>772</v>
      </c>
    </row>
    <row r="59" spans="1:24">
      <c r="A59" s="135"/>
      <c r="B59" s="135">
        <v>15</v>
      </c>
      <c r="C59" s="82">
        <v>1</v>
      </c>
      <c r="D59" s="82">
        <v>8</v>
      </c>
      <c r="E59" s="82"/>
      <c r="F59" s="83" t="s">
        <v>1210</v>
      </c>
      <c r="G59" s="82">
        <v>8</v>
      </c>
      <c r="H59" s="82"/>
      <c r="I59" s="143">
        <v>36.4</v>
      </c>
      <c r="J59" s="143">
        <v>48.62</v>
      </c>
      <c r="K59" s="82"/>
      <c r="L59" s="137">
        <v>104.43</v>
      </c>
      <c r="M59" s="137">
        <v>189.45000000000002</v>
      </c>
      <c r="N59" s="138">
        <v>4800000</v>
      </c>
      <c r="O59" s="138">
        <v>275070000</v>
      </c>
      <c r="P59" s="138">
        <v>107280000</v>
      </c>
      <c r="Q59" s="138">
        <v>167790000</v>
      </c>
      <c r="R59" s="87">
        <f t="shared" si="0"/>
        <v>4799801.0770630073</v>
      </c>
      <c r="S59" s="138">
        <v>275070000</v>
      </c>
      <c r="T59" s="87">
        <f t="shared" si="1"/>
        <v>8707481.7011355609</v>
      </c>
      <c r="U59" s="135"/>
      <c r="V59" s="115" t="s">
        <v>2043</v>
      </c>
      <c r="W59" s="115" t="s">
        <v>2043</v>
      </c>
      <c r="X59" s="115" t="s">
        <v>772</v>
      </c>
    </row>
    <row r="60" spans="1:24">
      <c r="A60" s="135"/>
      <c r="B60" s="135">
        <v>15</v>
      </c>
      <c r="C60" s="82">
        <v>1</v>
      </c>
      <c r="D60" s="82">
        <v>8</v>
      </c>
      <c r="E60" s="82"/>
      <c r="F60" s="83" t="s">
        <v>1211</v>
      </c>
      <c r="G60" s="82">
        <v>8</v>
      </c>
      <c r="H60" s="82"/>
      <c r="I60" s="143">
        <v>34.51</v>
      </c>
      <c r="J60" s="143">
        <v>46.09</v>
      </c>
      <c r="K60" s="82"/>
      <c r="L60" s="137">
        <v>99</v>
      </c>
      <c r="M60" s="137">
        <v>179.6</v>
      </c>
      <c r="N60" s="138">
        <v>4800000</v>
      </c>
      <c r="O60" s="138">
        <v>260770000</v>
      </c>
      <c r="P60" s="138">
        <v>101700000</v>
      </c>
      <c r="Q60" s="138">
        <v>159070000</v>
      </c>
      <c r="R60" s="87">
        <f t="shared" si="0"/>
        <v>4799830.6613410888</v>
      </c>
      <c r="S60" s="138">
        <v>260770000</v>
      </c>
      <c r="T60" s="87">
        <f t="shared" si="1"/>
        <v>8707571.5836046413</v>
      </c>
      <c r="U60" s="135"/>
      <c r="V60" s="115" t="s">
        <v>2043</v>
      </c>
      <c r="W60" s="115" t="s">
        <v>2043</v>
      </c>
      <c r="X60" s="115" t="s">
        <v>772</v>
      </c>
    </row>
    <row r="61" spans="1:24">
      <c r="A61" s="135"/>
      <c r="B61" s="135">
        <v>15</v>
      </c>
      <c r="C61" s="82">
        <v>1</v>
      </c>
      <c r="D61" s="82">
        <v>8</v>
      </c>
      <c r="E61" s="82"/>
      <c r="F61" s="83" t="s">
        <v>1212</v>
      </c>
      <c r="G61" s="82">
        <v>8</v>
      </c>
      <c r="H61" s="82"/>
      <c r="I61" s="143">
        <v>34.51</v>
      </c>
      <c r="J61" s="143">
        <v>46.09</v>
      </c>
      <c r="K61" s="82"/>
      <c r="L61" s="137">
        <v>99</v>
      </c>
      <c r="M61" s="137">
        <v>179.6</v>
      </c>
      <c r="N61" s="138">
        <v>4800000</v>
      </c>
      <c r="O61" s="138">
        <v>260770000</v>
      </c>
      <c r="P61" s="138">
        <v>101700000</v>
      </c>
      <c r="Q61" s="138">
        <v>159070000</v>
      </c>
      <c r="R61" s="87">
        <f t="shared" si="0"/>
        <v>4799830.6613410888</v>
      </c>
      <c r="S61" s="138">
        <v>260770000</v>
      </c>
      <c r="T61" s="87">
        <f t="shared" si="1"/>
        <v>8707571.5836046413</v>
      </c>
      <c r="U61" s="135"/>
      <c r="V61" s="115" t="s">
        <v>2043</v>
      </c>
      <c r="W61" s="115" t="s">
        <v>2043</v>
      </c>
      <c r="X61" s="115" t="s">
        <v>772</v>
      </c>
    </row>
    <row r="62" spans="1:24">
      <c r="A62" s="135"/>
      <c r="B62" s="135">
        <v>15</v>
      </c>
      <c r="C62" s="82">
        <v>1</v>
      </c>
      <c r="D62" s="82">
        <v>8</v>
      </c>
      <c r="E62" s="82"/>
      <c r="F62" s="83" t="s">
        <v>1213</v>
      </c>
      <c r="G62" s="82">
        <v>8</v>
      </c>
      <c r="H62" s="82"/>
      <c r="I62" s="143">
        <v>37.270000000000003</v>
      </c>
      <c r="J62" s="143">
        <v>49.77</v>
      </c>
      <c r="K62" s="82"/>
      <c r="L62" s="137">
        <v>106.92</v>
      </c>
      <c r="M62" s="137">
        <v>193.96</v>
      </c>
      <c r="N62" s="138">
        <v>4800000</v>
      </c>
      <c r="O62" s="138">
        <v>281620000</v>
      </c>
      <c r="P62" s="138">
        <v>109830000</v>
      </c>
      <c r="Q62" s="138">
        <v>171790000</v>
      </c>
      <c r="R62" s="87">
        <f t="shared" si="0"/>
        <v>4799830.92705491</v>
      </c>
      <c r="S62" s="138">
        <v>281620000</v>
      </c>
      <c r="T62" s="87">
        <f t="shared" si="1"/>
        <v>8707212.9312717002</v>
      </c>
      <c r="U62" s="135"/>
      <c r="V62" s="115" t="s">
        <v>2043</v>
      </c>
      <c r="W62" s="115" t="s">
        <v>2043</v>
      </c>
      <c r="X62" s="115" t="s">
        <v>772</v>
      </c>
    </row>
    <row r="63" spans="1:24">
      <c r="A63" s="135"/>
      <c r="B63" s="135">
        <v>15</v>
      </c>
      <c r="C63" s="82">
        <v>1</v>
      </c>
      <c r="D63" s="82">
        <v>8</v>
      </c>
      <c r="E63" s="82"/>
      <c r="F63" s="83" t="s">
        <v>1214</v>
      </c>
      <c r="G63" s="82">
        <v>8</v>
      </c>
      <c r="H63" s="82"/>
      <c r="I63" s="143">
        <v>38.6</v>
      </c>
      <c r="J63" s="143">
        <v>51.55</v>
      </c>
      <c r="K63" s="82"/>
      <c r="L63" s="137">
        <v>110.74</v>
      </c>
      <c r="M63" s="137">
        <v>200.89</v>
      </c>
      <c r="N63" s="138">
        <v>4850000</v>
      </c>
      <c r="O63" s="138">
        <v>294720000</v>
      </c>
      <c r="P63" s="138">
        <v>114940000</v>
      </c>
      <c r="Q63" s="138">
        <v>179780000</v>
      </c>
      <c r="R63" s="87">
        <f t="shared" si="0"/>
        <v>4849823.2452363847</v>
      </c>
      <c r="S63" s="138">
        <v>294720000</v>
      </c>
      <c r="T63" s="87">
        <f t="shared" si="1"/>
        <v>8797913.9582403582</v>
      </c>
      <c r="U63" s="135"/>
      <c r="V63" s="115" t="s">
        <v>2043</v>
      </c>
      <c r="W63" s="115" t="s">
        <v>2043</v>
      </c>
      <c r="X63" s="115" t="s">
        <v>772</v>
      </c>
    </row>
    <row r="64" spans="1:24">
      <c r="A64" s="135"/>
      <c r="B64" s="135">
        <v>15</v>
      </c>
      <c r="C64" s="82">
        <v>1</v>
      </c>
      <c r="D64" s="82">
        <v>8</v>
      </c>
      <c r="E64" s="82"/>
      <c r="F64" s="83" t="s">
        <v>1215</v>
      </c>
      <c r="G64" s="82">
        <v>8</v>
      </c>
      <c r="H64" s="82"/>
      <c r="I64" s="143">
        <v>32.5</v>
      </c>
      <c r="J64" s="143">
        <v>43.41</v>
      </c>
      <c r="K64" s="82"/>
      <c r="L64" s="137">
        <v>93.24</v>
      </c>
      <c r="M64" s="137">
        <v>169.14999999999998</v>
      </c>
      <c r="N64" s="138">
        <v>4850000</v>
      </c>
      <c r="O64" s="138">
        <v>248160000</v>
      </c>
      <c r="P64" s="138">
        <v>96780000</v>
      </c>
      <c r="Q64" s="138">
        <v>151380000</v>
      </c>
      <c r="R64" s="87">
        <f t="shared" si="0"/>
        <v>4849918.0393948359</v>
      </c>
      <c r="S64" s="138">
        <v>248160000</v>
      </c>
      <c r="T64" s="87">
        <f t="shared" si="1"/>
        <v>8798408.7984087989</v>
      </c>
      <c r="U64" s="135"/>
      <c r="V64" s="115" t="s">
        <v>2043</v>
      </c>
      <c r="W64" s="115" t="s">
        <v>2043</v>
      </c>
      <c r="X64" s="115" t="s">
        <v>772</v>
      </c>
    </row>
    <row r="65" spans="1:24">
      <c r="A65" s="135"/>
      <c r="B65" s="135">
        <v>15</v>
      </c>
      <c r="C65" s="82">
        <v>1</v>
      </c>
      <c r="D65" s="82">
        <v>8</v>
      </c>
      <c r="E65" s="82"/>
      <c r="F65" s="83" t="s">
        <v>1216</v>
      </c>
      <c r="G65" s="82">
        <v>8</v>
      </c>
      <c r="H65" s="82"/>
      <c r="I65" s="143">
        <v>34.26</v>
      </c>
      <c r="J65" s="143">
        <v>45.75</v>
      </c>
      <c r="K65" s="82"/>
      <c r="L65" s="137">
        <v>98.28</v>
      </c>
      <c r="M65" s="137">
        <v>178.29</v>
      </c>
      <c r="N65" s="138">
        <v>4850000</v>
      </c>
      <c r="O65" s="138">
        <v>261560000</v>
      </c>
      <c r="P65" s="138">
        <v>102010000</v>
      </c>
      <c r="Q65" s="138">
        <v>159550000</v>
      </c>
      <c r="R65" s="87">
        <f t="shared" si="0"/>
        <v>4849745.6785282036</v>
      </c>
      <c r="S65" s="138">
        <v>261560000</v>
      </c>
      <c r="T65" s="87">
        <f t="shared" si="1"/>
        <v>8797936.0706633423</v>
      </c>
      <c r="U65" s="135"/>
      <c r="V65" s="115" t="s">
        <v>2043</v>
      </c>
      <c r="W65" s="115" t="s">
        <v>2043</v>
      </c>
      <c r="X65" s="115" t="s">
        <v>772</v>
      </c>
    </row>
    <row r="66" spans="1:24">
      <c r="A66" s="135"/>
      <c r="B66" s="135">
        <v>15</v>
      </c>
      <c r="C66" s="82">
        <v>1</v>
      </c>
      <c r="D66" s="82">
        <v>9</v>
      </c>
      <c r="E66" s="82"/>
      <c r="F66" s="83" t="s">
        <v>2267</v>
      </c>
      <c r="G66" s="82">
        <v>8</v>
      </c>
      <c r="H66" s="82"/>
      <c r="I66" s="143">
        <v>38.65</v>
      </c>
      <c r="J66" s="143">
        <v>51.62</v>
      </c>
      <c r="K66" s="82"/>
      <c r="L66" s="137">
        <v>110.88</v>
      </c>
      <c r="M66" s="137">
        <v>201.15</v>
      </c>
      <c r="N66" s="138">
        <v>4900000</v>
      </c>
      <c r="O66" s="138">
        <v>298150000</v>
      </c>
      <c r="P66" s="138">
        <v>116280000</v>
      </c>
      <c r="Q66" s="138">
        <v>181870000</v>
      </c>
      <c r="R66" s="87">
        <f t="shared" si="0"/>
        <v>4899924.6070631063</v>
      </c>
      <c r="S66" s="138">
        <v>298150000</v>
      </c>
      <c r="T66" s="87">
        <f t="shared" si="1"/>
        <v>8889067.7733652946</v>
      </c>
      <c r="U66" s="135"/>
      <c r="V66" s="115" t="s">
        <v>2043</v>
      </c>
      <c r="W66" s="115" t="s">
        <v>2043</v>
      </c>
      <c r="X66" s="115" t="s">
        <v>772</v>
      </c>
    </row>
    <row r="67" spans="1:24">
      <c r="A67" s="135"/>
      <c r="B67" s="135">
        <v>15</v>
      </c>
      <c r="C67" s="82">
        <v>1</v>
      </c>
      <c r="D67" s="82">
        <v>9</v>
      </c>
      <c r="E67" s="82"/>
      <c r="F67" s="83" t="s">
        <v>1227</v>
      </c>
      <c r="G67" s="82">
        <v>8</v>
      </c>
      <c r="H67" s="82"/>
      <c r="I67" s="143">
        <v>36.4</v>
      </c>
      <c r="J67" s="143">
        <v>48.62</v>
      </c>
      <c r="K67" s="82"/>
      <c r="L67" s="137">
        <v>104.43</v>
      </c>
      <c r="M67" s="137">
        <v>189.45000000000002</v>
      </c>
      <c r="N67" s="138">
        <v>4850000</v>
      </c>
      <c r="O67" s="138">
        <v>277930000</v>
      </c>
      <c r="P67" s="138">
        <v>108390000</v>
      </c>
      <c r="Q67" s="138">
        <v>169540000</v>
      </c>
      <c r="R67" s="87">
        <f t="shared" ref="R67:R115" si="2">S67/(M67*0.3025)</f>
        <v>4849706.3051155033</v>
      </c>
      <c r="S67" s="138">
        <v>277930000</v>
      </c>
      <c r="T67" s="87">
        <f t="shared" ref="T67:T115" si="3">S67/(L67*0.3025)</f>
        <v>8798016.4656145945</v>
      </c>
      <c r="U67" s="135"/>
      <c r="V67" s="115" t="s">
        <v>2043</v>
      </c>
      <c r="W67" s="115" t="s">
        <v>2043</v>
      </c>
      <c r="X67" s="115" t="s">
        <v>772</v>
      </c>
    </row>
    <row r="68" spans="1:24">
      <c r="A68" s="135"/>
      <c r="B68" s="135">
        <v>15</v>
      </c>
      <c r="C68" s="82">
        <v>1</v>
      </c>
      <c r="D68" s="82">
        <v>9</v>
      </c>
      <c r="E68" s="82"/>
      <c r="F68" s="83" t="s">
        <v>1228</v>
      </c>
      <c r="G68" s="82">
        <v>8</v>
      </c>
      <c r="H68" s="82"/>
      <c r="I68" s="143">
        <v>34.51</v>
      </c>
      <c r="J68" s="143">
        <v>46.09</v>
      </c>
      <c r="K68" s="82"/>
      <c r="L68" s="137">
        <v>99</v>
      </c>
      <c r="M68" s="137">
        <v>179.6</v>
      </c>
      <c r="N68" s="138">
        <v>4850000</v>
      </c>
      <c r="O68" s="138">
        <v>263490000</v>
      </c>
      <c r="P68" s="138">
        <v>102760000</v>
      </c>
      <c r="Q68" s="138">
        <v>160730000</v>
      </c>
      <c r="R68" s="87">
        <f t="shared" si="2"/>
        <v>4849896.0039757779</v>
      </c>
      <c r="S68" s="138">
        <v>263490000</v>
      </c>
      <c r="T68" s="87">
        <f t="shared" si="3"/>
        <v>8798397.1950914115</v>
      </c>
      <c r="U68" s="135"/>
      <c r="V68" s="115" t="s">
        <v>2043</v>
      </c>
      <c r="W68" s="115" t="s">
        <v>2043</v>
      </c>
      <c r="X68" s="115" t="s">
        <v>772</v>
      </c>
    </row>
    <row r="69" spans="1:24">
      <c r="A69" s="135"/>
      <c r="B69" s="135">
        <v>15</v>
      </c>
      <c r="C69" s="82">
        <v>1</v>
      </c>
      <c r="D69" s="82">
        <v>9</v>
      </c>
      <c r="E69" s="82"/>
      <c r="F69" s="83" t="s">
        <v>1229</v>
      </c>
      <c r="G69" s="82">
        <v>8</v>
      </c>
      <c r="H69" s="82"/>
      <c r="I69" s="143">
        <v>34.51</v>
      </c>
      <c r="J69" s="143">
        <v>46.09</v>
      </c>
      <c r="K69" s="82"/>
      <c r="L69" s="137">
        <v>99</v>
      </c>
      <c r="M69" s="137">
        <v>179.6</v>
      </c>
      <c r="N69" s="138">
        <v>4850000</v>
      </c>
      <c r="O69" s="138">
        <v>263490000</v>
      </c>
      <c r="P69" s="138">
        <v>102760000</v>
      </c>
      <c r="Q69" s="138">
        <v>160730000</v>
      </c>
      <c r="R69" s="87">
        <f t="shared" si="2"/>
        <v>4849896.0039757779</v>
      </c>
      <c r="S69" s="138">
        <v>263490000</v>
      </c>
      <c r="T69" s="87">
        <f t="shared" si="3"/>
        <v>8798397.1950914115</v>
      </c>
      <c r="U69" s="135"/>
      <c r="V69" s="115" t="s">
        <v>2043</v>
      </c>
      <c r="W69" s="115" t="s">
        <v>2043</v>
      </c>
      <c r="X69" s="115" t="s">
        <v>772</v>
      </c>
    </row>
    <row r="70" spans="1:24">
      <c r="A70" s="135"/>
      <c r="B70" s="135">
        <v>15</v>
      </c>
      <c r="C70" s="82">
        <v>1</v>
      </c>
      <c r="D70" s="82">
        <v>9</v>
      </c>
      <c r="E70" s="82"/>
      <c r="F70" s="83" t="s">
        <v>1230</v>
      </c>
      <c r="G70" s="82">
        <v>8</v>
      </c>
      <c r="H70" s="82"/>
      <c r="I70" s="143">
        <v>37.270000000000003</v>
      </c>
      <c r="J70" s="143">
        <v>49.77</v>
      </c>
      <c r="K70" s="82"/>
      <c r="L70" s="137">
        <v>106.92</v>
      </c>
      <c r="M70" s="137">
        <v>193.96</v>
      </c>
      <c r="N70" s="138">
        <v>4850000</v>
      </c>
      <c r="O70" s="138">
        <v>284550000</v>
      </c>
      <c r="P70" s="138">
        <v>110970000</v>
      </c>
      <c r="Q70" s="138">
        <v>173580000</v>
      </c>
      <c r="R70" s="87">
        <f t="shared" si="2"/>
        <v>4849768.8029737752</v>
      </c>
      <c r="S70" s="138">
        <v>284550000</v>
      </c>
      <c r="T70" s="87">
        <f t="shared" si="3"/>
        <v>8797803.5636437833</v>
      </c>
      <c r="U70" s="135"/>
      <c r="V70" s="115" t="s">
        <v>2043</v>
      </c>
      <c r="W70" s="115" t="s">
        <v>2043</v>
      </c>
      <c r="X70" s="115" t="s">
        <v>772</v>
      </c>
    </row>
    <row r="71" spans="1:24">
      <c r="A71" s="135"/>
      <c r="B71" s="135">
        <v>15</v>
      </c>
      <c r="C71" s="82">
        <v>1</v>
      </c>
      <c r="D71" s="82">
        <v>9</v>
      </c>
      <c r="E71" s="82"/>
      <c r="F71" s="83" t="s">
        <v>1231</v>
      </c>
      <c r="G71" s="82">
        <v>8</v>
      </c>
      <c r="H71" s="82"/>
      <c r="I71" s="143">
        <v>38.65</v>
      </c>
      <c r="J71" s="143">
        <v>51.61</v>
      </c>
      <c r="K71" s="82"/>
      <c r="L71" s="137">
        <v>110.86</v>
      </c>
      <c r="M71" s="137">
        <v>201.12</v>
      </c>
      <c r="N71" s="138">
        <v>4900000</v>
      </c>
      <c r="O71" s="138">
        <v>298100000</v>
      </c>
      <c r="P71" s="138">
        <v>116260000</v>
      </c>
      <c r="Q71" s="138">
        <v>181840000</v>
      </c>
      <c r="R71" s="87">
        <f t="shared" si="2"/>
        <v>4899833.6587835392</v>
      </c>
      <c r="S71" s="138">
        <v>298100000</v>
      </c>
      <c r="T71" s="87">
        <f t="shared" si="3"/>
        <v>8889180.4569235556</v>
      </c>
      <c r="U71" s="135"/>
      <c r="V71" s="115" t="s">
        <v>2043</v>
      </c>
      <c r="W71" s="115" t="s">
        <v>2043</v>
      </c>
      <c r="X71" s="115" t="s">
        <v>772</v>
      </c>
    </row>
    <row r="72" spans="1:24">
      <c r="A72" s="135"/>
      <c r="B72" s="135">
        <v>15</v>
      </c>
      <c r="C72" s="82">
        <v>1</v>
      </c>
      <c r="D72" s="82">
        <v>9</v>
      </c>
      <c r="E72" s="82"/>
      <c r="F72" s="83" t="s">
        <v>1232</v>
      </c>
      <c r="G72" s="82">
        <v>8</v>
      </c>
      <c r="H72" s="82"/>
      <c r="I72" s="143">
        <v>32.5</v>
      </c>
      <c r="J72" s="143">
        <v>43.41</v>
      </c>
      <c r="K72" s="82"/>
      <c r="L72" s="137">
        <v>93.24</v>
      </c>
      <c r="M72" s="137">
        <v>169.14999999999998</v>
      </c>
      <c r="N72" s="138">
        <v>4900000</v>
      </c>
      <c r="O72" s="138">
        <v>250720000</v>
      </c>
      <c r="P72" s="138">
        <v>97780000</v>
      </c>
      <c r="Q72" s="138">
        <v>152940000</v>
      </c>
      <c r="R72" s="87">
        <f t="shared" si="2"/>
        <v>4899949.4311616421</v>
      </c>
      <c r="S72" s="138">
        <v>250720000</v>
      </c>
      <c r="T72" s="87">
        <f t="shared" si="3"/>
        <v>8889172.5255361628</v>
      </c>
      <c r="U72" s="135"/>
      <c r="V72" s="115" t="s">
        <v>2043</v>
      </c>
      <c r="W72" s="115" t="s">
        <v>2043</v>
      </c>
      <c r="X72" s="115" t="s">
        <v>772</v>
      </c>
    </row>
    <row r="73" spans="1:24">
      <c r="A73" s="135"/>
      <c r="B73" s="135">
        <v>15</v>
      </c>
      <c r="C73" s="82">
        <v>1</v>
      </c>
      <c r="D73" s="82">
        <v>9</v>
      </c>
      <c r="E73" s="82"/>
      <c r="F73" s="83" t="s">
        <v>1233</v>
      </c>
      <c r="G73" s="82">
        <v>8</v>
      </c>
      <c r="H73" s="82"/>
      <c r="I73" s="143">
        <v>34.26</v>
      </c>
      <c r="J73" s="143">
        <v>45.75</v>
      </c>
      <c r="K73" s="82"/>
      <c r="L73" s="137">
        <v>98.28</v>
      </c>
      <c r="M73" s="137">
        <v>178.29</v>
      </c>
      <c r="N73" s="138">
        <v>4900000</v>
      </c>
      <c r="O73" s="138">
        <v>264260000</v>
      </c>
      <c r="P73" s="138">
        <v>103060000</v>
      </c>
      <c r="Q73" s="138">
        <v>161200000</v>
      </c>
      <c r="R73" s="87">
        <f t="shared" si="2"/>
        <v>4899808.0478967084</v>
      </c>
      <c r="S73" s="138">
        <v>264260000</v>
      </c>
      <c r="T73" s="87">
        <f t="shared" si="3"/>
        <v>8888754.3432997968</v>
      </c>
      <c r="U73" s="135"/>
      <c r="V73" s="115" t="s">
        <v>2043</v>
      </c>
      <c r="W73" s="115" t="s">
        <v>2043</v>
      </c>
      <c r="X73" s="115" t="s">
        <v>772</v>
      </c>
    </row>
    <row r="74" spans="1:24">
      <c r="A74" s="135"/>
      <c r="B74" s="135">
        <v>15</v>
      </c>
      <c r="C74" s="82">
        <v>1</v>
      </c>
      <c r="D74" s="82">
        <v>10</v>
      </c>
      <c r="E74" s="82"/>
      <c r="F74" s="83">
        <v>1001</v>
      </c>
      <c r="G74" s="82">
        <v>8</v>
      </c>
      <c r="H74" s="82"/>
      <c r="I74" s="143">
        <v>75.06</v>
      </c>
      <c r="J74" s="143">
        <v>100.23</v>
      </c>
      <c r="K74" s="82"/>
      <c r="L74" s="137">
        <v>215.31</v>
      </c>
      <c r="M74" s="137">
        <v>390.6</v>
      </c>
      <c r="N74" s="138">
        <v>4980000</v>
      </c>
      <c r="O74" s="138">
        <v>588410000</v>
      </c>
      <c r="P74" s="138">
        <v>229480000</v>
      </c>
      <c r="Q74" s="138">
        <v>358930000</v>
      </c>
      <c r="R74" s="87">
        <f t="shared" si="2"/>
        <v>4979920.698395771</v>
      </c>
      <c r="S74" s="138">
        <v>588410000</v>
      </c>
      <c r="T74" s="87">
        <f t="shared" si="3"/>
        <v>9034215.8970479239</v>
      </c>
      <c r="U74" s="135"/>
      <c r="V74" s="115" t="s">
        <v>2043</v>
      </c>
      <c r="W74" s="115" t="s">
        <v>2043</v>
      </c>
      <c r="X74" s="115" t="s">
        <v>772</v>
      </c>
    </row>
    <row r="75" spans="1:24">
      <c r="A75" s="135"/>
      <c r="B75" s="135">
        <v>15</v>
      </c>
      <c r="C75" s="82">
        <v>1</v>
      </c>
      <c r="D75" s="82">
        <v>10</v>
      </c>
      <c r="E75" s="82"/>
      <c r="F75" s="83">
        <v>1002</v>
      </c>
      <c r="G75" s="82">
        <v>8</v>
      </c>
      <c r="H75" s="82"/>
      <c r="I75" s="143">
        <v>34.51</v>
      </c>
      <c r="J75" s="143">
        <v>46.09</v>
      </c>
      <c r="K75" s="82"/>
      <c r="L75" s="137">
        <v>99</v>
      </c>
      <c r="M75" s="137">
        <v>179.6</v>
      </c>
      <c r="N75" s="138">
        <v>4950000</v>
      </c>
      <c r="O75" s="138">
        <v>268920000</v>
      </c>
      <c r="P75" s="138">
        <v>104880000</v>
      </c>
      <c r="Q75" s="138">
        <v>164040000</v>
      </c>
      <c r="R75" s="87">
        <f t="shared" si="2"/>
        <v>4949842.6254854687</v>
      </c>
      <c r="S75" s="138">
        <v>268920000</v>
      </c>
      <c r="T75" s="87">
        <f t="shared" si="3"/>
        <v>8979714.5003756583</v>
      </c>
      <c r="U75" s="135"/>
      <c r="V75" s="115" t="s">
        <v>2043</v>
      </c>
      <c r="W75" s="115" t="s">
        <v>2043</v>
      </c>
      <c r="X75" s="115" t="s">
        <v>772</v>
      </c>
    </row>
    <row r="76" spans="1:24">
      <c r="A76" s="135"/>
      <c r="B76" s="135">
        <v>15</v>
      </c>
      <c r="C76" s="82">
        <v>1</v>
      </c>
      <c r="D76" s="82">
        <v>10</v>
      </c>
      <c r="E76" s="82"/>
      <c r="F76" s="83">
        <v>1003</v>
      </c>
      <c r="G76" s="82">
        <v>8</v>
      </c>
      <c r="H76" s="82"/>
      <c r="I76" s="143">
        <v>34.51</v>
      </c>
      <c r="J76" s="143">
        <v>46.09</v>
      </c>
      <c r="K76" s="82"/>
      <c r="L76" s="137">
        <v>99</v>
      </c>
      <c r="M76" s="137">
        <v>179.6</v>
      </c>
      <c r="N76" s="138">
        <v>4950000</v>
      </c>
      <c r="O76" s="138">
        <v>268920000</v>
      </c>
      <c r="P76" s="138">
        <v>104880000</v>
      </c>
      <c r="Q76" s="138">
        <v>164040000</v>
      </c>
      <c r="R76" s="87">
        <f t="shared" si="2"/>
        <v>4949842.6254854687</v>
      </c>
      <c r="S76" s="138">
        <v>268920000</v>
      </c>
      <c r="T76" s="87">
        <f t="shared" si="3"/>
        <v>8979714.5003756583</v>
      </c>
      <c r="U76" s="135"/>
      <c r="V76" s="115" t="s">
        <v>2043</v>
      </c>
      <c r="W76" s="115" t="s">
        <v>2043</v>
      </c>
      <c r="X76" s="115" t="s">
        <v>772</v>
      </c>
    </row>
    <row r="77" spans="1:24">
      <c r="A77" s="135"/>
      <c r="B77" s="135">
        <v>15</v>
      </c>
      <c r="C77" s="82">
        <v>1</v>
      </c>
      <c r="D77" s="82">
        <v>10</v>
      </c>
      <c r="E77" s="82"/>
      <c r="F77" s="83">
        <v>1004</v>
      </c>
      <c r="G77" s="82">
        <v>8</v>
      </c>
      <c r="H77" s="82"/>
      <c r="I77" s="143">
        <v>37.270000000000003</v>
      </c>
      <c r="J77" s="143">
        <v>49.77</v>
      </c>
      <c r="K77" s="82"/>
      <c r="L77" s="137">
        <v>106.92</v>
      </c>
      <c r="M77" s="137">
        <v>193.96</v>
      </c>
      <c r="N77" s="138">
        <v>4950000</v>
      </c>
      <c r="O77" s="138">
        <v>290420000</v>
      </c>
      <c r="P77" s="138">
        <v>113260000</v>
      </c>
      <c r="Q77" s="138">
        <v>177160000</v>
      </c>
      <c r="R77" s="87">
        <f t="shared" si="2"/>
        <v>4949814.9912480889</v>
      </c>
      <c r="S77" s="138">
        <v>290420000</v>
      </c>
      <c r="T77" s="87">
        <f t="shared" si="3"/>
        <v>8979294.0114335883</v>
      </c>
      <c r="U77" s="135"/>
      <c r="V77" s="115" t="s">
        <v>2043</v>
      </c>
      <c r="W77" s="115" t="s">
        <v>2043</v>
      </c>
      <c r="X77" s="115" t="s">
        <v>772</v>
      </c>
    </row>
    <row r="78" spans="1:24">
      <c r="A78" s="135"/>
      <c r="B78" s="135">
        <v>15</v>
      </c>
      <c r="C78" s="82">
        <v>1</v>
      </c>
      <c r="D78" s="82">
        <v>10</v>
      </c>
      <c r="E78" s="82"/>
      <c r="F78" s="83">
        <v>1005</v>
      </c>
      <c r="G78" s="82">
        <v>8</v>
      </c>
      <c r="H78" s="82"/>
      <c r="I78" s="143">
        <v>38.46</v>
      </c>
      <c r="J78" s="143">
        <v>51.37</v>
      </c>
      <c r="K78" s="82"/>
      <c r="L78" s="137">
        <v>110.34</v>
      </c>
      <c r="M78" s="137">
        <v>200.17000000000002</v>
      </c>
      <c r="N78" s="138">
        <v>5000000</v>
      </c>
      <c r="O78" s="138">
        <v>302750000</v>
      </c>
      <c r="P78" s="138">
        <v>118070000</v>
      </c>
      <c r="Q78" s="138">
        <v>184680000</v>
      </c>
      <c r="R78" s="87">
        <f t="shared" si="2"/>
        <v>4999882.3314232491</v>
      </c>
      <c r="S78" s="138">
        <v>302750000</v>
      </c>
      <c r="T78" s="87">
        <f t="shared" si="3"/>
        <v>9070386.4988308102</v>
      </c>
      <c r="U78" s="135"/>
      <c r="V78" s="115" t="s">
        <v>2043</v>
      </c>
      <c r="W78" s="115" t="s">
        <v>2043</v>
      </c>
      <c r="X78" s="115" t="s">
        <v>772</v>
      </c>
    </row>
    <row r="79" spans="1:24">
      <c r="A79" s="135"/>
      <c r="B79" s="135">
        <v>15</v>
      </c>
      <c r="C79" s="82">
        <v>1</v>
      </c>
      <c r="D79" s="82">
        <v>10</v>
      </c>
      <c r="E79" s="82"/>
      <c r="F79" s="83">
        <v>1006</v>
      </c>
      <c r="G79" s="82">
        <v>8</v>
      </c>
      <c r="H79" s="82"/>
      <c r="I79" s="143">
        <v>32.5</v>
      </c>
      <c r="J79" s="143">
        <v>43.41</v>
      </c>
      <c r="K79" s="82"/>
      <c r="L79" s="137">
        <v>93.24</v>
      </c>
      <c r="M79" s="137">
        <v>169.14999999999998</v>
      </c>
      <c r="N79" s="138">
        <v>5000000</v>
      </c>
      <c r="O79" s="138">
        <v>255830000</v>
      </c>
      <c r="P79" s="138">
        <v>99770000</v>
      </c>
      <c r="Q79" s="138">
        <v>156060000</v>
      </c>
      <c r="R79" s="87">
        <f t="shared" si="2"/>
        <v>4999816.7795711672</v>
      </c>
      <c r="S79" s="138">
        <v>255830000</v>
      </c>
      <c r="T79" s="87">
        <f t="shared" si="3"/>
        <v>9070345.4339817986</v>
      </c>
      <c r="U79" s="135"/>
      <c r="V79" s="115" t="s">
        <v>2043</v>
      </c>
      <c r="W79" s="115" t="s">
        <v>2043</v>
      </c>
      <c r="X79" s="115" t="s">
        <v>772</v>
      </c>
    </row>
    <row r="80" spans="1:24">
      <c r="A80" s="135"/>
      <c r="B80" s="135">
        <v>15</v>
      </c>
      <c r="C80" s="82">
        <v>1</v>
      </c>
      <c r="D80" s="82">
        <v>10</v>
      </c>
      <c r="E80" s="82"/>
      <c r="F80" s="83">
        <v>1007</v>
      </c>
      <c r="G80" s="82">
        <v>8</v>
      </c>
      <c r="H80" s="82"/>
      <c r="I80" s="143">
        <v>34.26</v>
      </c>
      <c r="J80" s="143">
        <v>45.75</v>
      </c>
      <c r="K80" s="82"/>
      <c r="L80" s="137">
        <v>98.28</v>
      </c>
      <c r="M80" s="137">
        <v>178.29</v>
      </c>
      <c r="N80" s="138">
        <v>5000000</v>
      </c>
      <c r="O80" s="138">
        <v>269650000</v>
      </c>
      <c r="P80" s="138">
        <v>105160000</v>
      </c>
      <c r="Q80" s="138">
        <v>164490000</v>
      </c>
      <c r="R80" s="87">
        <f t="shared" si="2"/>
        <v>4999747.370450872</v>
      </c>
      <c r="S80" s="138">
        <v>269650000</v>
      </c>
      <c r="T80" s="87">
        <f t="shared" si="3"/>
        <v>9070054.5245999787</v>
      </c>
      <c r="U80" s="135"/>
      <c r="V80" s="115" t="s">
        <v>2043</v>
      </c>
      <c r="W80" s="115" t="s">
        <v>2043</v>
      </c>
      <c r="X80" s="115" t="s">
        <v>772</v>
      </c>
    </row>
    <row r="81" spans="1:24">
      <c r="A81" s="135"/>
      <c r="B81" s="135">
        <v>15</v>
      </c>
      <c r="C81" s="82">
        <v>1</v>
      </c>
      <c r="D81" s="82">
        <v>11</v>
      </c>
      <c r="E81" s="82"/>
      <c r="F81" s="83">
        <v>1101</v>
      </c>
      <c r="G81" s="82">
        <v>8</v>
      </c>
      <c r="H81" s="82"/>
      <c r="I81" s="143">
        <v>75.06</v>
      </c>
      <c r="J81" s="143">
        <v>100.23</v>
      </c>
      <c r="K81" s="82"/>
      <c r="L81" s="137">
        <v>215.31</v>
      </c>
      <c r="M81" s="137">
        <v>390.6</v>
      </c>
      <c r="N81" s="138">
        <v>5080000</v>
      </c>
      <c r="O81" s="138">
        <v>600230000</v>
      </c>
      <c r="P81" s="138">
        <v>234090000</v>
      </c>
      <c r="Q81" s="138">
        <v>366140000</v>
      </c>
      <c r="R81" s="87">
        <f t="shared" si="2"/>
        <v>5079957.513975109</v>
      </c>
      <c r="S81" s="138">
        <v>600230000</v>
      </c>
      <c r="T81" s="87">
        <f t="shared" si="3"/>
        <v>9215695.5318316743</v>
      </c>
      <c r="U81" s="135"/>
      <c r="V81" s="115" t="s">
        <v>2043</v>
      </c>
      <c r="W81" s="115" t="s">
        <v>2043</v>
      </c>
      <c r="X81" s="115" t="s">
        <v>772</v>
      </c>
    </row>
    <row r="82" spans="1:24">
      <c r="A82" s="135"/>
      <c r="B82" s="135">
        <v>15</v>
      </c>
      <c r="C82" s="82">
        <v>1</v>
      </c>
      <c r="D82" s="82">
        <v>11</v>
      </c>
      <c r="E82" s="82"/>
      <c r="F82" s="83">
        <v>1102</v>
      </c>
      <c r="G82" s="82">
        <v>8</v>
      </c>
      <c r="H82" s="82"/>
      <c r="I82" s="143">
        <v>34.51</v>
      </c>
      <c r="J82" s="143">
        <v>46.09</v>
      </c>
      <c r="K82" s="82"/>
      <c r="L82" s="137">
        <v>99</v>
      </c>
      <c r="M82" s="137">
        <v>179.6</v>
      </c>
      <c r="N82" s="138">
        <v>5050000</v>
      </c>
      <c r="O82" s="138">
        <v>274360000</v>
      </c>
      <c r="P82" s="138">
        <v>107000000</v>
      </c>
      <c r="Q82" s="138">
        <v>167360000</v>
      </c>
      <c r="R82" s="87">
        <f t="shared" si="2"/>
        <v>5049973.3107548459</v>
      </c>
      <c r="S82" s="138">
        <v>274360000</v>
      </c>
      <c r="T82" s="87">
        <f t="shared" si="3"/>
        <v>9161365.723349195</v>
      </c>
      <c r="U82" s="135"/>
      <c r="V82" s="115" t="s">
        <v>2043</v>
      </c>
      <c r="W82" s="115" t="s">
        <v>2043</v>
      </c>
      <c r="X82" s="115" t="s">
        <v>772</v>
      </c>
    </row>
    <row r="83" spans="1:24">
      <c r="A83" s="135"/>
      <c r="B83" s="135">
        <v>15</v>
      </c>
      <c r="C83" s="82">
        <v>1</v>
      </c>
      <c r="D83" s="82">
        <v>11</v>
      </c>
      <c r="E83" s="82"/>
      <c r="F83" s="83">
        <v>1103</v>
      </c>
      <c r="G83" s="82">
        <v>8</v>
      </c>
      <c r="H83" s="82"/>
      <c r="I83" s="143">
        <v>34.51</v>
      </c>
      <c r="J83" s="143">
        <v>46.09</v>
      </c>
      <c r="K83" s="82"/>
      <c r="L83" s="137">
        <v>99</v>
      </c>
      <c r="M83" s="137">
        <v>179.6</v>
      </c>
      <c r="N83" s="138">
        <v>5050000</v>
      </c>
      <c r="O83" s="138">
        <v>274360000</v>
      </c>
      <c r="P83" s="138">
        <v>107000000</v>
      </c>
      <c r="Q83" s="138">
        <v>167360000</v>
      </c>
      <c r="R83" s="87">
        <f t="shared" si="2"/>
        <v>5049973.3107548459</v>
      </c>
      <c r="S83" s="138">
        <v>274360000</v>
      </c>
      <c r="T83" s="87">
        <f t="shared" si="3"/>
        <v>9161365.723349195</v>
      </c>
      <c r="U83" s="135"/>
      <c r="V83" s="115" t="s">
        <v>2043</v>
      </c>
      <c r="W83" s="115" t="s">
        <v>2043</v>
      </c>
      <c r="X83" s="115" t="s">
        <v>772</v>
      </c>
    </row>
    <row r="84" spans="1:24">
      <c r="A84" s="135"/>
      <c r="B84" s="135">
        <v>15</v>
      </c>
      <c r="C84" s="82">
        <v>1</v>
      </c>
      <c r="D84" s="82">
        <v>11</v>
      </c>
      <c r="E84" s="82"/>
      <c r="F84" s="83">
        <v>1104</v>
      </c>
      <c r="G84" s="82">
        <v>8</v>
      </c>
      <c r="H84" s="82"/>
      <c r="I84" s="143">
        <v>37.270000000000003</v>
      </c>
      <c r="J84" s="143">
        <v>49.77</v>
      </c>
      <c r="K84" s="82"/>
      <c r="L84" s="137">
        <v>106.92</v>
      </c>
      <c r="M84" s="137">
        <v>193.96</v>
      </c>
      <c r="N84" s="138">
        <v>5050000</v>
      </c>
      <c r="O84" s="138">
        <v>296290000</v>
      </c>
      <c r="P84" s="138">
        <v>115550000</v>
      </c>
      <c r="Q84" s="138">
        <v>180740000</v>
      </c>
      <c r="R84" s="87">
        <f t="shared" si="2"/>
        <v>5049861.1795224035</v>
      </c>
      <c r="S84" s="138">
        <v>296290000</v>
      </c>
      <c r="T84" s="87">
        <f t="shared" si="3"/>
        <v>9160784.4592233934</v>
      </c>
      <c r="U84" s="135"/>
      <c r="V84" s="115" t="s">
        <v>2043</v>
      </c>
      <c r="W84" s="115" t="s">
        <v>2043</v>
      </c>
      <c r="X84" s="115" t="s">
        <v>772</v>
      </c>
    </row>
    <row r="85" spans="1:24">
      <c r="A85" s="135"/>
      <c r="B85" s="135">
        <v>15</v>
      </c>
      <c r="C85" s="82">
        <v>1</v>
      </c>
      <c r="D85" s="82">
        <v>11</v>
      </c>
      <c r="E85" s="82"/>
      <c r="F85" s="83">
        <v>1105</v>
      </c>
      <c r="G85" s="82">
        <v>8</v>
      </c>
      <c r="H85" s="82"/>
      <c r="I85" s="143">
        <v>38.07</v>
      </c>
      <c r="J85" s="143">
        <v>50.84</v>
      </c>
      <c r="K85" s="82"/>
      <c r="L85" s="137">
        <v>109.2</v>
      </c>
      <c r="M85" s="137">
        <v>198.11</v>
      </c>
      <c r="N85" s="138">
        <v>5100000</v>
      </c>
      <c r="O85" s="138">
        <v>305620000</v>
      </c>
      <c r="P85" s="138">
        <v>119190000</v>
      </c>
      <c r="Q85" s="138">
        <v>186430000</v>
      </c>
      <c r="R85" s="87">
        <f t="shared" si="2"/>
        <v>5099763.0083629135</v>
      </c>
      <c r="S85" s="138">
        <v>305620000</v>
      </c>
      <c r="T85" s="87">
        <f t="shared" si="3"/>
        <v>9251960.1610510703</v>
      </c>
      <c r="U85" s="135"/>
      <c r="V85" s="115" t="s">
        <v>2043</v>
      </c>
      <c r="W85" s="115" t="s">
        <v>2043</v>
      </c>
      <c r="X85" s="115" t="s">
        <v>772</v>
      </c>
    </row>
    <row r="86" spans="1:24">
      <c r="A86" s="135"/>
      <c r="B86" s="135">
        <v>15</v>
      </c>
      <c r="C86" s="82">
        <v>1</v>
      </c>
      <c r="D86" s="82">
        <v>11</v>
      </c>
      <c r="E86" s="82"/>
      <c r="F86" s="83">
        <v>1106</v>
      </c>
      <c r="G86" s="82">
        <v>8</v>
      </c>
      <c r="H86" s="82"/>
      <c r="I86" s="143">
        <v>32.5</v>
      </c>
      <c r="J86" s="143">
        <v>43.41</v>
      </c>
      <c r="K86" s="82"/>
      <c r="L86" s="137">
        <v>93.24</v>
      </c>
      <c r="M86" s="137">
        <v>169.14999999999998</v>
      </c>
      <c r="N86" s="138">
        <v>5100000</v>
      </c>
      <c r="O86" s="138">
        <v>260950000</v>
      </c>
      <c r="P86" s="138">
        <v>101770000</v>
      </c>
      <c r="Q86" s="138">
        <v>159180000</v>
      </c>
      <c r="R86" s="87">
        <f t="shared" si="2"/>
        <v>5099879.5631047804</v>
      </c>
      <c r="S86" s="138">
        <v>260950000</v>
      </c>
      <c r="T86" s="87">
        <f t="shared" si="3"/>
        <v>9251872.8882365245</v>
      </c>
      <c r="U86" s="135"/>
      <c r="V86" s="115" t="s">
        <v>2043</v>
      </c>
      <c r="W86" s="115" t="s">
        <v>2043</v>
      </c>
      <c r="X86" s="115" t="s">
        <v>772</v>
      </c>
    </row>
    <row r="87" spans="1:24">
      <c r="A87" s="135"/>
      <c r="B87" s="135">
        <v>15</v>
      </c>
      <c r="C87" s="82">
        <v>1</v>
      </c>
      <c r="D87" s="82">
        <v>11</v>
      </c>
      <c r="E87" s="82"/>
      <c r="F87" s="83">
        <v>1107</v>
      </c>
      <c r="G87" s="82">
        <v>8</v>
      </c>
      <c r="H87" s="82"/>
      <c r="I87" s="143">
        <v>34.26</v>
      </c>
      <c r="J87" s="143">
        <v>45.75</v>
      </c>
      <c r="K87" s="82"/>
      <c r="L87" s="137">
        <v>98.28</v>
      </c>
      <c r="M87" s="137">
        <v>178.29</v>
      </c>
      <c r="N87" s="138">
        <v>5100000</v>
      </c>
      <c r="O87" s="138">
        <v>275050000</v>
      </c>
      <c r="P87" s="138">
        <v>107270000</v>
      </c>
      <c r="Q87" s="138">
        <v>167780000</v>
      </c>
      <c r="R87" s="87">
        <f t="shared" si="2"/>
        <v>5099872.1091878824</v>
      </c>
      <c r="S87" s="138">
        <v>275050000</v>
      </c>
      <c r="T87" s="87">
        <f t="shared" si="3"/>
        <v>9251691.0698728878</v>
      </c>
      <c r="U87" s="135"/>
      <c r="V87" s="115" t="s">
        <v>2043</v>
      </c>
      <c r="W87" s="115" t="s">
        <v>2043</v>
      </c>
      <c r="X87" s="115" t="s">
        <v>772</v>
      </c>
    </row>
    <row r="88" spans="1:24">
      <c r="A88" s="135"/>
      <c r="B88" s="135">
        <v>15</v>
      </c>
      <c r="C88" s="82">
        <v>1</v>
      </c>
      <c r="D88" s="82">
        <v>12</v>
      </c>
      <c r="E88" s="82"/>
      <c r="F88" s="83">
        <v>1201</v>
      </c>
      <c r="G88" s="82">
        <v>8</v>
      </c>
      <c r="H88" s="82"/>
      <c r="I88" s="143">
        <v>75.06</v>
      </c>
      <c r="J88" s="143">
        <v>100.23</v>
      </c>
      <c r="K88" s="82"/>
      <c r="L88" s="137">
        <v>215.31</v>
      </c>
      <c r="M88" s="137">
        <v>390.6</v>
      </c>
      <c r="N88" s="138">
        <v>5180000</v>
      </c>
      <c r="O88" s="138">
        <v>612040000</v>
      </c>
      <c r="P88" s="138">
        <v>238690000</v>
      </c>
      <c r="Q88" s="138">
        <v>373350000</v>
      </c>
      <c r="R88" s="87">
        <f t="shared" si="2"/>
        <v>5179909.6960387276</v>
      </c>
      <c r="S88" s="138">
        <v>612040000</v>
      </c>
      <c r="T88" s="87">
        <f t="shared" si="3"/>
        <v>9397021.630545387</v>
      </c>
      <c r="U88" s="135"/>
      <c r="V88" s="115" t="s">
        <v>2043</v>
      </c>
      <c r="W88" s="115" t="s">
        <v>2043</v>
      </c>
      <c r="X88" s="115" t="s">
        <v>772</v>
      </c>
    </row>
    <row r="89" spans="1:24">
      <c r="A89" s="135"/>
      <c r="B89" s="135">
        <v>15</v>
      </c>
      <c r="C89" s="82">
        <v>1</v>
      </c>
      <c r="D89" s="82">
        <v>12</v>
      </c>
      <c r="E89" s="82"/>
      <c r="F89" s="83">
        <v>1202</v>
      </c>
      <c r="G89" s="82">
        <v>8</v>
      </c>
      <c r="H89" s="82"/>
      <c r="I89" s="143">
        <v>34.51</v>
      </c>
      <c r="J89" s="143">
        <v>46.09</v>
      </c>
      <c r="K89" s="82"/>
      <c r="L89" s="137">
        <v>99</v>
      </c>
      <c r="M89" s="137">
        <v>179.6</v>
      </c>
      <c r="N89" s="138">
        <v>5150000</v>
      </c>
      <c r="O89" s="138">
        <v>279780000</v>
      </c>
      <c r="P89" s="138">
        <v>109110000</v>
      </c>
      <c r="Q89" s="138">
        <v>170670000</v>
      </c>
      <c r="R89" s="87">
        <f t="shared" si="2"/>
        <v>5149735.8685048511</v>
      </c>
      <c r="S89" s="138">
        <v>279780000</v>
      </c>
      <c r="T89" s="87">
        <f t="shared" si="3"/>
        <v>9342349.1109441537</v>
      </c>
      <c r="U89" s="135"/>
      <c r="V89" s="115" t="s">
        <v>2043</v>
      </c>
      <c r="W89" s="115" t="s">
        <v>2043</v>
      </c>
      <c r="X89" s="115" t="s">
        <v>772</v>
      </c>
    </row>
    <row r="90" spans="1:24">
      <c r="A90" s="135"/>
      <c r="B90" s="135">
        <v>15</v>
      </c>
      <c r="C90" s="82">
        <v>1</v>
      </c>
      <c r="D90" s="82">
        <v>12</v>
      </c>
      <c r="E90" s="82"/>
      <c r="F90" s="83">
        <v>1203</v>
      </c>
      <c r="G90" s="82">
        <v>8</v>
      </c>
      <c r="H90" s="82"/>
      <c r="I90" s="143">
        <v>34.51</v>
      </c>
      <c r="J90" s="143">
        <v>46.09</v>
      </c>
      <c r="K90" s="82"/>
      <c r="L90" s="137">
        <v>99</v>
      </c>
      <c r="M90" s="137">
        <v>179.6</v>
      </c>
      <c r="N90" s="138">
        <v>5150000</v>
      </c>
      <c r="O90" s="138">
        <v>279780000</v>
      </c>
      <c r="P90" s="138">
        <v>109110000</v>
      </c>
      <c r="Q90" s="138">
        <v>170670000</v>
      </c>
      <c r="R90" s="87">
        <f t="shared" si="2"/>
        <v>5149735.8685048511</v>
      </c>
      <c r="S90" s="138">
        <v>279780000</v>
      </c>
      <c r="T90" s="87">
        <f t="shared" si="3"/>
        <v>9342349.1109441537</v>
      </c>
      <c r="U90" s="135"/>
      <c r="V90" s="115" t="s">
        <v>2043</v>
      </c>
      <c r="W90" s="115" t="s">
        <v>2043</v>
      </c>
      <c r="X90" s="115" t="s">
        <v>772</v>
      </c>
    </row>
    <row r="91" spans="1:24">
      <c r="A91" s="135"/>
      <c r="B91" s="135">
        <v>15</v>
      </c>
      <c r="C91" s="82">
        <v>1</v>
      </c>
      <c r="D91" s="82">
        <v>12</v>
      </c>
      <c r="E91" s="82"/>
      <c r="F91" s="83">
        <v>1204</v>
      </c>
      <c r="G91" s="82">
        <v>8</v>
      </c>
      <c r="H91" s="82"/>
      <c r="I91" s="143">
        <v>37.270000000000003</v>
      </c>
      <c r="J91" s="143">
        <v>49.77</v>
      </c>
      <c r="K91" s="82"/>
      <c r="L91" s="137">
        <v>106.92</v>
      </c>
      <c r="M91" s="137">
        <v>193.96</v>
      </c>
      <c r="N91" s="138">
        <v>5150000</v>
      </c>
      <c r="O91" s="138">
        <v>302160000</v>
      </c>
      <c r="P91" s="138">
        <v>117840000</v>
      </c>
      <c r="Q91" s="138">
        <v>184320000</v>
      </c>
      <c r="R91" s="87">
        <f t="shared" si="2"/>
        <v>5149907.3677967172</v>
      </c>
      <c r="S91" s="138">
        <v>302160000</v>
      </c>
      <c r="T91" s="87">
        <f t="shared" si="3"/>
        <v>9342274.9070131984</v>
      </c>
      <c r="U91" s="135"/>
      <c r="V91" s="115" t="s">
        <v>2043</v>
      </c>
      <c r="W91" s="115" t="s">
        <v>2043</v>
      </c>
      <c r="X91" s="115" t="s">
        <v>772</v>
      </c>
    </row>
    <row r="92" spans="1:24">
      <c r="A92" s="135"/>
      <c r="B92" s="135">
        <v>15</v>
      </c>
      <c r="C92" s="82">
        <v>1</v>
      </c>
      <c r="D92" s="82">
        <v>12</v>
      </c>
      <c r="E92" s="82"/>
      <c r="F92" s="83">
        <v>1205</v>
      </c>
      <c r="G92" s="82">
        <v>8</v>
      </c>
      <c r="H92" s="82"/>
      <c r="I92" s="143">
        <v>37.44</v>
      </c>
      <c r="J92" s="143">
        <v>50</v>
      </c>
      <c r="K92" s="82"/>
      <c r="L92" s="137">
        <v>107.41</v>
      </c>
      <c r="M92" s="137">
        <v>194.85</v>
      </c>
      <c r="N92" s="138">
        <v>5200000</v>
      </c>
      <c r="O92" s="138">
        <v>306490000</v>
      </c>
      <c r="P92" s="138">
        <v>119530000</v>
      </c>
      <c r="Q92" s="138">
        <v>186960000</v>
      </c>
      <c r="R92" s="87">
        <f t="shared" si="2"/>
        <v>5199846.4595567267</v>
      </c>
      <c r="S92" s="138">
        <v>306490000</v>
      </c>
      <c r="T92" s="87">
        <f t="shared" si="3"/>
        <v>9432921.3541069571</v>
      </c>
      <c r="U92" s="135"/>
      <c r="V92" s="115" t="s">
        <v>2043</v>
      </c>
      <c r="W92" s="115" t="s">
        <v>2043</v>
      </c>
      <c r="X92" s="115" t="s">
        <v>772</v>
      </c>
    </row>
    <row r="93" spans="1:24">
      <c r="A93" s="135"/>
      <c r="B93" s="135">
        <v>15</v>
      </c>
      <c r="C93" s="82">
        <v>1</v>
      </c>
      <c r="D93" s="82">
        <v>12</v>
      </c>
      <c r="E93" s="82"/>
      <c r="F93" s="83">
        <v>1206</v>
      </c>
      <c r="G93" s="82">
        <v>8</v>
      </c>
      <c r="H93" s="82"/>
      <c r="I93" s="143">
        <v>32.5</v>
      </c>
      <c r="J93" s="143">
        <v>43.41</v>
      </c>
      <c r="K93" s="82"/>
      <c r="L93" s="137">
        <v>93.24</v>
      </c>
      <c r="M93" s="137">
        <v>169.14999999999998</v>
      </c>
      <c r="N93" s="138">
        <v>5200000</v>
      </c>
      <c r="O93" s="138">
        <v>266060000</v>
      </c>
      <c r="P93" s="138">
        <v>103760000</v>
      </c>
      <c r="Q93" s="138">
        <v>162300000</v>
      </c>
      <c r="R93" s="87">
        <f t="shared" si="2"/>
        <v>5199746.9115143055</v>
      </c>
      <c r="S93" s="138">
        <v>266060000</v>
      </c>
      <c r="T93" s="87">
        <f t="shared" si="3"/>
        <v>9433045.7966821603</v>
      </c>
      <c r="U93" s="135"/>
      <c r="V93" s="115" t="s">
        <v>2043</v>
      </c>
      <c r="W93" s="115" t="s">
        <v>2043</v>
      </c>
      <c r="X93" s="115" t="s">
        <v>772</v>
      </c>
    </row>
    <row r="94" spans="1:24">
      <c r="A94" s="135"/>
      <c r="B94" s="135">
        <v>15</v>
      </c>
      <c r="C94" s="82">
        <v>1</v>
      </c>
      <c r="D94" s="82">
        <v>12</v>
      </c>
      <c r="E94" s="82"/>
      <c r="F94" s="83">
        <v>1207</v>
      </c>
      <c r="G94" s="82">
        <v>8</v>
      </c>
      <c r="H94" s="82"/>
      <c r="I94" s="143">
        <v>34.26</v>
      </c>
      <c r="J94" s="143">
        <v>45.75</v>
      </c>
      <c r="K94" s="82"/>
      <c r="L94" s="137">
        <v>98.28</v>
      </c>
      <c r="M94" s="137">
        <v>178.29</v>
      </c>
      <c r="N94" s="138">
        <v>5200000</v>
      </c>
      <c r="O94" s="138">
        <v>280440000</v>
      </c>
      <c r="P94" s="138">
        <v>109370000</v>
      </c>
      <c r="Q94" s="138">
        <v>171070000</v>
      </c>
      <c r="R94" s="87">
        <f t="shared" si="2"/>
        <v>5199811.4317420451</v>
      </c>
      <c r="S94" s="138">
        <v>280440000</v>
      </c>
      <c r="T94" s="87">
        <f t="shared" si="3"/>
        <v>9432991.2511730697</v>
      </c>
      <c r="U94" s="135"/>
      <c r="V94" s="115" t="s">
        <v>2043</v>
      </c>
      <c r="W94" s="115" t="s">
        <v>2043</v>
      </c>
      <c r="X94" s="115" t="s">
        <v>772</v>
      </c>
    </row>
    <row r="95" spans="1:24">
      <c r="A95" s="135"/>
      <c r="B95" s="135">
        <v>15</v>
      </c>
      <c r="C95" s="82">
        <v>1</v>
      </c>
      <c r="D95" s="82">
        <v>13</v>
      </c>
      <c r="E95" s="82"/>
      <c r="F95" s="83">
        <v>1301</v>
      </c>
      <c r="G95" s="82">
        <v>5</v>
      </c>
      <c r="H95" s="82"/>
      <c r="I95" s="143">
        <v>74.23</v>
      </c>
      <c r="J95" s="143">
        <v>99.13</v>
      </c>
      <c r="K95" s="82"/>
      <c r="L95" s="137">
        <v>212.94</v>
      </c>
      <c r="M95" s="137">
        <v>386.3</v>
      </c>
      <c r="N95" s="138">
        <v>5280000</v>
      </c>
      <c r="O95" s="138">
        <v>616980000</v>
      </c>
      <c r="P95" s="138">
        <v>240620000</v>
      </c>
      <c r="Q95" s="138">
        <v>376360000</v>
      </c>
      <c r="R95" s="87">
        <f t="shared" si="2"/>
        <v>5279842.8832128504</v>
      </c>
      <c r="S95" s="138">
        <v>616980000</v>
      </c>
      <c r="T95" s="87">
        <f t="shared" si="3"/>
        <v>9578300.4873913974</v>
      </c>
      <c r="U95" s="135"/>
      <c r="V95" s="115" t="s">
        <v>2043</v>
      </c>
      <c r="W95" s="115" t="s">
        <v>2043</v>
      </c>
      <c r="X95" s="115" t="s">
        <v>772</v>
      </c>
    </row>
    <row r="96" spans="1:24">
      <c r="A96" s="135"/>
      <c r="B96" s="135">
        <v>15</v>
      </c>
      <c r="C96" s="82">
        <v>1</v>
      </c>
      <c r="D96" s="82">
        <v>13</v>
      </c>
      <c r="E96" s="82"/>
      <c r="F96" s="83">
        <v>1302</v>
      </c>
      <c r="G96" s="82">
        <v>8</v>
      </c>
      <c r="H96" s="82"/>
      <c r="I96" s="143">
        <v>34.51</v>
      </c>
      <c r="J96" s="143">
        <v>46.09</v>
      </c>
      <c r="K96" s="82"/>
      <c r="L96" s="137">
        <v>99</v>
      </c>
      <c r="M96" s="137">
        <v>179.6</v>
      </c>
      <c r="N96" s="138">
        <v>5250000</v>
      </c>
      <c r="O96" s="138">
        <v>285210000</v>
      </c>
      <c r="P96" s="138">
        <v>111230000</v>
      </c>
      <c r="Q96" s="138">
        <v>173980000</v>
      </c>
      <c r="R96" s="87">
        <f t="shared" si="2"/>
        <v>5249682.4900145419</v>
      </c>
      <c r="S96" s="138">
        <v>285210000</v>
      </c>
      <c r="T96" s="87">
        <f t="shared" si="3"/>
        <v>9523666.4162284005</v>
      </c>
      <c r="U96" s="135"/>
      <c r="V96" s="115" t="s">
        <v>2043</v>
      </c>
      <c r="W96" s="115" t="s">
        <v>2043</v>
      </c>
      <c r="X96" s="115" t="s">
        <v>772</v>
      </c>
    </row>
    <row r="97" spans="1:24">
      <c r="A97" s="135"/>
      <c r="B97" s="135">
        <v>15</v>
      </c>
      <c r="C97" s="82">
        <v>1</v>
      </c>
      <c r="D97" s="82">
        <v>13</v>
      </c>
      <c r="E97" s="82"/>
      <c r="F97" s="83">
        <v>1303</v>
      </c>
      <c r="G97" s="82">
        <v>8</v>
      </c>
      <c r="H97" s="82"/>
      <c r="I97" s="143">
        <v>34.51</v>
      </c>
      <c r="J97" s="143">
        <v>46.09</v>
      </c>
      <c r="K97" s="82"/>
      <c r="L97" s="137">
        <v>99</v>
      </c>
      <c r="M97" s="137">
        <v>179.6</v>
      </c>
      <c r="N97" s="138">
        <v>5250000</v>
      </c>
      <c r="O97" s="138">
        <v>285210000</v>
      </c>
      <c r="P97" s="138">
        <v>111230000</v>
      </c>
      <c r="Q97" s="138">
        <v>173980000</v>
      </c>
      <c r="R97" s="87">
        <f t="shared" si="2"/>
        <v>5249682.4900145419</v>
      </c>
      <c r="S97" s="138">
        <v>285210000</v>
      </c>
      <c r="T97" s="87">
        <f t="shared" si="3"/>
        <v>9523666.4162284005</v>
      </c>
      <c r="U97" s="135"/>
      <c r="V97" s="115" t="s">
        <v>2043</v>
      </c>
      <c r="W97" s="115" t="s">
        <v>2043</v>
      </c>
      <c r="X97" s="115" t="s">
        <v>772</v>
      </c>
    </row>
    <row r="98" spans="1:24">
      <c r="A98" s="135"/>
      <c r="B98" s="135">
        <v>15</v>
      </c>
      <c r="C98" s="82">
        <v>1</v>
      </c>
      <c r="D98" s="82">
        <v>13</v>
      </c>
      <c r="E98" s="82"/>
      <c r="F98" s="83">
        <v>1304</v>
      </c>
      <c r="G98" s="82">
        <v>8</v>
      </c>
      <c r="H98" s="82"/>
      <c r="I98" s="143">
        <v>37.270000000000003</v>
      </c>
      <c r="J98" s="143">
        <v>49.77</v>
      </c>
      <c r="K98" s="82"/>
      <c r="L98" s="137">
        <v>106.92</v>
      </c>
      <c r="M98" s="137">
        <v>193.96</v>
      </c>
      <c r="N98" s="138">
        <v>5250000</v>
      </c>
      <c r="O98" s="138">
        <v>308020000</v>
      </c>
      <c r="P98" s="138">
        <v>120130000</v>
      </c>
      <c r="Q98" s="138">
        <v>187890000</v>
      </c>
      <c r="R98" s="87">
        <f t="shared" si="2"/>
        <v>5249783.1196344476</v>
      </c>
      <c r="S98" s="138">
        <v>308020000</v>
      </c>
      <c r="T98" s="87">
        <f t="shared" si="3"/>
        <v>9523456.1717573665</v>
      </c>
      <c r="U98" s="135"/>
      <c r="V98" s="115" t="s">
        <v>2043</v>
      </c>
      <c r="W98" s="115" t="s">
        <v>2043</v>
      </c>
      <c r="X98" s="115" t="s">
        <v>772</v>
      </c>
    </row>
    <row r="99" spans="1:24">
      <c r="A99" s="135"/>
      <c r="B99" s="135">
        <v>15</v>
      </c>
      <c r="C99" s="82">
        <v>1</v>
      </c>
      <c r="D99" s="82">
        <v>13</v>
      </c>
      <c r="E99" s="82"/>
      <c r="F99" s="83">
        <v>1305</v>
      </c>
      <c r="G99" s="82">
        <v>8</v>
      </c>
      <c r="H99" s="82"/>
      <c r="I99" s="143">
        <v>36.6</v>
      </c>
      <c r="J99" s="143">
        <v>48.88</v>
      </c>
      <c r="K99" s="82"/>
      <c r="L99" s="137">
        <v>104.99</v>
      </c>
      <c r="M99" s="137">
        <v>190.47</v>
      </c>
      <c r="N99" s="138">
        <v>5300000</v>
      </c>
      <c r="O99" s="138">
        <v>305360000</v>
      </c>
      <c r="P99" s="138">
        <v>119090000</v>
      </c>
      <c r="Q99" s="138">
        <v>186270000</v>
      </c>
      <c r="R99" s="87">
        <f t="shared" si="2"/>
        <v>5299808.6074161055</v>
      </c>
      <c r="S99" s="138">
        <v>305360000</v>
      </c>
      <c r="T99" s="87">
        <f t="shared" si="3"/>
        <v>9614768.5060914904</v>
      </c>
      <c r="U99" s="135"/>
      <c r="V99" s="115" t="s">
        <v>2043</v>
      </c>
      <c r="W99" s="115" t="s">
        <v>2043</v>
      </c>
      <c r="X99" s="115" t="s">
        <v>772</v>
      </c>
    </row>
    <row r="100" spans="1:24">
      <c r="A100" s="135"/>
      <c r="B100" s="135">
        <v>15</v>
      </c>
      <c r="C100" s="82">
        <v>1</v>
      </c>
      <c r="D100" s="82">
        <v>13</v>
      </c>
      <c r="E100" s="82"/>
      <c r="F100" s="83">
        <v>1306</v>
      </c>
      <c r="G100" s="82">
        <v>8</v>
      </c>
      <c r="H100" s="82"/>
      <c r="I100" s="143">
        <v>32.5</v>
      </c>
      <c r="J100" s="143">
        <v>43.41</v>
      </c>
      <c r="K100" s="82"/>
      <c r="L100" s="137">
        <v>93.24</v>
      </c>
      <c r="M100" s="137">
        <v>169.14999999999998</v>
      </c>
      <c r="N100" s="138">
        <v>5300000</v>
      </c>
      <c r="O100" s="138">
        <v>271180000</v>
      </c>
      <c r="P100" s="138">
        <v>105760000</v>
      </c>
      <c r="Q100" s="138">
        <v>165420000</v>
      </c>
      <c r="R100" s="87">
        <f t="shared" si="2"/>
        <v>5299809.6950479187</v>
      </c>
      <c r="S100" s="138">
        <v>271180000</v>
      </c>
      <c r="T100" s="87">
        <f t="shared" si="3"/>
        <v>9614573.2509368882</v>
      </c>
      <c r="U100" s="135"/>
      <c r="V100" s="115" t="s">
        <v>2043</v>
      </c>
      <c r="W100" s="115" t="s">
        <v>2043</v>
      </c>
      <c r="X100" s="115" t="s">
        <v>772</v>
      </c>
    </row>
    <row r="101" spans="1:24">
      <c r="A101" s="135"/>
      <c r="B101" s="135">
        <v>15</v>
      </c>
      <c r="C101" s="82">
        <v>1</v>
      </c>
      <c r="D101" s="82">
        <v>13</v>
      </c>
      <c r="E101" s="82"/>
      <c r="F101" s="83">
        <v>1307</v>
      </c>
      <c r="G101" s="82">
        <v>8</v>
      </c>
      <c r="H101" s="82"/>
      <c r="I101" s="143">
        <v>34.26</v>
      </c>
      <c r="J101" s="143">
        <v>45.75</v>
      </c>
      <c r="K101" s="82"/>
      <c r="L101" s="137">
        <v>98.28</v>
      </c>
      <c r="M101" s="137">
        <v>178.29</v>
      </c>
      <c r="N101" s="138">
        <v>5300000</v>
      </c>
      <c r="O101" s="138">
        <v>285830000</v>
      </c>
      <c r="P101" s="138">
        <v>111470000</v>
      </c>
      <c r="Q101" s="138">
        <v>174360000</v>
      </c>
      <c r="R101" s="87">
        <f t="shared" si="2"/>
        <v>5299750.7542962087</v>
      </c>
      <c r="S101" s="138">
        <v>285830000</v>
      </c>
      <c r="T101" s="87">
        <f t="shared" si="3"/>
        <v>9614291.4324732497</v>
      </c>
      <c r="U101" s="135"/>
      <c r="V101" s="115" t="s">
        <v>2043</v>
      </c>
      <c r="W101" s="115" t="s">
        <v>2043</v>
      </c>
      <c r="X101" s="115" t="s">
        <v>772</v>
      </c>
    </row>
    <row r="102" spans="1:24">
      <c r="A102" s="135"/>
      <c r="B102" s="135">
        <v>15</v>
      </c>
      <c r="C102" s="82">
        <v>1</v>
      </c>
      <c r="D102" s="82">
        <v>14</v>
      </c>
      <c r="E102" s="82"/>
      <c r="F102" s="83">
        <v>1401</v>
      </c>
      <c r="G102" s="82">
        <v>8</v>
      </c>
      <c r="H102" s="82"/>
      <c r="I102" s="143">
        <v>74.23</v>
      </c>
      <c r="J102" s="143">
        <v>99.13</v>
      </c>
      <c r="K102" s="82"/>
      <c r="L102" s="137">
        <v>212.94</v>
      </c>
      <c r="M102" s="137">
        <v>386.3</v>
      </c>
      <c r="N102" s="138">
        <v>5380000</v>
      </c>
      <c r="O102" s="138">
        <v>628670000</v>
      </c>
      <c r="P102" s="138">
        <v>245180000</v>
      </c>
      <c r="Q102" s="138">
        <v>383490000</v>
      </c>
      <c r="R102" s="87">
        <f t="shared" si="2"/>
        <v>5379880.7504123673</v>
      </c>
      <c r="S102" s="138">
        <v>628670000</v>
      </c>
      <c r="T102" s="87">
        <f t="shared" si="3"/>
        <v>9759781.7877538167</v>
      </c>
      <c r="U102" s="135"/>
      <c r="V102" s="115" t="s">
        <v>2043</v>
      </c>
      <c r="W102" s="115" t="s">
        <v>2043</v>
      </c>
      <c r="X102" s="115" t="s">
        <v>772</v>
      </c>
    </row>
    <row r="103" spans="1:24">
      <c r="A103" s="135"/>
      <c r="B103" s="135">
        <v>15</v>
      </c>
      <c r="C103" s="82">
        <v>1</v>
      </c>
      <c r="D103" s="82">
        <v>14</v>
      </c>
      <c r="E103" s="82"/>
      <c r="F103" s="83">
        <v>1402</v>
      </c>
      <c r="G103" s="82">
        <v>8</v>
      </c>
      <c r="H103" s="82"/>
      <c r="I103" s="143">
        <v>34.51</v>
      </c>
      <c r="J103" s="143">
        <v>46.09</v>
      </c>
      <c r="K103" s="82"/>
      <c r="L103" s="137">
        <v>99</v>
      </c>
      <c r="M103" s="137">
        <v>179.6</v>
      </c>
      <c r="N103" s="138">
        <v>5350000</v>
      </c>
      <c r="O103" s="138">
        <v>290650000</v>
      </c>
      <c r="P103" s="138">
        <v>113350000</v>
      </c>
      <c r="Q103" s="138">
        <v>177300000</v>
      </c>
      <c r="R103" s="87">
        <f t="shared" si="2"/>
        <v>5349813.1752839191</v>
      </c>
      <c r="S103" s="138">
        <v>290650000</v>
      </c>
      <c r="T103" s="87">
        <f t="shared" si="3"/>
        <v>9705317.6392019372</v>
      </c>
      <c r="U103" s="135"/>
      <c r="V103" s="115" t="s">
        <v>2043</v>
      </c>
      <c r="W103" s="115" t="s">
        <v>2043</v>
      </c>
      <c r="X103" s="115" t="s">
        <v>772</v>
      </c>
    </row>
    <row r="104" spans="1:24">
      <c r="A104" s="135"/>
      <c r="B104" s="135">
        <v>15</v>
      </c>
      <c r="C104" s="82">
        <v>1</v>
      </c>
      <c r="D104" s="82">
        <v>14</v>
      </c>
      <c r="E104" s="82"/>
      <c r="F104" s="83">
        <v>1403</v>
      </c>
      <c r="G104" s="82">
        <v>8</v>
      </c>
      <c r="H104" s="82"/>
      <c r="I104" s="143">
        <v>34.51</v>
      </c>
      <c r="J104" s="143">
        <v>46.09</v>
      </c>
      <c r="K104" s="82"/>
      <c r="L104" s="137">
        <v>99</v>
      </c>
      <c r="M104" s="137">
        <v>179.6</v>
      </c>
      <c r="N104" s="138">
        <v>5350000</v>
      </c>
      <c r="O104" s="138">
        <v>290650000</v>
      </c>
      <c r="P104" s="138">
        <v>113350000</v>
      </c>
      <c r="Q104" s="138">
        <v>177300000</v>
      </c>
      <c r="R104" s="87">
        <f t="shared" si="2"/>
        <v>5349813.1752839191</v>
      </c>
      <c r="S104" s="138">
        <v>290650000</v>
      </c>
      <c r="T104" s="87">
        <f t="shared" si="3"/>
        <v>9705317.6392019372</v>
      </c>
      <c r="U104" s="135"/>
      <c r="V104" s="115" t="s">
        <v>2043</v>
      </c>
      <c r="W104" s="115" t="s">
        <v>2043</v>
      </c>
      <c r="X104" s="115" t="s">
        <v>772</v>
      </c>
    </row>
    <row r="105" spans="1:24">
      <c r="A105" s="135"/>
      <c r="B105" s="135">
        <v>15</v>
      </c>
      <c r="C105" s="82">
        <v>1</v>
      </c>
      <c r="D105" s="82">
        <v>14</v>
      </c>
      <c r="E105" s="82"/>
      <c r="F105" s="83">
        <v>1404</v>
      </c>
      <c r="G105" s="82">
        <v>8</v>
      </c>
      <c r="H105" s="82"/>
      <c r="I105" s="143">
        <v>37.270000000000003</v>
      </c>
      <c r="J105" s="143">
        <v>49.77</v>
      </c>
      <c r="K105" s="82"/>
      <c r="L105" s="137">
        <v>106.92</v>
      </c>
      <c r="M105" s="137">
        <v>193.96</v>
      </c>
      <c r="N105" s="138">
        <v>5350000</v>
      </c>
      <c r="O105" s="138">
        <v>313890000</v>
      </c>
      <c r="P105" s="138">
        <v>122420000</v>
      </c>
      <c r="Q105" s="138">
        <v>191470000</v>
      </c>
      <c r="R105" s="87">
        <f t="shared" si="2"/>
        <v>5349829.3079087622</v>
      </c>
      <c r="S105" s="138">
        <v>313890000</v>
      </c>
      <c r="T105" s="87">
        <f t="shared" si="3"/>
        <v>9704946.6195471715</v>
      </c>
      <c r="U105" s="135"/>
      <c r="V105" s="115" t="s">
        <v>2043</v>
      </c>
      <c r="W105" s="115" t="s">
        <v>2043</v>
      </c>
      <c r="X105" s="115" t="s">
        <v>772</v>
      </c>
    </row>
    <row r="106" spans="1:24">
      <c r="A106" s="135"/>
      <c r="B106" s="135">
        <v>15</v>
      </c>
      <c r="C106" s="82">
        <v>1</v>
      </c>
      <c r="D106" s="82">
        <v>14</v>
      </c>
      <c r="E106" s="82"/>
      <c r="F106" s="83">
        <v>1405</v>
      </c>
      <c r="G106" s="82">
        <v>8</v>
      </c>
      <c r="H106" s="82"/>
      <c r="I106" s="143">
        <v>35.53</v>
      </c>
      <c r="J106" s="143">
        <v>47.45</v>
      </c>
      <c r="K106" s="82"/>
      <c r="L106" s="137">
        <v>101.92</v>
      </c>
      <c r="M106" s="137">
        <v>184.9</v>
      </c>
      <c r="N106" s="138">
        <v>5400000</v>
      </c>
      <c r="O106" s="138">
        <v>302030000</v>
      </c>
      <c r="P106" s="138">
        <v>117790000</v>
      </c>
      <c r="Q106" s="138">
        <v>184240000</v>
      </c>
      <c r="R106" s="87">
        <f t="shared" si="2"/>
        <v>5399925.8030921333</v>
      </c>
      <c r="S106" s="138">
        <v>302030000</v>
      </c>
      <c r="T106" s="87">
        <f t="shared" si="3"/>
        <v>9796372.458710121</v>
      </c>
      <c r="U106" s="135"/>
      <c r="V106" s="115" t="s">
        <v>2043</v>
      </c>
      <c r="W106" s="115" t="s">
        <v>2043</v>
      </c>
      <c r="X106" s="115" t="s">
        <v>772</v>
      </c>
    </row>
    <row r="107" spans="1:24">
      <c r="A107" s="135"/>
      <c r="B107" s="135">
        <v>15</v>
      </c>
      <c r="C107" s="82">
        <v>1</v>
      </c>
      <c r="D107" s="82">
        <v>14</v>
      </c>
      <c r="E107" s="82"/>
      <c r="F107" s="83">
        <v>1406</v>
      </c>
      <c r="G107" s="82">
        <v>8</v>
      </c>
      <c r="H107" s="82"/>
      <c r="I107" s="143">
        <v>32.5</v>
      </c>
      <c r="J107" s="143">
        <v>43.41</v>
      </c>
      <c r="K107" s="82"/>
      <c r="L107" s="137">
        <v>93.24</v>
      </c>
      <c r="M107" s="137">
        <v>169.14999999999998</v>
      </c>
      <c r="N107" s="138">
        <v>5400000</v>
      </c>
      <c r="O107" s="138">
        <v>276290000</v>
      </c>
      <c r="P107" s="138">
        <v>107750000</v>
      </c>
      <c r="Q107" s="138">
        <v>168540000</v>
      </c>
      <c r="R107" s="87">
        <f t="shared" si="2"/>
        <v>5399677.0434574429</v>
      </c>
      <c r="S107" s="138">
        <v>276290000</v>
      </c>
      <c r="T107" s="87">
        <f t="shared" si="3"/>
        <v>9795746.159382524</v>
      </c>
      <c r="U107" s="135"/>
      <c r="V107" s="115" t="s">
        <v>2043</v>
      </c>
      <c r="W107" s="115" t="s">
        <v>2043</v>
      </c>
      <c r="X107" s="115" t="s">
        <v>772</v>
      </c>
    </row>
    <row r="108" spans="1:24">
      <c r="A108" s="135"/>
      <c r="B108" s="135">
        <v>15</v>
      </c>
      <c r="C108" s="82">
        <v>1</v>
      </c>
      <c r="D108" s="82">
        <v>14</v>
      </c>
      <c r="E108" s="82"/>
      <c r="F108" s="83">
        <v>1407</v>
      </c>
      <c r="G108" s="82">
        <v>8</v>
      </c>
      <c r="H108" s="82"/>
      <c r="I108" s="143">
        <v>34.26</v>
      </c>
      <c r="J108" s="143">
        <v>45.75</v>
      </c>
      <c r="K108" s="82"/>
      <c r="L108" s="137">
        <v>98.28</v>
      </c>
      <c r="M108" s="137">
        <v>178.29</v>
      </c>
      <c r="N108" s="138">
        <v>5400000</v>
      </c>
      <c r="O108" s="138">
        <v>291230000</v>
      </c>
      <c r="P108" s="138">
        <v>113580000</v>
      </c>
      <c r="Q108" s="138">
        <v>177650000</v>
      </c>
      <c r="R108" s="87">
        <f t="shared" si="2"/>
        <v>5399875.4930332191</v>
      </c>
      <c r="S108" s="138">
        <v>291230000</v>
      </c>
      <c r="T108" s="87">
        <f t="shared" si="3"/>
        <v>9795927.9777461588</v>
      </c>
      <c r="U108" s="135"/>
      <c r="V108" s="115" t="s">
        <v>2043</v>
      </c>
      <c r="W108" s="115" t="s">
        <v>2043</v>
      </c>
      <c r="X108" s="115" t="s">
        <v>772</v>
      </c>
    </row>
    <row r="109" spans="1:24">
      <c r="A109" s="135"/>
      <c r="B109" s="135">
        <v>15</v>
      </c>
      <c r="C109" s="82">
        <v>1</v>
      </c>
      <c r="D109" s="82">
        <v>15</v>
      </c>
      <c r="E109" s="82"/>
      <c r="F109" s="83">
        <v>1501</v>
      </c>
      <c r="G109" s="82">
        <v>8</v>
      </c>
      <c r="H109" s="82"/>
      <c r="I109" s="143">
        <v>74.23</v>
      </c>
      <c r="J109" s="143">
        <v>99.13</v>
      </c>
      <c r="K109" s="82"/>
      <c r="L109" s="137">
        <v>212.94</v>
      </c>
      <c r="M109" s="137">
        <v>386.3</v>
      </c>
      <c r="N109" s="138">
        <v>7500000</v>
      </c>
      <c r="O109" s="138">
        <v>876410000</v>
      </c>
      <c r="P109" s="138">
        <v>341800000</v>
      </c>
      <c r="Q109" s="138">
        <v>534610000</v>
      </c>
      <c r="R109" s="87">
        <f t="shared" si="2"/>
        <v>7499930.469831395</v>
      </c>
      <c r="S109" s="138">
        <v>876410000</v>
      </c>
      <c r="T109" s="87">
        <f t="shared" si="3"/>
        <v>13605819.200224794</v>
      </c>
      <c r="U109" s="135"/>
      <c r="V109" s="115" t="s">
        <v>2043</v>
      </c>
      <c r="W109" s="115" t="s">
        <v>2043</v>
      </c>
      <c r="X109" s="115" t="s">
        <v>772</v>
      </c>
    </row>
    <row r="110" spans="1:24">
      <c r="A110" s="135"/>
      <c r="B110" s="135">
        <v>15</v>
      </c>
      <c r="C110" s="82">
        <v>1</v>
      </c>
      <c r="D110" s="82">
        <v>15</v>
      </c>
      <c r="E110" s="82"/>
      <c r="F110" s="83">
        <v>1502</v>
      </c>
      <c r="G110" s="82">
        <v>8</v>
      </c>
      <c r="H110" s="82"/>
      <c r="I110" s="143">
        <v>34.51</v>
      </c>
      <c r="J110" s="143">
        <v>46.09</v>
      </c>
      <c r="K110" s="82"/>
      <c r="L110" s="137">
        <v>99</v>
      </c>
      <c r="M110" s="137">
        <v>179.6</v>
      </c>
      <c r="N110" s="138">
        <v>7400000</v>
      </c>
      <c r="O110" s="138">
        <v>402030000</v>
      </c>
      <c r="P110" s="138">
        <v>156790000</v>
      </c>
      <c r="Q110" s="138">
        <v>245240000</v>
      </c>
      <c r="R110" s="87">
        <f t="shared" si="2"/>
        <v>7399915.3306705449</v>
      </c>
      <c r="S110" s="138">
        <v>402030000</v>
      </c>
      <c r="T110" s="87">
        <f t="shared" si="3"/>
        <v>13424492.862509392</v>
      </c>
      <c r="U110" s="135"/>
      <c r="V110" s="115" t="s">
        <v>2043</v>
      </c>
      <c r="W110" s="115" t="s">
        <v>2043</v>
      </c>
      <c r="X110" s="115" t="s">
        <v>772</v>
      </c>
    </row>
    <row r="111" spans="1:24">
      <c r="A111" s="135"/>
      <c r="B111" s="135">
        <v>15</v>
      </c>
      <c r="C111" s="82">
        <v>1</v>
      </c>
      <c r="D111" s="82">
        <v>15</v>
      </c>
      <c r="E111" s="82"/>
      <c r="F111" s="83">
        <v>1503</v>
      </c>
      <c r="G111" s="82">
        <v>8</v>
      </c>
      <c r="H111" s="82"/>
      <c r="I111" s="143">
        <v>34.51</v>
      </c>
      <c r="J111" s="143">
        <v>46.09</v>
      </c>
      <c r="K111" s="82"/>
      <c r="L111" s="137">
        <v>99</v>
      </c>
      <c r="M111" s="137">
        <v>179.6</v>
      </c>
      <c r="N111" s="138">
        <v>7400000</v>
      </c>
      <c r="O111" s="138">
        <v>402030000</v>
      </c>
      <c r="P111" s="138">
        <v>156790000</v>
      </c>
      <c r="Q111" s="138">
        <v>245240000</v>
      </c>
      <c r="R111" s="87">
        <f t="shared" si="2"/>
        <v>7399915.3306705449</v>
      </c>
      <c r="S111" s="138">
        <v>402030000</v>
      </c>
      <c r="T111" s="87">
        <f t="shared" si="3"/>
        <v>13424492.862509392</v>
      </c>
      <c r="U111" s="135"/>
      <c r="V111" s="115" t="s">
        <v>2043</v>
      </c>
      <c r="W111" s="115" t="s">
        <v>2043</v>
      </c>
      <c r="X111" s="115" t="s">
        <v>772</v>
      </c>
    </row>
    <row r="112" spans="1:24">
      <c r="A112" s="135"/>
      <c r="B112" s="135">
        <v>15</v>
      </c>
      <c r="C112" s="82">
        <v>1</v>
      </c>
      <c r="D112" s="82">
        <v>15</v>
      </c>
      <c r="E112" s="82"/>
      <c r="F112" s="83">
        <v>1504</v>
      </c>
      <c r="G112" s="82">
        <v>8</v>
      </c>
      <c r="H112" s="82"/>
      <c r="I112" s="143">
        <v>37.270000000000003</v>
      </c>
      <c r="J112" s="143">
        <v>49.77</v>
      </c>
      <c r="K112" s="82"/>
      <c r="L112" s="137">
        <v>106.92</v>
      </c>
      <c r="M112" s="137">
        <v>193.96</v>
      </c>
      <c r="N112" s="138">
        <v>7400000</v>
      </c>
      <c r="O112" s="138">
        <v>434160000</v>
      </c>
      <c r="P112" s="138">
        <v>169320000</v>
      </c>
      <c r="Q112" s="138">
        <v>264840000</v>
      </c>
      <c r="R112" s="87">
        <f t="shared" si="2"/>
        <v>7399668.3306944091</v>
      </c>
      <c r="S112" s="138">
        <v>434160000</v>
      </c>
      <c r="T112" s="87">
        <f t="shared" si="3"/>
        <v>13423491.109441523</v>
      </c>
      <c r="U112" s="135"/>
      <c r="V112" s="115" t="s">
        <v>2043</v>
      </c>
      <c r="W112" s="115" t="s">
        <v>2043</v>
      </c>
      <c r="X112" s="115" t="s">
        <v>772</v>
      </c>
    </row>
    <row r="113" spans="1:24">
      <c r="A113" s="135"/>
      <c r="B113" s="135">
        <v>15</v>
      </c>
      <c r="C113" s="82">
        <v>1</v>
      </c>
      <c r="D113" s="82">
        <v>15</v>
      </c>
      <c r="E113" s="82"/>
      <c r="F113" s="83">
        <v>1505</v>
      </c>
      <c r="G113" s="82">
        <v>8</v>
      </c>
      <c r="H113" s="82"/>
      <c r="I113" s="143">
        <v>34.24</v>
      </c>
      <c r="J113" s="143">
        <v>45.72</v>
      </c>
      <c r="K113" s="82"/>
      <c r="L113" s="137">
        <v>98.21</v>
      </c>
      <c r="M113" s="137">
        <v>178.17000000000002</v>
      </c>
      <c r="N113" s="138">
        <v>7500000</v>
      </c>
      <c r="O113" s="138">
        <v>404210000</v>
      </c>
      <c r="P113" s="138">
        <v>157640000</v>
      </c>
      <c r="Q113" s="138">
        <v>246570000</v>
      </c>
      <c r="R113" s="87">
        <f t="shared" si="2"/>
        <v>7499755.3177228356</v>
      </c>
      <c r="S113" s="138">
        <v>404210000</v>
      </c>
      <c r="T113" s="87">
        <f t="shared" si="3"/>
        <v>13605858.924332326</v>
      </c>
      <c r="U113" s="135"/>
      <c r="V113" s="115" t="s">
        <v>2043</v>
      </c>
      <c r="W113" s="115" t="s">
        <v>2043</v>
      </c>
      <c r="X113" s="115" t="s">
        <v>772</v>
      </c>
    </row>
    <row r="114" spans="1:24">
      <c r="A114" s="135"/>
      <c r="B114" s="135">
        <v>15</v>
      </c>
      <c r="C114" s="82">
        <v>1</v>
      </c>
      <c r="D114" s="82">
        <v>15</v>
      </c>
      <c r="E114" s="82"/>
      <c r="F114" s="83">
        <v>1506</v>
      </c>
      <c r="G114" s="82">
        <v>8</v>
      </c>
      <c r="H114" s="82"/>
      <c r="I114" s="143">
        <v>32.5</v>
      </c>
      <c r="J114" s="143">
        <v>43.41</v>
      </c>
      <c r="K114" s="82"/>
      <c r="L114" s="137">
        <v>93.24</v>
      </c>
      <c r="M114" s="137">
        <v>169.14999999999998</v>
      </c>
      <c r="N114" s="138">
        <v>5500000</v>
      </c>
      <c r="O114" s="138">
        <v>281410000</v>
      </c>
      <c r="P114" s="138">
        <v>109750000</v>
      </c>
      <c r="Q114" s="138">
        <v>171660000</v>
      </c>
      <c r="R114" s="87">
        <f t="shared" si="2"/>
        <v>5499739.826991057</v>
      </c>
      <c r="S114" s="138">
        <v>281410000</v>
      </c>
      <c r="T114" s="87">
        <f t="shared" si="3"/>
        <v>9977273.6136372499</v>
      </c>
      <c r="U114" s="135"/>
      <c r="V114" s="115" t="s">
        <v>2043</v>
      </c>
      <c r="W114" s="115" t="s">
        <v>2043</v>
      </c>
      <c r="X114" s="115" t="s">
        <v>772</v>
      </c>
    </row>
    <row r="115" spans="1:24">
      <c r="A115" s="135"/>
      <c r="B115" s="135">
        <v>15</v>
      </c>
      <c r="C115" s="82">
        <v>1</v>
      </c>
      <c r="D115" s="82">
        <v>15</v>
      </c>
      <c r="E115" s="82"/>
      <c r="F115" s="83">
        <v>1507</v>
      </c>
      <c r="G115" s="82">
        <v>8</v>
      </c>
      <c r="H115" s="82"/>
      <c r="I115" s="143">
        <v>34.26</v>
      </c>
      <c r="J115" s="143">
        <v>45.75</v>
      </c>
      <c r="K115" s="82"/>
      <c r="L115" s="137">
        <v>98.28</v>
      </c>
      <c r="M115" s="137">
        <v>178.29</v>
      </c>
      <c r="N115" s="138">
        <v>5500000</v>
      </c>
      <c r="O115" s="138">
        <v>296620000</v>
      </c>
      <c r="P115" s="138">
        <v>115680000</v>
      </c>
      <c r="Q115" s="138">
        <v>180940000</v>
      </c>
      <c r="R115" s="87">
        <f t="shared" si="2"/>
        <v>5499814.8155873828</v>
      </c>
      <c r="S115" s="138">
        <v>296620000</v>
      </c>
      <c r="T115" s="87">
        <f t="shared" si="3"/>
        <v>9977228.1590463407</v>
      </c>
      <c r="U115" s="135"/>
      <c r="V115" s="115" t="s">
        <v>2043</v>
      </c>
      <c r="W115" s="115" t="s">
        <v>2043</v>
      </c>
      <c r="X115" s="115" t="s">
        <v>772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X230"/>
  <sheetViews>
    <sheetView zoomScale="90" zoomScaleNormal="90" workbookViewId="0">
      <selection sqref="A1:XFD1"/>
    </sheetView>
  </sheetViews>
  <sheetFormatPr defaultRowHeight="11.25"/>
  <cols>
    <col min="1" max="1" width="7.1640625" style="140" bestFit="1" customWidth="1"/>
    <col min="2" max="2" width="7.83203125" style="140" bestFit="1" customWidth="1"/>
    <col min="3" max="3" width="6.33203125" style="140" customWidth="1"/>
    <col min="4" max="4" width="4.5" style="140" bestFit="1" customWidth="1"/>
    <col min="5" max="5" width="6.33203125" style="140" bestFit="1" customWidth="1"/>
    <col min="6" max="6" width="6.83203125" style="141" customWidth="1"/>
    <col min="7" max="7" width="6.33203125" style="140" bestFit="1" customWidth="1"/>
    <col min="8" max="10" width="8.83203125" style="140" bestFit="1" customWidth="1"/>
    <col min="11" max="11" width="8.33203125" style="140" bestFit="1" customWidth="1"/>
    <col min="12" max="12" width="8.83203125" style="140" bestFit="1" customWidth="1"/>
    <col min="13" max="13" width="10.5" style="140" customWidth="1"/>
    <col min="14" max="14" width="11.83203125" style="142" customWidth="1"/>
    <col min="15" max="20" width="14.5" style="142" customWidth="1"/>
    <col min="21" max="21" width="8.33203125" style="140" bestFit="1" customWidth="1"/>
    <col min="22" max="23" width="8.6640625" style="140" customWidth="1"/>
    <col min="24" max="24" width="12.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16</v>
      </c>
      <c r="C2" s="82">
        <v>1</v>
      </c>
      <c r="D2" s="82">
        <v>-1</v>
      </c>
      <c r="E2" s="82"/>
      <c r="F2" s="83" t="s">
        <v>2274</v>
      </c>
      <c r="G2" s="82">
        <v>5</v>
      </c>
      <c r="H2" s="144">
        <v>27.56</v>
      </c>
      <c r="I2" s="144">
        <v>48.98</v>
      </c>
      <c r="J2" s="144">
        <v>49.25</v>
      </c>
      <c r="K2" s="144"/>
      <c r="L2" s="145">
        <v>102.86</v>
      </c>
      <c r="M2" s="145">
        <v>201.08999999999997</v>
      </c>
      <c r="N2" s="87">
        <f>O2/(M2*0.3025)</f>
        <v>4379437.8488477478</v>
      </c>
      <c r="O2" s="138">
        <v>266400000</v>
      </c>
      <c r="P2" s="138">
        <v>36510935.402058788</v>
      </c>
      <c r="Q2" s="138">
        <v>229889064.59794122</v>
      </c>
      <c r="R2" s="87">
        <f>S2/(M2*0.3025)</f>
        <v>4379437.8488477478</v>
      </c>
      <c r="S2" s="138">
        <v>266400000</v>
      </c>
      <c r="T2" s="87">
        <f>S2/(L2*0.3025)</f>
        <v>8561745.6448064689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16</v>
      </c>
      <c r="C3" s="82">
        <v>1</v>
      </c>
      <c r="D3" s="82">
        <v>-1</v>
      </c>
      <c r="E3" s="82"/>
      <c r="F3" s="83" t="s">
        <v>1324</v>
      </c>
      <c r="G3" s="82">
        <v>5</v>
      </c>
      <c r="H3" s="144">
        <v>31.28</v>
      </c>
      <c r="I3" s="144">
        <v>55.6</v>
      </c>
      <c r="J3" s="144">
        <v>55.9</v>
      </c>
      <c r="K3" s="144"/>
      <c r="L3" s="145">
        <v>116.76</v>
      </c>
      <c r="M3" s="145">
        <v>228.26</v>
      </c>
      <c r="N3" s="138">
        <v>4380000</v>
      </c>
      <c r="O3" s="138">
        <v>302400000</v>
      </c>
      <c r="P3" s="138">
        <v>41439901.866292827</v>
      </c>
      <c r="Q3" s="138">
        <v>260960098.13370717</v>
      </c>
      <c r="R3" s="87">
        <f t="shared" ref="R3:R66" si="0">S3/(M3*0.3025)</f>
        <v>4379520.8161202287</v>
      </c>
      <c r="S3" s="138">
        <v>302400000</v>
      </c>
      <c r="T3" s="87">
        <f t="shared" ref="T3:T66" si="1">S3/(L3*0.3025)</f>
        <v>8561745.6448064689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16</v>
      </c>
      <c r="C4" s="82">
        <v>1</v>
      </c>
      <c r="D4" s="82">
        <v>-1</v>
      </c>
      <c r="E4" s="82"/>
      <c r="F4" s="83" t="s">
        <v>1325</v>
      </c>
      <c r="G4" s="82">
        <v>5</v>
      </c>
      <c r="H4" s="144">
        <v>31.28</v>
      </c>
      <c r="I4" s="144">
        <v>55.6</v>
      </c>
      <c r="J4" s="144">
        <v>55.9</v>
      </c>
      <c r="K4" s="144"/>
      <c r="L4" s="145">
        <v>116.76</v>
      </c>
      <c r="M4" s="145">
        <v>228.26</v>
      </c>
      <c r="N4" s="138">
        <v>4380000</v>
      </c>
      <c r="O4" s="138">
        <v>302400000</v>
      </c>
      <c r="P4" s="138">
        <v>41439901.866292827</v>
      </c>
      <c r="Q4" s="138">
        <v>260960098.13370717</v>
      </c>
      <c r="R4" s="87">
        <f t="shared" si="0"/>
        <v>4379520.8161202287</v>
      </c>
      <c r="S4" s="138">
        <v>302400000</v>
      </c>
      <c r="T4" s="87">
        <f t="shared" si="1"/>
        <v>8561745.6448064689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16</v>
      </c>
      <c r="C5" s="82">
        <v>1</v>
      </c>
      <c r="D5" s="82">
        <v>-1</v>
      </c>
      <c r="E5" s="82"/>
      <c r="F5" s="83" t="s">
        <v>1326</v>
      </c>
      <c r="G5" s="82">
        <v>5</v>
      </c>
      <c r="H5" s="144">
        <v>55.49</v>
      </c>
      <c r="I5" s="144">
        <v>98.62</v>
      </c>
      <c r="J5" s="144">
        <v>99.16</v>
      </c>
      <c r="K5" s="144"/>
      <c r="L5" s="145">
        <v>207.11</v>
      </c>
      <c r="M5" s="145">
        <v>404.89</v>
      </c>
      <c r="N5" s="138">
        <v>4400000</v>
      </c>
      <c r="O5" s="138">
        <v>538900000</v>
      </c>
      <c r="P5" s="138">
        <v>73856012.744202137</v>
      </c>
      <c r="Q5" s="138">
        <v>465043987.25579786</v>
      </c>
      <c r="R5" s="87">
        <f t="shared" si="0"/>
        <v>4399929.865656809</v>
      </c>
      <c r="S5" s="138">
        <v>538900000</v>
      </c>
      <c r="T5" s="87">
        <f t="shared" si="1"/>
        <v>8601649.3810331952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16</v>
      </c>
      <c r="C6" s="82">
        <v>1</v>
      </c>
      <c r="D6" s="82">
        <v>-1</v>
      </c>
      <c r="E6" s="82"/>
      <c r="F6" s="83" t="s">
        <v>1917</v>
      </c>
      <c r="G6" s="82">
        <v>5</v>
      </c>
      <c r="H6" s="144">
        <v>51.1</v>
      </c>
      <c r="I6" s="144">
        <v>90.81</v>
      </c>
      <c r="J6" s="144">
        <v>91.32</v>
      </c>
      <c r="K6" s="144"/>
      <c r="L6" s="145">
        <v>190.72</v>
      </c>
      <c r="M6" s="145">
        <v>372.85</v>
      </c>
      <c r="N6" s="138">
        <v>4400000</v>
      </c>
      <c r="O6" s="138">
        <v>496200000</v>
      </c>
      <c r="P6" s="138">
        <v>68005417.728308961</v>
      </c>
      <c r="Q6" s="138">
        <v>428194582.27169102</v>
      </c>
      <c r="R6" s="87">
        <f t="shared" si="0"/>
        <v>4399438.322414903</v>
      </c>
      <c r="S6" s="138">
        <v>496200000</v>
      </c>
      <c r="T6" s="87">
        <f t="shared" si="1"/>
        <v>8600726.6071329527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16</v>
      </c>
      <c r="C7" s="82">
        <v>1</v>
      </c>
      <c r="D7" s="82">
        <v>-1</v>
      </c>
      <c r="E7" s="82"/>
      <c r="F7" s="83" t="s">
        <v>1918</v>
      </c>
      <c r="G7" s="82">
        <v>5</v>
      </c>
      <c r="H7" s="144">
        <v>28.81</v>
      </c>
      <c r="I7" s="144">
        <v>51.2</v>
      </c>
      <c r="J7" s="144">
        <v>51.48</v>
      </c>
      <c r="K7" s="144"/>
      <c r="L7" s="145">
        <v>107.52</v>
      </c>
      <c r="M7" s="145">
        <v>210.2</v>
      </c>
      <c r="N7" s="138">
        <v>4380000</v>
      </c>
      <c r="O7" s="138">
        <v>278500000</v>
      </c>
      <c r="P7" s="138">
        <v>38171194.100856327</v>
      </c>
      <c r="Q7" s="138">
        <v>240328805.89914367</v>
      </c>
      <c r="R7" s="87">
        <f t="shared" si="0"/>
        <v>4379929.3864167146</v>
      </c>
      <c r="S7" s="138">
        <v>278500000</v>
      </c>
      <c r="T7" s="87">
        <f t="shared" si="1"/>
        <v>8562696.7729240451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16</v>
      </c>
      <c r="C8" s="82">
        <v>1</v>
      </c>
      <c r="D8" s="82">
        <v>-1</v>
      </c>
      <c r="E8" s="82"/>
      <c r="F8" s="83" t="s">
        <v>1919</v>
      </c>
      <c r="G8" s="82">
        <v>5</v>
      </c>
      <c r="H8" s="144">
        <v>28.81</v>
      </c>
      <c r="I8" s="144">
        <v>51.2</v>
      </c>
      <c r="J8" s="144">
        <v>51.48</v>
      </c>
      <c r="K8" s="144"/>
      <c r="L8" s="145">
        <v>107.52</v>
      </c>
      <c r="M8" s="145">
        <v>210.2</v>
      </c>
      <c r="N8" s="138">
        <v>4380000</v>
      </c>
      <c r="O8" s="138">
        <v>278500000</v>
      </c>
      <c r="P8" s="138">
        <v>38171194.100856327</v>
      </c>
      <c r="Q8" s="138">
        <v>240328805.89914367</v>
      </c>
      <c r="R8" s="87">
        <f t="shared" si="0"/>
        <v>4379929.3864167146</v>
      </c>
      <c r="S8" s="138">
        <v>278500000</v>
      </c>
      <c r="T8" s="87">
        <f t="shared" si="1"/>
        <v>8562696.7729240451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16</v>
      </c>
      <c r="C9" s="82">
        <v>1</v>
      </c>
      <c r="D9" s="82">
        <v>-1</v>
      </c>
      <c r="E9" s="82"/>
      <c r="F9" s="83" t="s">
        <v>1920</v>
      </c>
      <c r="G9" s="82">
        <v>5</v>
      </c>
      <c r="H9" s="144">
        <v>25.46</v>
      </c>
      <c r="I9" s="144">
        <v>45.25</v>
      </c>
      <c r="J9" s="144">
        <v>45.51</v>
      </c>
      <c r="K9" s="144"/>
      <c r="L9" s="145">
        <v>95.04</v>
      </c>
      <c r="M9" s="145">
        <v>185.8</v>
      </c>
      <c r="N9" s="138">
        <v>4380000</v>
      </c>
      <c r="O9" s="138">
        <v>246100000</v>
      </c>
      <c r="P9" s="138">
        <v>33722852.529601723</v>
      </c>
      <c r="Q9" s="138">
        <v>212377147.47039828</v>
      </c>
      <c r="R9" s="87">
        <f t="shared" si="0"/>
        <v>4378652.9548345767</v>
      </c>
      <c r="S9" s="138">
        <v>246100000</v>
      </c>
      <c r="T9" s="87">
        <f t="shared" si="1"/>
        <v>8560119.0973091796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16</v>
      </c>
      <c r="C10" s="82">
        <v>1</v>
      </c>
      <c r="D10" s="82">
        <v>-1</v>
      </c>
      <c r="E10" s="82"/>
      <c r="F10" s="83" t="s">
        <v>1930</v>
      </c>
      <c r="G10" s="82">
        <v>5</v>
      </c>
      <c r="H10" s="144">
        <v>88.21</v>
      </c>
      <c r="I10" s="144">
        <v>156.78</v>
      </c>
      <c r="J10" s="144">
        <v>157.65</v>
      </c>
      <c r="K10" s="144"/>
      <c r="L10" s="145">
        <v>329.26</v>
      </c>
      <c r="M10" s="145">
        <v>643.69000000000005</v>
      </c>
      <c r="N10" s="138">
        <v>4380000</v>
      </c>
      <c r="O10" s="138">
        <v>852800000</v>
      </c>
      <c r="P10" s="138">
        <v>116866019.35714395</v>
      </c>
      <c r="Q10" s="138">
        <v>735933980.642856</v>
      </c>
      <c r="R10" s="87">
        <f t="shared" si="0"/>
        <v>4379706.9299181411</v>
      </c>
      <c r="S10" s="138">
        <v>852800000</v>
      </c>
      <c r="T10" s="87">
        <f t="shared" si="1"/>
        <v>8562150.1358167063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16</v>
      </c>
      <c r="C11" s="82">
        <v>1</v>
      </c>
      <c r="D11" s="82">
        <v>-1</v>
      </c>
      <c r="E11" s="82"/>
      <c r="F11" s="83" t="s">
        <v>1931</v>
      </c>
      <c r="G11" s="82">
        <v>5</v>
      </c>
      <c r="H11" s="144">
        <v>41.31</v>
      </c>
      <c r="I11" s="144">
        <v>73.42</v>
      </c>
      <c r="J11" s="144">
        <v>73.83</v>
      </c>
      <c r="K11" s="144"/>
      <c r="L11" s="145">
        <v>154.19999999999999</v>
      </c>
      <c r="M11" s="145">
        <v>301.45</v>
      </c>
      <c r="N11" s="138">
        <v>4350000</v>
      </c>
      <c r="O11" s="138">
        <v>396600000</v>
      </c>
      <c r="P11" s="138">
        <v>54349132.52612374</v>
      </c>
      <c r="Q11" s="138">
        <v>342250867.47387624</v>
      </c>
      <c r="R11" s="87">
        <f t="shared" si="0"/>
        <v>4349226.6716380473</v>
      </c>
      <c r="S11" s="138">
        <v>396600000</v>
      </c>
      <c r="T11" s="87">
        <f t="shared" si="1"/>
        <v>8502427.8869344313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16</v>
      </c>
      <c r="C12" s="82">
        <v>1</v>
      </c>
      <c r="D12" s="82">
        <v>-1</v>
      </c>
      <c r="E12" s="82"/>
      <c r="F12" s="83" t="s">
        <v>1932</v>
      </c>
      <c r="G12" s="82">
        <v>5</v>
      </c>
      <c r="H12" s="144">
        <v>18.89</v>
      </c>
      <c r="I12" s="144">
        <v>33.57</v>
      </c>
      <c r="J12" s="144">
        <v>33.76</v>
      </c>
      <c r="K12" s="144"/>
      <c r="L12" s="145">
        <v>70.5</v>
      </c>
      <c r="M12" s="145">
        <v>137.82999999999998</v>
      </c>
      <c r="N12" s="138">
        <v>4350000</v>
      </c>
      <c r="O12" s="138">
        <v>181300000</v>
      </c>
      <c r="P12" s="138">
        <v>24847689.182326056</v>
      </c>
      <c r="Q12" s="138">
        <v>156452310.81767395</v>
      </c>
      <c r="R12" s="87">
        <f t="shared" si="0"/>
        <v>4348391.8085700255</v>
      </c>
      <c r="S12" s="138">
        <v>181300000</v>
      </c>
      <c r="T12" s="87">
        <f t="shared" si="1"/>
        <v>8501260.1840454843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16</v>
      </c>
      <c r="C13" s="82">
        <v>2</v>
      </c>
      <c r="D13" s="82">
        <v>-1</v>
      </c>
      <c r="E13" s="82"/>
      <c r="F13" s="83" t="s">
        <v>1935</v>
      </c>
      <c r="G13" s="82">
        <v>5</v>
      </c>
      <c r="H13" s="144">
        <v>168.05</v>
      </c>
      <c r="I13" s="144">
        <v>298.68</v>
      </c>
      <c r="J13" s="144">
        <v>300.33999999999997</v>
      </c>
      <c r="K13" s="144"/>
      <c r="L13" s="145">
        <v>627.27</v>
      </c>
      <c r="M13" s="145">
        <v>1226.29</v>
      </c>
      <c r="N13" s="138">
        <v>0</v>
      </c>
      <c r="O13" s="138">
        <v>0</v>
      </c>
      <c r="P13" s="138">
        <v>0</v>
      </c>
      <c r="Q13" s="138">
        <v>0</v>
      </c>
      <c r="R13" s="87">
        <f t="shared" si="0"/>
        <v>0</v>
      </c>
      <c r="S13" s="138">
        <v>0</v>
      </c>
      <c r="T13" s="87">
        <f t="shared" si="1"/>
        <v>0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16</v>
      </c>
      <c r="C14" s="82">
        <v>2</v>
      </c>
      <c r="D14" s="82">
        <v>1</v>
      </c>
      <c r="E14" s="82"/>
      <c r="F14" s="83" t="s">
        <v>2182</v>
      </c>
      <c r="G14" s="82">
        <v>5</v>
      </c>
      <c r="H14" s="144">
        <v>22.38</v>
      </c>
      <c r="I14" s="144">
        <v>39.770000000000003</v>
      </c>
      <c r="J14" s="144">
        <v>39.99</v>
      </c>
      <c r="K14" s="144"/>
      <c r="L14" s="145">
        <v>83.52</v>
      </c>
      <c r="M14" s="145">
        <v>163.28</v>
      </c>
      <c r="N14" s="138">
        <v>0</v>
      </c>
      <c r="O14" s="138">
        <v>0</v>
      </c>
      <c r="P14" s="138">
        <v>0</v>
      </c>
      <c r="Q14" s="138">
        <v>0</v>
      </c>
      <c r="R14" s="87">
        <f t="shared" si="0"/>
        <v>0</v>
      </c>
      <c r="S14" s="138">
        <v>0</v>
      </c>
      <c r="T14" s="87">
        <f t="shared" si="1"/>
        <v>0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16</v>
      </c>
      <c r="C15" s="82">
        <v>2</v>
      </c>
      <c r="D15" s="82">
        <v>1</v>
      </c>
      <c r="E15" s="82"/>
      <c r="F15" s="83" t="s">
        <v>1097</v>
      </c>
      <c r="G15" s="82">
        <v>5</v>
      </c>
      <c r="H15" s="144">
        <v>22.56</v>
      </c>
      <c r="I15" s="144">
        <v>40.090000000000003</v>
      </c>
      <c r="J15" s="144">
        <v>40.32</v>
      </c>
      <c r="K15" s="144"/>
      <c r="L15" s="145">
        <v>84.2</v>
      </c>
      <c r="M15" s="145">
        <v>164.61</v>
      </c>
      <c r="N15" s="138">
        <v>0</v>
      </c>
      <c r="O15" s="138">
        <v>0</v>
      </c>
      <c r="P15" s="138">
        <v>0</v>
      </c>
      <c r="Q15" s="138">
        <v>0</v>
      </c>
      <c r="R15" s="87">
        <f t="shared" si="0"/>
        <v>0</v>
      </c>
      <c r="S15" s="138">
        <v>0</v>
      </c>
      <c r="T15" s="87">
        <f t="shared" si="1"/>
        <v>0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16</v>
      </c>
      <c r="C16" s="82">
        <v>2</v>
      </c>
      <c r="D16" s="82">
        <v>1</v>
      </c>
      <c r="E16" s="82"/>
      <c r="F16" s="83" t="s">
        <v>1098</v>
      </c>
      <c r="G16" s="82">
        <v>5</v>
      </c>
      <c r="H16" s="144">
        <v>21.1</v>
      </c>
      <c r="I16" s="144">
        <v>37.51</v>
      </c>
      <c r="J16" s="144">
        <v>37.72</v>
      </c>
      <c r="K16" s="144"/>
      <c r="L16" s="145">
        <v>78.77</v>
      </c>
      <c r="M16" s="145">
        <v>154</v>
      </c>
      <c r="N16" s="138">
        <v>0</v>
      </c>
      <c r="O16" s="138">
        <v>0</v>
      </c>
      <c r="P16" s="138">
        <v>0</v>
      </c>
      <c r="Q16" s="138">
        <v>0</v>
      </c>
      <c r="R16" s="87">
        <f t="shared" si="0"/>
        <v>0</v>
      </c>
      <c r="S16" s="138">
        <v>0</v>
      </c>
      <c r="T16" s="87">
        <f t="shared" si="1"/>
        <v>0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16</v>
      </c>
      <c r="C17" s="82">
        <v>2</v>
      </c>
      <c r="D17" s="82">
        <v>1</v>
      </c>
      <c r="E17" s="82"/>
      <c r="F17" s="83" t="s">
        <v>1099</v>
      </c>
      <c r="G17" s="82">
        <v>5</v>
      </c>
      <c r="H17" s="144">
        <v>21.1</v>
      </c>
      <c r="I17" s="144">
        <v>37.51</v>
      </c>
      <c r="J17" s="144">
        <v>37.72</v>
      </c>
      <c r="K17" s="144"/>
      <c r="L17" s="145">
        <v>78.77</v>
      </c>
      <c r="M17" s="145">
        <v>154</v>
      </c>
      <c r="N17" s="138">
        <v>0</v>
      </c>
      <c r="O17" s="138">
        <v>0</v>
      </c>
      <c r="P17" s="138">
        <v>0</v>
      </c>
      <c r="Q17" s="138">
        <v>0</v>
      </c>
      <c r="R17" s="87">
        <f t="shared" si="0"/>
        <v>0</v>
      </c>
      <c r="S17" s="138">
        <v>0</v>
      </c>
      <c r="T17" s="87">
        <f t="shared" si="1"/>
        <v>0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16</v>
      </c>
      <c r="C18" s="82">
        <v>2</v>
      </c>
      <c r="D18" s="82">
        <v>1</v>
      </c>
      <c r="E18" s="82"/>
      <c r="F18" s="83" t="s">
        <v>1100</v>
      </c>
      <c r="G18" s="82">
        <v>5</v>
      </c>
      <c r="H18" s="144">
        <v>16.57</v>
      </c>
      <c r="I18" s="144">
        <v>29.46</v>
      </c>
      <c r="J18" s="144">
        <v>29.62</v>
      </c>
      <c r="K18" s="144"/>
      <c r="L18" s="145">
        <v>61.86</v>
      </c>
      <c r="M18" s="145">
        <v>120.94</v>
      </c>
      <c r="N18" s="138">
        <v>0</v>
      </c>
      <c r="O18" s="138">
        <v>0</v>
      </c>
      <c r="P18" s="138">
        <v>0</v>
      </c>
      <c r="Q18" s="138">
        <v>0</v>
      </c>
      <c r="R18" s="87">
        <f t="shared" si="0"/>
        <v>0</v>
      </c>
      <c r="S18" s="138">
        <v>0</v>
      </c>
      <c r="T18" s="87">
        <f t="shared" si="1"/>
        <v>0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16</v>
      </c>
      <c r="C19" s="82">
        <v>1</v>
      </c>
      <c r="D19" s="82">
        <v>3</v>
      </c>
      <c r="E19" s="82"/>
      <c r="F19" s="83" t="s">
        <v>2185</v>
      </c>
      <c r="G19" s="82">
        <v>5</v>
      </c>
      <c r="H19" s="144">
        <v>45.19</v>
      </c>
      <c r="I19" s="144">
        <v>80.31</v>
      </c>
      <c r="J19" s="144">
        <v>80.760000000000005</v>
      </c>
      <c r="K19" s="144"/>
      <c r="L19" s="145">
        <v>168.67</v>
      </c>
      <c r="M19" s="145">
        <v>329.74</v>
      </c>
      <c r="N19" s="138">
        <v>6670000</v>
      </c>
      <c r="O19" s="138">
        <v>665300000</v>
      </c>
      <c r="P19" s="138">
        <v>91177615.697215989</v>
      </c>
      <c r="Q19" s="138">
        <v>574122384.30278397</v>
      </c>
      <c r="R19" s="87">
        <f t="shared" si="0"/>
        <v>6669918.2476351261</v>
      </c>
      <c r="S19" s="138">
        <v>665300000</v>
      </c>
      <c r="T19" s="87">
        <f t="shared" si="1"/>
        <v>13039300.663871506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16</v>
      </c>
      <c r="C20" s="82">
        <v>1</v>
      </c>
      <c r="D20" s="82">
        <v>3</v>
      </c>
      <c r="E20" s="82"/>
      <c r="F20" s="83" t="s">
        <v>1125</v>
      </c>
      <c r="G20" s="82">
        <v>5</v>
      </c>
      <c r="H20" s="144">
        <v>21.48</v>
      </c>
      <c r="I20" s="144">
        <v>38.17</v>
      </c>
      <c r="J20" s="144">
        <v>38.380000000000003</v>
      </c>
      <c r="K20" s="144"/>
      <c r="L20" s="145">
        <v>80.16</v>
      </c>
      <c r="M20" s="145">
        <v>156.71</v>
      </c>
      <c r="N20" s="138">
        <v>6670000</v>
      </c>
      <c r="O20" s="138">
        <v>316100000</v>
      </c>
      <c r="P20" s="138">
        <v>43327343.500733837</v>
      </c>
      <c r="Q20" s="138">
        <v>272772656.49926615</v>
      </c>
      <c r="R20" s="87">
        <f t="shared" si="0"/>
        <v>6668104.6371383471</v>
      </c>
      <c r="S20" s="138">
        <v>316100000</v>
      </c>
      <c r="T20" s="87">
        <f t="shared" si="1"/>
        <v>13035911.647778824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16</v>
      </c>
      <c r="C21" s="82">
        <v>1</v>
      </c>
      <c r="D21" s="82">
        <v>3</v>
      </c>
      <c r="E21" s="82"/>
      <c r="F21" s="83" t="s">
        <v>1126</v>
      </c>
      <c r="G21" s="82">
        <v>5</v>
      </c>
      <c r="H21" s="144">
        <v>20.12</v>
      </c>
      <c r="I21" s="144">
        <v>35.76</v>
      </c>
      <c r="J21" s="144">
        <v>35.96</v>
      </c>
      <c r="K21" s="144"/>
      <c r="L21" s="145">
        <v>75.099999999999994</v>
      </c>
      <c r="M21" s="145">
        <v>146.82</v>
      </c>
      <c r="N21" s="138">
        <v>6670000</v>
      </c>
      <c r="O21" s="138">
        <v>296200000</v>
      </c>
      <c r="P21" s="138">
        <v>40590818.689551838</v>
      </c>
      <c r="Q21" s="138">
        <v>255609181.31044817</v>
      </c>
      <c r="R21" s="87">
        <f t="shared" si="0"/>
        <v>6669210.9638946215</v>
      </c>
      <c r="S21" s="138">
        <v>296200000</v>
      </c>
      <c r="T21" s="87">
        <f t="shared" si="1"/>
        <v>13038263.032210497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16</v>
      </c>
      <c r="C22" s="82">
        <v>1</v>
      </c>
      <c r="D22" s="82">
        <v>3</v>
      </c>
      <c r="E22" s="82"/>
      <c r="F22" s="83" t="s">
        <v>1127</v>
      </c>
      <c r="G22" s="82">
        <v>5</v>
      </c>
      <c r="H22" s="144">
        <v>17.72</v>
      </c>
      <c r="I22" s="144">
        <v>31.5</v>
      </c>
      <c r="J22" s="144">
        <v>31.68</v>
      </c>
      <c r="K22" s="144"/>
      <c r="L22" s="145">
        <v>66.16</v>
      </c>
      <c r="M22" s="145">
        <v>129.34</v>
      </c>
      <c r="N22" s="138">
        <v>6670000</v>
      </c>
      <c r="O22" s="138">
        <v>260900000</v>
      </c>
      <c r="P22" s="138">
        <v>35744147.208906755</v>
      </c>
      <c r="Q22" s="138">
        <v>225155852.79109323</v>
      </c>
      <c r="R22" s="87">
        <f t="shared" si="0"/>
        <v>6668310.9544067979</v>
      </c>
      <c r="S22" s="138">
        <v>260900000</v>
      </c>
      <c r="T22" s="87">
        <f t="shared" si="1"/>
        <v>13036265.701979676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16</v>
      </c>
      <c r="C23" s="82">
        <v>1</v>
      </c>
      <c r="D23" s="82">
        <v>4</v>
      </c>
      <c r="E23" s="82"/>
      <c r="F23" s="83" t="s">
        <v>2187</v>
      </c>
      <c r="G23" s="82">
        <v>5</v>
      </c>
      <c r="H23" s="144">
        <v>21.48</v>
      </c>
      <c r="I23" s="144">
        <v>38.17</v>
      </c>
      <c r="J23" s="144">
        <v>38.380000000000003</v>
      </c>
      <c r="K23" s="144"/>
      <c r="L23" s="145">
        <v>80.16</v>
      </c>
      <c r="M23" s="145">
        <v>156.71</v>
      </c>
      <c r="N23" s="138">
        <v>6770000</v>
      </c>
      <c r="O23" s="138">
        <v>320800000</v>
      </c>
      <c r="P23" s="138">
        <v>43971565.311722286</v>
      </c>
      <c r="Q23" s="138">
        <v>276828434.68827772</v>
      </c>
      <c r="R23" s="87">
        <f t="shared" si="0"/>
        <v>6767250.7674596068</v>
      </c>
      <c r="S23" s="138">
        <v>320800000</v>
      </c>
      <c r="T23" s="87">
        <f t="shared" si="1"/>
        <v>13229738.869368702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16</v>
      </c>
      <c r="C24" s="82">
        <v>1</v>
      </c>
      <c r="D24" s="82">
        <v>4</v>
      </c>
      <c r="E24" s="82"/>
      <c r="F24" s="83" t="s">
        <v>1142</v>
      </c>
      <c r="G24" s="82">
        <v>5</v>
      </c>
      <c r="H24" s="144">
        <v>20.12</v>
      </c>
      <c r="I24" s="144">
        <v>35.76</v>
      </c>
      <c r="J24" s="144">
        <v>35.96</v>
      </c>
      <c r="K24" s="144"/>
      <c r="L24" s="145">
        <v>75.099999999999994</v>
      </c>
      <c r="M24" s="145">
        <v>146.82</v>
      </c>
      <c r="N24" s="138">
        <v>6770000</v>
      </c>
      <c r="O24" s="138">
        <v>300600000</v>
      </c>
      <c r="P24" s="138">
        <v>41193788.312219046</v>
      </c>
      <c r="Q24" s="138">
        <v>259406211.68778095</v>
      </c>
      <c r="R24" s="87">
        <f t="shared" si="0"/>
        <v>6768280.9444521377</v>
      </c>
      <c r="S24" s="138">
        <v>300600000</v>
      </c>
      <c r="T24" s="87">
        <f t="shared" si="1"/>
        <v>13231944.184613355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16</v>
      </c>
      <c r="C25" s="82">
        <v>1</v>
      </c>
      <c r="D25" s="82">
        <v>4</v>
      </c>
      <c r="E25" s="82"/>
      <c r="F25" s="83" t="s">
        <v>1143</v>
      </c>
      <c r="G25" s="82">
        <v>5</v>
      </c>
      <c r="H25" s="144">
        <v>17.72</v>
      </c>
      <c r="I25" s="144">
        <v>31.5</v>
      </c>
      <c r="J25" s="144">
        <v>31.68</v>
      </c>
      <c r="K25" s="144"/>
      <c r="L25" s="145">
        <v>66.16</v>
      </c>
      <c r="M25" s="145">
        <v>129.34</v>
      </c>
      <c r="N25" s="138">
        <v>6770000</v>
      </c>
      <c r="O25" s="138">
        <v>264900000</v>
      </c>
      <c r="P25" s="138">
        <v>36292160.197927944</v>
      </c>
      <c r="Q25" s="138">
        <v>228607839.80207205</v>
      </c>
      <c r="R25" s="87">
        <f t="shared" si="0"/>
        <v>6770546.4615652002</v>
      </c>
      <c r="S25" s="138">
        <v>264900000</v>
      </c>
      <c r="T25" s="87">
        <f t="shared" si="1"/>
        <v>13236131.791699562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16</v>
      </c>
      <c r="C26" s="82">
        <v>1</v>
      </c>
      <c r="D26" s="82">
        <v>5</v>
      </c>
      <c r="E26" s="82"/>
      <c r="F26" s="83" t="s">
        <v>2188</v>
      </c>
      <c r="G26" s="82">
        <v>5</v>
      </c>
      <c r="H26" s="144">
        <v>20.309999999999999</v>
      </c>
      <c r="I26" s="144">
        <v>36.1</v>
      </c>
      <c r="J26" s="144">
        <v>36.299999999999997</v>
      </c>
      <c r="K26" s="144"/>
      <c r="L26" s="145">
        <v>75.81</v>
      </c>
      <c r="M26" s="145">
        <v>148.21</v>
      </c>
      <c r="N26" s="138">
        <v>6520000</v>
      </c>
      <c r="O26" s="138">
        <v>292200000</v>
      </c>
      <c r="P26" s="138">
        <v>40041711.085621752</v>
      </c>
      <c r="Q26" s="138">
        <v>252158288.91437826</v>
      </c>
      <c r="R26" s="87">
        <f t="shared" si="0"/>
        <v>6517444.2562792012</v>
      </c>
      <c r="S26" s="138">
        <v>292200000</v>
      </c>
      <c r="T26" s="87">
        <f t="shared" si="1"/>
        <v>12741728.178645832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16</v>
      </c>
      <c r="C27" s="82">
        <v>1</v>
      </c>
      <c r="D27" s="82">
        <v>5</v>
      </c>
      <c r="E27" s="82"/>
      <c r="F27" s="83" t="s">
        <v>1159</v>
      </c>
      <c r="G27" s="82">
        <v>5</v>
      </c>
      <c r="H27" s="144">
        <v>19.68</v>
      </c>
      <c r="I27" s="144">
        <v>34.97</v>
      </c>
      <c r="J27" s="144">
        <v>35.159999999999997</v>
      </c>
      <c r="K27" s="144"/>
      <c r="L27" s="145">
        <v>73.44</v>
      </c>
      <c r="M27" s="145">
        <v>143.57</v>
      </c>
      <c r="N27" s="138">
        <v>6520000</v>
      </c>
      <c r="O27" s="138">
        <v>283100000</v>
      </c>
      <c r="P27" s="138">
        <v>38806212.997144252</v>
      </c>
      <c r="Q27" s="138">
        <v>244293787.00285575</v>
      </c>
      <c r="R27" s="87">
        <f t="shared" si="0"/>
        <v>6518546.8314762237</v>
      </c>
      <c r="S27" s="138">
        <v>283100000</v>
      </c>
      <c r="T27" s="87">
        <f t="shared" si="1"/>
        <v>12743297.502655793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16</v>
      </c>
      <c r="C28" s="82">
        <v>1</v>
      </c>
      <c r="D28" s="82">
        <v>5</v>
      </c>
      <c r="E28" s="82"/>
      <c r="F28" s="83" t="s">
        <v>1160</v>
      </c>
      <c r="G28" s="82">
        <v>5</v>
      </c>
      <c r="H28" s="144">
        <v>25.75</v>
      </c>
      <c r="I28" s="144">
        <v>45.76</v>
      </c>
      <c r="J28" s="144">
        <v>46.02</v>
      </c>
      <c r="K28" s="144"/>
      <c r="L28" s="145">
        <v>96.11</v>
      </c>
      <c r="M28" s="145">
        <v>187.89</v>
      </c>
      <c r="N28" s="138">
        <v>6520000</v>
      </c>
      <c r="O28" s="138">
        <v>370500000</v>
      </c>
      <c r="P28" s="138">
        <v>50776385.11895258</v>
      </c>
      <c r="Q28" s="138">
        <v>319723614.88104743</v>
      </c>
      <c r="R28" s="87">
        <f t="shared" si="0"/>
        <v>6518672.5660213539</v>
      </c>
      <c r="S28" s="138">
        <v>370500000</v>
      </c>
      <c r="T28" s="87">
        <f t="shared" si="1"/>
        <v>12743662.349700885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16</v>
      </c>
      <c r="C29" s="82">
        <v>1</v>
      </c>
      <c r="D29" s="82">
        <v>5</v>
      </c>
      <c r="E29" s="82"/>
      <c r="F29" s="83" t="s">
        <v>1161</v>
      </c>
      <c r="G29" s="82">
        <v>5</v>
      </c>
      <c r="H29" s="144">
        <v>20.36</v>
      </c>
      <c r="I29" s="144">
        <v>36.18</v>
      </c>
      <c r="J29" s="144">
        <v>36.380000000000003</v>
      </c>
      <c r="K29" s="144"/>
      <c r="L29" s="145">
        <v>75.989999999999995</v>
      </c>
      <c r="M29" s="145">
        <v>148.55000000000001</v>
      </c>
      <c r="N29" s="138">
        <v>6520000</v>
      </c>
      <c r="O29" s="138">
        <v>293000000</v>
      </c>
      <c r="P29" s="138">
        <v>40158061.258835405</v>
      </c>
      <c r="Q29" s="138">
        <v>252841938.74116459</v>
      </c>
      <c r="R29" s="87">
        <f t="shared" si="0"/>
        <v>6520330.1334386664</v>
      </c>
      <c r="S29" s="138">
        <v>293000000</v>
      </c>
      <c r="T29" s="87">
        <f t="shared" si="1"/>
        <v>12746348.747497225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16</v>
      </c>
      <c r="C30" s="82">
        <v>1</v>
      </c>
      <c r="D30" s="82">
        <v>5</v>
      </c>
      <c r="E30" s="82"/>
      <c r="F30" s="83" t="s">
        <v>1162</v>
      </c>
      <c r="G30" s="82">
        <v>5</v>
      </c>
      <c r="H30" s="144">
        <v>20.12</v>
      </c>
      <c r="I30" s="144">
        <v>35.76</v>
      </c>
      <c r="J30" s="144">
        <v>35.96</v>
      </c>
      <c r="K30" s="144"/>
      <c r="L30" s="145">
        <v>75.099999999999994</v>
      </c>
      <c r="M30" s="145">
        <v>146.82</v>
      </c>
      <c r="N30" s="138">
        <v>6520000</v>
      </c>
      <c r="O30" s="138">
        <v>289500000</v>
      </c>
      <c r="P30" s="138">
        <v>39672660.400490396</v>
      </c>
      <c r="Q30" s="138">
        <v>249827339.5995096</v>
      </c>
      <c r="R30" s="87">
        <f t="shared" si="0"/>
        <v>6518354.4025911307</v>
      </c>
      <c r="S30" s="138">
        <v>289500000</v>
      </c>
      <c r="T30" s="87">
        <f t="shared" si="1"/>
        <v>12743339.45923342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16</v>
      </c>
      <c r="C31" s="82">
        <v>1</v>
      </c>
      <c r="D31" s="82">
        <v>5</v>
      </c>
      <c r="E31" s="82"/>
      <c r="F31" s="83" t="s">
        <v>1163</v>
      </c>
      <c r="G31" s="82">
        <v>5</v>
      </c>
      <c r="H31" s="144">
        <v>20.12</v>
      </c>
      <c r="I31" s="144">
        <v>35.76</v>
      </c>
      <c r="J31" s="144">
        <v>35.96</v>
      </c>
      <c r="K31" s="144"/>
      <c r="L31" s="145">
        <v>75.099999999999994</v>
      </c>
      <c r="M31" s="145">
        <v>146.82</v>
      </c>
      <c r="N31" s="138">
        <v>6520000</v>
      </c>
      <c r="O31" s="138">
        <v>289500000</v>
      </c>
      <c r="P31" s="138">
        <v>39672660.400490396</v>
      </c>
      <c r="Q31" s="138">
        <v>249827339.5995096</v>
      </c>
      <c r="R31" s="87">
        <f t="shared" si="0"/>
        <v>6518354.4025911307</v>
      </c>
      <c r="S31" s="138">
        <v>289500000</v>
      </c>
      <c r="T31" s="87">
        <f t="shared" si="1"/>
        <v>12743339.45923342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16</v>
      </c>
      <c r="C32" s="82">
        <v>1</v>
      </c>
      <c r="D32" s="82">
        <v>5</v>
      </c>
      <c r="E32" s="82"/>
      <c r="F32" s="83" t="s">
        <v>1164</v>
      </c>
      <c r="G32" s="82">
        <v>5</v>
      </c>
      <c r="H32" s="144">
        <v>26.92</v>
      </c>
      <c r="I32" s="144">
        <v>47.84</v>
      </c>
      <c r="J32" s="144">
        <v>48.11</v>
      </c>
      <c r="K32" s="144"/>
      <c r="L32" s="145">
        <v>100.48</v>
      </c>
      <c r="M32" s="145">
        <v>196.43</v>
      </c>
      <c r="N32" s="138">
        <v>6520000</v>
      </c>
      <c r="O32" s="138">
        <v>387400000</v>
      </c>
      <c r="P32" s="138">
        <v>53091727.33289212</v>
      </c>
      <c r="Q32" s="138">
        <v>334308272.66710788</v>
      </c>
      <c r="R32" s="87">
        <f t="shared" si="0"/>
        <v>6519682.1108017787</v>
      </c>
      <c r="S32" s="138">
        <v>387400000</v>
      </c>
      <c r="T32" s="87">
        <f t="shared" si="1"/>
        <v>12745433.489498341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16</v>
      </c>
      <c r="C33" s="82">
        <v>1</v>
      </c>
      <c r="D33" s="82">
        <v>5</v>
      </c>
      <c r="E33" s="82"/>
      <c r="F33" s="83" t="s">
        <v>1165</v>
      </c>
      <c r="G33" s="82">
        <v>5</v>
      </c>
      <c r="H33" s="144">
        <v>23.09</v>
      </c>
      <c r="I33" s="144">
        <v>41.04</v>
      </c>
      <c r="J33" s="144">
        <v>41.26</v>
      </c>
      <c r="K33" s="144"/>
      <c r="L33" s="145">
        <v>86.18</v>
      </c>
      <c r="M33" s="145">
        <v>168.48000000000002</v>
      </c>
      <c r="N33" s="138">
        <v>6520000</v>
      </c>
      <c r="O33" s="138">
        <v>332300000</v>
      </c>
      <c r="P33" s="138">
        <v>45541352.089268751</v>
      </c>
      <c r="Q33" s="138">
        <v>286758647.91073126</v>
      </c>
      <c r="R33" s="87">
        <f t="shared" si="0"/>
        <v>6520135.3080140958</v>
      </c>
      <c r="S33" s="138">
        <v>332300000</v>
      </c>
      <c r="T33" s="87">
        <f t="shared" si="1"/>
        <v>12746720.778535796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16</v>
      </c>
      <c r="C34" s="82">
        <v>1</v>
      </c>
      <c r="D34" s="82">
        <v>5</v>
      </c>
      <c r="E34" s="82"/>
      <c r="F34" s="83" t="s">
        <v>1166</v>
      </c>
      <c r="G34" s="82">
        <v>5</v>
      </c>
      <c r="H34" s="144">
        <v>29.88</v>
      </c>
      <c r="I34" s="144">
        <v>53.11</v>
      </c>
      <c r="J34" s="144">
        <v>53.4</v>
      </c>
      <c r="K34" s="144"/>
      <c r="L34" s="145">
        <v>111.53</v>
      </c>
      <c r="M34" s="145">
        <v>218.04</v>
      </c>
      <c r="N34" s="138">
        <v>6520000</v>
      </c>
      <c r="O34" s="138">
        <v>430000000</v>
      </c>
      <c r="P34" s="138">
        <v>58926802.421574026</v>
      </c>
      <c r="Q34" s="138">
        <v>371073197.578426</v>
      </c>
      <c r="R34" s="87">
        <f t="shared" si="0"/>
        <v>6519389.1180782663</v>
      </c>
      <c r="S34" s="138">
        <v>430000000</v>
      </c>
      <c r="T34" s="87">
        <f t="shared" si="1"/>
        <v>12745338.503593517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16</v>
      </c>
      <c r="C35" s="82">
        <v>1</v>
      </c>
      <c r="D35" s="82">
        <v>6</v>
      </c>
      <c r="E35" s="82"/>
      <c r="F35" s="83" t="s">
        <v>2190</v>
      </c>
      <c r="G35" s="82">
        <v>5</v>
      </c>
      <c r="H35" s="144">
        <v>20.309999999999999</v>
      </c>
      <c r="I35" s="144">
        <v>36.1</v>
      </c>
      <c r="J35" s="144">
        <v>36.299999999999997</v>
      </c>
      <c r="K35" s="144"/>
      <c r="L35" s="145">
        <v>75.81</v>
      </c>
      <c r="M35" s="145">
        <v>148.21</v>
      </c>
      <c r="N35" s="138">
        <v>6570000</v>
      </c>
      <c r="O35" s="138">
        <v>294500000</v>
      </c>
      <c r="P35" s="138">
        <v>40356892.247486673</v>
      </c>
      <c r="Q35" s="138">
        <v>254143107.75251332</v>
      </c>
      <c r="R35" s="87">
        <f t="shared" si="0"/>
        <v>6568745.1522047399</v>
      </c>
      <c r="S35" s="138">
        <v>294500000</v>
      </c>
      <c r="T35" s="87">
        <f t="shared" si="1"/>
        <v>12842022.411400402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16</v>
      </c>
      <c r="C36" s="82">
        <v>1</v>
      </c>
      <c r="D36" s="82">
        <v>6</v>
      </c>
      <c r="E36" s="82"/>
      <c r="F36" s="83" t="s">
        <v>1176</v>
      </c>
      <c r="G36" s="82">
        <v>5</v>
      </c>
      <c r="H36" s="144">
        <v>19.68</v>
      </c>
      <c r="I36" s="144">
        <v>34.97</v>
      </c>
      <c r="J36" s="144">
        <v>35.159999999999997</v>
      </c>
      <c r="K36" s="144"/>
      <c r="L36" s="145">
        <v>73.44</v>
      </c>
      <c r="M36" s="145">
        <v>143.57</v>
      </c>
      <c r="N36" s="138">
        <v>6570000</v>
      </c>
      <c r="O36" s="138">
        <v>285300000</v>
      </c>
      <c r="P36" s="138">
        <v>39107780.176917188</v>
      </c>
      <c r="Q36" s="138">
        <v>246192219.8230828</v>
      </c>
      <c r="R36" s="87">
        <f t="shared" si="0"/>
        <v>6569203.1473690094</v>
      </c>
      <c r="S36" s="138">
        <v>285300000</v>
      </c>
      <c r="T36" s="87">
        <f t="shared" si="1"/>
        <v>12842327.01345001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16</v>
      </c>
      <c r="C37" s="82">
        <v>1</v>
      </c>
      <c r="D37" s="82">
        <v>6</v>
      </c>
      <c r="E37" s="82"/>
      <c r="F37" s="83" t="s">
        <v>1177</v>
      </c>
      <c r="G37" s="82">
        <v>5</v>
      </c>
      <c r="H37" s="144">
        <v>25.75</v>
      </c>
      <c r="I37" s="144">
        <v>45.76</v>
      </c>
      <c r="J37" s="144">
        <v>46.02</v>
      </c>
      <c r="K37" s="144"/>
      <c r="L37" s="145">
        <v>96.11</v>
      </c>
      <c r="M37" s="145">
        <v>187.89</v>
      </c>
      <c r="N37" s="138">
        <v>6570000</v>
      </c>
      <c r="O37" s="138">
        <v>373400000</v>
      </c>
      <c r="P37" s="138">
        <v>51173825.110436961</v>
      </c>
      <c r="Q37" s="138">
        <v>322226174.88956302</v>
      </c>
      <c r="R37" s="87">
        <f t="shared" si="0"/>
        <v>6569695.914041494</v>
      </c>
      <c r="S37" s="138">
        <v>373400000</v>
      </c>
      <c r="T37" s="87">
        <f t="shared" si="1"/>
        <v>12843410.314111499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16</v>
      </c>
      <c r="C38" s="82">
        <v>1</v>
      </c>
      <c r="D38" s="82">
        <v>6</v>
      </c>
      <c r="E38" s="82"/>
      <c r="F38" s="83" t="s">
        <v>1178</v>
      </c>
      <c r="G38" s="82">
        <v>5</v>
      </c>
      <c r="H38" s="144">
        <v>20.36</v>
      </c>
      <c r="I38" s="144">
        <v>36.18</v>
      </c>
      <c r="J38" s="144">
        <v>36.380000000000003</v>
      </c>
      <c r="K38" s="144"/>
      <c r="L38" s="145">
        <v>75.989999999999995</v>
      </c>
      <c r="M38" s="145">
        <v>148.55000000000001</v>
      </c>
      <c r="N38" s="138">
        <v>6570000</v>
      </c>
      <c r="O38" s="138">
        <v>295200000</v>
      </c>
      <c r="P38" s="138">
        <v>40459589.363850549</v>
      </c>
      <c r="Q38" s="138">
        <v>254740410.63614947</v>
      </c>
      <c r="R38" s="87">
        <f t="shared" si="0"/>
        <v>6569288.2436556127</v>
      </c>
      <c r="S38" s="138">
        <v>295200000</v>
      </c>
      <c r="T38" s="87">
        <f t="shared" si="1"/>
        <v>12842055.120345328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16</v>
      </c>
      <c r="C39" s="82">
        <v>1</v>
      </c>
      <c r="D39" s="82">
        <v>6</v>
      </c>
      <c r="E39" s="82"/>
      <c r="F39" s="83" t="s">
        <v>1179</v>
      </c>
      <c r="G39" s="82">
        <v>5</v>
      </c>
      <c r="H39" s="144">
        <v>20.12</v>
      </c>
      <c r="I39" s="144">
        <v>35.76</v>
      </c>
      <c r="J39" s="144">
        <v>35.96</v>
      </c>
      <c r="K39" s="144"/>
      <c r="L39" s="145">
        <v>75.099999999999994</v>
      </c>
      <c r="M39" s="145">
        <v>146.82</v>
      </c>
      <c r="N39" s="138">
        <v>6570000</v>
      </c>
      <c r="O39" s="138">
        <v>291700000</v>
      </c>
      <c r="P39" s="138">
        <v>39974145.211824007</v>
      </c>
      <c r="Q39" s="138">
        <v>251725854.788176</v>
      </c>
      <c r="R39" s="87">
        <f t="shared" si="0"/>
        <v>6567889.3928698888</v>
      </c>
      <c r="S39" s="138">
        <v>291700000</v>
      </c>
      <c r="T39" s="87">
        <f t="shared" si="1"/>
        <v>12840180.035434848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16</v>
      </c>
      <c r="C40" s="82">
        <v>1</v>
      </c>
      <c r="D40" s="82">
        <v>6</v>
      </c>
      <c r="E40" s="82"/>
      <c r="F40" s="83" t="s">
        <v>1180</v>
      </c>
      <c r="G40" s="82">
        <v>5</v>
      </c>
      <c r="H40" s="144">
        <v>20.12</v>
      </c>
      <c r="I40" s="144">
        <v>35.76</v>
      </c>
      <c r="J40" s="144">
        <v>35.96</v>
      </c>
      <c r="K40" s="144"/>
      <c r="L40" s="145">
        <v>75.099999999999994</v>
      </c>
      <c r="M40" s="145">
        <v>146.82</v>
      </c>
      <c r="N40" s="138">
        <v>6570000</v>
      </c>
      <c r="O40" s="138">
        <v>291700000</v>
      </c>
      <c r="P40" s="138">
        <v>39974145.211824007</v>
      </c>
      <c r="Q40" s="138">
        <v>251725854.788176</v>
      </c>
      <c r="R40" s="87">
        <f t="shared" si="0"/>
        <v>6567889.3928698888</v>
      </c>
      <c r="S40" s="138">
        <v>291700000</v>
      </c>
      <c r="T40" s="87">
        <f t="shared" si="1"/>
        <v>12840180.035434848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16</v>
      </c>
      <c r="C41" s="82">
        <v>1</v>
      </c>
      <c r="D41" s="82">
        <v>6</v>
      </c>
      <c r="E41" s="82"/>
      <c r="F41" s="83" t="s">
        <v>1181</v>
      </c>
      <c r="G41" s="82">
        <v>5</v>
      </c>
      <c r="H41" s="144">
        <v>26.92</v>
      </c>
      <c r="I41" s="144">
        <v>47.84</v>
      </c>
      <c r="J41" s="144">
        <v>48.11</v>
      </c>
      <c r="K41" s="144"/>
      <c r="L41" s="145">
        <v>100.48</v>
      </c>
      <c r="M41" s="145">
        <v>196.43</v>
      </c>
      <c r="N41" s="138">
        <v>6570000</v>
      </c>
      <c r="O41" s="138">
        <v>390300000</v>
      </c>
      <c r="P41" s="138">
        <v>53489161.533370666</v>
      </c>
      <c r="Q41" s="138">
        <v>336810838.46662933</v>
      </c>
      <c r="R41" s="87">
        <f t="shared" si="0"/>
        <v>6568487.1653224947</v>
      </c>
      <c r="S41" s="138">
        <v>390300000</v>
      </c>
      <c r="T41" s="87">
        <f t="shared" si="1"/>
        <v>12840843.291045954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16</v>
      </c>
      <c r="C42" s="82">
        <v>1</v>
      </c>
      <c r="D42" s="82">
        <v>6</v>
      </c>
      <c r="E42" s="82"/>
      <c r="F42" s="83" t="s">
        <v>1182</v>
      </c>
      <c r="G42" s="82">
        <v>5</v>
      </c>
      <c r="H42" s="144">
        <v>23.09</v>
      </c>
      <c r="I42" s="144">
        <v>41.04</v>
      </c>
      <c r="J42" s="144">
        <v>41.26</v>
      </c>
      <c r="K42" s="144"/>
      <c r="L42" s="145">
        <v>86.18</v>
      </c>
      <c r="M42" s="145">
        <v>168.48000000000002</v>
      </c>
      <c r="N42" s="138">
        <v>6570000</v>
      </c>
      <c r="O42" s="138">
        <v>334800000</v>
      </c>
      <c r="P42" s="138">
        <v>45883974.358974352</v>
      </c>
      <c r="Q42" s="138">
        <v>288916025.64102566</v>
      </c>
      <c r="R42" s="87">
        <f t="shared" si="0"/>
        <v>6569188.3873702055</v>
      </c>
      <c r="S42" s="138">
        <v>334800000</v>
      </c>
      <c r="T42" s="87">
        <f t="shared" si="1"/>
        <v>12842618.467209704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16</v>
      </c>
      <c r="C43" s="82">
        <v>1</v>
      </c>
      <c r="D43" s="82">
        <v>6</v>
      </c>
      <c r="E43" s="82"/>
      <c r="F43" s="83" t="s">
        <v>1183</v>
      </c>
      <c r="G43" s="82">
        <v>5</v>
      </c>
      <c r="H43" s="144">
        <v>29.88</v>
      </c>
      <c r="I43" s="144">
        <v>53.11</v>
      </c>
      <c r="J43" s="144">
        <v>53.4</v>
      </c>
      <c r="K43" s="144"/>
      <c r="L43" s="145">
        <v>111.53</v>
      </c>
      <c r="M43" s="145">
        <v>218.04</v>
      </c>
      <c r="N43" s="138">
        <v>6570000</v>
      </c>
      <c r="O43" s="138">
        <v>433300000</v>
      </c>
      <c r="P43" s="138">
        <v>59379031.370390758</v>
      </c>
      <c r="Q43" s="138">
        <v>373920968.62960923</v>
      </c>
      <c r="R43" s="87">
        <f t="shared" si="0"/>
        <v>6569421.639217007</v>
      </c>
      <c r="S43" s="138">
        <v>433300000</v>
      </c>
      <c r="T43" s="87">
        <f t="shared" si="1"/>
        <v>12843151.566528073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16</v>
      </c>
      <c r="C44" s="83">
        <v>1</v>
      </c>
      <c r="D44" s="82">
        <v>7</v>
      </c>
      <c r="E44" s="82"/>
      <c r="F44" s="83" t="s">
        <v>2191</v>
      </c>
      <c r="G44" s="82">
        <v>5</v>
      </c>
      <c r="H44" s="144">
        <v>20.309999999999999</v>
      </c>
      <c r="I44" s="144">
        <v>36.1</v>
      </c>
      <c r="J44" s="144">
        <v>36.299999999999997</v>
      </c>
      <c r="K44" s="144"/>
      <c r="L44" s="145">
        <v>75.81</v>
      </c>
      <c r="M44" s="145">
        <v>148.21</v>
      </c>
      <c r="N44" s="138">
        <v>6620000</v>
      </c>
      <c r="O44" s="138">
        <v>296700000</v>
      </c>
      <c r="P44" s="138">
        <v>40658369.88057486</v>
      </c>
      <c r="Q44" s="138">
        <v>256041630.11942515</v>
      </c>
      <c r="R44" s="87">
        <f t="shared" si="0"/>
        <v>6617815.5743943844</v>
      </c>
      <c r="S44" s="138">
        <v>296700000</v>
      </c>
      <c r="T44" s="87">
        <f t="shared" si="1"/>
        <v>12937956.025339557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A45" s="135"/>
      <c r="B45" s="135">
        <v>16</v>
      </c>
      <c r="C45" s="83">
        <v>1</v>
      </c>
      <c r="D45" s="82">
        <v>7</v>
      </c>
      <c r="E45" s="82"/>
      <c r="F45" s="83" t="s">
        <v>1193</v>
      </c>
      <c r="G45" s="82">
        <v>5</v>
      </c>
      <c r="H45" s="144">
        <v>19.68</v>
      </c>
      <c r="I45" s="144">
        <v>34.97</v>
      </c>
      <c r="J45" s="144">
        <v>35.159999999999997</v>
      </c>
      <c r="K45" s="144"/>
      <c r="L45" s="145">
        <v>73.44</v>
      </c>
      <c r="M45" s="145">
        <v>143.57</v>
      </c>
      <c r="N45" s="138">
        <v>6620000</v>
      </c>
      <c r="O45" s="138">
        <v>287500000</v>
      </c>
      <c r="P45" s="138">
        <v>39409347.356690116</v>
      </c>
      <c r="Q45" s="138">
        <v>248090652.64330989</v>
      </c>
      <c r="R45" s="87">
        <f t="shared" si="0"/>
        <v>6619859.4632617952</v>
      </c>
      <c r="S45" s="138">
        <v>287500000</v>
      </c>
      <c r="T45" s="87">
        <f t="shared" si="1"/>
        <v>12941356.524244227</v>
      </c>
      <c r="U45" s="135"/>
      <c r="V45" s="115" t="s">
        <v>2043</v>
      </c>
      <c r="W45" s="115" t="s">
        <v>2043</v>
      </c>
      <c r="X45" s="115" t="s">
        <v>772</v>
      </c>
    </row>
    <row r="46" spans="1:24">
      <c r="A46" s="135"/>
      <c r="B46" s="135">
        <v>16</v>
      </c>
      <c r="C46" s="83">
        <v>1</v>
      </c>
      <c r="D46" s="82">
        <v>7</v>
      </c>
      <c r="E46" s="82"/>
      <c r="F46" s="83" t="s">
        <v>1194</v>
      </c>
      <c r="G46" s="82">
        <v>5</v>
      </c>
      <c r="H46" s="144">
        <v>25.75</v>
      </c>
      <c r="I46" s="144">
        <v>45.76</v>
      </c>
      <c r="J46" s="144">
        <v>46.02</v>
      </c>
      <c r="K46" s="144"/>
      <c r="L46" s="145">
        <v>96.11</v>
      </c>
      <c r="M46" s="145">
        <v>187.89</v>
      </c>
      <c r="N46" s="138">
        <v>6620000</v>
      </c>
      <c r="O46" s="138">
        <v>376200000</v>
      </c>
      <c r="P46" s="138">
        <v>51557560.274628773</v>
      </c>
      <c r="Q46" s="138">
        <v>324642439.72537124</v>
      </c>
      <c r="R46" s="87">
        <f t="shared" si="0"/>
        <v>6618959.8362678364</v>
      </c>
      <c r="S46" s="138">
        <v>376200000</v>
      </c>
      <c r="T46" s="87">
        <f t="shared" si="1"/>
        <v>12939718.693542438</v>
      </c>
      <c r="U46" s="135"/>
      <c r="V46" s="115" t="s">
        <v>2043</v>
      </c>
      <c r="W46" s="115" t="s">
        <v>2043</v>
      </c>
      <c r="X46" s="115" t="s">
        <v>772</v>
      </c>
    </row>
    <row r="47" spans="1:24">
      <c r="A47" s="135"/>
      <c r="B47" s="135">
        <v>16</v>
      </c>
      <c r="C47" s="83">
        <v>1</v>
      </c>
      <c r="D47" s="82">
        <v>7</v>
      </c>
      <c r="E47" s="82"/>
      <c r="F47" s="83" t="s">
        <v>1195</v>
      </c>
      <c r="G47" s="82">
        <v>5</v>
      </c>
      <c r="H47" s="144">
        <v>20.36</v>
      </c>
      <c r="I47" s="144">
        <v>36.18</v>
      </c>
      <c r="J47" s="144">
        <v>36.380000000000003</v>
      </c>
      <c r="K47" s="144"/>
      <c r="L47" s="145">
        <v>75.989999999999995</v>
      </c>
      <c r="M47" s="145">
        <v>148.55000000000001</v>
      </c>
      <c r="N47" s="138">
        <v>6620000</v>
      </c>
      <c r="O47" s="138">
        <v>297500000</v>
      </c>
      <c r="P47" s="138">
        <v>40774823.291820936</v>
      </c>
      <c r="Q47" s="138">
        <v>256725176.70817906</v>
      </c>
      <c r="R47" s="87">
        <f t="shared" si="0"/>
        <v>6620471.7225187831</v>
      </c>
      <c r="S47" s="138">
        <v>297500000</v>
      </c>
      <c r="T47" s="87">
        <f t="shared" si="1"/>
        <v>12942111.782868342</v>
      </c>
      <c r="U47" s="135"/>
      <c r="V47" s="115" t="s">
        <v>2043</v>
      </c>
      <c r="W47" s="115" t="s">
        <v>2043</v>
      </c>
      <c r="X47" s="115" t="s">
        <v>772</v>
      </c>
    </row>
    <row r="48" spans="1:24">
      <c r="A48" s="135"/>
      <c r="B48" s="135">
        <v>16</v>
      </c>
      <c r="C48" s="83">
        <v>1</v>
      </c>
      <c r="D48" s="82">
        <v>7</v>
      </c>
      <c r="E48" s="82"/>
      <c r="F48" s="83" t="s">
        <v>1196</v>
      </c>
      <c r="G48" s="82">
        <v>5</v>
      </c>
      <c r="H48" s="144">
        <v>20.12</v>
      </c>
      <c r="I48" s="144">
        <v>35.76</v>
      </c>
      <c r="J48" s="144">
        <v>35.96</v>
      </c>
      <c r="K48" s="144"/>
      <c r="L48" s="145">
        <v>75.099999999999994</v>
      </c>
      <c r="M48" s="145">
        <v>146.82</v>
      </c>
      <c r="N48" s="138">
        <v>6620000</v>
      </c>
      <c r="O48" s="138">
        <v>293900000</v>
      </c>
      <c r="P48" s="138">
        <v>40275630.023157611</v>
      </c>
      <c r="Q48" s="138">
        <v>253624369.9768424</v>
      </c>
      <c r="R48" s="87">
        <f t="shared" si="0"/>
        <v>6617424.3831486469</v>
      </c>
      <c r="S48" s="138">
        <v>293900000</v>
      </c>
      <c r="T48" s="87">
        <f t="shared" si="1"/>
        <v>12937020.611636275</v>
      </c>
      <c r="U48" s="135"/>
      <c r="V48" s="115" t="s">
        <v>2043</v>
      </c>
      <c r="W48" s="115" t="s">
        <v>2043</v>
      </c>
      <c r="X48" s="115" t="s">
        <v>772</v>
      </c>
    </row>
    <row r="49" spans="1:24">
      <c r="A49" s="135"/>
      <c r="B49" s="135">
        <v>16</v>
      </c>
      <c r="C49" s="83">
        <v>1</v>
      </c>
      <c r="D49" s="82">
        <v>7</v>
      </c>
      <c r="E49" s="82"/>
      <c r="F49" s="83" t="s">
        <v>1197</v>
      </c>
      <c r="G49" s="82">
        <v>5</v>
      </c>
      <c r="H49" s="144">
        <v>20.12</v>
      </c>
      <c r="I49" s="144">
        <v>35.76</v>
      </c>
      <c r="J49" s="144">
        <v>35.96</v>
      </c>
      <c r="K49" s="144"/>
      <c r="L49" s="145">
        <v>75.099999999999994</v>
      </c>
      <c r="M49" s="145">
        <v>146.82</v>
      </c>
      <c r="N49" s="138">
        <v>6620000</v>
      </c>
      <c r="O49" s="138">
        <v>293900000</v>
      </c>
      <c r="P49" s="138">
        <v>40275630.023157611</v>
      </c>
      <c r="Q49" s="138">
        <v>253624369.9768424</v>
      </c>
      <c r="R49" s="87">
        <f t="shared" si="0"/>
        <v>6617424.3831486469</v>
      </c>
      <c r="S49" s="138">
        <v>293900000</v>
      </c>
      <c r="T49" s="87">
        <f t="shared" si="1"/>
        <v>12937020.611636275</v>
      </c>
      <c r="U49" s="135"/>
      <c r="V49" s="115" t="s">
        <v>2043</v>
      </c>
      <c r="W49" s="115" t="s">
        <v>2043</v>
      </c>
      <c r="X49" s="115" t="s">
        <v>772</v>
      </c>
    </row>
    <row r="50" spans="1:24">
      <c r="A50" s="135"/>
      <c r="B50" s="135">
        <v>16</v>
      </c>
      <c r="C50" s="83">
        <v>1</v>
      </c>
      <c r="D50" s="82">
        <v>7</v>
      </c>
      <c r="E50" s="82"/>
      <c r="F50" s="83" t="s">
        <v>1198</v>
      </c>
      <c r="G50" s="82">
        <v>5</v>
      </c>
      <c r="H50" s="144">
        <v>26.92</v>
      </c>
      <c r="I50" s="144">
        <v>47.84</v>
      </c>
      <c r="J50" s="144">
        <v>48.11</v>
      </c>
      <c r="K50" s="144"/>
      <c r="L50" s="145">
        <v>100.48</v>
      </c>
      <c r="M50" s="145">
        <v>196.43</v>
      </c>
      <c r="N50" s="138">
        <v>6620000</v>
      </c>
      <c r="O50" s="138">
        <v>393300000</v>
      </c>
      <c r="P50" s="138">
        <v>53900300.361451916</v>
      </c>
      <c r="Q50" s="138">
        <v>339399699.63854808</v>
      </c>
      <c r="R50" s="87">
        <f t="shared" si="0"/>
        <v>6618975.1527577173</v>
      </c>
      <c r="S50" s="138">
        <v>393300000</v>
      </c>
      <c r="T50" s="87">
        <f t="shared" si="1"/>
        <v>12939543.085750382</v>
      </c>
      <c r="U50" s="135"/>
      <c r="V50" s="115" t="s">
        <v>2043</v>
      </c>
      <c r="W50" s="115" t="s">
        <v>2043</v>
      </c>
      <c r="X50" s="115" t="s">
        <v>772</v>
      </c>
    </row>
    <row r="51" spans="1:24">
      <c r="A51" s="135"/>
      <c r="B51" s="135">
        <v>16</v>
      </c>
      <c r="C51" s="83">
        <v>1</v>
      </c>
      <c r="D51" s="82">
        <v>7</v>
      </c>
      <c r="E51" s="82"/>
      <c r="F51" s="83" t="s">
        <v>1199</v>
      </c>
      <c r="G51" s="82">
        <v>5</v>
      </c>
      <c r="H51" s="144">
        <v>23.09</v>
      </c>
      <c r="I51" s="144">
        <v>41.04</v>
      </c>
      <c r="J51" s="144">
        <v>41.26</v>
      </c>
      <c r="K51" s="144"/>
      <c r="L51" s="145">
        <v>86.18</v>
      </c>
      <c r="M51" s="145">
        <v>168.48000000000002</v>
      </c>
      <c r="N51" s="138">
        <v>6620000</v>
      </c>
      <c r="O51" s="138">
        <v>337400000</v>
      </c>
      <c r="P51" s="138">
        <v>46240301.519468181</v>
      </c>
      <c r="Q51" s="138">
        <v>291159698.48053181</v>
      </c>
      <c r="R51" s="87">
        <f t="shared" si="0"/>
        <v>6620203.5899005588</v>
      </c>
      <c r="S51" s="138">
        <v>337400000</v>
      </c>
      <c r="T51" s="87">
        <f t="shared" si="1"/>
        <v>12942352.063430568</v>
      </c>
      <c r="U51" s="135"/>
      <c r="V51" s="115" t="s">
        <v>2043</v>
      </c>
      <c r="W51" s="115" t="s">
        <v>2043</v>
      </c>
      <c r="X51" s="115" t="s">
        <v>772</v>
      </c>
    </row>
    <row r="52" spans="1:24">
      <c r="A52" s="135"/>
      <c r="B52" s="135">
        <v>16</v>
      </c>
      <c r="C52" s="83">
        <v>1</v>
      </c>
      <c r="D52" s="82">
        <v>7</v>
      </c>
      <c r="E52" s="82"/>
      <c r="F52" s="83" t="s">
        <v>1200</v>
      </c>
      <c r="G52" s="82">
        <v>5</v>
      </c>
      <c r="H52" s="144">
        <v>29.88</v>
      </c>
      <c r="I52" s="144">
        <v>53.11</v>
      </c>
      <c r="J52" s="144">
        <v>53.4</v>
      </c>
      <c r="K52" s="144"/>
      <c r="L52" s="145">
        <v>111.53</v>
      </c>
      <c r="M52" s="145">
        <v>218.04</v>
      </c>
      <c r="N52" s="138">
        <v>6620000</v>
      </c>
      <c r="O52" s="138">
        <v>436600000</v>
      </c>
      <c r="P52" s="138">
        <v>59831260.319207489</v>
      </c>
      <c r="Q52" s="138">
        <v>376768739.68079251</v>
      </c>
      <c r="R52" s="87">
        <f t="shared" si="0"/>
        <v>6619454.1603557467</v>
      </c>
      <c r="S52" s="138">
        <v>436600000</v>
      </c>
      <c r="T52" s="87">
        <f t="shared" si="1"/>
        <v>12940964.629462628</v>
      </c>
      <c r="U52" s="135"/>
      <c r="V52" s="115" t="s">
        <v>2043</v>
      </c>
      <c r="W52" s="115" t="s">
        <v>2043</v>
      </c>
      <c r="X52" s="115" t="s">
        <v>772</v>
      </c>
    </row>
    <row r="53" spans="1:24">
      <c r="A53" s="135"/>
      <c r="B53" s="135">
        <v>16</v>
      </c>
      <c r="C53" s="82">
        <v>1</v>
      </c>
      <c r="D53" s="82">
        <v>8</v>
      </c>
      <c r="E53" s="82"/>
      <c r="F53" s="83" t="s">
        <v>2203</v>
      </c>
      <c r="G53" s="82">
        <v>5</v>
      </c>
      <c r="H53" s="144">
        <v>20.309999999999999</v>
      </c>
      <c r="I53" s="144">
        <v>36.1</v>
      </c>
      <c r="J53" s="144">
        <v>36.299999999999997</v>
      </c>
      <c r="K53" s="144"/>
      <c r="L53" s="145">
        <v>75.81</v>
      </c>
      <c r="M53" s="145">
        <v>148.21</v>
      </c>
      <c r="N53" s="138">
        <v>6670000</v>
      </c>
      <c r="O53" s="138">
        <v>299000000</v>
      </c>
      <c r="P53" s="138">
        <v>40973551.042439781</v>
      </c>
      <c r="Q53" s="138">
        <v>258026448.95756021</v>
      </c>
      <c r="R53" s="87">
        <f t="shared" si="0"/>
        <v>6669116.4703199221</v>
      </c>
      <c r="S53" s="138">
        <v>299000000</v>
      </c>
      <c r="T53" s="87">
        <f t="shared" si="1"/>
        <v>13038250.258094126</v>
      </c>
      <c r="U53" s="135"/>
      <c r="V53" s="115" t="s">
        <v>2043</v>
      </c>
      <c r="W53" s="115" t="s">
        <v>2043</v>
      </c>
      <c r="X53" s="115" t="s">
        <v>772</v>
      </c>
    </row>
    <row r="54" spans="1:24">
      <c r="A54" s="135"/>
      <c r="B54" s="135">
        <v>16</v>
      </c>
      <c r="C54" s="82">
        <v>1</v>
      </c>
      <c r="D54" s="82">
        <v>8</v>
      </c>
      <c r="E54" s="82"/>
      <c r="F54" s="83" t="s">
        <v>1210</v>
      </c>
      <c r="G54" s="82">
        <v>5</v>
      </c>
      <c r="H54" s="144">
        <v>19.68</v>
      </c>
      <c r="I54" s="144">
        <v>34.97</v>
      </c>
      <c r="J54" s="144">
        <v>35.159999999999997</v>
      </c>
      <c r="K54" s="144"/>
      <c r="L54" s="145">
        <v>73.44</v>
      </c>
      <c r="M54" s="145">
        <v>143.57</v>
      </c>
      <c r="N54" s="138">
        <v>6670000</v>
      </c>
      <c r="O54" s="138">
        <v>289600000</v>
      </c>
      <c r="P54" s="138">
        <v>39697206.937382467</v>
      </c>
      <c r="Q54" s="138">
        <v>249902793.06261754</v>
      </c>
      <c r="R54" s="87">
        <f t="shared" si="0"/>
        <v>6668213.2193412725</v>
      </c>
      <c r="S54" s="138">
        <v>289600000</v>
      </c>
      <c r="T54" s="87">
        <f t="shared" si="1"/>
        <v>13035884.693638705</v>
      </c>
      <c r="U54" s="135"/>
      <c r="V54" s="115" t="s">
        <v>2043</v>
      </c>
      <c r="W54" s="115" t="s">
        <v>2043</v>
      </c>
      <c r="X54" s="115" t="s">
        <v>772</v>
      </c>
    </row>
    <row r="55" spans="1:24">
      <c r="A55" s="135"/>
      <c r="B55" s="135">
        <v>16</v>
      </c>
      <c r="C55" s="82">
        <v>1</v>
      </c>
      <c r="D55" s="82">
        <v>8</v>
      </c>
      <c r="E55" s="82"/>
      <c r="F55" s="83" t="s">
        <v>1211</v>
      </c>
      <c r="G55" s="82">
        <v>5</v>
      </c>
      <c r="H55" s="144">
        <v>25.75</v>
      </c>
      <c r="I55" s="144">
        <v>45.76</v>
      </c>
      <c r="J55" s="144">
        <v>46.02</v>
      </c>
      <c r="K55" s="144"/>
      <c r="L55" s="145">
        <v>96.11</v>
      </c>
      <c r="M55" s="145">
        <v>187.89</v>
      </c>
      <c r="N55" s="138">
        <v>6670000</v>
      </c>
      <c r="O55" s="138">
        <v>379100000</v>
      </c>
      <c r="P55" s="138">
        <v>51955000.266113155</v>
      </c>
      <c r="Q55" s="138">
        <v>327144999.73388684</v>
      </c>
      <c r="R55" s="87">
        <f t="shared" si="0"/>
        <v>6669983.1842879765</v>
      </c>
      <c r="S55" s="138">
        <v>379100000</v>
      </c>
      <c r="T55" s="87">
        <f t="shared" si="1"/>
        <v>13039466.657953052</v>
      </c>
      <c r="U55" s="135"/>
      <c r="V55" s="115" t="s">
        <v>2043</v>
      </c>
      <c r="W55" s="115" t="s">
        <v>2043</v>
      </c>
      <c r="X55" s="115" t="s">
        <v>772</v>
      </c>
    </row>
    <row r="56" spans="1:24">
      <c r="A56" s="135"/>
      <c r="B56" s="135">
        <v>16</v>
      </c>
      <c r="C56" s="82">
        <v>1</v>
      </c>
      <c r="D56" s="82">
        <v>8</v>
      </c>
      <c r="E56" s="82"/>
      <c r="F56" s="83" t="s">
        <v>1212</v>
      </c>
      <c r="G56" s="82">
        <v>5</v>
      </c>
      <c r="H56" s="144">
        <v>20.36</v>
      </c>
      <c r="I56" s="144">
        <v>36.18</v>
      </c>
      <c r="J56" s="144">
        <v>36.380000000000003</v>
      </c>
      <c r="K56" s="144"/>
      <c r="L56" s="145">
        <v>75.989999999999995</v>
      </c>
      <c r="M56" s="145">
        <v>148.55000000000001</v>
      </c>
      <c r="N56" s="138">
        <v>6670000</v>
      </c>
      <c r="O56" s="138">
        <v>299700000</v>
      </c>
      <c r="P56" s="138">
        <v>41076351.39683608</v>
      </c>
      <c r="Q56" s="138">
        <v>258623648.60316393</v>
      </c>
      <c r="R56" s="87">
        <f t="shared" si="0"/>
        <v>6669429.8327357285</v>
      </c>
      <c r="S56" s="138">
        <v>299700000</v>
      </c>
      <c r="T56" s="87">
        <f t="shared" si="1"/>
        <v>13037818.155716445</v>
      </c>
      <c r="U56" s="135"/>
      <c r="V56" s="115" t="s">
        <v>2043</v>
      </c>
      <c r="W56" s="115" t="s">
        <v>2043</v>
      </c>
      <c r="X56" s="115" t="s">
        <v>772</v>
      </c>
    </row>
    <row r="57" spans="1:24">
      <c r="A57" s="135"/>
      <c r="B57" s="135">
        <v>16</v>
      </c>
      <c r="C57" s="82">
        <v>1</v>
      </c>
      <c r="D57" s="82">
        <v>8</v>
      </c>
      <c r="E57" s="82"/>
      <c r="F57" s="83" t="s">
        <v>1213</v>
      </c>
      <c r="G57" s="82">
        <v>5</v>
      </c>
      <c r="H57" s="144">
        <v>20.12</v>
      </c>
      <c r="I57" s="144">
        <v>35.76</v>
      </c>
      <c r="J57" s="144">
        <v>35.96</v>
      </c>
      <c r="K57" s="144"/>
      <c r="L57" s="145">
        <v>75.099999999999994</v>
      </c>
      <c r="M57" s="145">
        <v>146.82</v>
      </c>
      <c r="N57" s="138">
        <v>6670000</v>
      </c>
      <c r="O57" s="138">
        <v>296200000</v>
      </c>
      <c r="P57" s="138">
        <v>40590818.689551838</v>
      </c>
      <c r="Q57" s="138">
        <v>255609181.31044817</v>
      </c>
      <c r="R57" s="87">
        <f t="shared" si="0"/>
        <v>6669210.9638946215</v>
      </c>
      <c r="S57" s="138">
        <v>296200000</v>
      </c>
      <c r="T57" s="87">
        <f t="shared" si="1"/>
        <v>13038263.032210497</v>
      </c>
      <c r="U57" s="135"/>
      <c r="V57" s="115" t="s">
        <v>2043</v>
      </c>
      <c r="W57" s="115" t="s">
        <v>2043</v>
      </c>
      <c r="X57" s="115" t="s">
        <v>772</v>
      </c>
    </row>
    <row r="58" spans="1:24">
      <c r="A58" s="135"/>
      <c r="B58" s="135">
        <v>16</v>
      </c>
      <c r="C58" s="82">
        <v>1</v>
      </c>
      <c r="D58" s="82">
        <v>8</v>
      </c>
      <c r="E58" s="82"/>
      <c r="F58" s="83" t="s">
        <v>1214</v>
      </c>
      <c r="G58" s="82">
        <v>5</v>
      </c>
      <c r="H58" s="144">
        <v>20.12</v>
      </c>
      <c r="I58" s="144">
        <v>35.76</v>
      </c>
      <c r="J58" s="144">
        <v>35.96</v>
      </c>
      <c r="K58" s="144"/>
      <c r="L58" s="145">
        <v>75.099999999999994</v>
      </c>
      <c r="M58" s="145">
        <v>146.82</v>
      </c>
      <c r="N58" s="138">
        <v>6670000</v>
      </c>
      <c r="O58" s="138">
        <v>296200000</v>
      </c>
      <c r="P58" s="138">
        <v>40590818.689551838</v>
      </c>
      <c r="Q58" s="138">
        <v>255609181.31044817</v>
      </c>
      <c r="R58" s="87">
        <f t="shared" si="0"/>
        <v>6669210.9638946215</v>
      </c>
      <c r="S58" s="138">
        <v>296200000</v>
      </c>
      <c r="T58" s="87">
        <f t="shared" si="1"/>
        <v>13038263.032210497</v>
      </c>
      <c r="U58" s="135"/>
      <c r="V58" s="115" t="s">
        <v>2043</v>
      </c>
      <c r="W58" s="115" t="s">
        <v>2043</v>
      </c>
      <c r="X58" s="115" t="s">
        <v>772</v>
      </c>
    </row>
    <row r="59" spans="1:24">
      <c r="A59" s="135"/>
      <c r="B59" s="135">
        <v>16</v>
      </c>
      <c r="C59" s="82">
        <v>1</v>
      </c>
      <c r="D59" s="82">
        <v>8</v>
      </c>
      <c r="E59" s="82"/>
      <c r="F59" s="83" t="s">
        <v>1215</v>
      </c>
      <c r="G59" s="82">
        <v>5</v>
      </c>
      <c r="H59" s="144">
        <v>26.92</v>
      </c>
      <c r="I59" s="144">
        <v>47.84</v>
      </c>
      <c r="J59" s="144">
        <v>48.11</v>
      </c>
      <c r="K59" s="144"/>
      <c r="L59" s="145">
        <v>100.48</v>
      </c>
      <c r="M59" s="145">
        <v>196.43</v>
      </c>
      <c r="N59" s="138">
        <v>6670000</v>
      </c>
      <c r="O59" s="138">
        <v>396300000</v>
      </c>
      <c r="P59" s="138">
        <v>54311439.189533167</v>
      </c>
      <c r="Q59" s="138">
        <v>341988560.81046683</v>
      </c>
      <c r="R59" s="87">
        <f t="shared" si="0"/>
        <v>6669463.1401929399</v>
      </c>
      <c r="S59" s="138">
        <v>396300000</v>
      </c>
      <c r="T59" s="87">
        <f t="shared" si="1"/>
        <v>13038242.880454808</v>
      </c>
      <c r="U59" s="135"/>
      <c r="V59" s="115" t="s">
        <v>2043</v>
      </c>
      <c r="W59" s="115" t="s">
        <v>2043</v>
      </c>
      <c r="X59" s="115" t="s">
        <v>772</v>
      </c>
    </row>
    <row r="60" spans="1:24">
      <c r="A60" s="135"/>
      <c r="B60" s="135">
        <v>16</v>
      </c>
      <c r="C60" s="82">
        <v>1</v>
      </c>
      <c r="D60" s="82">
        <v>8</v>
      </c>
      <c r="E60" s="82"/>
      <c r="F60" s="83" t="s">
        <v>1216</v>
      </c>
      <c r="G60" s="82">
        <v>5</v>
      </c>
      <c r="H60" s="144">
        <v>23.09</v>
      </c>
      <c r="I60" s="144">
        <v>41.04</v>
      </c>
      <c r="J60" s="144">
        <v>41.26</v>
      </c>
      <c r="K60" s="144"/>
      <c r="L60" s="145">
        <v>86.18</v>
      </c>
      <c r="M60" s="145">
        <v>168.48000000000002</v>
      </c>
      <c r="N60" s="138">
        <v>6670000</v>
      </c>
      <c r="O60" s="138">
        <v>339900000</v>
      </c>
      <c r="P60" s="138">
        <v>46582923.789173782</v>
      </c>
      <c r="Q60" s="138">
        <v>293317076.21082622</v>
      </c>
      <c r="R60" s="87">
        <f t="shared" si="0"/>
        <v>6669256.6692566685</v>
      </c>
      <c r="S60" s="138">
        <v>339900000</v>
      </c>
      <c r="T60" s="87">
        <f t="shared" si="1"/>
        <v>13038249.752104474</v>
      </c>
      <c r="U60" s="135"/>
      <c r="V60" s="115" t="s">
        <v>2043</v>
      </c>
      <c r="W60" s="115" t="s">
        <v>2043</v>
      </c>
      <c r="X60" s="115" t="s">
        <v>772</v>
      </c>
    </row>
    <row r="61" spans="1:24">
      <c r="A61" s="135"/>
      <c r="B61" s="135">
        <v>16</v>
      </c>
      <c r="C61" s="82">
        <v>1</v>
      </c>
      <c r="D61" s="82">
        <v>8</v>
      </c>
      <c r="E61" s="82"/>
      <c r="F61" s="83" t="s">
        <v>1217</v>
      </c>
      <c r="G61" s="82">
        <v>5</v>
      </c>
      <c r="H61" s="144">
        <v>29.88</v>
      </c>
      <c r="I61" s="144">
        <v>53.11</v>
      </c>
      <c r="J61" s="144">
        <v>53.4</v>
      </c>
      <c r="K61" s="144"/>
      <c r="L61" s="145">
        <v>111.53</v>
      </c>
      <c r="M61" s="145">
        <v>218.04</v>
      </c>
      <c r="N61" s="138">
        <v>6670000</v>
      </c>
      <c r="O61" s="138">
        <v>439900000</v>
      </c>
      <c r="P61" s="138">
        <v>60283489.268024221</v>
      </c>
      <c r="Q61" s="138">
        <v>379616510.73197579</v>
      </c>
      <c r="R61" s="87">
        <f t="shared" si="0"/>
        <v>6669486.6814944865</v>
      </c>
      <c r="S61" s="138">
        <v>439900000</v>
      </c>
      <c r="T61" s="87">
        <f t="shared" si="1"/>
        <v>13038777.692397183</v>
      </c>
      <c r="U61" s="135"/>
      <c r="V61" s="115" t="s">
        <v>2043</v>
      </c>
      <c r="W61" s="115" t="s">
        <v>2043</v>
      </c>
      <c r="X61" s="115" t="s">
        <v>772</v>
      </c>
    </row>
    <row r="62" spans="1:24">
      <c r="A62" s="135"/>
      <c r="B62" s="135">
        <v>16</v>
      </c>
      <c r="C62" s="82">
        <v>1</v>
      </c>
      <c r="D62" s="82">
        <v>9</v>
      </c>
      <c r="E62" s="82"/>
      <c r="F62" s="83" t="s">
        <v>2226</v>
      </c>
      <c r="G62" s="82">
        <v>5</v>
      </c>
      <c r="H62" s="144">
        <v>20.309999999999999</v>
      </c>
      <c r="I62" s="144">
        <v>36.1</v>
      </c>
      <c r="J62" s="144">
        <v>36.299999999999997</v>
      </c>
      <c r="K62" s="144"/>
      <c r="L62" s="145">
        <v>75.81</v>
      </c>
      <c r="M62" s="145">
        <v>148.21</v>
      </c>
      <c r="N62" s="138">
        <v>6720000</v>
      </c>
      <c r="O62" s="138">
        <v>301200000</v>
      </c>
      <c r="P62" s="138">
        <v>41275028.675527968</v>
      </c>
      <c r="Q62" s="138">
        <v>259924971.32447204</v>
      </c>
      <c r="R62" s="87">
        <f t="shared" si="0"/>
        <v>6718186.8925095676</v>
      </c>
      <c r="S62" s="138">
        <v>301200000</v>
      </c>
      <c r="T62" s="87">
        <f t="shared" si="1"/>
        <v>13134183.872033281</v>
      </c>
      <c r="U62" s="135"/>
      <c r="V62" s="115" t="s">
        <v>2043</v>
      </c>
      <c r="W62" s="115" t="s">
        <v>2043</v>
      </c>
      <c r="X62" s="115" t="s">
        <v>772</v>
      </c>
    </row>
    <row r="63" spans="1:24">
      <c r="A63" s="135"/>
      <c r="B63" s="135">
        <v>16</v>
      </c>
      <c r="C63" s="82">
        <v>1</v>
      </c>
      <c r="D63" s="82">
        <v>9</v>
      </c>
      <c r="E63" s="82"/>
      <c r="F63" s="83" t="s">
        <v>1227</v>
      </c>
      <c r="G63" s="82">
        <v>5</v>
      </c>
      <c r="H63" s="144">
        <v>19.68</v>
      </c>
      <c r="I63" s="144">
        <v>34.97</v>
      </c>
      <c r="J63" s="144">
        <v>35.159999999999997</v>
      </c>
      <c r="K63" s="144"/>
      <c r="L63" s="145">
        <v>73.44</v>
      </c>
      <c r="M63" s="145">
        <v>143.57</v>
      </c>
      <c r="N63" s="138">
        <v>6720000</v>
      </c>
      <c r="O63" s="138">
        <v>291800000</v>
      </c>
      <c r="P63" s="138">
        <v>39998774.117155395</v>
      </c>
      <c r="Q63" s="138">
        <v>251801225.8828446</v>
      </c>
      <c r="R63" s="87">
        <f t="shared" si="0"/>
        <v>6718869.5352340583</v>
      </c>
      <c r="S63" s="138">
        <v>291800000</v>
      </c>
      <c r="T63" s="87">
        <f t="shared" si="1"/>
        <v>13134914.204432921</v>
      </c>
      <c r="U63" s="135"/>
      <c r="V63" s="115" t="s">
        <v>2043</v>
      </c>
      <c r="W63" s="115" t="s">
        <v>2043</v>
      </c>
      <c r="X63" s="115" t="s">
        <v>772</v>
      </c>
    </row>
    <row r="64" spans="1:24">
      <c r="A64" s="135"/>
      <c r="B64" s="135">
        <v>16</v>
      </c>
      <c r="C64" s="82">
        <v>1</v>
      </c>
      <c r="D64" s="82">
        <v>9</v>
      </c>
      <c r="E64" s="82"/>
      <c r="F64" s="83" t="s">
        <v>1228</v>
      </c>
      <c r="G64" s="82">
        <v>5</v>
      </c>
      <c r="H64" s="144">
        <v>25.75</v>
      </c>
      <c r="I64" s="144">
        <v>45.76</v>
      </c>
      <c r="J64" s="144">
        <v>46.02</v>
      </c>
      <c r="K64" s="144"/>
      <c r="L64" s="145">
        <v>96.11</v>
      </c>
      <c r="M64" s="145">
        <v>187.89</v>
      </c>
      <c r="N64" s="138">
        <v>6720000</v>
      </c>
      <c r="O64" s="138">
        <v>381900000</v>
      </c>
      <c r="P64" s="138">
        <v>52338735.430304967</v>
      </c>
      <c r="Q64" s="138">
        <v>329561264.56969506</v>
      </c>
      <c r="R64" s="87">
        <f t="shared" si="0"/>
        <v>6719247.1065143188</v>
      </c>
      <c r="S64" s="138">
        <v>381900000</v>
      </c>
      <c r="T64" s="87">
        <f t="shared" si="1"/>
        <v>13135775.03738399</v>
      </c>
      <c r="U64" s="135"/>
      <c r="V64" s="115" t="s">
        <v>2043</v>
      </c>
      <c r="W64" s="115" t="s">
        <v>2043</v>
      </c>
      <c r="X64" s="115" t="s">
        <v>772</v>
      </c>
    </row>
    <row r="65" spans="1:24">
      <c r="A65" s="135"/>
      <c r="B65" s="135">
        <v>16</v>
      </c>
      <c r="C65" s="82">
        <v>1</v>
      </c>
      <c r="D65" s="82">
        <v>9</v>
      </c>
      <c r="E65" s="82"/>
      <c r="F65" s="83" t="s">
        <v>1229</v>
      </c>
      <c r="G65" s="82">
        <v>5</v>
      </c>
      <c r="H65" s="144">
        <v>20.36</v>
      </c>
      <c r="I65" s="144">
        <v>36.18</v>
      </c>
      <c r="J65" s="144">
        <v>36.380000000000003</v>
      </c>
      <c r="K65" s="144"/>
      <c r="L65" s="145">
        <v>75.989999999999995</v>
      </c>
      <c r="M65" s="145">
        <v>148.55000000000001</v>
      </c>
      <c r="N65" s="138">
        <v>6720000</v>
      </c>
      <c r="O65" s="138">
        <v>301900000</v>
      </c>
      <c r="P65" s="138">
        <v>41377879.501851223</v>
      </c>
      <c r="Q65" s="138">
        <v>260522120.49814877</v>
      </c>
      <c r="R65" s="87">
        <f t="shared" si="0"/>
        <v>6718387.9429526739</v>
      </c>
      <c r="S65" s="138">
        <v>301900000</v>
      </c>
      <c r="T65" s="87">
        <f t="shared" si="1"/>
        <v>13133524.528564548</v>
      </c>
      <c r="U65" s="135"/>
      <c r="V65" s="115" t="s">
        <v>2043</v>
      </c>
      <c r="W65" s="115" t="s">
        <v>2043</v>
      </c>
      <c r="X65" s="115" t="s">
        <v>772</v>
      </c>
    </row>
    <row r="66" spans="1:24">
      <c r="A66" s="135"/>
      <c r="B66" s="135">
        <v>16</v>
      </c>
      <c r="C66" s="82">
        <v>1</v>
      </c>
      <c r="D66" s="82">
        <v>9</v>
      </c>
      <c r="E66" s="82"/>
      <c r="F66" s="83" t="s">
        <v>1230</v>
      </c>
      <c r="G66" s="82">
        <v>5</v>
      </c>
      <c r="H66" s="144">
        <v>20.12</v>
      </c>
      <c r="I66" s="144">
        <v>35.76</v>
      </c>
      <c r="J66" s="144">
        <v>35.96</v>
      </c>
      <c r="K66" s="144"/>
      <c r="L66" s="145">
        <v>75.099999999999994</v>
      </c>
      <c r="M66" s="145">
        <v>146.82</v>
      </c>
      <c r="N66" s="138">
        <v>6720000</v>
      </c>
      <c r="O66" s="138">
        <v>298400000</v>
      </c>
      <c r="P66" s="138">
        <v>40892303.500885442</v>
      </c>
      <c r="Q66" s="138">
        <v>257507696.49911457</v>
      </c>
      <c r="R66" s="87">
        <f t="shared" si="0"/>
        <v>6718745.9541733796</v>
      </c>
      <c r="S66" s="138">
        <v>298400000</v>
      </c>
      <c r="T66" s="87">
        <f t="shared" si="1"/>
        <v>13135103.608411925</v>
      </c>
      <c r="U66" s="135"/>
      <c r="V66" s="115" t="s">
        <v>2043</v>
      </c>
      <c r="W66" s="115" t="s">
        <v>2043</v>
      </c>
      <c r="X66" s="115" t="s">
        <v>772</v>
      </c>
    </row>
    <row r="67" spans="1:24">
      <c r="A67" s="135"/>
      <c r="B67" s="135">
        <v>16</v>
      </c>
      <c r="C67" s="82">
        <v>1</v>
      </c>
      <c r="D67" s="82">
        <v>9</v>
      </c>
      <c r="E67" s="82"/>
      <c r="F67" s="83" t="s">
        <v>1231</v>
      </c>
      <c r="G67" s="82">
        <v>5</v>
      </c>
      <c r="H67" s="144">
        <v>20.12</v>
      </c>
      <c r="I67" s="144">
        <v>35.76</v>
      </c>
      <c r="J67" s="144">
        <v>35.96</v>
      </c>
      <c r="K67" s="144"/>
      <c r="L67" s="145">
        <v>75.099999999999994</v>
      </c>
      <c r="M67" s="145">
        <v>146.82</v>
      </c>
      <c r="N67" s="138">
        <v>6720000</v>
      </c>
      <c r="O67" s="138">
        <v>298400000</v>
      </c>
      <c r="P67" s="138">
        <v>40892303.500885442</v>
      </c>
      <c r="Q67" s="138">
        <v>257507696.49911457</v>
      </c>
      <c r="R67" s="87">
        <f t="shared" ref="R67:R130" si="2">S67/(M67*0.3025)</f>
        <v>6718745.9541733796</v>
      </c>
      <c r="S67" s="138">
        <v>298400000</v>
      </c>
      <c r="T67" s="87">
        <f t="shared" ref="T67:T130" si="3">S67/(L67*0.3025)</f>
        <v>13135103.608411925</v>
      </c>
      <c r="U67" s="135"/>
      <c r="V67" s="115" t="s">
        <v>2043</v>
      </c>
      <c r="W67" s="115" t="s">
        <v>2043</v>
      </c>
      <c r="X67" s="115" t="s">
        <v>772</v>
      </c>
    </row>
    <row r="68" spans="1:24">
      <c r="A68" s="135"/>
      <c r="B68" s="135">
        <v>16</v>
      </c>
      <c r="C68" s="82">
        <v>1</v>
      </c>
      <c r="D68" s="82">
        <v>9</v>
      </c>
      <c r="E68" s="82"/>
      <c r="F68" s="83" t="s">
        <v>1232</v>
      </c>
      <c r="G68" s="82">
        <v>5</v>
      </c>
      <c r="H68" s="144">
        <v>26.92</v>
      </c>
      <c r="I68" s="144">
        <v>47.84</v>
      </c>
      <c r="J68" s="144">
        <v>48.11</v>
      </c>
      <c r="K68" s="144"/>
      <c r="L68" s="145">
        <v>100.48</v>
      </c>
      <c r="M68" s="145">
        <v>196.43</v>
      </c>
      <c r="N68" s="138">
        <v>6720000</v>
      </c>
      <c r="O68" s="138">
        <v>399300000</v>
      </c>
      <c r="P68" s="138">
        <v>54722578.017614417</v>
      </c>
      <c r="Q68" s="138">
        <v>344577421.98238558</v>
      </c>
      <c r="R68" s="87">
        <f t="shared" si="2"/>
        <v>6719951.1276281634</v>
      </c>
      <c r="S68" s="138">
        <v>399300000</v>
      </c>
      <c r="T68" s="87">
        <f t="shared" si="3"/>
        <v>13136942.675159236</v>
      </c>
      <c r="U68" s="135"/>
      <c r="V68" s="115" t="s">
        <v>2043</v>
      </c>
      <c r="W68" s="115" t="s">
        <v>2043</v>
      </c>
      <c r="X68" s="115" t="s">
        <v>772</v>
      </c>
    </row>
    <row r="69" spans="1:24">
      <c r="A69" s="135"/>
      <c r="B69" s="135">
        <v>16</v>
      </c>
      <c r="C69" s="82">
        <v>1</v>
      </c>
      <c r="D69" s="82">
        <v>9</v>
      </c>
      <c r="E69" s="82"/>
      <c r="F69" s="83" t="s">
        <v>1233</v>
      </c>
      <c r="G69" s="82">
        <v>5</v>
      </c>
      <c r="H69" s="144">
        <v>23.09</v>
      </c>
      <c r="I69" s="144">
        <v>41.04</v>
      </c>
      <c r="J69" s="144">
        <v>41.26</v>
      </c>
      <c r="K69" s="144"/>
      <c r="L69" s="145">
        <v>86.18</v>
      </c>
      <c r="M69" s="145">
        <v>168.48000000000002</v>
      </c>
      <c r="N69" s="138">
        <v>6720000</v>
      </c>
      <c r="O69" s="138">
        <v>342500000</v>
      </c>
      <c r="P69" s="138">
        <v>46939250.94966761</v>
      </c>
      <c r="Q69" s="138">
        <v>295560749.05033237</v>
      </c>
      <c r="R69" s="87">
        <f t="shared" si="2"/>
        <v>6720271.8717870228</v>
      </c>
      <c r="S69" s="138">
        <v>342500000</v>
      </c>
      <c r="T69" s="87">
        <f t="shared" si="3"/>
        <v>13137983.348325338</v>
      </c>
      <c r="U69" s="135"/>
      <c r="V69" s="115" t="s">
        <v>2043</v>
      </c>
      <c r="W69" s="115" t="s">
        <v>2043</v>
      </c>
      <c r="X69" s="115" t="s">
        <v>772</v>
      </c>
    </row>
    <row r="70" spans="1:24">
      <c r="A70" s="135"/>
      <c r="B70" s="135">
        <v>16</v>
      </c>
      <c r="C70" s="82">
        <v>1</v>
      </c>
      <c r="D70" s="82">
        <v>9</v>
      </c>
      <c r="E70" s="82"/>
      <c r="F70" s="83" t="s">
        <v>1234</v>
      </c>
      <c r="G70" s="82">
        <v>5</v>
      </c>
      <c r="H70" s="144">
        <v>29.88</v>
      </c>
      <c r="I70" s="144">
        <v>53.11</v>
      </c>
      <c r="J70" s="144">
        <v>53.4</v>
      </c>
      <c r="K70" s="144"/>
      <c r="L70" s="145">
        <v>111.53</v>
      </c>
      <c r="M70" s="145">
        <v>218.04</v>
      </c>
      <c r="N70" s="138">
        <v>6720000</v>
      </c>
      <c r="O70" s="138">
        <v>443200000</v>
      </c>
      <c r="P70" s="138">
        <v>60735718.216840945</v>
      </c>
      <c r="Q70" s="138">
        <v>382464281.78315908</v>
      </c>
      <c r="R70" s="87">
        <f t="shared" si="2"/>
        <v>6719519.2026332272</v>
      </c>
      <c r="S70" s="138">
        <v>443200000</v>
      </c>
      <c r="T70" s="87">
        <f t="shared" si="3"/>
        <v>13136590.755331738</v>
      </c>
      <c r="U70" s="135"/>
      <c r="V70" s="115" t="s">
        <v>2043</v>
      </c>
      <c r="W70" s="115" t="s">
        <v>2043</v>
      </c>
      <c r="X70" s="115" t="s">
        <v>772</v>
      </c>
    </row>
    <row r="71" spans="1:24">
      <c r="A71" s="135"/>
      <c r="B71" s="135">
        <v>16</v>
      </c>
      <c r="C71" s="82">
        <v>3</v>
      </c>
      <c r="D71" s="82">
        <v>10</v>
      </c>
      <c r="E71" s="82"/>
      <c r="F71" s="83">
        <v>1001</v>
      </c>
      <c r="G71" s="82">
        <v>5</v>
      </c>
      <c r="H71" s="144">
        <v>20.309999999999999</v>
      </c>
      <c r="I71" s="144">
        <v>36.1</v>
      </c>
      <c r="J71" s="144">
        <v>36.299999999999997</v>
      </c>
      <c r="K71" s="144"/>
      <c r="L71" s="145">
        <v>75.81</v>
      </c>
      <c r="M71" s="145">
        <v>148.21</v>
      </c>
      <c r="N71" s="138">
        <v>6770000</v>
      </c>
      <c r="O71" s="138">
        <v>303400000</v>
      </c>
      <c r="P71" s="138">
        <v>41576506.308616154</v>
      </c>
      <c r="Q71" s="138">
        <v>261823493.69138384</v>
      </c>
      <c r="R71" s="87">
        <f t="shared" si="2"/>
        <v>6767257.3146992121</v>
      </c>
      <c r="S71" s="138">
        <v>303400000</v>
      </c>
      <c r="T71" s="87">
        <f t="shared" si="3"/>
        <v>13230117.485972436</v>
      </c>
      <c r="U71" s="135"/>
      <c r="V71" s="115" t="s">
        <v>2043</v>
      </c>
      <c r="W71" s="115" t="s">
        <v>2043</v>
      </c>
      <c r="X71" s="115" t="s">
        <v>772</v>
      </c>
    </row>
    <row r="72" spans="1:24">
      <c r="A72" s="135"/>
      <c r="B72" s="135">
        <v>16</v>
      </c>
      <c r="C72" s="82">
        <v>3</v>
      </c>
      <c r="D72" s="82">
        <v>10</v>
      </c>
      <c r="E72" s="82"/>
      <c r="F72" s="83">
        <v>1002</v>
      </c>
      <c r="G72" s="82">
        <v>5</v>
      </c>
      <c r="H72" s="144">
        <v>19.68</v>
      </c>
      <c r="I72" s="144">
        <v>34.97</v>
      </c>
      <c r="J72" s="144">
        <v>35.159999999999997</v>
      </c>
      <c r="K72" s="144"/>
      <c r="L72" s="145">
        <v>73.44</v>
      </c>
      <c r="M72" s="145">
        <v>143.57</v>
      </c>
      <c r="N72" s="138">
        <v>6770000</v>
      </c>
      <c r="O72" s="138">
        <v>294000000</v>
      </c>
      <c r="P72" s="138">
        <v>40300341.296928331</v>
      </c>
      <c r="Q72" s="138">
        <v>253699658.70307165</v>
      </c>
      <c r="R72" s="87">
        <f t="shared" si="2"/>
        <v>6769525.8511268441</v>
      </c>
      <c r="S72" s="138">
        <v>294000000</v>
      </c>
      <c r="T72" s="87">
        <f t="shared" si="3"/>
        <v>13233943.715227138</v>
      </c>
      <c r="U72" s="135"/>
      <c r="V72" s="115" t="s">
        <v>2043</v>
      </c>
      <c r="W72" s="115" t="s">
        <v>2043</v>
      </c>
      <c r="X72" s="115" t="s">
        <v>772</v>
      </c>
    </row>
    <row r="73" spans="1:24">
      <c r="A73" s="135"/>
      <c r="B73" s="135">
        <v>16</v>
      </c>
      <c r="C73" s="82">
        <v>3</v>
      </c>
      <c r="D73" s="82">
        <v>10</v>
      </c>
      <c r="E73" s="82"/>
      <c r="F73" s="83">
        <v>1003</v>
      </c>
      <c r="G73" s="82">
        <v>5</v>
      </c>
      <c r="H73" s="144">
        <v>25.75</v>
      </c>
      <c r="I73" s="144">
        <v>45.76</v>
      </c>
      <c r="J73" s="144">
        <v>46.02</v>
      </c>
      <c r="K73" s="144"/>
      <c r="L73" s="145">
        <v>96.11</v>
      </c>
      <c r="M73" s="145">
        <v>187.89</v>
      </c>
      <c r="N73" s="138">
        <v>6770000</v>
      </c>
      <c r="O73" s="138">
        <v>384800000</v>
      </c>
      <c r="P73" s="138">
        <v>52736175.421789348</v>
      </c>
      <c r="Q73" s="138">
        <v>332063824.57821065</v>
      </c>
      <c r="R73" s="87">
        <f t="shared" si="2"/>
        <v>6770270.4545344589</v>
      </c>
      <c r="S73" s="138">
        <v>384800000</v>
      </c>
      <c r="T73" s="87">
        <f t="shared" si="3"/>
        <v>13235523.001794605</v>
      </c>
      <c r="U73" s="135"/>
      <c r="V73" s="115" t="s">
        <v>2043</v>
      </c>
      <c r="W73" s="115" t="s">
        <v>2043</v>
      </c>
      <c r="X73" s="115" t="s">
        <v>772</v>
      </c>
    </row>
    <row r="74" spans="1:24">
      <c r="A74" s="135"/>
      <c r="B74" s="135">
        <v>16</v>
      </c>
      <c r="C74" s="82">
        <v>3</v>
      </c>
      <c r="D74" s="82">
        <v>10</v>
      </c>
      <c r="E74" s="82"/>
      <c r="F74" s="83">
        <v>1004</v>
      </c>
      <c r="G74" s="82">
        <v>5</v>
      </c>
      <c r="H74" s="144">
        <v>20.36</v>
      </c>
      <c r="I74" s="144">
        <v>36.18</v>
      </c>
      <c r="J74" s="144">
        <v>36.380000000000003</v>
      </c>
      <c r="K74" s="144"/>
      <c r="L74" s="145">
        <v>75.989999999999995</v>
      </c>
      <c r="M74" s="145">
        <v>148.55000000000001</v>
      </c>
      <c r="N74" s="138">
        <v>6770000</v>
      </c>
      <c r="O74" s="138">
        <v>304200000</v>
      </c>
      <c r="P74" s="138">
        <v>41693113.429821603</v>
      </c>
      <c r="Q74" s="138">
        <v>262506886.57017839</v>
      </c>
      <c r="R74" s="87">
        <f t="shared" si="2"/>
        <v>6769571.4218158443</v>
      </c>
      <c r="S74" s="138">
        <v>304200000</v>
      </c>
      <c r="T74" s="87">
        <f t="shared" si="3"/>
        <v>13233581.191087563</v>
      </c>
      <c r="U74" s="135"/>
      <c r="V74" s="115" t="s">
        <v>2043</v>
      </c>
      <c r="W74" s="115" t="s">
        <v>2043</v>
      </c>
      <c r="X74" s="115" t="s">
        <v>772</v>
      </c>
    </row>
    <row r="75" spans="1:24">
      <c r="A75" s="135"/>
      <c r="B75" s="135">
        <v>16</v>
      </c>
      <c r="C75" s="82">
        <v>3</v>
      </c>
      <c r="D75" s="82">
        <v>10</v>
      </c>
      <c r="E75" s="82"/>
      <c r="F75" s="83">
        <v>1005</v>
      </c>
      <c r="G75" s="82">
        <v>5</v>
      </c>
      <c r="H75" s="144">
        <v>20.12</v>
      </c>
      <c r="I75" s="144">
        <v>35.76</v>
      </c>
      <c r="J75" s="144">
        <v>35.96</v>
      </c>
      <c r="K75" s="144"/>
      <c r="L75" s="145">
        <v>75.099999999999994</v>
      </c>
      <c r="M75" s="145">
        <v>146.82</v>
      </c>
      <c r="N75" s="138">
        <v>6770000</v>
      </c>
      <c r="O75" s="138">
        <v>300600000</v>
      </c>
      <c r="P75" s="138">
        <v>41193788.312219046</v>
      </c>
      <c r="Q75" s="138">
        <v>259406211.68778095</v>
      </c>
      <c r="R75" s="87">
        <f t="shared" si="2"/>
        <v>6768280.9444521377</v>
      </c>
      <c r="S75" s="138">
        <v>300600000</v>
      </c>
      <c r="T75" s="87">
        <f t="shared" si="3"/>
        <v>13231944.184613355</v>
      </c>
      <c r="U75" s="135"/>
      <c r="V75" s="115" t="s">
        <v>2043</v>
      </c>
      <c r="W75" s="115" t="s">
        <v>2043</v>
      </c>
      <c r="X75" s="115" t="s">
        <v>772</v>
      </c>
    </row>
    <row r="76" spans="1:24">
      <c r="A76" s="135"/>
      <c r="B76" s="135">
        <v>16</v>
      </c>
      <c r="C76" s="82">
        <v>3</v>
      </c>
      <c r="D76" s="82">
        <v>10</v>
      </c>
      <c r="E76" s="82"/>
      <c r="F76" s="83">
        <v>1006</v>
      </c>
      <c r="G76" s="82">
        <v>5</v>
      </c>
      <c r="H76" s="144">
        <v>20.12</v>
      </c>
      <c r="I76" s="144">
        <v>35.76</v>
      </c>
      <c r="J76" s="144">
        <v>35.96</v>
      </c>
      <c r="K76" s="144"/>
      <c r="L76" s="145">
        <v>75.099999999999994</v>
      </c>
      <c r="M76" s="145">
        <v>146.82</v>
      </c>
      <c r="N76" s="138">
        <v>6770000</v>
      </c>
      <c r="O76" s="138">
        <v>300600000</v>
      </c>
      <c r="P76" s="138">
        <v>41193788.312219046</v>
      </c>
      <c r="Q76" s="138">
        <v>259406211.68778095</v>
      </c>
      <c r="R76" s="87">
        <f t="shared" si="2"/>
        <v>6768280.9444521377</v>
      </c>
      <c r="S76" s="138">
        <v>300600000</v>
      </c>
      <c r="T76" s="87">
        <f t="shared" si="3"/>
        <v>13231944.184613355</v>
      </c>
      <c r="U76" s="135"/>
      <c r="V76" s="115" t="s">
        <v>2043</v>
      </c>
      <c r="W76" s="115" t="s">
        <v>2043</v>
      </c>
      <c r="X76" s="115" t="s">
        <v>772</v>
      </c>
    </row>
    <row r="77" spans="1:24">
      <c r="A77" s="135"/>
      <c r="B77" s="135">
        <v>16</v>
      </c>
      <c r="C77" s="82">
        <v>3</v>
      </c>
      <c r="D77" s="82">
        <v>10</v>
      </c>
      <c r="E77" s="82"/>
      <c r="F77" s="83">
        <v>1007</v>
      </c>
      <c r="G77" s="82">
        <v>5</v>
      </c>
      <c r="H77" s="144">
        <v>26.92</v>
      </c>
      <c r="I77" s="144">
        <v>47.84</v>
      </c>
      <c r="J77" s="144">
        <v>48.11</v>
      </c>
      <c r="K77" s="144"/>
      <c r="L77" s="145">
        <v>100.48</v>
      </c>
      <c r="M77" s="145">
        <v>196.43</v>
      </c>
      <c r="N77" s="138">
        <v>6770000</v>
      </c>
      <c r="O77" s="138">
        <v>402200000</v>
      </c>
      <c r="P77" s="138">
        <v>55120012.218092956</v>
      </c>
      <c r="Q77" s="138">
        <v>347079987.78190702</v>
      </c>
      <c r="R77" s="87">
        <f t="shared" si="2"/>
        <v>6768756.1821488785</v>
      </c>
      <c r="S77" s="138">
        <v>402200000</v>
      </c>
      <c r="T77" s="87">
        <f t="shared" si="3"/>
        <v>13232352.476706849</v>
      </c>
      <c r="U77" s="135"/>
      <c r="V77" s="115" t="s">
        <v>2043</v>
      </c>
      <c r="W77" s="115" t="s">
        <v>2043</v>
      </c>
      <c r="X77" s="115" t="s">
        <v>772</v>
      </c>
    </row>
    <row r="78" spans="1:24">
      <c r="A78" s="135"/>
      <c r="B78" s="135">
        <v>16</v>
      </c>
      <c r="C78" s="82">
        <v>3</v>
      </c>
      <c r="D78" s="82">
        <v>10</v>
      </c>
      <c r="E78" s="82"/>
      <c r="F78" s="83">
        <v>1008</v>
      </c>
      <c r="G78" s="82">
        <v>5</v>
      </c>
      <c r="H78" s="144">
        <v>23.09</v>
      </c>
      <c r="I78" s="144">
        <v>41.04</v>
      </c>
      <c r="J78" s="144">
        <v>41.26</v>
      </c>
      <c r="K78" s="144"/>
      <c r="L78" s="145">
        <v>86.18</v>
      </c>
      <c r="M78" s="145">
        <v>168.48000000000002</v>
      </c>
      <c r="N78" s="138">
        <v>6770000</v>
      </c>
      <c r="O78" s="138">
        <v>345000000</v>
      </c>
      <c r="P78" s="138">
        <v>47281873.219373211</v>
      </c>
      <c r="Q78" s="138">
        <v>297718126.78062677</v>
      </c>
      <c r="R78" s="87">
        <f t="shared" si="2"/>
        <v>6769324.9511431325</v>
      </c>
      <c r="S78" s="138">
        <v>345000000</v>
      </c>
      <c r="T78" s="87">
        <f t="shared" si="3"/>
        <v>13233881.036999246</v>
      </c>
      <c r="U78" s="135"/>
      <c r="V78" s="115" t="s">
        <v>2043</v>
      </c>
      <c r="W78" s="115" t="s">
        <v>2043</v>
      </c>
      <c r="X78" s="115" t="s">
        <v>772</v>
      </c>
    </row>
    <row r="79" spans="1:24">
      <c r="A79" s="135"/>
      <c r="B79" s="135">
        <v>16</v>
      </c>
      <c r="C79" s="82">
        <v>3</v>
      </c>
      <c r="D79" s="82">
        <v>10</v>
      </c>
      <c r="E79" s="82"/>
      <c r="F79" s="83">
        <v>1009</v>
      </c>
      <c r="G79" s="82">
        <v>5</v>
      </c>
      <c r="H79" s="144">
        <v>29.88</v>
      </c>
      <c r="I79" s="144">
        <v>53.11</v>
      </c>
      <c r="J79" s="144">
        <v>53.4</v>
      </c>
      <c r="K79" s="144"/>
      <c r="L79" s="145">
        <v>111.53</v>
      </c>
      <c r="M79" s="145">
        <v>218.04</v>
      </c>
      <c r="N79" s="138">
        <v>6770000</v>
      </c>
      <c r="O79" s="138">
        <v>446500000</v>
      </c>
      <c r="P79" s="138">
        <v>61187947.165657677</v>
      </c>
      <c r="Q79" s="138">
        <v>385312052.8343423</v>
      </c>
      <c r="R79" s="87">
        <f t="shared" si="2"/>
        <v>6769551.723771967</v>
      </c>
      <c r="S79" s="138">
        <v>446500000</v>
      </c>
      <c r="T79" s="87">
        <f t="shared" si="3"/>
        <v>13234403.818266293</v>
      </c>
      <c r="U79" s="135"/>
      <c r="V79" s="115" t="s">
        <v>2043</v>
      </c>
      <c r="W79" s="115" t="s">
        <v>2043</v>
      </c>
      <c r="X79" s="115" t="s">
        <v>772</v>
      </c>
    </row>
    <row r="80" spans="1:24">
      <c r="A80" s="135"/>
      <c r="B80" s="135">
        <v>16</v>
      </c>
      <c r="C80" s="82">
        <v>1</v>
      </c>
      <c r="D80" s="82">
        <v>11</v>
      </c>
      <c r="E80" s="82"/>
      <c r="F80" s="83">
        <v>1101</v>
      </c>
      <c r="G80" s="82">
        <v>5</v>
      </c>
      <c r="H80" s="144">
        <v>20.309999999999999</v>
      </c>
      <c r="I80" s="144">
        <v>36.1</v>
      </c>
      <c r="J80" s="144">
        <v>36.299999999999997</v>
      </c>
      <c r="K80" s="144"/>
      <c r="L80" s="145">
        <v>75.81</v>
      </c>
      <c r="M80" s="145">
        <v>148.21</v>
      </c>
      <c r="N80" s="138">
        <v>6820000</v>
      </c>
      <c r="O80" s="138">
        <v>305700000</v>
      </c>
      <c r="P80" s="138">
        <v>41891687.470481075</v>
      </c>
      <c r="Q80" s="138">
        <v>263808312.52951893</v>
      </c>
      <c r="R80" s="87">
        <f t="shared" si="2"/>
        <v>6818558.2106247498</v>
      </c>
      <c r="S80" s="138">
        <v>305700000</v>
      </c>
      <c r="T80" s="87">
        <f t="shared" si="3"/>
        <v>13330411.718727006</v>
      </c>
      <c r="U80" s="135"/>
      <c r="V80" s="115" t="s">
        <v>2043</v>
      </c>
      <c r="W80" s="115" t="s">
        <v>2043</v>
      </c>
      <c r="X80" s="115" t="s">
        <v>772</v>
      </c>
    </row>
    <row r="81" spans="1:24">
      <c r="A81" s="135"/>
      <c r="B81" s="135">
        <v>16</v>
      </c>
      <c r="C81" s="82">
        <v>1</v>
      </c>
      <c r="D81" s="82">
        <v>11</v>
      </c>
      <c r="E81" s="82"/>
      <c r="F81" s="83">
        <v>1102</v>
      </c>
      <c r="G81" s="82">
        <v>5</v>
      </c>
      <c r="H81" s="144">
        <v>19.68</v>
      </c>
      <c r="I81" s="144">
        <v>34.97</v>
      </c>
      <c r="J81" s="144">
        <v>35.159999999999997</v>
      </c>
      <c r="K81" s="144"/>
      <c r="L81" s="145">
        <v>73.44</v>
      </c>
      <c r="M81" s="145">
        <v>143.57</v>
      </c>
      <c r="N81" s="138">
        <v>6820000</v>
      </c>
      <c r="O81" s="138">
        <v>296100000</v>
      </c>
      <c r="P81" s="138">
        <v>40588200.877620675</v>
      </c>
      <c r="Q81" s="138">
        <v>255511799.12237933</v>
      </c>
      <c r="R81" s="87">
        <f t="shared" si="2"/>
        <v>6817879.6072063223</v>
      </c>
      <c r="S81" s="138">
        <v>296100000</v>
      </c>
      <c r="T81" s="87">
        <f t="shared" si="3"/>
        <v>13328471.884621618</v>
      </c>
      <c r="U81" s="135"/>
      <c r="V81" s="115" t="s">
        <v>2043</v>
      </c>
      <c r="W81" s="115" t="s">
        <v>2043</v>
      </c>
      <c r="X81" s="115" t="s">
        <v>772</v>
      </c>
    </row>
    <row r="82" spans="1:24">
      <c r="A82" s="135"/>
      <c r="B82" s="135">
        <v>16</v>
      </c>
      <c r="C82" s="82">
        <v>1</v>
      </c>
      <c r="D82" s="82">
        <v>11</v>
      </c>
      <c r="E82" s="82"/>
      <c r="F82" s="83">
        <v>1103</v>
      </c>
      <c r="G82" s="82">
        <v>5</v>
      </c>
      <c r="H82" s="144">
        <v>25.75</v>
      </c>
      <c r="I82" s="144">
        <v>45.76</v>
      </c>
      <c r="J82" s="144">
        <v>46.02</v>
      </c>
      <c r="K82" s="144"/>
      <c r="L82" s="145">
        <v>96.11</v>
      </c>
      <c r="M82" s="145">
        <v>187.89</v>
      </c>
      <c r="N82" s="138">
        <v>6820000</v>
      </c>
      <c r="O82" s="138">
        <v>387600000</v>
      </c>
      <c r="P82" s="138">
        <v>53119910.58598116</v>
      </c>
      <c r="Q82" s="138">
        <v>334480089.41401887</v>
      </c>
      <c r="R82" s="87">
        <f t="shared" si="2"/>
        <v>6819534.3767608013</v>
      </c>
      <c r="S82" s="138">
        <v>387600000</v>
      </c>
      <c r="T82" s="87">
        <f t="shared" si="3"/>
        <v>13331831.381225541</v>
      </c>
      <c r="U82" s="135"/>
      <c r="V82" s="115" t="s">
        <v>2043</v>
      </c>
      <c r="W82" s="115" t="s">
        <v>2043</v>
      </c>
      <c r="X82" s="115" t="s">
        <v>772</v>
      </c>
    </row>
    <row r="83" spans="1:24">
      <c r="A83" s="135"/>
      <c r="B83" s="135">
        <v>16</v>
      </c>
      <c r="C83" s="82">
        <v>1</v>
      </c>
      <c r="D83" s="82">
        <v>11</v>
      </c>
      <c r="E83" s="82"/>
      <c r="F83" s="83">
        <v>1104</v>
      </c>
      <c r="G83" s="82">
        <v>5</v>
      </c>
      <c r="H83" s="144">
        <v>20.36</v>
      </c>
      <c r="I83" s="144">
        <v>36.18</v>
      </c>
      <c r="J83" s="144">
        <v>36.380000000000003</v>
      </c>
      <c r="K83" s="144"/>
      <c r="L83" s="145">
        <v>75.989999999999995</v>
      </c>
      <c r="M83" s="145">
        <v>148.55000000000001</v>
      </c>
      <c r="N83" s="138">
        <v>6820000</v>
      </c>
      <c r="O83" s="138">
        <v>306400000</v>
      </c>
      <c r="P83" s="138">
        <v>41994641.534836754</v>
      </c>
      <c r="Q83" s="138">
        <v>264405358.46516323</v>
      </c>
      <c r="R83" s="87">
        <f t="shared" si="2"/>
        <v>6818529.5320327897</v>
      </c>
      <c r="S83" s="138">
        <v>306400000</v>
      </c>
      <c r="T83" s="87">
        <f t="shared" si="3"/>
        <v>13329287.563935665</v>
      </c>
      <c r="U83" s="135"/>
      <c r="V83" s="115" t="s">
        <v>2043</v>
      </c>
      <c r="W83" s="115" t="s">
        <v>2043</v>
      </c>
      <c r="X83" s="115" t="s">
        <v>772</v>
      </c>
    </row>
    <row r="84" spans="1:24">
      <c r="A84" s="135"/>
      <c r="B84" s="135">
        <v>16</v>
      </c>
      <c r="C84" s="82">
        <v>1</v>
      </c>
      <c r="D84" s="82">
        <v>11</v>
      </c>
      <c r="E84" s="82"/>
      <c r="F84" s="83">
        <v>1105</v>
      </c>
      <c r="G84" s="82">
        <v>5</v>
      </c>
      <c r="H84" s="144">
        <v>20.12</v>
      </c>
      <c r="I84" s="144">
        <v>35.76</v>
      </c>
      <c r="J84" s="144">
        <v>35.96</v>
      </c>
      <c r="K84" s="144"/>
      <c r="L84" s="145">
        <v>75.099999999999994</v>
      </c>
      <c r="M84" s="145">
        <v>146.82</v>
      </c>
      <c r="N84" s="138">
        <v>6820000</v>
      </c>
      <c r="O84" s="138">
        <v>302800000</v>
      </c>
      <c r="P84" s="138">
        <v>41495273.12355265</v>
      </c>
      <c r="Q84" s="138">
        <v>261304726.87644735</v>
      </c>
      <c r="R84" s="87">
        <f t="shared" si="2"/>
        <v>6817815.9347308958</v>
      </c>
      <c r="S84" s="138">
        <v>302800000</v>
      </c>
      <c r="T84" s="87">
        <f t="shared" si="3"/>
        <v>13328784.760814782</v>
      </c>
      <c r="U84" s="135"/>
      <c r="V84" s="115" t="s">
        <v>2043</v>
      </c>
      <c r="W84" s="115" t="s">
        <v>2043</v>
      </c>
      <c r="X84" s="115" t="s">
        <v>772</v>
      </c>
    </row>
    <row r="85" spans="1:24">
      <c r="A85" s="135"/>
      <c r="B85" s="135">
        <v>16</v>
      </c>
      <c r="C85" s="82">
        <v>1</v>
      </c>
      <c r="D85" s="82">
        <v>11</v>
      </c>
      <c r="E85" s="82"/>
      <c r="F85" s="83">
        <v>1106</v>
      </c>
      <c r="G85" s="82">
        <v>5</v>
      </c>
      <c r="H85" s="144">
        <v>20.12</v>
      </c>
      <c r="I85" s="144">
        <v>35.76</v>
      </c>
      <c r="J85" s="144">
        <v>35.96</v>
      </c>
      <c r="K85" s="144"/>
      <c r="L85" s="145">
        <v>75.099999999999994</v>
      </c>
      <c r="M85" s="145">
        <v>146.82</v>
      </c>
      <c r="N85" s="138">
        <v>6820000</v>
      </c>
      <c r="O85" s="138">
        <v>302800000</v>
      </c>
      <c r="P85" s="138">
        <v>41495273.12355265</v>
      </c>
      <c r="Q85" s="138">
        <v>261304726.87644735</v>
      </c>
      <c r="R85" s="87">
        <f t="shared" si="2"/>
        <v>6817815.9347308958</v>
      </c>
      <c r="S85" s="138">
        <v>302800000</v>
      </c>
      <c r="T85" s="87">
        <f t="shared" si="3"/>
        <v>13328784.760814782</v>
      </c>
      <c r="U85" s="135"/>
      <c r="V85" s="115" t="s">
        <v>2043</v>
      </c>
      <c r="W85" s="115" t="s">
        <v>2043</v>
      </c>
      <c r="X85" s="115" t="s">
        <v>772</v>
      </c>
    </row>
    <row r="86" spans="1:24">
      <c r="A86" s="135"/>
      <c r="B86" s="135">
        <v>16</v>
      </c>
      <c r="C86" s="82">
        <v>1</v>
      </c>
      <c r="D86" s="82">
        <v>11</v>
      </c>
      <c r="E86" s="82"/>
      <c r="F86" s="83">
        <v>1107</v>
      </c>
      <c r="G86" s="82">
        <v>5</v>
      </c>
      <c r="H86" s="144">
        <v>26.92</v>
      </c>
      <c r="I86" s="144">
        <v>47.84</v>
      </c>
      <c r="J86" s="144">
        <v>48.11</v>
      </c>
      <c r="K86" s="144"/>
      <c r="L86" s="145">
        <v>100.48</v>
      </c>
      <c r="M86" s="145">
        <v>196.43</v>
      </c>
      <c r="N86" s="138">
        <v>6820000</v>
      </c>
      <c r="O86" s="138">
        <v>405200000</v>
      </c>
      <c r="P86" s="138">
        <v>55531151.046174206</v>
      </c>
      <c r="Q86" s="138">
        <v>349668848.95382577</v>
      </c>
      <c r="R86" s="87">
        <f t="shared" si="2"/>
        <v>6819244.1695841011</v>
      </c>
      <c r="S86" s="138">
        <v>405200000</v>
      </c>
      <c r="T86" s="87">
        <f t="shared" si="3"/>
        <v>13331052.271411275</v>
      </c>
      <c r="U86" s="135"/>
      <c r="V86" s="115" t="s">
        <v>2043</v>
      </c>
      <c r="W86" s="115" t="s">
        <v>2043</v>
      </c>
      <c r="X86" s="115" t="s">
        <v>772</v>
      </c>
    </row>
    <row r="87" spans="1:24">
      <c r="A87" s="135"/>
      <c r="B87" s="135">
        <v>16</v>
      </c>
      <c r="C87" s="82">
        <v>1</v>
      </c>
      <c r="D87" s="82">
        <v>11</v>
      </c>
      <c r="E87" s="82"/>
      <c r="F87" s="83">
        <v>1108</v>
      </c>
      <c r="G87" s="82">
        <v>5</v>
      </c>
      <c r="H87" s="144">
        <v>23.09</v>
      </c>
      <c r="I87" s="144">
        <v>41.04</v>
      </c>
      <c r="J87" s="144">
        <v>41.26</v>
      </c>
      <c r="K87" s="144"/>
      <c r="L87" s="145">
        <v>86.18</v>
      </c>
      <c r="M87" s="145">
        <v>168.48000000000002</v>
      </c>
      <c r="N87" s="138">
        <v>6820000</v>
      </c>
      <c r="O87" s="138">
        <v>347600000</v>
      </c>
      <c r="P87" s="138">
        <v>47638200.37986704</v>
      </c>
      <c r="Q87" s="138">
        <v>299961799.62013298</v>
      </c>
      <c r="R87" s="87">
        <f t="shared" si="2"/>
        <v>6820340.1536734868</v>
      </c>
      <c r="S87" s="138">
        <v>347600000</v>
      </c>
      <c r="T87" s="87">
        <f t="shared" si="3"/>
        <v>13333614.63322011</v>
      </c>
      <c r="U87" s="135"/>
      <c r="V87" s="115" t="s">
        <v>2043</v>
      </c>
      <c r="W87" s="115" t="s">
        <v>2043</v>
      </c>
      <c r="X87" s="115" t="s">
        <v>772</v>
      </c>
    </row>
    <row r="88" spans="1:24">
      <c r="A88" s="135"/>
      <c r="B88" s="135">
        <v>16</v>
      </c>
      <c r="C88" s="82">
        <v>1</v>
      </c>
      <c r="D88" s="82">
        <v>11</v>
      </c>
      <c r="E88" s="82"/>
      <c r="F88" s="83">
        <v>1109</v>
      </c>
      <c r="G88" s="82">
        <v>5</v>
      </c>
      <c r="H88" s="144">
        <v>29.88</v>
      </c>
      <c r="I88" s="144">
        <v>53.11</v>
      </c>
      <c r="J88" s="144">
        <v>53.4</v>
      </c>
      <c r="K88" s="144"/>
      <c r="L88" s="145">
        <v>111.53</v>
      </c>
      <c r="M88" s="145">
        <v>218.04</v>
      </c>
      <c r="N88" s="138">
        <v>6820000</v>
      </c>
      <c r="O88" s="138">
        <v>449800000</v>
      </c>
      <c r="P88" s="138">
        <v>61640176.114474408</v>
      </c>
      <c r="Q88" s="138">
        <v>388159823.88552558</v>
      </c>
      <c r="R88" s="87">
        <f t="shared" si="2"/>
        <v>6819584.2449107077</v>
      </c>
      <c r="S88" s="138">
        <v>449800000</v>
      </c>
      <c r="T88" s="87">
        <f t="shared" si="3"/>
        <v>13332216.881200848</v>
      </c>
      <c r="U88" s="135"/>
      <c r="V88" s="115" t="s">
        <v>2043</v>
      </c>
      <c r="W88" s="115" t="s">
        <v>2043</v>
      </c>
      <c r="X88" s="115" t="s">
        <v>772</v>
      </c>
    </row>
    <row r="89" spans="1:24">
      <c r="A89" s="135"/>
      <c r="B89" s="135">
        <v>16</v>
      </c>
      <c r="C89" s="82">
        <v>1</v>
      </c>
      <c r="D89" s="82">
        <v>12</v>
      </c>
      <c r="E89" s="82"/>
      <c r="F89" s="83">
        <v>1201</v>
      </c>
      <c r="G89" s="82">
        <v>5</v>
      </c>
      <c r="H89" s="144">
        <v>20.309999999999999</v>
      </c>
      <c r="I89" s="144">
        <v>36.1</v>
      </c>
      <c r="J89" s="144">
        <v>36.299999999999997</v>
      </c>
      <c r="K89" s="144"/>
      <c r="L89" s="145">
        <v>75.81</v>
      </c>
      <c r="M89" s="145">
        <v>148.21</v>
      </c>
      <c r="N89" s="138">
        <v>6870000</v>
      </c>
      <c r="O89" s="138">
        <v>307900000</v>
      </c>
      <c r="P89" s="138">
        <v>42193165.103569254</v>
      </c>
      <c r="Q89" s="138">
        <v>265706834.89643073</v>
      </c>
      <c r="R89" s="87">
        <f t="shared" si="2"/>
        <v>6867628.6328143952</v>
      </c>
      <c r="S89" s="138">
        <v>307900000</v>
      </c>
      <c r="T89" s="87">
        <f t="shared" si="3"/>
        <v>13426345.332666161</v>
      </c>
      <c r="U89" s="135"/>
      <c r="V89" s="115" t="s">
        <v>2043</v>
      </c>
      <c r="W89" s="115" t="s">
        <v>2043</v>
      </c>
      <c r="X89" s="115" t="s">
        <v>772</v>
      </c>
    </row>
    <row r="90" spans="1:24">
      <c r="A90" s="135"/>
      <c r="B90" s="135">
        <v>16</v>
      </c>
      <c r="C90" s="82">
        <v>1</v>
      </c>
      <c r="D90" s="82">
        <v>12</v>
      </c>
      <c r="E90" s="82"/>
      <c r="F90" s="83">
        <v>1202</v>
      </c>
      <c r="G90" s="82">
        <v>5</v>
      </c>
      <c r="H90" s="144">
        <v>19.68</v>
      </c>
      <c r="I90" s="144">
        <v>34.97</v>
      </c>
      <c r="J90" s="144">
        <v>35.159999999999997</v>
      </c>
      <c r="K90" s="144"/>
      <c r="L90" s="145">
        <v>73.44</v>
      </c>
      <c r="M90" s="145">
        <v>143.57</v>
      </c>
      <c r="N90" s="138">
        <v>6870000</v>
      </c>
      <c r="O90" s="138">
        <v>298300000</v>
      </c>
      <c r="P90" s="138">
        <v>40889768.05739361</v>
      </c>
      <c r="Q90" s="138">
        <v>257410231.94260639</v>
      </c>
      <c r="R90" s="87">
        <f t="shared" si="2"/>
        <v>6868535.923099108</v>
      </c>
      <c r="S90" s="138">
        <v>298300000</v>
      </c>
      <c r="T90" s="87">
        <f t="shared" si="3"/>
        <v>13427501.395415835</v>
      </c>
      <c r="U90" s="135"/>
      <c r="V90" s="115" t="s">
        <v>2043</v>
      </c>
      <c r="W90" s="115" t="s">
        <v>2043</v>
      </c>
      <c r="X90" s="115" t="s">
        <v>772</v>
      </c>
    </row>
    <row r="91" spans="1:24">
      <c r="A91" s="135"/>
      <c r="B91" s="135">
        <v>16</v>
      </c>
      <c r="C91" s="82">
        <v>1</v>
      </c>
      <c r="D91" s="82">
        <v>12</v>
      </c>
      <c r="E91" s="82"/>
      <c r="F91" s="83">
        <v>1203</v>
      </c>
      <c r="G91" s="82">
        <v>5</v>
      </c>
      <c r="H91" s="144">
        <v>25.75</v>
      </c>
      <c r="I91" s="144">
        <v>45.76</v>
      </c>
      <c r="J91" s="144">
        <v>46.02</v>
      </c>
      <c r="K91" s="144"/>
      <c r="L91" s="145">
        <v>96.11</v>
      </c>
      <c r="M91" s="145">
        <v>187.89</v>
      </c>
      <c r="N91" s="138">
        <v>6870000</v>
      </c>
      <c r="O91" s="138">
        <v>390400000</v>
      </c>
      <c r="P91" s="138">
        <v>53503645.75017298</v>
      </c>
      <c r="Q91" s="138">
        <v>336896354.24982703</v>
      </c>
      <c r="R91" s="87">
        <f t="shared" si="2"/>
        <v>6868798.2989871437</v>
      </c>
      <c r="S91" s="138">
        <v>390400000</v>
      </c>
      <c r="T91" s="87">
        <f t="shared" si="3"/>
        <v>13428139.76065648</v>
      </c>
      <c r="U91" s="135"/>
      <c r="V91" s="115" t="s">
        <v>2043</v>
      </c>
      <c r="W91" s="115" t="s">
        <v>2043</v>
      </c>
      <c r="X91" s="115" t="s">
        <v>772</v>
      </c>
    </row>
    <row r="92" spans="1:24">
      <c r="A92" s="135"/>
      <c r="B92" s="135">
        <v>16</v>
      </c>
      <c r="C92" s="82">
        <v>1</v>
      </c>
      <c r="D92" s="82">
        <v>12</v>
      </c>
      <c r="E92" s="82"/>
      <c r="F92" s="83">
        <v>1204</v>
      </c>
      <c r="G92" s="82">
        <v>5</v>
      </c>
      <c r="H92" s="144">
        <v>20.36</v>
      </c>
      <c r="I92" s="144">
        <v>36.18</v>
      </c>
      <c r="J92" s="144">
        <v>36.380000000000003</v>
      </c>
      <c r="K92" s="144"/>
      <c r="L92" s="145">
        <v>75.989999999999995</v>
      </c>
      <c r="M92" s="145">
        <v>148.55000000000001</v>
      </c>
      <c r="N92" s="138">
        <v>6870000</v>
      </c>
      <c r="O92" s="138">
        <v>308700000</v>
      </c>
      <c r="P92" s="138">
        <v>42309875.462807134</v>
      </c>
      <c r="Q92" s="138">
        <v>266390124.53719288</v>
      </c>
      <c r="R92" s="87">
        <f t="shared" si="2"/>
        <v>6869713.01089596</v>
      </c>
      <c r="S92" s="138">
        <v>308700000</v>
      </c>
      <c r="T92" s="87">
        <f t="shared" si="3"/>
        <v>13429344.22645868</v>
      </c>
      <c r="U92" s="135"/>
      <c r="V92" s="115" t="s">
        <v>2043</v>
      </c>
      <c r="W92" s="115" t="s">
        <v>2043</v>
      </c>
      <c r="X92" s="115" t="s">
        <v>772</v>
      </c>
    </row>
    <row r="93" spans="1:24">
      <c r="A93" s="135"/>
      <c r="B93" s="135">
        <v>16</v>
      </c>
      <c r="C93" s="82">
        <v>1</v>
      </c>
      <c r="D93" s="82">
        <v>12</v>
      </c>
      <c r="E93" s="82"/>
      <c r="F93" s="83">
        <v>1205</v>
      </c>
      <c r="G93" s="82">
        <v>5</v>
      </c>
      <c r="H93" s="144">
        <v>20.12</v>
      </c>
      <c r="I93" s="144">
        <v>35.76</v>
      </c>
      <c r="J93" s="144">
        <v>35.96</v>
      </c>
      <c r="K93" s="144"/>
      <c r="L93" s="145">
        <v>75.099999999999994</v>
      </c>
      <c r="M93" s="145">
        <v>146.82</v>
      </c>
      <c r="N93" s="138">
        <v>6870000</v>
      </c>
      <c r="O93" s="138">
        <v>305000000</v>
      </c>
      <c r="P93" s="138">
        <v>41796757.934886254</v>
      </c>
      <c r="Q93" s="138">
        <v>263203242.06511375</v>
      </c>
      <c r="R93" s="87">
        <f t="shared" si="2"/>
        <v>6867350.9250096539</v>
      </c>
      <c r="S93" s="138">
        <v>305000000</v>
      </c>
      <c r="T93" s="87">
        <f t="shared" si="3"/>
        <v>13425625.33701621</v>
      </c>
      <c r="U93" s="135"/>
      <c r="V93" s="115" t="s">
        <v>2043</v>
      </c>
      <c r="W93" s="115" t="s">
        <v>2043</v>
      </c>
      <c r="X93" s="115" t="s">
        <v>772</v>
      </c>
    </row>
    <row r="94" spans="1:24">
      <c r="A94" s="135"/>
      <c r="B94" s="135">
        <v>16</v>
      </c>
      <c r="C94" s="82">
        <v>1</v>
      </c>
      <c r="D94" s="82">
        <v>12</v>
      </c>
      <c r="E94" s="82"/>
      <c r="F94" s="83">
        <v>1206</v>
      </c>
      <c r="G94" s="82">
        <v>5</v>
      </c>
      <c r="H94" s="144">
        <v>20.12</v>
      </c>
      <c r="I94" s="144">
        <v>35.76</v>
      </c>
      <c r="J94" s="144">
        <v>35.96</v>
      </c>
      <c r="K94" s="144"/>
      <c r="L94" s="145">
        <v>75.099999999999994</v>
      </c>
      <c r="M94" s="145">
        <v>146.82</v>
      </c>
      <c r="N94" s="138">
        <v>6870000</v>
      </c>
      <c r="O94" s="138">
        <v>305000000</v>
      </c>
      <c r="P94" s="138">
        <v>41796757.934886254</v>
      </c>
      <c r="Q94" s="138">
        <v>263203242.06511375</v>
      </c>
      <c r="R94" s="87">
        <f t="shared" si="2"/>
        <v>6867350.9250096539</v>
      </c>
      <c r="S94" s="138">
        <v>305000000</v>
      </c>
      <c r="T94" s="87">
        <f t="shared" si="3"/>
        <v>13425625.33701621</v>
      </c>
      <c r="U94" s="135"/>
      <c r="V94" s="115" t="s">
        <v>2043</v>
      </c>
      <c r="W94" s="115" t="s">
        <v>2043</v>
      </c>
      <c r="X94" s="115" t="s">
        <v>772</v>
      </c>
    </row>
    <row r="95" spans="1:24">
      <c r="A95" s="135"/>
      <c r="B95" s="135">
        <v>16</v>
      </c>
      <c r="C95" s="82">
        <v>1</v>
      </c>
      <c r="D95" s="82">
        <v>12</v>
      </c>
      <c r="E95" s="82"/>
      <c r="F95" s="83">
        <v>1207</v>
      </c>
      <c r="G95" s="82">
        <v>5</v>
      </c>
      <c r="H95" s="144">
        <v>26.92</v>
      </c>
      <c r="I95" s="144">
        <v>47.84</v>
      </c>
      <c r="J95" s="144">
        <v>48.11</v>
      </c>
      <c r="K95" s="144"/>
      <c r="L95" s="145">
        <v>100.48</v>
      </c>
      <c r="M95" s="145">
        <v>196.43</v>
      </c>
      <c r="N95" s="138">
        <v>6870000</v>
      </c>
      <c r="O95" s="138">
        <v>408200000</v>
      </c>
      <c r="P95" s="138">
        <v>55942289.874255456</v>
      </c>
      <c r="Q95" s="138">
        <v>352257710.12574452</v>
      </c>
      <c r="R95" s="87">
        <f t="shared" si="2"/>
        <v>6869732.1570193246</v>
      </c>
      <c r="S95" s="138">
        <v>408200000</v>
      </c>
      <c r="T95" s="87">
        <f t="shared" si="3"/>
        <v>13429752.066115703</v>
      </c>
      <c r="U95" s="135"/>
      <c r="V95" s="115" t="s">
        <v>2043</v>
      </c>
      <c r="W95" s="115" t="s">
        <v>2043</v>
      </c>
      <c r="X95" s="115" t="s">
        <v>772</v>
      </c>
    </row>
    <row r="96" spans="1:24">
      <c r="A96" s="135"/>
      <c r="B96" s="135">
        <v>16</v>
      </c>
      <c r="C96" s="82">
        <v>1</v>
      </c>
      <c r="D96" s="82">
        <v>12</v>
      </c>
      <c r="E96" s="82"/>
      <c r="F96" s="83">
        <v>1208</v>
      </c>
      <c r="G96" s="82">
        <v>5</v>
      </c>
      <c r="H96" s="144">
        <v>23.09</v>
      </c>
      <c r="I96" s="144">
        <v>41.04</v>
      </c>
      <c r="J96" s="144">
        <v>41.26</v>
      </c>
      <c r="K96" s="144"/>
      <c r="L96" s="145">
        <v>86.18</v>
      </c>
      <c r="M96" s="145">
        <v>168.48000000000002</v>
      </c>
      <c r="N96" s="138">
        <v>6870000</v>
      </c>
      <c r="O96" s="138">
        <v>350100000</v>
      </c>
      <c r="P96" s="138">
        <v>47980822.649572648</v>
      </c>
      <c r="Q96" s="138">
        <v>302119177.35042733</v>
      </c>
      <c r="R96" s="87">
        <f t="shared" si="2"/>
        <v>6869393.2330295965</v>
      </c>
      <c r="S96" s="138">
        <v>350100000</v>
      </c>
      <c r="T96" s="87">
        <f t="shared" si="3"/>
        <v>13429512.321894018</v>
      </c>
      <c r="U96" s="135"/>
      <c r="V96" s="115" t="s">
        <v>2043</v>
      </c>
      <c r="W96" s="115" t="s">
        <v>2043</v>
      </c>
      <c r="X96" s="115" t="s">
        <v>772</v>
      </c>
    </row>
    <row r="97" spans="1:24">
      <c r="A97" s="135"/>
      <c r="B97" s="135">
        <v>16</v>
      </c>
      <c r="C97" s="82">
        <v>1</v>
      </c>
      <c r="D97" s="82">
        <v>12</v>
      </c>
      <c r="E97" s="82"/>
      <c r="F97" s="83">
        <v>1209</v>
      </c>
      <c r="G97" s="82">
        <v>5</v>
      </c>
      <c r="H97" s="144">
        <v>29.88</v>
      </c>
      <c r="I97" s="144">
        <v>53.11</v>
      </c>
      <c r="J97" s="144">
        <v>53.4</v>
      </c>
      <c r="K97" s="144"/>
      <c r="L97" s="145">
        <v>111.53</v>
      </c>
      <c r="M97" s="145">
        <v>218.04</v>
      </c>
      <c r="N97" s="138">
        <v>6870000</v>
      </c>
      <c r="O97" s="138">
        <v>453100000</v>
      </c>
      <c r="P97" s="138">
        <v>62092405.06329114</v>
      </c>
      <c r="Q97" s="138">
        <v>391007594.93670887</v>
      </c>
      <c r="R97" s="87">
        <f t="shared" si="2"/>
        <v>6869616.7660494475</v>
      </c>
      <c r="S97" s="138">
        <v>453100000</v>
      </c>
      <c r="T97" s="87">
        <f t="shared" si="3"/>
        <v>13430029.944135403</v>
      </c>
      <c r="U97" s="135"/>
      <c r="V97" s="115" t="s">
        <v>2043</v>
      </c>
      <c r="W97" s="115" t="s">
        <v>2043</v>
      </c>
      <c r="X97" s="115" t="s">
        <v>772</v>
      </c>
    </row>
    <row r="98" spans="1:24">
      <c r="A98" s="135"/>
      <c r="B98" s="135">
        <v>16</v>
      </c>
      <c r="C98" s="82">
        <v>1</v>
      </c>
      <c r="D98" s="82">
        <v>13</v>
      </c>
      <c r="E98" s="82"/>
      <c r="F98" s="83">
        <v>1301</v>
      </c>
      <c r="G98" s="82">
        <v>5</v>
      </c>
      <c r="H98" s="144">
        <v>20.309999999999999</v>
      </c>
      <c r="I98" s="144">
        <v>36.1</v>
      </c>
      <c r="J98" s="144">
        <v>36.299999999999997</v>
      </c>
      <c r="K98" s="144"/>
      <c r="L98" s="145">
        <v>75.81</v>
      </c>
      <c r="M98" s="145">
        <v>148.21</v>
      </c>
      <c r="N98" s="138">
        <v>6920000</v>
      </c>
      <c r="O98" s="138">
        <v>310200000</v>
      </c>
      <c r="P98" s="138">
        <v>42508346.265434176</v>
      </c>
      <c r="Q98" s="138">
        <v>267691653.73456582</v>
      </c>
      <c r="R98" s="87">
        <f t="shared" si="2"/>
        <v>6918929.5287399329</v>
      </c>
      <c r="S98" s="138">
        <v>310200000</v>
      </c>
      <c r="T98" s="87">
        <f t="shared" si="3"/>
        <v>13526639.56542073</v>
      </c>
      <c r="U98" s="135"/>
      <c r="V98" s="115" t="s">
        <v>2043</v>
      </c>
      <c r="W98" s="115" t="s">
        <v>2043</v>
      </c>
      <c r="X98" s="115" t="s">
        <v>772</v>
      </c>
    </row>
    <row r="99" spans="1:24">
      <c r="A99" s="135"/>
      <c r="B99" s="135">
        <v>16</v>
      </c>
      <c r="C99" s="82">
        <v>1</v>
      </c>
      <c r="D99" s="82">
        <v>13</v>
      </c>
      <c r="E99" s="82"/>
      <c r="F99" s="83">
        <v>1302</v>
      </c>
      <c r="G99" s="82">
        <v>5</v>
      </c>
      <c r="H99" s="144">
        <v>19.68</v>
      </c>
      <c r="I99" s="144">
        <v>34.97</v>
      </c>
      <c r="J99" s="144">
        <v>35.159999999999997</v>
      </c>
      <c r="K99" s="144"/>
      <c r="L99" s="145">
        <v>73.44</v>
      </c>
      <c r="M99" s="145">
        <v>143.57</v>
      </c>
      <c r="N99" s="138">
        <v>6920000</v>
      </c>
      <c r="O99" s="138">
        <v>300500000</v>
      </c>
      <c r="P99" s="138">
        <v>41191335.237166539</v>
      </c>
      <c r="Q99" s="138">
        <v>259308664.76283348</v>
      </c>
      <c r="R99" s="87">
        <f t="shared" si="2"/>
        <v>6919192.2389918938</v>
      </c>
      <c r="S99" s="138">
        <v>300500000</v>
      </c>
      <c r="T99" s="87">
        <f t="shared" si="3"/>
        <v>13526530.906210052</v>
      </c>
      <c r="U99" s="135"/>
      <c r="V99" s="115" t="s">
        <v>2043</v>
      </c>
      <c r="W99" s="115" t="s">
        <v>2043</v>
      </c>
      <c r="X99" s="115" t="s">
        <v>772</v>
      </c>
    </row>
    <row r="100" spans="1:24">
      <c r="A100" s="135"/>
      <c r="B100" s="135">
        <v>16</v>
      </c>
      <c r="C100" s="82">
        <v>1</v>
      </c>
      <c r="D100" s="82">
        <v>13</v>
      </c>
      <c r="E100" s="82"/>
      <c r="F100" s="83">
        <v>1303</v>
      </c>
      <c r="G100" s="82">
        <v>5</v>
      </c>
      <c r="H100" s="144">
        <v>25.75</v>
      </c>
      <c r="I100" s="144">
        <v>45.76</v>
      </c>
      <c r="J100" s="144">
        <v>46.02</v>
      </c>
      <c r="K100" s="144"/>
      <c r="L100" s="145">
        <v>96.11</v>
      </c>
      <c r="M100" s="145">
        <v>187.89</v>
      </c>
      <c r="N100" s="138">
        <v>6920000</v>
      </c>
      <c r="O100" s="138">
        <v>393300000</v>
      </c>
      <c r="P100" s="138">
        <v>53901085.741657354</v>
      </c>
      <c r="Q100" s="138">
        <v>339398914.25834262</v>
      </c>
      <c r="R100" s="87">
        <f t="shared" si="2"/>
        <v>6919821.6470072838</v>
      </c>
      <c r="S100" s="138">
        <v>393300000</v>
      </c>
      <c r="T100" s="87">
        <f t="shared" si="3"/>
        <v>13527887.725067094</v>
      </c>
      <c r="U100" s="135"/>
      <c r="V100" s="115" t="s">
        <v>2043</v>
      </c>
      <c r="W100" s="115" t="s">
        <v>2043</v>
      </c>
      <c r="X100" s="115" t="s">
        <v>772</v>
      </c>
    </row>
    <row r="101" spans="1:24">
      <c r="A101" s="135"/>
      <c r="B101" s="135">
        <v>16</v>
      </c>
      <c r="C101" s="82">
        <v>1</v>
      </c>
      <c r="D101" s="82">
        <v>13</v>
      </c>
      <c r="E101" s="82"/>
      <c r="F101" s="83">
        <v>1304</v>
      </c>
      <c r="G101" s="82">
        <v>5</v>
      </c>
      <c r="H101" s="144">
        <v>20.36</v>
      </c>
      <c r="I101" s="144">
        <v>36.18</v>
      </c>
      <c r="J101" s="144">
        <v>36.380000000000003</v>
      </c>
      <c r="K101" s="144"/>
      <c r="L101" s="145">
        <v>75.989999999999995</v>
      </c>
      <c r="M101" s="145">
        <v>148.55000000000001</v>
      </c>
      <c r="N101" s="138">
        <v>6920000</v>
      </c>
      <c r="O101" s="138">
        <v>310900000</v>
      </c>
      <c r="P101" s="138">
        <v>42611403.567822278</v>
      </c>
      <c r="Q101" s="138">
        <v>268288596.43217772</v>
      </c>
      <c r="R101" s="87">
        <f t="shared" si="2"/>
        <v>6918671.1211129064</v>
      </c>
      <c r="S101" s="138">
        <v>310900000</v>
      </c>
      <c r="T101" s="87">
        <f t="shared" si="3"/>
        <v>13525050.599306783</v>
      </c>
      <c r="U101" s="135"/>
      <c r="V101" s="115" t="s">
        <v>2043</v>
      </c>
      <c r="W101" s="115" t="s">
        <v>2043</v>
      </c>
      <c r="X101" s="115" t="s">
        <v>772</v>
      </c>
    </row>
    <row r="102" spans="1:24">
      <c r="A102" s="135"/>
      <c r="B102" s="135">
        <v>16</v>
      </c>
      <c r="C102" s="82">
        <v>1</v>
      </c>
      <c r="D102" s="82">
        <v>13</v>
      </c>
      <c r="E102" s="82"/>
      <c r="F102" s="83">
        <v>1305</v>
      </c>
      <c r="G102" s="82">
        <v>5</v>
      </c>
      <c r="H102" s="144">
        <v>20.12</v>
      </c>
      <c r="I102" s="144">
        <v>35.76</v>
      </c>
      <c r="J102" s="144">
        <v>35.96</v>
      </c>
      <c r="K102" s="144"/>
      <c r="L102" s="145">
        <v>75.099999999999994</v>
      </c>
      <c r="M102" s="145">
        <v>146.82</v>
      </c>
      <c r="N102" s="138">
        <v>6920000</v>
      </c>
      <c r="O102" s="138">
        <v>307300000</v>
      </c>
      <c r="P102" s="138">
        <v>42111946.601280481</v>
      </c>
      <c r="Q102" s="138">
        <v>265188053.39871952</v>
      </c>
      <c r="R102" s="87">
        <f t="shared" si="2"/>
        <v>6919137.5057556285</v>
      </c>
      <c r="S102" s="138">
        <v>307300000</v>
      </c>
      <c r="T102" s="87">
        <f t="shared" si="3"/>
        <v>13526867.757590432</v>
      </c>
      <c r="U102" s="135"/>
      <c r="V102" s="115" t="s">
        <v>2043</v>
      </c>
      <c r="W102" s="115" t="s">
        <v>2043</v>
      </c>
      <c r="X102" s="115" t="s">
        <v>772</v>
      </c>
    </row>
    <row r="103" spans="1:24">
      <c r="A103" s="135"/>
      <c r="B103" s="135">
        <v>16</v>
      </c>
      <c r="C103" s="82">
        <v>1</v>
      </c>
      <c r="D103" s="82">
        <v>13</v>
      </c>
      <c r="E103" s="82"/>
      <c r="F103" s="83">
        <v>1306</v>
      </c>
      <c r="G103" s="82">
        <v>5</v>
      </c>
      <c r="H103" s="144">
        <v>20.12</v>
      </c>
      <c r="I103" s="144">
        <v>35.76</v>
      </c>
      <c r="J103" s="144">
        <v>35.96</v>
      </c>
      <c r="K103" s="144"/>
      <c r="L103" s="145">
        <v>75.099999999999994</v>
      </c>
      <c r="M103" s="145">
        <v>146.82</v>
      </c>
      <c r="N103" s="138">
        <v>6920000</v>
      </c>
      <c r="O103" s="138">
        <v>307300000</v>
      </c>
      <c r="P103" s="138">
        <v>42111946.601280481</v>
      </c>
      <c r="Q103" s="138">
        <v>265188053.39871952</v>
      </c>
      <c r="R103" s="87">
        <f t="shared" si="2"/>
        <v>6919137.5057556285</v>
      </c>
      <c r="S103" s="138">
        <v>307300000</v>
      </c>
      <c r="T103" s="87">
        <f t="shared" si="3"/>
        <v>13526867.757590432</v>
      </c>
      <c r="U103" s="135"/>
      <c r="V103" s="115" t="s">
        <v>2043</v>
      </c>
      <c r="W103" s="115" t="s">
        <v>2043</v>
      </c>
      <c r="X103" s="115" t="s">
        <v>772</v>
      </c>
    </row>
    <row r="104" spans="1:24">
      <c r="A104" s="135"/>
      <c r="B104" s="135">
        <v>16</v>
      </c>
      <c r="C104" s="82">
        <v>1</v>
      </c>
      <c r="D104" s="82">
        <v>13</v>
      </c>
      <c r="E104" s="82"/>
      <c r="F104" s="83">
        <v>1307</v>
      </c>
      <c r="G104" s="82">
        <v>5</v>
      </c>
      <c r="H104" s="144">
        <v>26.92</v>
      </c>
      <c r="I104" s="144">
        <v>47.84</v>
      </c>
      <c r="J104" s="144">
        <v>48.11</v>
      </c>
      <c r="K104" s="144"/>
      <c r="L104" s="145">
        <v>100.48</v>
      </c>
      <c r="M104" s="145">
        <v>196.43</v>
      </c>
      <c r="N104" s="138">
        <v>6920000</v>
      </c>
      <c r="O104" s="138">
        <v>411100000</v>
      </c>
      <c r="P104" s="138">
        <v>56339724.074734002</v>
      </c>
      <c r="Q104" s="138">
        <v>354760275.92526603</v>
      </c>
      <c r="R104" s="87">
        <f t="shared" si="2"/>
        <v>6918537.2115400396</v>
      </c>
      <c r="S104" s="138">
        <v>411100000</v>
      </c>
      <c r="T104" s="87">
        <f t="shared" si="3"/>
        <v>13525161.867663316</v>
      </c>
      <c r="U104" s="135"/>
      <c r="V104" s="115" t="s">
        <v>2043</v>
      </c>
      <c r="W104" s="115" t="s">
        <v>2043</v>
      </c>
      <c r="X104" s="115" t="s">
        <v>772</v>
      </c>
    </row>
    <row r="105" spans="1:24">
      <c r="A105" s="135"/>
      <c r="B105" s="135">
        <v>16</v>
      </c>
      <c r="C105" s="82">
        <v>1</v>
      </c>
      <c r="D105" s="82">
        <v>13</v>
      </c>
      <c r="E105" s="82"/>
      <c r="F105" s="83">
        <v>1308</v>
      </c>
      <c r="G105" s="82">
        <v>5</v>
      </c>
      <c r="H105" s="144">
        <v>23.09</v>
      </c>
      <c r="I105" s="144">
        <v>41.04</v>
      </c>
      <c r="J105" s="144">
        <v>41.26</v>
      </c>
      <c r="K105" s="144"/>
      <c r="L105" s="145">
        <v>86.18</v>
      </c>
      <c r="M105" s="145">
        <v>168.48000000000002</v>
      </c>
      <c r="N105" s="138">
        <v>6920000</v>
      </c>
      <c r="O105" s="138">
        <v>352700000</v>
      </c>
      <c r="P105" s="138">
        <v>48337149.810066469</v>
      </c>
      <c r="Q105" s="138">
        <v>304362850.18993354</v>
      </c>
      <c r="R105" s="87">
        <f t="shared" si="2"/>
        <v>6920408.4355599508</v>
      </c>
      <c r="S105" s="138">
        <v>352700000</v>
      </c>
      <c r="T105" s="87">
        <f t="shared" si="3"/>
        <v>13529245.918114882</v>
      </c>
      <c r="U105" s="135"/>
      <c r="V105" s="115" t="s">
        <v>2043</v>
      </c>
      <c r="W105" s="115" t="s">
        <v>2043</v>
      </c>
      <c r="X105" s="115" t="s">
        <v>772</v>
      </c>
    </row>
    <row r="106" spans="1:24">
      <c r="A106" s="135"/>
      <c r="B106" s="135">
        <v>16</v>
      </c>
      <c r="C106" s="82">
        <v>1</v>
      </c>
      <c r="D106" s="82">
        <v>13</v>
      </c>
      <c r="E106" s="82"/>
      <c r="F106" s="83">
        <v>1309</v>
      </c>
      <c r="G106" s="82">
        <v>5</v>
      </c>
      <c r="H106" s="144">
        <v>29.88</v>
      </c>
      <c r="I106" s="144">
        <v>53.11</v>
      </c>
      <c r="J106" s="144">
        <v>53.4</v>
      </c>
      <c r="K106" s="144"/>
      <c r="L106" s="145">
        <v>111.53</v>
      </c>
      <c r="M106" s="145">
        <v>218.04</v>
      </c>
      <c r="N106" s="138">
        <v>6920000</v>
      </c>
      <c r="O106" s="138">
        <v>456400000</v>
      </c>
      <c r="P106" s="138">
        <v>62544634.012107871</v>
      </c>
      <c r="Q106" s="138">
        <v>393855365.98789215</v>
      </c>
      <c r="R106" s="87">
        <f t="shared" si="2"/>
        <v>6919649.2871881882</v>
      </c>
      <c r="S106" s="138">
        <v>456400000</v>
      </c>
      <c r="T106" s="87">
        <f t="shared" si="3"/>
        <v>13527843.007069958</v>
      </c>
      <c r="U106" s="135"/>
      <c r="V106" s="115" t="s">
        <v>2043</v>
      </c>
      <c r="W106" s="115" t="s">
        <v>2043</v>
      </c>
      <c r="X106" s="115" t="s">
        <v>772</v>
      </c>
    </row>
    <row r="107" spans="1:24">
      <c r="A107" s="135"/>
      <c r="B107" s="135">
        <v>16</v>
      </c>
      <c r="C107" s="82">
        <v>1</v>
      </c>
      <c r="D107" s="82">
        <v>14</v>
      </c>
      <c r="E107" s="82"/>
      <c r="F107" s="83" t="s">
        <v>2275</v>
      </c>
      <c r="G107" s="82">
        <v>5</v>
      </c>
      <c r="H107" s="144">
        <v>20.309999999999999</v>
      </c>
      <c r="I107" s="144">
        <v>36.1</v>
      </c>
      <c r="J107" s="144">
        <v>36.299999999999997</v>
      </c>
      <c r="K107" s="144"/>
      <c r="L107" s="145">
        <v>75.81</v>
      </c>
      <c r="M107" s="145">
        <v>148.21</v>
      </c>
      <c r="N107" s="138">
        <v>6970000</v>
      </c>
      <c r="O107" s="138">
        <v>312400000</v>
      </c>
      <c r="P107" s="138">
        <v>42809823.898522362</v>
      </c>
      <c r="Q107" s="138">
        <v>269590176.10147762</v>
      </c>
      <c r="R107" s="87">
        <f t="shared" si="2"/>
        <v>6967999.9509295775</v>
      </c>
      <c r="S107" s="138">
        <v>312400000</v>
      </c>
      <c r="T107" s="87">
        <f t="shared" si="3"/>
        <v>13622573.179359883</v>
      </c>
      <c r="U107" s="135"/>
      <c r="V107" s="115" t="s">
        <v>2043</v>
      </c>
      <c r="W107" s="115" t="s">
        <v>2043</v>
      </c>
      <c r="X107" s="115" t="s">
        <v>772</v>
      </c>
    </row>
    <row r="108" spans="1:24">
      <c r="A108" s="135"/>
      <c r="B108" s="135">
        <v>16</v>
      </c>
      <c r="C108" s="82">
        <v>1</v>
      </c>
      <c r="D108" s="82">
        <v>14</v>
      </c>
      <c r="E108" s="82"/>
      <c r="F108" s="83" t="s">
        <v>2122</v>
      </c>
      <c r="G108" s="82">
        <v>5</v>
      </c>
      <c r="H108" s="144">
        <v>19.68</v>
      </c>
      <c r="I108" s="144">
        <v>34.97</v>
      </c>
      <c r="J108" s="144">
        <v>35.159999999999997</v>
      </c>
      <c r="K108" s="144"/>
      <c r="L108" s="145">
        <v>73.44</v>
      </c>
      <c r="M108" s="145">
        <v>143.57</v>
      </c>
      <c r="N108" s="138">
        <v>6970000</v>
      </c>
      <c r="O108" s="138">
        <v>302700000</v>
      </c>
      <c r="P108" s="138">
        <v>41492902.416939475</v>
      </c>
      <c r="Q108" s="138">
        <v>261207097.58306053</v>
      </c>
      <c r="R108" s="87">
        <f t="shared" si="2"/>
        <v>6969848.5548846796</v>
      </c>
      <c r="S108" s="138">
        <v>302700000</v>
      </c>
      <c r="T108" s="87">
        <f t="shared" si="3"/>
        <v>13625560.417004269</v>
      </c>
      <c r="U108" s="135"/>
      <c r="V108" s="115" t="s">
        <v>2043</v>
      </c>
      <c r="W108" s="115" t="s">
        <v>2043</v>
      </c>
      <c r="X108" s="115" t="s">
        <v>772</v>
      </c>
    </row>
    <row r="109" spans="1:24">
      <c r="A109" s="135"/>
      <c r="B109" s="135">
        <v>16</v>
      </c>
      <c r="C109" s="82">
        <v>1</v>
      </c>
      <c r="D109" s="82">
        <v>14</v>
      </c>
      <c r="E109" s="82"/>
      <c r="F109" s="83" t="s">
        <v>2123</v>
      </c>
      <c r="G109" s="82">
        <v>5</v>
      </c>
      <c r="H109" s="144">
        <v>25.75</v>
      </c>
      <c r="I109" s="144">
        <v>45.76</v>
      </c>
      <c r="J109" s="144">
        <v>46.02</v>
      </c>
      <c r="K109" s="144"/>
      <c r="L109" s="145">
        <v>96.11</v>
      </c>
      <c r="M109" s="145">
        <v>187.89</v>
      </c>
      <c r="N109" s="138">
        <v>6970000</v>
      </c>
      <c r="O109" s="138">
        <v>396100000</v>
      </c>
      <c r="P109" s="138">
        <v>54284820.905849174</v>
      </c>
      <c r="Q109" s="138">
        <v>341815179.09415084</v>
      </c>
      <c r="R109" s="87">
        <f t="shared" si="2"/>
        <v>6969085.5692336252</v>
      </c>
      <c r="S109" s="138">
        <v>396100000</v>
      </c>
      <c r="T109" s="87">
        <f t="shared" si="3"/>
        <v>13624196.104498032</v>
      </c>
      <c r="U109" s="135"/>
      <c r="V109" s="115" t="s">
        <v>2043</v>
      </c>
      <c r="W109" s="115" t="s">
        <v>2043</v>
      </c>
      <c r="X109" s="115" t="s">
        <v>772</v>
      </c>
    </row>
    <row r="110" spans="1:24">
      <c r="A110" s="135"/>
      <c r="B110" s="135">
        <v>16</v>
      </c>
      <c r="C110" s="82">
        <v>1</v>
      </c>
      <c r="D110" s="82">
        <v>14</v>
      </c>
      <c r="E110" s="82"/>
      <c r="F110" s="83" t="s">
        <v>2124</v>
      </c>
      <c r="G110" s="82">
        <v>5</v>
      </c>
      <c r="H110" s="144">
        <v>20.36</v>
      </c>
      <c r="I110" s="144">
        <v>36.18</v>
      </c>
      <c r="J110" s="144">
        <v>36.380000000000003</v>
      </c>
      <c r="K110" s="144"/>
      <c r="L110" s="145">
        <v>75.989999999999995</v>
      </c>
      <c r="M110" s="145">
        <v>148.55000000000001</v>
      </c>
      <c r="N110" s="138">
        <v>6970000</v>
      </c>
      <c r="O110" s="138">
        <v>313200000</v>
      </c>
      <c r="P110" s="138">
        <v>42926637.495792657</v>
      </c>
      <c r="Q110" s="138">
        <v>270273362.50420737</v>
      </c>
      <c r="R110" s="87">
        <f t="shared" si="2"/>
        <v>6969854.5999760767</v>
      </c>
      <c r="S110" s="138">
        <v>313200000</v>
      </c>
      <c r="T110" s="87">
        <f t="shared" si="3"/>
        <v>13625107.261829799</v>
      </c>
      <c r="U110" s="135"/>
      <c r="V110" s="115" t="s">
        <v>2043</v>
      </c>
      <c r="W110" s="115" t="s">
        <v>2043</v>
      </c>
      <c r="X110" s="115" t="s">
        <v>772</v>
      </c>
    </row>
    <row r="111" spans="1:24">
      <c r="A111" s="135"/>
      <c r="B111" s="135">
        <v>16</v>
      </c>
      <c r="C111" s="82">
        <v>1</v>
      </c>
      <c r="D111" s="82">
        <v>14</v>
      </c>
      <c r="E111" s="82"/>
      <c r="F111" s="83" t="s">
        <v>2125</v>
      </c>
      <c r="G111" s="82">
        <v>5</v>
      </c>
      <c r="H111" s="144">
        <v>20.12</v>
      </c>
      <c r="I111" s="144">
        <v>35.76</v>
      </c>
      <c r="J111" s="144">
        <v>35.96</v>
      </c>
      <c r="K111" s="144"/>
      <c r="L111" s="145">
        <v>75.099999999999994</v>
      </c>
      <c r="M111" s="145">
        <v>146.82</v>
      </c>
      <c r="N111" s="138">
        <v>6970000</v>
      </c>
      <c r="O111" s="138">
        <v>309500000</v>
      </c>
      <c r="P111" s="138">
        <v>42413431.412614085</v>
      </c>
      <c r="Q111" s="138">
        <v>267086568.58738592</v>
      </c>
      <c r="R111" s="87">
        <f t="shared" si="2"/>
        <v>6968672.4960343866</v>
      </c>
      <c r="S111" s="138">
        <v>309500000</v>
      </c>
      <c r="T111" s="87">
        <f t="shared" si="3"/>
        <v>13623708.333791859</v>
      </c>
      <c r="U111" s="135"/>
      <c r="V111" s="115" t="s">
        <v>2043</v>
      </c>
      <c r="W111" s="115" t="s">
        <v>2043</v>
      </c>
      <c r="X111" s="115" t="s">
        <v>772</v>
      </c>
    </row>
    <row r="112" spans="1:24">
      <c r="A112" s="135"/>
      <c r="B112" s="135">
        <v>16</v>
      </c>
      <c r="C112" s="82">
        <v>1</v>
      </c>
      <c r="D112" s="82">
        <v>14</v>
      </c>
      <c r="E112" s="82"/>
      <c r="F112" s="83" t="s">
        <v>2126</v>
      </c>
      <c r="G112" s="82">
        <v>5</v>
      </c>
      <c r="H112" s="144">
        <v>20.12</v>
      </c>
      <c r="I112" s="144">
        <v>35.76</v>
      </c>
      <c r="J112" s="144">
        <v>35.96</v>
      </c>
      <c r="K112" s="144"/>
      <c r="L112" s="145">
        <v>75.099999999999994</v>
      </c>
      <c r="M112" s="145">
        <v>146.82</v>
      </c>
      <c r="N112" s="138">
        <v>6970000</v>
      </c>
      <c r="O112" s="138">
        <v>309500000</v>
      </c>
      <c r="P112" s="138">
        <v>42413431.412614085</v>
      </c>
      <c r="Q112" s="138">
        <v>267086568.58738592</v>
      </c>
      <c r="R112" s="87">
        <f t="shared" si="2"/>
        <v>6968672.4960343866</v>
      </c>
      <c r="S112" s="138">
        <v>309500000</v>
      </c>
      <c r="T112" s="87">
        <f t="shared" si="3"/>
        <v>13623708.333791859</v>
      </c>
      <c r="U112" s="135"/>
      <c r="V112" s="115" t="s">
        <v>2043</v>
      </c>
      <c r="W112" s="115" t="s">
        <v>2043</v>
      </c>
      <c r="X112" s="115" t="s">
        <v>772</v>
      </c>
    </row>
    <row r="113" spans="1:24">
      <c r="A113" s="135"/>
      <c r="B113" s="135">
        <v>16</v>
      </c>
      <c r="C113" s="82">
        <v>1</v>
      </c>
      <c r="D113" s="82">
        <v>14</v>
      </c>
      <c r="E113" s="82"/>
      <c r="F113" s="83" t="s">
        <v>2127</v>
      </c>
      <c r="G113" s="82">
        <v>5</v>
      </c>
      <c r="H113" s="144">
        <v>26.92</v>
      </c>
      <c r="I113" s="144">
        <v>47.84</v>
      </c>
      <c r="J113" s="144">
        <v>48.11</v>
      </c>
      <c r="K113" s="144"/>
      <c r="L113" s="145">
        <v>100.48</v>
      </c>
      <c r="M113" s="145">
        <v>196.43</v>
      </c>
      <c r="N113" s="138">
        <v>6970000</v>
      </c>
      <c r="O113" s="138">
        <v>414100000</v>
      </c>
      <c r="P113" s="138">
        <v>56750862.902815253</v>
      </c>
      <c r="Q113" s="138">
        <v>357349137.09718478</v>
      </c>
      <c r="R113" s="87">
        <f t="shared" si="2"/>
        <v>6969025.1989752622</v>
      </c>
      <c r="S113" s="138">
        <v>414100000</v>
      </c>
      <c r="T113" s="87">
        <f t="shared" si="3"/>
        <v>13623861.662367743</v>
      </c>
      <c r="U113" s="135"/>
      <c r="V113" s="115" t="s">
        <v>2043</v>
      </c>
      <c r="W113" s="115" t="s">
        <v>2043</v>
      </c>
      <c r="X113" s="115" t="s">
        <v>772</v>
      </c>
    </row>
    <row r="114" spans="1:24">
      <c r="A114" s="135"/>
      <c r="B114" s="135">
        <v>16</v>
      </c>
      <c r="C114" s="82">
        <v>1</v>
      </c>
      <c r="D114" s="82">
        <v>14</v>
      </c>
      <c r="E114" s="82"/>
      <c r="F114" s="83" t="s">
        <v>2128</v>
      </c>
      <c r="G114" s="82">
        <v>5</v>
      </c>
      <c r="H114" s="144">
        <v>23.09</v>
      </c>
      <c r="I114" s="144">
        <v>41.04</v>
      </c>
      <c r="J114" s="144">
        <v>41.26</v>
      </c>
      <c r="K114" s="144"/>
      <c r="L114" s="145">
        <v>86.18</v>
      </c>
      <c r="M114" s="145">
        <v>168.48000000000002</v>
      </c>
      <c r="N114" s="138">
        <v>6970000</v>
      </c>
      <c r="O114" s="138">
        <v>355200000</v>
      </c>
      <c r="P114" s="138">
        <v>48679772.079772078</v>
      </c>
      <c r="Q114" s="138">
        <v>306520227.92022794</v>
      </c>
      <c r="R114" s="87">
        <f t="shared" si="2"/>
        <v>6969461.5149160596</v>
      </c>
      <c r="S114" s="138">
        <v>355200000</v>
      </c>
      <c r="T114" s="87">
        <f t="shared" si="3"/>
        <v>13625143.60678879</v>
      </c>
      <c r="U114" s="135"/>
      <c r="V114" s="115" t="s">
        <v>2043</v>
      </c>
      <c r="W114" s="115" t="s">
        <v>2043</v>
      </c>
      <c r="X114" s="115" t="s">
        <v>772</v>
      </c>
    </row>
    <row r="115" spans="1:24">
      <c r="A115" s="135"/>
      <c r="B115" s="135">
        <v>16</v>
      </c>
      <c r="C115" s="82">
        <v>1</v>
      </c>
      <c r="D115" s="82">
        <v>14</v>
      </c>
      <c r="E115" s="82"/>
      <c r="F115" s="83" t="s">
        <v>2129</v>
      </c>
      <c r="G115" s="82">
        <v>5</v>
      </c>
      <c r="H115" s="144">
        <v>29.88</v>
      </c>
      <c r="I115" s="144">
        <v>53.11</v>
      </c>
      <c r="J115" s="144">
        <v>53.4</v>
      </c>
      <c r="K115" s="144"/>
      <c r="L115" s="145">
        <v>111.53</v>
      </c>
      <c r="M115" s="145">
        <v>218.04</v>
      </c>
      <c r="N115" s="138">
        <v>6970000</v>
      </c>
      <c r="O115" s="138">
        <v>459700000</v>
      </c>
      <c r="P115" s="138">
        <v>62996862.960924603</v>
      </c>
      <c r="Q115" s="138">
        <v>396703137.03907537</v>
      </c>
      <c r="R115" s="87">
        <f t="shared" si="2"/>
        <v>6969681.8083269279</v>
      </c>
      <c r="S115" s="138">
        <v>459700000</v>
      </c>
      <c r="T115" s="87">
        <f t="shared" si="3"/>
        <v>13625656.070004512</v>
      </c>
      <c r="U115" s="135"/>
      <c r="V115" s="115" t="s">
        <v>2043</v>
      </c>
      <c r="W115" s="115" t="s">
        <v>2043</v>
      </c>
      <c r="X115" s="115" t="s">
        <v>772</v>
      </c>
    </row>
    <row r="116" spans="1:24">
      <c r="A116" s="135"/>
      <c r="B116" s="135">
        <v>16</v>
      </c>
      <c r="C116" s="82">
        <v>1</v>
      </c>
      <c r="D116" s="82">
        <v>15</v>
      </c>
      <c r="E116" s="82"/>
      <c r="F116" s="83" t="s">
        <v>2276</v>
      </c>
      <c r="G116" s="82">
        <v>5</v>
      </c>
      <c r="H116" s="144">
        <v>20.309999999999999</v>
      </c>
      <c r="I116" s="144">
        <v>36.1</v>
      </c>
      <c r="J116" s="144">
        <v>36.299999999999997</v>
      </c>
      <c r="K116" s="144"/>
      <c r="L116" s="145">
        <v>75.81</v>
      </c>
      <c r="M116" s="145">
        <v>148.21</v>
      </c>
      <c r="N116" s="138">
        <v>7070000</v>
      </c>
      <c r="O116" s="138">
        <v>316900000</v>
      </c>
      <c r="P116" s="138">
        <v>43426482.69347547</v>
      </c>
      <c r="Q116" s="138">
        <v>273473517.30652452</v>
      </c>
      <c r="R116" s="87">
        <f t="shared" si="2"/>
        <v>7068371.2690447606</v>
      </c>
      <c r="S116" s="138">
        <v>316900000</v>
      </c>
      <c r="T116" s="87">
        <f t="shared" si="3"/>
        <v>13818801.026053607</v>
      </c>
      <c r="U116" s="135"/>
      <c r="V116" s="115" t="s">
        <v>2043</v>
      </c>
      <c r="W116" s="115" t="s">
        <v>2043</v>
      </c>
      <c r="X116" s="115" t="s">
        <v>772</v>
      </c>
    </row>
    <row r="117" spans="1:24">
      <c r="A117" s="135"/>
      <c r="B117" s="135">
        <v>16</v>
      </c>
      <c r="C117" s="82">
        <v>1</v>
      </c>
      <c r="D117" s="82">
        <v>15</v>
      </c>
      <c r="E117" s="82"/>
      <c r="F117" s="83" t="s">
        <v>2134</v>
      </c>
      <c r="G117" s="82">
        <v>5</v>
      </c>
      <c r="H117" s="144">
        <v>19.68</v>
      </c>
      <c r="I117" s="144">
        <v>34.97</v>
      </c>
      <c r="J117" s="144">
        <v>35.159999999999997</v>
      </c>
      <c r="K117" s="144"/>
      <c r="L117" s="145">
        <v>73.44</v>
      </c>
      <c r="M117" s="145">
        <v>143.57</v>
      </c>
      <c r="N117" s="138">
        <v>7070000</v>
      </c>
      <c r="O117" s="138">
        <v>307000000</v>
      </c>
      <c r="P117" s="138">
        <v>42082329.177404754</v>
      </c>
      <c r="Q117" s="138">
        <v>264917670.82259524</v>
      </c>
      <c r="R117" s="87">
        <f t="shared" si="2"/>
        <v>7068858.6268569427</v>
      </c>
      <c r="S117" s="138">
        <v>307000000</v>
      </c>
      <c r="T117" s="87">
        <f t="shared" si="3"/>
        <v>13819118.097192964</v>
      </c>
      <c r="U117" s="135"/>
      <c r="V117" s="115" t="s">
        <v>2043</v>
      </c>
      <c r="W117" s="115" t="s">
        <v>2043</v>
      </c>
      <c r="X117" s="115" t="s">
        <v>772</v>
      </c>
    </row>
    <row r="118" spans="1:24">
      <c r="A118" s="135"/>
      <c r="B118" s="135">
        <v>16</v>
      </c>
      <c r="C118" s="82">
        <v>1</v>
      </c>
      <c r="D118" s="82">
        <v>15</v>
      </c>
      <c r="E118" s="82"/>
      <c r="F118" s="83" t="s">
        <v>2135</v>
      </c>
      <c r="G118" s="82">
        <v>5</v>
      </c>
      <c r="H118" s="144">
        <v>25.75</v>
      </c>
      <c r="I118" s="144">
        <v>45.76</v>
      </c>
      <c r="J118" s="144">
        <v>46.02</v>
      </c>
      <c r="K118" s="144"/>
      <c r="L118" s="145">
        <v>96.11</v>
      </c>
      <c r="M118" s="145">
        <v>187.89</v>
      </c>
      <c r="N118" s="138">
        <v>7070000</v>
      </c>
      <c r="O118" s="138">
        <v>401800000</v>
      </c>
      <c r="P118" s="138">
        <v>55065996.061525367</v>
      </c>
      <c r="Q118" s="138">
        <v>346734003.93847466</v>
      </c>
      <c r="R118" s="87">
        <f t="shared" si="2"/>
        <v>7069372.8394801077</v>
      </c>
      <c r="S118" s="138">
        <v>401800000</v>
      </c>
      <c r="T118" s="87">
        <f t="shared" si="3"/>
        <v>13820252.448339583</v>
      </c>
      <c r="U118" s="135"/>
      <c r="V118" s="115" t="s">
        <v>2043</v>
      </c>
      <c r="W118" s="115" t="s">
        <v>2043</v>
      </c>
      <c r="X118" s="115" t="s">
        <v>772</v>
      </c>
    </row>
    <row r="119" spans="1:24">
      <c r="A119" s="135"/>
      <c r="B119" s="135">
        <v>16</v>
      </c>
      <c r="C119" s="82">
        <v>1</v>
      </c>
      <c r="D119" s="82">
        <v>15</v>
      </c>
      <c r="E119" s="82"/>
      <c r="F119" s="83" t="s">
        <v>2136</v>
      </c>
      <c r="G119" s="82">
        <v>5</v>
      </c>
      <c r="H119" s="144">
        <v>20.36</v>
      </c>
      <c r="I119" s="144">
        <v>36.18</v>
      </c>
      <c r="J119" s="144">
        <v>36.380000000000003</v>
      </c>
      <c r="K119" s="144"/>
      <c r="L119" s="145">
        <v>75.989999999999995</v>
      </c>
      <c r="M119" s="145">
        <v>148.55000000000001</v>
      </c>
      <c r="N119" s="138">
        <v>7070000</v>
      </c>
      <c r="O119" s="138">
        <v>317700000</v>
      </c>
      <c r="P119" s="138">
        <v>43543399.528778188</v>
      </c>
      <c r="Q119" s="138">
        <v>274156600.4712218</v>
      </c>
      <c r="R119" s="87">
        <f t="shared" si="2"/>
        <v>7069996.1890561925</v>
      </c>
      <c r="S119" s="138">
        <v>317700000</v>
      </c>
      <c r="T119" s="87">
        <f t="shared" si="3"/>
        <v>13820870.297200916</v>
      </c>
      <c r="U119" s="135"/>
      <c r="V119" s="115" t="s">
        <v>2043</v>
      </c>
      <c r="W119" s="115" t="s">
        <v>2043</v>
      </c>
      <c r="X119" s="115" t="s">
        <v>772</v>
      </c>
    </row>
    <row r="120" spans="1:24">
      <c r="A120" s="135"/>
      <c r="B120" s="135">
        <v>16</v>
      </c>
      <c r="C120" s="82">
        <v>1</v>
      </c>
      <c r="D120" s="82">
        <v>15</v>
      </c>
      <c r="E120" s="82"/>
      <c r="F120" s="83" t="s">
        <v>2137</v>
      </c>
      <c r="G120" s="82">
        <v>5</v>
      </c>
      <c r="H120" s="144">
        <v>20.12</v>
      </c>
      <c r="I120" s="144">
        <v>35.76</v>
      </c>
      <c r="J120" s="144">
        <v>35.96</v>
      </c>
      <c r="K120" s="144"/>
      <c r="L120" s="145">
        <v>75.099999999999994</v>
      </c>
      <c r="M120" s="145">
        <v>146.82</v>
      </c>
      <c r="N120" s="138">
        <v>7070000</v>
      </c>
      <c r="O120" s="138">
        <v>313900000</v>
      </c>
      <c r="P120" s="138">
        <v>43016401.035281301</v>
      </c>
      <c r="Q120" s="138">
        <v>270883598.9647187</v>
      </c>
      <c r="R120" s="87">
        <f t="shared" si="2"/>
        <v>7067742.4765919028</v>
      </c>
      <c r="S120" s="138">
        <v>313900000</v>
      </c>
      <c r="T120" s="87">
        <f t="shared" si="3"/>
        <v>13817389.486194717</v>
      </c>
      <c r="U120" s="135"/>
      <c r="V120" s="115" t="s">
        <v>2043</v>
      </c>
      <c r="W120" s="115" t="s">
        <v>2043</v>
      </c>
      <c r="X120" s="115" t="s">
        <v>772</v>
      </c>
    </row>
    <row r="121" spans="1:24">
      <c r="A121" s="135"/>
      <c r="B121" s="135">
        <v>16</v>
      </c>
      <c r="C121" s="82">
        <v>1</v>
      </c>
      <c r="D121" s="82">
        <v>15</v>
      </c>
      <c r="E121" s="82"/>
      <c r="F121" s="83" t="s">
        <v>2138</v>
      </c>
      <c r="G121" s="82">
        <v>5</v>
      </c>
      <c r="H121" s="144">
        <v>20.12</v>
      </c>
      <c r="I121" s="144">
        <v>35.76</v>
      </c>
      <c r="J121" s="144">
        <v>35.96</v>
      </c>
      <c r="K121" s="144"/>
      <c r="L121" s="145">
        <v>75.099999999999994</v>
      </c>
      <c r="M121" s="145">
        <v>146.82</v>
      </c>
      <c r="N121" s="138">
        <v>7070000</v>
      </c>
      <c r="O121" s="138">
        <v>313900000</v>
      </c>
      <c r="P121" s="138">
        <v>43016401.035281301</v>
      </c>
      <c r="Q121" s="138">
        <v>270883598.9647187</v>
      </c>
      <c r="R121" s="87">
        <f t="shared" si="2"/>
        <v>7067742.4765919028</v>
      </c>
      <c r="S121" s="138">
        <v>313900000</v>
      </c>
      <c r="T121" s="87">
        <f t="shared" si="3"/>
        <v>13817389.486194717</v>
      </c>
      <c r="U121" s="135"/>
      <c r="V121" s="115" t="s">
        <v>2043</v>
      </c>
      <c r="W121" s="115" t="s">
        <v>2043</v>
      </c>
      <c r="X121" s="115" t="s">
        <v>772</v>
      </c>
    </row>
    <row r="122" spans="1:24">
      <c r="A122" s="135"/>
      <c r="B122" s="135">
        <v>16</v>
      </c>
      <c r="C122" s="82">
        <v>1</v>
      </c>
      <c r="D122" s="82">
        <v>15</v>
      </c>
      <c r="E122" s="82"/>
      <c r="F122" s="83" t="s">
        <v>2139</v>
      </c>
      <c r="G122" s="82">
        <v>5</v>
      </c>
      <c r="H122" s="144">
        <v>26.92</v>
      </c>
      <c r="I122" s="144">
        <v>47.84</v>
      </c>
      <c r="J122" s="144">
        <v>48.11</v>
      </c>
      <c r="K122" s="144"/>
      <c r="L122" s="145">
        <v>100.48</v>
      </c>
      <c r="M122" s="145">
        <v>196.43</v>
      </c>
      <c r="N122" s="138">
        <v>7070000</v>
      </c>
      <c r="O122" s="138">
        <v>420000000</v>
      </c>
      <c r="P122" s="138">
        <v>57559435.931375042</v>
      </c>
      <c r="Q122" s="138">
        <v>362440564.06862497</v>
      </c>
      <c r="R122" s="87">
        <f t="shared" si="2"/>
        <v>7068318.2409312008</v>
      </c>
      <c r="S122" s="138">
        <v>420000000</v>
      </c>
      <c r="T122" s="87">
        <f t="shared" si="3"/>
        <v>13817971.258619782</v>
      </c>
      <c r="U122" s="135"/>
      <c r="V122" s="115" t="s">
        <v>2043</v>
      </c>
      <c r="W122" s="115" t="s">
        <v>2043</v>
      </c>
      <c r="X122" s="115" t="s">
        <v>772</v>
      </c>
    </row>
    <row r="123" spans="1:24">
      <c r="A123" s="135"/>
      <c r="B123" s="135">
        <v>16</v>
      </c>
      <c r="C123" s="82">
        <v>1</v>
      </c>
      <c r="D123" s="82">
        <v>15</v>
      </c>
      <c r="E123" s="82"/>
      <c r="F123" s="83" t="s">
        <v>2140</v>
      </c>
      <c r="G123" s="82">
        <v>5</v>
      </c>
      <c r="H123" s="144">
        <v>23.09</v>
      </c>
      <c r="I123" s="144">
        <v>41.04</v>
      </c>
      <c r="J123" s="144">
        <v>41.26</v>
      </c>
      <c r="K123" s="144"/>
      <c r="L123" s="145">
        <v>86.18</v>
      </c>
      <c r="M123" s="145">
        <v>168.48000000000002</v>
      </c>
      <c r="N123" s="138">
        <v>7070000</v>
      </c>
      <c r="O123" s="138">
        <v>360300000</v>
      </c>
      <c r="P123" s="138">
        <v>49378721.509971507</v>
      </c>
      <c r="Q123" s="138">
        <v>310921278.4900285</v>
      </c>
      <c r="R123" s="87">
        <f t="shared" si="2"/>
        <v>7069529.7968025235</v>
      </c>
      <c r="S123" s="138">
        <v>360300000</v>
      </c>
      <c r="T123" s="87">
        <f t="shared" si="3"/>
        <v>13820774.89168356</v>
      </c>
      <c r="U123" s="135"/>
      <c r="V123" s="115" t="s">
        <v>2043</v>
      </c>
      <c r="W123" s="115" t="s">
        <v>2043</v>
      </c>
      <c r="X123" s="115" t="s">
        <v>772</v>
      </c>
    </row>
    <row r="124" spans="1:24">
      <c r="A124" s="135"/>
      <c r="B124" s="135">
        <v>16</v>
      </c>
      <c r="C124" s="82">
        <v>1</v>
      </c>
      <c r="D124" s="82">
        <v>15</v>
      </c>
      <c r="E124" s="82"/>
      <c r="F124" s="83" t="s">
        <v>2141</v>
      </c>
      <c r="G124" s="82">
        <v>5</v>
      </c>
      <c r="H124" s="144">
        <v>29.88</v>
      </c>
      <c r="I124" s="144">
        <v>53.11</v>
      </c>
      <c r="J124" s="144">
        <v>53.4</v>
      </c>
      <c r="K124" s="144"/>
      <c r="L124" s="145">
        <v>111.53</v>
      </c>
      <c r="M124" s="145">
        <v>218.04</v>
      </c>
      <c r="N124" s="138">
        <v>7070000</v>
      </c>
      <c r="O124" s="138">
        <v>466300000</v>
      </c>
      <c r="P124" s="138">
        <v>63901320.858558066</v>
      </c>
      <c r="Q124" s="138">
        <v>402398679.14144194</v>
      </c>
      <c r="R124" s="87">
        <f t="shared" si="2"/>
        <v>7069746.8506044084</v>
      </c>
      <c r="S124" s="138">
        <v>466300000</v>
      </c>
      <c r="T124" s="87">
        <f t="shared" si="3"/>
        <v>13821282.195873622</v>
      </c>
      <c r="U124" s="135"/>
      <c r="V124" s="115" t="s">
        <v>2043</v>
      </c>
      <c r="W124" s="115" t="s">
        <v>2043</v>
      </c>
      <c r="X124" s="115" t="s">
        <v>772</v>
      </c>
    </row>
    <row r="125" spans="1:24">
      <c r="A125" s="135"/>
      <c r="B125" s="135">
        <v>16</v>
      </c>
      <c r="C125" s="82">
        <v>1</v>
      </c>
      <c r="D125" s="82">
        <v>16</v>
      </c>
      <c r="E125" s="82"/>
      <c r="F125" s="83" t="s">
        <v>2277</v>
      </c>
      <c r="G125" s="82">
        <v>5</v>
      </c>
      <c r="H125" s="144">
        <v>20.309999999999999</v>
      </c>
      <c r="I125" s="144">
        <v>36.1</v>
      </c>
      <c r="J125" s="144">
        <v>36.299999999999997</v>
      </c>
      <c r="K125" s="144"/>
      <c r="L125" s="145">
        <v>75.81</v>
      </c>
      <c r="M125" s="145">
        <v>148.21</v>
      </c>
      <c r="N125" s="138">
        <v>7170000</v>
      </c>
      <c r="O125" s="138">
        <v>321400000</v>
      </c>
      <c r="P125" s="138">
        <v>44043141.488428578</v>
      </c>
      <c r="Q125" s="138">
        <v>277356858.51157141</v>
      </c>
      <c r="R125" s="87">
        <f t="shared" si="2"/>
        <v>7168742.5871599428</v>
      </c>
      <c r="S125" s="138">
        <v>321400000</v>
      </c>
      <c r="T125" s="87">
        <f t="shared" si="3"/>
        <v>14015028.872747332</v>
      </c>
      <c r="U125" s="135"/>
      <c r="V125" s="115" t="s">
        <v>2043</v>
      </c>
      <c r="W125" s="115" t="s">
        <v>2043</v>
      </c>
      <c r="X125" s="115" t="s">
        <v>772</v>
      </c>
    </row>
    <row r="126" spans="1:24">
      <c r="A126" s="135"/>
      <c r="B126" s="135">
        <v>16</v>
      </c>
      <c r="C126" s="82">
        <v>1</v>
      </c>
      <c r="D126" s="82">
        <v>16</v>
      </c>
      <c r="E126" s="82"/>
      <c r="F126" s="83" t="s">
        <v>2146</v>
      </c>
      <c r="G126" s="82">
        <v>5</v>
      </c>
      <c r="H126" s="144">
        <v>19.68</v>
      </c>
      <c r="I126" s="144">
        <v>34.97</v>
      </c>
      <c r="J126" s="144">
        <v>35.159999999999997</v>
      </c>
      <c r="K126" s="144"/>
      <c r="L126" s="145">
        <v>73.44</v>
      </c>
      <c r="M126" s="145">
        <v>143.57</v>
      </c>
      <c r="N126" s="138">
        <v>7170000</v>
      </c>
      <c r="O126" s="138">
        <v>311300000</v>
      </c>
      <c r="P126" s="138">
        <v>42671755.937870033</v>
      </c>
      <c r="Q126" s="138">
        <v>268628244.06212997</v>
      </c>
      <c r="R126" s="87">
        <f t="shared" si="2"/>
        <v>7167868.6988292066</v>
      </c>
      <c r="S126" s="138">
        <v>311300000</v>
      </c>
      <c r="T126" s="87">
        <f t="shared" si="3"/>
        <v>14012675.77738166</v>
      </c>
      <c r="U126" s="135"/>
      <c r="V126" s="115" t="s">
        <v>2043</v>
      </c>
      <c r="W126" s="115" t="s">
        <v>2043</v>
      </c>
      <c r="X126" s="115" t="s">
        <v>772</v>
      </c>
    </row>
    <row r="127" spans="1:24">
      <c r="A127" s="135"/>
      <c r="B127" s="135">
        <v>16</v>
      </c>
      <c r="C127" s="82">
        <v>1</v>
      </c>
      <c r="D127" s="82">
        <v>16</v>
      </c>
      <c r="E127" s="82"/>
      <c r="F127" s="83" t="s">
        <v>2147</v>
      </c>
      <c r="G127" s="82">
        <v>5</v>
      </c>
      <c r="H127" s="144">
        <v>25.75</v>
      </c>
      <c r="I127" s="144">
        <v>45.76</v>
      </c>
      <c r="J127" s="144">
        <v>46.02</v>
      </c>
      <c r="K127" s="144"/>
      <c r="L127" s="145">
        <v>96.11</v>
      </c>
      <c r="M127" s="145">
        <v>187.89</v>
      </c>
      <c r="N127" s="138">
        <v>7170000</v>
      </c>
      <c r="O127" s="138">
        <v>407500000</v>
      </c>
      <c r="P127" s="138">
        <v>55847171.217201561</v>
      </c>
      <c r="Q127" s="138">
        <v>351652828.78279841</v>
      </c>
      <c r="R127" s="87">
        <f t="shared" si="2"/>
        <v>7169660.1097265901</v>
      </c>
      <c r="S127" s="138">
        <v>407500000</v>
      </c>
      <c r="T127" s="87">
        <f t="shared" si="3"/>
        <v>14016308.792181136</v>
      </c>
      <c r="U127" s="135"/>
      <c r="V127" s="115" t="s">
        <v>2043</v>
      </c>
      <c r="W127" s="115" t="s">
        <v>2043</v>
      </c>
      <c r="X127" s="115" t="s">
        <v>772</v>
      </c>
    </row>
    <row r="128" spans="1:24">
      <c r="A128" s="135"/>
      <c r="B128" s="135">
        <v>16</v>
      </c>
      <c r="C128" s="82">
        <v>1</v>
      </c>
      <c r="D128" s="82">
        <v>16</v>
      </c>
      <c r="E128" s="82"/>
      <c r="F128" s="83" t="s">
        <v>2148</v>
      </c>
      <c r="G128" s="82">
        <v>5</v>
      </c>
      <c r="H128" s="144">
        <v>20.36</v>
      </c>
      <c r="I128" s="144">
        <v>36.18</v>
      </c>
      <c r="J128" s="144">
        <v>36.380000000000003</v>
      </c>
      <c r="K128" s="144"/>
      <c r="L128" s="145">
        <v>75.989999999999995</v>
      </c>
      <c r="M128" s="145">
        <v>148.55000000000001</v>
      </c>
      <c r="N128" s="138">
        <v>7170000</v>
      </c>
      <c r="O128" s="138">
        <v>322200000</v>
      </c>
      <c r="P128" s="138">
        <v>44160161.561763711</v>
      </c>
      <c r="Q128" s="138">
        <v>278039838.4382363</v>
      </c>
      <c r="R128" s="87">
        <f t="shared" si="2"/>
        <v>7170137.7781363083</v>
      </c>
      <c r="S128" s="138">
        <v>322200000</v>
      </c>
      <c r="T128" s="87">
        <f t="shared" si="3"/>
        <v>14016633.332572034</v>
      </c>
      <c r="U128" s="135"/>
      <c r="V128" s="115" t="s">
        <v>2043</v>
      </c>
      <c r="W128" s="115" t="s">
        <v>2043</v>
      </c>
      <c r="X128" s="115" t="s">
        <v>772</v>
      </c>
    </row>
    <row r="129" spans="1:24">
      <c r="A129" s="135"/>
      <c r="B129" s="135">
        <v>16</v>
      </c>
      <c r="C129" s="82">
        <v>1</v>
      </c>
      <c r="D129" s="82">
        <v>16</v>
      </c>
      <c r="E129" s="82"/>
      <c r="F129" s="83" t="s">
        <v>2149</v>
      </c>
      <c r="G129" s="82">
        <v>5</v>
      </c>
      <c r="H129" s="144">
        <v>20.12</v>
      </c>
      <c r="I129" s="144">
        <v>35.76</v>
      </c>
      <c r="J129" s="144">
        <v>35.96</v>
      </c>
      <c r="K129" s="144"/>
      <c r="L129" s="145">
        <v>75.099999999999994</v>
      </c>
      <c r="M129" s="145">
        <v>146.82</v>
      </c>
      <c r="N129" s="138">
        <v>7170000</v>
      </c>
      <c r="O129" s="138">
        <v>318400000</v>
      </c>
      <c r="P129" s="138">
        <v>43633074.513009131</v>
      </c>
      <c r="Q129" s="138">
        <v>274766925.48699087</v>
      </c>
      <c r="R129" s="87">
        <f t="shared" si="2"/>
        <v>7169064.0476166354</v>
      </c>
      <c r="S129" s="138">
        <v>318400000</v>
      </c>
      <c r="T129" s="87">
        <f t="shared" si="3"/>
        <v>14015472.482970366</v>
      </c>
      <c r="U129" s="135"/>
      <c r="V129" s="115" t="s">
        <v>2043</v>
      </c>
      <c r="W129" s="115" t="s">
        <v>2043</v>
      </c>
      <c r="X129" s="115" t="s">
        <v>772</v>
      </c>
    </row>
    <row r="130" spans="1:24">
      <c r="A130" s="135"/>
      <c r="B130" s="135">
        <v>16</v>
      </c>
      <c r="C130" s="82">
        <v>1</v>
      </c>
      <c r="D130" s="82">
        <v>16</v>
      </c>
      <c r="E130" s="82"/>
      <c r="F130" s="83" t="s">
        <v>2150</v>
      </c>
      <c r="G130" s="82">
        <v>5</v>
      </c>
      <c r="H130" s="144">
        <v>20.12</v>
      </c>
      <c r="I130" s="144">
        <v>35.76</v>
      </c>
      <c r="J130" s="144">
        <v>35.96</v>
      </c>
      <c r="K130" s="144"/>
      <c r="L130" s="145">
        <v>75.099999999999994</v>
      </c>
      <c r="M130" s="145">
        <v>146.82</v>
      </c>
      <c r="N130" s="138">
        <v>7170000</v>
      </c>
      <c r="O130" s="138">
        <v>318400000</v>
      </c>
      <c r="P130" s="138">
        <v>43633074.513009131</v>
      </c>
      <c r="Q130" s="138">
        <v>274766925.48699087</v>
      </c>
      <c r="R130" s="87">
        <f t="shared" si="2"/>
        <v>7169064.0476166354</v>
      </c>
      <c r="S130" s="138">
        <v>318400000</v>
      </c>
      <c r="T130" s="87">
        <f t="shared" si="3"/>
        <v>14015472.482970366</v>
      </c>
      <c r="U130" s="135"/>
      <c r="V130" s="115" t="s">
        <v>2043</v>
      </c>
      <c r="W130" s="115" t="s">
        <v>2043</v>
      </c>
      <c r="X130" s="115" t="s">
        <v>772</v>
      </c>
    </row>
    <row r="131" spans="1:24">
      <c r="A131" s="135"/>
      <c r="B131" s="135">
        <v>16</v>
      </c>
      <c r="C131" s="82">
        <v>1</v>
      </c>
      <c r="D131" s="82">
        <v>16</v>
      </c>
      <c r="E131" s="82"/>
      <c r="F131" s="83" t="s">
        <v>2151</v>
      </c>
      <c r="G131" s="82">
        <v>5</v>
      </c>
      <c r="H131" s="144">
        <v>26.92</v>
      </c>
      <c r="I131" s="144">
        <v>47.84</v>
      </c>
      <c r="J131" s="144">
        <v>48.11</v>
      </c>
      <c r="K131" s="144"/>
      <c r="L131" s="145">
        <v>100.48</v>
      </c>
      <c r="M131" s="145">
        <v>196.43</v>
      </c>
      <c r="N131" s="138">
        <v>7170000</v>
      </c>
      <c r="O131" s="138">
        <v>426000000</v>
      </c>
      <c r="P131" s="138">
        <v>58381713.587537542</v>
      </c>
      <c r="Q131" s="138">
        <v>367618286.41246247</v>
      </c>
      <c r="R131" s="87">
        <f t="shared" ref="R131:R194" si="4">S131/(M131*0.3025)</f>
        <v>7169294.2158016469</v>
      </c>
      <c r="S131" s="138">
        <v>426000000</v>
      </c>
      <c r="T131" s="87">
        <f t="shared" ref="T131:T194" si="5">S131/(L131*0.3025)</f>
        <v>14015370.848028636</v>
      </c>
      <c r="U131" s="135"/>
      <c r="V131" s="115" t="s">
        <v>2043</v>
      </c>
      <c r="W131" s="115" t="s">
        <v>2043</v>
      </c>
      <c r="X131" s="115" t="s">
        <v>772</v>
      </c>
    </row>
    <row r="132" spans="1:24">
      <c r="A132" s="135"/>
      <c r="B132" s="135">
        <v>16</v>
      </c>
      <c r="C132" s="82">
        <v>1</v>
      </c>
      <c r="D132" s="82">
        <v>16</v>
      </c>
      <c r="E132" s="82"/>
      <c r="F132" s="83" t="s">
        <v>2152</v>
      </c>
      <c r="G132" s="82">
        <v>5</v>
      </c>
      <c r="H132" s="144">
        <v>23.09</v>
      </c>
      <c r="I132" s="144">
        <v>41.04</v>
      </c>
      <c r="J132" s="144">
        <v>41.26</v>
      </c>
      <c r="K132" s="144"/>
      <c r="L132" s="145">
        <v>86.18</v>
      </c>
      <c r="M132" s="145">
        <v>168.48000000000002</v>
      </c>
      <c r="N132" s="138">
        <v>7170000</v>
      </c>
      <c r="O132" s="138">
        <v>365400000</v>
      </c>
      <c r="P132" s="138">
        <v>50077670.940170936</v>
      </c>
      <c r="Q132" s="138">
        <v>315322329.05982906</v>
      </c>
      <c r="R132" s="87">
        <f t="shared" si="4"/>
        <v>7169598.0786889875</v>
      </c>
      <c r="S132" s="138">
        <v>365400000</v>
      </c>
      <c r="T132" s="87">
        <f t="shared" si="5"/>
        <v>14016406.176578332</v>
      </c>
      <c r="U132" s="135"/>
      <c r="V132" s="115" t="s">
        <v>2043</v>
      </c>
      <c r="W132" s="115" t="s">
        <v>2043</v>
      </c>
      <c r="X132" s="115" t="s">
        <v>772</v>
      </c>
    </row>
    <row r="133" spans="1:24">
      <c r="A133" s="135"/>
      <c r="B133" s="135">
        <v>16</v>
      </c>
      <c r="C133" s="82">
        <v>1</v>
      </c>
      <c r="D133" s="82">
        <v>16</v>
      </c>
      <c r="E133" s="82"/>
      <c r="F133" s="83" t="s">
        <v>2153</v>
      </c>
      <c r="G133" s="82">
        <v>5</v>
      </c>
      <c r="H133" s="144">
        <v>29.88</v>
      </c>
      <c r="I133" s="144">
        <v>53.11</v>
      </c>
      <c r="J133" s="144">
        <v>53.4</v>
      </c>
      <c r="K133" s="144"/>
      <c r="L133" s="145">
        <v>111.53</v>
      </c>
      <c r="M133" s="145">
        <v>218.04</v>
      </c>
      <c r="N133" s="138">
        <v>7170000</v>
      </c>
      <c r="O133" s="138">
        <v>472900000</v>
      </c>
      <c r="P133" s="138">
        <v>64805778.756191529</v>
      </c>
      <c r="Q133" s="138">
        <v>408094221.24380845</v>
      </c>
      <c r="R133" s="87">
        <f t="shared" si="4"/>
        <v>7169811.8928818889</v>
      </c>
      <c r="S133" s="138">
        <v>472900000</v>
      </c>
      <c r="T133" s="87">
        <f t="shared" si="5"/>
        <v>14016908.321742732</v>
      </c>
      <c r="U133" s="135"/>
      <c r="V133" s="115" t="s">
        <v>2043</v>
      </c>
      <c r="W133" s="115" t="s">
        <v>2043</v>
      </c>
      <c r="X133" s="115" t="s">
        <v>772</v>
      </c>
    </row>
    <row r="134" spans="1:24">
      <c r="A134" s="135"/>
      <c r="B134" s="135">
        <v>16</v>
      </c>
      <c r="C134" s="82">
        <v>1</v>
      </c>
      <c r="D134" s="82">
        <v>17</v>
      </c>
      <c r="E134" s="82"/>
      <c r="F134" s="83" t="s">
        <v>2278</v>
      </c>
      <c r="G134" s="82">
        <v>5</v>
      </c>
      <c r="H134" s="144">
        <v>20.309999999999999</v>
      </c>
      <c r="I134" s="144">
        <v>36.1</v>
      </c>
      <c r="J134" s="144">
        <v>36.299999999999997</v>
      </c>
      <c r="K134" s="144"/>
      <c r="L134" s="145">
        <v>75.81</v>
      </c>
      <c r="M134" s="145">
        <v>148.21</v>
      </c>
      <c r="N134" s="138">
        <v>7270000</v>
      </c>
      <c r="O134" s="138">
        <v>325900000</v>
      </c>
      <c r="P134" s="138">
        <v>44659800.283381686</v>
      </c>
      <c r="Q134" s="138">
        <v>281240199.7166183</v>
      </c>
      <c r="R134" s="87">
        <f t="shared" si="4"/>
        <v>7269113.905275126</v>
      </c>
      <c r="S134" s="138">
        <v>325900000</v>
      </c>
      <c r="T134" s="87">
        <f t="shared" si="5"/>
        <v>14211256.719441056</v>
      </c>
      <c r="U134" s="135"/>
      <c r="V134" s="115" t="s">
        <v>2043</v>
      </c>
      <c r="W134" s="115" t="s">
        <v>2043</v>
      </c>
      <c r="X134" s="115" t="s">
        <v>772</v>
      </c>
    </row>
    <row r="135" spans="1:24">
      <c r="A135" s="135"/>
      <c r="B135" s="135">
        <v>16</v>
      </c>
      <c r="C135" s="82">
        <v>1</v>
      </c>
      <c r="D135" s="82">
        <v>17</v>
      </c>
      <c r="E135" s="82"/>
      <c r="F135" s="83" t="s">
        <v>2158</v>
      </c>
      <c r="G135" s="82">
        <v>5</v>
      </c>
      <c r="H135" s="144">
        <v>19.68</v>
      </c>
      <c r="I135" s="144">
        <v>34.97</v>
      </c>
      <c r="J135" s="144">
        <v>35.159999999999997</v>
      </c>
      <c r="K135" s="144"/>
      <c r="L135" s="145">
        <v>73.44</v>
      </c>
      <c r="M135" s="145">
        <v>143.57</v>
      </c>
      <c r="N135" s="138">
        <v>7270000</v>
      </c>
      <c r="O135" s="138">
        <v>315700000</v>
      </c>
      <c r="P135" s="138">
        <v>43274890.297415897</v>
      </c>
      <c r="Q135" s="138">
        <v>272425109.70258409</v>
      </c>
      <c r="R135" s="87">
        <f t="shared" si="4"/>
        <v>7269181.3306147782</v>
      </c>
      <c r="S135" s="138">
        <v>315700000</v>
      </c>
      <c r="T135" s="87">
        <f t="shared" si="5"/>
        <v>14210734.798970094</v>
      </c>
      <c r="U135" s="135"/>
      <c r="V135" s="115" t="s">
        <v>2043</v>
      </c>
      <c r="W135" s="115" t="s">
        <v>2043</v>
      </c>
      <c r="X135" s="115" t="s">
        <v>772</v>
      </c>
    </row>
    <row r="136" spans="1:24">
      <c r="A136" s="135"/>
      <c r="B136" s="135">
        <v>16</v>
      </c>
      <c r="C136" s="82">
        <v>1</v>
      </c>
      <c r="D136" s="82">
        <v>17</v>
      </c>
      <c r="E136" s="82"/>
      <c r="F136" s="83" t="s">
        <v>2159</v>
      </c>
      <c r="G136" s="82">
        <v>5</v>
      </c>
      <c r="H136" s="144">
        <v>25.75</v>
      </c>
      <c r="I136" s="144">
        <v>45.76</v>
      </c>
      <c r="J136" s="144">
        <v>46.02</v>
      </c>
      <c r="K136" s="144"/>
      <c r="L136" s="145">
        <v>96.11</v>
      </c>
      <c r="M136" s="145">
        <v>187.89</v>
      </c>
      <c r="N136" s="138">
        <v>7270000</v>
      </c>
      <c r="O136" s="138">
        <v>413200000</v>
      </c>
      <c r="P136" s="138">
        <v>56628346.372877754</v>
      </c>
      <c r="Q136" s="138">
        <v>356571653.62712222</v>
      </c>
      <c r="R136" s="87">
        <f t="shared" si="4"/>
        <v>7269947.3799730726</v>
      </c>
      <c r="S136" s="138">
        <v>413200000</v>
      </c>
      <c r="T136" s="87">
        <f t="shared" si="5"/>
        <v>14212365.136022689</v>
      </c>
      <c r="U136" s="135"/>
      <c r="V136" s="115" t="s">
        <v>2043</v>
      </c>
      <c r="W136" s="115" t="s">
        <v>2043</v>
      </c>
      <c r="X136" s="115" t="s">
        <v>772</v>
      </c>
    </row>
    <row r="137" spans="1:24">
      <c r="A137" s="135"/>
      <c r="B137" s="135">
        <v>16</v>
      </c>
      <c r="C137" s="82">
        <v>1</v>
      </c>
      <c r="D137" s="82">
        <v>17</v>
      </c>
      <c r="E137" s="82"/>
      <c r="F137" s="83" t="s">
        <v>2160</v>
      </c>
      <c r="G137" s="82">
        <v>5</v>
      </c>
      <c r="H137" s="144">
        <v>20.36</v>
      </c>
      <c r="I137" s="144">
        <v>36.18</v>
      </c>
      <c r="J137" s="144">
        <v>36.380000000000003</v>
      </c>
      <c r="K137" s="144"/>
      <c r="L137" s="145">
        <v>75.989999999999995</v>
      </c>
      <c r="M137" s="145">
        <v>148.55000000000001</v>
      </c>
      <c r="N137" s="138">
        <v>7270000</v>
      </c>
      <c r="O137" s="138">
        <v>326700000</v>
      </c>
      <c r="P137" s="138">
        <v>44776923.594749242</v>
      </c>
      <c r="Q137" s="138">
        <v>281923076.40525079</v>
      </c>
      <c r="R137" s="87">
        <f t="shared" si="4"/>
        <v>7270279.367216425</v>
      </c>
      <c r="S137" s="138">
        <v>326700000</v>
      </c>
      <c r="T137" s="87">
        <f t="shared" si="5"/>
        <v>14212396.367943153</v>
      </c>
      <c r="U137" s="135"/>
      <c r="V137" s="115" t="s">
        <v>2043</v>
      </c>
      <c r="W137" s="115" t="s">
        <v>2043</v>
      </c>
      <c r="X137" s="115" t="s">
        <v>772</v>
      </c>
    </row>
    <row r="138" spans="1:24">
      <c r="A138" s="135"/>
      <c r="B138" s="135">
        <v>16</v>
      </c>
      <c r="C138" s="82">
        <v>1</v>
      </c>
      <c r="D138" s="82">
        <v>17</v>
      </c>
      <c r="E138" s="82"/>
      <c r="F138" s="83" t="s">
        <v>2161</v>
      </c>
      <c r="G138" s="82">
        <v>5</v>
      </c>
      <c r="H138" s="144">
        <v>20.12</v>
      </c>
      <c r="I138" s="144">
        <v>35.76</v>
      </c>
      <c r="J138" s="144">
        <v>35.96</v>
      </c>
      <c r="K138" s="144"/>
      <c r="L138" s="145">
        <v>75.099999999999994</v>
      </c>
      <c r="M138" s="145">
        <v>146.82</v>
      </c>
      <c r="N138" s="138">
        <v>7270000</v>
      </c>
      <c r="O138" s="138">
        <v>322800000</v>
      </c>
      <c r="P138" s="138">
        <v>44236044.135676339</v>
      </c>
      <c r="Q138" s="138">
        <v>278563955.86432368</v>
      </c>
      <c r="R138" s="87">
        <f t="shared" si="4"/>
        <v>7268134.0281741517</v>
      </c>
      <c r="S138" s="138">
        <v>322800000</v>
      </c>
      <c r="T138" s="87">
        <f t="shared" si="5"/>
        <v>14209153.635373222</v>
      </c>
      <c r="U138" s="135"/>
      <c r="V138" s="115" t="s">
        <v>2043</v>
      </c>
      <c r="W138" s="115" t="s">
        <v>2043</v>
      </c>
      <c r="X138" s="115" t="s">
        <v>772</v>
      </c>
    </row>
    <row r="139" spans="1:24">
      <c r="A139" s="135"/>
      <c r="B139" s="135">
        <v>16</v>
      </c>
      <c r="C139" s="82">
        <v>1</v>
      </c>
      <c r="D139" s="82">
        <v>17</v>
      </c>
      <c r="E139" s="82"/>
      <c r="F139" s="83" t="s">
        <v>2162</v>
      </c>
      <c r="G139" s="82">
        <v>5</v>
      </c>
      <c r="H139" s="144">
        <v>20.12</v>
      </c>
      <c r="I139" s="144">
        <v>35.76</v>
      </c>
      <c r="J139" s="144">
        <v>35.96</v>
      </c>
      <c r="K139" s="144"/>
      <c r="L139" s="145">
        <v>75.099999999999994</v>
      </c>
      <c r="M139" s="145">
        <v>146.82</v>
      </c>
      <c r="N139" s="138">
        <v>7270000</v>
      </c>
      <c r="O139" s="138">
        <v>322800000</v>
      </c>
      <c r="P139" s="138">
        <v>44236044.135676339</v>
      </c>
      <c r="Q139" s="138">
        <v>278563955.86432368</v>
      </c>
      <c r="R139" s="87">
        <f t="shared" si="4"/>
        <v>7268134.0281741517</v>
      </c>
      <c r="S139" s="138">
        <v>322800000</v>
      </c>
      <c r="T139" s="87">
        <f t="shared" si="5"/>
        <v>14209153.635373222</v>
      </c>
      <c r="U139" s="135"/>
      <c r="V139" s="115" t="s">
        <v>2043</v>
      </c>
      <c r="W139" s="115" t="s">
        <v>2043</v>
      </c>
      <c r="X139" s="115" t="s">
        <v>772</v>
      </c>
    </row>
    <row r="140" spans="1:24">
      <c r="A140" s="135"/>
      <c r="B140" s="135">
        <v>16</v>
      </c>
      <c r="C140" s="82">
        <v>1</v>
      </c>
      <c r="D140" s="82">
        <v>17</v>
      </c>
      <c r="E140" s="82"/>
      <c r="F140" s="83" t="s">
        <v>2163</v>
      </c>
      <c r="G140" s="82">
        <v>5</v>
      </c>
      <c r="H140" s="144">
        <v>26.92</v>
      </c>
      <c r="I140" s="144">
        <v>47.84</v>
      </c>
      <c r="J140" s="144">
        <v>48.11</v>
      </c>
      <c r="K140" s="144"/>
      <c r="L140" s="145">
        <v>100.48</v>
      </c>
      <c r="M140" s="145">
        <v>196.43</v>
      </c>
      <c r="N140" s="138">
        <v>7270000</v>
      </c>
      <c r="O140" s="138">
        <v>431900000</v>
      </c>
      <c r="P140" s="138">
        <v>59190286.616097338</v>
      </c>
      <c r="Q140" s="138">
        <v>372709713.38390267</v>
      </c>
      <c r="R140" s="87">
        <f t="shared" si="4"/>
        <v>7268587.2577575846</v>
      </c>
      <c r="S140" s="138">
        <v>431900000</v>
      </c>
      <c r="T140" s="87">
        <f t="shared" si="5"/>
        <v>14209480.444280677</v>
      </c>
      <c r="U140" s="135"/>
      <c r="V140" s="115" t="s">
        <v>2043</v>
      </c>
      <c r="W140" s="115" t="s">
        <v>2043</v>
      </c>
      <c r="X140" s="115" t="s">
        <v>772</v>
      </c>
    </row>
    <row r="141" spans="1:24">
      <c r="A141" s="135"/>
      <c r="B141" s="135">
        <v>16</v>
      </c>
      <c r="C141" s="82">
        <v>1</v>
      </c>
      <c r="D141" s="82">
        <v>17</v>
      </c>
      <c r="E141" s="82"/>
      <c r="F141" s="83" t="s">
        <v>2164</v>
      </c>
      <c r="G141" s="82">
        <v>5</v>
      </c>
      <c r="H141" s="144">
        <v>23.09</v>
      </c>
      <c r="I141" s="144">
        <v>41.04</v>
      </c>
      <c r="J141" s="144">
        <v>41.26</v>
      </c>
      <c r="K141" s="144"/>
      <c r="L141" s="145">
        <v>86.18</v>
      </c>
      <c r="M141" s="145">
        <v>168.48000000000002</v>
      </c>
      <c r="N141" s="138">
        <v>7270000</v>
      </c>
      <c r="O141" s="138">
        <v>370500000</v>
      </c>
      <c r="P141" s="138">
        <v>50776620.370370366</v>
      </c>
      <c r="Q141" s="138">
        <v>319723379.62962961</v>
      </c>
      <c r="R141" s="87">
        <f t="shared" si="4"/>
        <v>7269666.3605754515</v>
      </c>
      <c r="S141" s="138">
        <v>370500000</v>
      </c>
      <c r="T141" s="87">
        <f t="shared" si="5"/>
        <v>14212037.461473104</v>
      </c>
      <c r="U141" s="135"/>
      <c r="V141" s="115" t="s">
        <v>2043</v>
      </c>
      <c r="W141" s="115" t="s">
        <v>2043</v>
      </c>
      <c r="X141" s="115" t="s">
        <v>772</v>
      </c>
    </row>
    <row r="142" spans="1:24">
      <c r="A142" s="135"/>
      <c r="B142" s="135">
        <v>16</v>
      </c>
      <c r="C142" s="82">
        <v>1</v>
      </c>
      <c r="D142" s="82">
        <v>17</v>
      </c>
      <c r="E142" s="82"/>
      <c r="F142" s="83" t="s">
        <v>2165</v>
      </c>
      <c r="G142" s="82">
        <v>5</v>
      </c>
      <c r="H142" s="144">
        <v>29.88</v>
      </c>
      <c r="I142" s="144">
        <v>53.11</v>
      </c>
      <c r="J142" s="144">
        <v>53.4</v>
      </c>
      <c r="K142" s="144"/>
      <c r="L142" s="145">
        <v>111.53</v>
      </c>
      <c r="M142" s="145">
        <v>218.04</v>
      </c>
      <c r="N142" s="138">
        <v>7270000</v>
      </c>
      <c r="O142" s="138">
        <v>479500000</v>
      </c>
      <c r="P142" s="138">
        <v>65710236.653824985</v>
      </c>
      <c r="Q142" s="138">
        <v>413789763.34617501</v>
      </c>
      <c r="R142" s="87">
        <f t="shared" si="4"/>
        <v>7269876.9351593694</v>
      </c>
      <c r="S142" s="138">
        <v>479500000</v>
      </c>
      <c r="T142" s="87">
        <f t="shared" si="5"/>
        <v>14212534.447611842</v>
      </c>
      <c r="U142" s="135"/>
      <c r="V142" s="115" t="s">
        <v>2043</v>
      </c>
      <c r="W142" s="115" t="s">
        <v>2043</v>
      </c>
      <c r="X142" s="115" t="s">
        <v>772</v>
      </c>
    </row>
    <row r="143" spans="1:24">
      <c r="A143" s="135"/>
      <c r="B143" s="135">
        <v>16</v>
      </c>
      <c r="C143" s="82">
        <v>1</v>
      </c>
      <c r="D143" s="82">
        <v>18</v>
      </c>
      <c r="E143" s="82"/>
      <c r="F143" s="83" t="s">
        <v>2279</v>
      </c>
      <c r="G143" s="82">
        <v>5</v>
      </c>
      <c r="H143" s="144">
        <v>20.309999999999999</v>
      </c>
      <c r="I143" s="144">
        <v>36.1</v>
      </c>
      <c r="J143" s="144">
        <v>36.299999999999997</v>
      </c>
      <c r="K143" s="144"/>
      <c r="L143" s="145">
        <v>75.81</v>
      </c>
      <c r="M143" s="145">
        <v>148.21</v>
      </c>
      <c r="N143" s="138">
        <v>7370000</v>
      </c>
      <c r="O143" s="138">
        <v>330300000</v>
      </c>
      <c r="P143" s="138">
        <v>45262755.549558058</v>
      </c>
      <c r="Q143" s="138">
        <v>285037244.45044196</v>
      </c>
      <c r="R143" s="87">
        <f t="shared" si="4"/>
        <v>7367254.749654416</v>
      </c>
      <c r="S143" s="138">
        <v>330300000</v>
      </c>
      <c r="T143" s="87">
        <f t="shared" si="5"/>
        <v>14403123.947319366</v>
      </c>
      <c r="U143" s="135"/>
      <c r="V143" s="115" t="s">
        <v>2043</v>
      </c>
      <c r="W143" s="115" t="s">
        <v>2043</v>
      </c>
      <c r="X143" s="115" t="s">
        <v>772</v>
      </c>
    </row>
    <row r="144" spans="1:24">
      <c r="A144" s="135"/>
      <c r="B144" s="135">
        <v>16</v>
      </c>
      <c r="C144" s="82">
        <v>1</v>
      </c>
      <c r="D144" s="82">
        <v>18</v>
      </c>
      <c r="E144" s="82"/>
      <c r="F144" s="83" t="s">
        <v>2170</v>
      </c>
      <c r="G144" s="82">
        <v>5</v>
      </c>
      <c r="H144" s="144">
        <v>19.68</v>
      </c>
      <c r="I144" s="144">
        <v>34.97</v>
      </c>
      <c r="J144" s="144">
        <v>35.159999999999997</v>
      </c>
      <c r="K144" s="144"/>
      <c r="L144" s="145">
        <v>73.44</v>
      </c>
      <c r="M144" s="145">
        <v>143.57</v>
      </c>
      <c r="N144" s="138">
        <v>7370000</v>
      </c>
      <c r="O144" s="138">
        <v>320000000</v>
      </c>
      <c r="P144" s="138">
        <v>43864317.057881176</v>
      </c>
      <c r="Q144" s="138">
        <v>276135682.94211882</v>
      </c>
      <c r="R144" s="87">
        <f t="shared" si="4"/>
        <v>7368191.4025870413</v>
      </c>
      <c r="S144" s="138">
        <v>320000000</v>
      </c>
      <c r="T144" s="87">
        <f t="shared" si="5"/>
        <v>14404292.479158791</v>
      </c>
      <c r="U144" s="135"/>
      <c r="V144" s="115" t="s">
        <v>2043</v>
      </c>
      <c r="W144" s="115" t="s">
        <v>2043</v>
      </c>
      <c r="X144" s="115" t="s">
        <v>772</v>
      </c>
    </row>
    <row r="145" spans="1:24">
      <c r="A145" s="135"/>
      <c r="B145" s="135">
        <v>16</v>
      </c>
      <c r="C145" s="82">
        <v>1</v>
      </c>
      <c r="D145" s="82">
        <v>18</v>
      </c>
      <c r="E145" s="82"/>
      <c r="F145" s="83" t="s">
        <v>2171</v>
      </c>
      <c r="G145" s="82">
        <v>5</v>
      </c>
      <c r="H145" s="144">
        <v>25.75</v>
      </c>
      <c r="I145" s="144">
        <v>45.76</v>
      </c>
      <c r="J145" s="144">
        <v>46.02</v>
      </c>
      <c r="K145" s="144"/>
      <c r="L145" s="145">
        <v>96.11</v>
      </c>
      <c r="M145" s="145">
        <v>187.89</v>
      </c>
      <c r="N145" s="138">
        <v>7370000</v>
      </c>
      <c r="O145" s="138">
        <v>418900000</v>
      </c>
      <c r="P145" s="138">
        <v>57409521.528553948</v>
      </c>
      <c r="Q145" s="138">
        <v>361490478.47144604</v>
      </c>
      <c r="R145" s="87">
        <f t="shared" si="4"/>
        <v>7370234.650219555</v>
      </c>
      <c r="S145" s="138">
        <v>418900000</v>
      </c>
      <c r="T145" s="87">
        <f t="shared" si="5"/>
        <v>14408421.47986424</v>
      </c>
      <c r="U145" s="135"/>
      <c r="V145" s="115" t="s">
        <v>2043</v>
      </c>
      <c r="W145" s="115" t="s">
        <v>2043</v>
      </c>
      <c r="X145" s="115" t="s">
        <v>772</v>
      </c>
    </row>
    <row r="146" spans="1:24">
      <c r="A146" s="135"/>
      <c r="B146" s="135">
        <v>16</v>
      </c>
      <c r="C146" s="82">
        <v>1</v>
      </c>
      <c r="D146" s="82">
        <v>18</v>
      </c>
      <c r="E146" s="82"/>
      <c r="F146" s="83" t="s">
        <v>2172</v>
      </c>
      <c r="G146" s="82">
        <v>5</v>
      </c>
      <c r="H146" s="144">
        <v>20.36</v>
      </c>
      <c r="I146" s="144">
        <v>36.18</v>
      </c>
      <c r="J146" s="144">
        <v>36.380000000000003</v>
      </c>
      <c r="K146" s="144"/>
      <c r="L146" s="145">
        <v>75.989999999999995</v>
      </c>
      <c r="M146" s="145">
        <v>148.55000000000001</v>
      </c>
      <c r="N146" s="138">
        <v>7370000</v>
      </c>
      <c r="O146" s="138">
        <v>331200000</v>
      </c>
      <c r="P146" s="138">
        <v>45393685.627734765</v>
      </c>
      <c r="Q146" s="138">
        <v>285806314.37226522</v>
      </c>
      <c r="R146" s="87">
        <f t="shared" si="4"/>
        <v>7370420.9562965408</v>
      </c>
      <c r="S146" s="138">
        <v>331200000</v>
      </c>
      <c r="T146" s="87">
        <f t="shared" si="5"/>
        <v>14408159.40331427</v>
      </c>
      <c r="U146" s="135"/>
      <c r="V146" s="115" t="s">
        <v>2043</v>
      </c>
      <c r="W146" s="115" t="s">
        <v>2043</v>
      </c>
      <c r="X146" s="115" t="s">
        <v>772</v>
      </c>
    </row>
    <row r="147" spans="1:24">
      <c r="A147" s="135"/>
      <c r="B147" s="135">
        <v>16</v>
      </c>
      <c r="C147" s="82">
        <v>1</v>
      </c>
      <c r="D147" s="82">
        <v>18</v>
      </c>
      <c r="E147" s="82"/>
      <c r="F147" s="83" t="s">
        <v>2173</v>
      </c>
      <c r="G147" s="82">
        <v>5</v>
      </c>
      <c r="H147" s="144">
        <v>20.12</v>
      </c>
      <c r="I147" s="144">
        <v>35.76</v>
      </c>
      <c r="J147" s="144">
        <v>35.96</v>
      </c>
      <c r="K147" s="144"/>
      <c r="L147" s="145">
        <v>75.099999999999994</v>
      </c>
      <c r="M147" s="145">
        <v>146.82</v>
      </c>
      <c r="N147" s="138">
        <v>7370000</v>
      </c>
      <c r="O147" s="138">
        <v>327300000</v>
      </c>
      <c r="P147" s="138">
        <v>44852717.61340417</v>
      </c>
      <c r="Q147" s="138">
        <v>282447282.38659585</v>
      </c>
      <c r="R147" s="87">
        <f t="shared" si="4"/>
        <v>7369455.5991988843</v>
      </c>
      <c r="S147" s="138">
        <v>327300000</v>
      </c>
      <c r="T147" s="87">
        <f t="shared" si="5"/>
        <v>14407236.632148871</v>
      </c>
      <c r="U147" s="135"/>
      <c r="V147" s="115" t="s">
        <v>2043</v>
      </c>
      <c r="W147" s="115" t="s">
        <v>2043</v>
      </c>
      <c r="X147" s="115" t="s">
        <v>772</v>
      </c>
    </row>
    <row r="148" spans="1:24">
      <c r="A148" s="135"/>
      <c r="B148" s="135">
        <v>16</v>
      </c>
      <c r="C148" s="82">
        <v>1</v>
      </c>
      <c r="D148" s="82">
        <v>18</v>
      </c>
      <c r="E148" s="82"/>
      <c r="F148" s="83" t="s">
        <v>2174</v>
      </c>
      <c r="G148" s="82">
        <v>5</v>
      </c>
      <c r="H148" s="144">
        <v>20.12</v>
      </c>
      <c r="I148" s="144">
        <v>35.76</v>
      </c>
      <c r="J148" s="144">
        <v>35.96</v>
      </c>
      <c r="K148" s="144"/>
      <c r="L148" s="145">
        <v>75.099999999999994</v>
      </c>
      <c r="M148" s="145">
        <v>146.82</v>
      </c>
      <c r="N148" s="138">
        <v>7370000</v>
      </c>
      <c r="O148" s="138">
        <v>327300000</v>
      </c>
      <c r="P148" s="138">
        <v>44852717.61340417</v>
      </c>
      <c r="Q148" s="138">
        <v>282447282.38659585</v>
      </c>
      <c r="R148" s="87">
        <f t="shared" si="4"/>
        <v>7369455.5991988843</v>
      </c>
      <c r="S148" s="138">
        <v>327300000</v>
      </c>
      <c r="T148" s="87">
        <f t="shared" si="5"/>
        <v>14407236.632148871</v>
      </c>
      <c r="U148" s="135"/>
      <c r="V148" s="115" t="s">
        <v>2043</v>
      </c>
      <c r="W148" s="115" t="s">
        <v>2043</v>
      </c>
      <c r="X148" s="115" t="s">
        <v>772</v>
      </c>
    </row>
    <row r="149" spans="1:24">
      <c r="A149" s="135"/>
      <c r="B149" s="135">
        <v>16</v>
      </c>
      <c r="C149" s="82">
        <v>1</v>
      </c>
      <c r="D149" s="82">
        <v>18</v>
      </c>
      <c r="E149" s="82"/>
      <c r="F149" s="83" t="s">
        <v>2175</v>
      </c>
      <c r="G149" s="82">
        <v>5</v>
      </c>
      <c r="H149" s="144">
        <v>26.92</v>
      </c>
      <c r="I149" s="144">
        <v>47.84</v>
      </c>
      <c r="J149" s="144">
        <v>48.11</v>
      </c>
      <c r="K149" s="144"/>
      <c r="L149" s="145">
        <v>100.48</v>
      </c>
      <c r="M149" s="145">
        <v>196.43</v>
      </c>
      <c r="N149" s="138">
        <v>7370000</v>
      </c>
      <c r="O149" s="138">
        <v>437900000</v>
      </c>
      <c r="P149" s="138">
        <v>60012564.272259839</v>
      </c>
      <c r="Q149" s="138">
        <v>377887435.72774017</v>
      </c>
      <c r="R149" s="87">
        <f t="shared" si="4"/>
        <v>7369563.2326280307</v>
      </c>
      <c r="S149" s="138">
        <v>437900000</v>
      </c>
      <c r="T149" s="87">
        <f t="shared" si="5"/>
        <v>14406880.033689531</v>
      </c>
      <c r="U149" s="135"/>
      <c r="V149" s="115" t="s">
        <v>2043</v>
      </c>
      <c r="W149" s="115" t="s">
        <v>2043</v>
      </c>
      <c r="X149" s="115" t="s">
        <v>772</v>
      </c>
    </row>
    <row r="150" spans="1:24">
      <c r="A150" s="135"/>
      <c r="B150" s="135">
        <v>16</v>
      </c>
      <c r="C150" s="82">
        <v>1</v>
      </c>
      <c r="D150" s="82">
        <v>18</v>
      </c>
      <c r="E150" s="82"/>
      <c r="F150" s="83" t="s">
        <v>2176</v>
      </c>
      <c r="G150" s="82">
        <v>5</v>
      </c>
      <c r="H150" s="144">
        <v>23.09</v>
      </c>
      <c r="I150" s="144">
        <v>41.04</v>
      </c>
      <c r="J150" s="144">
        <v>41.26</v>
      </c>
      <c r="K150" s="144"/>
      <c r="L150" s="145">
        <v>86.18</v>
      </c>
      <c r="M150" s="145">
        <v>168.48000000000002</v>
      </c>
      <c r="N150" s="138">
        <v>7370000</v>
      </c>
      <c r="O150" s="138">
        <v>375600000</v>
      </c>
      <c r="P150" s="138">
        <v>51475569.800569795</v>
      </c>
      <c r="Q150" s="138">
        <v>324124430.19943023</v>
      </c>
      <c r="R150" s="87">
        <f t="shared" si="4"/>
        <v>7369734.6424619146</v>
      </c>
      <c r="S150" s="138">
        <v>375600000</v>
      </c>
      <c r="T150" s="87">
        <f t="shared" si="5"/>
        <v>14407668.746367875</v>
      </c>
      <c r="U150" s="135"/>
      <c r="V150" s="115" t="s">
        <v>2043</v>
      </c>
      <c r="W150" s="115" t="s">
        <v>2043</v>
      </c>
      <c r="X150" s="115" t="s">
        <v>772</v>
      </c>
    </row>
    <row r="151" spans="1:24">
      <c r="A151" s="135"/>
      <c r="B151" s="135">
        <v>16</v>
      </c>
      <c r="C151" s="82">
        <v>1</v>
      </c>
      <c r="D151" s="82">
        <v>18</v>
      </c>
      <c r="E151" s="82"/>
      <c r="F151" s="83" t="s">
        <v>2177</v>
      </c>
      <c r="G151" s="82">
        <v>5</v>
      </c>
      <c r="H151" s="144">
        <v>29.88</v>
      </c>
      <c r="I151" s="144">
        <v>53.11</v>
      </c>
      <c r="J151" s="144">
        <v>53.4</v>
      </c>
      <c r="K151" s="144"/>
      <c r="L151" s="145">
        <v>111.53</v>
      </c>
      <c r="M151" s="145">
        <v>218.04</v>
      </c>
      <c r="N151" s="138">
        <v>7370000</v>
      </c>
      <c r="O151" s="138">
        <v>486100000</v>
      </c>
      <c r="P151" s="138">
        <v>66614694.551458448</v>
      </c>
      <c r="Q151" s="138">
        <v>419485305.44854152</v>
      </c>
      <c r="R151" s="87">
        <f t="shared" si="4"/>
        <v>7369941.9774368498</v>
      </c>
      <c r="S151" s="138">
        <v>486100000</v>
      </c>
      <c r="T151" s="87">
        <f t="shared" si="5"/>
        <v>14408160.573480953</v>
      </c>
      <c r="U151" s="135"/>
      <c r="V151" s="115" t="s">
        <v>2043</v>
      </c>
      <c r="W151" s="115" t="s">
        <v>2043</v>
      </c>
      <c r="X151" s="115" t="s">
        <v>772</v>
      </c>
    </row>
    <row r="152" spans="1:24">
      <c r="A152" s="135"/>
      <c r="B152" s="135">
        <v>16</v>
      </c>
      <c r="C152" s="82">
        <v>1</v>
      </c>
      <c r="D152" s="82">
        <v>19</v>
      </c>
      <c r="E152" s="82"/>
      <c r="F152" s="83" t="s">
        <v>2280</v>
      </c>
      <c r="G152" s="82">
        <v>5</v>
      </c>
      <c r="H152" s="144">
        <v>20.309999999999999</v>
      </c>
      <c r="I152" s="144">
        <v>36.1</v>
      </c>
      <c r="J152" s="144">
        <v>36.299999999999997</v>
      </c>
      <c r="K152" s="144"/>
      <c r="L152" s="145">
        <v>75.81</v>
      </c>
      <c r="M152" s="145">
        <v>148.21</v>
      </c>
      <c r="N152" s="138">
        <v>7470000</v>
      </c>
      <c r="O152" s="138">
        <v>334800000</v>
      </c>
      <c r="P152" s="138">
        <v>45879414.344511166</v>
      </c>
      <c r="Q152" s="138">
        <v>288920585.65548885</v>
      </c>
      <c r="R152" s="87">
        <f t="shared" si="4"/>
        <v>7467626.0677695982</v>
      </c>
      <c r="S152" s="138">
        <v>334800000</v>
      </c>
      <c r="T152" s="87">
        <f t="shared" si="5"/>
        <v>14599351.794013089</v>
      </c>
      <c r="U152" s="135"/>
      <c r="V152" s="115" t="s">
        <v>2043</v>
      </c>
      <c r="W152" s="115" t="s">
        <v>2043</v>
      </c>
      <c r="X152" s="115" t="s">
        <v>772</v>
      </c>
    </row>
    <row r="153" spans="1:24">
      <c r="A153" s="135"/>
      <c r="B153" s="135">
        <v>16</v>
      </c>
      <c r="C153" s="82">
        <v>1</v>
      </c>
      <c r="D153" s="82">
        <v>19</v>
      </c>
      <c r="E153" s="82"/>
      <c r="F153" s="83" t="s">
        <v>2281</v>
      </c>
      <c r="G153" s="82">
        <v>5</v>
      </c>
      <c r="H153" s="144">
        <v>19.68</v>
      </c>
      <c r="I153" s="144">
        <v>34.97</v>
      </c>
      <c r="J153" s="144">
        <v>35.159999999999997</v>
      </c>
      <c r="K153" s="144"/>
      <c r="L153" s="145">
        <v>73.44</v>
      </c>
      <c r="M153" s="145">
        <v>143.57</v>
      </c>
      <c r="N153" s="138">
        <v>7470000</v>
      </c>
      <c r="O153" s="138">
        <v>324400000</v>
      </c>
      <c r="P153" s="138">
        <v>44467451.417427041</v>
      </c>
      <c r="Q153" s="138">
        <v>279932548.58257294</v>
      </c>
      <c r="R153" s="87">
        <f t="shared" si="4"/>
        <v>7469504.0343726138</v>
      </c>
      <c r="S153" s="138">
        <v>324400000</v>
      </c>
      <c r="T153" s="87">
        <f t="shared" si="5"/>
        <v>14602351.500747224</v>
      </c>
      <c r="U153" s="135"/>
      <c r="V153" s="115" t="s">
        <v>2043</v>
      </c>
      <c r="W153" s="115" t="s">
        <v>2043</v>
      </c>
      <c r="X153" s="115" t="s">
        <v>772</v>
      </c>
    </row>
    <row r="154" spans="1:24">
      <c r="A154" s="135"/>
      <c r="B154" s="135">
        <v>16</v>
      </c>
      <c r="C154" s="82">
        <v>1</v>
      </c>
      <c r="D154" s="82">
        <v>19</v>
      </c>
      <c r="E154" s="82"/>
      <c r="F154" s="83" t="s">
        <v>2282</v>
      </c>
      <c r="G154" s="82">
        <v>5</v>
      </c>
      <c r="H154" s="144">
        <v>25.75</v>
      </c>
      <c r="I154" s="144">
        <v>45.76</v>
      </c>
      <c r="J154" s="144">
        <v>46.02</v>
      </c>
      <c r="K154" s="144"/>
      <c r="L154" s="145">
        <v>96.11</v>
      </c>
      <c r="M154" s="145">
        <v>187.89</v>
      </c>
      <c r="N154" s="138">
        <v>7470000</v>
      </c>
      <c r="O154" s="138">
        <v>424500000</v>
      </c>
      <c r="P154" s="138">
        <v>58176991.856937572</v>
      </c>
      <c r="Q154" s="138">
        <v>366323008.14306241</v>
      </c>
      <c r="R154" s="87">
        <f t="shared" si="4"/>
        <v>7468762.4946722398</v>
      </c>
      <c r="S154" s="138">
        <v>424500000</v>
      </c>
      <c r="T154" s="87">
        <f t="shared" si="5"/>
        <v>14601038.238726117</v>
      </c>
      <c r="U154" s="135"/>
      <c r="V154" s="115" t="s">
        <v>2043</v>
      </c>
      <c r="W154" s="115" t="s">
        <v>2043</v>
      </c>
      <c r="X154" s="115" t="s">
        <v>772</v>
      </c>
    </row>
    <row r="155" spans="1:24">
      <c r="A155" s="135"/>
      <c r="B155" s="135">
        <v>16</v>
      </c>
      <c r="C155" s="82">
        <v>1</v>
      </c>
      <c r="D155" s="82">
        <v>19</v>
      </c>
      <c r="E155" s="82"/>
      <c r="F155" s="83" t="s">
        <v>2283</v>
      </c>
      <c r="G155" s="82">
        <v>5</v>
      </c>
      <c r="H155" s="144">
        <v>20.36</v>
      </c>
      <c r="I155" s="144">
        <v>36.18</v>
      </c>
      <c r="J155" s="144">
        <v>36.380000000000003</v>
      </c>
      <c r="K155" s="144"/>
      <c r="L155" s="145">
        <v>75.989999999999995</v>
      </c>
      <c r="M155" s="145">
        <v>148.55000000000001</v>
      </c>
      <c r="N155" s="138">
        <v>7470000</v>
      </c>
      <c r="O155" s="138">
        <v>335700000</v>
      </c>
      <c r="P155" s="138">
        <v>46010447.660720296</v>
      </c>
      <c r="Q155" s="138">
        <v>289689552.33927971</v>
      </c>
      <c r="R155" s="87">
        <f t="shared" si="4"/>
        <v>7470562.5453766566</v>
      </c>
      <c r="S155" s="138">
        <v>335700000</v>
      </c>
      <c r="T155" s="87">
        <f t="shared" si="5"/>
        <v>14603922.438685387</v>
      </c>
      <c r="U155" s="135"/>
      <c r="V155" s="115" t="s">
        <v>2043</v>
      </c>
      <c r="W155" s="115" t="s">
        <v>2043</v>
      </c>
      <c r="X155" s="115" t="s">
        <v>772</v>
      </c>
    </row>
    <row r="156" spans="1:24">
      <c r="A156" s="135"/>
      <c r="B156" s="135">
        <v>16</v>
      </c>
      <c r="C156" s="82">
        <v>1</v>
      </c>
      <c r="D156" s="82">
        <v>19</v>
      </c>
      <c r="E156" s="82"/>
      <c r="F156" s="83" t="s">
        <v>2284</v>
      </c>
      <c r="G156" s="82">
        <v>5</v>
      </c>
      <c r="H156" s="144">
        <v>20.12</v>
      </c>
      <c r="I156" s="144">
        <v>35.76</v>
      </c>
      <c r="J156" s="144">
        <v>35.96</v>
      </c>
      <c r="K156" s="144"/>
      <c r="L156" s="145">
        <v>75.099999999999994</v>
      </c>
      <c r="M156" s="145">
        <v>146.82</v>
      </c>
      <c r="N156" s="138">
        <v>7470000</v>
      </c>
      <c r="O156" s="138">
        <v>331700000</v>
      </c>
      <c r="P156" s="138">
        <v>45455687.236071385</v>
      </c>
      <c r="Q156" s="138">
        <v>286244312.76392859</v>
      </c>
      <c r="R156" s="87">
        <f t="shared" si="4"/>
        <v>7468525.5797564005</v>
      </c>
      <c r="S156" s="138">
        <v>331700000</v>
      </c>
      <c r="T156" s="87">
        <f t="shared" si="5"/>
        <v>14600917.784551729</v>
      </c>
      <c r="U156" s="135"/>
      <c r="V156" s="115" t="s">
        <v>2043</v>
      </c>
      <c r="W156" s="115" t="s">
        <v>2043</v>
      </c>
      <c r="X156" s="115" t="s">
        <v>772</v>
      </c>
    </row>
    <row r="157" spans="1:24">
      <c r="A157" s="135"/>
      <c r="B157" s="135">
        <v>16</v>
      </c>
      <c r="C157" s="82">
        <v>1</v>
      </c>
      <c r="D157" s="82">
        <v>19</v>
      </c>
      <c r="E157" s="82"/>
      <c r="F157" s="83" t="s">
        <v>2285</v>
      </c>
      <c r="G157" s="82">
        <v>5</v>
      </c>
      <c r="H157" s="144">
        <v>20.12</v>
      </c>
      <c r="I157" s="144">
        <v>35.76</v>
      </c>
      <c r="J157" s="144">
        <v>35.96</v>
      </c>
      <c r="K157" s="144"/>
      <c r="L157" s="145">
        <v>75.099999999999994</v>
      </c>
      <c r="M157" s="145">
        <v>146.82</v>
      </c>
      <c r="N157" s="138">
        <v>7470000</v>
      </c>
      <c r="O157" s="138">
        <v>331700000</v>
      </c>
      <c r="P157" s="138">
        <v>45455687.236071385</v>
      </c>
      <c r="Q157" s="138">
        <v>286244312.76392859</v>
      </c>
      <c r="R157" s="87">
        <f t="shared" si="4"/>
        <v>7468525.5797564005</v>
      </c>
      <c r="S157" s="138">
        <v>331700000</v>
      </c>
      <c r="T157" s="87">
        <f t="shared" si="5"/>
        <v>14600917.784551729</v>
      </c>
      <c r="U157" s="135"/>
      <c r="V157" s="115" t="s">
        <v>2043</v>
      </c>
      <c r="W157" s="115" t="s">
        <v>2043</v>
      </c>
      <c r="X157" s="115" t="s">
        <v>772</v>
      </c>
    </row>
    <row r="158" spans="1:24">
      <c r="A158" s="135"/>
      <c r="B158" s="135">
        <v>16</v>
      </c>
      <c r="C158" s="82">
        <v>1</v>
      </c>
      <c r="D158" s="82">
        <v>19</v>
      </c>
      <c r="E158" s="82"/>
      <c r="F158" s="83" t="s">
        <v>2286</v>
      </c>
      <c r="G158" s="82">
        <v>5</v>
      </c>
      <c r="H158" s="144">
        <v>26.92</v>
      </c>
      <c r="I158" s="144">
        <v>47.84</v>
      </c>
      <c r="J158" s="144">
        <v>48.11</v>
      </c>
      <c r="K158" s="144"/>
      <c r="L158" s="145">
        <v>100.48</v>
      </c>
      <c r="M158" s="145">
        <v>196.43</v>
      </c>
      <c r="N158" s="138">
        <v>7470000</v>
      </c>
      <c r="O158" s="138">
        <v>443800000</v>
      </c>
      <c r="P158" s="138">
        <v>60821137.300819628</v>
      </c>
      <c r="Q158" s="138">
        <v>382978862.69918036</v>
      </c>
      <c r="R158" s="87">
        <f t="shared" si="4"/>
        <v>7468856.2745839693</v>
      </c>
      <c r="S158" s="138">
        <v>443800000</v>
      </c>
      <c r="T158" s="87">
        <f t="shared" si="5"/>
        <v>14600989.62994157</v>
      </c>
      <c r="U158" s="135"/>
      <c r="V158" s="115" t="s">
        <v>2043</v>
      </c>
      <c r="W158" s="115" t="s">
        <v>2043</v>
      </c>
      <c r="X158" s="115" t="s">
        <v>772</v>
      </c>
    </row>
    <row r="159" spans="1:24">
      <c r="A159" s="135"/>
      <c r="B159" s="135">
        <v>16</v>
      </c>
      <c r="C159" s="82">
        <v>1</v>
      </c>
      <c r="D159" s="82">
        <v>19</v>
      </c>
      <c r="E159" s="82"/>
      <c r="F159" s="83" t="s">
        <v>2287</v>
      </c>
      <c r="G159" s="82">
        <v>5</v>
      </c>
      <c r="H159" s="144">
        <v>23.09</v>
      </c>
      <c r="I159" s="144">
        <v>41.04</v>
      </c>
      <c r="J159" s="144">
        <v>41.26</v>
      </c>
      <c r="K159" s="144"/>
      <c r="L159" s="145">
        <v>86.18</v>
      </c>
      <c r="M159" s="145">
        <v>168.48000000000002</v>
      </c>
      <c r="N159" s="138">
        <v>7470000</v>
      </c>
      <c r="O159" s="138">
        <v>380700000</v>
      </c>
      <c r="P159" s="138">
        <v>52174519.230769224</v>
      </c>
      <c r="Q159" s="138">
        <v>328525480.76923078</v>
      </c>
      <c r="R159" s="87">
        <f t="shared" si="4"/>
        <v>7469802.9243483786</v>
      </c>
      <c r="S159" s="138">
        <v>380700000</v>
      </c>
      <c r="T159" s="87">
        <f t="shared" si="5"/>
        <v>14603300.031262647</v>
      </c>
      <c r="U159" s="135"/>
      <c r="V159" s="115" t="s">
        <v>2043</v>
      </c>
      <c r="W159" s="115" t="s">
        <v>2043</v>
      </c>
      <c r="X159" s="115" t="s">
        <v>772</v>
      </c>
    </row>
    <row r="160" spans="1:24">
      <c r="A160" s="135"/>
      <c r="B160" s="135">
        <v>16</v>
      </c>
      <c r="C160" s="82">
        <v>1</v>
      </c>
      <c r="D160" s="82">
        <v>19</v>
      </c>
      <c r="E160" s="82"/>
      <c r="F160" s="83" t="s">
        <v>2288</v>
      </c>
      <c r="G160" s="82">
        <v>5</v>
      </c>
      <c r="H160" s="144">
        <v>29.88</v>
      </c>
      <c r="I160" s="144">
        <v>53.11</v>
      </c>
      <c r="J160" s="144">
        <v>53.4</v>
      </c>
      <c r="K160" s="144"/>
      <c r="L160" s="145">
        <v>111.53</v>
      </c>
      <c r="M160" s="145">
        <v>218.04</v>
      </c>
      <c r="N160" s="138">
        <v>7470000</v>
      </c>
      <c r="O160" s="138">
        <v>492700000</v>
      </c>
      <c r="P160" s="138">
        <v>67519152.449091911</v>
      </c>
      <c r="Q160" s="138">
        <v>425180847.55090809</v>
      </c>
      <c r="R160" s="87">
        <f t="shared" si="4"/>
        <v>7470007.0197143294</v>
      </c>
      <c r="S160" s="138">
        <v>492700000</v>
      </c>
      <c r="T160" s="87">
        <f t="shared" si="5"/>
        <v>14603786.699350061</v>
      </c>
      <c r="U160" s="135"/>
      <c r="V160" s="115" t="s">
        <v>2043</v>
      </c>
      <c r="W160" s="115" t="s">
        <v>2043</v>
      </c>
      <c r="X160" s="115" t="s">
        <v>772</v>
      </c>
    </row>
    <row r="161" spans="1:24">
      <c r="A161" s="135"/>
      <c r="B161" s="135">
        <v>16</v>
      </c>
      <c r="C161" s="82">
        <v>1</v>
      </c>
      <c r="D161" s="82">
        <v>20</v>
      </c>
      <c r="E161" s="82"/>
      <c r="F161" s="83" t="s">
        <v>2289</v>
      </c>
      <c r="G161" s="82">
        <v>5</v>
      </c>
      <c r="H161" s="144">
        <v>20.309999999999999</v>
      </c>
      <c r="I161" s="144">
        <v>36.1</v>
      </c>
      <c r="J161" s="144">
        <v>36.299999999999997</v>
      </c>
      <c r="K161" s="144"/>
      <c r="L161" s="145">
        <v>75.81</v>
      </c>
      <c r="M161" s="145">
        <v>148.21</v>
      </c>
      <c r="N161" s="138">
        <v>7570000</v>
      </c>
      <c r="O161" s="138">
        <v>339300000</v>
      </c>
      <c r="P161" s="138">
        <v>46496073.139464274</v>
      </c>
      <c r="Q161" s="138">
        <v>292803926.86053574</v>
      </c>
      <c r="R161" s="87">
        <f t="shared" si="4"/>
        <v>7567997.3858847814</v>
      </c>
      <c r="S161" s="138">
        <v>339300000</v>
      </c>
      <c r="T161" s="87">
        <f t="shared" si="5"/>
        <v>14795579.640706813</v>
      </c>
      <c r="U161" s="135"/>
      <c r="V161" s="115" t="s">
        <v>2043</v>
      </c>
      <c r="W161" s="115" t="s">
        <v>2043</v>
      </c>
      <c r="X161" s="115" t="s">
        <v>772</v>
      </c>
    </row>
    <row r="162" spans="1:24">
      <c r="A162" s="135"/>
      <c r="B162" s="135">
        <v>16</v>
      </c>
      <c r="C162" s="82">
        <v>1</v>
      </c>
      <c r="D162" s="82">
        <v>20</v>
      </c>
      <c r="E162" s="82"/>
      <c r="F162" s="83" t="s">
        <v>2290</v>
      </c>
      <c r="G162" s="82">
        <v>5</v>
      </c>
      <c r="H162" s="144">
        <v>19.68</v>
      </c>
      <c r="I162" s="144">
        <v>34.97</v>
      </c>
      <c r="J162" s="144">
        <v>35.159999999999997</v>
      </c>
      <c r="K162" s="144"/>
      <c r="L162" s="145">
        <v>73.44</v>
      </c>
      <c r="M162" s="145">
        <v>143.57</v>
      </c>
      <c r="N162" s="138">
        <v>7570000</v>
      </c>
      <c r="O162" s="138">
        <v>328700000</v>
      </c>
      <c r="P162" s="138">
        <v>45056878.17789232</v>
      </c>
      <c r="Q162" s="138">
        <v>283643121.82210767</v>
      </c>
      <c r="R162" s="87">
        <f t="shared" si="4"/>
        <v>7568514.1063448768</v>
      </c>
      <c r="S162" s="138">
        <v>328700000</v>
      </c>
      <c r="T162" s="87">
        <f t="shared" si="5"/>
        <v>14795909.180935919</v>
      </c>
      <c r="U162" s="135"/>
      <c r="V162" s="115" t="s">
        <v>2043</v>
      </c>
      <c r="W162" s="115" t="s">
        <v>2043</v>
      </c>
      <c r="X162" s="115" t="s">
        <v>772</v>
      </c>
    </row>
    <row r="163" spans="1:24">
      <c r="A163" s="135"/>
      <c r="B163" s="135">
        <v>16</v>
      </c>
      <c r="C163" s="82">
        <v>1</v>
      </c>
      <c r="D163" s="82">
        <v>20</v>
      </c>
      <c r="E163" s="82"/>
      <c r="F163" s="83" t="s">
        <v>2291</v>
      </c>
      <c r="G163" s="82">
        <v>5</v>
      </c>
      <c r="H163" s="144">
        <v>25.75</v>
      </c>
      <c r="I163" s="144">
        <v>45.76</v>
      </c>
      <c r="J163" s="144">
        <v>46.02</v>
      </c>
      <c r="K163" s="144"/>
      <c r="L163" s="145">
        <v>96.11</v>
      </c>
      <c r="M163" s="145">
        <v>187.89</v>
      </c>
      <c r="N163" s="138">
        <v>7570000</v>
      </c>
      <c r="O163" s="138">
        <v>430200000</v>
      </c>
      <c r="P163" s="138">
        <v>58958167.012613766</v>
      </c>
      <c r="Q163" s="138">
        <v>371241832.98738623</v>
      </c>
      <c r="R163" s="87">
        <f t="shared" si="4"/>
        <v>7569049.7649187222</v>
      </c>
      <c r="S163" s="138">
        <v>430200000</v>
      </c>
      <c r="T163" s="87">
        <f t="shared" si="5"/>
        <v>14797094.582567668</v>
      </c>
      <c r="U163" s="135"/>
      <c r="V163" s="115" t="s">
        <v>2043</v>
      </c>
      <c r="W163" s="115" t="s">
        <v>2043</v>
      </c>
      <c r="X163" s="115" t="s">
        <v>772</v>
      </c>
    </row>
    <row r="164" spans="1:24">
      <c r="A164" s="135"/>
      <c r="B164" s="135">
        <v>16</v>
      </c>
      <c r="C164" s="82">
        <v>1</v>
      </c>
      <c r="D164" s="82">
        <v>20</v>
      </c>
      <c r="E164" s="82"/>
      <c r="F164" s="83" t="s">
        <v>2215</v>
      </c>
      <c r="G164" s="82">
        <v>5</v>
      </c>
      <c r="H164" s="144">
        <v>20.36</v>
      </c>
      <c r="I164" s="144">
        <v>36.18</v>
      </c>
      <c r="J164" s="144">
        <v>36.380000000000003</v>
      </c>
      <c r="K164" s="144"/>
      <c r="L164" s="145">
        <v>75.989999999999995</v>
      </c>
      <c r="M164" s="145">
        <v>148.55000000000001</v>
      </c>
      <c r="N164" s="138">
        <v>7570000</v>
      </c>
      <c r="O164" s="138">
        <v>340100000</v>
      </c>
      <c r="P164" s="138">
        <v>46613503.870750584</v>
      </c>
      <c r="Q164" s="138">
        <v>293486496.12924939</v>
      </c>
      <c r="R164" s="87">
        <f t="shared" si="4"/>
        <v>7568478.7658105483</v>
      </c>
      <c r="S164" s="138">
        <v>340100000</v>
      </c>
      <c r="T164" s="87">
        <f t="shared" si="5"/>
        <v>14795335.184381591</v>
      </c>
      <c r="U164" s="135"/>
      <c r="V164" s="115" t="s">
        <v>2043</v>
      </c>
      <c r="W164" s="115" t="s">
        <v>2043</v>
      </c>
      <c r="X164" s="115" t="s">
        <v>772</v>
      </c>
    </row>
    <row r="165" spans="1:24">
      <c r="A165" s="135"/>
      <c r="B165" s="135">
        <v>16</v>
      </c>
      <c r="C165" s="82">
        <v>1</v>
      </c>
      <c r="D165" s="82">
        <v>20</v>
      </c>
      <c r="E165" s="82"/>
      <c r="F165" s="83" t="s">
        <v>2216</v>
      </c>
      <c r="G165" s="82">
        <v>5</v>
      </c>
      <c r="H165" s="144">
        <v>20.12</v>
      </c>
      <c r="I165" s="144">
        <v>35.76</v>
      </c>
      <c r="J165" s="144">
        <v>35.96</v>
      </c>
      <c r="K165" s="144"/>
      <c r="L165" s="145">
        <v>75.099999999999994</v>
      </c>
      <c r="M165" s="145">
        <v>146.82</v>
      </c>
      <c r="N165" s="138">
        <v>7570000</v>
      </c>
      <c r="O165" s="138">
        <v>336100000</v>
      </c>
      <c r="P165" s="138">
        <v>46058656.858738594</v>
      </c>
      <c r="Q165" s="138">
        <v>290041343.1412614</v>
      </c>
      <c r="R165" s="87">
        <f t="shared" si="4"/>
        <v>7567595.5603139168</v>
      </c>
      <c r="S165" s="138">
        <v>336100000</v>
      </c>
      <c r="T165" s="87">
        <f t="shared" si="5"/>
        <v>14794598.936954584</v>
      </c>
      <c r="U165" s="135"/>
      <c r="V165" s="115" t="s">
        <v>2043</v>
      </c>
      <c r="W165" s="115" t="s">
        <v>2043</v>
      </c>
      <c r="X165" s="115" t="s">
        <v>772</v>
      </c>
    </row>
    <row r="166" spans="1:24">
      <c r="A166" s="135"/>
      <c r="B166" s="135">
        <v>16</v>
      </c>
      <c r="C166" s="82">
        <v>1</v>
      </c>
      <c r="D166" s="82">
        <v>20</v>
      </c>
      <c r="E166" s="82"/>
      <c r="F166" s="83" t="s">
        <v>2217</v>
      </c>
      <c r="G166" s="82">
        <v>5</v>
      </c>
      <c r="H166" s="144">
        <v>20.12</v>
      </c>
      <c r="I166" s="144">
        <v>35.76</v>
      </c>
      <c r="J166" s="144">
        <v>35.96</v>
      </c>
      <c r="K166" s="144"/>
      <c r="L166" s="145">
        <v>75.099999999999994</v>
      </c>
      <c r="M166" s="145">
        <v>146.82</v>
      </c>
      <c r="N166" s="138">
        <v>7570000</v>
      </c>
      <c r="O166" s="138">
        <v>336100000</v>
      </c>
      <c r="P166" s="138">
        <v>46058656.858738594</v>
      </c>
      <c r="Q166" s="138">
        <v>290041343.1412614</v>
      </c>
      <c r="R166" s="87">
        <f t="shared" si="4"/>
        <v>7567595.5603139168</v>
      </c>
      <c r="S166" s="138">
        <v>336100000</v>
      </c>
      <c r="T166" s="87">
        <f t="shared" si="5"/>
        <v>14794598.936954584</v>
      </c>
      <c r="U166" s="135"/>
      <c r="V166" s="115" t="s">
        <v>2043</v>
      </c>
      <c r="W166" s="115" t="s">
        <v>2043</v>
      </c>
      <c r="X166" s="115" t="s">
        <v>772</v>
      </c>
    </row>
    <row r="167" spans="1:24">
      <c r="A167" s="135"/>
      <c r="B167" s="135">
        <v>16</v>
      </c>
      <c r="C167" s="82">
        <v>1</v>
      </c>
      <c r="D167" s="82">
        <v>20</v>
      </c>
      <c r="E167" s="82"/>
      <c r="F167" s="83" t="s">
        <v>2218</v>
      </c>
      <c r="G167" s="82">
        <v>5</v>
      </c>
      <c r="H167" s="144">
        <v>26.92</v>
      </c>
      <c r="I167" s="144">
        <v>47.84</v>
      </c>
      <c r="J167" s="144">
        <v>48.11</v>
      </c>
      <c r="K167" s="144"/>
      <c r="L167" s="145">
        <v>100.48</v>
      </c>
      <c r="M167" s="145">
        <v>196.43</v>
      </c>
      <c r="N167" s="138">
        <v>7570000</v>
      </c>
      <c r="O167" s="138">
        <v>449800000</v>
      </c>
      <c r="P167" s="138">
        <v>61643414.956982128</v>
      </c>
      <c r="Q167" s="138">
        <v>388156585.04301786</v>
      </c>
      <c r="R167" s="87">
        <f t="shared" si="4"/>
        <v>7569832.2494544145</v>
      </c>
      <c r="S167" s="138">
        <v>449800000</v>
      </c>
      <c r="T167" s="87">
        <f t="shared" si="5"/>
        <v>14798389.219350424</v>
      </c>
      <c r="U167" s="135"/>
      <c r="V167" s="115" t="s">
        <v>2043</v>
      </c>
      <c r="W167" s="115" t="s">
        <v>2043</v>
      </c>
      <c r="X167" s="115" t="s">
        <v>772</v>
      </c>
    </row>
    <row r="168" spans="1:24">
      <c r="A168" s="135"/>
      <c r="B168" s="135">
        <v>16</v>
      </c>
      <c r="C168" s="82">
        <v>1</v>
      </c>
      <c r="D168" s="82">
        <v>20</v>
      </c>
      <c r="E168" s="82"/>
      <c r="F168" s="83" t="s">
        <v>2219</v>
      </c>
      <c r="G168" s="82">
        <v>5</v>
      </c>
      <c r="H168" s="144">
        <v>23.09</v>
      </c>
      <c r="I168" s="144">
        <v>41.04</v>
      </c>
      <c r="J168" s="144">
        <v>41.26</v>
      </c>
      <c r="K168" s="144"/>
      <c r="L168" s="145">
        <v>86.18</v>
      </c>
      <c r="M168" s="145">
        <v>168.48000000000002</v>
      </c>
      <c r="N168" s="138">
        <v>7570000</v>
      </c>
      <c r="O168" s="138">
        <v>385800000</v>
      </c>
      <c r="P168" s="138">
        <v>52873468.660968654</v>
      </c>
      <c r="Q168" s="138">
        <v>332926531.33903134</v>
      </c>
      <c r="R168" s="87">
        <f t="shared" si="4"/>
        <v>7569871.2062348425</v>
      </c>
      <c r="S168" s="138">
        <v>385800000</v>
      </c>
      <c r="T168" s="87">
        <f t="shared" si="5"/>
        <v>14798931.316157417</v>
      </c>
      <c r="U168" s="135"/>
      <c r="V168" s="115" t="s">
        <v>2043</v>
      </c>
      <c r="W168" s="115" t="s">
        <v>2043</v>
      </c>
      <c r="X168" s="115" t="s">
        <v>772</v>
      </c>
    </row>
    <row r="169" spans="1:24">
      <c r="A169" s="135"/>
      <c r="B169" s="135">
        <v>16</v>
      </c>
      <c r="C169" s="82">
        <v>1</v>
      </c>
      <c r="D169" s="82">
        <v>20</v>
      </c>
      <c r="E169" s="82"/>
      <c r="F169" s="83" t="s">
        <v>2220</v>
      </c>
      <c r="G169" s="82">
        <v>5</v>
      </c>
      <c r="H169" s="144">
        <v>29.88</v>
      </c>
      <c r="I169" s="144">
        <v>53.11</v>
      </c>
      <c r="J169" s="144">
        <v>53.4</v>
      </c>
      <c r="K169" s="144"/>
      <c r="L169" s="145">
        <v>111.53</v>
      </c>
      <c r="M169" s="145">
        <v>218.04</v>
      </c>
      <c r="N169" s="138">
        <v>7570000</v>
      </c>
      <c r="O169" s="138">
        <v>499300000</v>
      </c>
      <c r="P169" s="138">
        <v>68423610.346725374</v>
      </c>
      <c r="Q169" s="138">
        <v>430876389.65327466</v>
      </c>
      <c r="R169" s="87">
        <f t="shared" si="4"/>
        <v>7570072.0619918099</v>
      </c>
      <c r="S169" s="138">
        <v>499300000</v>
      </c>
      <c r="T169" s="87">
        <f t="shared" si="5"/>
        <v>14799412.825219171</v>
      </c>
      <c r="U169" s="135"/>
      <c r="V169" s="115" t="s">
        <v>2043</v>
      </c>
      <c r="W169" s="115" t="s">
        <v>2043</v>
      </c>
      <c r="X169" s="115" t="s">
        <v>772</v>
      </c>
    </row>
    <row r="170" spans="1:24">
      <c r="A170" s="135"/>
      <c r="B170" s="135">
        <v>16</v>
      </c>
      <c r="C170" s="82">
        <v>1</v>
      </c>
      <c r="D170" s="82">
        <v>21</v>
      </c>
      <c r="E170" s="82"/>
      <c r="F170" s="83" t="s">
        <v>2292</v>
      </c>
      <c r="G170" s="82">
        <v>5</v>
      </c>
      <c r="H170" s="144">
        <v>20.309999999999999</v>
      </c>
      <c r="I170" s="144">
        <v>36.1</v>
      </c>
      <c r="J170" s="144">
        <v>36.299999999999997</v>
      </c>
      <c r="K170" s="144"/>
      <c r="L170" s="145">
        <v>75.81</v>
      </c>
      <c r="M170" s="145">
        <v>148.21</v>
      </c>
      <c r="N170" s="138">
        <v>7670000</v>
      </c>
      <c r="O170" s="138">
        <v>343800000</v>
      </c>
      <c r="P170" s="138">
        <v>47112731.934417382</v>
      </c>
      <c r="Q170" s="138">
        <v>296687268.06558263</v>
      </c>
      <c r="R170" s="87">
        <f t="shared" si="4"/>
        <v>7668368.7039999636</v>
      </c>
      <c r="S170" s="138">
        <v>343800000</v>
      </c>
      <c r="T170" s="87">
        <f t="shared" si="5"/>
        <v>14991807.487400537</v>
      </c>
      <c r="U170" s="135"/>
      <c r="V170" s="115" t="s">
        <v>2043</v>
      </c>
      <c r="W170" s="115" t="s">
        <v>2043</v>
      </c>
      <c r="X170" s="115" t="s">
        <v>772</v>
      </c>
    </row>
    <row r="171" spans="1:24">
      <c r="A171" s="135"/>
      <c r="B171" s="135">
        <v>16</v>
      </c>
      <c r="C171" s="82">
        <v>1</v>
      </c>
      <c r="D171" s="82">
        <v>21</v>
      </c>
      <c r="E171" s="82"/>
      <c r="F171" s="83" t="s">
        <v>2293</v>
      </c>
      <c r="G171" s="82">
        <v>5</v>
      </c>
      <c r="H171" s="144">
        <v>19.68</v>
      </c>
      <c r="I171" s="144">
        <v>34.97</v>
      </c>
      <c r="J171" s="144">
        <v>35.159999999999997</v>
      </c>
      <c r="K171" s="144"/>
      <c r="L171" s="145">
        <v>73.44</v>
      </c>
      <c r="M171" s="145">
        <v>143.57</v>
      </c>
      <c r="N171" s="138">
        <v>7670000</v>
      </c>
      <c r="O171" s="138">
        <v>333100000</v>
      </c>
      <c r="P171" s="138">
        <v>45660012.537438184</v>
      </c>
      <c r="Q171" s="138">
        <v>287439987.46256185</v>
      </c>
      <c r="R171" s="87">
        <f t="shared" si="4"/>
        <v>7669826.7381304484</v>
      </c>
      <c r="S171" s="138">
        <v>333100000</v>
      </c>
      <c r="T171" s="87">
        <f t="shared" si="5"/>
        <v>14993968.202524353</v>
      </c>
      <c r="U171" s="135"/>
      <c r="V171" s="115" t="s">
        <v>2043</v>
      </c>
      <c r="W171" s="115" t="s">
        <v>2043</v>
      </c>
      <c r="X171" s="115" t="s">
        <v>772</v>
      </c>
    </row>
    <row r="172" spans="1:24">
      <c r="A172" s="135"/>
      <c r="B172" s="135">
        <v>16</v>
      </c>
      <c r="C172" s="82">
        <v>1</v>
      </c>
      <c r="D172" s="82">
        <v>21</v>
      </c>
      <c r="E172" s="82"/>
      <c r="F172" s="83" t="s">
        <v>2294</v>
      </c>
      <c r="G172" s="82">
        <v>5</v>
      </c>
      <c r="H172" s="144">
        <v>25.75</v>
      </c>
      <c r="I172" s="144">
        <v>45.76</v>
      </c>
      <c r="J172" s="144">
        <v>46.02</v>
      </c>
      <c r="K172" s="144"/>
      <c r="L172" s="145">
        <v>96.11</v>
      </c>
      <c r="M172" s="145">
        <v>187.89</v>
      </c>
      <c r="N172" s="138">
        <v>7670000</v>
      </c>
      <c r="O172" s="138">
        <v>435900000</v>
      </c>
      <c r="P172" s="138">
        <v>59739342.168289959</v>
      </c>
      <c r="Q172" s="138">
        <v>376160657.83171004</v>
      </c>
      <c r="R172" s="87">
        <f t="shared" si="4"/>
        <v>7669337.0351652047</v>
      </c>
      <c r="S172" s="138">
        <v>435900000</v>
      </c>
      <c r="T172" s="87">
        <f t="shared" si="5"/>
        <v>14993150.92640922</v>
      </c>
      <c r="U172" s="135"/>
      <c r="V172" s="115" t="s">
        <v>2043</v>
      </c>
      <c r="W172" s="115" t="s">
        <v>2043</v>
      </c>
      <c r="X172" s="115" t="s">
        <v>772</v>
      </c>
    </row>
    <row r="173" spans="1:24">
      <c r="A173" s="135"/>
      <c r="B173" s="135">
        <v>16</v>
      </c>
      <c r="C173" s="82">
        <v>1</v>
      </c>
      <c r="D173" s="82">
        <v>21</v>
      </c>
      <c r="E173" s="82"/>
      <c r="F173" s="83" t="s">
        <v>2295</v>
      </c>
      <c r="G173" s="82">
        <v>5</v>
      </c>
      <c r="H173" s="144">
        <v>20.36</v>
      </c>
      <c r="I173" s="144">
        <v>36.18</v>
      </c>
      <c r="J173" s="144">
        <v>36.380000000000003</v>
      </c>
      <c r="K173" s="144"/>
      <c r="L173" s="145">
        <v>75.989999999999995</v>
      </c>
      <c r="M173" s="145">
        <v>148.55000000000001</v>
      </c>
      <c r="N173" s="138">
        <v>7670000</v>
      </c>
      <c r="O173" s="138">
        <v>344600000</v>
      </c>
      <c r="P173" s="138">
        <v>47230265.903736115</v>
      </c>
      <c r="Q173" s="138">
        <v>297369734.09626389</v>
      </c>
      <c r="R173" s="87">
        <f t="shared" si="4"/>
        <v>7668620.3548906641</v>
      </c>
      <c r="S173" s="138">
        <v>344600000</v>
      </c>
      <c r="T173" s="87">
        <f t="shared" si="5"/>
        <v>14991098.21975271</v>
      </c>
      <c r="U173" s="135"/>
      <c r="V173" s="115" t="s">
        <v>2043</v>
      </c>
      <c r="W173" s="115" t="s">
        <v>2043</v>
      </c>
      <c r="X173" s="115" t="s">
        <v>772</v>
      </c>
    </row>
    <row r="174" spans="1:24">
      <c r="A174" s="135"/>
      <c r="B174" s="135">
        <v>16</v>
      </c>
      <c r="C174" s="82">
        <v>1</v>
      </c>
      <c r="D174" s="82">
        <v>21</v>
      </c>
      <c r="E174" s="82"/>
      <c r="F174" s="83" t="s">
        <v>2296</v>
      </c>
      <c r="G174" s="82">
        <v>5</v>
      </c>
      <c r="H174" s="144">
        <v>20.12</v>
      </c>
      <c r="I174" s="144">
        <v>35.76</v>
      </c>
      <c r="J174" s="144">
        <v>35.96</v>
      </c>
      <c r="K174" s="144"/>
      <c r="L174" s="145">
        <v>75.099999999999994</v>
      </c>
      <c r="M174" s="145">
        <v>146.82</v>
      </c>
      <c r="N174" s="138">
        <v>7670000</v>
      </c>
      <c r="O174" s="138">
        <v>340600000</v>
      </c>
      <c r="P174" s="138">
        <v>46675330.336466424</v>
      </c>
      <c r="Q174" s="138">
        <v>293924669.66353357</v>
      </c>
      <c r="R174" s="87">
        <f t="shared" si="4"/>
        <v>7668917.1313386494</v>
      </c>
      <c r="S174" s="138">
        <v>340600000</v>
      </c>
      <c r="T174" s="87">
        <f t="shared" si="5"/>
        <v>14992681.933730233</v>
      </c>
      <c r="U174" s="135"/>
      <c r="V174" s="115" t="s">
        <v>2043</v>
      </c>
      <c r="W174" s="115" t="s">
        <v>2043</v>
      </c>
      <c r="X174" s="115" t="s">
        <v>772</v>
      </c>
    </row>
    <row r="175" spans="1:24">
      <c r="A175" s="135"/>
      <c r="B175" s="135">
        <v>16</v>
      </c>
      <c r="C175" s="82">
        <v>1</v>
      </c>
      <c r="D175" s="82">
        <v>21</v>
      </c>
      <c r="E175" s="82"/>
      <c r="F175" s="83" t="s">
        <v>2297</v>
      </c>
      <c r="G175" s="82">
        <v>5</v>
      </c>
      <c r="H175" s="144">
        <v>20.12</v>
      </c>
      <c r="I175" s="144">
        <v>35.76</v>
      </c>
      <c r="J175" s="144">
        <v>35.96</v>
      </c>
      <c r="K175" s="144"/>
      <c r="L175" s="145">
        <v>75.099999999999994</v>
      </c>
      <c r="M175" s="145">
        <v>146.82</v>
      </c>
      <c r="N175" s="138">
        <v>7670000</v>
      </c>
      <c r="O175" s="138">
        <v>340600000</v>
      </c>
      <c r="P175" s="138">
        <v>46675330.336466424</v>
      </c>
      <c r="Q175" s="138">
        <v>293924669.66353357</v>
      </c>
      <c r="R175" s="87">
        <f t="shared" si="4"/>
        <v>7668917.1313386494</v>
      </c>
      <c r="S175" s="138">
        <v>340600000</v>
      </c>
      <c r="T175" s="87">
        <f t="shared" si="5"/>
        <v>14992681.933730233</v>
      </c>
      <c r="U175" s="135"/>
      <c r="V175" s="115" t="s">
        <v>2043</v>
      </c>
      <c r="W175" s="115" t="s">
        <v>2043</v>
      </c>
      <c r="X175" s="115" t="s">
        <v>772</v>
      </c>
    </row>
    <row r="176" spans="1:24">
      <c r="A176" s="135"/>
      <c r="B176" s="135">
        <v>16</v>
      </c>
      <c r="C176" s="82">
        <v>1</v>
      </c>
      <c r="D176" s="82">
        <v>21</v>
      </c>
      <c r="E176" s="82"/>
      <c r="F176" s="83" t="s">
        <v>2298</v>
      </c>
      <c r="G176" s="82">
        <v>5</v>
      </c>
      <c r="H176" s="144">
        <v>26.92</v>
      </c>
      <c r="I176" s="144">
        <v>47.84</v>
      </c>
      <c r="J176" s="144">
        <v>48.11</v>
      </c>
      <c r="K176" s="144"/>
      <c r="L176" s="145">
        <v>100.48</v>
      </c>
      <c r="M176" s="145">
        <v>196.43</v>
      </c>
      <c r="N176" s="138">
        <v>7670000</v>
      </c>
      <c r="O176" s="138">
        <v>455700000</v>
      </c>
      <c r="P176" s="138">
        <v>62451987.985541925</v>
      </c>
      <c r="Q176" s="138">
        <v>393248012.01445806</v>
      </c>
      <c r="R176" s="87">
        <f t="shared" si="4"/>
        <v>7669125.291410353</v>
      </c>
      <c r="S176" s="138">
        <v>455700000</v>
      </c>
      <c r="T176" s="87">
        <f t="shared" si="5"/>
        <v>14992498.815602465</v>
      </c>
      <c r="U176" s="135"/>
      <c r="V176" s="115" t="s">
        <v>2043</v>
      </c>
      <c r="W176" s="115" t="s">
        <v>2043</v>
      </c>
      <c r="X176" s="115" t="s">
        <v>772</v>
      </c>
    </row>
    <row r="177" spans="1:24">
      <c r="A177" s="135"/>
      <c r="B177" s="135">
        <v>16</v>
      </c>
      <c r="C177" s="82">
        <v>1</v>
      </c>
      <c r="D177" s="82">
        <v>21</v>
      </c>
      <c r="E177" s="82"/>
      <c r="F177" s="83" t="s">
        <v>2299</v>
      </c>
      <c r="G177" s="82">
        <v>5</v>
      </c>
      <c r="H177" s="144">
        <v>23.09</v>
      </c>
      <c r="I177" s="144">
        <v>41.04</v>
      </c>
      <c r="J177" s="144">
        <v>41.26</v>
      </c>
      <c r="K177" s="144"/>
      <c r="L177" s="145">
        <v>86.18</v>
      </c>
      <c r="M177" s="145">
        <v>168.48000000000002</v>
      </c>
      <c r="N177" s="138">
        <v>7670000</v>
      </c>
      <c r="O177" s="138">
        <v>390900000</v>
      </c>
      <c r="P177" s="138">
        <v>53572418.091168083</v>
      </c>
      <c r="Q177" s="138">
        <v>337327581.90883189</v>
      </c>
      <c r="R177" s="87">
        <f t="shared" si="4"/>
        <v>7669939.4881213056</v>
      </c>
      <c r="S177" s="138">
        <v>390900000</v>
      </c>
      <c r="T177" s="87">
        <f t="shared" si="5"/>
        <v>14994562.601052189</v>
      </c>
      <c r="U177" s="135"/>
      <c r="V177" s="115" t="s">
        <v>2043</v>
      </c>
      <c r="W177" s="115" t="s">
        <v>2043</v>
      </c>
      <c r="X177" s="115" t="s">
        <v>772</v>
      </c>
    </row>
    <row r="178" spans="1:24">
      <c r="A178" s="135"/>
      <c r="B178" s="135">
        <v>16</v>
      </c>
      <c r="C178" s="82">
        <v>1</v>
      </c>
      <c r="D178" s="82">
        <v>21</v>
      </c>
      <c r="E178" s="82"/>
      <c r="F178" s="160" t="s">
        <v>2300</v>
      </c>
      <c r="G178" s="82">
        <v>5</v>
      </c>
      <c r="H178" s="144">
        <v>29.88</v>
      </c>
      <c r="I178" s="144">
        <v>53.11</v>
      </c>
      <c r="J178" s="144">
        <v>53.4</v>
      </c>
      <c r="K178" s="144"/>
      <c r="L178" s="145">
        <v>111.53</v>
      </c>
      <c r="M178" s="145">
        <v>218.04</v>
      </c>
      <c r="N178" s="138">
        <v>7670000</v>
      </c>
      <c r="O178" s="138">
        <v>505900000</v>
      </c>
      <c r="P178" s="138">
        <v>69328068.244358838</v>
      </c>
      <c r="Q178" s="138">
        <v>436571931.75564116</v>
      </c>
      <c r="R178" s="87">
        <f t="shared" si="4"/>
        <v>7670137.1042692903</v>
      </c>
      <c r="S178" s="138">
        <v>505900000</v>
      </c>
      <c r="T178" s="87">
        <f t="shared" si="5"/>
        <v>14995038.951088281</v>
      </c>
      <c r="U178" s="135"/>
      <c r="V178" s="115" t="s">
        <v>2043</v>
      </c>
      <c r="W178" s="115" t="s">
        <v>2043</v>
      </c>
      <c r="X178" s="115" t="s">
        <v>772</v>
      </c>
    </row>
    <row r="179" spans="1:24">
      <c r="A179" s="135"/>
      <c r="B179" s="135">
        <v>16</v>
      </c>
      <c r="C179" s="82">
        <v>1</v>
      </c>
      <c r="D179" s="82">
        <v>21</v>
      </c>
      <c r="E179" s="82"/>
      <c r="F179" s="83" t="s">
        <v>2301</v>
      </c>
      <c r="G179" s="82">
        <v>5</v>
      </c>
      <c r="H179" s="144">
        <v>13.78</v>
      </c>
      <c r="I179" s="144">
        <v>24.48</v>
      </c>
      <c r="J179" s="144">
        <v>24.62</v>
      </c>
      <c r="K179" s="144"/>
      <c r="L179" s="145">
        <v>51.42</v>
      </c>
      <c r="M179" s="145">
        <v>100.52000000000001</v>
      </c>
      <c r="N179" s="138">
        <v>7670000</v>
      </c>
      <c r="O179" s="138">
        <v>233200000</v>
      </c>
      <c r="P179" s="138">
        <v>31968722.642260242</v>
      </c>
      <c r="Q179" s="138">
        <v>201231277.35773975</v>
      </c>
      <c r="R179" s="87">
        <f t="shared" si="4"/>
        <v>7669211.0118293958</v>
      </c>
      <c r="S179" s="138">
        <v>233200000</v>
      </c>
      <c r="T179" s="87">
        <f t="shared" si="5"/>
        <v>14992397.722852798</v>
      </c>
      <c r="U179" s="135"/>
      <c r="V179" s="115" t="s">
        <v>2043</v>
      </c>
      <c r="W179" s="115" t="s">
        <v>2043</v>
      </c>
      <c r="X179" s="115" t="s">
        <v>772</v>
      </c>
    </row>
    <row r="180" spans="1:24">
      <c r="A180" s="135"/>
      <c r="B180" s="135">
        <v>16</v>
      </c>
      <c r="C180" s="82">
        <v>1</v>
      </c>
      <c r="D180" s="82">
        <v>22</v>
      </c>
      <c r="E180" s="82"/>
      <c r="F180" s="83" t="s">
        <v>2302</v>
      </c>
      <c r="G180" s="82">
        <v>5</v>
      </c>
      <c r="H180" s="144">
        <v>20.309999999999999</v>
      </c>
      <c r="I180" s="144">
        <v>36.1</v>
      </c>
      <c r="J180" s="144">
        <v>36.299999999999997</v>
      </c>
      <c r="K180" s="144"/>
      <c r="L180" s="145">
        <v>75.81</v>
      </c>
      <c r="M180" s="145">
        <v>148.21</v>
      </c>
      <c r="N180" s="138">
        <v>7770000</v>
      </c>
      <c r="O180" s="138">
        <v>348300000</v>
      </c>
      <c r="P180" s="138">
        <v>47729390.729370482</v>
      </c>
      <c r="Q180" s="138">
        <v>300570609.27062953</v>
      </c>
      <c r="R180" s="87">
        <f t="shared" si="4"/>
        <v>7768740.0221151467</v>
      </c>
      <c r="S180" s="138">
        <v>348300000</v>
      </c>
      <c r="T180" s="87">
        <f t="shared" si="5"/>
        <v>15188035.334094262</v>
      </c>
      <c r="U180" s="135"/>
      <c r="V180" s="115" t="s">
        <v>2043</v>
      </c>
      <c r="W180" s="115" t="s">
        <v>2043</v>
      </c>
      <c r="X180" s="115" t="s">
        <v>772</v>
      </c>
    </row>
    <row r="181" spans="1:24">
      <c r="A181" s="135"/>
      <c r="B181" s="135">
        <v>16</v>
      </c>
      <c r="C181" s="82">
        <v>1</v>
      </c>
      <c r="D181" s="82">
        <v>22</v>
      </c>
      <c r="E181" s="82"/>
      <c r="F181" s="83" t="s">
        <v>2303</v>
      </c>
      <c r="G181" s="82">
        <v>5</v>
      </c>
      <c r="H181" s="144">
        <v>19.68</v>
      </c>
      <c r="I181" s="144">
        <v>34.97</v>
      </c>
      <c r="J181" s="144">
        <v>35.159999999999997</v>
      </c>
      <c r="K181" s="144"/>
      <c r="L181" s="145">
        <v>73.44</v>
      </c>
      <c r="M181" s="145">
        <v>143.57</v>
      </c>
      <c r="N181" s="138">
        <v>7770000</v>
      </c>
      <c r="O181" s="138">
        <v>337400000</v>
      </c>
      <c r="P181" s="138">
        <v>46249439.297903463</v>
      </c>
      <c r="Q181" s="138">
        <v>291150560.70209652</v>
      </c>
      <c r="R181" s="87">
        <f t="shared" si="4"/>
        <v>7768836.8101027124</v>
      </c>
      <c r="S181" s="138">
        <v>337400000</v>
      </c>
      <c r="T181" s="87">
        <f t="shared" si="5"/>
        <v>15187525.88271305</v>
      </c>
      <c r="U181" s="135"/>
      <c r="V181" s="115" t="s">
        <v>2043</v>
      </c>
      <c r="W181" s="115" t="s">
        <v>2043</v>
      </c>
      <c r="X181" s="115" t="s">
        <v>772</v>
      </c>
    </row>
    <row r="182" spans="1:24">
      <c r="A182" s="135"/>
      <c r="B182" s="135">
        <v>16</v>
      </c>
      <c r="C182" s="82">
        <v>1</v>
      </c>
      <c r="D182" s="82">
        <v>22</v>
      </c>
      <c r="E182" s="82"/>
      <c r="F182" s="83" t="s">
        <v>2304</v>
      </c>
      <c r="G182" s="82">
        <v>5</v>
      </c>
      <c r="H182" s="144">
        <v>25.75</v>
      </c>
      <c r="I182" s="144">
        <v>45.76</v>
      </c>
      <c r="J182" s="144">
        <v>46.02</v>
      </c>
      <c r="K182" s="144"/>
      <c r="L182" s="145">
        <v>96.11</v>
      </c>
      <c r="M182" s="145">
        <v>187.89</v>
      </c>
      <c r="N182" s="138">
        <v>7770000</v>
      </c>
      <c r="O182" s="138">
        <v>441600000</v>
      </c>
      <c r="P182" s="138">
        <v>60520517.323966153</v>
      </c>
      <c r="Q182" s="138">
        <v>381079482.67603385</v>
      </c>
      <c r="R182" s="87">
        <f t="shared" si="4"/>
        <v>7769624.3054116862</v>
      </c>
      <c r="S182" s="138">
        <v>441600000</v>
      </c>
      <c r="T182" s="87">
        <f t="shared" si="5"/>
        <v>15189207.270250773</v>
      </c>
      <c r="U182" s="135"/>
      <c r="V182" s="115" t="s">
        <v>2043</v>
      </c>
      <c r="W182" s="115" t="s">
        <v>2043</v>
      </c>
      <c r="X182" s="115" t="s">
        <v>772</v>
      </c>
    </row>
    <row r="183" spans="1:24">
      <c r="A183" s="135"/>
      <c r="B183" s="135">
        <v>16</v>
      </c>
      <c r="C183" s="82">
        <v>1</v>
      </c>
      <c r="D183" s="82">
        <v>22</v>
      </c>
      <c r="E183" s="82"/>
      <c r="F183" s="83" t="s">
        <v>2305</v>
      </c>
      <c r="G183" s="82">
        <v>5</v>
      </c>
      <c r="H183" s="144">
        <v>20.36</v>
      </c>
      <c r="I183" s="144">
        <v>36.18</v>
      </c>
      <c r="J183" s="144">
        <v>36.380000000000003</v>
      </c>
      <c r="K183" s="144"/>
      <c r="L183" s="145">
        <v>75.989999999999995</v>
      </c>
      <c r="M183" s="145">
        <v>148.55000000000001</v>
      </c>
      <c r="N183" s="138">
        <v>7770000</v>
      </c>
      <c r="O183" s="138">
        <v>349100000</v>
      </c>
      <c r="P183" s="138">
        <v>47847027.936721638</v>
      </c>
      <c r="Q183" s="138">
        <v>301252972.06327838</v>
      </c>
      <c r="R183" s="87">
        <f t="shared" si="4"/>
        <v>7768761.9439707799</v>
      </c>
      <c r="S183" s="138">
        <v>349100000</v>
      </c>
      <c r="T183" s="87">
        <f t="shared" si="5"/>
        <v>15186861.255123828</v>
      </c>
      <c r="U183" s="135"/>
      <c r="V183" s="115" t="s">
        <v>2043</v>
      </c>
      <c r="W183" s="115" t="s">
        <v>2043</v>
      </c>
      <c r="X183" s="115" t="s">
        <v>772</v>
      </c>
    </row>
    <row r="184" spans="1:24">
      <c r="A184" s="135"/>
      <c r="B184" s="135">
        <v>16</v>
      </c>
      <c r="C184" s="82">
        <v>1</v>
      </c>
      <c r="D184" s="82">
        <v>22</v>
      </c>
      <c r="E184" s="82"/>
      <c r="F184" s="83" t="s">
        <v>2306</v>
      </c>
      <c r="G184" s="82">
        <v>5</v>
      </c>
      <c r="H184" s="144">
        <v>20.12</v>
      </c>
      <c r="I184" s="144">
        <v>35.76</v>
      </c>
      <c r="J184" s="144">
        <v>35.96</v>
      </c>
      <c r="K184" s="144"/>
      <c r="L184" s="145">
        <v>75.099999999999994</v>
      </c>
      <c r="M184" s="145">
        <v>146.82</v>
      </c>
      <c r="N184" s="138">
        <v>7770000</v>
      </c>
      <c r="O184" s="138">
        <v>345000000</v>
      </c>
      <c r="P184" s="138">
        <v>47278299.959133632</v>
      </c>
      <c r="Q184" s="138">
        <v>297721700.04086637</v>
      </c>
      <c r="R184" s="87">
        <f t="shared" si="4"/>
        <v>7767987.1118961656</v>
      </c>
      <c r="S184" s="138">
        <v>345000000</v>
      </c>
      <c r="T184" s="87">
        <f t="shared" si="5"/>
        <v>15186363.086133091</v>
      </c>
      <c r="U184" s="135"/>
      <c r="V184" s="115" t="s">
        <v>2043</v>
      </c>
      <c r="W184" s="115" t="s">
        <v>2043</v>
      </c>
      <c r="X184" s="115" t="s">
        <v>772</v>
      </c>
    </row>
    <row r="185" spans="1:24">
      <c r="A185" s="135"/>
      <c r="B185" s="135">
        <v>16</v>
      </c>
      <c r="C185" s="82">
        <v>1</v>
      </c>
      <c r="D185" s="82">
        <v>22</v>
      </c>
      <c r="E185" s="82"/>
      <c r="F185" s="83" t="s">
        <v>2307</v>
      </c>
      <c r="G185" s="82">
        <v>5</v>
      </c>
      <c r="H185" s="144">
        <v>20.12</v>
      </c>
      <c r="I185" s="144">
        <v>35.76</v>
      </c>
      <c r="J185" s="144">
        <v>35.96</v>
      </c>
      <c r="K185" s="144"/>
      <c r="L185" s="145">
        <v>75.099999999999994</v>
      </c>
      <c r="M185" s="145">
        <v>146.82</v>
      </c>
      <c r="N185" s="138">
        <v>7770000</v>
      </c>
      <c r="O185" s="138">
        <v>345000000</v>
      </c>
      <c r="P185" s="138">
        <v>47278299.959133632</v>
      </c>
      <c r="Q185" s="138">
        <v>297721700.04086637</v>
      </c>
      <c r="R185" s="87">
        <f t="shared" si="4"/>
        <v>7767987.1118961656</v>
      </c>
      <c r="S185" s="138">
        <v>345000000</v>
      </c>
      <c r="T185" s="87">
        <f t="shared" si="5"/>
        <v>15186363.086133091</v>
      </c>
      <c r="U185" s="135"/>
      <c r="V185" s="115" t="s">
        <v>2043</v>
      </c>
      <c r="W185" s="115" t="s">
        <v>2043</v>
      </c>
      <c r="X185" s="115" t="s">
        <v>772</v>
      </c>
    </row>
    <row r="186" spans="1:24">
      <c r="A186" s="135"/>
      <c r="B186" s="135">
        <v>16</v>
      </c>
      <c r="C186" s="82">
        <v>1</v>
      </c>
      <c r="D186" s="82">
        <v>22</v>
      </c>
      <c r="E186" s="82"/>
      <c r="F186" s="83" t="s">
        <v>2308</v>
      </c>
      <c r="G186" s="82">
        <v>5</v>
      </c>
      <c r="H186" s="144">
        <v>26.92</v>
      </c>
      <c r="I186" s="144">
        <v>47.84</v>
      </c>
      <c r="J186" s="144">
        <v>48.11</v>
      </c>
      <c r="K186" s="144"/>
      <c r="L186" s="145">
        <v>100.48</v>
      </c>
      <c r="M186" s="145">
        <v>196.43</v>
      </c>
      <c r="N186" s="138">
        <v>7770000</v>
      </c>
      <c r="O186" s="138">
        <v>461600000</v>
      </c>
      <c r="P186" s="138">
        <v>63260561.014101714</v>
      </c>
      <c r="Q186" s="138">
        <v>398339438.98589826</v>
      </c>
      <c r="R186" s="87">
        <f t="shared" si="4"/>
        <v>7768418.3333662916</v>
      </c>
      <c r="S186" s="138">
        <v>461600000</v>
      </c>
      <c r="T186" s="87">
        <f t="shared" si="5"/>
        <v>15186608.411854504</v>
      </c>
      <c r="U186" s="135"/>
      <c r="V186" s="115" t="s">
        <v>2043</v>
      </c>
      <c r="W186" s="115" t="s">
        <v>2043</v>
      </c>
      <c r="X186" s="115" t="s">
        <v>772</v>
      </c>
    </row>
    <row r="187" spans="1:24">
      <c r="A187" s="135"/>
      <c r="B187" s="135">
        <v>16</v>
      </c>
      <c r="C187" s="82">
        <v>1</v>
      </c>
      <c r="D187" s="82">
        <v>22</v>
      </c>
      <c r="E187" s="82"/>
      <c r="F187" s="83" t="s">
        <v>2309</v>
      </c>
      <c r="G187" s="82">
        <v>5</v>
      </c>
      <c r="H187" s="144">
        <v>23.09</v>
      </c>
      <c r="I187" s="144">
        <v>41.04</v>
      </c>
      <c r="J187" s="144">
        <v>41.26</v>
      </c>
      <c r="K187" s="144"/>
      <c r="L187" s="145">
        <v>86.18</v>
      </c>
      <c r="M187" s="145">
        <v>168.48000000000002</v>
      </c>
      <c r="N187" s="138">
        <v>7770000</v>
      </c>
      <c r="O187" s="138">
        <v>396000000</v>
      </c>
      <c r="P187" s="138">
        <v>54271367.521367513</v>
      </c>
      <c r="Q187" s="138">
        <v>341728632.47863251</v>
      </c>
      <c r="R187" s="87">
        <f t="shared" si="4"/>
        <v>7770007.7700077696</v>
      </c>
      <c r="S187" s="138">
        <v>396000000</v>
      </c>
      <c r="T187" s="87">
        <f t="shared" si="5"/>
        <v>15190193.885946961</v>
      </c>
      <c r="U187" s="135"/>
      <c r="V187" s="115" t="s">
        <v>2043</v>
      </c>
      <c r="W187" s="115" t="s">
        <v>2043</v>
      </c>
      <c r="X187" s="115" t="s">
        <v>772</v>
      </c>
    </row>
    <row r="188" spans="1:24">
      <c r="A188" s="135"/>
      <c r="B188" s="135">
        <v>16</v>
      </c>
      <c r="C188" s="82">
        <v>1</v>
      </c>
      <c r="D188" s="82">
        <v>22</v>
      </c>
      <c r="E188" s="82"/>
      <c r="F188" s="83" t="s">
        <v>2310</v>
      </c>
      <c r="G188" s="82">
        <v>5</v>
      </c>
      <c r="H188" s="144">
        <v>29.88</v>
      </c>
      <c r="I188" s="144">
        <v>53.11</v>
      </c>
      <c r="J188" s="144">
        <v>53.4</v>
      </c>
      <c r="K188" s="144"/>
      <c r="L188" s="145">
        <v>111.53</v>
      </c>
      <c r="M188" s="145">
        <v>218.04</v>
      </c>
      <c r="N188" s="138">
        <v>7770000</v>
      </c>
      <c r="O188" s="138">
        <v>512500000</v>
      </c>
      <c r="P188" s="138">
        <v>70232526.141992301</v>
      </c>
      <c r="Q188" s="138">
        <v>442267473.85800767</v>
      </c>
      <c r="R188" s="87">
        <f t="shared" si="4"/>
        <v>7770202.1465467708</v>
      </c>
      <c r="S188" s="138">
        <v>512500000</v>
      </c>
      <c r="T188" s="87">
        <f t="shared" si="5"/>
        <v>15190665.076957392</v>
      </c>
      <c r="U188" s="135"/>
      <c r="V188" s="115" t="s">
        <v>2043</v>
      </c>
      <c r="W188" s="115" t="s">
        <v>2043</v>
      </c>
      <c r="X188" s="115" t="s">
        <v>772</v>
      </c>
    </row>
    <row r="189" spans="1:24">
      <c r="A189" s="135"/>
      <c r="B189" s="135">
        <v>16</v>
      </c>
      <c r="C189" s="82">
        <v>1</v>
      </c>
      <c r="D189" s="82">
        <v>22</v>
      </c>
      <c r="E189" s="82"/>
      <c r="F189" s="83" t="s">
        <v>2311</v>
      </c>
      <c r="G189" s="82">
        <v>5</v>
      </c>
      <c r="H189" s="144">
        <v>13.78</v>
      </c>
      <c r="I189" s="144">
        <v>24.48</v>
      </c>
      <c r="J189" s="144">
        <v>24.62</v>
      </c>
      <c r="K189" s="144"/>
      <c r="L189" s="145">
        <v>51.42</v>
      </c>
      <c r="M189" s="145">
        <v>100.52000000000001</v>
      </c>
      <c r="N189" s="138">
        <v>7770000</v>
      </c>
      <c r="O189" s="138">
        <v>236200000</v>
      </c>
      <c r="P189" s="138">
        <v>32379984.082769595</v>
      </c>
      <c r="Q189" s="138">
        <v>203820015.9172304</v>
      </c>
      <c r="R189" s="87">
        <f t="shared" si="4"/>
        <v>7767871.5308494996</v>
      </c>
      <c r="S189" s="138">
        <v>236200000</v>
      </c>
      <c r="T189" s="87">
        <f t="shared" si="5"/>
        <v>15185267.33335262</v>
      </c>
      <c r="U189" s="135"/>
      <c r="V189" s="115" t="s">
        <v>2043</v>
      </c>
      <c r="W189" s="115" t="s">
        <v>2043</v>
      </c>
      <c r="X189" s="115" t="s">
        <v>772</v>
      </c>
    </row>
    <row r="190" spans="1:24">
      <c r="A190" s="135"/>
      <c r="B190" s="135">
        <v>16</v>
      </c>
      <c r="C190" s="82">
        <v>1</v>
      </c>
      <c r="D190" s="82">
        <v>23</v>
      </c>
      <c r="E190" s="82"/>
      <c r="F190" s="83" t="s">
        <v>2348</v>
      </c>
      <c r="G190" s="82">
        <v>5</v>
      </c>
      <c r="H190" s="144">
        <v>20.309999999999999</v>
      </c>
      <c r="I190" s="144">
        <v>36.1</v>
      </c>
      <c r="J190" s="144">
        <v>36.299999999999997</v>
      </c>
      <c r="K190" s="144"/>
      <c r="L190" s="145">
        <v>75.81</v>
      </c>
      <c r="M190" s="145">
        <v>148.21</v>
      </c>
      <c r="N190" s="138">
        <v>7870000</v>
      </c>
      <c r="O190" s="138">
        <v>352800000</v>
      </c>
      <c r="P190" s="138">
        <v>48346049.52432359</v>
      </c>
      <c r="Q190" s="138">
        <v>304453950.47567642</v>
      </c>
      <c r="R190" s="87">
        <f t="shared" si="4"/>
        <v>7869111.3402303299</v>
      </c>
      <c r="S190" s="138">
        <v>352800000</v>
      </c>
      <c r="T190" s="87">
        <f t="shared" si="5"/>
        <v>15384263.180787986</v>
      </c>
      <c r="U190" s="135"/>
      <c r="V190" s="115" t="s">
        <v>2043</v>
      </c>
      <c r="W190" s="115" t="s">
        <v>2043</v>
      </c>
      <c r="X190" s="115" t="s">
        <v>772</v>
      </c>
    </row>
    <row r="191" spans="1:24">
      <c r="A191" s="135"/>
      <c r="B191" s="135">
        <v>16</v>
      </c>
      <c r="C191" s="82">
        <v>1</v>
      </c>
      <c r="D191" s="82">
        <v>23</v>
      </c>
      <c r="E191" s="82"/>
      <c r="F191" s="83" t="s">
        <v>2312</v>
      </c>
      <c r="G191" s="82">
        <v>5</v>
      </c>
      <c r="H191" s="144">
        <v>19.68</v>
      </c>
      <c r="I191" s="144">
        <v>34.97</v>
      </c>
      <c r="J191" s="144">
        <v>35.159999999999997</v>
      </c>
      <c r="K191" s="144"/>
      <c r="L191" s="145">
        <v>73.44</v>
      </c>
      <c r="M191" s="145">
        <v>143.57</v>
      </c>
      <c r="N191" s="138">
        <v>7870000</v>
      </c>
      <c r="O191" s="138">
        <v>341700000</v>
      </c>
      <c r="P191" s="138">
        <v>46838866.058368742</v>
      </c>
      <c r="Q191" s="138">
        <v>294861133.94163126</v>
      </c>
      <c r="R191" s="87">
        <f t="shared" si="4"/>
        <v>7867846.8820749754</v>
      </c>
      <c r="S191" s="138">
        <v>341700000</v>
      </c>
      <c r="T191" s="87">
        <f t="shared" si="5"/>
        <v>15381083.562901746</v>
      </c>
      <c r="U191" s="135"/>
      <c r="V191" s="115" t="s">
        <v>2043</v>
      </c>
      <c r="W191" s="115" t="s">
        <v>2043</v>
      </c>
      <c r="X191" s="115" t="s">
        <v>772</v>
      </c>
    </row>
    <row r="192" spans="1:24">
      <c r="A192" s="135"/>
      <c r="B192" s="135">
        <v>16</v>
      </c>
      <c r="C192" s="82">
        <v>1</v>
      </c>
      <c r="D192" s="82">
        <v>23</v>
      </c>
      <c r="E192" s="82"/>
      <c r="F192" s="83" t="s">
        <v>2313</v>
      </c>
      <c r="G192" s="82">
        <v>5</v>
      </c>
      <c r="H192" s="144">
        <v>25.75</v>
      </c>
      <c r="I192" s="144">
        <v>45.76</v>
      </c>
      <c r="J192" s="144">
        <v>46.02</v>
      </c>
      <c r="K192" s="144"/>
      <c r="L192" s="145">
        <v>96.11</v>
      </c>
      <c r="M192" s="145">
        <v>187.89</v>
      </c>
      <c r="N192" s="138">
        <v>7870000</v>
      </c>
      <c r="O192" s="138">
        <v>447300000</v>
      </c>
      <c r="P192" s="138">
        <v>61301692.479642347</v>
      </c>
      <c r="Q192" s="138">
        <v>385998307.52035767</v>
      </c>
      <c r="R192" s="87">
        <f t="shared" si="4"/>
        <v>7869911.5756581686</v>
      </c>
      <c r="S192" s="138">
        <v>447300000</v>
      </c>
      <c r="T192" s="87">
        <f t="shared" si="5"/>
        <v>15385263.614092324</v>
      </c>
      <c r="U192" s="135"/>
      <c r="V192" s="115" t="s">
        <v>2043</v>
      </c>
      <c r="W192" s="115" t="s">
        <v>2043</v>
      </c>
      <c r="X192" s="115" t="s">
        <v>772</v>
      </c>
    </row>
    <row r="193" spans="1:24">
      <c r="A193" s="135"/>
      <c r="B193" s="135">
        <v>16</v>
      </c>
      <c r="C193" s="82">
        <v>1</v>
      </c>
      <c r="D193" s="82">
        <v>23</v>
      </c>
      <c r="E193" s="82"/>
      <c r="F193" s="83" t="s">
        <v>2314</v>
      </c>
      <c r="G193" s="82">
        <v>5</v>
      </c>
      <c r="H193" s="144">
        <v>20.36</v>
      </c>
      <c r="I193" s="144">
        <v>36.18</v>
      </c>
      <c r="J193" s="144">
        <v>36.380000000000003</v>
      </c>
      <c r="K193" s="144"/>
      <c r="L193" s="145">
        <v>75.989999999999995</v>
      </c>
      <c r="M193" s="145">
        <v>148.55000000000001</v>
      </c>
      <c r="N193" s="138">
        <v>7870000</v>
      </c>
      <c r="O193" s="138">
        <v>353600000</v>
      </c>
      <c r="P193" s="138">
        <v>48463789.969707169</v>
      </c>
      <c r="Q193" s="138">
        <v>305136210.03029281</v>
      </c>
      <c r="R193" s="87">
        <f t="shared" si="4"/>
        <v>7868903.5330508957</v>
      </c>
      <c r="S193" s="138">
        <v>353600000</v>
      </c>
      <c r="T193" s="87">
        <f t="shared" si="5"/>
        <v>15382624.290494945</v>
      </c>
      <c r="U193" s="135"/>
      <c r="V193" s="115" t="s">
        <v>2043</v>
      </c>
      <c r="W193" s="115" t="s">
        <v>2043</v>
      </c>
      <c r="X193" s="115" t="s">
        <v>772</v>
      </c>
    </row>
    <row r="194" spans="1:24">
      <c r="A194" s="135"/>
      <c r="B194" s="135">
        <v>16</v>
      </c>
      <c r="C194" s="82">
        <v>1</v>
      </c>
      <c r="D194" s="82">
        <v>23</v>
      </c>
      <c r="E194" s="82"/>
      <c r="F194" s="83" t="s">
        <v>2315</v>
      </c>
      <c r="G194" s="82">
        <v>5</v>
      </c>
      <c r="H194" s="144">
        <v>20.12</v>
      </c>
      <c r="I194" s="144">
        <v>35.76</v>
      </c>
      <c r="J194" s="144">
        <v>35.96</v>
      </c>
      <c r="K194" s="144"/>
      <c r="L194" s="145">
        <v>75.099999999999994</v>
      </c>
      <c r="M194" s="145">
        <v>146.82</v>
      </c>
      <c r="N194" s="138">
        <v>7870000</v>
      </c>
      <c r="O194" s="138">
        <v>349500000</v>
      </c>
      <c r="P194" s="138">
        <v>47894973.436861463</v>
      </c>
      <c r="Q194" s="138">
        <v>301605026.56313854</v>
      </c>
      <c r="R194" s="87">
        <f t="shared" si="4"/>
        <v>7869308.6829208983</v>
      </c>
      <c r="S194" s="138">
        <v>349500000</v>
      </c>
      <c r="T194" s="87">
        <f t="shared" si="5"/>
        <v>15384446.08290874</v>
      </c>
      <c r="U194" s="135"/>
      <c r="V194" s="115" t="s">
        <v>2043</v>
      </c>
      <c r="W194" s="115" t="s">
        <v>2043</v>
      </c>
      <c r="X194" s="115" t="s">
        <v>772</v>
      </c>
    </row>
    <row r="195" spans="1:24">
      <c r="A195" s="135"/>
      <c r="B195" s="135">
        <v>16</v>
      </c>
      <c r="C195" s="82">
        <v>1</v>
      </c>
      <c r="D195" s="82">
        <v>23</v>
      </c>
      <c r="E195" s="82"/>
      <c r="F195" s="83" t="s">
        <v>2316</v>
      </c>
      <c r="G195" s="82">
        <v>5</v>
      </c>
      <c r="H195" s="144">
        <v>20.12</v>
      </c>
      <c r="I195" s="144">
        <v>35.76</v>
      </c>
      <c r="J195" s="144">
        <v>35.96</v>
      </c>
      <c r="K195" s="144"/>
      <c r="L195" s="145">
        <v>75.099999999999994</v>
      </c>
      <c r="M195" s="145">
        <v>146.82</v>
      </c>
      <c r="N195" s="138">
        <v>7870000</v>
      </c>
      <c r="O195" s="138">
        <v>349500000</v>
      </c>
      <c r="P195" s="138">
        <v>47894973.436861463</v>
      </c>
      <c r="Q195" s="138">
        <v>301605026.56313854</v>
      </c>
      <c r="R195" s="87">
        <f t="shared" ref="R195:R229" si="6">S195/(M195*0.3025)</f>
        <v>7869308.6829208983</v>
      </c>
      <c r="S195" s="138">
        <v>349500000</v>
      </c>
      <c r="T195" s="87">
        <f t="shared" ref="T195:T229" si="7">S195/(L195*0.3025)</f>
        <v>15384446.08290874</v>
      </c>
      <c r="U195" s="135"/>
      <c r="V195" s="115" t="s">
        <v>2043</v>
      </c>
      <c r="W195" s="115" t="s">
        <v>2043</v>
      </c>
      <c r="X195" s="115" t="s">
        <v>772</v>
      </c>
    </row>
    <row r="196" spans="1:24">
      <c r="A196" s="135"/>
      <c r="B196" s="135">
        <v>16</v>
      </c>
      <c r="C196" s="82">
        <v>1</v>
      </c>
      <c r="D196" s="82">
        <v>23</v>
      </c>
      <c r="E196" s="82"/>
      <c r="F196" s="83" t="s">
        <v>2317</v>
      </c>
      <c r="G196" s="82">
        <v>5</v>
      </c>
      <c r="H196" s="144">
        <v>26.92</v>
      </c>
      <c r="I196" s="144">
        <v>47.84</v>
      </c>
      <c r="J196" s="144">
        <v>48.11</v>
      </c>
      <c r="K196" s="144"/>
      <c r="L196" s="145">
        <v>100.48</v>
      </c>
      <c r="M196" s="145">
        <v>196.43</v>
      </c>
      <c r="N196" s="138">
        <v>7870000</v>
      </c>
      <c r="O196" s="138">
        <v>467600000</v>
      </c>
      <c r="P196" s="138">
        <v>64082838.670264214</v>
      </c>
      <c r="Q196" s="138">
        <v>403517161.32973576</v>
      </c>
      <c r="R196" s="87">
        <f t="shared" si="6"/>
        <v>7869394.3082367368</v>
      </c>
      <c r="S196" s="138">
        <v>467600000</v>
      </c>
      <c r="T196" s="87">
        <f t="shared" si="7"/>
        <v>15384008.001263358</v>
      </c>
      <c r="U196" s="135"/>
      <c r="V196" s="115" t="s">
        <v>2043</v>
      </c>
      <c r="W196" s="115" t="s">
        <v>2043</v>
      </c>
      <c r="X196" s="115" t="s">
        <v>772</v>
      </c>
    </row>
    <row r="197" spans="1:24">
      <c r="A197" s="135"/>
      <c r="B197" s="135">
        <v>16</v>
      </c>
      <c r="C197" s="82">
        <v>1</v>
      </c>
      <c r="D197" s="82">
        <v>23</v>
      </c>
      <c r="E197" s="82"/>
      <c r="F197" s="83" t="s">
        <v>2318</v>
      </c>
      <c r="G197" s="82">
        <v>5</v>
      </c>
      <c r="H197" s="144">
        <v>23.09</v>
      </c>
      <c r="I197" s="144">
        <v>41.04</v>
      </c>
      <c r="J197" s="144">
        <v>41.26</v>
      </c>
      <c r="K197" s="144"/>
      <c r="L197" s="145">
        <v>86.18</v>
      </c>
      <c r="M197" s="145">
        <v>168.48000000000002</v>
      </c>
      <c r="N197" s="138">
        <v>7870000</v>
      </c>
      <c r="O197" s="138">
        <v>401100000</v>
      </c>
      <c r="P197" s="138">
        <v>54970316.951566942</v>
      </c>
      <c r="Q197" s="138">
        <v>346129683.04843307</v>
      </c>
      <c r="R197" s="87">
        <f t="shared" si="6"/>
        <v>7870076.0518942336</v>
      </c>
      <c r="S197" s="138">
        <v>401100000</v>
      </c>
      <c r="T197" s="87">
        <f t="shared" si="7"/>
        <v>15385825.170841733</v>
      </c>
      <c r="U197" s="135"/>
      <c r="V197" s="115" t="s">
        <v>2043</v>
      </c>
      <c r="W197" s="115" t="s">
        <v>2043</v>
      </c>
      <c r="X197" s="115" t="s">
        <v>772</v>
      </c>
    </row>
    <row r="198" spans="1:24">
      <c r="A198" s="135"/>
      <c r="B198" s="135">
        <v>16</v>
      </c>
      <c r="C198" s="82">
        <v>1</v>
      </c>
      <c r="D198" s="82">
        <v>23</v>
      </c>
      <c r="E198" s="82"/>
      <c r="F198" s="83" t="s">
        <v>2319</v>
      </c>
      <c r="G198" s="82">
        <v>5</v>
      </c>
      <c r="H198" s="144">
        <v>29.88</v>
      </c>
      <c r="I198" s="144">
        <v>53.11</v>
      </c>
      <c r="J198" s="144">
        <v>53.4</v>
      </c>
      <c r="K198" s="144"/>
      <c r="L198" s="145">
        <v>111.53</v>
      </c>
      <c r="M198" s="145">
        <v>218.04</v>
      </c>
      <c r="N198" s="138">
        <v>7870000</v>
      </c>
      <c r="O198" s="138">
        <v>519100000</v>
      </c>
      <c r="P198" s="138">
        <v>71136984.039625764</v>
      </c>
      <c r="Q198" s="138">
        <v>447963015.96037424</v>
      </c>
      <c r="R198" s="87">
        <f t="shared" si="6"/>
        <v>7870267.1888242513</v>
      </c>
      <c r="S198" s="138">
        <v>519100000</v>
      </c>
      <c r="T198" s="87">
        <f t="shared" si="7"/>
        <v>15386291.2028265</v>
      </c>
      <c r="U198" s="135"/>
      <c r="V198" s="115" t="s">
        <v>2043</v>
      </c>
      <c r="W198" s="115" t="s">
        <v>2043</v>
      </c>
      <c r="X198" s="115" t="s">
        <v>772</v>
      </c>
    </row>
    <row r="199" spans="1:24">
      <c r="A199" s="135"/>
      <c r="B199" s="135">
        <v>16</v>
      </c>
      <c r="C199" s="82">
        <v>1</v>
      </c>
      <c r="D199" s="82">
        <v>23</v>
      </c>
      <c r="E199" s="82"/>
      <c r="F199" s="83" t="s">
        <v>2320</v>
      </c>
      <c r="G199" s="82">
        <v>5</v>
      </c>
      <c r="H199" s="144">
        <v>13.78</v>
      </c>
      <c r="I199" s="144">
        <v>24.48</v>
      </c>
      <c r="J199" s="144">
        <v>24.62</v>
      </c>
      <c r="K199" s="144"/>
      <c r="L199" s="145">
        <v>51.42</v>
      </c>
      <c r="M199" s="145">
        <v>100.52000000000001</v>
      </c>
      <c r="N199" s="138">
        <v>7870000</v>
      </c>
      <c r="O199" s="138">
        <v>239300000</v>
      </c>
      <c r="P199" s="138">
        <v>32804954.237962592</v>
      </c>
      <c r="Q199" s="138">
        <v>206495045.7620374</v>
      </c>
      <c r="R199" s="87">
        <f t="shared" si="6"/>
        <v>7869820.7338369396</v>
      </c>
      <c r="S199" s="138">
        <v>239300000</v>
      </c>
      <c r="T199" s="87">
        <f t="shared" si="7"/>
        <v>15384565.930869102</v>
      </c>
      <c r="U199" s="135"/>
      <c r="V199" s="115" t="s">
        <v>2043</v>
      </c>
      <c r="W199" s="115" t="s">
        <v>2043</v>
      </c>
      <c r="X199" s="115" t="s">
        <v>772</v>
      </c>
    </row>
    <row r="200" spans="1:24">
      <c r="A200" s="135"/>
      <c r="B200" s="135">
        <v>16</v>
      </c>
      <c r="C200" s="82">
        <v>1</v>
      </c>
      <c r="D200" s="82">
        <v>24</v>
      </c>
      <c r="E200" s="82"/>
      <c r="F200" s="83" t="s">
        <v>2349</v>
      </c>
      <c r="G200" s="82">
        <v>5</v>
      </c>
      <c r="H200" s="144">
        <v>20.309999999999999</v>
      </c>
      <c r="I200" s="144">
        <v>36.1</v>
      </c>
      <c r="J200" s="144">
        <v>36.299999999999997</v>
      </c>
      <c r="K200" s="144"/>
      <c r="L200" s="145">
        <v>75.81</v>
      </c>
      <c r="M200" s="145">
        <v>148.21</v>
      </c>
      <c r="N200" s="138">
        <v>7970000</v>
      </c>
      <c r="O200" s="138">
        <v>357200000</v>
      </c>
      <c r="P200" s="138">
        <v>48949004.790499963</v>
      </c>
      <c r="Q200" s="138">
        <v>308250995.20950001</v>
      </c>
      <c r="R200" s="87">
        <f t="shared" si="6"/>
        <v>7967252.184609619</v>
      </c>
      <c r="S200" s="138">
        <v>357200000</v>
      </c>
      <c r="T200" s="87">
        <f t="shared" si="7"/>
        <v>15576130.408666296</v>
      </c>
      <c r="U200" s="135"/>
      <c r="V200" s="115" t="s">
        <v>2043</v>
      </c>
      <c r="W200" s="115" t="s">
        <v>2043</v>
      </c>
      <c r="X200" s="115" t="s">
        <v>772</v>
      </c>
    </row>
    <row r="201" spans="1:24">
      <c r="A201" s="135"/>
      <c r="B201" s="135">
        <v>16</v>
      </c>
      <c r="C201" s="82">
        <v>1</v>
      </c>
      <c r="D201" s="82">
        <v>24</v>
      </c>
      <c r="E201" s="82"/>
      <c r="F201" s="83" t="s">
        <v>2321</v>
      </c>
      <c r="G201" s="82">
        <v>5</v>
      </c>
      <c r="H201" s="144">
        <v>19.68</v>
      </c>
      <c r="I201" s="144">
        <v>34.97</v>
      </c>
      <c r="J201" s="144">
        <v>35.159999999999997</v>
      </c>
      <c r="K201" s="144"/>
      <c r="L201" s="145">
        <v>73.44</v>
      </c>
      <c r="M201" s="145">
        <v>143.57</v>
      </c>
      <c r="N201" s="138">
        <v>7970000</v>
      </c>
      <c r="O201" s="138">
        <v>346100000</v>
      </c>
      <c r="P201" s="138">
        <v>47442000.417914607</v>
      </c>
      <c r="Q201" s="138">
        <v>298657999.58208537</v>
      </c>
      <c r="R201" s="87">
        <f t="shared" si="6"/>
        <v>7969159.513860547</v>
      </c>
      <c r="S201" s="138">
        <v>346100000</v>
      </c>
      <c r="T201" s="87">
        <f t="shared" si="7"/>
        <v>15579142.58449018</v>
      </c>
      <c r="U201" s="135"/>
      <c r="V201" s="115" t="s">
        <v>2043</v>
      </c>
      <c r="W201" s="115" t="s">
        <v>2043</v>
      </c>
      <c r="X201" s="115" t="s">
        <v>772</v>
      </c>
    </row>
    <row r="202" spans="1:24">
      <c r="A202" s="135"/>
      <c r="B202" s="135">
        <v>16</v>
      </c>
      <c r="C202" s="82">
        <v>1</v>
      </c>
      <c r="D202" s="82">
        <v>24</v>
      </c>
      <c r="E202" s="82"/>
      <c r="F202" s="83" t="s">
        <v>2322</v>
      </c>
      <c r="G202" s="82">
        <v>5</v>
      </c>
      <c r="H202" s="144">
        <v>25.75</v>
      </c>
      <c r="I202" s="144">
        <v>45.76</v>
      </c>
      <c r="J202" s="144">
        <v>46.02</v>
      </c>
      <c r="K202" s="144"/>
      <c r="L202" s="145">
        <v>96.11</v>
      </c>
      <c r="M202" s="145">
        <v>187.89</v>
      </c>
      <c r="N202" s="138">
        <v>7970000</v>
      </c>
      <c r="O202" s="138">
        <v>453000000</v>
      </c>
      <c r="P202" s="138">
        <v>62082867.63531854</v>
      </c>
      <c r="Q202" s="138">
        <v>390917132.36468148</v>
      </c>
      <c r="R202" s="87">
        <f t="shared" si="6"/>
        <v>7970198.8459046511</v>
      </c>
      <c r="S202" s="138">
        <v>453000000</v>
      </c>
      <c r="T202" s="87">
        <f t="shared" si="7"/>
        <v>15581319.957933877</v>
      </c>
      <c r="U202" s="135"/>
      <c r="V202" s="115" t="s">
        <v>2043</v>
      </c>
      <c r="W202" s="115" t="s">
        <v>2043</v>
      </c>
      <c r="X202" s="115" t="s">
        <v>772</v>
      </c>
    </row>
    <row r="203" spans="1:24">
      <c r="A203" s="135"/>
      <c r="B203" s="135">
        <v>16</v>
      </c>
      <c r="C203" s="82">
        <v>1</v>
      </c>
      <c r="D203" s="82">
        <v>24</v>
      </c>
      <c r="E203" s="82"/>
      <c r="F203" s="83" t="s">
        <v>2323</v>
      </c>
      <c r="G203" s="82">
        <v>5</v>
      </c>
      <c r="H203" s="144">
        <v>20.36</v>
      </c>
      <c r="I203" s="144">
        <v>36.18</v>
      </c>
      <c r="J203" s="144">
        <v>36.380000000000003</v>
      </c>
      <c r="K203" s="144"/>
      <c r="L203" s="145">
        <v>75.989999999999995</v>
      </c>
      <c r="M203" s="145">
        <v>148.55000000000001</v>
      </c>
      <c r="N203" s="138">
        <v>7970000</v>
      </c>
      <c r="O203" s="138">
        <v>358100000</v>
      </c>
      <c r="P203" s="138">
        <v>49080552.002692692</v>
      </c>
      <c r="Q203" s="138">
        <v>309019447.9973073</v>
      </c>
      <c r="R203" s="87">
        <f t="shared" si="6"/>
        <v>7969045.1221310124</v>
      </c>
      <c r="S203" s="138">
        <v>358100000</v>
      </c>
      <c r="T203" s="87">
        <f t="shared" si="7"/>
        <v>15578387.325866062</v>
      </c>
      <c r="U203" s="135"/>
      <c r="V203" s="115" t="s">
        <v>2043</v>
      </c>
      <c r="W203" s="115" t="s">
        <v>2043</v>
      </c>
      <c r="X203" s="115" t="s">
        <v>772</v>
      </c>
    </row>
    <row r="204" spans="1:24">
      <c r="A204" s="135"/>
      <c r="B204" s="135">
        <v>16</v>
      </c>
      <c r="C204" s="82">
        <v>1</v>
      </c>
      <c r="D204" s="82">
        <v>24</v>
      </c>
      <c r="E204" s="82"/>
      <c r="F204" s="83" t="s">
        <v>2324</v>
      </c>
      <c r="G204" s="82">
        <v>5</v>
      </c>
      <c r="H204" s="144">
        <v>20.12</v>
      </c>
      <c r="I204" s="144">
        <v>35.76</v>
      </c>
      <c r="J204" s="144">
        <v>35.96</v>
      </c>
      <c r="K204" s="144"/>
      <c r="L204" s="145">
        <v>75.099999999999994</v>
      </c>
      <c r="M204" s="145">
        <v>146.82</v>
      </c>
      <c r="N204" s="138">
        <v>7970000</v>
      </c>
      <c r="O204" s="138">
        <v>353900000</v>
      </c>
      <c r="P204" s="138">
        <v>48497943.059528679</v>
      </c>
      <c r="Q204" s="138">
        <v>305402056.94047129</v>
      </c>
      <c r="R204" s="87">
        <f t="shared" si="6"/>
        <v>7968378.6634784145</v>
      </c>
      <c r="S204" s="138">
        <v>353900000</v>
      </c>
      <c r="T204" s="87">
        <f t="shared" si="7"/>
        <v>15578127.235311596</v>
      </c>
      <c r="U204" s="135"/>
      <c r="V204" s="115" t="s">
        <v>2043</v>
      </c>
      <c r="W204" s="115" t="s">
        <v>2043</v>
      </c>
      <c r="X204" s="115" t="s">
        <v>772</v>
      </c>
    </row>
    <row r="205" spans="1:24">
      <c r="A205" s="135"/>
      <c r="B205" s="135">
        <v>16</v>
      </c>
      <c r="C205" s="82">
        <v>1</v>
      </c>
      <c r="D205" s="82">
        <v>24</v>
      </c>
      <c r="E205" s="82"/>
      <c r="F205" s="83" t="s">
        <v>2325</v>
      </c>
      <c r="G205" s="82">
        <v>5</v>
      </c>
      <c r="H205" s="144">
        <v>20.12</v>
      </c>
      <c r="I205" s="144">
        <v>35.76</v>
      </c>
      <c r="J205" s="144">
        <v>35.96</v>
      </c>
      <c r="K205" s="144"/>
      <c r="L205" s="145">
        <v>75.099999999999994</v>
      </c>
      <c r="M205" s="145">
        <v>146.82</v>
      </c>
      <c r="N205" s="138">
        <v>7970000</v>
      </c>
      <c r="O205" s="138">
        <v>353900000</v>
      </c>
      <c r="P205" s="138">
        <v>48497943.059528679</v>
      </c>
      <c r="Q205" s="138">
        <v>305402056.94047129</v>
      </c>
      <c r="R205" s="87">
        <f t="shared" si="6"/>
        <v>7968378.6634784145</v>
      </c>
      <c r="S205" s="138">
        <v>353900000</v>
      </c>
      <c r="T205" s="87">
        <f t="shared" si="7"/>
        <v>15578127.235311596</v>
      </c>
      <c r="U205" s="135"/>
      <c r="V205" s="115" t="s">
        <v>2043</v>
      </c>
      <c r="W205" s="115" t="s">
        <v>2043</v>
      </c>
      <c r="X205" s="115" t="s">
        <v>772</v>
      </c>
    </row>
    <row r="206" spans="1:24">
      <c r="A206" s="135"/>
      <c r="B206" s="135">
        <v>16</v>
      </c>
      <c r="C206" s="82">
        <v>1</v>
      </c>
      <c r="D206" s="82">
        <v>24</v>
      </c>
      <c r="E206" s="82"/>
      <c r="F206" s="83" t="s">
        <v>2326</v>
      </c>
      <c r="G206" s="82">
        <v>5</v>
      </c>
      <c r="H206" s="144">
        <v>26.92</v>
      </c>
      <c r="I206" s="144">
        <v>47.84</v>
      </c>
      <c r="J206" s="144">
        <v>48.11</v>
      </c>
      <c r="K206" s="144"/>
      <c r="L206" s="145">
        <v>100.48</v>
      </c>
      <c r="M206" s="145">
        <v>196.43</v>
      </c>
      <c r="N206" s="138">
        <v>7970000</v>
      </c>
      <c r="O206" s="138">
        <v>473500000</v>
      </c>
      <c r="P206" s="138">
        <v>64891411.698824003</v>
      </c>
      <c r="Q206" s="138">
        <v>408608588.30117601</v>
      </c>
      <c r="R206" s="87">
        <f t="shared" si="6"/>
        <v>7968687.3501926754</v>
      </c>
      <c r="S206" s="138">
        <v>473500000</v>
      </c>
      <c r="T206" s="87">
        <f t="shared" si="7"/>
        <v>15578117.597515397</v>
      </c>
      <c r="U206" s="135"/>
      <c r="V206" s="115" t="s">
        <v>2043</v>
      </c>
      <c r="W206" s="115" t="s">
        <v>2043</v>
      </c>
      <c r="X206" s="115" t="s">
        <v>772</v>
      </c>
    </row>
    <row r="207" spans="1:24">
      <c r="A207" s="135"/>
      <c r="B207" s="135">
        <v>16</v>
      </c>
      <c r="C207" s="82">
        <v>1</v>
      </c>
      <c r="D207" s="82">
        <v>24</v>
      </c>
      <c r="E207" s="82"/>
      <c r="F207" s="83" t="s">
        <v>2327</v>
      </c>
      <c r="G207" s="82">
        <v>5</v>
      </c>
      <c r="H207" s="144">
        <v>23.09</v>
      </c>
      <c r="I207" s="144">
        <v>41.04</v>
      </c>
      <c r="J207" s="144">
        <v>41.26</v>
      </c>
      <c r="K207" s="144"/>
      <c r="L207" s="145">
        <v>86.18</v>
      </c>
      <c r="M207" s="145">
        <v>168.48000000000002</v>
      </c>
      <c r="N207" s="138">
        <v>7970000</v>
      </c>
      <c r="O207" s="138">
        <v>406200000</v>
      </c>
      <c r="P207" s="138">
        <v>55669266.381766379</v>
      </c>
      <c r="Q207" s="138">
        <v>350530733.61823362</v>
      </c>
      <c r="R207" s="87">
        <f t="shared" si="6"/>
        <v>7970144.3337806966</v>
      </c>
      <c r="S207" s="138">
        <v>406200000</v>
      </c>
      <c r="T207" s="87">
        <f t="shared" si="7"/>
        <v>15581456.455736505</v>
      </c>
      <c r="U207" s="135"/>
      <c r="V207" s="115" t="s">
        <v>2043</v>
      </c>
      <c r="W207" s="115" t="s">
        <v>2043</v>
      </c>
      <c r="X207" s="115" t="s">
        <v>772</v>
      </c>
    </row>
    <row r="208" spans="1:24">
      <c r="A208" s="135"/>
      <c r="B208" s="135">
        <v>16</v>
      </c>
      <c r="C208" s="82">
        <v>1</v>
      </c>
      <c r="D208" s="82">
        <v>24</v>
      </c>
      <c r="E208" s="82"/>
      <c r="F208" s="83" t="s">
        <v>2328</v>
      </c>
      <c r="G208" s="82">
        <v>5</v>
      </c>
      <c r="H208" s="144">
        <v>29.88</v>
      </c>
      <c r="I208" s="144">
        <v>53.11</v>
      </c>
      <c r="J208" s="144">
        <v>53.4</v>
      </c>
      <c r="K208" s="144"/>
      <c r="L208" s="145">
        <v>111.53</v>
      </c>
      <c r="M208" s="145">
        <v>218.04</v>
      </c>
      <c r="N208" s="138">
        <v>7970000</v>
      </c>
      <c r="O208" s="138">
        <v>525700000</v>
      </c>
      <c r="P208" s="138">
        <v>72041441.937259227</v>
      </c>
      <c r="Q208" s="138">
        <v>453658558.0627408</v>
      </c>
      <c r="R208" s="87">
        <f t="shared" si="6"/>
        <v>7970332.2311017318</v>
      </c>
      <c r="S208" s="138">
        <v>525700000</v>
      </c>
      <c r="T208" s="87">
        <f t="shared" si="7"/>
        <v>15581917.32869561</v>
      </c>
      <c r="U208" s="135"/>
      <c r="V208" s="115" t="s">
        <v>2043</v>
      </c>
      <c r="W208" s="115" t="s">
        <v>2043</v>
      </c>
      <c r="X208" s="115" t="s">
        <v>772</v>
      </c>
    </row>
    <row r="209" spans="1:24">
      <c r="A209" s="135"/>
      <c r="B209" s="135">
        <v>16</v>
      </c>
      <c r="C209" s="82">
        <v>1</v>
      </c>
      <c r="D209" s="82">
        <v>24</v>
      </c>
      <c r="E209" s="82"/>
      <c r="F209" s="83" t="s">
        <v>2329</v>
      </c>
      <c r="G209" s="82">
        <v>5</v>
      </c>
      <c r="H209" s="144">
        <v>13.78</v>
      </c>
      <c r="I209" s="144">
        <v>24.48</v>
      </c>
      <c r="J209" s="144">
        <v>24.62</v>
      </c>
      <c r="K209" s="144"/>
      <c r="L209" s="145">
        <v>51.42</v>
      </c>
      <c r="M209" s="145">
        <v>100.52000000000001</v>
      </c>
      <c r="N209" s="138">
        <v>7970000</v>
      </c>
      <c r="O209" s="138">
        <v>242300000</v>
      </c>
      <c r="P209" s="138">
        <v>33216215.678471942</v>
      </c>
      <c r="Q209" s="138">
        <v>209083784.32152805</v>
      </c>
      <c r="R209" s="87">
        <f t="shared" si="6"/>
        <v>7968481.2528570434</v>
      </c>
      <c r="S209" s="138">
        <v>242300000</v>
      </c>
      <c r="T209" s="87">
        <f t="shared" si="7"/>
        <v>15577435.541368924</v>
      </c>
      <c r="U209" s="135"/>
      <c r="V209" s="115" t="s">
        <v>2043</v>
      </c>
      <c r="W209" s="115" t="s">
        <v>2043</v>
      </c>
      <c r="X209" s="115" t="s">
        <v>772</v>
      </c>
    </row>
    <row r="210" spans="1:24">
      <c r="A210" s="135"/>
      <c r="B210" s="135">
        <v>16</v>
      </c>
      <c r="C210" s="82">
        <v>1</v>
      </c>
      <c r="D210" s="82">
        <v>25</v>
      </c>
      <c r="E210" s="82"/>
      <c r="F210" s="83" t="s">
        <v>2350</v>
      </c>
      <c r="G210" s="82">
        <v>5</v>
      </c>
      <c r="H210" s="144">
        <v>20.309999999999999</v>
      </c>
      <c r="I210" s="144">
        <v>36.1</v>
      </c>
      <c r="J210" s="144">
        <v>36.299999999999997</v>
      </c>
      <c r="K210" s="144"/>
      <c r="L210" s="145">
        <v>75.81</v>
      </c>
      <c r="M210" s="145">
        <v>148.21</v>
      </c>
      <c r="N210" s="138">
        <v>8070000</v>
      </c>
      <c r="O210" s="138">
        <v>361700000</v>
      </c>
      <c r="P210" s="138">
        <v>49565663.585453071</v>
      </c>
      <c r="Q210" s="138">
        <v>312134336.41454691</v>
      </c>
      <c r="R210" s="87">
        <f t="shared" si="6"/>
        <v>8067623.5027248021</v>
      </c>
      <c r="S210" s="138">
        <v>361700000</v>
      </c>
      <c r="T210" s="87">
        <f t="shared" si="7"/>
        <v>15772358.255360018</v>
      </c>
      <c r="U210" s="135"/>
      <c r="V210" s="115" t="s">
        <v>2043</v>
      </c>
      <c r="W210" s="115" t="s">
        <v>2043</v>
      </c>
      <c r="X210" s="115" t="s">
        <v>772</v>
      </c>
    </row>
    <row r="211" spans="1:24">
      <c r="A211" s="135"/>
      <c r="B211" s="135">
        <v>16</v>
      </c>
      <c r="C211" s="82">
        <v>1</v>
      </c>
      <c r="D211" s="82">
        <v>25</v>
      </c>
      <c r="E211" s="82"/>
      <c r="F211" s="83" t="s">
        <v>2330</v>
      </c>
      <c r="G211" s="82">
        <v>5</v>
      </c>
      <c r="H211" s="144">
        <v>19.68</v>
      </c>
      <c r="I211" s="144">
        <v>34.97</v>
      </c>
      <c r="J211" s="144">
        <v>35.159999999999997</v>
      </c>
      <c r="K211" s="144"/>
      <c r="L211" s="145">
        <v>73.44</v>
      </c>
      <c r="M211" s="145">
        <v>143.57</v>
      </c>
      <c r="N211" s="138">
        <v>8070000</v>
      </c>
      <c r="O211" s="138">
        <v>350400000</v>
      </c>
      <c r="P211" s="138">
        <v>48031427.178379886</v>
      </c>
      <c r="Q211" s="138">
        <v>302368572.82162011</v>
      </c>
      <c r="R211" s="87">
        <f t="shared" si="6"/>
        <v>8068169.585832811</v>
      </c>
      <c r="S211" s="138">
        <v>350400000</v>
      </c>
      <c r="T211" s="87">
        <f t="shared" si="7"/>
        <v>15772700.264678875</v>
      </c>
      <c r="U211" s="135"/>
      <c r="V211" s="115" t="s">
        <v>2043</v>
      </c>
      <c r="W211" s="115" t="s">
        <v>2043</v>
      </c>
      <c r="X211" s="115" t="s">
        <v>772</v>
      </c>
    </row>
    <row r="212" spans="1:24">
      <c r="A212" s="135"/>
      <c r="B212" s="135">
        <v>16</v>
      </c>
      <c r="C212" s="82">
        <v>1</v>
      </c>
      <c r="D212" s="82">
        <v>25</v>
      </c>
      <c r="E212" s="82"/>
      <c r="F212" s="83" t="s">
        <v>2331</v>
      </c>
      <c r="G212" s="82">
        <v>5</v>
      </c>
      <c r="H212" s="144">
        <v>25.75</v>
      </c>
      <c r="I212" s="144">
        <v>45.76</v>
      </c>
      <c r="J212" s="144">
        <v>46.02</v>
      </c>
      <c r="K212" s="144"/>
      <c r="L212" s="145">
        <v>96.11</v>
      </c>
      <c r="M212" s="145">
        <v>187.89</v>
      </c>
      <c r="N212" s="138">
        <v>8070000</v>
      </c>
      <c r="O212" s="138">
        <v>458600000</v>
      </c>
      <c r="P212" s="138">
        <v>62850337.963702172</v>
      </c>
      <c r="Q212" s="138">
        <v>395749662.0362978</v>
      </c>
      <c r="R212" s="87">
        <f t="shared" si="6"/>
        <v>8068726.6903573358</v>
      </c>
      <c r="S212" s="138">
        <v>458600000</v>
      </c>
      <c r="T212" s="87">
        <f t="shared" si="7"/>
        <v>15773936.716795752</v>
      </c>
      <c r="U212" s="135"/>
      <c r="V212" s="115" t="s">
        <v>2043</v>
      </c>
      <c r="W212" s="115" t="s">
        <v>2043</v>
      </c>
      <c r="X212" s="115" t="s">
        <v>772</v>
      </c>
    </row>
    <row r="213" spans="1:24">
      <c r="A213" s="135"/>
      <c r="B213" s="135">
        <v>16</v>
      </c>
      <c r="C213" s="82">
        <v>1</v>
      </c>
      <c r="D213" s="82">
        <v>25</v>
      </c>
      <c r="E213" s="82"/>
      <c r="F213" s="83" t="s">
        <v>2332</v>
      </c>
      <c r="G213" s="82">
        <v>5</v>
      </c>
      <c r="H213" s="144">
        <v>20.36</v>
      </c>
      <c r="I213" s="144">
        <v>36.18</v>
      </c>
      <c r="J213" s="144">
        <v>36.380000000000003</v>
      </c>
      <c r="K213" s="144"/>
      <c r="L213" s="145">
        <v>75.989999999999995</v>
      </c>
      <c r="M213" s="145">
        <v>148.55000000000001</v>
      </c>
      <c r="N213" s="138">
        <v>8070000</v>
      </c>
      <c r="O213" s="138">
        <v>362600000</v>
      </c>
      <c r="P213" s="138">
        <v>49697314.035678215</v>
      </c>
      <c r="Q213" s="138">
        <v>312902685.96432179</v>
      </c>
      <c r="R213" s="87">
        <f t="shared" si="6"/>
        <v>8069186.7112111282</v>
      </c>
      <c r="S213" s="138">
        <v>362600000</v>
      </c>
      <c r="T213" s="87">
        <f t="shared" si="7"/>
        <v>15774150.361237181</v>
      </c>
      <c r="U213" s="135"/>
      <c r="V213" s="115" t="s">
        <v>2043</v>
      </c>
      <c r="W213" s="115" t="s">
        <v>2043</v>
      </c>
      <c r="X213" s="115" t="s">
        <v>772</v>
      </c>
    </row>
    <row r="214" spans="1:24">
      <c r="A214" s="135"/>
      <c r="B214" s="135">
        <v>16</v>
      </c>
      <c r="C214" s="82">
        <v>1</v>
      </c>
      <c r="D214" s="82">
        <v>25</v>
      </c>
      <c r="E214" s="82"/>
      <c r="F214" s="83" t="s">
        <v>2333</v>
      </c>
      <c r="G214" s="82">
        <v>5</v>
      </c>
      <c r="H214" s="144">
        <v>20.12</v>
      </c>
      <c r="I214" s="144">
        <v>35.76</v>
      </c>
      <c r="J214" s="144">
        <v>35.96</v>
      </c>
      <c r="K214" s="144"/>
      <c r="L214" s="145">
        <v>75.099999999999994</v>
      </c>
      <c r="M214" s="145">
        <v>146.82</v>
      </c>
      <c r="N214" s="138">
        <v>8070000</v>
      </c>
      <c r="O214" s="138">
        <v>358300000</v>
      </c>
      <c r="P214" s="138">
        <v>49100912.682195887</v>
      </c>
      <c r="Q214" s="138">
        <v>309199087.3178041</v>
      </c>
      <c r="R214" s="87">
        <f t="shared" si="6"/>
        <v>8067448.6440359307</v>
      </c>
      <c r="S214" s="138">
        <v>358300000</v>
      </c>
      <c r="T214" s="87">
        <f t="shared" si="7"/>
        <v>15771808.387714453</v>
      </c>
      <c r="U214" s="135"/>
      <c r="V214" s="115" t="s">
        <v>2043</v>
      </c>
      <c r="W214" s="115" t="s">
        <v>2043</v>
      </c>
      <c r="X214" s="115" t="s">
        <v>772</v>
      </c>
    </row>
    <row r="215" spans="1:24">
      <c r="A215" s="135"/>
      <c r="B215" s="135">
        <v>16</v>
      </c>
      <c r="C215" s="82">
        <v>1</v>
      </c>
      <c r="D215" s="82">
        <v>25</v>
      </c>
      <c r="E215" s="82"/>
      <c r="F215" s="83" t="s">
        <v>2334</v>
      </c>
      <c r="G215" s="82">
        <v>5</v>
      </c>
      <c r="H215" s="144">
        <v>20.12</v>
      </c>
      <c r="I215" s="144">
        <v>35.76</v>
      </c>
      <c r="J215" s="144">
        <v>35.96</v>
      </c>
      <c r="K215" s="144"/>
      <c r="L215" s="145">
        <v>75.099999999999994</v>
      </c>
      <c r="M215" s="145">
        <v>146.82</v>
      </c>
      <c r="N215" s="138">
        <v>8070000</v>
      </c>
      <c r="O215" s="138">
        <v>358300000</v>
      </c>
      <c r="P215" s="138">
        <v>49100912.682195887</v>
      </c>
      <c r="Q215" s="138">
        <v>309199087.3178041</v>
      </c>
      <c r="R215" s="87">
        <f t="shared" si="6"/>
        <v>8067448.6440359307</v>
      </c>
      <c r="S215" s="138">
        <v>358300000</v>
      </c>
      <c r="T215" s="87">
        <f t="shared" si="7"/>
        <v>15771808.387714453</v>
      </c>
      <c r="U215" s="135"/>
      <c r="V215" s="115" t="s">
        <v>2043</v>
      </c>
      <c r="W215" s="115" t="s">
        <v>2043</v>
      </c>
      <c r="X215" s="115" t="s">
        <v>772</v>
      </c>
    </row>
    <row r="216" spans="1:24">
      <c r="A216" s="135"/>
      <c r="B216" s="135">
        <v>16</v>
      </c>
      <c r="C216" s="82">
        <v>1</v>
      </c>
      <c r="D216" s="82">
        <v>25</v>
      </c>
      <c r="E216" s="82"/>
      <c r="F216" s="83" t="s">
        <v>2335</v>
      </c>
      <c r="G216" s="82">
        <v>5</v>
      </c>
      <c r="H216" s="144">
        <v>26.92</v>
      </c>
      <c r="I216" s="144">
        <v>47.84</v>
      </c>
      <c r="J216" s="144">
        <v>48.11</v>
      </c>
      <c r="K216" s="144"/>
      <c r="L216" s="145">
        <v>100.48</v>
      </c>
      <c r="M216" s="145">
        <v>196.43</v>
      </c>
      <c r="N216" s="138">
        <v>8070000</v>
      </c>
      <c r="O216" s="138">
        <v>479500000</v>
      </c>
      <c r="P216" s="138">
        <v>65713689.354986504</v>
      </c>
      <c r="Q216" s="138">
        <v>413786310.64501351</v>
      </c>
      <c r="R216" s="87">
        <f t="shared" si="6"/>
        <v>8069663.3250631206</v>
      </c>
      <c r="S216" s="138">
        <v>479500000</v>
      </c>
      <c r="T216" s="87">
        <f t="shared" si="7"/>
        <v>15775517.186924251</v>
      </c>
      <c r="U216" s="135"/>
      <c r="V216" s="115" t="s">
        <v>2043</v>
      </c>
      <c r="W216" s="115" t="s">
        <v>2043</v>
      </c>
      <c r="X216" s="115" t="s">
        <v>772</v>
      </c>
    </row>
    <row r="217" spans="1:24">
      <c r="A217" s="135"/>
      <c r="B217" s="135">
        <v>16</v>
      </c>
      <c r="C217" s="82">
        <v>1</v>
      </c>
      <c r="D217" s="82">
        <v>25</v>
      </c>
      <c r="E217" s="82"/>
      <c r="F217" s="83" t="s">
        <v>2336</v>
      </c>
      <c r="G217" s="82">
        <v>5</v>
      </c>
      <c r="H217" s="144">
        <v>23.09</v>
      </c>
      <c r="I217" s="144">
        <v>41.04</v>
      </c>
      <c r="J217" s="144">
        <v>41.26</v>
      </c>
      <c r="K217" s="144"/>
      <c r="L217" s="145">
        <v>86.18</v>
      </c>
      <c r="M217" s="145">
        <v>168.48000000000002</v>
      </c>
      <c r="N217" s="138">
        <v>8070000</v>
      </c>
      <c r="O217" s="138">
        <v>411300000</v>
      </c>
      <c r="P217" s="138">
        <v>56368215.811965808</v>
      </c>
      <c r="Q217" s="138">
        <v>354931784.18803418</v>
      </c>
      <c r="R217" s="87">
        <f t="shared" si="6"/>
        <v>8070212.6156671606</v>
      </c>
      <c r="S217" s="138">
        <v>411300000</v>
      </c>
      <c r="T217" s="87">
        <f t="shared" si="7"/>
        <v>15777087.740631275</v>
      </c>
      <c r="U217" s="135"/>
      <c r="V217" s="115" t="s">
        <v>2043</v>
      </c>
      <c r="W217" s="115" t="s">
        <v>2043</v>
      </c>
      <c r="X217" s="115" t="s">
        <v>772</v>
      </c>
    </row>
    <row r="218" spans="1:24">
      <c r="A218" s="135"/>
      <c r="B218" s="135">
        <v>16</v>
      </c>
      <c r="C218" s="82">
        <v>1</v>
      </c>
      <c r="D218" s="82">
        <v>25</v>
      </c>
      <c r="E218" s="82"/>
      <c r="F218" s="83" t="s">
        <v>2337</v>
      </c>
      <c r="G218" s="82">
        <v>5</v>
      </c>
      <c r="H218" s="144">
        <v>29.88</v>
      </c>
      <c r="I218" s="144">
        <v>53.11</v>
      </c>
      <c r="J218" s="144">
        <v>53.4</v>
      </c>
      <c r="K218" s="144"/>
      <c r="L218" s="145">
        <v>111.53</v>
      </c>
      <c r="M218" s="145">
        <v>218.04</v>
      </c>
      <c r="N218" s="138">
        <v>8070000</v>
      </c>
      <c r="O218" s="138">
        <v>532200000</v>
      </c>
      <c r="P218" s="138">
        <v>72932195.927352786</v>
      </c>
      <c r="Q218" s="138">
        <v>459267804.07264721</v>
      </c>
      <c r="R218" s="87">
        <f t="shared" si="6"/>
        <v>8068881.1363750082</v>
      </c>
      <c r="S218" s="138">
        <v>532200000</v>
      </c>
      <c r="T218" s="87">
        <f t="shared" si="7"/>
        <v>15774579.422354583</v>
      </c>
      <c r="U218" s="135"/>
      <c r="V218" s="115" t="s">
        <v>2043</v>
      </c>
      <c r="W218" s="115" t="s">
        <v>2043</v>
      </c>
      <c r="X218" s="115" t="s">
        <v>772</v>
      </c>
    </row>
    <row r="219" spans="1:24">
      <c r="A219" s="135"/>
      <c r="B219" s="135">
        <v>16</v>
      </c>
      <c r="C219" s="82">
        <v>1</v>
      </c>
      <c r="D219" s="82">
        <v>25</v>
      </c>
      <c r="E219" s="82"/>
      <c r="F219" s="83" t="s">
        <v>2338</v>
      </c>
      <c r="G219" s="82">
        <v>5</v>
      </c>
      <c r="H219" s="144">
        <v>13.78</v>
      </c>
      <c r="I219" s="144">
        <v>24.48</v>
      </c>
      <c r="J219" s="144">
        <v>24.62</v>
      </c>
      <c r="K219" s="144"/>
      <c r="L219" s="145">
        <v>51.42</v>
      </c>
      <c r="M219" s="145">
        <v>100.52000000000001</v>
      </c>
      <c r="N219" s="138">
        <v>8070000</v>
      </c>
      <c r="O219" s="138">
        <v>245400000</v>
      </c>
      <c r="P219" s="138">
        <v>33641185.833664939</v>
      </c>
      <c r="Q219" s="138">
        <v>211758814.16633505</v>
      </c>
      <c r="R219" s="87">
        <f t="shared" si="6"/>
        <v>8070430.4558444843</v>
      </c>
      <c r="S219" s="138">
        <v>245400000</v>
      </c>
      <c r="T219" s="87">
        <f t="shared" si="7"/>
        <v>15776734.138885405</v>
      </c>
      <c r="U219" s="135"/>
      <c r="V219" s="115" t="s">
        <v>2043</v>
      </c>
      <c r="W219" s="115" t="s">
        <v>2043</v>
      </c>
      <c r="X219" s="115" t="s">
        <v>772</v>
      </c>
    </row>
    <row r="220" spans="1:24">
      <c r="A220" s="135"/>
      <c r="B220" s="135">
        <v>16</v>
      </c>
      <c r="C220" s="82">
        <v>1</v>
      </c>
      <c r="D220" s="82">
        <v>26</v>
      </c>
      <c r="E220" s="82"/>
      <c r="F220" s="83" t="s">
        <v>2351</v>
      </c>
      <c r="G220" s="82">
        <v>5</v>
      </c>
      <c r="H220" s="144">
        <v>20.309999999999999</v>
      </c>
      <c r="I220" s="144">
        <v>36.1</v>
      </c>
      <c r="J220" s="144">
        <v>36.299999999999997</v>
      </c>
      <c r="K220" s="144"/>
      <c r="L220" s="145">
        <v>75.81</v>
      </c>
      <c r="M220" s="145">
        <v>148.21</v>
      </c>
      <c r="N220" s="138">
        <v>8170000</v>
      </c>
      <c r="O220" s="138">
        <v>366200000</v>
      </c>
      <c r="P220" s="138">
        <v>50182322.380406179</v>
      </c>
      <c r="Q220" s="138">
        <v>316017677.6195938</v>
      </c>
      <c r="R220" s="87">
        <f t="shared" si="6"/>
        <v>8167994.8208399853</v>
      </c>
      <c r="S220" s="138">
        <v>366200000</v>
      </c>
      <c r="T220" s="87">
        <f t="shared" si="7"/>
        <v>15968586.102053743</v>
      </c>
      <c r="U220" s="135"/>
      <c r="V220" s="115" t="s">
        <v>2043</v>
      </c>
      <c r="W220" s="115" t="s">
        <v>2043</v>
      </c>
      <c r="X220" s="115" t="s">
        <v>772</v>
      </c>
    </row>
    <row r="221" spans="1:24">
      <c r="A221" s="135"/>
      <c r="B221" s="135">
        <v>16</v>
      </c>
      <c r="C221" s="82">
        <v>1</v>
      </c>
      <c r="D221" s="82">
        <v>26</v>
      </c>
      <c r="E221" s="82"/>
      <c r="F221" s="83" t="s">
        <v>2339</v>
      </c>
      <c r="G221" s="82">
        <v>5</v>
      </c>
      <c r="H221" s="144">
        <v>19.68</v>
      </c>
      <c r="I221" s="144">
        <v>34.97</v>
      </c>
      <c r="J221" s="144">
        <v>35.159999999999997</v>
      </c>
      <c r="K221" s="144"/>
      <c r="L221" s="145">
        <v>73.44</v>
      </c>
      <c r="M221" s="145">
        <v>143.57</v>
      </c>
      <c r="N221" s="138">
        <v>8170000</v>
      </c>
      <c r="O221" s="138">
        <v>354800000</v>
      </c>
      <c r="P221" s="138">
        <v>48634561.53792575</v>
      </c>
      <c r="Q221" s="138">
        <v>306165438.46207428</v>
      </c>
      <c r="R221" s="87">
        <f t="shared" si="6"/>
        <v>8169482.2176183825</v>
      </c>
      <c r="S221" s="138">
        <v>354800000</v>
      </c>
      <c r="T221" s="87">
        <f t="shared" si="7"/>
        <v>15970759.286267309</v>
      </c>
      <c r="U221" s="135"/>
      <c r="V221" s="115" t="s">
        <v>2043</v>
      </c>
      <c r="W221" s="115" t="s">
        <v>2043</v>
      </c>
      <c r="X221" s="115" t="s">
        <v>772</v>
      </c>
    </row>
    <row r="222" spans="1:24">
      <c r="A222" s="135"/>
      <c r="B222" s="135">
        <v>16</v>
      </c>
      <c r="C222" s="82">
        <v>1</v>
      </c>
      <c r="D222" s="82">
        <v>26</v>
      </c>
      <c r="E222" s="82"/>
      <c r="F222" s="83" t="s">
        <v>2340</v>
      </c>
      <c r="G222" s="82">
        <v>5</v>
      </c>
      <c r="H222" s="144">
        <v>25.75</v>
      </c>
      <c r="I222" s="144">
        <v>45.76</v>
      </c>
      <c r="J222" s="144">
        <v>46.02</v>
      </c>
      <c r="K222" s="144"/>
      <c r="L222" s="145">
        <v>96.11</v>
      </c>
      <c r="M222" s="145">
        <v>187.89</v>
      </c>
      <c r="N222" s="138">
        <v>8170000</v>
      </c>
      <c r="O222" s="138">
        <v>464300000</v>
      </c>
      <c r="P222" s="138">
        <v>63631513.119378366</v>
      </c>
      <c r="Q222" s="138">
        <v>400668486.88062161</v>
      </c>
      <c r="R222" s="87">
        <f t="shared" si="6"/>
        <v>8169013.9606038183</v>
      </c>
      <c r="S222" s="138">
        <v>464300000</v>
      </c>
      <c r="T222" s="87">
        <f t="shared" si="7"/>
        <v>15969993.060637305</v>
      </c>
      <c r="U222" s="135"/>
      <c r="V222" s="115" t="s">
        <v>2043</v>
      </c>
      <c r="W222" s="115" t="s">
        <v>2043</v>
      </c>
      <c r="X222" s="115" t="s">
        <v>772</v>
      </c>
    </row>
    <row r="223" spans="1:24">
      <c r="A223" s="135"/>
      <c r="B223" s="135">
        <v>16</v>
      </c>
      <c r="C223" s="82">
        <v>1</v>
      </c>
      <c r="D223" s="82">
        <v>26</v>
      </c>
      <c r="E223" s="82"/>
      <c r="F223" s="83" t="s">
        <v>2341</v>
      </c>
      <c r="G223" s="82">
        <v>5</v>
      </c>
      <c r="H223" s="144">
        <v>20.36</v>
      </c>
      <c r="I223" s="144">
        <v>36.18</v>
      </c>
      <c r="J223" s="144">
        <v>36.380000000000003</v>
      </c>
      <c r="K223" s="144"/>
      <c r="L223" s="145">
        <v>75.989999999999995</v>
      </c>
      <c r="M223" s="145">
        <v>148.55000000000001</v>
      </c>
      <c r="N223" s="138">
        <v>8170000</v>
      </c>
      <c r="O223" s="138">
        <v>367100000</v>
      </c>
      <c r="P223" s="138">
        <v>50314076.068663746</v>
      </c>
      <c r="Q223" s="138">
        <v>316785923.93133628</v>
      </c>
      <c r="R223" s="87">
        <f t="shared" si="6"/>
        <v>8169328.3002912439</v>
      </c>
      <c r="S223" s="138">
        <v>367100000</v>
      </c>
      <c r="T223" s="87">
        <f t="shared" si="7"/>
        <v>15969913.396608299</v>
      </c>
      <c r="U223" s="135"/>
      <c r="V223" s="115" t="s">
        <v>2043</v>
      </c>
      <c r="W223" s="115" t="s">
        <v>2043</v>
      </c>
      <c r="X223" s="115" t="s">
        <v>772</v>
      </c>
    </row>
    <row r="224" spans="1:24">
      <c r="A224" s="135"/>
      <c r="B224" s="135">
        <v>16</v>
      </c>
      <c r="C224" s="82">
        <v>1</v>
      </c>
      <c r="D224" s="82">
        <v>26</v>
      </c>
      <c r="E224" s="82"/>
      <c r="F224" s="83" t="s">
        <v>2342</v>
      </c>
      <c r="G224" s="82">
        <v>5</v>
      </c>
      <c r="H224" s="144">
        <v>20.12</v>
      </c>
      <c r="I224" s="144">
        <v>35.76</v>
      </c>
      <c r="J224" s="144">
        <v>35.96</v>
      </c>
      <c r="K224" s="144"/>
      <c r="L224" s="145">
        <v>75.099999999999994</v>
      </c>
      <c r="M224" s="145">
        <v>146.82</v>
      </c>
      <c r="N224" s="138">
        <v>8170000</v>
      </c>
      <c r="O224" s="138">
        <v>362800000</v>
      </c>
      <c r="P224" s="138">
        <v>49717586.159923717</v>
      </c>
      <c r="Q224" s="138">
        <v>313082413.84007627</v>
      </c>
      <c r="R224" s="87">
        <f t="shared" si="6"/>
        <v>8168770.2150606634</v>
      </c>
      <c r="S224" s="138">
        <v>362800000</v>
      </c>
      <c r="T224" s="87">
        <f t="shared" si="7"/>
        <v>15969891.384490103</v>
      </c>
      <c r="U224" s="135"/>
      <c r="V224" s="115" t="s">
        <v>2043</v>
      </c>
      <c r="W224" s="115" t="s">
        <v>2043</v>
      </c>
      <c r="X224" s="115" t="s">
        <v>772</v>
      </c>
    </row>
    <row r="225" spans="1:24">
      <c r="A225" s="135"/>
      <c r="B225" s="135">
        <v>16</v>
      </c>
      <c r="C225" s="82">
        <v>1</v>
      </c>
      <c r="D225" s="82">
        <v>26</v>
      </c>
      <c r="E225" s="82"/>
      <c r="F225" s="83" t="s">
        <v>2343</v>
      </c>
      <c r="G225" s="82">
        <v>5</v>
      </c>
      <c r="H225" s="144">
        <v>20.12</v>
      </c>
      <c r="I225" s="144">
        <v>35.76</v>
      </c>
      <c r="J225" s="144">
        <v>35.96</v>
      </c>
      <c r="K225" s="144"/>
      <c r="L225" s="145">
        <v>75.099999999999994</v>
      </c>
      <c r="M225" s="145">
        <v>146.82</v>
      </c>
      <c r="N225" s="138">
        <v>8170000</v>
      </c>
      <c r="O225" s="138">
        <v>362800000</v>
      </c>
      <c r="P225" s="138">
        <v>49717586.159923717</v>
      </c>
      <c r="Q225" s="138">
        <v>313082413.84007627</v>
      </c>
      <c r="R225" s="87">
        <f t="shared" si="6"/>
        <v>8168770.2150606634</v>
      </c>
      <c r="S225" s="138">
        <v>362800000</v>
      </c>
      <c r="T225" s="87">
        <f t="shared" si="7"/>
        <v>15969891.384490103</v>
      </c>
      <c r="U225" s="135"/>
      <c r="V225" s="115" t="s">
        <v>2043</v>
      </c>
      <c r="W225" s="115" t="s">
        <v>2043</v>
      </c>
      <c r="X225" s="115" t="s">
        <v>772</v>
      </c>
    </row>
    <row r="226" spans="1:24">
      <c r="A226" s="135"/>
      <c r="B226" s="135">
        <v>16</v>
      </c>
      <c r="C226" s="82">
        <v>1</v>
      </c>
      <c r="D226" s="82">
        <v>26</v>
      </c>
      <c r="E226" s="82"/>
      <c r="F226" s="83" t="s">
        <v>2344</v>
      </c>
      <c r="G226" s="82">
        <v>5</v>
      </c>
      <c r="H226" s="144">
        <v>26.92</v>
      </c>
      <c r="I226" s="144">
        <v>47.84</v>
      </c>
      <c r="J226" s="144">
        <v>48.11</v>
      </c>
      <c r="K226" s="144"/>
      <c r="L226" s="145">
        <v>100.48</v>
      </c>
      <c r="M226" s="145">
        <v>196.43</v>
      </c>
      <c r="N226" s="138">
        <v>8170000</v>
      </c>
      <c r="O226" s="138">
        <v>485400000</v>
      </c>
      <c r="P226" s="138">
        <v>66522262.3835463</v>
      </c>
      <c r="Q226" s="138">
        <v>418877737.61645371</v>
      </c>
      <c r="R226" s="87">
        <f t="shared" si="6"/>
        <v>8168956.3670190591</v>
      </c>
      <c r="S226" s="138">
        <v>485400000</v>
      </c>
      <c r="T226" s="87">
        <f t="shared" si="7"/>
        <v>15969626.783176292</v>
      </c>
      <c r="U226" s="135"/>
      <c r="V226" s="115" t="s">
        <v>2043</v>
      </c>
      <c r="W226" s="115" t="s">
        <v>2043</v>
      </c>
      <c r="X226" s="115" t="s">
        <v>772</v>
      </c>
    </row>
    <row r="227" spans="1:24">
      <c r="A227" s="135"/>
      <c r="B227" s="135">
        <v>16</v>
      </c>
      <c r="C227" s="82">
        <v>1</v>
      </c>
      <c r="D227" s="82">
        <v>26</v>
      </c>
      <c r="E227" s="82"/>
      <c r="F227" s="83" t="s">
        <v>2345</v>
      </c>
      <c r="G227" s="82">
        <v>5</v>
      </c>
      <c r="H227" s="144">
        <v>23.09</v>
      </c>
      <c r="I227" s="144">
        <v>41.04</v>
      </c>
      <c r="J227" s="144">
        <v>41.26</v>
      </c>
      <c r="K227" s="144"/>
      <c r="L227" s="145">
        <v>86.18</v>
      </c>
      <c r="M227" s="145">
        <v>168.48000000000002</v>
      </c>
      <c r="N227" s="138">
        <v>8170000</v>
      </c>
      <c r="O227" s="138">
        <v>416400000</v>
      </c>
      <c r="P227" s="138">
        <v>57067165.242165238</v>
      </c>
      <c r="Q227" s="138">
        <v>359332834.75783479</v>
      </c>
      <c r="R227" s="87">
        <f t="shared" si="6"/>
        <v>8170280.8975536246</v>
      </c>
      <c r="S227" s="138">
        <v>416400000</v>
      </c>
      <c r="T227" s="87">
        <f t="shared" si="7"/>
        <v>15972719.025526047</v>
      </c>
      <c r="U227" s="135"/>
      <c r="V227" s="115" t="s">
        <v>2043</v>
      </c>
      <c r="W227" s="115" t="s">
        <v>2043</v>
      </c>
      <c r="X227" s="115" t="s">
        <v>772</v>
      </c>
    </row>
    <row r="228" spans="1:24">
      <c r="A228" s="135"/>
      <c r="B228" s="135">
        <v>16</v>
      </c>
      <c r="C228" s="82">
        <v>1</v>
      </c>
      <c r="D228" s="82">
        <v>26</v>
      </c>
      <c r="E228" s="82"/>
      <c r="F228" s="83" t="s">
        <v>2346</v>
      </c>
      <c r="G228" s="82">
        <v>5</v>
      </c>
      <c r="H228" s="144">
        <v>29.88</v>
      </c>
      <c r="I228" s="144">
        <v>53.11</v>
      </c>
      <c r="J228" s="144">
        <v>53.4</v>
      </c>
      <c r="K228" s="144"/>
      <c r="L228" s="145">
        <v>111.53</v>
      </c>
      <c r="M228" s="145">
        <v>218.04</v>
      </c>
      <c r="N228" s="138">
        <v>8170000</v>
      </c>
      <c r="O228" s="138">
        <v>538800000</v>
      </c>
      <c r="P228" s="138">
        <v>73836653.824986249</v>
      </c>
      <c r="Q228" s="138">
        <v>464963346.17501378</v>
      </c>
      <c r="R228" s="87">
        <f t="shared" si="6"/>
        <v>8168946.1786524877</v>
      </c>
      <c r="S228" s="138">
        <v>538800000</v>
      </c>
      <c r="T228" s="87">
        <f t="shared" si="7"/>
        <v>15970205.548223693</v>
      </c>
      <c r="U228" s="135"/>
      <c r="V228" s="115" t="s">
        <v>2043</v>
      </c>
      <c r="W228" s="115" t="s">
        <v>2043</v>
      </c>
      <c r="X228" s="115" t="s">
        <v>772</v>
      </c>
    </row>
    <row r="229" spans="1:24">
      <c r="A229" s="135"/>
      <c r="B229" s="135">
        <v>16</v>
      </c>
      <c r="C229" s="82">
        <v>1</v>
      </c>
      <c r="D229" s="82">
        <v>26</v>
      </c>
      <c r="E229" s="82"/>
      <c r="F229" s="83" t="s">
        <v>2347</v>
      </c>
      <c r="G229" s="82">
        <v>5</v>
      </c>
      <c r="H229" s="144">
        <v>13.78</v>
      </c>
      <c r="I229" s="144">
        <v>24.48</v>
      </c>
      <c r="J229" s="144">
        <v>24.62</v>
      </c>
      <c r="K229" s="144"/>
      <c r="L229" s="145">
        <v>51.42</v>
      </c>
      <c r="M229" s="145">
        <v>100.52000000000001</v>
      </c>
      <c r="N229" s="138">
        <v>8170000</v>
      </c>
      <c r="O229" s="138">
        <v>248400000</v>
      </c>
      <c r="P229" s="138">
        <v>34052447.274174288</v>
      </c>
      <c r="Q229" s="138">
        <v>214347552.72582573</v>
      </c>
      <c r="R229" s="87">
        <f t="shared" si="6"/>
        <v>8169090.9748645881</v>
      </c>
      <c r="S229" s="138">
        <v>248400000</v>
      </c>
      <c r="T229" s="87">
        <f t="shared" si="7"/>
        <v>15969603.749385227</v>
      </c>
      <c r="U229" s="135"/>
      <c r="V229" s="115" t="s">
        <v>2043</v>
      </c>
      <c r="W229" s="115" t="s">
        <v>2043</v>
      </c>
      <c r="X229" s="115" t="s">
        <v>772</v>
      </c>
    </row>
    <row r="230" spans="1:24">
      <c r="C230" s="89"/>
      <c r="D230" s="89"/>
      <c r="E230" s="89"/>
      <c r="F230" s="90"/>
      <c r="G230" s="89"/>
      <c r="H230" s="89"/>
      <c r="I230" s="89"/>
      <c r="J230" s="89"/>
      <c r="K230" s="89"/>
      <c r="L230" s="146"/>
      <c r="M230" s="146"/>
      <c r="N230" s="147"/>
      <c r="P230" s="147"/>
      <c r="Q230" s="147"/>
      <c r="R230" s="147"/>
    </row>
  </sheetData>
  <phoneticPr fontId="3" type="noConversion"/>
  <pageMargins left="0" right="0" top="0" bottom="0" header="0.31496062992125984" footer="0.31496062992125984"/>
  <pageSetup paperSize="9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X218"/>
  <sheetViews>
    <sheetView workbookViewId="0">
      <selection sqref="A1:XFD1"/>
    </sheetView>
  </sheetViews>
  <sheetFormatPr defaultRowHeight="11.25"/>
  <cols>
    <col min="1" max="1" width="6.5" style="140" bestFit="1" customWidth="1"/>
    <col min="2" max="2" width="7" style="140" bestFit="1" customWidth="1"/>
    <col min="3" max="3" width="6" style="140" customWidth="1"/>
    <col min="4" max="4" width="4" style="140" bestFit="1" customWidth="1"/>
    <col min="5" max="5" width="6" style="140" bestFit="1" customWidth="1"/>
    <col min="6" max="6" width="6.33203125" style="141" customWidth="1"/>
    <col min="7" max="8" width="6" style="140" bestFit="1" customWidth="1"/>
    <col min="9" max="9" width="8" style="140" bestFit="1" customWidth="1"/>
    <col min="10" max="10" width="6" style="140" bestFit="1" customWidth="1"/>
    <col min="11" max="11" width="8" style="140" bestFit="1" customWidth="1"/>
    <col min="12" max="13" width="9.33203125" style="140" bestFit="1" customWidth="1"/>
    <col min="14" max="14" width="12.1640625" style="142" bestFit="1" customWidth="1"/>
    <col min="15" max="15" width="15.33203125" style="142" customWidth="1"/>
    <col min="16" max="18" width="13.33203125" style="142" customWidth="1"/>
    <col min="19" max="20" width="15.33203125" style="142" customWidth="1"/>
    <col min="21" max="21" width="8" style="140" bestFit="1" customWidth="1"/>
    <col min="22" max="23" width="8.1640625" style="140" customWidth="1"/>
    <col min="24" max="24" width="11.3320312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17</v>
      </c>
      <c r="C2" s="82">
        <v>5</v>
      </c>
      <c r="D2" s="82">
        <v>-5</v>
      </c>
      <c r="E2" s="82"/>
      <c r="F2" s="136" t="s">
        <v>2352</v>
      </c>
      <c r="G2" s="82">
        <v>5</v>
      </c>
      <c r="H2" s="82"/>
      <c r="I2" s="82"/>
      <c r="J2" s="82"/>
      <c r="K2" s="82"/>
      <c r="L2" s="137">
        <v>63.113</v>
      </c>
      <c r="M2" s="137">
        <v>124.51299999999999</v>
      </c>
      <c r="N2" s="87">
        <f>O2/(M2*0.3025)</f>
        <v>999862.40608285938</v>
      </c>
      <c r="O2" s="138">
        <v>37660000</v>
      </c>
      <c r="P2" s="138">
        <v>14480000</v>
      </c>
      <c r="Q2" s="138">
        <v>23180000</v>
      </c>
      <c r="R2" s="87">
        <f>S2/(M2*0.3025)</f>
        <v>999862.40608285938</v>
      </c>
      <c r="S2" s="138">
        <v>37660000</v>
      </c>
      <c r="T2" s="87">
        <f>S2/(L2*0.3025)</f>
        <v>1972586.7534199774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17</v>
      </c>
      <c r="C3" s="82">
        <v>5</v>
      </c>
      <c r="D3" s="82">
        <v>-5</v>
      </c>
      <c r="E3" s="82"/>
      <c r="F3" s="136" t="s">
        <v>2353</v>
      </c>
      <c r="G3" s="82">
        <v>5</v>
      </c>
      <c r="H3" s="82"/>
      <c r="I3" s="82"/>
      <c r="J3" s="82"/>
      <c r="K3" s="82"/>
      <c r="L3" s="137">
        <v>92.947999999999993</v>
      </c>
      <c r="M3" s="137">
        <v>183.37399999999997</v>
      </c>
      <c r="N3" s="138">
        <v>1000000</v>
      </c>
      <c r="O3" s="138">
        <v>55460000</v>
      </c>
      <c r="P3" s="138">
        <v>21330000</v>
      </c>
      <c r="Q3" s="138">
        <v>34130000</v>
      </c>
      <c r="R3" s="87">
        <f t="shared" ref="R3:R66" si="0">S3/(M3*0.3025)</f>
        <v>999808.27693787916</v>
      </c>
      <c r="S3" s="138">
        <v>55460000</v>
      </c>
      <c r="T3" s="87">
        <f t="shared" ref="T3:T66" si="1">S3/(L3*0.3025)</f>
        <v>1972488.3050222343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17</v>
      </c>
      <c r="C4" s="82">
        <v>5</v>
      </c>
      <c r="D4" s="82">
        <v>-4</v>
      </c>
      <c r="E4" s="82"/>
      <c r="F4" s="136" t="s">
        <v>2044</v>
      </c>
      <c r="G4" s="82">
        <v>5</v>
      </c>
      <c r="H4" s="82"/>
      <c r="I4" s="82"/>
      <c r="J4" s="82"/>
      <c r="K4" s="82"/>
      <c r="L4" s="137">
        <v>63.113</v>
      </c>
      <c r="M4" s="137">
        <v>124.51300000000001</v>
      </c>
      <c r="N4" s="138">
        <v>1500000</v>
      </c>
      <c r="O4" s="138">
        <v>56480000</v>
      </c>
      <c r="P4" s="138">
        <v>21720000</v>
      </c>
      <c r="Q4" s="138">
        <v>34760000</v>
      </c>
      <c r="R4" s="87">
        <f t="shared" si="0"/>
        <v>1499528.111937331</v>
      </c>
      <c r="S4" s="138">
        <v>56480000</v>
      </c>
      <c r="T4" s="87">
        <f t="shared" si="1"/>
        <v>2958356.3418258186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17</v>
      </c>
      <c r="C5" s="82">
        <v>5</v>
      </c>
      <c r="D5" s="82">
        <v>-4</v>
      </c>
      <c r="E5" s="82"/>
      <c r="F5" s="136" t="s">
        <v>2045</v>
      </c>
      <c r="G5" s="82">
        <v>5</v>
      </c>
      <c r="H5" s="82"/>
      <c r="I5" s="82"/>
      <c r="J5" s="82"/>
      <c r="K5" s="82"/>
      <c r="L5" s="137">
        <v>63.494999999999997</v>
      </c>
      <c r="M5" s="137">
        <v>125.267</v>
      </c>
      <c r="N5" s="138">
        <v>1300000</v>
      </c>
      <c r="O5" s="138">
        <v>49250000</v>
      </c>
      <c r="P5" s="138">
        <v>18940000</v>
      </c>
      <c r="Q5" s="138">
        <v>30310000</v>
      </c>
      <c r="R5" s="87">
        <f t="shared" si="0"/>
        <v>1299703.172865734</v>
      </c>
      <c r="S5" s="138">
        <v>49250000</v>
      </c>
      <c r="T5" s="87">
        <f t="shared" si="1"/>
        <v>2564137.6069827848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17</v>
      </c>
      <c r="C6" s="82">
        <v>5</v>
      </c>
      <c r="D6" s="82">
        <v>-4</v>
      </c>
      <c r="E6" s="82"/>
      <c r="F6" s="136" t="s">
        <v>2046</v>
      </c>
      <c r="G6" s="82">
        <v>5</v>
      </c>
      <c r="H6" s="82"/>
      <c r="I6" s="82"/>
      <c r="J6" s="82"/>
      <c r="K6" s="82"/>
      <c r="L6" s="137">
        <v>66.938000000000002</v>
      </c>
      <c r="M6" s="137">
        <v>132.059</v>
      </c>
      <c r="N6" s="138">
        <v>1500000</v>
      </c>
      <c r="O6" s="138">
        <v>59910000</v>
      </c>
      <c r="P6" s="138">
        <v>23040000</v>
      </c>
      <c r="Q6" s="138">
        <v>36870000</v>
      </c>
      <c r="R6" s="87">
        <f t="shared" si="0"/>
        <v>1499705.3345615182</v>
      </c>
      <c r="S6" s="138">
        <v>59910000</v>
      </c>
      <c r="T6" s="87">
        <f t="shared" si="1"/>
        <v>2958701.8849810199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17</v>
      </c>
      <c r="C7" s="82">
        <v>5</v>
      </c>
      <c r="D7" s="82">
        <v>-4</v>
      </c>
      <c r="E7" s="82"/>
      <c r="F7" s="136" t="s">
        <v>2047</v>
      </c>
      <c r="G7" s="82">
        <v>5</v>
      </c>
      <c r="H7" s="82"/>
      <c r="I7" s="82"/>
      <c r="J7" s="82"/>
      <c r="K7" s="82"/>
      <c r="L7" s="137">
        <v>33.713000000000001</v>
      </c>
      <c r="M7" s="137">
        <v>66.512</v>
      </c>
      <c r="N7" s="138">
        <v>1500000</v>
      </c>
      <c r="O7" s="138">
        <v>30170000</v>
      </c>
      <c r="P7" s="138">
        <v>11600000</v>
      </c>
      <c r="Q7" s="138">
        <v>18570000</v>
      </c>
      <c r="R7" s="87">
        <f t="shared" si="0"/>
        <v>1499511.9255184426</v>
      </c>
      <c r="S7" s="138">
        <v>30170000</v>
      </c>
      <c r="T7" s="87">
        <f t="shared" si="1"/>
        <v>2958370.278233401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17</v>
      </c>
      <c r="C8" s="82">
        <v>5</v>
      </c>
      <c r="D8" s="82">
        <v>-4</v>
      </c>
      <c r="E8" s="82"/>
      <c r="F8" s="136" t="s">
        <v>2354</v>
      </c>
      <c r="G8" s="82">
        <v>5</v>
      </c>
      <c r="H8" s="82"/>
      <c r="I8" s="82"/>
      <c r="J8" s="82"/>
      <c r="K8" s="82"/>
      <c r="L8" s="137">
        <v>31.32</v>
      </c>
      <c r="M8" s="137">
        <v>61.789999999999992</v>
      </c>
      <c r="N8" s="138">
        <v>1500000</v>
      </c>
      <c r="O8" s="138">
        <v>28030000</v>
      </c>
      <c r="P8" s="138">
        <v>10780000</v>
      </c>
      <c r="Q8" s="138">
        <v>17250000</v>
      </c>
      <c r="R8" s="87">
        <f t="shared" si="0"/>
        <v>1499614.1289010099</v>
      </c>
      <c r="S8" s="138">
        <v>28030000</v>
      </c>
      <c r="T8" s="87">
        <f t="shared" si="1"/>
        <v>2958529.9177775667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17</v>
      </c>
      <c r="C9" s="82">
        <v>5</v>
      </c>
      <c r="D9" s="82">
        <v>-3</v>
      </c>
      <c r="E9" s="82"/>
      <c r="F9" s="136" t="s">
        <v>1922</v>
      </c>
      <c r="G9" s="82">
        <v>5</v>
      </c>
      <c r="H9" s="82"/>
      <c r="I9" s="82"/>
      <c r="J9" s="82"/>
      <c r="K9" s="82"/>
      <c r="L9" s="137">
        <v>63.113</v>
      </c>
      <c r="M9" s="137">
        <v>124.512</v>
      </c>
      <c r="N9" s="138">
        <v>2000000</v>
      </c>
      <c r="O9" s="138">
        <v>75320000</v>
      </c>
      <c r="P9" s="138">
        <v>28970000</v>
      </c>
      <c r="Q9" s="138">
        <v>46350000</v>
      </c>
      <c r="R9" s="87">
        <f t="shared" si="0"/>
        <v>1999740.8726644027</v>
      </c>
      <c r="S9" s="138">
        <v>75320000</v>
      </c>
      <c r="T9" s="87">
        <f t="shared" si="1"/>
        <v>3945173.5068399548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17</v>
      </c>
      <c r="C10" s="82">
        <v>5</v>
      </c>
      <c r="D10" s="82">
        <v>-3</v>
      </c>
      <c r="E10" s="82"/>
      <c r="F10" s="136" t="s">
        <v>1923</v>
      </c>
      <c r="G10" s="82">
        <v>5</v>
      </c>
      <c r="H10" s="82"/>
      <c r="I10" s="82"/>
      <c r="J10" s="82"/>
      <c r="K10" s="82"/>
      <c r="L10" s="137">
        <v>63.494999999999997</v>
      </c>
      <c r="M10" s="137">
        <v>125.26599999999999</v>
      </c>
      <c r="N10" s="138">
        <v>1800000</v>
      </c>
      <c r="O10" s="138">
        <v>68200000</v>
      </c>
      <c r="P10" s="138">
        <v>26230000</v>
      </c>
      <c r="Q10" s="138">
        <v>41970000</v>
      </c>
      <c r="R10" s="87">
        <f t="shared" si="0"/>
        <v>1799806.3756689404</v>
      </c>
      <c r="S10" s="138">
        <v>68200000</v>
      </c>
      <c r="T10" s="87">
        <f t="shared" si="1"/>
        <v>3550744.8689589021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17</v>
      </c>
      <c r="C11" s="82">
        <v>5</v>
      </c>
      <c r="D11" s="82">
        <v>-3</v>
      </c>
      <c r="E11" s="82"/>
      <c r="F11" s="136" t="s">
        <v>2048</v>
      </c>
      <c r="G11" s="82">
        <v>5</v>
      </c>
      <c r="H11" s="82"/>
      <c r="I11" s="82"/>
      <c r="J11" s="82"/>
      <c r="K11" s="82"/>
      <c r="L11" s="137">
        <v>66.938000000000002</v>
      </c>
      <c r="M11" s="137">
        <v>132.05799999999999</v>
      </c>
      <c r="N11" s="138">
        <v>2000000</v>
      </c>
      <c r="O11" s="138">
        <v>79880000</v>
      </c>
      <c r="P11" s="138">
        <v>30720000</v>
      </c>
      <c r="Q11" s="138">
        <v>49160000</v>
      </c>
      <c r="R11" s="87">
        <f t="shared" si="0"/>
        <v>1999622.254634171</v>
      </c>
      <c r="S11" s="138">
        <v>79880000</v>
      </c>
      <c r="T11" s="87">
        <f t="shared" si="1"/>
        <v>3944935.8466413599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17</v>
      </c>
      <c r="C12" s="82">
        <v>5</v>
      </c>
      <c r="D12" s="82">
        <v>-3</v>
      </c>
      <c r="E12" s="82"/>
      <c r="F12" s="136" t="s">
        <v>2355</v>
      </c>
      <c r="G12" s="82">
        <v>5</v>
      </c>
      <c r="H12" s="82"/>
      <c r="I12" s="82"/>
      <c r="J12" s="82"/>
      <c r="K12" s="82"/>
      <c r="L12" s="137">
        <v>33.11</v>
      </c>
      <c r="M12" s="137">
        <v>65.320999999999998</v>
      </c>
      <c r="N12" s="138">
        <v>2000000</v>
      </c>
      <c r="O12" s="138">
        <v>39510000</v>
      </c>
      <c r="P12" s="138">
        <v>15190000</v>
      </c>
      <c r="Q12" s="138">
        <v>24320000</v>
      </c>
      <c r="R12" s="87">
        <f t="shared" si="0"/>
        <v>1999534.150547816</v>
      </c>
      <c r="S12" s="138">
        <v>39510000</v>
      </c>
      <c r="T12" s="87">
        <f t="shared" si="1"/>
        <v>3944777.1141025033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17</v>
      </c>
      <c r="C13" s="82">
        <v>5</v>
      </c>
      <c r="D13" s="82">
        <v>-3</v>
      </c>
      <c r="E13" s="82"/>
      <c r="F13" s="136" t="s">
        <v>2356</v>
      </c>
      <c r="G13" s="82">
        <v>5</v>
      </c>
      <c r="H13" s="82"/>
      <c r="I13" s="82"/>
      <c r="J13" s="82"/>
      <c r="K13" s="82"/>
      <c r="L13" s="137">
        <v>30.96</v>
      </c>
      <c r="M13" s="137">
        <v>61.079000000000001</v>
      </c>
      <c r="N13" s="138">
        <v>2000000</v>
      </c>
      <c r="O13" s="138">
        <v>36950000</v>
      </c>
      <c r="P13" s="138">
        <v>14210000</v>
      </c>
      <c r="Q13" s="138">
        <v>22740000</v>
      </c>
      <c r="R13" s="87">
        <f t="shared" si="0"/>
        <v>1999848.7259218146</v>
      </c>
      <c r="S13" s="138">
        <v>36950000</v>
      </c>
      <c r="T13" s="87">
        <f t="shared" si="1"/>
        <v>3945373.3956905208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17</v>
      </c>
      <c r="C14" s="82">
        <v>5</v>
      </c>
      <c r="D14" s="82">
        <v>-2</v>
      </c>
      <c r="E14" s="82"/>
      <c r="F14" s="136" t="s">
        <v>1924</v>
      </c>
      <c r="G14" s="82">
        <v>5</v>
      </c>
      <c r="H14" s="82"/>
      <c r="I14" s="82"/>
      <c r="J14" s="82"/>
      <c r="K14" s="82"/>
      <c r="L14" s="137">
        <v>63.113</v>
      </c>
      <c r="M14" s="137">
        <v>124.512</v>
      </c>
      <c r="N14" s="138">
        <v>2500000</v>
      </c>
      <c r="O14" s="138">
        <v>94150000</v>
      </c>
      <c r="P14" s="138">
        <v>36210000</v>
      </c>
      <c r="Q14" s="138">
        <v>57940000</v>
      </c>
      <c r="R14" s="87">
        <f t="shared" si="0"/>
        <v>2499676.0908305035</v>
      </c>
      <c r="S14" s="138">
        <v>94150000</v>
      </c>
      <c r="T14" s="87">
        <f t="shared" si="1"/>
        <v>4931466.8835499436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17</v>
      </c>
      <c r="C15" s="82">
        <v>5</v>
      </c>
      <c r="D15" s="82">
        <v>-2</v>
      </c>
      <c r="E15" s="82"/>
      <c r="F15" s="136" t="s">
        <v>1925</v>
      </c>
      <c r="G15" s="82">
        <v>5</v>
      </c>
      <c r="H15" s="82"/>
      <c r="I15" s="82"/>
      <c r="J15" s="82"/>
      <c r="K15" s="82"/>
      <c r="L15" s="137">
        <v>63.494999999999997</v>
      </c>
      <c r="M15" s="137">
        <v>125.26599999999999</v>
      </c>
      <c r="N15" s="138">
        <v>2300000</v>
      </c>
      <c r="O15" s="138">
        <v>87140000</v>
      </c>
      <c r="P15" s="138">
        <v>33510000</v>
      </c>
      <c r="Q15" s="138">
        <v>53630000</v>
      </c>
      <c r="R15" s="87">
        <f t="shared" si="0"/>
        <v>2299635.3016978218</v>
      </c>
      <c r="S15" s="138">
        <v>87140000</v>
      </c>
      <c r="T15" s="87">
        <f t="shared" si="1"/>
        <v>4536831.4938574592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17</v>
      </c>
      <c r="C16" s="82">
        <v>5</v>
      </c>
      <c r="D16" s="82">
        <v>-2</v>
      </c>
      <c r="E16" s="82"/>
      <c r="F16" s="136" t="s">
        <v>2049</v>
      </c>
      <c r="G16" s="82">
        <v>5</v>
      </c>
      <c r="H16" s="82"/>
      <c r="I16" s="82"/>
      <c r="J16" s="82"/>
      <c r="K16" s="82"/>
      <c r="L16" s="137">
        <v>43.8</v>
      </c>
      <c r="M16" s="137">
        <v>86.411000000000001</v>
      </c>
      <c r="N16" s="138">
        <v>2500000</v>
      </c>
      <c r="O16" s="138">
        <v>65340000</v>
      </c>
      <c r="P16" s="138">
        <v>25130000</v>
      </c>
      <c r="Q16" s="138">
        <v>40210000</v>
      </c>
      <c r="R16" s="87">
        <f t="shared" si="0"/>
        <v>2499681.7534804596</v>
      </c>
      <c r="S16" s="138">
        <v>65340000</v>
      </c>
      <c r="T16" s="87">
        <f t="shared" si="1"/>
        <v>4931506.8493150687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17</v>
      </c>
      <c r="C17" s="82">
        <v>5</v>
      </c>
      <c r="D17" s="82">
        <v>-2</v>
      </c>
      <c r="E17" s="82"/>
      <c r="F17" s="136" t="s">
        <v>2239</v>
      </c>
      <c r="G17" s="82">
        <v>5</v>
      </c>
      <c r="H17" s="82"/>
      <c r="I17" s="82"/>
      <c r="J17" s="82"/>
      <c r="K17" s="82"/>
      <c r="L17" s="137">
        <v>43.8</v>
      </c>
      <c r="M17" s="137">
        <v>86.411000000000001</v>
      </c>
      <c r="N17" s="138">
        <v>2500000</v>
      </c>
      <c r="O17" s="138">
        <v>65340000</v>
      </c>
      <c r="P17" s="138">
        <v>25130000</v>
      </c>
      <c r="Q17" s="138">
        <v>40210000</v>
      </c>
      <c r="R17" s="87">
        <f t="shared" si="0"/>
        <v>2499681.7534804596</v>
      </c>
      <c r="S17" s="138">
        <v>65340000</v>
      </c>
      <c r="T17" s="87">
        <f t="shared" si="1"/>
        <v>4931506.8493150687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17</v>
      </c>
      <c r="C18" s="82">
        <v>5</v>
      </c>
      <c r="D18" s="82">
        <v>-2</v>
      </c>
      <c r="E18" s="82"/>
      <c r="F18" s="136" t="s">
        <v>1309</v>
      </c>
      <c r="G18" s="82">
        <v>5</v>
      </c>
      <c r="H18" s="82"/>
      <c r="I18" s="82"/>
      <c r="J18" s="82"/>
      <c r="K18" s="82"/>
      <c r="L18" s="137">
        <v>33.1</v>
      </c>
      <c r="M18" s="137">
        <v>65.301000000000002</v>
      </c>
      <c r="N18" s="138">
        <v>2500000</v>
      </c>
      <c r="O18" s="138">
        <v>49380000</v>
      </c>
      <c r="P18" s="138">
        <v>18990000</v>
      </c>
      <c r="Q18" s="138">
        <v>30390000</v>
      </c>
      <c r="R18" s="87">
        <f t="shared" si="0"/>
        <v>2499803.516354843</v>
      </c>
      <c r="S18" s="138">
        <v>49380000</v>
      </c>
      <c r="T18" s="87">
        <f t="shared" si="1"/>
        <v>4931712.0671144286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17</v>
      </c>
      <c r="C19" s="82">
        <v>5</v>
      </c>
      <c r="D19" s="82">
        <v>-2</v>
      </c>
      <c r="E19" s="82"/>
      <c r="F19" s="136" t="s">
        <v>1310</v>
      </c>
      <c r="G19" s="82">
        <v>5</v>
      </c>
      <c r="H19" s="82"/>
      <c r="I19" s="82"/>
      <c r="J19" s="82"/>
      <c r="K19" s="82"/>
      <c r="L19" s="137">
        <v>30.96</v>
      </c>
      <c r="M19" s="137">
        <v>61.079000000000001</v>
      </c>
      <c r="N19" s="138">
        <v>2500000</v>
      </c>
      <c r="O19" s="138">
        <v>46180000</v>
      </c>
      <c r="P19" s="138">
        <v>17760000</v>
      </c>
      <c r="Q19" s="138">
        <v>28420000</v>
      </c>
      <c r="R19" s="87">
        <f t="shared" si="0"/>
        <v>2499404.9841155452</v>
      </c>
      <c r="S19" s="138">
        <v>46180000</v>
      </c>
      <c r="T19" s="87">
        <f t="shared" si="1"/>
        <v>4930915.9245734299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17</v>
      </c>
      <c r="C20" s="82">
        <v>2</v>
      </c>
      <c r="D20" s="82">
        <v>-2</v>
      </c>
      <c r="E20" s="82"/>
      <c r="F20" s="136" t="s">
        <v>1311</v>
      </c>
      <c r="G20" s="82">
        <v>5</v>
      </c>
      <c r="H20" s="82"/>
      <c r="I20" s="82"/>
      <c r="J20" s="82"/>
      <c r="K20" s="82"/>
      <c r="L20" s="137">
        <v>264.18599999999998</v>
      </c>
      <c r="M20" s="137">
        <v>521.19899999999996</v>
      </c>
      <c r="N20" s="138">
        <v>0</v>
      </c>
      <c r="O20" s="138">
        <v>0</v>
      </c>
      <c r="P20" s="138">
        <v>0</v>
      </c>
      <c r="Q20" s="138">
        <v>0</v>
      </c>
      <c r="R20" s="87">
        <f t="shared" si="0"/>
        <v>0</v>
      </c>
      <c r="S20" s="138">
        <v>0</v>
      </c>
      <c r="T20" s="87">
        <f t="shared" si="1"/>
        <v>0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17</v>
      </c>
      <c r="C21" s="82">
        <v>1</v>
      </c>
      <c r="D21" s="82">
        <v>-1</v>
      </c>
      <c r="E21" s="82"/>
      <c r="F21" s="136" t="s">
        <v>1916</v>
      </c>
      <c r="G21" s="82">
        <v>5</v>
      </c>
      <c r="H21" s="82"/>
      <c r="I21" s="82"/>
      <c r="J21" s="82"/>
      <c r="K21" s="82"/>
      <c r="L21" s="137">
        <v>147.69900000000001</v>
      </c>
      <c r="M21" s="137">
        <v>291.39099999999996</v>
      </c>
      <c r="N21" s="138">
        <v>3700000</v>
      </c>
      <c r="O21" s="138">
        <v>326130000</v>
      </c>
      <c r="P21" s="138">
        <v>125420000</v>
      </c>
      <c r="Q21" s="138">
        <v>200710000</v>
      </c>
      <c r="R21" s="87">
        <f t="shared" si="0"/>
        <v>3699893.6222441294</v>
      </c>
      <c r="S21" s="138">
        <v>326130000</v>
      </c>
      <c r="T21" s="87">
        <f t="shared" si="1"/>
        <v>7299410.9809771143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17</v>
      </c>
      <c r="C22" s="82">
        <v>1</v>
      </c>
      <c r="D22" s="82">
        <v>-1</v>
      </c>
      <c r="E22" s="82"/>
      <c r="F22" s="136" t="s">
        <v>1324</v>
      </c>
      <c r="G22" s="82">
        <v>5</v>
      </c>
      <c r="H22" s="82"/>
      <c r="I22" s="82"/>
      <c r="J22" s="82"/>
      <c r="K22" s="82"/>
      <c r="L22" s="137">
        <v>143.76400000000001</v>
      </c>
      <c r="M22" s="137">
        <v>283.62700000000001</v>
      </c>
      <c r="N22" s="138">
        <v>3700000</v>
      </c>
      <c r="O22" s="138">
        <v>317440000</v>
      </c>
      <c r="P22" s="138">
        <v>122080000</v>
      </c>
      <c r="Q22" s="138">
        <v>195360000</v>
      </c>
      <c r="R22" s="87">
        <f t="shared" si="0"/>
        <v>3699889.0435398114</v>
      </c>
      <c r="S22" s="138">
        <v>317440000</v>
      </c>
      <c r="T22" s="87">
        <f t="shared" si="1"/>
        <v>7299382.5279768659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17</v>
      </c>
      <c r="C23" s="82">
        <v>1</v>
      </c>
      <c r="D23" s="82">
        <v>-1</v>
      </c>
      <c r="E23" s="82"/>
      <c r="F23" s="136" t="s">
        <v>1325</v>
      </c>
      <c r="G23" s="82">
        <v>5</v>
      </c>
      <c r="H23" s="82"/>
      <c r="I23" s="82"/>
      <c r="J23" s="82"/>
      <c r="K23" s="82"/>
      <c r="L23" s="137">
        <v>234.88900000000001</v>
      </c>
      <c r="M23" s="137">
        <v>463.40300000000002</v>
      </c>
      <c r="N23" s="138">
        <v>3600000</v>
      </c>
      <c r="O23" s="138">
        <v>504630000</v>
      </c>
      <c r="P23" s="138">
        <v>194070000</v>
      </c>
      <c r="Q23" s="138">
        <v>310560000</v>
      </c>
      <c r="R23" s="87">
        <f t="shared" si="0"/>
        <v>3599886.809337527</v>
      </c>
      <c r="S23" s="138">
        <v>504630000</v>
      </c>
      <c r="T23" s="87">
        <f t="shared" si="1"/>
        <v>7102070.9658921361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17</v>
      </c>
      <c r="C24" s="82">
        <v>1</v>
      </c>
      <c r="D24" s="82">
        <v>-1</v>
      </c>
      <c r="E24" s="82"/>
      <c r="F24" s="136" t="s">
        <v>1326</v>
      </c>
      <c r="G24" s="82">
        <v>5</v>
      </c>
      <c r="H24" s="82"/>
      <c r="I24" s="82"/>
      <c r="J24" s="82"/>
      <c r="K24" s="82"/>
      <c r="L24" s="137">
        <v>95.363</v>
      </c>
      <c r="M24" s="137">
        <v>188.13900000000001</v>
      </c>
      <c r="N24" s="138">
        <v>3700000</v>
      </c>
      <c r="O24" s="138">
        <v>210560000</v>
      </c>
      <c r="P24" s="138">
        <v>80980000</v>
      </c>
      <c r="Q24" s="138">
        <v>129580000</v>
      </c>
      <c r="R24" s="87">
        <f t="shared" si="0"/>
        <v>3699743.8899031002</v>
      </c>
      <c r="S24" s="138">
        <v>210560000</v>
      </c>
      <c r="T24" s="87">
        <f t="shared" si="1"/>
        <v>7299121.4171374571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17</v>
      </c>
      <c r="C25" s="82">
        <v>1</v>
      </c>
      <c r="D25" s="82">
        <v>-1</v>
      </c>
      <c r="E25" s="82"/>
      <c r="F25" s="136" t="s">
        <v>1917</v>
      </c>
      <c r="G25" s="82">
        <v>5</v>
      </c>
      <c r="H25" s="82"/>
      <c r="I25" s="82"/>
      <c r="J25" s="82"/>
      <c r="K25" s="82"/>
      <c r="L25" s="137">
        <v>86.363</v>
      </c>
      <c r="M25" s="137">
        <v>170.38400000000001</v>
      </c>
      <c r="N25" s="138">
        <v>3700000</v>
      </c>
      <c r="O25" s="138">
        <v>190700000</v>
      </c>
      <c r="P25" s="138">
        <v>73340000</v>
      </c>
      <c r="Q25" s="138">
        <v>117360000</v>
      </c>
      <c r="R25" s="87">
        <f t="shared" si="0"/>
        <v>3699955.5306865424</v>
      </c>
      <c r="S25" s="138">
        <v>190700000</v>
      </c>
      <c r="T25" s="87">
        <f t="shared" si="1"/>
        <v>7299575.3174449233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17</v>
      </c>
      <c r="C26" s="82">
        <v>1</v>
      </c>
      <c r="D26" s="82">
        <v>-1</v>
      </c>
      <c r="E26" s="82"/>
      <c r="F26" s="136" t="s">
        <v>1918</v>
      </c>
      <c r="G26" s="82">
        <v>5</v>
      </c>
      <c r="H26" s="82"/>
      <c r="I26" s="82"/>
      <c r="J26" s="82"/>
      <c r="K26" s="82"/>
      <c r="L26" s="137">
        <v>86.363</v>
      </c>
      <c r="M26" s="137">
        <v>170.38400000000001</v>
      </c>
      <c r="N26" s="138">
        <v>3700000</v>
      </c>
      <c r="O26" s="138">
        <v>190700000</v>
      </c>
      <c r="P26" s="138">
        <v>73340000</v>
      </c>
      <c r="Q26" s="138">
        <v>117360000</v>
      </c>
      <c r="R26" s="87">
        <f t="shared" si="0"/>
        <v>3699955.5306865424</v>
      </c>
      <c r="S26" s="138">
        <v>190700000</v>
      </c>
      <c r="T26" s="87">
        <f t="shared" si="1"/>
        <v>7299575.3174449233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17</v>
      </c>
      <c r="C27" s="82">
        <v>1</v>
      </c>
      <c r="D27" s="82">
        <v>-1</v>
      </c>
      <c r="E27" s="82"/>
      <c r="F27" s="136" t="s">
        <v>1919</v>
      </c>
      <c r="G27" s="82">
        <v>5</v>
      </c>
      <c r="H27" s="82"/>
      <c r="I27" s="82"/>
      <c r="J27" s="82"/>
      <c r="K27" s="82"/>
      <c r="L27" s="137">
        <v>86.363</v>
      </c>
      <c r="M27" s="137">
        <v>170.38400000000001</v>
      </c>
      <c r="N27" s="138">
        <v>3700000</v>
      </c>
      <c r="O27" s="138">
        <v>190690000</v>
      </c>
      <c r="P27" s="138">
        <v>73330000</v>
      </c>
      <c r="Q27" s="138">
        <v>117360000</v>
      </c>
      <c r="R27" s="87">
        <f t="shared" si="0"/>
        <v>3699761.5109943193</v>
      </c>
      <c r="S27" s="138">
        <v>190690000</v>
      </c>
      <c r="T27" s="87">
        <f t="shared" si="1"/>
        <v>7299192.5395048363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17</v>
      </c>
      <c r="C28" s="82">
        <v>1</v>
      </c>
      <c r="D28" s="82">
        <v>-1</v>
      </c>
      <c r="E28" s="82"/>
      <c r="F28" s="136" t="s">
        <v>1920</v>
      </c>
      <c r="G28" s="82">
        <v>5</v>
      </c>
      <c r="H28" s="82"/>
      <c r="I28" s="82"/>
      <c r="J28" s="82"/>
      <c r="K28" s="82"/>
      <c r="L28" s="137">
        <v>124.565</v>
      </c>
      <c r="M28" s="137">
        <v>245.75</v>
      </c>
      <c r="N28" s="138">
        <v>3700000</v>
      </c>
      <c r="O28" s="138">
        <v>275040000</v>
      </c>
      <c r="P28" s="138">
        <v>105770000</v>
      </c>
      <c r="Q28" s="138">
        <v>169270000</v>
      </c>
      <c r="R28" s="87">
        <f t="shared" si="0"/>
        <v>3699788.9745508349</v>
      </c>
      <c r="S28" s="138">
        <v>275040000</v>
      </c>
      <c r="T28" s="87">
        <f t="shared" si="1"/>
        <v>7299186.292264021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17</v>
      </c>
      <c r="C29" s="82">
        <v>1</v>
      </c>
      <c r="D29" s="82">
        <v>-1</v>
      </c>
      <c r="E29" s="82"/>
      <c r="F29" s="136" t="s">
        <v>1930</v>
      </c>
      <c r="G29" s="82">
        <v>5</v>
      </c>
      <c r="H29" s="82"/>
      <c r="I29" s="82"/>
      <c r="J29" s="82"/>
      <c r="K29" s="82"/>
      <c r="L29" s="137">
        <v>119.97799999999999</v>
      </c>
      <c r="M29" s="137">
        <v>236.7</v>
      </c>
      <c r="N29" s="138">
        <v>3700000</v>
      </c>
      <c r="O29" s="138">
        <v>264920000</v>
      </c>
      <c r="P29" s="138">
        <v>101880000</v>
      </c>
      <c r="Q29" s="138">
        <v>163040000</v>
      </c>
      <c r="R29" s="87">
        <f t="shared" si="0"/>
        <v>3699909.5692493552</v>
      </c>
      <c r="S29" s="138">
        <v>264920000</v>
      </c>
      <c r="T29" s="87">
        <f t="shared" si="1"/>
        <v>7299409.8504836094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17</v>
      </c>
      <c r="C30" s="82">
        <v>1</v>
      </c>
      <c r="D30" s="82">
        <v>-1</v>
      </c>
      <c r="E30" s="82"/>
      <c r="F30" s="136" t="s">
        <v>1931</v>
      </c>
      <c r="G30" s="82">
        <v>5</v>
      </c>
      <c r="H30" s="82"/>
      <c r="I30" s="82"/>
      <c r="J30" s="82"/>
      <c r="K30" s="82"/>
      <c r="L30" s="137">
        <v>119.97799999999999</v>
      </c>
      <c r="M30" s="137">
        <v>236.7</v>
      </c>
      <c r="N30" s="138">
        <v>3700000</v>
      </c>
      <c r="O30" s="138">
        <v>264920000</v>
      </c>
      <c r="P30" s="138">
        <v>101880000</v>
      </c>
      <c r="Q30" s="138">
        <v>163040000</v>
      </c>
      <c r="R30" s="87">
        <f t="shared" si="0"/>
        <v>3699909.5692493552</v>
      </c>
      <c r="S30" s="138">
        <v>264920000</v>
      </c>
      <c r="T30" s="87">
        <f t="shared" si="1"/>
        <v>7299409.8504836094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17</v>
      </c>
      <c r="C31" s="82">
        <v>1</v>
      </c>
      <c r="D31" s="82">
        <v>-1</v>
      </c>
      <c r="E31" s="82"/>
      <c r="F31" s="136" t="s">
        <v>1932</v>
      </c>
      <c r="G31" s="82">
        <v>5</v>
      </c>
      <c r="H31" s="82"/>
      <c r="I31" s="82"/>
      <c r="J31" s="82"/>
      <c r="K31" s="82"/>
      <c r="L31" s="137">
        <v>225.523</v>
      </c>
      <c r="M31" s="137">
        <v>444.92499999999995</v>
      </c>
      <c r="N31" s="138">
        <v>3600000</v>
      </c>
      <c r="O31" s="138">
        <v>484510000</v>
      </c>
      <c r="P31" s="138">
        <v>186330000</v>
      </c>
      <c r="Q31" s="138">
        <v>298180000</v>
      </c>
      <c r="R31" s="87">
        <f t="shared" si="0"/>
        <v>3599900.9954783912</v>
      </c>
      <c r="S31" s="138">
        <v>484510000</v>
      </c>
      <c r="T31" s="87">
        <f t="shared" si="1"/>
        <v>7102095.7969396608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17</v>
      </c>
      <c r="C32" s="82">
        <v>1</v>
      </c>
      <c r="D32" s="82">
        <v>-1</v>
      </c>
      <c r="E32" s="82"/>
      <c r="F32" s="136" t="s">
        <v>1935</v>
      </c>
      <c r="G32" s="82">
        <v>5</v>
      </c>
      <c r="H32" s="82"/>
      <c r="I32" s="82"/>
      <c r="J32" s="82"/>
      <c r="K32" s="82"/>
      <c r="L32" s="137">
        <v>131.06299999999999</v>
      </c>
      <c r="M32" s="137">
        <v>258.56899999999996</v>
      </c>
      <c r="N32" s="138">
        <v>4000000</v>
      </c>
      <c r="O32" s="138">
        <v>312860000</v>
      </c>
      <c r="P32" s="138">
        <v>120320000</v>
      </c>
      <c r="Q32" s="138">
        <v>192540000</v>
      </c>
      <c r="R32" s="87">
        <f t="shared" si="0"/>
        <v>3999891.4559916221</v>
      </c>
      <c r="S32" s="138">
        <v>312860000</v>
      </c>
      <c r="T32" s="87">
        <f t="shared" si="1"/>
        <v>7891227.378316517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17</v>
      </c>
      <c r="C33" s="82">
        <v>2</v>
      </c>
      <c r="D33" s="82">
        <v>-1</v>
      </c>
      <c r="E33" s="82"/>
      <c r="F33" s="136" t="s">
        <v>1936</v>
      </c>
      <c r="G33" s="82">
        <v>5</v>
      </c>
      <c r="H33" s="82"/>
      <c r="I33" s="82"/>
      <c r="J33" s="82"/>
      <c r="K33" s="82"/>
      <c r="L33" s="137">
        <v>408.2</v>
      </c>
      <c r="M33" s="137">
        <v>805.31599999999992</v>
      </c>
      <c r="N33" s="138">
        <v>4200000</v>
      </c>
      <c r="O33" s="138">
        <v>1023130000</v>
      </c>
      <c r="P33" s="138">
        <v>393470000</v>
      </c>
      <c r="Q33" s="138">
        <v>629660000</v>
      </c>
      <c r="R33" s="87">
        <f t="shared" si="0"/>
        <v>4199901.5714133307</v>
      </c>
      <c r="S33" s="138">
        <v>1023130000</v>
      </c>
      <c r="T33" s="87">
        <f t="shared" si="1"/>
        <v>8285761.7194617782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17</v>
      </c>
      <c r="C34" s="82">
        <v>1</v>
      </c>
      <c r="D34" s="82">
        <v>1</v>
      </c>
      <c r="E34" s="82"/>
      <c r="F34" s="83" t="s">
        <v>1951</v>
      </c>
      <c r="G34" s="82">
        <v>5</v>
      </c>
      <c r="H34" s="82"/>
      <c r="I34" s="82"/>
      <c r="J34" s="82"/>
      <c r="K34" s="82"/>
      <c r="L34" s="137">
        <v>137.178</v>
      </c>
      <c r="M34" s="137">
        <v>270.63299999999998</v>
      </c>
      <c r="N34" s="138">
        <v>7000000</v>
      </c>
      <c r="O34" s="138">
        <v>573050000</v>
      </c>
      <c r="P34" s="138">
        <v>220380000</v>
      </c>
      <c r="Q34" s="138">
        <v>352670000</v>
      </c>
      <c r="R34" s="87">
        <f t="shared" si="0"/>
        <v>6999812.1636653934</v>
      </c>
      <c r="S34" s="138">
        <v>573050000</v>
      </c>
      <c r="T34" s="87">
        <f t="shared" si="1"/>
        <v>13809649.982426163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17</v>
      </c>
      <c r="C35" s="82">
        <v>2</v>
      </c>
      <c r="D35" s="82">
        <v>1</v>
      </c>
      <c r="E35" s="82"/>
      <c r="F35" s="83" t="s">
        <v>1097</v>
      </c>
      <c r="G35" s="82">
        <v>5</v>
      </c>
      <c r="H35" s="82"/>
      <c r="I35" s="82"/>
      <c r="J35" s="82"/>
      <c r="K35" s="82"/>
      <c r="L35" s="137">
        <v>85.213999999999999</v>
      </c>
      <c r="M35" s="137">
        <v>168.11500000000001</v>
      </c>
      <c r="N35" s="138">
        <v>7500000</v>
      </c>
      <c r="O35" s="138">
        <v>381400000</v>
      </c>
      <c r="P35" s="138">
        <v>146680000</v>
      </c>
      <c r="Q35" s="138">
        <v>234720000</v>
      </c>
      <c r="R35" s="87">
        <f t="shared" si="0"/>
        <v>7499785.5413317773</v>
      </c>
      <c r="S35" s="138">
        <v>381400000</v>
      </c>
      <c r="T35" s="87">
        <f t="shared" si="1"/>
        <v>14796001.200283896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17</v>
      </c>
      <c r="C36" s="82">
        <v>2</v>
      </c>
      <c r="D36" s="82">
        <v>1</v>
      </c>
      <c r="E36" s="82"/>
      <c r="F36" s="83" t="s">
        <v>1098</v>
      </c>
      <c r="G36" s="82">
        <v>5</v>
      </c>
      <c r="H36" s="82"/>
      <c r="I36" s="82"/>
      <c r="J36" s="82"/>
      <c r="K36" s="82"/>
      <c r="L36" s="137">
        <v>80.748999999999995</v>
      </c>
      <c r="M36" s="137">
        <v>159.30599999999998</v>
      </c>
      <c r="N36" s="138">
        <v>15000000</v>
      </c>
      <c r="O36" s="138">
        <v>722840000</v>
      </c>
      <c r="P36" s="138">
        <v>277990000</v>
      </c>
      <c r="Q36" s="138">
        <v>444850000</v>
      </c>
      <c r="R36" s="87">
        <f t="shared" si="0"/>
        <v>14999772.255961889</v>
      </c>
      <c r="S36" s="138">
        <v>722840000</v>
      </c>
      <c r="T36" s="87">
        <f t="shared" si="1"/>
        <v>29592362.989117693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17</v>
      </c>
      <c r="C37" s="82">
        <v>2</v>
      </c>
      <c r="D37" s="82">
        <v>1</v>
      </c>
      <c r="E37" s="82"/>
      <c r="F37" s="83" t="s">
        <v>1099</v>
      </c>
      <c r="G37" s="82">
        <v>5</v>
      </c>
      <c r="H37" s="82"/>
      <c r="I37" s="82"/>
      <c r="J37" s="82"/>
      <c r="K37" s="82"/>
      <c r="L37" s="137">
        <v>77.567999999999998</v>
      </c>
      <c r="M37" s="137">
        <v>153.03100000000001</v>
      </c>
      <c r="N37" s="138">
        <v>7800000</v>
      </c>
      <c r="O37" s="138">
        <v>361070000</v>
      </c>
      <c r="P37" s="138">
        <v>138860000</v>
      </c>
      <c r="Q37" s="138">
        <v>222210000</v>
      </c>
      <c r="R37" s="87">
        <f t="shared" si="0"/>
        <v>7799856.4651001683</v>
      </c>
      <c r="S37" s="138">
        <v>361070000</v>
      </c>
      <c r="T37" s="87">
        <f t="shared" si="1"/>
        <v>15388044.48626681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17</v>
      </c>
      <c r="C38" s="82">
        <v>2</v>
      </c>
      <c r="D38" s="82">
        <v>1</v>
      </c>
      <c r="E38" s="82"/>
      <c r="F38" s="83" t="s">
        <v>1100</v>
      </c>
      <c r="G38" s="82">
        <v>5</v>
      </c>
      <c r="H38" s="82"/>
      <c r="I38" s="82"/>
      <c r="J38" s="82"/>
      <c r="K38" s="82"/>
      <c r="L38" s="137">
        <v>76.382999999999996</v>
      </c>
      <c r="M38" s="137">
        <v>150.69299999999998</v>
      </c>
      <c r="N38" s="138">
        <v>7800000</v>
      </c>
      <c r="O38" s="138">
        <v>355540000</v>
      </c>
      <c r="P38" s="138">
        <v>136730000</v>
      </c>
      <c r="Q38" s="138">
        <v>218810000</v>
      </c>
      <c r="R38" s="87">
        <f t="shared" si="0"/>
        <v>7799558.3270304985</v>
      </c>
      <c r="S38" s="138">
        <v>355540000</v>
      </c>
      <c r="T38" s="87">
        <f t="shared" si="1"/>
        <v>15387440.176154466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17</v>
      </c>
      <c r="C39" s="82">
        <v>2</v>
      </c>
      <c r="D39" s="82">
        <v>1</v>
      </c>
      <c r="E39" s="82"/>
      <c r="F39" s="83" t="s">
        <v>1101</v>
      </c>
      <c r="G39" s="82">
        <v>5</v>
      </c>
      <c r="H39" s="82"/>
      <c r="I39" s="82"/>
      <c r="J39" s="82"/>
      <c r="K39" s="82"/>
      <c r="L39" s="137">
        <v>122.53400000000001</v>
      </c>
      <c r="M39" s="137">
        <v>241.74200000000002</v>
      </c>
      <c r="N39" s="138">
        <v>8000000</v>
      </c>
      <c r="O39" s="138">
        <v>585000000</v>
      </c>
      <c r="P39" s="138">
        <v>224980000</v>
      </c>
      <c r="Q39" s="138">
        <v>360020000</v>
      </c>
      <c r="R39" s="87">
        <f t="shared" si="0"/>
        <v>7999786.1253760662</v>
      </c>
      <c r="S39" s="138">
        <v>585000000</v>
      </c>
      <c r="T39" s="87">
        <f t="shared" si="1"/>
        <v>15782430.1624093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17</v>
      </c>
      <c r="C40" s="82">
        <v>2</v>
      </c>
      <c r="D40" s="82">
        <v>1</v>
      </c>
      <c r="E40" s="82"/>
      <c r="F40" s="83" t="s">
        <v>1102</v>
      </c>
      <c r="G40" s="82">
        <v>5</v>
      </c>
      <c r="H40" s="82"/>
      <c r="I40" s="82"/>
      <c r="J40" s="82"/>
      <c r="K40" s="82"/>
      <c r="L40" s="137">
        <v>92.242999999999995</v>
      </c>
      <c r="M40" s="137">
        <v>181.982</v>
      </c>
      <c r="N40" s="138">
        <v>9000000</v>
      </c>
      <c r="O40" s="138">
        <v>495430000</v>
      </c>
      <c r="P40" s="138">
        <v>190530000</v>
      </c>
      <c r="Q40" s="138">
        <v>304900000</v>
      </c>
      <c r="R40" s="87">
        <f t="shared" si="0"/>
        <v>8999709.4436094891</v>
      </c>
      <c r="S40" s="138">
        <v>495430000</v>
      </c>
      <c r="T40" s="87">
        <f t="shared" si="1"/>
        <v>17755115.553125359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17</v>
      </c>
      <c r="C41" s="82">
        <v>1</v>
      </c>
      <c r="D41" s="82">
        <v>2</v>
      </c>
      <c r="E41" s="82"/>
      <c r="F41" s="83" t="s">
        <v>2184</v>
      </c>
      <c r="G41" s="82">
        <v>5</v>
      </c>
      <c r="H41" s="82"/>
      <c r="I41" s="82"/>
      <c r="J41" s="82"/>
      <c r="K41" s="82"/>
      <c r="L41" s="137">
        <v>114.04</v>
      </c>
      <c r="M41" s="137">
        <v>224.98500000000001</v>
      </c>
      <c r="N41" s="138">
        <v>6900000</v>
      </c>
      <c r="O41" s="138">
        <v>469580000</v>
      </c>
      <c r="P41" s="138">
        <v>180590000</v>
      </c>
      <c r="Q41" s="138">
        <v>288990000</v>
      </c>
      <c r="R41" s="87">
        <f t="shared" si="0"/>
        <v>6899706.996077057</v>
      </c>
      <c r="S41" s="138">
        <v>469580000</v>
      </c>
      <c r="T41" s="87">
        <f t="shared" si="1"/>
        <v>13612158.703195339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17</v>
      </c>
      <c r="C42" s="82">
        <v>1</v>
      </c>
      <c r="D42" s="82">
        <v>2</v>
      </c>
      <c r="E42" s="82"/>
      <c r="F42" s="83" t="s">
        <v>1108</v>
      </c>
      <c r="G42" s="82">
        <v>5</v>
      </c>
      <c r="H42" s="82"/>
      <c r="I42" s="82"/>
      <c r="J42" s="82"/>
      <c r="K42" s="82"/>
      <c r="L42" s="137">
        <v>136.62</v>
      </c>
      <c r="M42" s="137">
        <v>269.53199999999998</v>
      </c>
      <c r="N42" s="138">
        <v>6800000</v>
      </c>
      <c r="O42" s="138">
        <v>554410000</v>
      </c>
      <c r="P42" s="138">
        <v>213210000</v>
      </c>
      <c r="Q42" s="138">
        <v>341200000</v>
      </c>
      <c r="R42" s="87">
        <f t="shared" si="0"/>
        <v>6799787.5227376064</v>
      </c>
      <c r="S42" s="138">
        <v>554410000</v>
      </c>
      <c r="T42" s="87">
        <f t="shared" si="1"/>
        <v>13415022.182539249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17</v>
      </c>
      <c r="C43" s="82">
        <v>1</v>
      </c>
      <c r="D43" s="82">
        <v>2</v>
      </c>
      <c r="E43" s="82"/>
      <c r="F43" s="83" t="s">
        <v>1109</v>
      </c>
      <c r="G43" s="82">
        <v>5</v>
      </c>
      <c r="H43" s="82"/>
      <c r="I43" s="82"/>
      <c r="J43" s="82"/>
      <c r="K43" s="82"/>
      <c r="L43" s="137">
        <v>94.875</v>
      </c>
      <c r="M43" s="137">
        <v>187.17500000000001</v>
      </c>
      <c r="N43" s="138">
        <v>6900000</v>
      </c>
      <c r="O43" s="138">
        <v>390670000</v>
      </c>
      <c r="P43" s="138">
        <v>150240000</v>
      </c>
      <c r="Q43" s="138">
        <v>240430000</v>
      </c>
      <c r="R43" s="87">
        <f t="shared" si="0"/>
        <v>6899805.3927082419</v>
      </c>
      <c r="S43" s="138">
        <v>390670000</v>
      </c>
      <c r="T43" s="87">
        <f t="shared" si="1"/>
        <v>13612343.339975392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17</v>
      </c>
      <c r="C44" s="82">
        <v>1</v>
      </c>
      <c r="D44" s="82">
        <v>2</v>
      </c>
      <c r="E44" s="82"/>
      <c r="F44" s="83" t="s">
        <v>1110</v>
      </c>
      <c r="G44" s="82">
        <v>5</v>
      </c>
      <c r="H44" s="82"/>
      <c r="I44" s="82"/>
      <c r="J44" s="82"/>
      <c r="K44" s="82"/>
      <c r="L44" s="137">
        <v>94.875</v>
      </c>
      <c r="M44" s="137">
        <v>187.17500000000001</v>
      </c>
      <c r="N44" s="138">
        <v>6900000</v>
      </c>
      <c r="O44" s="138">
        <v>390670000</v>
      </c>
      <c r="P44" s="138">
        <v>150240000</v>
      </c>
      <c r="Q44" s="138">
        <v>240430000</v>
      </c>
      <c r="R44" s="87">
        <f t="shared" si="0"/>
        <v>6899805.3927082419</v>
      </c>
      <c r="S44" s="138">
        <v>390670000</v>
      </c>
      <c r="T44" s="87">
        <f t="shared" si="1"/>
        <v>13612343.339975392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A45" s="135"/>
      <c r="B45" s="135">
        <v>17</v>
      </c>
      <c r="C45" s="82">
        <v>1</v>
      </c>
      <c r="D45" s="82">
        <v>2</v>
      </c>
      <c r="E45" s="82"/>
      <c r="F45" s="83" t="s">
        <v>1111</v>
      </c>
      <c r="G45" s="82">
        <v>5</v>
      </c>
      <c r="H45" s="82"/>
      <c r="I45" s="82"/>
      <c r="J45" s="82"/>
      <c r="K45" s="82"/>
      <c r="L45" s="137">
        <v>94.875</v>
      </c>
      <c r="M45" s="137">
        <v>187.17500000000001</v>
      </c>
      <c r="N45" s="138">
        <v>6900000</v>
      </c>
      <c r="O45" s="138">
        <v>390670000</v>
      </c>
      <c r="P45" s="138">
        <v>150240000</v>
      </c>
      <c r="Q45" s="138">
        <v>240430000</v>
      </c>
      <c r="R45" s="87">
        <f t="shared" si="0"/>
        <v>6899805.3927082419</v>
      </c>
      <c r="S45" s="138">
        <v>390670000</v>
      </c>
      <c r="T45" s="87">
        <f t="shared" si="1"/>
        <v>13612343.339975392</v>
      </c>
      <c r="U45" s="135"/>
      <c r="V45" s="115" t="s">
        <v>2043</v>
      </c>
      <c r="W45" s="115" t="s">
        <v>2043</v>
      </c>
      <c r="X45" s="115" t="s">
        <v>772</v>
      </c>
    </row>
    <row r="46" spans="1:24">
      <c r="A46" s="135"/>
      <c r="B46" s="135">
        <v>17</v>
      </c>
      <c r="C46" s="82">
        <v>1</v>
      </c>
      <c r="D46" s="82">
        <v>2</v>
      </c>
      <c r="E46" s="82"/>
      <c r="F46" s="83" t="s">
        <v>1112</v>
      </c>
      <c r="G46" s="82">
        <v>5</v>
      </c>
      <c r="H46" s="82"/>
      <c r="I46" s="82"/>
      <c r="J46" s="82"/>
      <c r="K46" s="82"/>
      <c r="L46" s="137">
        <v>94.875</v>
      </c>
      <c r="M46" s="137">
        <v>187.17500000000001</v>
      </c>
      <c r="N46" s="138">
        <v>6900000</v>
      </c>
      <c r="O46" s="138">
        <v>390670000</v>
      </c>
      <c r="P46" s="138">
        <v>150240000</v>
      </c>
      <c r="Q46" s="138">
        <v>240430000</v>
      </c>
      <c r="R46" s="87">
        <f t="shared" si="0"/>
        <v>6899805.3927082419</v>
      </c>
      <c r="S46" s="138">
        <v>390670000</v>
      </c>
      <c r="T46" s="87">
        <f t="shared" si="1"/>
        <v>13612343.339975392</v>
      </c>
      <c r="U46" s="135"/>
      <c r="V46" s="115" t="s">
        <v>2043</v>
      </c>
      <c r="W46" s="115" t="s">
        <v>2043</v>
      </c>
      <c r="X46" s="115" t="s">
        <v>772</v>
      </c>
    </row>
    <row r="47" spans="1:24">
      <c r="A47" s="135"/>
      <c r="B47" s="135">
        <v>17</v>
      </c>
      <c r="C47" s="82">
        <v>1</v>
      </c>
      <c r="D47" s="82">
        <v>2</v>
      </c>
      <c r="E47" s="82"/>
      <c r="F47" s="83" t="s">
        <v>1113</v>
      </c>
      <c r="G47" s="82">
        <v>5</v>
      </c>
      <c r="H47" s="82"/>
      <c r="I47" s="82"/>
      <c r="J47" s="82"/>
      <c r="K47" s="82"/>
      <c r="L47" s="137">
        <v>142.08099999999999</v>
      </c>
      <c r="M47" s="137">
        <v>280.30599999999998</v>
      </c>
      <c r="N47" s="138">
        <v>6900000</v>
      </c>
      <c r="O47" s="138">
        <v>585060000</v>
      </c>
      <c r="P47" s="138">
        <v>225000000</v>
      </c>
      <c r="Q47" s="138">
        <v>360060000</v>
      </c>
      <c r="R47" s="87">
        <f t="shared" si="0"/>
        <v>6899897.4143546671</v>
      </c>
      <c r="S47" s="138">
        <v>585060000</v>
      </c>
      <c r="T47" s="87">
        <f t="shared" si="1"/>
        <v>13612535.41731899</v>
      </c>
      <c r="U47" s="135"/>
      <c r="V47" s="115" t="s">
        <v>2043</v>
      </c>
      <c r="W47" s="115" t="s">
        <v>2043</v>
      </c>
      <c r="X47" s="115" t="s">
        <v>772</v>
      </c>
    </row>
    <row r="48" spans="1:24">
      <c r="A48" s="135"/>
      <c r="B48" s="135">
        <v>17</v>
      </c>
      <c r="C48" s="82">
        <v>1</v>
      </c>
      <c r="D48" s="82">
        <v>2</v>
      </c>
      <c r="E48" s="82"/>
      <c r="F48" s="83" t="s">
        <v>1114</v>
      </c>
      <c r="G48" s="82">
        <v>5</v>
      </c>
      <c r="H48" s="82"/>
      <c r="I48" s="82"/>
      <c r="J48" s="82"/>
      <c r="K48" s="82"/>
      <c r="L48" s="137">
        <v>70.768000000000001</v>
      </c>
      <c r="M48" s="137">
        <v>139.61599999999999</v>
      </c>
      <c r="N48" s="138">
        <v>7000000</v>
      </c>
      <c r="O48" s="138">
        <v>295620000</v>
      </c>
      <c r="P48" s="138">
        <v>113690000</v>
      </c>
      <c r="Q48" s="138">
        <v>181930000</v>
      </c>
      <c r="R48" s="87">
        <f t="shared" si="0"/>
        <v>6999600.3205012865</v>
      </c>
      <c r="S48" s="138">
        <v>295620000</v>
      </c>
      <c r="T48" s="87">
        <f t="shared" si="1"/>
        <v>13809295.138298489</v>
      </c>
      <c r="U48" s="135"/>
      <c r="V48" s="115" t="s">
        <v>2043</v>
      </c>
      <c r="W48" s="115" t="s">
        <v>2043</v>
      </c>
      <c r="X48" s="115" t="s">
        <v>772</v>
      </c>
    </row>
    <row r="49" spans="1:24">
      <c r="A49" s="135"/>
      <c r="B49" s="135">
        <v>17</v>
      </c>
      <c r="C49" s="82">
        <v>1</v>
      </c>
      <c r="D49" s="82">
        <v>2</v>
      </c>
      <c r="E49" s="82"/>
      <c r="F49" s="83" t="s">
        <v>1115</v>
      </c>
      <c r="G49" s="82">
        <v>5</v>
      </c>
      <c r="H49" s="82"/>
      <c r="I49" s="82"/>
      <c r="J49" s="82"/>
      <c r="K49" s="82"/>
      <c r="L49" s="137">
        <v>103.22799999999999</v>
      </c>
      <c r="M49" s="137">
        <v>203.65499999999997</v>
      </c>
      <c r="N49" s="138">
        <v>7000000</v>
      </c>
      <c r="O49" s="138">
        <v>431230000</v>
      </c>
      <c r="P49" s="138">
        <v>165840000</v>
      </c>
      <c r="Q49" s="138">
        <v>265390000</v>
      </c>
      <c r="R49" s="87">
        <f t="shared" si="0"/>
        <v>6999846.4020439694</v>
      </c>
      <c r="S49" s="138">
        <v>431230000</v>
      </c>
      <c r="T49" s="87">
        <f t="shared" si="1"/>
        <v>13809758.195530908</v>
      </c>
      <c r="U49" s="135"/>
      <c r="V49" s="115" t="s">
        <v>2043</v>
      </c>
      <c r="W49" s="115" t="s">
        <v>2043</v>
      </c>
      <c r="X49" s="115" t="s">
        <v>772</v>
      </c>
    </row>
    <row r="50" spans="1:24">
      <c r="A50" s="135"/>
      <c r="B50" s="135">
        <v>17</v>
      </c>
      <c r="C50" s="82">
        <v>1</v>
      </c>
      <c r="D50" s="82">
        <v>2</v>
      </c>
      <c r="E50" s="82"/>
      <c r="F50" s="83" t="s">
        <v>1116</v>
      </c>
      <c r="G50" s="82">
        <v>5</v>
      </c>
      <c r="H50" s="82"/>
      <c r="I50" s="82"/>
      <c r="J50" s="82"/>
      <c r="K50" s="82"/>
      <c r="L50" s="137">
        <v>194.73500000000001</v>
      </c>
      <c r="M50" s="137">
        <v>384.18500000000006</v>
      </c>
      <c r="N50" s="138">
        <v>6800000</v>
      </c>
      <c r="O50" s="138">
        <v>790250000</v>
      </c>
      <c r="P50" s="138">
        <v>303910000</v>
      </c>
      <c r="Q50" s="138">
        <v>486340000</v>
      </c>
      <c r="R50" s="87">
        <f t="shared" si="0"/>
        <v>6799840.4263958139</v>
      </c>
      <c r="S50" s="138">
        <v>790250000</v>
      </c>
      <c r="T50" s="87">
        <f t="shared" si="1"/>
        <v>13415136.951317821</v>
      </c>
      <c r="U50" s="135"/>
      <c r="V50" s="115" t="s">
        <v>2043</v>
      </c>
      <c r="W50" s="115" t="s">
        <v>2043</v>
      </c>
      <c r="X50" s="115" t="s">
        <v>772</v>
      </c>
    </row>
    <row r="51" spans="1:24">
      <c r="A51" s="135"/>
      <c r="B51" s="135">
        <v>17</v>
      </c>
      <c r="C51" s="82">
        <v>1</v>
      </c>
      <c r="D51" s="82">
        <v>3</v>
      </c>
      <c r="E51" s="82"/>
      <c r="F51" s="83" t="s">
        <v>2185</v>
      </c>
      <c r="G51" s="82">
        <v>5</v>
      </c>
      <c r="H51" s="82"/>
      <c r="I51" s="82"/>
      <c r="J51" s="82"/>
      <c r="K51" s="82"/>
      <c r="L51" s="137">
        <v>104.123</v>
      </c>
      <c r="M51" s="137">
        <v>205.42000000000002</v>
      </c>
      <c r="N51" s="138">
        <v>6750000</v>
      </c>
      <c r="O51" s="138">
        <v>419430000</v>
      </c>
      <c r="P51" s="138">
        <v>161300000</v>
      </c>
      <c r="Q51" s="138">
        <v>258130000</v>
      </c>
      <c r="R51" s="87">
        <f t="shared" si="0"/>
        <v>6749807.4897549143</v>
      </c>
      <c r="S51" s="138">
        <v>419430000</v>
      </c>
      <c r="T51" s="87">
        <f t="shared" si="1"/>
        <v>13316418.606316131</v>
      </c>
      <c r="U51" s="135"/>
      <c r="V51" s="115" t="s">
        <v>2043</v>
      </c>
      <c r="W51" s="115" t="s">
        <v>2043</v>
      </c>
      <c r="X51" s="115" t="s">
        <v>772</v>
      </c>
    </row>
    <row r="52" spans="1:24">
      <c r="A52" s="135"/>
      <c r="B52" s="135">
        <v>17</v>
      </c>
      <c r="C52" s="82">
        <v>1</v>
      </c>
      <c r="D52" s="82">
        <v>3</v>
      </c>
      <c r="E52" s="82"/>
      <c r="F52" s="83" t="s">
        <v>1125</v>
      </c>
      <c r="G52" s="82">
        <v>5</v>
      </c>
      <c r="H52" s="82"/>
      <c r="I52" s="82"/>
      <c r="J52" s="82"/>
      <c r="K52" s="82"/>
      <c r="L52" s="137">
        <v>124.74</v>
      </c>
      <c r="M52" s="137">
        <v>246.09399999999999</v>
      </c>
      <c r="N52" s="138">
        <v>6750000</v>
      </c>
      <c r="O52" s="138">
        <v>502480000</v>
      </c>
      <c r="P52" s="138">
        <v>193240000</v>
      </c>
      <c r="Q52" s="138">
        <v>309240000</v>
      </c>
      <c r="R52" s="87">
        <f t="shared" si="0"/>
        <v>6749822.8688668124</v>
      </c>
      <c r="S52" s="138">
        <v>502480000</v>
      </c>
      <c r="T52" s="87">
        <f t="shared" si="1"/>
        <v>13316425.43763756</v>
      </c>
      <c r="U52" s="135"/>
      <c r="V52" s="115" t="s">
        <v>2043</v>
      </c>
      <c r="W52" s="115" t="s">
        <v>2043</v>
      </c>
      <c r="X52" s="115" t="s">
        <v>772</v>
      </c>
    </row>
    <row r="53" spans="1:24">
      <c r="A53" s="135"/>
      <c r="B53" s="135">
        <v>17</v>
      </c>
      <c r="C53" s="82">
        <v>1</v>
      </c>
      <c r="D53" s="82">
        <v>3</v>
      </c>
      <c r="E53" s="82"/>
      <c r="F53" s="83" t="s">
        <v>1126</v>
      </c>
      <c r="G53" s="82">
        <v>5</v>
      </c>
      <c r="H53" s="82"/>
      <c r="I53" s="82"/>
      <c r="J53" s="82"/>
      <c r="K53" s="82"/>
      <c r="L53" s="137">
        <v>86.625</v>
      </c>
      <c r="M53" s="137">
        <v>170.898</v>
      </c>
      <c r="N53" s="138">
        <v>6750000</v>
      </c>
      <c r="O53" s="138">
        <v>348940000</v>
      </c>
      <c r="P53" s="138">
        <v>134190000</v>
      </c>
      <c r="Q53" s="138">
        <v>214750000</v>
      </c>
      <c r="R53" s="87">
        <f t="shared" si="0"/>
        <v>6749761.0338156382</v>
      </c>
      <c r="S53" s="138">
        <v>348940000</v>
      </c>
      <c r="T53" s="87">
        <f t="shared" si="1"/>
        <v>13316255.828652523</v>
      </c>
      <c r="U53" s="135"/>
      <c r="V53" s="115" t="s">
        <v>2043</v>
      </c>
      <c r="W53" s="115" t="s">
        <v>2043</v>
      </c>
      <c r="X53" s="115" t="s">
        <v>772</v>
      </c>
    </row>
    <row r="54" spans="1:24">
      <c r="A54" s="135"/>
      <c r="B54" s="135">
        <v>17</v>
      </c>
      <c r="C54" s="82">
        <v>1</v>
      </c>
      <c r="D54" s="82">
        <v>3</v>
      </c>
      <c r="E54" s="82"/>
      <c r="F54" s="83" t="s">
        <v>1127</v>
      </c>
      <c r="G54" s="82">
        <v>5</v>
      </c>
      <c r="H54" s="82"/>
      <c r="I54" s="82"/>
      <c r="J54" s="82"/>
      <c r="K54" s="82"/>
      <c r="L54" s="137">
        <v>86.625</v>
      </c>
      <c r="M54" s="137">
        <v>170.898</v>
      </c>
      <c r="N54" s="138">
        <v>6750000</v>
      </c>
      <c r="O54" s="138">
        <v>348940000</v>
      </c>
      <c r="P54" s="138">
        <v>134190000</v>
      </c>
      <c r="Q54" s="138">
        <v>214750000</v>
      </c>
      <c r="R54" s="87">
        <f t="shared" si="0"/>
        <v>6749761.0338156382</v>
      </c>
      <c r="S54" s="138">
        <v>348940000</v>
      </c>
      <c r="T54" s="87">
        <f t="shared" si="1"/>
        <v>13316255.828652523</v>
      </c>
      <c r="U54" s="135"/>
      <c r="V54" s="115" t="s">
        <v>2043</v>
      </c>
      <c r="W54" s="115" t="s">
        <v>2043</v>
      </c>
      <c r="X54" s="115" t="s">
        <v>772</v>
      </c>
    </row>
    <row r="55" spans="1:24">
      <c r="A55" s="135"/>
      <c r="B55" s="135">
        <v>17</v>
      </c>
      <c r="C55" s="82">
        <v>1</v>
      </c>
      <c r="D55" s="82">
        <v>3</v>
      </c>
      <c r="E55" s="82"/>
      <c r="F55" s="83" t="s">
        <v>1128</v>
      </c>
      <c r="G55" s="82">
        <v>5</v>
      </c>
      <c r="H55" s="82"/>
      <c r="I55" s="82"/>
      <c r="J55" s="82"/>
      <c r="K55" s="82"/>
      <c r="L55" s="137">
        <v>86.625</v>
      </c>
      <c r="M55" s="137">
        <v>170.898</v>
      </c>
      <c r="N55" s="138">
        <v>6750000</v>
      </c>
      <c r="O55" s="138">
        <v>348940000</v>
      </c>
      <c r="P55" s="138">
        <v>134190000</v>
      </c>
      <c r="Q55" s="138">
        <v>214750000</v>
      </c>
      <c r="R55" s="87">
        <f t="shared" si="0"/>
        <v>6749761.0338156382</v>
      </c>
      <c r="S55" s="138">
        <v>348940000</v>
      </c>
      <c r="T55" s="87">
        <f t="shared" si="1"/>
        <v>13316255.828652523</v>
      </c>
      <c r="U55" s="135"/>
      <c r="V55" s="115" t="s">
        <v>2043</v>
      </c>
      <c r="W55" s="115" t="s">
        <v>2043</v>
      </c>
      <c r="X55" s="115" t="s">
        <v>772</v>
      </c>
    </row>
    <row r="56" spans="1:24">
      <c r="A56" s="135"/>
      <c r="B56" s="135">
        <v>17</v>
      </c>
      <c r="C56" s="82">
        <v>1</v>
      </c>
      <c r="D56" s="82">
        <v>3</v>
      </c>
      <c r="E56" s="82"/>
      <c r="F56" s="83" t="s">
        <v>1129</v>
      </c>
      <c r="G56" s="82">
        <v>5</v>
      </c>
      <c r="H56" s="82"/>
      <c r="I56" s="82"/>
      <c r="J56" s="82"/>
      <c r="K56" s="82"/>
      <c r="L56" s="137">
        <v>86.625</v>
      </c>
      <c r="M56" s="137">
        <v>170.898</v>
      </c>
      <c r="N56" s="138">
        <v>6750000</v>
      </c>
      <c r="O56" s="138">
        <v>348940000</v>
      </c>
      <c r="P56" s="138">
        <v>134190000</v>
      </c>
      <c r="Q56" s="138">
        <v>214750000</v>
      </c>
      <c r="R56" s="87">
        <f t="shared" si="0"/>
        <v>6749761.0338156382</v>
      </c>
      <c r="S56" s="138">
        <v>348940000</v>
      </c>
      <c r="T56" s="87">
        <f t="shared" si="1"/>
        <v>13316255.828652523</v>
      </c>
      <c r="U56" s="135"/>
      <c r="V56" s="115" t="s">
        <v>2043</v>
      </c>
      <c r="W56" s="115" t="s">
        <v>2043</v>
      </c>
      <c r="X56" s="115" t="s">
        <v>772</v>
      </c>
    </row>
    <row r="57" spans="1:24">
      <c r="A57" s="135"/>
      <c r="B57" s="135">
        <v>17</v>
      </c>
      <c r="C57" s="82">
        <v>1</v>
      </c>
      <c r="D57" s="82">
        <v>3</v>
      </c>
      <c r="E57" s="82"/>
      <c r="F57" s="83" t="s">
        <v>1130</v>
      </c>
      <c r="G57" s="82">
        <v>5</v>
      </c>
      <c r="H57" s="82"/>
      <c r="I57" s="82"/>
      <c r="J57" s="82"/>
      <c r="K57" s="82"/>
      <c r="L57" s="137">
        <v>86.625</v>
      </c>
      <c r="M57" s="137">
        <v>170.898</v>
      </c>
      <c r="N57" s="138">
        <v>6750000</v>
      </c>
      <c r="O57" s="138">
        <v>348940000</v>
      </c>
      <c r="P57" s="138">
        <v>134190000</v>
      </c>
      <c r="Q57" s="138">
        <v>214750000</v>
      </c>
      <c r="R57" s="87">
        <f t="shared" si="0"/>
        <v>6749761.0338156382</v>
      </c>
      <c r="S57" s="138">
        <v>348940000</v>
      </c>
      <c r="T57" s="87">
        <f t="shared" si="1"/>
        <v>13316255.828652523</v>
      </c>
      <c r="U57" s="135"/>
      <c r="V57" s="115" t="s">
        <v>2043</v>
      </c>
      <c r="W57" s="115" t="s">
        <v>2043</v>
      </c>
      <c r="X57" s="115" t="s">
        <v>772</v>
      </c>
    </row>
    <row r="58" spans="1:24">
      <c r="A58" s="135"/>
      <c r="B58" s="135">
        <v>17</v>
      </c>
      <c r="C58" s="82">
        <v>1</v>
      </c>
      <c r="D58" s="82">
        <v>3</v>
      </c>
      <c r="E58" s="82"/>
      <c r="F58" s="83" t="s">
        <v>1131</v>
      </c>
      <c r="G58" s="82">
        <v>5</v>
      </c>
      <c r="H58" s="82"/>
      <c r="I58" s="82"/>
      <c r="J58" s="82"/>
      <c r="K58" s="82"/>
      <c r="L58" s="137">
        <v>87.953000000000003</v>
      </c>
      <c r="M58" s="137">
        <v>173.518</v>
      </c>
      <c r="N58" s="138">
        <v>6750000</v>
      </c>
      <c r="O58" s="138">
        <v>354290000</v>
      </c>
      <c r="P58" s="138">
        <v>136250000</v>
      </c>
      <c r="Q58" s="138">
        <v>218040000</v>
      </c>
      <c r="R58" s="87">
        <f t="shared" si="0"/>
        <v>6749770.1193550415</v>
      </c>
      <c r="S58" s="138">
        <v>354290000</v>
      </c>
      <c r="T58" s="87">
        <f t="shared" si="1"/>
        <v>13316278.14367046</v>
      </c>
      <c r="U58" s="135"/>
      <c r="V58" s="115" t="s">
        <v>2043</v>
      </c>
      <c r="W58" s="115" t="s">
        <v>2043</v>
      </c>
      <c r="X58" s="115" t="s">
        <v>772</v>
      </c>
    </row>
    <row r="59" spans="1:24">
      <c r="A59" s="135"/>
      <c r="B59" s="135">
        <v>17</v>
      </c>
      <c r="C59" s="82">
        <v>1</v>
      </c>
      <c r="D59" s="82">
        <v>3</v>
      </c>
      <c r="E59" s="82"/>
      <c r="F59" s="83" t="s">
        <v>1132</v>
      </c>
      <c r="G59" s="82">
        <v>5</v>
      </c>
      <c r="H59" s="82"/>
      <c r="I59" s="82"/>
      <c r="J59" s="82"/>
      <c r="K59" s="82"/>
      <c r="L59" s="137">
        <v>70.768000000000001</v>
      </c>
      <c r="M59" s="137">
        <v>139.61500000000001</v>
      </c>
      <c r="N59" s="138">
        <v>6750000</v>
      </c>
      <c r="O59" s="138">
        <v>285060000</v>
      </c>
      <c r="P59" s="138">
        <v>109630000</v>
      </c>
      <c r="Q59" s="138">
        <v>175430000</v>
      </c>
      <c r="R59" s="87">
        <f t="shared" si="0"/>
        <v>6749612.2009670623</v>
      </c>
      <c r="S59" s="138">
        <v>285060000</v>
      </c>
      <c r="T59" s="87">
        <f t="shared" si="1"/>
        <v>13316005.926944615</v>
      </c>
      <c r="U59" s="135"/>
      <c r="V59" s="115" t="s">
        <v>2043</v>
      </c>
      <c r="W59" s="115" t="s">
        <v>2043</v>
      </c>
      <c r="X59" s="115" t="s">
        <v>772</v>
      </c>
    </row>
    <row r="60" spans="1:24">
      <c r="A60" s="135"/>
      <c r="B60" s="135">
        <v>17</v>
      </c>
      <c r="C60" s="82">
        <v>1</v>
      </c>
      <c r="D60" s="82">
        <v>3</v>
      </c>
      <c r="E60" s="82"/>
      <c r="F60" s="83" t="s">
        <v>1133</v>
      </c>
      <c r="G60" s="82">
        <v>5</v>
      </c>
      <c r="H60" s="82"/>
      <c r="I60" s="82"/>
      <c r="J60" s="82"/>
      <c r="K60" s="82"/>
      <c r="L60" s="137">
        <v>103.22799999999999</v>
      </c>
      <c r="M60" s="137">
        <v>203.654</v>
      </c>
      <c r="N60" s="138">
        <v>6450000</v>
      </c>
      <c r="O60" s="138">
        <v>397350000</v>
      </c>
      <c r="P60" s="138">
        <v>152810000</v>
      </c>
      <c r="Q60" s="138">
        <v>244540000</v>
      </c>
      <c r="R60" s="87">
        <f t="shared" si="0"/>
        <v>6449928.4031163864</v>
      </c>
      <c r="S60" s="138">
        <v>397350000</v>
      </c>
      <c r="T60" s="87">
        <f t="shared" si="1"/>
        <v>12724781.251290973</v>
      </c>
      <c r="U60" s="135"/>
      <c r="V60" s="115" t="s">
        <v>2043</v>
      </c>
      <c r="W60" s="115" t="s">
        <v>2043</v>
      </c>
      <c r="X60" s="115" t="s">
        <v>772</v>
      </c>
    </row>
    <row r="61" spans="1:24">
      <c r="A61" s="135"/>
      <c r="B61" s="135">
        <v>17</v>
      </c>
      <c r="C61" s="82">
        <v>1</v>
      </c>
      <c r="D61" s="82">
        <v>3</v>
      </c>
      <c r="E61" s="82"/>
      <c r="F61" s="83" t="s">
        <v>1134</v>
      </c>
      <c r="G61" s="82">
        <v>5</v>
      </c>
      <c r="H61" s="82"/>
      <c r="I61" s="82"/>
      <c r="J61" s="82"/>
      <c r="K61" s="82"/>
      <c r="L61" s="137">
        <v>77.322999999999993</v>
      </c>
      <c r="M61" s="137">
        <v>152.547</v>
      </c>
      <c r="N61" s="138">
        <v>6900000</v>
      </c>
      <c r="O61" s="138">
        <v>318390000</v>
      </c>
      <c r="P61" s="138">
        <v>122440000</v>
      </c>
      <c r="Q61" s="138">
        <v>195950000</v>
      </c>
      <c r="R61" s="87">
        <f t="shared" si="0"/>
        <v>6899702.5547525343</v>
      </c>
      <c r="S61" s="138">
        <v>318390000</v>
      </c>
      <c r="T61" s="87">
        <f t="shared" si="1"/>
        <v>13612106.690374594</v>
      </c>
      <c r="U61" s="135"/>
      <c r="V61" s="115" t="s">
        <v>2043</v>
      </c>
      <c r="W61" s="115" t="s">
        <v>2043</v>
      </c>
      <c r="X61" s="115" t="s">
        <v>772</v>
      </c>
    </row>
    <row r="62" spans="1:24">
      <c r="A62" s="135"/>
      <c r="B62" s="135">
        <v>17</v>
      </c>
      <c r="C62" s="82">
        <v>1</v>
      </c>
      <c r="D62" s="82">
        <v>3</v>
      </c>
      <c r="E62" s="82"/>
      <c r="F62" s="83" t="s">
        <v>1135</v>
      </c>
      <c r="G62" s="82">
        <v>5</v>
      </c>
      <c r="H62" s="82"/>
      <c r="I62" s="82"/>
      <c r="J62" s="82"/>
      <c r="K62" s="82"/>
      <c r="L62" s="137">
        <v>59.777999999999999</v>
      </c>
      <c r="M62" s="137">
        <v>117.93299999999999</v>
      </c>
      <c r="N62" s="138">
        <v>6900000</v>
      </c>
      <c r="O62" s="138">
        <v>246140000</v>
      </c>
      <c r="P62" s="138">
        <v>94660000</v>
      </c>
      <c r="Q62" s="138">
        <v>151480000</v>
      </c>
      <c r="R62" s="87">
        <f t="shared" si="0"/>
        <v>6899561.1950278822</v>
      </c>
      <c r="S62" s="138">
        <v>246140000</v>
      </c>
      <c r="T62" s="87">
        <f t="shared" si="1"/>
        <v>13611796.152651865</v>
      </c>
      <c r="U62" s="135"/>
      <c r="V62" s="115" t="s">
        <v>2043</v>
      </c>
      <c r="W62" s="115" t="s">
        <v>2043</v>
      </c>
      <c r="X62" s="115" t="s">
        <v>772</v>
      </c>
    </row>
    <row r="63" spans="1:24">
      <c r="A63" s="135"/>
      <c r="B63" s="135">
        <v>17</v>
      </c>
      <c r="C63" s="82">
        <v>1</v>
      </c>
      <c r="D63" s="82">
        <v>4</v>
      </c>
      <c r="E63" s="82"/>
      <c r="F63" s="83" t="s">
        <v>2187</v>
      </c>
      <c r="G63" s="82">
        <v>5</v>
      </c>
      <c r="H63" s="82"/>
      <c r="I63" s="82"/>
      <c r="J63" s="82"/>
      <c r="K63" s="82"/>
      <c r="L63" s="137">
        <v>114.203</v>
      </c>
      <c r="M63" s="137">
        <v>225.30500000000001</v>
      </c>
      <c r="N63" s="138">
        <v>6800000</v>
      </c>
      <c r="O63" s="138">
        <v>463440000</v>
      </c>
      <c r="P63" s="138">
        <v>178230000</v>
      </c>
      <c r="Q63" s="138">
        <v>285210000</v>
      </c>
      <c r="R63" s="87">
        <f t="shared" si="0"/>
        <v>6799818.2812242936</v>
      </c>
      <c r="S63" s="138">
        <v>463440000</v>
      </c>
      <c r="T63" s="87">
        <f t="shared" si="1"/>
        <v>13414998.36126231</v>
      </c>
      <c r="U63" s="135"/>
      <c r="V63" s="115" t="s">
        <v>2043</v>
      </c>
      <c r="W63" s="115" t="s">
        <v>2043</v>
      </c>
      <c r="X63" s="115" t="s">
        <v>772</v>
      </c>
    </row>
    <row r="64" spans="1:24">
      <c r="A64" s="135"/>
      <c r="B64" s="135">
        <v>17</v>
      </c>
      <c r="C64" s="82">
        <v>1</v>
      </c>
      <c r="D64" s="82">
        <v>4</v>
      </c>
      <c r="E64" s="82"/>
      <c r="F64" s="83" t="s">
        <v>1142</v>
      </c>
      <c r="G64" s="82">
        <v>5</v>
      </c>
      <c r="H64" s="82"/>
      <c r="I64" s="82"/>
      <c r="J64" s="82"/>
      <c r="K64" s="82"/>
      <c r="L64" s="137">
        <v>107.52500000000001</v>
      </c>
      <c r="M64" s="137">
        <v>212.13100000000003</v>
      </c>
      <c r="N64" s="138">
        <v>6800000</v>
      </c>
      <c r="O64" s="138">
        <v>436350000</v>
      </c>
      <c r="P64" s="138">
        <v>167810000</v>
      </c>
      <c r="Q64" s="138">
        <v>268540000</v>
      </c>
      <c r="R64" s="87">
        <f t="shared" si="0"/>
        <v>6799945.9713242054</v>
      </c>
      <c r="S64" s="138">
        <v>436350000</v>
      </c>
      <c r="T64" s="87">
        <f t="shared" si="1"/>
        <v>13415292.618860498</v>
      </c>
      <c r="U64" s="135"/>
      <c r="V64" s="115" t="s">
        <v>2043</v>
      </c>
      <c r="W64" s="115" t="s">
        <v>2043</v>
      </c>
      <c r="X64" s="115" t="s">
        <v>772</v>
      </c>
    </row>
    <row r="65" spans="1:24">
      <c r="A65" s="135"/>
      <c r="B65" s="135">
        <v>17</v>
      </c>
      <c r="C65" s="82">
        <v>1</v>
      </c>
      <c r="D65" s="82">
        <v>4</v>
      </c>
      <c r="E65" s="82"/>
      <c r="F65" s="83" t="s">
        <v>1143</v>
      </c>
      <c r="G65" s="82">
        <v>5</v>
      </c>
      <c r="H65" s="82"/>
      <c r="I65" s="82"/>
      <c r="J65" s="82"/>
      <c r="K65" s="82"/>
      <c r="L65" s="137">
        <v>136.62</v>
      </c>
      <c r="M65" s="137">
        <v>269.53100000000001</v>
      </c>
      <c r="N65" s="138">
        <v>6800000</v>
      </c>
      <c r="O65" s="138">
        <v>554410000</v>
      </c>
      <c r="P65" s="138">
        <v>213210000</v>
      </c>
      <c r="Q65" s="138">
        <v>341200000</v>
      </c>
      <c r="R65" s="87">
        <f t="shared" si="0"/>
        <v>6799812.7509581912</v>
      </c>
      <c r="S65" s="138">
        <v>554410000</v>
      </c>
      <c r="T65" s="87">
        <f t="shared" si="1"/>
        <v>13415022.182539249</v>
      </c>
      <c r="U65" s="135"/>
      <c r="V65" s="115" t="s">
        <v>2043</v>
      </c>
      <c r="W65" s="115" t="s">
        <v>2043</v>
      </c>
      <c r="X65" s="115" t="s">
        <v>772</v>
      </c>
    </row>
    <row r="66" spans="1:24">
      <c r="A66" s="135"/>
      <c r="B66" s="135">
        <v>17</v>
      </c>
      <c r="C66" s="82">
        <v>1</v>
      </c>
      <c r="D66" s="82">
        <v>4</v>
      </c>
      <c r="E66" s="82"/>
      <c r="F66" s="83" t="s">
        <v>1144</v>
      </c>
      <c r="G66" s="82">
        <v>5</v>
      </c>
      <c r="H66" s="82"/>
      <c r="I66" s="82"/>
      <c r="J66" s="82"/>
      <c r="K66" s="82"/>
      <c r="L66" s="137">
        <v>94.875</v>
      </c>
      <c r="M66" s="137">
        <v>187.17399999999998</v>
      </c>
      <c r="N66" s="138">
        <v>6800000</v>
      </c>
      <c r="O66" s="138">
        <v>385000000</v>
      </c>
      <c r="P66" s="138">
        <v>148060000</v>
      </c>
      <c r="Q66" s="138">
        <v>236940000</v>
      </c>
      <c r="R66" s="87">
        <f t="shared" si="0"/>
        <v>6799701.2017014809</v>
      </c>
      <c r="S66" s="138">
        <v>385000000</v>
      </c>
      <c r="T66" s="87">
        <f t="shared" si="1"/>
        <v>13414780.213199185</v>
      </c>
      <c r="U66" s="135"/>
      <c r="V66" s="115" t="s">
        <v>2043</v>
      </c>
      <c r="W66" s="115" t="s">
        <v>2043</v>
      </c>
      <c r="X66" s="115" t="s">
        <v>772</v>
      </c>
    </row>
    <row r="67" spans="1:24">
      <c r="A67" s="135"/>
      <c r="B67" s="135">
        <v>17</v>
      </c>
      <c r="C67" s="82">
        <v>1</v>
      </c>
      <c r="D67" s="82">
        <v>4</v>
      </c>
      <c r="E67" s="82"/>
      <c r="F67" s="83" t="s">
        <v>1145</v>
      </c>
      <c r="G67" s="82">
        <v>5</v>
      </c>
      <c r="H67" s="82"/>
      <c r="I67" s="82"/>
      <c r="J67" s="82"/>
      <c r="K67" s="82"/>
      <c r="L67" s="137">
        <v>94.875</v>
      </c>
      <c r="M67" s="137">
        <v>187.17399999999998</v>
      </c>
      <c r="N67" s="138">
        <v>6800000</v>
      </c>
      <c r="O67" s="138">
        <v>385000000</v>
      </c>
      <c r="P67" s="138">
        <v>148060000</v>
      </c>
      <c r="Q67" s="138">
        <v>236940000</v>
      </c>
      <c r="R67" s="87">
        <f t="shared" ref="R67:R130" si="2">S67/(M67*0.3025)</f>
        <v>6799701.2017014809</v>
      </c>
      <c r="S67" s="138">
        <v>385000000</v>
      </c>
      <c r="T67" s="87">
        <f t="shared" ref="T67:T130" si="3">S67/(L67*0.3025)</f>
        <v>13414780.213199185</v>
      </c>
      <c r="U67" s="135"/>
      <c r="V67" s="115" t="s">
        <v>2043</v>
      </c>
      <c r="W67" s="115" t="s">
        <v>2043</v>
      </c>
      <c r="X67" s="115" t="s">
        <v>772</v>
      </c>
    </row>
    <row r="68" spans="1:24">
      <c r="A68" s="135"/>
      <c r="B68" s="135">
        <v>17</v>
      </c>
      <c r="C68" s="82">
        <v>1</v>
      </c>
      <c r="D68" s="82">
        <v>4</v>
      </c>
      <c r="E68" s="82"/>
      <c r="F68" s="83" t="s">
        <v>1146</v>
      </c>
      <c r="G68" s="82">
        <v>5</v>
      </c>
      <c r="H68" s="82"/>
      <c r="I68" s="82"/>
      <c r="J68" s="82"/>
      <c r="K68" s="82"/>
      <c r="L68" s="137">
        <v>94.875</v>
      </c>
      <c r="M68" s="137">
        <v>187.17399999999998</v>
      </c>
      <c r="N68" s="138">
        <v>6800000</v>
      </c>
      <c r="O68" s="138">
        <v>385000000</v>
      </c>
      <c r="P68" s="138">
        <v>148060000</v>
      </c>
      <c r="Q68" s="138">
        <v>236940000</v>
      </c>
      <c r="R68" s="87">
        <f t="shared" si="2"/>
        <v>6799701.2017014809</v>
      </c>
      <c r="S68" s="138">
        <v>385000000</v>
      </c>
      <c r="T68" s="87">
        <f t="shared" si="3"/>
        <v>13414780.213199185</v>
      </c>
      <c r="U68" s="135"/>
      <c r="V68" s="115" t="s">
        <v>2043</v>
      </c>
      <c r="W68" s="115" t="s">
        <v>2043</v>
      </c>
      <c r="X68" s="115" t="s">
        <v>772</v>
      </c>
    </row>
    <row r="69" spans="1:24">
      <c r="A69" s="135"/>
      <c r="B69" s="135">
        <v>17</v>
      </c>
      <c r="C69" s="82">
        <v>1</v>
      </c>
      <c r="D69" s="82">
        <v>4</v>
      </c>
      <c r="E69" s="82"/>
      <c r="F69" s="83" t="s">
        <v>1147</v>
      </c>
      <c r="G69" s="82">
        <v>5</v>
      </c>
      <c r="H69" s="82"/>
      <c r="I69" s="82"/>
      <c r="J69" s="82"/>
      <c r="K69" s="82"/>
      <c r="L69" s="137">
        <v>94.875</v>
      </c>
      <c r="M69" s="137">
        <v>187.17399999999998</v>
      </c>
      <c r="N69" s="138">
        <v>6800000</v>
      </c>
      <c r="O69" s="138">
        <v>385000000</v>
      </c>
      <c r="P69" s="138">
        <v>148060000</v>
      </c>
      <c r="Q69" s="138">
        <v>236940000</v>
      </c>
      <c r="R69" s="87">
        <f t="shared" si="2"/>
        <v>6799701.2017014809</v>
      </c>
      <c r="S69" s="138">
        <v>385000000</v>
      </c>
      <c r="T69" s="87">
        <f t="shared" si="3"/>
        <v>13414780.213199185</v>
      </c>
      <c r="U69" s="135"/>
      <c r="V69" s="115" t="s">
        <v>2043</v>
      </c>
      <c r="W69" s="115" t="s">
        <v>2043</v>
      </c>
      <c r="X69" s="115" t="s">
        <v>772</v>
      </c>
    </row>
    <row r="70" spans="1:24">
      <c r="A70" s="135"/>
      <c r="B70" s="135">
        <v>17</v>
      </c>
      <c r="C70" s="82">
        <v>1</v>
      </c>
      <c r="D70" s="82">
        <v>4</v>
      </c>
      <c r="E70" s="82"/>
      <c r="F70" s="83" t="s">
        <v>1148</v>
      </c>
      <c r="G70" s="82">
        <v>5</v>
      </c>
      <c r="H70" s="82"/>
      <c r="I70" s="82"/>
      <c r="J70" s="82"/>
      <c r="K70" s="82"/>
      <c r="L70" s="137">
        <v>94.875</v>
      </c>
      <c r="M70" s="137">
        <v>187.17399999999998</v>
      </c>
      <c r="N70" s="138">
        <v>6800000</v>
      </c>
      <c r="O70" s="138">
        <v>385000000</v>
      </c>
      <c r="P70" s="138">
        <v>148060000</v>
      </c>
      <c r="Q70" s="138">
        <v>236940000</v>
      </c>
      <c r="R70" s="87">
        <f t="shared" si="2"/>
        <v>6799701.2017014809</v>
      </c>
      <c r="S70" s="138">
        <v>385000000</v>
      </c>
      <c r="T70" s="87">
        <f t="shared" si="3"/>
        <v>13414780.213199185</v>
      </c>
      <c r="U70" s="135"/>
      <c r="V70" s="115" t="s">
        <v>2043</v>
      </c>
      <c r="W70" s="115" t="s">
        <v>2043</v>
      </c>
      <c r="X70" s="115" t="s">
        <v>772</v>
      </c>
    </row>
    <row r="71" spans="1:24">
      <c r="A71" s="135"/>
      <c r="B71" s="135">
        <v>17</v>
      </c>
      <c r="C71" s="82">
        <v>1</v>
      </c>
      <c r="D71" s="82">
        <v>4</v>
      </c>
      <c r="E71" s="82"/>
      <c r="F71" s="83" t="s">
        <v>1149</v>
      </c>
      <c r="G71" s="82">
        <v>5</v>
      </c>
      <c r="H71" s="82"/>
      <c r="I71" s="82"/>
      <c r="J71" s="82"/>
      <c r="K71" s="82"/>
      <c r="L71" s="137">
        <v>96.492999999999995</v>
      </c>
      <c r="M71" s="137">
        <v>190.36599999999999</v>
      </c>
      <c r="N71" s="138">
        <v>6800000</v>
      </c>
      <c r="O71" s="138">
        <v>391570000</v>
      </c>
      <c r="P71" s="138">
        <v>150590000</v>
      </c>
      <c r="Q71" s="138">
        <v>240980000</v>
      </c>
      <c r="R71" s="87">
        <f t="shared" si="2"/>
        <v>6799776.645996321</v>
      </c>
      <c r="S71" s="138">
        <v>391570000</v>
      </c>
      <c r="T71" s="87">
        <f t="shared" si="3"/>
        <v>13414924.201669922</v>
      </c>
      <c r="U71" s="135"/>
      <c r="V71" s="115" t="s">
        <v>2043</v>
      </c>
      <c r="W71" s="115" t="s">
        <v>2043</v>
      </c>
      <c r="X71" s="115" t="s">
        <v>772</v>
      </c>
    </row>
    <row r="72" spans="1:24">
      <c r="A72" s="135"/>
      <c r="B72" s="135">
        <v>17</v>
      </c>
      <c r="C72" s="82">
        <v>1</v>
      </c>
      <c r="D72" s="82">
        <v>4</v>
      </c>
      <c r="E72" s="82"/>
      <c r="F72" s="83" t="s">
        <v>1150</v>
      </c>
      <c r="G72" s="82">
        <v>5</v>
      </c>
      <c r="H72" s="82"/>
      <c r="I72" s="82"/>
      <c r="J72" s="82"/>
      <c r="K72" s="82"/>
      <c r="L72" s="137">
        <v>81.457999999999998</v>
      </c>
      <c r="M72" s="137">
        <v>160.70400000000001</v>
      </c>
      <c r="N72" s="138">
        <v>6800000</v>
      </c>
      <c r="O72" s="138">
        <v>330550000</v>
      </c>
      <c r="P72" s="138">
        <v>127120000</v>
      </c>
      <c r="Q72" s="138">
        <v>203430000</v>
      </c>
      <c r="R72" s="87">
        <f t="shared" si="2"/>
        <v>6799627.0953260195</v>
      </c>
      <c r="S72" s="138">
        <v>330550000</v>
      </c>
      <c r="T72" s="87">
        <f t="shared" si="3"/>
        <v>13414609.648251526</v>
      </c>
      <c r="U72" s="135"/>
      <c r="V72" s="115" t="s">
        <v>2043</v>
      </c>
      <c r="W72" s="115" t="s">
        <v>2043</v>
      </c>
      <c r="X72" s="115" t="s">
        <v>772</v>
      </c>
    </row>
    <row r="73" spans="1:24">
      <c r="A73" s="135"/>
      <c r="B73" s="135">
        <v>17</v>
      </c>
      <c r="C73" s="82">
        <v>1</v>
      </c>
      <c r="D73" s="82">
        <v>4</v>
      </c>
      <c r="E73" s="82"/>
      <c r="F73" s="83" t="s">
        <v>1151</v>
      </c>
      <c r="G73" s="82">
        <v>5</v>
      </c>
      <c r="H73" s="82"/>
      <c r="I73" s="82"/>
      <c r="J73" s="82"/>
      <c r="K73" s="82"/>
      <c r="L73" s="137">
        <v>76.075000000000003</v>
      </c>
      <c r="M73" s="137">
        <v>150.08500000000001</v>
      </c>
      <c r="N73" s="138">
        <v>6800000</v>
      </c>
      <c r="O73" s="138">
        <v>308710000</v>
      </c>
      <c r="P73" s="138">
        <v>118720000</v>
      </c>
      <c r="Q73" s="138">
        <v>189990000</v>
      </c>
      <c r="R73" s="87">
        <f t="shared" si="2"/>
        <v>6799673.0227526706</v>
      </c>
      <c r="S73" s="138">
        <v>308710000</v>
      </c>
      <c r="T73" s="87">
        <f t="shared" si="3"/>
        <v>13414773.915475974</v>
      </c>
      <c r="U73" s="135"/>
      <c r="V73" s="115" t="s">
        <v>2043</v>
      </c>
      <c r="W73" s="115" t="s">
        <v>2043</v>
      </c>
      <c r="X73" s="115" t="s">
        <v>772</v>
      </c>
    </row>
    <row r="74" spans="1:24">
      <c r="A74" s="135"/>
      <c r="B74" s="135">
        <v>17</v>
      </c>
      <c r="C74" s="82">
        <v>1</v>
      </c>
      <c r="D74" s="82">
        <v>4</v>
      </c>
      <c r="E74" s="82"/>
      <c r="F74" s="83" t="s">
        <v>1152</v>
      </c>
      <c r="G74" s="82">
        <v>5</v>
      </c>
      <c r="H74" s="82"/>
      <c r="I74" s="82"/>
      <c r="J74" s="82"/>
      <c r="K74" s="82"/>
      <c r="L74" s="137">
        <v>117.693</v>
      </c>
      <c r="M74" s="137">
        <v>232.191</v>
      </c>
      <c r="N74" s="138">
        <v>6500000</v>
      </c>
      <c r="O74" s="138">
        <v>456530000</v>
      </c>
      <c r="P74" s="138">
        <v>175570000</v>
      </c>
      <c r="Q74" s="138">
        <v>280960000</v>
      </c>
      <c r="R74" s="87">
        <f t="shared" si="2"/>
        <v>6499778.5557779083</v>
      </c>
      <c r="S74" s="138">
        <v>456530000</v>
      </c>
      <c r="T74" s="87">
        <f t="shared" si="3"/>
        <v>12823108.278696509</v>
      </c>
      <c r="U74" s="135"/>
      <c r="V74" s="115" t="s">
        <v>2043</v>
      </c>
      <c r="W74" s="115" t="s">
        <v>2043</v>
      </c>
      <c r="X74" s="115" t="s">
        <v>772</v>
      </c>
    </row>
    <row r="75" spans="1:24">
      <c r="A75" s="135"/>
      <c r="B75" s="135">
        <v>17</v>
      </c>
      <c r="C75" s="82">
        <v>1</v>
      </c>
      <c r="D75" s="82">
        <v>4</v>
      </c>
      <c r="E75" s="82"/>
      <c r="F75" s="83" t="s">
        <v>1153</v>
      </c>
      <c r="G75" s="82">
        <v>5</v>
      </c>
      <c r="H75" s="82"/>
      <c r="I75" s="82"/>
      <c r="J75" s="82"/>
      <c r="K75" s="82"/>
      <c r="L75" s="137">
        <v>88.158000000000001</v>
      </c>
      <c r="M75" s="137">
        <v>173.922</v>
      </c>
      <c r="N75" s="138">
        <v>6800000</v>
      </c>
      <c r="O75" s="138">
        <v>357740000</v>
      </c>
      <c r="P75" s="138">
        <v>137580000</v>
      </c>
      <c r="Q75" s="138">
        <v>220160000</v>
      </c>
      <c r="R75" s="87">
        <f t="shared" si="2"/>
        <v>6799666.3461087951</v>
      </c>
      <c r="S75" s="138">
        <v>357740000</v>
      </c>
      <c r="T75" s="87">
        <f t="shared" si="3"/>
        <v>13414682.391251322</v>
      </c>
      <c r="U75" s="135"/>
      <c r="V75" s="115" t="s">
        <v>2043</v>
      </c>
      <c r="W75" s="115" t="s">
        <v>2043</v>
      </c>
      <c r="X75" s="115" t="s">
        <v>772</v>
      </c>
    </row>
    <row r="76" spans="1:24">
      <c r="A76" s="135"/>
      <c r="B76" s="135">
        <v>17</v>
      </c>
      <c r="C76" s="82">
        <v>1</v>
      </c>
      <c r="D76" s="82">
        <v>4</v>
      </c>
      <c r="E76" s="82"/>
      <c r="F76" s="83" t="s">
        <v>1154</v>
      </c>
      <c r="G76" s="82">
        <v>5</v>
      </c>
      <c r="H76" s="82"/>
      <c r="I76" s="82"/>
      <c r="J76" s="82"/>
      <c r="K76" s="82"/>
      <c r="L76" s="137">
        <v>68.927999999999997</v>
      </c>
      <c r="M76" s="137">
        <v>135.98500000000001</v>
      </c>
      <c r="N76" s="138">
        <v>6800000</v>
      </c>
      <c r="O76" s="138">
        <v>279710000</v>
      </c>
      <c r="P76" s="138">
        <v>107570000</v>
      </c>
      <c r="Q76" s="138">
        <v>172140000</v>
      </c>
      <c r="R76" s="87">
        <f t="shared" si="2"/>
        <v>6799729.0658881003</v>
      </c>
      <c r="S76" s="138">
        <v>279710000</v>
      </c>
      <c r="T76" s="87">
        <f t="shared" si="3"/>
        <v>13414884.474013368</v>
      </c>
      <c r="U76" s="135"/>
      <c r="V76" s="115" t="s">
        <v>2043</v>
      </c>
      <c r="W76" s="115" t="s">
        <v>2043</v>
      </c>
      <c r="X76" s="115" t="s">
        <v>772</v>
      </c>
    </row>
    <row r="77" spans="1:24">
      <c r="A77" s="135"/>
      <c r="B77" s="135">
        <v>17</v>
      </c>
      <c r="C77" s="82">
        <v>1</v>
      </c>
      <c r="D77" s="82">
        <v>5</v>
      </c>
      <c r="E77" s="82"/>
      <c r="F77" s="83" t="s">
        <v>2188</v>
      </c>
      <c r="G77" s="82">
        <v>5</v>
      </c>
      <c r="H77" s="82"/>
      <c r="I77" s="82"/>
      <c r="J77" s="82"/>
      <c r="K77" s="82"/>
      <c r="L77" s="137">
        <v>114.203</v>
      </c>
      <c r="M77" s="137">
        <v>225.30500000000001</v>
      </c>
      <c r="N77" s="138">
        <v>6800000</v>
      </c>
      <c r="O77" s="138">
        <v>463440000</v>
      </c>
      <c r="P77" s="138">
        <v>178230000</v>
      </c>
      <c r="Q77" s="138">
        <v>285210000</v>
      </c>
      <c r="R77" s="87">
        <f t="shared" si="2"/>
        <v>6799818.2812242936</v>
      </c>
      <c r="S77" s="138">
        <v>463440000</v>
      </c>
      <c r="T77" s="87">
        <f t="shared" si="3"/>
        <v>13414998.36126231</v>
      </c>
      <c r="U77" s="135"/>
      <c r="V77" s="115" t="s">
        <v>2043</v>
      </c>
      <c r="W77" s="115" t="s">
        <v>2043</v>
      </c>
      <c r="X77" s="115" t="s">
        <v>772</v>
      </c>
    </row>
    <row r="78" spans="1:24">
      <c r="A78" s="135"/>
      <c r="B78" s="135">
        <v>17</v>
      </c>
      <c r="C78" s="82">
        <v>1</v>
      </c>
      <c r="D78" s="82">
        <v>5</v>
      </c>
      <c r="E78" s="82"/>
      <c r="F78" s="83" t="s">
        <v>1159</v>
      </c>
      <c r="G78" s="82">
        <v>5</v>
      </c>
      <c r="H78" s="82"/>
      <c r="I78" s="82"/>
      <c r="J78" s="82"/>
      <c r="K78" s="82"/>
      <c r="L78" s="137">
        <v>107.52500000000001</v>
      </c>
      <c r="M78" s="137">
        <v>212.13100000000003</v>
      </c>
      <c r="N78" s="138">
        <v>6800000</v>
      </c>
      <c r="O78" s="138">
        <v>436350000</v>
      </c>
      <c r="P78" s="138">
        <v>167810000</v>
      </c>
      <c r="Q78" s="138">
        <v>268540000</v>
      </c>
      <c r="R78" s="87">
        <f t="shared" si="2"/>
        <v>6799945.9713242054</v>
      </c>
      <c r="S78" s="138">
        <v>436350000</v>
      </c>
      <c r="T78" s="87">
        <f t="shared" si="3"/>
        <v>13415292.618860498</v>
      </c>
      <c r="U78" s="135"/>
      <c r="V78" s="115" t="s">
        <v>2043</v>
      </c>
      <c r="W78" s="115" t="s">
        <v>2043</v>
      </c>
      <c r="X78" s="115" t="s">
        <v>772</v>
      </c>
    </row>
    <row r="79" spans="1:24">
      <c r="A79" s="135"/>
      <c r="B79" s="135">
        <v>17</v>
      </c>
      <c r="C79" s="82">
        <v>1</v>
      </c>
      <c r="D79" s="82">
        <v>5</v>
      </c>
      <c r="E79" s="82"/>
      <c r="F79" s="83" t="s">
        <v>1160</v>
      </c>
      <c r="G79" s="82">
        <v>5</v>
      </c>
      <c r="H79" s="82"/>
      <c r="I79" s="82"/>
      <c r="J79" s="82"/>
      <c r="K79" s="82"/>
      <c r="L79" s="137">
        <v>136.62</v>
      </c>
      <c r="M79" s="137">
        <v>269.53100000000001</v>
      </c>
      <c r="N79" s="138">
        <v>6800000</v>
      </c>
      <c r="O79" s="138">
        <v>554410000</v>
      </c>
      <c r="P79" s="138">
        <v>213210000</v>
      </c>
      <c r="Q79" s="138">
        <v>341200000</v>
      </c>
      <c r="R79" s="87">
        <f t="shared" si="2"/>
        <v>6799812.7509581912</v>
      </c>
      <c r="S79" s="138">
        <v>554410000</v>
      </c>
      <c r="T79" s="87">
        <f t="shared" si="3"/>
        <v>13415022.182539249</v>
      </c>
      <c r="U79" s="135"/>
      <c r="V79" s="115" t="s">
        <v>2043</v>
      </c>
      <c r="W79" s="115" t="s">
        <v>2043</v>
      </c>
      <c r="X79" s="115" t="s">
        <v>772</v>
      </c>
    </row>
    <row r="80" spans="1:24">
      <c r="A80" s="135"/>
      <c r="B80" s="135">
        <v>17</v>
      </c>
      <c r="C80" s="82">
        <v>1</v>
      </c>
      <c r="D80" s="82">
        <v>5</v>
      </c>
      <c r="E80" s="82"/>
      <c r="F80" s="83" t="s">
        <v>1161</v>
      </c>
      <c r="G80" s="82">
        <v>5</v>
      </c>
      <c r="H80" s="82"/>
      <c r="I80" s="82"/>
      <c r="J80" s="82"/>
      <c r="K80" s="82"/>
      <c r="L80" s="137">
        <v>94.875</v>
      </c>
      <c r="M80" s="137">
        <v>187.17399999999998</v>
      </c>
      <c r="N80" s="138">
        <v>6800000</v>
      </c>
      <c r="O80" s="138">
        <v>385000000</v>
      </c>
      <c r="P80" s="138">
        <v>148060000</v>
      </c>
      <c r="Q80" s="138">
        <v>236940000</v>
      </c>
      <c r="R80" s="87">
        <f t="shared" si="2"/>
        <v>6799701.2017014809</v>
      </c>
      <c r="S80" s="138">
        <v>385000000</v>
      </c>
      <c r="T80" s="87">
        <f t="shared" si="3"/>
        <v>13414780.213199185</v>
      </c>
      <c r="U80" s="135"/>
      <c r="V80" s="115" t="s">
        <v>2043</v>
      </c>
      <c r="W80" s="115" t="s">
        <v>2043</v>
      </c>
      <c r="X80" s="115" t="s">
        <v>772</v>
      </c>
    </row>
    <row r="81" spans="1:24">
      <c r="A81" s="135"/>
      <c r="B81" s="135">
        <v>17</v>
      </c>
      <c r="C81" s="82">
        <v>1</v>
      </c>
      <c r="D81" s="82">
        <v>5</v>
      </c>
      <c r="E81" s="82"/>
      <c r="F81" s="83" t="s">
        <v>1162</v>
      </c>
      <c r="G81" s="82">
        <v>5</v>
      </c>
      <c r="H81" s="82"/>
      <c r="I81" s="82"/>
      <c r="J81" s="82"/>
      <c r="K81" s="82"/>
      <c r="L81" s="137">
        <v>94.875</v>
      </c>
      <c r="M81" s="137">
        <v>187.17399999999998</v>
      </c>
      <c r="N81" s="138">
        <v>6800000</v>
      </c>
      <c r="O81" s="138">
        <v>385000000</v>
      </c>
      <c r="P81" s="138">
        <v>148060000</v>
      </c>
      <c r="Q81" s="138">
        <v>236940000</v>
      </c>
      <c r="R81" s="87">
        <f t="shared" si="2"/>
        <v>6799701.2017014809</v>
      </c>
      <c r="S81" s="138">
        <v>385000000</v>
      </c>
      <c r="T81" s="87">
        <f t="shared" si="3"/>
        <v>13414780.213199185</v>
      </c>
      <c r="U81" s="135"/>
      <c r="V81" s="115" t="s">
        <v>2043</v>
      </c>
      <c r="W81" s="115" t="s">
        <v>2043</v>
      </c>
      <c r="X81" s="115" t="s">
        <v>772</v>
      </c>
    </row>
    <row r="82" spans="1:24">
      <c r="A82" s="135"/>
      <c r="B82" s="135">
        <v>17</v>
      </c>
      <c r="C82" s="82">
        <v>1</v>
      </c>
      <c r="D82" s="82">
        <v>5</v>
      </c>
      <c r="E82" s="82"/>
      <c r="F82" s="83" t="s">
        <v>1163</v>
      </c>
      <c r="G82" s="82">
        <v>5</v>
      </c>
      <c r="H82" s="82"/>
      <c r="I82" s="82"/>
      <c r="J82" s="82"/>
      <c r="K82" s="82"/>
      <c r="L82" s="137">
        <v>94.875</v>
      </c>
      <c r="M82" s="137">
        <v>187.17399999999998</v>
      </c>
      <c r="N82" s="138">
        <v>6800000</v>
      </c>
      <c r="O82" s="138">
        <v>385000000</v>
      </c>
      <c r="P82" s="138">
        <v>148060000</v>
      </c>
      <c r="Q82" s="138">
        <v>236940000</v>
      </c>
      <c r="R82" s="87">
        <f t="shared" si="2"/>
        <v>6799701.2017014809</v>
      </c>
      <c r="S82" s="138">
        <v>385000000</v>
      </c>
      <c r="T82" s="87">
        <f t="shared" si="3"/>
        <v>13414780.213199185</v>
      </c>
      <c r="U82" s="135"/>
      <c r="V82" s="115" t="s">
        <v>2043</v>
      </c>
      <c r="W82" s="115" t="s">
        <v>2043</v>
      </c>
      <c r="X82" s="115" t="s">
        <v>772</v>
      </c>
    </row>
    <row r="83" spans="1:24">
      <c r="A83" s="135"/>
      <c r="B83" s="135">
        <v>17</v>
      </c>
      <c r="C83" s="82">
        <v>1</v>
      </c>
      <c r="D83" s="82">
        <v>5</v>
      </c>
      <c r="E83" s="82"/>
      <c r="F83" s="83" t="s">
        <v>1164</v>
      </c>
      <c r="G83" s="82">
        <v>5</v>
      </c>
      <c r="H83" s="82"/>
      <c r="I83" s="82"/>
      <c r="J83" s="82"/>
      <c r="K83" s="82"/>
      <c r="L83" s="137">
        <v>94.875</v>
      </c>
      <c r="M83" s="137">
        <v>187.17399999999998</v>
      </c>
      <c r="N83" s="138">
        <v>6800000</v>
      </c>
      <c r="O83" s="138">
        <v>385000000</v>
      </c>
      <c r="P83" s="138">
        <v>148060000</v>
      </c>
      <c r="Q83" s="138">
        <v>236940000</v>
      </c>
      <c r="R83" s="87">
        <f t="shared" si="2"/>
        <v>6799701.2017014809</v>
      </c>
      <c r="S83" s="138">
        <v>385000000</v>
      </c>
      <c r="T83" s="87">
        <f t="shared" si="3"/>
        <v>13414780.213199185</v>
      </c>
      <c r="U83" s="135"/>
      <c r="V83" s="115" t="s">
        <v>2043</v>
      </c>
      <c r="W83" s="115" t="s">
        <v>2043</v>
      </c>
      <c r="X83" s="115" t="s">
        <v>772</v>
      </c>
    </row>
    <row r="84" spans="1:24">
      <c r="A84" s="135"/>
      <c r="B84" s="135">
        <v>17</v>
      </c>
      <c r="C84" s="82">
        <v>1</v>
      </c>
      <c r="D84" s="82">
        <v>5</v>
      </c>
      <c r="E84" s="82"/>
      <c r="F84" s="83" t="s">
        <v>1165</v>
      </c>
      <c r="G84" s="82">
        <v>5</v>
      </c>
      <c r="H84" s="82"/>
      <c r="I84" s="82"/>
      <c r="J84" s="82"/>
      <c r="K84" s="82"/>
      <c r="L84" s="137">
        <v>94.875</v>
      </c>
      <c r="M84" s="137">
        <v>187.17399999999998</v>
      </c>
      <c r="N84" s="138">
        <v>6800000</v>
      </c>
      <c r="O84" s="138">
        <v>385000000</v>
      </c>
      <c r="P84" s="138">
        <v>148060000</v>
      </c>
      <c r="Q84" s="138">
        <v>236940000</v>
      </c>
      <c r="R84" s="87">
        <f t="shared" si="2"/>
        <v>6799701.2017014809</v>
      </c>
      <c r="S84" s="138">
        <v>385000000</v>
      </c>
      <c r="T84" s="87">
        <f t="shared" si="3"/>
        <v>13414780.213199185</v>
      </c>
      <c r="U84" s="135"/>
      <c r="V84" s="115" t="s">
        <v>2043</v>
      </c>
      <c r="W84" s="115" t="s">
        <v>2043</v>
      </c>
      <c r="X84" s="115" t="s">
        <v>772</v>
      </c>
    </row>
    <row r="85" spans="1:24">
      <c r="A85" s="135"/>
      <c r="B85" s="135">
        <v>17</v>
      </c>
      <c r="C85" s="82">
        <v>1</v>
      </c>
      <c r="D85" s="82">
        <v>5</v>
      </c>
      <c r="E85" s="82"/>
      <c r="F85" s="83" t="s">
        <v>1166</v>
      </c>
      <c r="G85" s="82">
        <v>5</v>
      </c>
      <c r="H85" s="82"/>
      <c r="I85" s="82"/>
      <c r="J85" s="82"/>
      <c r="K85" s="82"/>
      <c r="L85" s="137">
        <v>96.492999999999995</v>
      </c>
      <c r="M85" s="137">
        <v>190.36599999999999</v>
      </c>
      <c r="N85" s="138">
        <v>6800000</v>
      </c>
      <c r="O85" s="138">
        <v>391570000</v>
      </c>
      <c r="P85" s="138">
        <v>150590000</v>
      </c>
      <c r="Q85" s="138">
        <v>240980000</v>
      </c>
      <c r="R85" s="87">
        <f t="shared" si="2"/>
        <v>6799776.645996321</v>
      </c>
      <c r="S85" s="138">
        <v>391570000</v>
      </c>
      <c r="T85" s="87">
        <f t="shared" si="3"/>
        <v>13414924.201669922</v>
      </c>
      <c r="U85" s="135"/>
      <c r="V85" s="115" t="s">
        <v>2043</v>
      </c>
      <c r="W85" s="115" t="s">
        <v>2043</v>
      </c>
      <c r="X85" s="115" t="s">
        <v>772</v>
      </c>
    </row>
    <row r="86" spans="1:24">
      <c r="A86" s="135"/>
      <c r="B86" s="135">
        <v>17</v>
      </c>
      <c r="C86" s="82">
        <v>1</v>
      </c>
      <c r="D86" s="82">
        <v>5</v>
      </c>
      <c r="E86" s="82"/>
      <c r="F86" s="83" t="s">
        <v>1167</v>
      </c>
      <c r="G86" s="82">
        <v>5</v>
      </c>
      <c r="H86" s="82"/>
      <c r="I86" s="82"/>
      <c r="J86" s="82"/>
      <c r="K86" s="82"/>
      <c r="L86" s="137">
        <v>81.457999999999998</v>
      </c>
      <c r="M86" s="137">
        <v>160.70400000000001</v>
      </c>
      <c r="N86" s="138">
        <v>6800000</v>
      </c>
      <c r="O86" s="138">
        <v>330550000</v>
      </c>
      <c r="P86" s="138">
        <v>127120000</v>
      </c>
      <c r="Q86" s="138">
        <v>203430000</v>
      </c>
      <c r="R86" s="87">
        <f t="shared" si="2"/>
        <v>6799627.0953260195</v>
      </c>
      <c r="S86" s="138">
        <v>330550000</v>
      </c>
      <c r="T86" s="87">
        <f t="shared" si="3"/>
        <v>13414609.648251526</v>
      </c>
      <c r="U86" s="135"/>
      <c r="V86" s="115" t="s">
        <v>2043</v>
      </c>
      <c r="W86" s="115" t="s">
        <v>2043</v>
      </c>
      <c r="X86" s="115" t="s">
        <v>772</v>
      </c>
    </row>
    <row r="87" spans="1:24">
      <c r="A87" s="135"/>
      <c r="B87" s="135">
        <v>17</v>
      </c>
      <c r="C87" s="82">
        <v>1</v>
      </c>
      <c r="D87" s="82">
        <v>5</v>
      </c>
      <c r="E87" s="82"/>
      <c r="F87" s="83" t="s">
        <v>1168</v>
      </c>
      <c r="G87" s="82">
        <v>5</v>
      </c>
      <c r="H87" s="82"/>
      <c r="I87" s="82"/>
      <c r="J87" s="82"/>
      <c r="K87" s="82"/>
      <c r="L87" s="137">
        <v>76.075000000000003</v>
      </c>
      <c r="M87" s="137">
        <v>150.08500000000001</v>
      </c>
      <c r="N87" s="138">
        <v>6800000</v>
      </c>
      <c r="O87" s="138">
        <v>308710000</v>
      </c>
      <c r="P87" s="138">
        <v>118720000</v>
      </c>
      <c r="Q87" s="138">
        <v>189990000</v>
      </c>
      <c r="R87" s="87">
        <f t="shared" si="2"/>
        <v>6799673.0227526706</v>
      </c>
      <c r="S87" s="138">
        <v>308710000</v>
      </c>
      <c r="T87" s="87">
        <f t="shared" si="3"/>
        <v>13414773.915475974</v>
      </c>
      <c r="U87" s="135"/>
      <c r="V87" s="115" t="s">
        <v>2043</v>
      </c>
      <c r="W87" s="115" t="s">
        <v>2043</v>
      </c>
      <c r="X87" s="115" t="s">
        <v>772</v>
      </c>
    </row>
    <row r="88" spans="1:24">
      <c r="A88" s="135"/>
      <c r="B88" s="135">
        <v>17</v>
      </c>
      <c r="C88" s="82">
        <v>1</v>
      </c>
      <c r="D88" s="82">
        <v>5</v>
      </c>
      <c r="E88" s="82"/>
      <c r="F88" s="83" t="s">
        <v>1169</v>
      </c>
      <c r="G88" s="82">
        <v>5</v>
      </c>
      <c r="H88" s="82"/>
      <c r="I88" s="82"/>
      <c r="J88" s="82"/>
      <c r="K88" s="82"/>
      <c r="L88" s="137">
        <v>117.693</v>
      </c>
      <c r="M88" s="137">
        <v>232.191</v>
      </c>
      <c r="N88" s="138">
        <v>6500000</v>
      </c>
      <c r="O88" s="138">
        <v>456530000</v>
      </c>
      <c r="P88" s="138">
        <v>175570000</v>
      </c>
      <c r="Q88" s="138">
        <v>280960000</v>
      </c>
      <c r="R88" s="87">
        <f t="shared" si="2"/>
        <v>6499778.5557779083</v>
      </c>
      <c r="S88" s="138">
        <v>456530000</v>
      </c>
      <c r="T88" s="87">
        <f t="shared" si="3"/>
        <v>12823108.278696509</v>
      </c>
      <c r="U88" s="135"/>
      <c r="V88" s="115" t="s">
        <v>2043</v>
      </c>
      <c r="W88" s="115" t="s">
        <v>2043</v>
      </c>
      <c r="X88" s="115" t="s">
        <v>772</v>
      </c>
    </row>
    <row r="89" spans="1:24">
      <c r="A89" s="135"/>
      <c r="B89" s="135">
        <v>17</v>
      </c>
      <c r="C89" s="82">
        <v>1</v>
      </c>
      <c r="D89" s="82">
        <v>5</v>
      </c>
      <c r="E89" s="82"/>
      <c r="F89" s="83" t="s">
        <v>1170</v>
      </c>
      <c r="G89" s="82">
        <v>5</v>
      </c>
      <c r="H89" s="82"/>
      <c r="I89" s="82"/>
      <c r="J89" s="82"/>
      <c r="K89" s="82"/>
      <c r="L89" s="137">
        <v>88.158000000000001</v>
      </c>
      <c r="M89" s="137">
        <v>173.922</v>
      </c>
      <c r="N89" s="138">
        <v>6800000</v>
      </c>
      <c r="O89" s="138">
        <v>357740000</v>
      </c>
      <c r="P89" s="138">
        <v>137580000</v>
      </c>
      <c r="Q89" s="138">
        <v>220160000</v>
      </c>
      <c r="R89" s="87">
        <f t="shared" si="2"/>
        <v>6799666.3461087951</v>
      </c>
      <c r="S89" s="138">
        <v>357740000</v>
      </c>
      <c r="T89" s="87">
        <f t="shared" si="3"/>
        <v>13414682.391251322</v>
      </c>
      <c r="U89" s="135"/>
      <c r="V89" s="115" t="s">
        <v>2043</v>
      </c>
      <c r="W89" s="115" t="s">
        <v>2043</v>
      </c>
      <c r="X89" s="115" t="s">
        <v>772</v>
      </c>
    </row>
    <row r="90" spans="1:24">
      <c r="A90" s="135"/>
      <c r="B90" s="135">
        <v>17</v>
      </c>
      <c r="C90" s="82">
        <v>1</v>
      </c>
      <c r="D90" s="82">
        <v>5</v>
      </c>
      <c r="E90" s="82"/>
      <c r="F90" s="83" t="s">
        <v>1171</v>
      </c>
      <c r="G90" s="82">
        <v>5</v>
      </c>
      <c r="H90" s="82"/>
      <c r="I90" s="82"/>
      <c r="J90" s="82"/>
      <c r="K90" s="82"/>
      <c r="L90" s="137">
        <v>68.927999999999997</v>
      </c>
      <c r="M90" s="137">
        <v>135.98500000000001</v>
      </c>
      <c r="N90" s="138">
        <v>6800000</v>
      </c>
      <c r="O90" s="138">
        <v>279710000</v>
      </c>
      <c r="P90" s="138">
        <v>107570000</v>
      </c>
      <c r="Q90" s="138">
        <v>172140000</v>
      </c>
      <c r="R90" s="87">
        <f t="shared" si="2"/>
        <v>6799729.0658881003</v>
      </c>
      <c r="S90" s="138">
        <v>279710000</v>
      </c>
      <c r="T90" s="87">
        <f t="shared" si="3"/>
        <v>13414884.474013368</v>
      </c>
      <c r="U90" s="135"/>
      <c r="V90" s="115" t="s">
        <v>2043</v>
      </c>
      <c r="W90" s="115" t="s">
        <v>2043</v>
      </c>
      <c r="X90" s="115" t="s">
        <v>772</v>
      </c>
    </row>
    <row r="91" spans="1:24">
      <c r="A91" s="135"/>
      <c r="B91" s="135">
        <v>17</v>
      </c>
      <c r="C91" s="82">
        <v>1</v>
      </c>
      <c r="D91" s="82">
        <v>6</v>
      </c>
      <c r="E91" s="82"/>
      <c r="F91" s="83" t="s">
        <v>2190</v>
      </c>
      <c r="G91" s="82">
        <v>5</v>
      </c>
      <c r="H91" s="82"/>
      <c r="I91" s="82"/>
      <c r="J91" s="82"/>
      <c r="K91" s="82"/>
      <c r="L91" s="137">
        <v>114.203</v>
      </c>
      <c r="M91" s="137">
        <v>225.30500000000001</v>
      </c>
      <c r="N91" s="138">
        <v>6850000</v>
      </c>
      <c r="O91" s="138">
        <v>466850000</v>
      </c>
      <c r="P91" s="138">
        <v>179540000</v>
      </c>
      <c r="Q91" s="138">
        <v>287310000</v>
      </c>
      <c r="R91" s="87">
        <f t="shared" si="2"/>
        <v>6849851.4685602486</v>
      </c>
      <c r="S91" s="138">
        <v>466850000</v>
      </c>
      <c r="T91" s="87">
        <f t="shared" si="3"/>
        <v>13513706.164671391</v>
      </c>
      <c r="U91" s="135"/>
      <c r="V91" s="115" t="s">
        <v>2043</v>
      </c>
      <c r="W91" s="115" t="s">
        <v>2043</v>
      </c>
      <c r="X91" s="115" t="s">
        <v>772</v>
      </c>
    </row>
    <row r="92" spans="1:24">
      <c r="A92" s="135"/>
      <c r="B92" s="135">
        <v>17</v>
      </c>
      <c r="C92" s="82">
        <v>1</v>
      </c>
      <c r="D92" s="82">
        <v>6</v>
      </c>
      <c r="E92" s="82"/>
      <c r="F92" s="83" t="s">
        <v>1176</v>
      </c>
      <c r="G92" s="82">
        <v>5</v>
      </c>
      <c r="H92" s="82"/>
      <c r="I92" s="82"/>
      <c r="J92" s="82"/>
      <c r="K92" s="82"/>
      <c r="L92" s="137">
        <v>107.52500000000001</v>
      </c>
      <c r="M92" s="137">
        <v>212.13100000000003</v>
      </c>
      <c r="N92" s="138">
        <v>6850000</v>
      </c>
      <c r="O92" s="138">
        <v>439550000</v>
      </c>
      <c r="P92" s="138">
        <v>169040000</v>
      </c>
      <c r="Q92" s="138">
        <v>270510000</v>
      </c>
      <c r="R92" s="87">
        <f t="shared" si="2"/>
        <v>6849813.8001502343</v>
      </c>
      <c r="S92" s="138">
        <v>439550000</v>
      </c>
      <c r="T92" s="87">
        <f t="shared" si="3"/>
        <v>13513674.505832776</v>
      </c>
      <c r="U92" s="135"/>
      <c r="V92" s="115" t="s">
        <v>2043</v>
      </c>
      <c r="W92" s="115" t="s">
        <v>2043</v>
      </c>
      <c r="X92" s="115" t="s">
        <v>772</v>
      </c>
    </row>
    <row r="93" spans="1:24">
      <c r="A93" s="135"/>
      <c r="B93" s="135">
        <v>17</v>
      </c>
      <c r="C93" s="82">
        <v>1</v>
      </c>
      <c r="D93" s="82">
        <v>6</v>
      </c>
      <c r="E93" s="82"/>
      <c r="F93" s="83" t="s">
        <v>1177</v>
      </c>
      <c r="G93" s="82">
        <v>5</v>
      </c>
      <c r="H93" s="82"/>
      <c r="I93" s="82"/>
      <c r="J93" s="82"/>
      <c r="K93" s="82"/>
      <c r="L93" s="137">
        <v>136.62</v>
      </c>
      <c r="M93" s="137">
        <v>269.53100000000001</v>
      </c>
      <c r="N93" s="138">
        <v>6850000</v>
      </c>
      <c r="O93" s="138">
        <v>558490000</v>
      </c>
      <c r="P93" s="138">
        <v>214780000</v>
      </c>
      <c r="Q93" s="138">
        <v>343710000</v>
      </c>
      <c r="R93" s="87">
        <f t="shared" si="2"/>
        <v>6849853.7603626205</v>
      </c>
      <c r="S93" s="138">
        <v>558490000</v>
      </c>
      <c r="T93" s="87">
        <f t="shared" si="3"/>
        <v>13513745.673285738</v>
      </c>
      <c r="U93" s="135"/>
      <c r="V93" s="115" t="s">
        <v>2043</v>
      </c>
      <c r="W93" s="115" t="s">
        <v>2043</v>
      </c>
      <c r="X93" s="115" t="s">
        <v>772</v>
      </c>
    </row>
    <row r="94" spans="1:24">
      <c r="A94" s="135"/>
      <c r="B94" s="135">
        <v>17</v>
      </c>
      <c r="C94" s="82">
        <v>1</v>
      </c>
      <c r="D94" s="82">
        <v>6</v>
      </c>
      <c r="E94" s="82"/>
      <c r="F94" s="83" t="s">
        <v>1178</v>
      </c>
      <c r="G94" s="82">
        <v>5</v>
      </c>
      <c r="H94" s="82"/>
      <c r="I94" s="82"/>
      <c r="J94" s="82"/>
      <c r="K94" s="82"/>
      <c r="L94" s="137">
        <v>94.875</v>
      </c>
      <c r="M94" s="137">
        <v>187.17399999999998</v>
      </c>
      <c r="N94" s="138">
        <v>6850000</v>
      </c>
      <c r="O94" s="138">
        <v>387830000</v>
      </c>
      <c r="P94" s="138">
        <v>149150000</v>
      </c>
      <c r="Q94" s="138">
        <v>238680000</v>
      </c>
      <c r="R94" s="87">
        <f t="shared" si="2"/>
        <v>6849683.4209243776</v>
      </c>
      <c r="S94" s="138">
        <v>387830000</v>
      </c>
      <c r="T94" s="87">
        <f t="shared" si="3"/>
        <v>13513387.558662442</v>
      </c>
      <c r="U94" s="135"/>
      <c r="V94" s="115" t="s">
        <v>2043</v>
      </c>
      <c r="W94" s="115" t="s">
        <v>2043</v>
      </c>
      <c r="X94" s="115" t="s">
        <v>772</v>
      </c>
    </row>
    <row r="95" spans="1:24">
      <c r="A95" s="135"/>
      <c r="B95" s="135">
        <v>17</v>
      </c>
      <c r="C95" s="82">
        <v>1</v>
      </c>
      <c r="D95" s="82">
        <v>6</v>
      </c>
      <c r="E95" s="82"/>
      <c r="F95" s="83" t="s">
        <v>1179</v>
      </c>
      <c r="G95" s="82">
        <v>5</v>
      </c>
      <c r="H95" s="82"/>
      <c r="I95" s="82"/>
      <c r="J95" s="82"/>
      <c r="K95" s="82"/>
      <c r="L95" s="137">
        <v>94.875</v>
      </c>
      <c r="M95" s="137">
        <v>187.17399999999998</v>
      </c>
      <c r="N95" s="138">
        <v>6850000</v>
      </c>
      <c r="O95" s="138">
        <v>387830000</v>
      </c>
      <c r="P95" s="138">
        <v>149150000</v>
      </c>
      <c r="Q95" s="138">
        <v>238680000</v>
      </c>
      <c r="R95" s="87">
        <f t="shared" si="2"/>
        <v>6849683.4209243776</v>
      </c>
      <c r="S95" s="138">
        <v>387830000</v>
      </c>
      <c r="T95" s="87">
        <f t="shared" si="3"/>
        <v>13513387.558662442</v>
      </c>
      <c r="U95" s="135"/>
      <c r="V95" s="115" t="s">
        <v>2043</v>
      </c>
      <c r="W95" s="115" t="s">
        <v>2043</v>
      </c>
      <c r="X95" s="115" t="s">
        <v>772</v>
      </c>
    </row>
    <row r="96" spans="1:24">
      <c r="A96" s="135"/>
      <c r="B96" s="135">
        <v>17</v>
      </c>
      <c r="C96" s="82">
        <v>1</v>
      </c>
      <c r="D96" s="82">
        <v>6</v>
      </c>
      <c r="E96" s="82"/>
      <c r="F96" s="83" t="s">
        <v>1180</v>
      </c>
      <c r="G96" s="82">
        <v>5</v>
      </c>
      <c r="H96" s="82"/>
      <c r="I96" s="82"/>
      <c r="J96" s="82"/>
      <c r="K96" s="82"/>
      <c r="L96" s="137">
        <v>94.875</v>
      </c>
      <c r="M96" s="137">
        <v>187.17399999999998</v>
      </c>
      <c r="N96" s="138">
        <v>6850000</v>
      </c>
      <c r="O96" s="138">
        <v>387830000</v>
      </c>
      <c r="P96" s="138">
        <v>149150000</v>
      </c>
      <c r="Q96" s="138">
        <v>238680000</v>
      </c>
      <c r="R96" s="87">
        <f t="shared" si="2"/>
        <v>6849683.4209243776</v>
      </c>
      <c r="S96" s="138">
        <v>387830000</v>
      </c>
      <c r="T96" s="87">
        <f t="shared" si="3"/>
        <v>13513387.558662442</v>
      </c>
      <c r="U96" s="135"/>
      <c r="V96" s="115" t="s">
        <v>2043</v>
      </c>
      <c r="W96" s="115" t="s">
        <v>2043</v>
      </c>
      <c r="X96" s="115" t="s">
        <v>772</v>
      </c>
    </row>
    <row r="97" spans="1:24">
      <c r="A97" s="135"/>
      <c r="B97" s="135">
        <v>17</v>
      </c>
      <c r="C97" s="82">
        <v>1</v>
      </c>
      <c r="D97" s="82">
        <v>6</v>
      </c>
      <c r="E97" s="82"/>
      <c r="F97" s="83" t="s">
        <v>1181</v>
      </c>
      <c r="G97" s="82">
        <v>5</v>
      </c>
      <c r="H97" s="82"/>
      <c r="I97" s="82"/>
      <c r="J97" s="82"/>
      <c r="K97" s="82"/>
      <c r="L97" s="137">
        <v>94.875</v>
      </c>
      <c r="M97" s="137">
        <v>187.17399999999998</v>
      </c>
      <c r="N97" s="138">
        <v>6850000</v>
      </c>
      <c r="O97" s="138">
        <v>387830000</v>
      </c>
      <c r="P97" s="138">
        <v>149150000</v>
      </c>
      <c r="Q97" s="138">
        <v>238680000</v>
      </c>
      <c r="R97" s="87">
        <f t="shared" si="2"/>
        <v>6849683.4209243776</v>
      </c>
      <c r="S97" s="138">
        <v>387830000</v>
      </c>
      <c r="T97" s="87">
        <f t="shared" si="3"/>
        <v>13513387.558662442</v>
      </c>
      <c r="U97" s="135"/>
      <c r="V97" s="115" t="s">
        <v>2043</v>
      </c>
      <c r="W97" s="115" t="s">
        <v>2043</v>
      </c>
      <c r="X97" s="115" t="s">
        <v>772</v>
      </c>
    </row>
    <row r="98" spans="1:24">
      <c r="A98" s="135"/>
      <c r="B98" s="135">
        <v>17</v>
      </c>
      <c r="C98" s="82">
        <v>1</v>
      </c>
      <c r="D98" s="82">
        <v>6</v>
      </c>
      <c r="E98" s="82"/>
      <c r="F98" s="83" t="s">
        <v>1182</v>
      </c>
      <c r="G98" s="82">
        <v>5</v>
      </c>
      <c r="H98" s="82"/>
      <c r="I98" s="82"/>
      <c r="J98" s="82"/>
      <c r="K98" s="82"/>
      <c r="L98" s="137">
        <v>94.875</v>
      </c>
      <c r="M98" s="137">
        <v>187.17399999999998</v>
      </c>
      <c r="N98" s="138">
        <v>6850000</v>
      </c>
      <c r="O98" s="138">
        <v>387830000</v>
      </c>
      <c r="P98" s="138">
        <v>149150000</v>
      </c>
      <c r="Q98" s="138">
        <v>238680000</v>
      </c>
      <c r="R98" s="87">
        <f t="shared" si="2"/>
        <v>6849683.4209243776</v>
      </c>
      <c r="S98" s="138">
        <v>387830000</v>
      </c>
      <c r="T98" s="87">
        <f t="shared" si="3"/>
        <v>13513387.558662442</v>
      </c>
      <c r="U98" s="135"/>
      <c r="V98" s="115" t="s">
        <v>2043</v>
      </c>
      <c r="W98" s="115" t="s">
        <v>2043</v>
      </c>
      <c r="X98" s="115" t="s">
        <v>772</v>
      </c>
    </row>
    <row r="99" spans="1:24">
      <c r="A99" s="135"/>
      <c r="B99" s="135">
        <v>17</v>
      </c>
      <c r="C99" s="82">
        <v>1</v>
      </c>
      <c r="D99" s="82">
        <v>6</v>
      </c>
      <c r="E99" s="82"/>
      <c r="F99" s="83" t="s">
        <v>1183</v>
      </c>
      <c r="G99" s="82">
        <v>5</v>
      </c>
      <c r="H99" s="82"/>
      <c r="I99" s="82"/>
      <c r="J99" s="82"/>
      <c r="K99" s="82"/>
      <c r="L99" s="137">
        <v>96.492999999999995</v>
      </c>
      <c r="M99" s="137">
        <v>190.36599999999999</v>
      </c>
      <c r="N99" s="138">
        <v>6850000</v>
      </c>
      <c r="O99" s="138">
        <v>394450000</v>
      </c>
      <c r="P99" s="138">
        <v>151700000</v>
      </c>
      <c r="Q99" s="138">
        <v>242750000</v>
      </c>
      <c r="R99" s="87">
        <f t="shared" si="2"/>
        <v>6849789.0492459815</v>
      </c>
      <c r="S99" s="138">
        <v>394450000</v>
      </c>
      <c r="T99" s="87">
        <f t="shared" si="3"/>
        <v>13513591.059960417</v>
      </c>
      <c r="U99" s="135"/>
      <c r="V99" s="115" t="s">
        <v>2043</v>
      </c>
      <c r="W99" s="115" t="s">
        <v>2043</v>
      </c>
      <c r="X99" s="115" t="s">
        <v>772</v>
      </c>
    </row>
    <row r="100" spans="1:24">
      <c r="A100" s="135"/>
      <c r="B100" s="135">
        <v>17</v>
      </c>
      <c r="C100" s="82">
        <v>1</v>
      </c>
      <c r="D100" s="82">
        <v>6</v>
      </c>
      <c r="E100" s="82"/>
      <c r="F100" s="83" t="s">
        <v>1184</v>
      </c>
      <c r="G100" s="82">
        <v>5</v>
      </c>
      <c r="H100" s="82"/>
      <c r="I100" s="82"/>
      <c r="J100" s="82"/>
      <c r="K100" s="82"/>
      <c r="L100" s="137">
        <v>81.457999999999998</v>
      </c>
      <c r="M100" s="137">
        <v>160.70400000000001</v>
      </c>
      <c r="N100" s="138">
        <v>6850000</v>
      </c>
      <c r="O100" s="138">
        <v>332990000</v>
      </c>
      <c r="P100" s="138">
        <v>128060000</v>
      </c>
      <c r="Q100" s="138">
        <v>204930000</v>
      </c>
      <c r="R100" s="87">
        <f t="shared" si="2"/>
        <v>6849819.4720091103</v>
      </c>
      <c r="S100" s="138">
        <v>332990000</v>
      </c>
      <c r="T100" s="87">
        <f t="shared" si="3"/>
        <v>13513631.422693316</v>
      </c>
      <c r="U100" s="135"/>
      <c r="V100" s="115" t="s">
        <v>2043</v>
      </c>
      <c r="W100" s="115" t="s">
        <v>2043</v>
      </c>
      <c r="X100" s="115" t="s">
        <v>772</v>
      </c>
    </row>
    <row r="101" spans="1:24">
      <c r="A101" s="135"/>
      <c r="B101" s="135">
        <v>17</v>
      </c>
      <c r="C101" s="82">
        <v>1</v>
      </c>
      <c r="D101" s="82">
        <v>6</v>
      </c>
      <c r="E101" s="82"/>
      <c r="F101" s="83" t="s">
        <v>1185</v>
      </c>
      <c r="G101" s="82">
        <v>5</v>
      </c>
      <c r="H101" s="82"/>
      <c r="I101" s="82"/>
      <c r="J101" s="82"/>
      <c r="K101" s="82"/>
      <c r="L101" s="137">
        <v>76.075000000000003</v>
      </c>
      <c r="M101" s="137">
        <v>150.08500000000001</v>
      </c>
      <c r="N101" s="138">
        <v>6850000</v>
      </c>
      <c r="O101" s="138">
        <v>310980000</v>
      </c>
      <c r="P101" s="138">
        <v>119590000</v>
      </c>
      <c r="Q101" s="138">
        <v>191390000</v>
      </c>
      <c r="R101" s="87">
        <f t="shared" si="2"/>
        <v>6849672.2380733555</v>
      </c>
      <c r="S101" s="138">
        <v>310980000</v>
      </c>
      <c r="T101" s="87">
        <f t="shared" si="3"/>
        <v>13513415.154140515</v>
      </c>
      <c r="U101" s="135"/>
      <c r="V101" s="115" t="s">
        <v>2043</v>
      </c>
      <c r="W101" s="115" t="s">
        <v>2043</v>
      </c>
      <c r="X101" s="115" t="s">
        <v>772</v>
      </c>
    </row>
    <row r="102" spans="1:24">
      <c r="A102" s="135"/>
      <c r="B102" s="135">
        <v>17</v>
      </c>
      <c r="C102" s="82">
        <v>1</v>
      </c>
      <c r="D102" s="82">
        <v>6</v>
      </c>
      <c r="E102" s="82"/>
      <c r="F102" s="83" t="s">
        <v>1186</v>
      </c>
      <c r="G102" s="82">
        <v>5</v>
      </c>
      <c r="H102" s="82"/>
      <c r="I102" s="82"/>
      <c r="J102" s="82"/>
      <c r="K102" s="82"/>
      <c r="L102" s="137">
        <v>118.501</v>
      </c>
      <c r="M102" s="137">
        <v>233.78500000000003</v>
      </c>
      <c r="N102" s="138">
        <v>6550000</v>
      </c>
      <c r="O102" s="138">
        <v>463200000</v>
      </c>
      <c r="P102" s="138">
        <v>178140000</v>
      </c>
      <c r="Q102" s="138">
        <v>285060000</v>
      </c>
      <c r="R102" s="87">
        <f t="shared" si="2"/>
        <v>6549777.2287421664</v>
      </c>
      <c r="S102" s="138">
        <v>463200000</v>
      </c>
      <c r="T102" s="87">
        <f t="shared" si="3"/>
        <v>12921744.706133176</v>
      </c>
      <c r="U102" s="135"/>
      <c r="V102" s="115" t="s">
        <v>2043</v>
      </c>
      <c r="W102" s="115" t="s">
        <v>2043</v>
      </c>
      <c r="X102" s="115" t="s">
        <v>772</v>
      </c>
    </row>
    <row r="103" spans="1:24">
      <c r="A103" s="135"/>
      <c r="B103" s="135">
        <v>17</v>
      </c>
      <c r="C103" s="82">
        <v>1</v>
      </c>
      <c r="D103" s="82">
        <v>6</v>
      </c>
      <c r="E103" s="82"/>
      <c r="F103" s="83" t="s">
        <v>1187</v>
      </c>
      <c r="G103" s="82">
        <v>5</v>
      </c>
      <c r="H103" s="82"/>
      <c r="I103" s="82"/>
      <c r="J103" s="82"/>
      <c r="K103" s="82"/>
      <c r="L103" s="137">
        <v>88.594999999999999</v>
      </c>
      <c r="M103" s="137">
        <v>174.78399999999999</v>
      </c>
      <c r="N103" s="138">
        <v>6850000</v>
      </c>
      <c r="O103" s="138">
        <v>362160000</v>
      </c>
      <c r="P103" s="138">
        <v>139280000</v>
      </c>
      <c r="Q103" s="138">
        <v>222880000</v>
      </c>
      <c r="R103" s="87">
        <f t="shared" si="2"/>
        <v>6849729.6119545717</v>
      </c>
      <c r="S103" s="138">
        <v>362160000</v>
      </c>
      <c r="T103" s="87">
        <f t="shared" si="3"/>
        <v>13513439.138730941</v>
      </c>
      <c r="U103" s="135"/>
      <c r="V103" s="115" t="s">
        <v>2043</v>
      </c>
      <c r="W103" s="115" t="s">
        <v>2043</v>
      </c>
      <c r="X103" s="115" t="s">
        <v>772</v>
      </c>
    </row>
    <row r="104" spans="1:24">
      <c r="A104" s="135"/>
      <c r="B104" s="135">
        <v>17</v>
      </c>
      <c r="C104" s="82">
        <v>1</v>
      </c>
      <c r="D104" s="82">
        <v>6</v>
      </c>
      <c r="E104" s="82"/>
      <c r="F104" s="83" t="s">
        <v>1188</v>
      </c>
      <c r="G104" s="82">
        <v>5</v>
      </c>
      <c r="H104" s="82"/>
      <c r="I104" s="82"/>
      <c r="J104" s="82"/>
      <c r="K104" s="82"/>
      <c r="L104" s="137">
        <v>68.927999999999997</v>
      </c>
      <c r="M104" s="137">
        <v>135.98500000000001</v>
      </c>
      <c r="N104" s="138">
        <v>6850000</v>
      </c>
      <c r="O104" s="138">
        <v>281760000</v>
      </c>
      <c r="P104" s="138">
        <v>108360000</v>
      </c>
      <c r="Q104" s="138">
        <v>173400000</v>
      </c>
      <c r="R104" s="87">
        <f t="shared" si="2"/>
        <v>6849564.4117286876</v>
      </c>
      <c r="S104" s="138">
        <v>281760000</v>
      </c>
      <c r="T104" s="87">
        <f t="shared" si="3"/>
        <v>13513202.421786875</v>
      </c>
      <c r="U104" s="135"/>
      <c r="V104" s="115" t="s">
        <v>2043</v>
      </c>
      <c r="W104" s="115" t="s">
        <v>2043</v>
      </c>
      <c r="X104" s="115" t="s">
        <v>772</v>
      </c>
    </row>
    <row r="105" spans="1:24">
      <c r="A105" s="135"/>
      <c r="B105" s="135">
        <v>17</v>
      </c>
      <c r="C105" s="83">
        <v>1</v>
      </c>
      <c r="D105" s="82">
        <v>7</v>
      </c>
      <c r="E105" s="82"/>
      <c r="F105" s="83" t="s">
        <v>2191</v>
      </c>
      <c r="G105" s="82">
        <v>5</v>
      </c>
      <c r="H105" s="83"/>
      <c r="I105" s="83"/>
      <c r="J105" s="83"/>
      <c r="K105" s="83"/>
      <c r="L105" s="137">
        <v>114.203</v>
      </c>
      <c r="M105" s="137">
        <v>225.30500000000001</v>
      </c>
      <c r="N105" s="138">
        <v>7100000</v>
      </c>
      <c r="O105" s="138">
        <v>483880000</v>
      </c>
      <c r="P105" s="138">
        <v>186090000</v>
      </c>
      <c r="Q105" s="138">
        <v>297790000</v>
      </c>
      <c r="R105" s="87">
        <f t="shared" si="2"/>
        <v>7099723.9554609256</v>
      </c>
      <c r="S105" s="138">
        <v>483880000</v>
      </c>
      <c r="T105" s="87">
        <f t="shared" si="3"/>
        <v>14006666.250318503</v>
      </c>
      <c r="U105" s="135"/>
      <c r="V105" s="115" t="s">
        <v>2043</v>
      </c>
      <c r="W105" s="115" t="s">
        <v>2043</v>
      </c>
      <c r="X105" s="115" t="s">
        <v>772</v>
      </c>
    </row>
    <row r="106" spans="1:24">
      <c r="A106" s="135"/>
      <c r="B106" s="135">
        <v>17</v>
      </c>
      <c r="C106" s="83">
        <v>1</v>
      </c>
      <c r="D106" s="82">
        <v>7</v>
      </c>
      <c r="E106" s="82"/>
      <c r="F106" s="83" t="s">
        <v>2192</v>
      </c>
      <c r="G106" s="82">
        <v>5</v>
      </c>
      <c r="H106" s="83"/>
      <c r="I106" s="83"/>
      <c r="J106" s="83"/>
      <c r="K106" s="83"/>
      <c r="L106" s="137">
        <v>107.52500000000001</v>
      </c>
      <c r="M106" s="137">
        <v>212.13100000000003</v>
      </c>
      <c r="N106" s="138">
        <v>7100000</v>
      </c>
      <c r="O106" s="138">
        <v>455590000</v>
      </c>
      <c r="P106" s="138">
        <v>175210000</v>
      </c>
      <c r="Q106" s="138">
        <v>280380000</v>
      </c>
      <c r="R106" s="87">
        <f t="shared" si="2"/>
        <v>7099776.2921407009</v>
      </c>
      <c r="S106" s="138">
        <v>455590000</v>
      </c>
      <c r="T106" s="87">
        <f t="shared" si="3"/>
        <v>14006813.714281321</v>
      </c>
      <c r="U106" s="135"/>
      <c r="V106" s="115" t="s">
        <v>2043</v>
      </c>
      <c r="W106" s="115" t="s">
        <v>2043</v>
      </c>
      <c r="X106" s="115" t="s">
        <v>772</v>
      </c>
    </row>
    <row r="107" spans="1:24">
      <c r="A107" s="135"/>
      <c r="B107" s="135">
        <v>17</v>
      </c>
      <c r="C107" s="83">
        <v>1</v>
      </c>
      <c r="D107" s="82">
        <v>7</v>
      </c>
      <c r="E107" s="82"/>
      <c r="F107" s="83" t="s">
        <v>2193</v>
      </c>
      <c r="G107" s="82">
        <v>5</v>
      </c>
      <c r="H107" s="83"/>
      <c r="I107" s="83"/>
      <c r="J107" s="83"/>
      <c r="K107" s="83"/>
      <c r="L107" s="137">
        <v>136.62</v>
      </c>
      <c r="M107" s="137">
        <v>269.53100000000001</v>
      </c>
      <c r="N107" s="138">
        <v>7100000</v>
      </c>
      <c r="O107" s="138">
        <v>578870000</v>
      </c>
      <c r="P107" s="138">
        <v>222620000</v>
      </c>
      <c r="Q107" s="138">
        <v>356250000</v>
      </c>
      <c r="R107" s="87">
        <f t="shared" si="2"/>
        <v>7099813.5083190566</v>
      </c>
      <c r="S107" s="138">
        <v>578870000</v>
      </c>
      <c r="T107" s="87">
        <f t="shared" si="3"/>
        <v>14006879.188338045</v>
      </c>
      <c r="U107" s="135"/>
      <c r="V107" s="115" t="s">
        <v>2043</v>
      </c>
      <c r="W107" s="115" t="s">
        <v>2043</v>
      </c>
      <c r="X107" s="115" t="s">
        <v>772</v>
      </c>
    </row>
    <row r="108" spans="1:24">
      <c r="A108" s="135"/>
      <c r="B108" s="135">
        <v>17</v>
      </c>
      <c r="C108" s="83">
        <v>1</v>
      </c>
      <c r="D108" s="82">
        <v>7</v>
      </c>
      <c r="E108" s="82"/>
      <c r="F108" s="83" t="s">
        <v>2194</v>
      </c>
      <c r="G108" s="82">
        <v>5</v>
      </c>
      <c r="H108" s="83"/>
      <c r="I108" s="83"/>
      <c r="J108" s="83"/>
      <c r="K108" s="83"/>
      <c r="L108" s="137">
        <v>94.875</v>
      </c>
      <c r="M108" s="137">
        <v>187.17399999999998</v>
      </c>
      <c r="N108" s="138">
        <v>7100000</v>
      </c>
      <c r="O108" s="138">
        <v>402000000</v>
      </c>
      <c r="P108" s="138">
        <v>154600000</v>
      </c>
      <c r="Q108" s="138">
        <v>247400000</v>
      </c>
      <c r="R108" s="87">
        <f t="shared" si="2"/>
        <v>7099947.7482701177</v>
      </c>
      <c r="S108" s="138">
        <v>402000000</v>
      </c>
      <c r="T108" s="87">
        <f t="shared" si="3"/>
        <v>14007121.157678111</v>
      </c>
      <c r="U108" s="135"/>
      <c r="V108" s="115" t="s">
        <v>2043</v>
      </c>
      <c r="W108" s="115" t="s">
        <v>2043</v>
      </c>
      <c r="X108" s="115" t="s">
        <v>772</v>
      </c>
    </row>
    <row r="109" spans="1:24">
      <c r="A109" s="135"/>
      <c r="B109" s="135">
        <v>17</v>
      </c>
      <c r="C109" s="83">
        <v>1</v>
      </c>
      <c r="D109" s="82">
        <v>7</v>
      </c>
      <c r="E109" s="82"/>
      <c r="F109" s="83" t="s">
        <v>2195</v>
      </c>
      <c r="G109" s="82">
        <v>5</v>
      </c>
      <c r="H109" s="83"/>
      <c r="I109" s="83"/>
      <c r="J109" s="83"/>
      <c r="K109" s="83"/>
      <c r="L109" s="137">
        <v>94.875</v>
      </c>
      <c r="M109" s="137">
        <v>187.17399999999998</v>
      </c>
      <c r="N109" s="138">
        <v>7100000</v>
      </c>
      <c r="O109" s="138">
        <v>402000000</v>
      </c>
      <c r="P109" s="138">
        <v>154600000</v>
      </c>
      <c r="Q109" s="138">
        <v>247400000</v>
      </c>
      <c r="R109" s="87">
        <f t="shared" si="2"/>
        <v>7099947.7482701177</v>
      </c>
      <c r="S109" s="138">
        <v>402000000</v>
      </c>
      <c r="T109" s="87">
        <f t="shared" si="3"/>
        <v>14007121.157678111</v>
      </c>
      <c r="U109" s="135"/>
      <c r="V109" s="115" t="s">
        <v>2043</v>
      </c>
      <c r="W109" s="115" t="s">
        <v>2043</v>
      </c>
      <c r="X109" s="115" t="s">
        <v>772</v>
      </c>
    </row>
    <row r="110" spans="1:24">
      <c r="A110" s="135"/>
      <c r="B110" s="135">
        <v>17</v>
      </c>
      <c r="C110" s="83">
        <v>1</v>
      </c>
      <c r="D110" s="82">
        <v>7</v>
      </c>
      <c r="E110" s="82"/>
      <c r="F110" s="83" t="s">
        <v>2196</v>
      </c>
      <c r="G110" s="82">
        <v>5</v>
      </c>
      <c r="H110" s="83"/>
      <c r="I110" s="83"/>
      <c r="J110" s="83"/>
      <c r="K110" s="83"/>
      <c r="L110" s="137">
        <v>94.875</v>
      </c>
      <c r="M110" s="137">
        <v>187.17399999999998</v>
      </c>
      <c r="N110" s="138">
        <v>7100000</v>
      </c>
      <c r="O110" s="138">
        <v>402000000</v>
      </c>
      <c r="P110" s="138">
        <v>154600000</v>
      </c>
      <c r="Q110" s="138">
        <v>247400000</v>
      </c>
      <c r="R110" s="87">
        <f t="shared" si="2"/>
        <v>7099947.7482701177</v>
      </c>
      <c r="S110" s="138">
        <v>402000000</v>
      </c>
      <c r="T110" s="87">
        <f t="shared" si="3"/>
        <v>14007121.157678111</v>
      </c>
      <c r="U110" s="135"/>
      <c r="V110" s="115" t="s">
        <v>2043</v>
      </c>
      <c r="W110" s="115" t="s">
        <v>2043</v>
      </c>
      <c r="X110" s="115" t="s">
        <v>772</v>
      </c>
    </row>
    <row r="111" spans="1:24">
      <c r="A111" s="135"/>
      <c r="B111" s="135">
        <v>17</v>
      </c>
      <c r="C111" s="83">
        <v>1</v>
      </c>
      <c r="D111" s="82">
        <v>7</v>
      </c>
      <c r="E111" s="82"/>
      <c r="F111" s="83" t="s">
        <v>2197</v>
      </c>
      <c r="G111" s="82">
        <v>5</v>
      </c>
      <c r="H111" s="83"/>
      <c r="I111" s="83"/>
      <c r="J111" s="83"/>
      <c r="K111" s="83"/>
      <c r="L111" s="137">
        <v>94.875</v>
      </c>
      <c r="M111" s="137">
        <v>187.17399999999998</v>
      </c>
      <c r="N111" s="138">
        <v>7100000</v>
      </c>
      <c r="O111" s="138">
        <v>402000000</v>
      </c>
      <c r="P111" s="138">
        <v>154600000</v>
      </c>
      <c r="Q111" s="138">
        <v>247400000</v>
      </c>
      <c r="R111" s="87">
        <f t="shared" si="2"/>
        <v>7099947.7482701177</v>
      </c>
      <c r="S111" s="138">
        <v>402000000</v>
      </c>
      <c r="T111" s="87">
        <f t="shared" si="3"/>
        <v>14007121.157678111</v>
      </c>
      <c r="U111" s="135"/>
      <c r="V111" s="115" t="s">
        <v>2043</v>
      </c>
      <c r="W111" s="115" t="s">
        <v>2043</v>
      </c>
      <c r="X111" s="115" t="s">
        <v>772</v>
      </c>
    </row>
    <row r="112" spans="1:24">
      <c r="A112" s="135"/>
      <c r="B112" s="135">
        <v>17</v>
      </c>
      <c r="C112" s="83">
        <v>1</v>
      </c>
      <c r="D112" s="82">
        <v>7</v>
      </c>
      <c r="E112" s="82"/>
      <c r="F112" s="83" t="s">
        <v>2198</v>
      </c>
      <c r="G112" s="82">
        <v>5</v>
      </c>
      <c r="H112" s="83"/>
      <c r="I112" s="83"/>
      <c r="J112" s="83"/>
      <c r="K112" s="83"/>
      <c r="L112" s="137">
        <v>94.875</v>
      </c>
      <c r="M112" s="137">
        <v>187.17399999999998</v>
      </c>
      <c r="N112" s="138">
        <v>7100000</v>
      </c>
      <c r="O112" s="138">
        <v>402000000</v>
      </c>
      <c r="P112" s="138">
        <v>154600000</v>
      </c>
      <c r="Q112" s="138">
        <v>247400000</v>
      </c>
      <c r="R112" s="87">
        <f t="shared" si="2"/>
        <v>7099947.7482701177</v>
      </c>
      <c r="S112" s="138">
        <v>402000000</v>
      </c>
      <c r="T112" s="87">
        <f t="shared" si="3"/>
        <v>14007121.157678111</v>
      </c>
      <c r="U112" s="135"/>
      <c r="V112" s="115" t="s">
        <v>2043</v>
      </c>
      <c r="W112" s="115" t="s">
        <v>2043</v>
      </c>
      <c r="X112" s="115" t="s">
        <v>772</v>
      </c>
    </row>
    <row r="113" spans="1:24">
      <c r="A113" s="135"/>
      <c r="B113" s="135">
        <v>17</v>
      </c>
      <c r="C113" s="83">
        <v>1</v>
      </c>
      <c r="D113" s="82">
        <v>7</v>
      </c>
      <c r="E113" s="82"/>
      <c r="F113" s="83" t="s">
        <v>2199</v>
      </c>
      <c r="G113" s="82">
        <v>5</v>
      </c>
      <c r="H113" s="83"/>
      <c r="I113" s="83"/>
      <c r="J113" s="83"/>
      <c r="K113" s="83"/>
      <c r="L113" s="137">
        <v>96.492999999999995</v>
      </c>
      <c r="M113" s="137">
        <v>190.36599999999999</v>
      </c>
      <c r="N113" s="138">
        <v>7100000</v>
      </c>
      <c r="O113" s="138">
        <v>408840000</v>
      </c>
      <c r="P113" s="138">
        <v>157230000</v>
      </c>
      <c r="Q113" s="138">
        <v>251610000</v>
      </c>
      <c r="R113" s="87">
        <f t="shared" si="2"/>
        <v>7099677.4113163315</v>
      </c>
      <c r="S113" s="138">
        <v>408840000</v>
      </c>
      <c r="T113" s="87">
        <f t="shared" si="3"/>
        <v>14006582.758154942</v>
      </c>
      <c r="U113" s="135"/>
      <c r="V113" s="115" t="s">
        <v>2043</v>
      </c>
      <c r="W113" s="115" t="s">
        <v>2043</v>
      </c>
      <c r="X113" s="115" t="s">
        <v>772</v>
      </c>
    </row>
    <row r="114" spans="1:24">
      <c r="A114" s="135"/>
      <c r="B114" s="135">
        <v>17</v>
      </c>
      <c r="C114" s="83">
        <v>1</v>
      </c>
      <c r="D114" s="82">
        <v>7</v>
      </c>
      <c r="E114" s="82"/>
      <c r="F114" s="83" t="s">
        <v>2200</v>
      </c>
      <c r="G114" s="82">
        <v>5</v>
      </c>
      <c r="H114" s="83"/>
      <c r="I114" s="83"/>
      <c r="J114" s="83"/>
      <c r="K114" s="83"/>
      <c r="L114" s="137">
        <v>81.457999999999998</v>
      </c>
      <c r="M114" s="137">
        <v>160.70400000000001</v>
      </c>
      <c r="N114" s="138">
        <v>6850000</v>
      </c>
      <c r="O114" s="138">
        <v>332990000</v>
      </c>
      <c r="P114" s="138">
        <v>128060000</v>
      </c>
      <c r="Q114" s="138">
        <v>204930000</v>
      </c>
      <c r="R114" s="87">
        <f t="shared" si="2"/>
        <v>6849819.4720091103</v>
      </c>
      <c r="S114" s="138">
        <v>332990000</v>
      </c>
      <c r="T114" s="87">
        <f t="shared" si="3"/>
        <v>13513631.422693316</v>
      </c>
      <c r="U114" s="135"/>
      <c r="V114" s="115" t="s">
        <v>2043</v>
      </c>
      <c r="W114" s="115" t="s">
        <v>2043</v>
      </c>
      <c r="X114" s="115" t="s">
        <v>772</v>
      </c>
    </row>
    <row r="115" spans="1:24">
      <c r="A115" s="135"/>
      <c r="B115" s="135">
        <v>17</v>
      </c>
      <c r="C115" s="83">
        <v>1</v>
      </c>
      <c r="D115" s="82">
        <v>7</v>
      </c>
      <c r="E115" s="82"/>
      <c r="F115" s="83" t="s">
        <v>1202</v>
      </c>
      <c r="G115" s="82">
        <v>5</v>
      </c>
      <c r="H115" s="83"/>
      <c r="I115" s="83"/>
      <c r="J115" s="83"/>
      <c r="K115" s="83"/>
      <c r="L115" s="137">
        <v>76.075000000000003</v>
      </c>
      <c r="M115" s="137">
        <v>150.08500000000001</v>
      </c>
      <c r="N115" s="138">
        <v>6850000</v>
      </c>
      <c r="O115" s="138">
        <v>310980000</v>
      </c>
      <c r="P115" s="138">
        <v>119590000</v>
      </c>
      <c r="Q115" s="138">
        <v>191390000</v>
      </c>
      <c r="R115" s="87">
        <f t="shared" si="2"/>
        <v>6849672.2380733555</v>
      </c>
      <c r="S115" s="138">
        <v>310980000</v>
      </c>
      <c r="T115" s="87">
        <f t="shared" si="3"/>
        <v>13513415.154140515</v>
      </c>
      <c r="U115" s="135"/>
      <c r="V115" s="115" t="s">
        <v>2043</v>
      </c>
      <c r="W115" s="115" t="s">
        <v>2043</v>
      </c>
      <c r="X115" s="115" t="s">
        <v>772</v>
      </c>
    </row>
    <row r="116" spans="1:24">
      <c r="A116" s="135"/>
      <c r="B116" s="135">
        <v>17</v>
      </c>
      <c r="C116" s="83">
        <v>1</v>
      </c>
      <c r="D116" s="82">
        <v>7</v>
      </c>
      <c r="E116" s="82"/>
      <c r="F116" s="83" t="s">
        <v>1203</v>
      </c>
      <c r="G116" s="82">
        <v>5</v>
      </c>
      <c r="H116" s="83"/>
      <c r="I116" s="83"/>
      <c r="J116" s="83"/>
      <c r="K116" s="83"/>
      <c r="L116" s="137">
        <v>118.501</v>
      </c>
      <c r="M116" s="137">
        <v>233.78500000000003</v>
      </c>
      <c r="N116" s="138">
        <v>6550000</v>
      </c>
      <c r="O116" s="138">
        <v>463200000</v>
      </c>
      <c r="P116" s="138">
        <v>178140000</v>
      </c>
      <c r="Q116" s="138">
        <v>285060000</v>
      </c>
      <c r="R116" s="87">
        <f t="shared" si="2"/>
        <v>6549777.2287421664</v>
      </c>
      <c r="S116" s="138">
        <v>463200000</v>
      </c>
      <c r="T116" s="87">
        <f t="shared" si="3"/>
        <v>12921744.706133176</v>
      </c>
      <c r="U116" s="135"/>
      <c r="V116" s="115" t="s">
        <v>2043</v>
      </c>
      <c r="W116" s="115" t="s">
        <v>2043</v>
      </c>
      <c r="X116" s="115" t="s">
        <v>772</v>
      </c>
    </row>
    <row r="117" spans="1:24">
      <c r="A117" s="135"/>
      <c r="B117" s="135">
        <v>17</v>
      </c>
      <c r="C117" s="83">
        <v>1</v>
      </c>
      <c r="D117" s="82">
        <v>7</v>
      </c>
      <c r="E117" s="82"/>
      <c r="F117" s="83" t="s">
        <v>1204</v>
      </c>
      <c r="G117" s="82">
        <v>5</v>
      </c>
      <c r="H117" s="83"/>
      <c r="I117" s="83"/>
      <c r="J117" s="83"/>
      <c r="K117" s="83"/>
      <c r="L117" s="137">
        <v>88.594999999999999</v>
      </c>
      <c r="M117" s="137">
        <v>174.78399999999999</v>
      </c>
      <c r="N117" s="138">
        <v>6850000</v>
      </c>
      <c r="O117" s="138">
        <v>362160000</v>
      </c>
      <c r="P117" s="138">
        <v>139280000</v>
      </c>
      <c r="Q117" s="138">
        <v>222880000</v>
      </c>
      <c r="R117" s="87">
        <f t="shared" si="2"/>
        <v>6849729.6119545717</v>
      </c>
      <c r="S117" s="138">
        <v>362160000</v>
      </c>
      <c r="T117" s="87">
        <f t="shared" si="3"/>
        <v>13513439.138730941</v>
      </c>
      <c r="U117" s="135"/>
      <c r="V117" s="115" t="s">
        <v>2043</v>
      </c>
      <c r="W117" s="115" t="s">
        <v>2043</v>
      </c>
      <c r="X117" s="115" t="s">
        <v>772</v>
      </c>
    </row>
    <row r="118" spans="1:24">
      <c r="A118" s="135"/>
      <c r="B118" s="135">
        <v>17</v>
      </c>
      <c r="C118" s="83">
        <v>1</v>
      </c>
      <c r="D118" s="82">
        <v>7</v>
      </c>
      <c r="E118" s="82"/>
      <c r="F118" s="83" t="s">
        <v>1205</v>
      </c>
      <c r="G118" s="82">
        <v>5</v>
      </c>
      <c r="H118" s="83"/>
      <c r="I118" s="83"/>
      <c r="J118" s="83"/>
      <c r="K118" s="83"/>
      <c r="L118" s="137">
        <v>68.927999999999997</v>
      </c>
      <c r="M118" s="137">
        <v>135.98500000000001</v>
      </c>
      <c r="N118" s="138">
        <v>6850000</v>
      </c>
      <c r="O118" s="138">
        <v>281760000</v>
      </c>
      <c r="P118" s="138">
        <v>108360000</v>
      </c>
      <c r="Q118" s="138">
        <v>173400000</v>
      </c>
      <c r="R118" s="87">
        <f t="shared" si="2"/>
        <v>6849564.4117286876</v>
      </c>
      <c r="S118" s="138">
        <v>281760000</v>
      </c>
      <c r="T118" s="87">
        <f t="shared" si="3"/>
        <v>13513202.421786875</v>
      </c>
      <c r="U118" s="135"/>
      <c r="V118" s="115" t="s">
        <v>2043</v>
      </c>
      <c r="W118" s="115" t="s">
        <v>2043</v>
      </c>
      <c r="X118" s="115" t="s">
        <v>772</v>
      </c>
    </row>
    <row r="119" spans="1:24">
      <c r="A119" s="135"/>
      <c r="B119" s="135">
        <v>17</v>
      </c>
      <c r="C119" s="82">
        <v>1</v>
      </c>
      <c r="D119" s="82">
        <v>8</v>
      </c>
      <c r="E119" s="82"/>
      <c r="F119" s="83" t="s">
        <v>2203</v>
      </c>
      <c r="G119" s="82">
        <v>5</v>
      </c>
      <c r="H119" s="82"/>
      <c r="I119" s="82"/>
      <c r="J119" s="82"/>
      <c r="K119" s="82"/>
      <c r="L119" s="137">
        <v>114.203</v>
      </c>
      <c r="M119" s="137">
        <v>225.30500000000001</v>
      </c>
      <c r="N119" s="138">
        <v>7150000</v>
      </c>
      <c r="O119" s="138">
        <v>487290000</v>
      </c>
      <c r="P119" s="138">
        <v>187400000</v>
      </c>
      <c r="Q119" s="138">
        <v>299890000</v>
      </c>
      <c r="R119" s="87">
        <f t="shared" si="2"/>
        <v>7149757.1427968806</v>
      </c>
      <c r="S119" s="138">
        <v>487290000</v>
      </c>
      <c r="T119" s="87">
        <f t="shared" si="3"/>
        <v>14105374.053727584</v>
      </c>
      <c r="U119" s="135"/>
      <c r="V119" s="115" t="s">
        <v>2043</v>
      </c>
      <c r="W119" s="115" t="s">
        <v>2043</v>
      </c>
      <c r="X119" s="115" t="s">
        <v>772</v>
      </c>
    </row>
    <row r="120" spans="1:24">
      <c r="A120" s="135"/>
      <c r="B120" s="135">
        <v>17</v>
      </c>
      <c r="C120" s="82">
        <v>1</v>
      </c>
      <c r="D120" s="82">
        <v>8</v>
      </c>
      <c r="E120" s="82"/>
      <c r="F120" s="83" t="s">
        <v>2204</v>
      </c>
      <c r="G120" s="82">
        <v>5</v>
      </c>
      <c r="H120" s="82"/>
      <c r="I120" s="82"/>
      <c r="J120" s="82"/>
      <c r="K120" s="82"/>
      <c r="L120" s="137">
        <v>107.52500000000001</v>
      </c>
      <c r="M120" s="137">
        <v>212.13100000000003</v>
      </c>
      <c r="N120" s="138">
        <v>7150000</v>
      </c>
      <c r="O120" s="138">
        <v>458800000</v>
      </c>
      <c r="P120" s="138">
        <v>176440000</v>
      </c>
      <c r="Q120" s="138">
        <v>282360000</v>
      </c>
      <c r="R120" s="87">
        <f t="shared" si="2"/>
        <v>7149799.957931811</v>
      </c>
      <c r="S120" s="138">
        <v>458800000</v>
      </c>
      <c r="T120" s="87">
        <f t="shared" si="3"/>
        <v>14105503.044650387</v>
      </c>
      <c r="U120" s="135"/>
      <c r="V120" s="115" t="s">
        <v>2043</v>
      </c>
      <c r="W120" s="115" t="s">
        <v>2043</v>
      </c>
      <c r="X120" s="115" t="s">
        <v>772</v>
      </c>
    </row>
    <row r="121" spans="1:24">
      <c r="A121" s="135"/>
      <c r="B121" s="135">
        <v>17</v>
      </c>
      <c r="C121" s="82">
        <v>1</v>
      </c>
      <c r="D121" s="82">
        <v>8</v>
      </c>
      <c r="E121" s="82"/>
      <c r="F121" s="83" t="s">
        <v>2205</v>
      </c>
      <c r="G121" s="82">
        <v>5</v>
      </c>
      <c r="H121" s="82"/>
      <c r="I121" s="82"/>
      <c r="J121" s="82"/>
      <c r="K121" s="82"/>
      <c r="L121" s="137">
        <v>136.62</v>
      </c>
      <c r="M121" s="137">
        <v>269.53100000000001</v>
      </c>
      <c r="N121" s="138">
        <v>7150000</v>
      </c>
      <c r="O121" s="138">
        <v>582950000</v>
      </c>
      <c r="P121" s="138">
        <v>224190000</v>
      </c>
      <c r="Q121" s="138">
        <v>358760000</v>
      </c>
      <c r="R121" s="87">
        <f t="shared" si="2"/>
        <v>7149854.5177234858</v>
      </c>
      <c r="S121" s="138">
        <v>582950000</v>
      </c>
      <c r="T121" s="87">
        <f t="shared" si="3"/>
        <v>14105602.679084532</v>
      </c>
      <c r="U121" s="135"/>
      <c r="V121" s="115" t="s">
        <v>2043</v>
      </c>
      <c r="W121" s="115" t="s">
        <v>2043</v>
      </c>
      <c r="X121" s="115" t="s">
        <v>772</v>
      </c>
    </row>
    <row r="122" spans="1:24">
      <c r="A122" s="135"/>
      <c r="B122" s="135">
        <v>17</v>
      </c>
      <c r="C122" s="82">
        <v>1</v>
      </c>
      <c r="D122" s="82">
        <v>8</v>
      </c>
      <c r="E122" s="82"/>
      <c r="F122" s="83" t="s">
        <v>2206</v>
      </c>
      <c r="G122" s="82">
        <v>5</v>
      </c>
      <c r="H122" s="82"/>
      <c r="I122" s="82"/>
      <c r="J122" s="82"/>
      <c r="K122" s="82"/>
      <c r="L122" s="137">
        <v>94.875</v>
      </c>
      <c r="M122" s="137">
        <v>187.17399999999998</v>
      </c>
      <c r="N122" s="138">
        <v>7150000</v>
      </c>
      <c r="O122" s="138">
        <v>404820000</v>
      </c>
      <c r="P122" s="138">
        <v>155680000</v>
      </c>
      <c r="Q122" s="138">
        <v>249140000</v>
      </c>
      <c r="R122" s="87">
        <f t="shared" si="2"/>
        <v>7149753.3518773858</v>
      </c>
      <c r="S122" s="138">
        <v>404820000</v>
      </c>
      <c r="T122" s="87">
        <f t="shared" si="3"/>
        <v>14105380.067291673</v>
      </c>
      <c r="U122" s="135"/>
      <c r="V122" s="115" t="s">
        <v>2043</v>
      </c>
      <c r="W122" s="115" t="s">
        <v>2043</v>
      </c>
      <c r="X122" s="115" t="s">
        <v>772</v>
      </c>
    </row>
    <row r="123" spans="1:24">
      <c r="A123" s="135"/>
      <c r="B123" s="135">
        <v>17</v>
      </c>
      <c r="C123" s="82">
        <v>1</v>
      </c>
      <c r="D123" s="82">
        <v>8</v>
      </c>
      <c r="E123" s="82"/>
      <c r="F123" s="83" t="s">
        <v>2207</v>
      </c>
      <c r="G123" s="82">
        <v>5</v>
      </c>
      <c r="H123" s="82"/>
      <c r="I123" s="82"/>
      <c r="J123" s="82"/>
      <c r="K123" s="82"/>
      <c r="L123" s="137">
        <v>94.875</v>
      </c>
      <c r="M123" s="137">
        <v>187.17399999999998</v>
      </c>
      <c r="N123" s="138">
        <v>7150000</v>
      </c>
      <c r="O123" s="138">
        <v>404820000</v>
      </c>
      <c r="P123" s="138">
        <v>155680000</v>
      </c>
      <c r="Q123" s="138">
        <v>249140000</v>
      </c>
      <c r="R123" s="87">
        <f t="shared" si="2"/>
        <v>7149753.3518773858</v>
      </c>
      <c r="S123" s="138">
        <v>404820000</v>
      </c>
      <c r="T123" s="87">
        <f t="shared" si="3"/>
        <v>14105380.067291673</v>
      </c>
      <c r="U123" s="135"/>
      <c r="V123" s="115" t="s">
        <v>2043</v>
      </c>
      <c r="W123" s="115" t="s">
        <v>2043</v>
      </c>
      <c r="X123" s="115" t="s">
        <v>772</v>
      </c>
    </row>
    <row r="124" spans="1:24">
      <c r="A124" s="135"/>
      <c r="B124" s="135">
        <v>17</v>
      </c>
      <c r="C124" s="82">
        <v>1</v>
      </c>
      <c r="D124" s="82">
        <v>8</v>
      </c>
      <c r="E124" s="82"/>
      <c r="F124" s="83" t="s">
        <v>2208</v>
      </c>
      <c r="G124" s="82">
        <v>5</v>
      </c>
      <c r="H124" s="82"/>
      <c r="I124" s="82"/>
      <c r="J124" s="82"/>
      <c r="K124" s="82"/>
      <c r="L124" s="137">
        <v>94.875</v>
      </c>
      <c r="M124" s="137">
        <v>187.17399999999998</v>
      </c>
      <c r="N124" s="138">
        <v>7150000</v>
      </c>
      <c r="O124" s="138">
        <v>404820000</v>
      </c>
      <c r="P124" s="138">
        <v>155680000</v>
      </c>
      <c r="Q124" s="138">
        <v>249140000</v>
      </c>
      <c r="R124" s="87">
        <f t="shared" si="2"/>
        <v>7149753.3518773858</v>
      </c>
      <c r="S124" s="138">
        <v>404820000</v>
      </c>
      <c r="T124" s="87">
        <f t="shared" si="3"/>
        <v>14105380.067291673</v>
      </c>
      <c r="U124" s="135"/>
      <c r="V124" s="115" t="s">
        <v>2043</v>
      </c>
      <c r="W124" s="115" t="s">
        <v>2043</v>
      </c>
      <c r="X124" s="115" t="s">
        <v>772</v>
      </c>
    </row>
    <row r="125" spans="1:24">
      <c r="A125" s="135"/>
      <c r="B125" s="135">
        <v>17</v>
      </c>
      <c r="C125" s="82">
        <v>1</v>
      </c>
      <c r="D125" s="82">
        <v>8</v>
      </c>
      <c r="E125" s="82"/>
      <c r="F125" s="83" t="s">
        <v>2209</v>
      </c>
      <c r="G125" s="82">
        <v>5</v>
      </c>
      <c r="H125" s="82"/>
      <c r="I125" s="82"/>
      <c r="J125" s="82"/>
      <c r="K125" s="82"/>
      <c r="L125" s="137">
        <v>94.875</v>
      </c>
      <c r="M125" s="137">
        <v>187.17399999999998</v>
      </c>
      <c r="N125" s="138">
        <v>7150000</v>
      </c>
      <c r="O125" s="138">
        <v>404820000</v>
      </c>
      <c r="P125" s="138">
        <v>155680000</v>
      </c>
      <c r="Q125" s="138">
        <v>249140000</v>
      </c>
      <c r="R125" s="87">
        <f t="shared" si="2"/>
        <v>7149753.3518773858</v>
      </c>
      <c r="S125" s="138">
        <v>404820000</v>
      </c>
      <c r="T125" s="87">
        <f t="shared" si="3"/>
        <v>14105380.067291673</v>
      </c>
      <c r="U125" s="135"/>
      <c r="V125" s="115" t="s">
        <v>2043</v>
      </c>
      <c r="W125" s="115" t="s">
        <v>2043</v>
      </c>
      <c r="X125" s="115" t="s">
        <v>772</v>
      </c>
    </row>
    <row r="126" spans="1:24">
      <c r="A126" s="135"/>
      <c r="B126" s="135">
        <v>17</v>
      </c>
      <c r="C126" s="82">
        <v>1</v>
      </c>
      <c r="D126" s="82">
        <v>8</v>
      </c>
      <c r="E126" s="82"/>
      <c r="F126" s="83" t="s">
        <v>2210</v>
      </c>
      <c r="G126" s="82">
        <v>5</v>
      </c>
      <c r="H126" s="82"/>
      <c r="I126" s="82"/>
      <c r="J126" s="82"/>
      <c r="K126" s="82"/>
      <c r="L126" s="137">
        <v>94.875</v>
      </c>
      <c r="M126" s="137">
        <v>187.17399999999998</v>
      </c>
      <c r="N126" s="138">
        <v>7150000</v>
      </c>
      <c r="O126" s="138">
        <v>404820000</v>
      </c>
      <c r="P126" s="138">
        <v>155680000</v>
      </c>
      <c r="Q126" s="138">
        <v>249140000</v>
      </c>
      <c r="R126" s="87">
        <f t="shared" si="2"/>
        <v>7149753.3518773858</v>
      </c>
      <c r="S126" s="138">
        <v>404820000</v>
      </c>
      <c r="T126" s="87">
        <f t="shared" si="3"/>
        <v>14105380.067291673</v>
      </c>
      <c r="U126" s="135"/>
      <c r="V126" s="115" t="s">
        <v>2043</v>
      </c>
      <c r="W126" s="115" t="s">
        <v>2043</v>
      </c>
      <c r="X126" s="115" t="s">
        <v>772</v>
      </c>
    </row>
    <row r="127" spans="1:24">
      <c r="A127" s="135"/>
      <c r="B127" s="135">
        <v>17</v>
      </c>
      <c r="C127" s="82">
        <v>1</v>
      </c>
      <c r="D127" s="82">
        <v>8</v>
      </c>
      <c r="E127" s="82"/>
      <c r="F127" s="83" t="s">
        <v>2211</v>
      </c>
      <c r="G127" s="82">
        <v>5</v>
      </c>
      <c r="H127" s="82"/>
      <c r="I127" s="82"/>
      <c r="J127" s="82"/>
      <c r="K127" s="82"/>
      <c r="L127" s="137">
        <v>96.492999999999995</v>
      </c>
      <c r="M127" s="137">
        <v>190.36599999999999</v>
      </c>
      <c r="N127" s="138">
        <v>7150000</v>
      </c>
      <c r="O127" s="138">
        <v>411720000</v>
      </c>
      <c r="P127" s="138">
        <v>158340000</v>
      </c>
      <c r="Q127" s="138">
        <v>253380000</v>
      </c>
      <c r="R127" s="87">
        <f t="shared" si="2"/>
        <v>7149689.814565992</v>
      </c>
      <c r="S127" s="138">
        <v>411720000</v>
      </c>
      <c r="T127" s="87">
        <f t="shared" si="3"/>
        <v>14105249.616445437</v>
      </c>
      <c r="U127" s="135"/>
      <c r="V127" s="115" t="s">
        <v>2043</v>
      </c>
      <c r="W127" s="115" t="s">
        <v>2043</v>
      </c>
      <c r="X127" s="115" t="s">
        <v>772</v>
      </c>
    </row>
    <row r="128" spans="1:24">
      <c r="A128" s="135"/>
      <c r="B128" s="135">
        <v>17</v>
      </c>
      <c r="C128" s="82">
        <v>1</v>
      </c>
      <c r="D128" s="82">
        <v>8</v>
      </c>
      <c r="E128" s="82"/>
      <c r="F128" s="83" t="s">
        <v>2212</v>
      </c>
      <c r="G128" s="82">
        <v>5</v>
      </c>
      <c r="H128" s="82"/>
      <c r="I128" s="82"/>
      <c r="J128" s="82"/>
      <c r="K128" s="82"/>
      <c r="L128" s="137">
        <v>81.457999999999998</v>
      </c>
      <c r="M128" s="137">
        <v>160.70400000000001</v>
      </c>
      <c r="N128" s="138">
        <v>6850000</v>
      </c>
      <c r="O128" s="138">
        <v>332990000</v>
      </c>
      <c r="P128" s="138">
        <v>128060000</v>
      </c>
      <c r="Q128" s="138">
        <v>204930000</v>
      </c>
      <c r="R128" s="87">
        <f t="shared" si="2"/>
        <v>6849819.4720091103</v>
      </c>
      <c r="S128" s="138">
        <v>332990000</v>
      </c>
      <c r="T128" s="87">
        <f t="shared" si="3"/>
        <v>13513631.422693316</v>
      </c>
      <c r="U128" s="135"/>
      <c r="V128" s="115" t="s">
        <v>2043</v>
      </c>
      <c r="W128" s="115" t="s">
        <v>2043</v>
      </c>
      <c r="X128" s="115" t="s">
        <v>772</v>
      </c>
    </row>
    <row r="129" spans="1:24">
      <c r="A129" s="135"/>
      <c r="B129" s="135">
        <v>17</v>
      </c>
      <c r="C129" s="82">
        <v>1</v>
      </c>
      <c r="D129" s="82">
        <v>8</v>
      </c>
      <c r="E129" s="82"/>
      <c r="F129" s="83" t="s">
        <v>2213</v>
      </c>
      <c r="G129" s="82">
        <v>5</v>
      </c>
      <c r="H129" s="82"/>
      <c r="I129" s="82"/>
      <c r="J129" s="82"/>
      <c r="K129" s="82"/>
      <c r="L129" s="137">
        <v>76.075000000000003</v>
      </c>
      <c r="M129" s="137">
        <v>150.08500000000001</v>
      </c>
      <c r="N129" s="138">
        <v>6850000</v>
      </c>
      <c r="O129" s="138">
        <v>310980000</v>
      </c>
      <c r="P129" s="138">
        <v>119590000</v>
      </c>
      <c r="Q129" s="138">
        <v>191390000</v>
      </c>
      <c r="R129" s="87">
        <f t="shared" si="2"/>
        <v>6849672.2380733555</v>
      </c>
      <c r="S129" s="138">
        <v>310980000</v>
      </c>
      <c r="T129" s="87">
        <f t="shared" si="3"/>
        <v>13513415.154140515</v>
      </c>
      <c r="U129" s="135"/>
      <c r="V129" s="115" t="s">
        <v>2043</v>
      </c>
      <c r="W129" s="115" t="s">
        <v>2043</v>
      </c>
      <c r="X129" s="115" t="s">
        <v>772</v>
      </c>
    </row>
    <row r="130" spans="1:24">
      <c r="A130" s="135"/>
      <c r="B130" s="135">
        <v>17</v>
      </c>
      <c r="C130" s="82">
        <v>1</v>
      </c>
      <c r="D130" s="82">
        <v>8</v>
      </c>
      <c r="E130" s="82"/>
      <c r="F130" s="83" t="s">
        <v>2214</v>
      </c>
      <c r="G130" s="82">
        <v>5</v>
      </c>
      <c r="H130" s="82"/>
      <c r="I130" s="82"/>
      <c r="J130" s="82"/>
      <c r="K130" s="82"/>
      <c r="L130" s="137">
        <v>118.501</v>
      </c>
      <c r="M130" s="137">
        <v>233.78500000000003</v>
      </c>
      <c r="N130" s="138">
        <v>6550000</v>
      </c>
      <c r="O130" s="138">
        <v>463200000</v>
      </c>
      <c r="P130" s="138">
        <v>178140000</v>
      </c>
      <c r="Q130" s="138">
        <v>285060000</v>
      </c>
      <c r="R130" s="87">
        <f t="shared" si="2"/>
        <v>6549777.2287421664</v>
      </c>
      <c r="S130" s="138">
        <v>463200000</v>
      </c>
      <c r="T130" s="87">
        <f t="shared" si="3"/>
        <v>12921744.706133176</v>
      </c>
      <c r="U130" s="135"/>
      <c r="V130" s="115" t="s">
        <v>2043</v>
      </c>
      <c r="W130" s="115" t="s">
        <v>2043</v>
      </c>
      <c r="X130" s="115" t="s">
        <v>772</v>
      </c>
    </row>
    <row r="131" spans="1:24">
      <c r="A131" s="135"/>
      <c r="B131" s="135">
        <v>17</v>
      </c>
      <c r="C131" s="82">
        <v>1</v>
      </c>
      <c r="D131" s="82">
        <v>8</v>
      </c>
      <c r="E131" s="82"/>
      <c r="F131" s="83" t="s">
        <v>1221</v>
      </c>
      <c r="G131" s="82">
        <v>5</v>
      </c>
      <c r="H131" s="82"/>
      <c r="I131" s="82"/>
      <c r="J131" s="82"/>
      <c r="K131" s="82"/>
      <c r="L131" s="137">
        <v>88.594999999999999</v>
      </c>
      <c r="M131" s="137">
        <v>174.78399999999999</v>
      </c>
      <c r="N131" s="138">
        <v>6850000</v>
      </c>
      <c r="O131" s="138">
        <v>362160000</v>
      </c>
      <c r="P131" s="138">
        <v>139280000</v>
      </c>
      <c r="Q131" s="138">
        <v>222880000</v>
      </c>
      <c r="R131" s="87">
        <f t="shared" ref="R131:R194" si="4">S131/(M131*0.3025)</f>
        <v>6849729.6119545717</v>
      </c>
      <c r="S131" s="138">
        <v>362160000</v>
      </c>
      <c r="T131" s="87">
        <f t="shared" ref="T131:T194" si="5">S131/(L131*0.3025)</f>
        <v>13513439.138730941</v>
      </c>
      <c r="U131" s="135"/>
      <c r="V131" s="115" t="s">
        <v>2043</v>
      </c>
      <c r="W131" s="115" t="s">
        <v>2043</v>
      </c>
      <c r="X131" s="115" t="s">
        <v>772</v>
      </c>
    </row>
    <row r="132" spans="1:24">
      <c r="A132" s="135"/>
      <c r="B132" s="135">
        <v>17</v>
      </c>
      <c r="C132" s="82">
        <v>1</v>
      </c>
      <c r="D132" s="82">
        <v>8</v>
      </c>
      <c r="E132" s="82"/>
      <c r="F132" s="83" t="s">
        <v>1222</v>
      </c>
      <c r="G132" s="82">
        <v>5</v>
      </c>
      <c r="H132" s="82"/>
      <c r="I132" s="82"/>
      <c r="J132" s="82"/>
      <c r="K132" s="82"/>
      <c r="L132" s="137">
        <v>68.927999999999997</v>
      </c>
      <c r="M132" s="137">
        <v>135.98500000000001</v>
      </c>
      <c r="N132" s="138">
        <v>6850000</v>
      </c>
      <c r="O132" s="138">
        <v>281760000</v>
      </c>
      <c r="P132" s="138">
        <v>108360000</v>
      </c>
      <c r="Q132" s="138">
        <v>173400000</v>
      </c>
      <c r="R132" s="87">
        <f t="shared" si="4"/>
        <v>6849564.4117286876</v>
      </c>
      <c r="S132" s="138">
        <v>281760000</v>
      </c>
      <c r="T132" s="87">
        <f t="shared" si="5"/>
        <v>13513202.421786875</v>
      </c>
      <c r="U132" s="135"/>
      <c r="V132" s="115" t="s">
        <v>2043</v>
      </c>
      <c r="W132" s="115" t="s">
        <v>2043</v>
      </c>
      <c r="X132" s="115" t="s">
        <v>772</v>
      </c>
    </row>
    <row r="133" spans="1:24">
      <c r="A133" s="135"/>
      <c r="B133" s="135">
        <v>17</v>
      </c>
      <c r="C133" s="82">
        <v>1</v>
      </c>
      <c r="D133" s="82">
        <v>9</v>
      </c>
      <c r="E133" s="82"/>
      <c r="F133" s="83" t="s">
        <v>2226</v>
      </c>
      <c r="G133" s="82">
        <v>5</v>
      </c>
      <c r="H133" s="82"/>
      <c r="I133" s="82"/>
      <c r="J133" s="82"/>
      <c r="K133" s="82"/>
      <c r="L133" s="137">
        <v>114.203</v>
      </c>
      <c r="M133" s="137">
        <v>225.30500000000001</v>
      </c>
      <c r="N133" s="138">
        <v>7200000</v>
      </c>
      <c r="O133" s="138">
        <v>490700000</v>
      </c>
      <c r="P133" s="138">
        <v>188710000</v>
      </c>
      <c r="Q133" s="138">
        <v>301990000</v>
      </c>
      <c r="R133" s="87">
        <f t="shared" si="4"/>
        <v>7199790.3301328355</v>
      </c>
      <c r="S133" s="138">
        <v>490700000</v>
      </c>
      <c r="T133" s="87">
        <f t="shared" si="5"/>
        <v>14204081.857136665</v>
      </c>
      <c r="U133" s="135"/>
      <c r="V133" s="115" t="s">
        <v>2043</v>
      </c>
      <c r="W133" s="115" t="s">
        <v>2043</v>
      </c>
      <c r="X133" s="115" t="s">
        <v>772</v>
      </c>
    </row>
    <row r="134" spans="1:24">
      <c r="A134" s="135"/>
      <c r="B134" s="135">
        <v>17</v>
      </c>
      <c r="C134" s="82">
        <v>1</v>
      </c>
      <c r="D134" s="82">
        <v>9</v>
      </c>
      <c r="E134" s="82"/>
      <c r="F134" s="83" t="s">
        <v>2227</v>
      </c>
      <c r="G134" s="82">
        <v>5</v>
      </c>
      <c r="H134" s="82"/>
      <c r="I134" s="82"/>
      <c r="J134" s="82"/>
      <c r="K134" s="82"/>
      <c r="L134" s="137">
        <v>107.52500000000001</v>
      </c>
      <c r="M134" s="137">
        <v>212.13100000000003</v>
      </c>
      <c r="N134" s="138">
        <v>7200000</v>
      </c>
      <c r="O134" s="138">
        <v>462010000</v>
      </c>
      <c r="P134" s="138">
        <v>177680000</v>
      </c>
      <c r="Q134" s="138">
        <v>284330000</v>
      </c>
      <c r="R134" s="87">
        <f t="shared" si="4"/>
        <v>7199823.6237229202</v>
      </c>
      <c r="S134" s="138">
        <v>462010000</v>
      </c>
      <c r="T134" s="87">
        <f t="shared" si="5"/>
        <v>14204192.375019453</v>
      </c>
      <c r="U134" s="135"/>
      <c r="V134" s="115" t="s">
        <v>2043</v>
      </c>
      <c r="W134" s="115" t="s">
        <v>2043</v>
      </c>
      <c r="X134" s="115" t="s">
        <v>772</v>
      </c>
    </row>
    <row r="135" spans="1:24">
      <c r="A135" s="135"/>
      <c r="B135" s="135">
        <v>17</v>
      </c>
      <c r="C135" s="82">
        <v>1</v>
      </c>
      <c r="D135" s="82">
        <v>9</v>
      </c>
      <c r="E135" s="82"/>
      <c r="F135" s="83" t="s">
        <v>2228</v>
      </c>
      <c r="G135" s="82">
        <v>5</v>
      </c>
      <c r="H135" s="82"/>
      <c r="I135" s="82"/>
      <c r="J135" s="82"/>
      <c r="K135" s="82"/>
      <c r="L135" s="137">
        <v>136.62</v>
      </c>
      <c r="M135" s="137">
        <v>269.53100000000001</v>
      </c>
      <c r="N135" s="138">
        <v>7200000</v>
      </c>
      <c r="O135" s="138">
        <v>587030000</v>
      </c>
      <c r="P135" s="138">
        <v>225760000</v>
      </c>
      <c r="Q135" s="138">
        <v>361270000</v>
      </c>
      <c r="R135" s="87">
        <f t="shared" si="4"/>
        <v>7199895.5271279141</v>
      </c>
      <c r="S135" s="138">
        <v>587030000</v>
      </c>
      <c r="T135" s="87">
        <f t="shared" si="5"/>
        <v>14204326.169831021</v>
      </c>
      <c r="U135" s="135"/>
      <c r="V135" s="115" t="s">
        <v>2043</v>
      </c>
      <c r="W135" s="115" t="s">
        <v>2043</v>
      </c>
      <c r="X135" s="115" t="s">
        <v>772</v>
      </c>
    </row>
    <row r="136" spans="1:24">
      <c r="A136" s="135"/>
      <c r="B136" s="135">
        <v>17</v>
      </c>
      <c r="C136" s="82">
        <v>1</v>
      </c>
      <c r="D136" s="82">
        <v>9</v>
      </c>
      <c r="E136" s="82"/>
      <c r="F136" s="83" t="s">
        <v>2229</v>
      </c>
      <c r="G136" s="82">
        <v>5</v>
      </c>
      <c r="H136" s="82"/>
      <c r="I136" s="82"/>
      <c r="J136" s="82"/>
      <c r="K136" s="82"/>
      <c r="L136" s="137">
        <v>94.875</v>
      </c>
      <c r="M136" s="137">
        <v>187.17399999999998</v>
      </c>
      <c r="N136" s="138">
        <v>7200000</v>
      </c>
      <c r="O136" s="138">
        <v>407650000</v>
      </c>
      <c r="P136" s="138">
        <v>156770000</v>
      </c>
      <c r="Q136" s="138">
        <v>250880000</v>
      </c>
      <c r="R136" s="87">
        <f t="shared" si="4"/>
        <v>7199735.5711002825</v>
      </c>
      <c r="S136" s="138">
        <v>407650000</v>
      </c>
      <c r="T136" s="87">
        <f t="shared" si="5"/>
        <v>14203987.412754931</v>
      </c>
      <c r="U136" s="135"/>
      <c r="V136" s="115" t="s">
        <v>2043</v>
      </c>
      <c r="W136" s="115" t="s">
        <v>2043</v>
      </c>
      <c r="X136" s="115" t="s">
        <v>772</v>
      </c>
    </row>
    <row r="137" spans="1:24">
      <c r="A137" s="135"/>
      <c r="B137" s="135">
        <v>17</v>
      </c>
      <c r="C137" s="82">
        <v>1</v>
      </c>
      <c r="D137" s="82">
        <v>9</v>
      </c>
      <c r="E137" s="82"/>
      <c r="F137" s="83" t="s">
        <v>2230</v>
      </c>
      <c r="G137" s="82">
        <v>5</v>
      </c>
      <c r="H137" s="82"/>
      <c r="I137" s="82"/>
      <c r="J137" s="82"/>
      <c r="K137" s="82"/>
      <c r="L137" s="137">
        <v>94.875</v>
      </c>
      <c r="M137" s="137">
        <v>187.17399999999998</v>
      </c>
      <c r="N137" s="138">
        <v>7200000</v>
      </c>
      <c r="O137" s="138">
        <v>407650000</v>
      </c>
      <c r="P137" s="138">
        <v>156770000</v>
      </c>
      <c r="Q137" s="138">
        <v>250880000</v>
      </c>
      <c r="R137" s="87">
        <f t="shared" si="4"/>
        <v>7199735.5711002825</v>
      </c>
      <c r="S137" s="138">
        <v>407650000</v>
      </c>
      <c r="T137" s="87">
        <f t="shared" si="5"/>
        <v>14203987.412754931</v>
      </c>
      <c r="U137" s="135"/>
      <c r="V137" s="115" t="s">
        <v>2043</v>
      </c>
      <c r="W137" s="115" t="s">
        <v>2043</v>
      </c>
      <c r="X137" s="115" t="s">
        <v>772</v>
      </c>
    </row>
    <row r="138" spans="1:24">
      <c r="A138" s="135"/>
      <c r="B138" s="135">
        <v>17</v>
      </c>
      <c r="C138" s="82">
        <v>1</v>
      </c>
      <c r="D138" s="82">
        <v>9</v>
      </c>
      <c r="E138" s="82"/>
      <c r="F138" s="83" t="s">
        <v>2231</v>
      </c>
      <c r="G138" s="82">
        <v>5</v>
      </c>
      <c r="H138" s="82"/>
      <c r="I138" s="82"/>
      <c r="J138" s="82"/>
      <c r="K138" s="82"/>
      <c r="L138" s="137">
        <v>94.875</v>
      </c>
      <c r="M138" s="137">
        <v>187.17399999999998</v>
      </c>
      <c r="N138" s="138">
        <v>7200000</v>
      </c>
      <c r="O138" s="138">
        <v>407650000</v>
      </c>
      <c r="P138" s="138">
        <v>156770000</v>
      </c>
      <c r="Q138" s="138">
        <v>250880000</v>
      </c>
      <c r="R138" s="87">
        <f t="shared" si="4"/>
        <v>7199735.5711002825</v>
      </c>
      <c r="S138" s="138">
        <v>407650000</v>
      </c>
      <c r="T138" s="87">
        <f t="shared" si="5"/>
        <v>14203987.412754931</v>
      </c>
      <c r="U138" s="135"/>
      <c r="V138" s="115" t="s">
        <v>2043</v>
      </c>
      <c r="W138" s="115" t="s">
        <v>2043</v>
      </c>
      <c r="X138" s="115" t="s">
        <v>772</v>
      </c>
    </row>
    <row r="139" spans="1:24">
      <c r="A139" s="135"/>
      <c r="B139" s="135">
        <v>17</v>
      </c>
      <c r="C139" s="82">
        <v>1</v>
      </c>
      <c r="D139" s="82">
        <v>9</v>
      </c>
      <c r="E139" s="82"/>
      <c r="F139" s="83" t="s">
        <v>2232</v>
      </c>
      <c r="G139" s="82">
        <v>5</v>
      </c>
      <c r="H139" s="82"/>
      <c r="I139" s="82"/>
      <c r="J139" s="82"/>
      <c r="K139" s="82"/>
      <c r="L139" s="137">
        <v>94.875</v>
      </c>
      <c r="M139" s="137">
        <v>187.17399999999998</v>
      </c>
      <c r="N139" s="138">
        <v>7200000</v>
      </c>
      <c r="O139" s="138">
        <v>407650000</v>
      </c>
      <c r="P139" s="138">
        <v>156770000</v>
      </c>
      <c r="Q139" s="138">
        <v>250880000</v>
      </c>
      <c r="R139" s="87">
        <f t="shared" si="4"/>
        <v>7199735.5711002825</v>
      </c>
      <c r="S139" s="138">
        <v>407650000</v>
      </c>
      <c r="T139" s="87">
        <f t="shared" si="5"/>
        <v>14203987.412754931</v>
      </c>
      <c r="U139" s="135"/>
      <c r="V139" s="115" t="s">
        <v>2043</v>
      </c>
      <c r="W139" s="115" t="s">
        <v>2043</v>
      </c>
      <c r="X139" s="115" t="s">
        <v>772</v>
      </c>
    </row>
    <row r="140" spans="1:24">
      <c r="A140" s="135"/>
      <c r="B140" s="135">
        <v>17</v>
      </c>
      <c r="C140" s="82">
        <v>1</v>
      </c>
      <c r="D140" s="82">
        <v>9</v>
      </c>
      <c r="E140" s="82"/>
      <c r="F140" s="83" t="s">
        <v>2233</v>
      </c>
      <c r="G140" s="82">
        <v>5</v>
      </c>
      <c r="H140" s="82"/>
      <c r="I140" s="82"/>
      <c r="J140" s="82"/>
      <c r="K140" s="82"/>
      <c r="L140" s="137">
        <v>94.875</v>
      </c>
      <c r="M140" s="137">
        <v>187.17399999999998</v>
      </c>
      <c r="N140" s="138">
        <v>7200000</v>
      </c>
      <c r="O140" s="138">
        <v>407650000</v>
      </c>
      <c r="P140" s="138">
        <v>156770000</v>
      </c>
      <c r="Q140" s="138">
        <v>250880000</v>
      </c>
      <c r="R140" s="87">
        <f t="shared" si="4"/>
        <v>7199735.5711002825</v>
      </c>
      <c r="S140" s="138">
        <v>407650000</v>
      </c>
      <c r="T140" s="87">
        <f t="shared" si="5"/>
        <v>14203987.412754931</v>
      </c>
      <c r="U140" s="135"/>
      <c r="V140" s="115" t="s">
        <v>2043</v>
      </c>
      <c r="W140" s="115" t="s">
        <v>2043</v>
      </c>
      <c r="X140" s="115" t="s">
        <v>772</v>
      </c>
    </row>
    <row r="141" spans="1:24">
      <c r="A141" s="135"/>
      <c r="B141" s="135">
        <v>17</v>
      </c>
      <c r="C141" s="82">
        <v>1</v>
      </c>
      <c r="D141" s="82">
        <v>9</v>
      </c>
      <c r="E141" s="82"/>
      <c r="F141" s="83" t="s">
        <v>2234</v>
      </c>
      <c r="G141" s="82">
        <v>5</v>
      </c>
      <c r="H141" s="82"/>
      <c r="I141" s="82"/>
      <c r="J141" s="82"/>
      <c r="K141" s="82"/>
      <c r="L141" s="137">
        <v>96.492999999999995</v>
      </c>
      <c r="M141" s="137">
        <v>190.36599999999999</v>
      </c>
      <c r="N141" s="138">
        <v>7200000</v>
      </c>
      <c r="O141" s="138">
        <v>414610000</v>
      </c>
      <c r="P141" s="138">
        <v>159450000</v>
      </c>
      <c r="Q141" s="138">
        <v>255160000</v>
      </c>
      <c r="R141" s="87">
        <f t="shared" si="4"/>
        <v>7199875.8719936023</v>
      </c>
      <c r="S141" s="138">
        <v>414610000</v>
      </c>
      <c r="T141" s="87">
        <f t="shared" si="5"/>
        <v>14204259.067993887</v>
      </c>
      <c r="U141" s="135"/>
      <c r="V141" s="115" t="s">
        <v>2043</v>
      </c>
      <c r="W141" s="115" t="s">
        <v>2043</v>
      </c>
      <c r="X141" s="115" t="s">
        <v>772</v>
      </c>
    </row>
    <row r="142" spans="1:24">
      <c r="A142" s="135"/>
      <c r="B142" s="135">
        <v>17</v>
      </c>
      <c r="C142" s="82">
        <v>1</v>
      </c>
      <c r="D142" s="82">
        <v>9</v>
      </c>
      <c r="E142" s="82"/>
      <c r="F142" s="83" t="s">
        <v>2235</v>
      </c>
      <c r="G142" s="82">
        <v>5</v>
      </c>
      <c r="H142" s="82"/>
      <c r="I142" s="82"/>
      <c r="J142" s="82"/>
      <c r="K142" s="82"/>
      <c r="L142" s="137">
        <v>81.457999999999998</v>
      </c>
      <c r="M142" s="137">
        <v>160.70400000000001</v>
      </c>
      <c r="N142" s="138">
        <v>6850000</v>
      </c>
      <c r="O142" s="138">
        <v>332990000</v>
      </c>
      <c r="P142" s="138">
        <v>128060000</v>
      </c>
      <c r="Q142" s="138">
        <v>204930000</v>
      </c>
      <c r="R142" s="87">
        <f t="shared" si="4"/>
        <v>6849819.4720091103</v>
      </c>
      <c r="S142" s="138">
        <v>332990000</v>
      </c>
      <c r="T142" s="87">
        <f t="shared" si="5"/>
        <v>13513631.422693316</v>
      </c>
      <c r="U142" s="135"/>
      <c r="V142" s="115" t="s">
        <v>2043</v>
      </c>
      <c r="W142" s="115" t="s">
        <v>2043</v>
      </c>
      <c r="X142" s="115" t="s">
        <v>772</v>
      </c>
    </row>
    <row r="143" spans="1:24">
      <c r="A143" s="135"/>
      <c r="B143" s="135">
        <v>17</v>
      </c>
      <c r="C143" s="82">
        <v>1</v>
      </c>
      <c r="D143" s="82">
        <v>9</v>
      </c>
      <c r="E143" s="82"/>
      <c r="F143" s="83" t="s">
        <v>2236</v>
      </c>
      <c r="G143" s="82">
        <v>5</v>
      </c>
      <c r="H143" s="82"/>
      <c r="I143" s="82"/>
      <c r="J143" s="82"/>
      <c r="K143" s="82"/>
      <c r="L143" s="137">
        <v>76.075000000000003</v>
      </c>
      <c r="M143" s="137">
        <v>150.08500000000001</v>
      </c>
      <c r="N143" s="138">
        <v>6850000</v>
      </c>
      <c r="O143" s="138">
        <v>310980000</v>
      </c>
      <c r="P143" s="138">
        <v>119590000</v>
      </c>
      <c r="Q143" s="138">
        <v>191390000</v>
      </c>
      <c r="R143" s="87">
        <f t="shared" si="4"/>
        <v>6849672.2380733555</v>
      </c>
      <c r="S143" s="138">
        <v>310980000</v>
      </c>
      <c r="T143" s="87">
        <f t="shared" si="5"/>
        <v>13513415.154140515</v>
      </c>
      <c r="U143" s="135"/>
      <c r="V143" s="115" t="s">
        <v>2043</v>
      </c>
      <c r="W143" s="115" t="s">
        <v>2043</v>
      </c>
      <c r="X143" s="115" t="s">
        <v>772</v>
      </c>
    </row>
    <row r="144" spans="1:24">
      <c r="A144" s="135"/>
      <c r="B144" s="135">
        <v>17</v>
      </c>
      <c r="C144" s="82">
        <v>1</v>
      </c>
      <c r="D144" s="82">
        <v>9</v>
      </c>
      <c r="E144" s="82"/>
      <c r="F144" s="83" t="s">
        <v>2237</v>
      </c>
      <c r="G144" s="82">
        <v>5</v>
      </c>
      <c r="H144" s="82"/>
      <c r="I144" s="82"/>
      <c r="J144" s="82"/>
      <c r="K144" s="82"/>
      <c r="L144" s="137">
        <v>118.501</v>
      </c>
      <c r="M144" s="137">
        <v>233.78500000000003</v>
      </c>
      <c r="N144" s="138">
        <v>6550000</v>
      </c>
      <c r="O144" s="138">
        <v>463200000</v>
      </c>
      <c r="P144" s="138">
        <v>178140000</v>
      </c>
      <c r="Q144" s="138">
        <v>285060000</v>
      </c>
      <c r="R144" s="87">
        <f t="shared" si="4"/>
        <v>6549777.2287421664</v>
      </c>
      <c r="S144" s="138">
        <v>463200000</v>
      </c>
      <c r="T144" s="87">
        <f t="shared" si="5"/>
        <v>12921744.706133176</v>
      </c>
      <c r="U144" s="135"/>
      <c r="V144" s="115" t="s">
        <v>2043</v>
      </c>
      <c r="W144" s="115" t="s">
        <v>2043</v>
      </c>
      <c r="X144" s="115" t="s">
        <v>772</v>
      </c>
    </row>
    <row r="145" spans="1:24">
      <c r="A145" s="135"/>
      <c r="B145" s="135">
        <v>17</v>
      </c>
      <c r="C145" s="82">
        <v>1</v>
      </c>
      <c r="D145" s="82">
        <v>9</v>
      </c>
      <c r="E145" s="82"/>
      <c r="F145" s="83" t="s">
        <v>1238</v>
      </c>
      <c r="G145" s="82">
        <v>5</v>
      </c>
      <c r="H145" s="82"/>
      <c r="I145" s="82"/>
      <c r="J145" s="82"/>
      <c r="K145" s="82"/>
      <c r="L145" s="137">
        <v>88.594999999999999</v>
      </c>
      <c r="M145" s="137">
        <v>174.78399999999999</v>
      </c>
      <c r="N145" s="138">
        <v>6850000</v>
      </c>
      <c r="O145" s="138">
        <v>362160000</v>
      </c>
      <c r="P145" s="138">
        <v>139280000</v>
      </c>
      <c r="Q145" s="138">
        <v>222880000</v>
      </c>
      <c r="R145" s="87">
        <f t="shared" si="4"/>
        <v>6849729.6119545717</v>
      </c>
      <c r="S145" s="138">
        <v>362160000</v>
      </c>
      <c r="T145" s="87">
        <f t="shared" si="5"/>
        <v>13513439.138730941</v>
      </c>
      <c r="U145" s="135"/>
      <c r="V145" s="115" t="s">
        <v>2043</v>
      </c>
      <c r="W145" s="115" t="s">
        <v>2043</v>
      </c>
      <c r="X145" s="115" t="s">
        <v>772</v>
      </c>
    </row>
    <row r="146" spans="1:24">
      <c r="A146" s="135"/>
      <c r="B146" s="135">
        <v>17</v>
      </c>
      <c r="C146" s="82">
        <v>1</v>
      </c>
      <c r="D146" s="82">
        <v>9</v>
      </c>
      <c r="E146" s="82"/>
      <c r="F146" s="83" t="s">
        <v>1239</v>
      </c>
      <c r="G146" s="82">
        <v>5</v>
      </c>
      <c r="H146" s="82"/>
      <c r="I146" s="82"/>
      <c r="J146" s="82"/>
      <c r="K146" s="82"/>
      <c r="L146" s="137">
        <v>68.927999999999997</v>
      </c>
      <c r="M146" s="137">
        <v>135.98500000000001</v>
      </c>
      <c r="N146" s="138">
        <v>6850000</v>
      </c>
      <c r="O146" s="138">
        <v>281760000</v>
      </c>
      <c r="P146" s="138">
        <v>108360000</v>
      </c>
      <c r="Q146" s="138">
        <v>173400000</v>
      </c>
      <c r="R146" s="87">
        <f t="shared" si="4"/>
        <v>6849564.4117286876</v>
      </c>
      <c r="S146" s="138">
        <v>281760000</v>
      </c>
      <c r="T146" s="87">
        <f t="shared" si="5"/>
        <v>13513202.421786875</v>
      </c>
      <c r="U146" s="135"/>
      <c r="V146" s="115" t="s">
        <v>2043</v>
      </c>
      <c r="W146" s="115" t="s">
        <v>2043</v>
      </c>
      <c r="X146" s="115" t="s">
        <v>772</v>
      </c>
    </row>
    <row r="147" spans="1:24">
      <c r="A147" s="135"/>
      <c r="B147" s="135">
        <v>17</v>
      </c>
      <c r="C147" s="82">
        <v>1</v>
      </c>
      <c r="D147" s="82">
        <v>10</v>
      </c>
      <c r="E147" s="82"/>
      <c r="F147" s="83">
        <v>1001</v>
      </c>
      <c r="G147" s="82">
        <v>5</v>
      </c>
      <c r="H147" s="82"/>
      <c r="I147" s="82"/>
      <c r="J147" s="82"/>
      <c r="K147" s="82"/>
      <c r="L147" s="137">
        <v>114.203</v>
      </c>
      <c r="M147" s="137">
        <v>225.30500000000001</v>
      </c>
      <c r="N147" s="138">
        <v>7250000</v>
      </c>
      <c r="O147" s="138">
        <v>494110000</v>
      </c>
      <c r="P147" s="138">
        <v>190030000</v>
      </c>
      <c r="Q147" s="138">
        <v>304080000</v>
      </c>
      <c r="R147" s="87">
        <f t="shared" si="4"/>
        <v>7249823.5174687896</v>
      </c>
      <c r="S147" s="138">
        <v>494110000</v>
      </c>
      <c r="T147" s="87">
        <f t="shared" si="5"/>
        <v>14302789.660545746</v>
      </c>
      <c r="U147" s="135"/>
      <c r="V147" s="115" t="s">
        <v>2043</v>
      </c>
      <c r="W147" s="115" t="s">
        <v>2043</v>
      </c>
      <c r="X147" s="115" t="s">
        <v>772</v>
      </c>
    </row>
    <row r="148" spans="1:24">
      <c r="A148" s="135"/>
      <c r="B148" s="135">
        <v>17</v>
      </c>
      <c r="C148" s="82">
        <v>1</v>
      </c>
      <c r="D148" s="82">
        <v>10</v>
      </c>
      <c r="E148" s="82"/>
      <c r="F148" s="83">
        <v>1002</v>
      </c>
      <c r="G148" s="82">
        <v>5</v>
      </c>
      <c r="H148" s="82"/>
      <c r="I148" s="82"/>
      <c r="J148" s="82"/>
      <c r="K148" s="82"/>
      <c r="L148" s="137">
        <v>107.52500000000001</v>
      </c>
      <c r="M148" s="137">
        <v>212.13100000000003</v>
      </c>
      <c r="N148" s="138">
        <v>7250000</v>
      </c>
      <c r="O148" s="138">
        <v>465220000</v>
      </c>
      <c r="P148" s="138">
        <v>178910000</v>
      </c>
      <c r="Q148" s="138">
        <v>286310000</v>
      </c>
      <c r="R148" s="87">
        <f t="shared" si="4"/>
        <v>7249847.2895140303</v>
      </c>
      <c r="S148" s="138">
        <v>465220000</v>
      </c>
      <c r="T148" s="87">
        <f t="shared" si="5"/>
        <v>14302881.70538852</v>
      </c>
      <c r="U148" s="135"/>
      <c r="V148" s="115" t="s">
        <v>2043</v>
      </c>
      <c r="W148" s="115" t="s">
        <v>2043</v>
      </c>
      <c r="X148" s="115" t="s">
        <v>772</v>
      </c>
    </row>
    <row r="149" spans="1:24">
      <c r="A149" s="135"/>
      <c r="B149" s="135">
        <v>17</v>
      </c>
      <c r="C149" s="82">
        <v>1</v>
      </c>
      <c r="D149" s="82">
        <v>10</v>
      </c>
      <c r="E149" s="82"/>
      <c r="F149" s="83">
        <v>1003</v>
      </c>
      <c r="G149" s="82">
        <v>5</v>
      </c>
      <c r="H149" s="82"/>
      <c r="I149" s="82"/>
      <c r="J149" s="82"/>
      <c r="K149" s="82"/>
      <c r="L149" s="137">
        <v>136.62</v>
      </c>
      <c r="M149" s="137">
        <v>269.53100000000001</v>
      </c>
      <c r="N149" s="138">
        <v>7250000</v>
      </c>
      <c r="O149" s="138">
        <v>591100000</v>
      </c>
      <c r="P149" s="138">
        <v>227320000</v>
      </c>
      <c r="Q149" s="138">
        <v>363780000</v>
      </c>
      <c r="R149" s="87">
        <f t="shared" si="4"/>
        <v>7249813.8869994897</v>
      </c>
      <c r="S149" s="138">
        <v>591100000</v>
      </c>
      <c r="T149" s="87">
        <f t="shared" si="5"/>
        <v>14302807.691237442</v>
      </c>
      <c r="U149" s="135"/>
      <c r="V149" s="115" t="s">
        <v>2043</v>
      </c>
      <c r="W149" s="115" t="s">
        <v>2043</v>
      </c>
      <c r="X149" s="115" t="s">
        <v>772</v>
      </c>
    </row>
    <row r="150" spans="1:24">
      <c r="A150" s="135"/>
      <c r="B150" s="135">
        <v>17</v>
      </c>
      <c r="C150" s="82">
        <v>1</v>
      </c>
      <c r="D150" s="82">
        <v>10</v>
      </c>
      <c r="E150" s="82"/>
      <c r="F150" s="83">
        <v>1004</v>
      </c>
      <c r="G150" s="82">
        <v>5</v>
      </c>
      <c r="H150" s="82"/>
      <c r="I150" s="82"/>
      <c r="J150" s="82"/>
      <c r="K150" s="82"/>
      <c r="L150" s="137">
        <v>94.875</v>
      </c>
      <c r="M150" s="137">
        <v>187.17399999999998</v>
      </c>
      <c r="N150" s="138">
        <v>7250000</v>
      </c>
      <c r="O150" s="138">
        <v>410480000</v>
      </c>
      <c r="P150" s="138">
        <v>157860000</v>
      </c>
      <c r="Q150" s="138">
        <v>252620000</v>
      </c>
      <c r="R150" s="87">
        <f t="shared" si="4"/>
        <v>7249717.7903231783</v>
      </c>
      <c r="S150" s="138">
        <v>410480000</v>
      </c>
      <c r="T150" s="87">
        <f t="shared" si="5"/>
        <v>14302594.758218186</v>
      </c>
      <c r="U150" s="135"/>
      <c r="V150" s="115" t="s">
        <v>2043</v>
      </c>
      <c r="W150" s="115" t="s">
        <v>2043</v>
      </c>
      <c r="X150" s="115" t="s">
        <v>772</v>
      </c>
    </row>
    <row r="151" spans="1:24">
      <c r="A151" s="135"/>
      <c r="B151" s="135">
        <v>17</v>
      </c>
      <c r="C151" s="82">
        <v>1</v>
      </c>
      <c r="D151" s="82">
        <v>10</v>
      </c>
      <c r="E151" s="82"/>
      <c r="F151" s="83">
        <v>1005</v>
      </c>
      <c r="G151" s="82">
        <v>5</v>
      </c>
      <c r="H151" s="82"/>
      <c r="I151" s="82"/>
      <c r="J151" s="82"/>
      <c r="K151" s="82"/>
      <c r="L151" s="137">
        <v>94.875</v>
      </c>
      <c r="M151" s="137">
        <v>187.17399999999998</v>
      </c>
      <c r="N151" s="138">
        <v>7250000</v>
      </c>
      <c r="O151" s="138">
        <v>410480000</v>
      </c>
      <c r="P151" s="138">
        <v>157860000</v>
      </c>
      <c r="Q151" s="138">
        <v>252620000</v>
      </c>
      <c r="R151" s="87">
        <f t="shared" si="4"/>
        <v>7249717.7903231783</v>
      </c>
      <c r="S151" s="138">
        <v>410480000</v>
      </c>
      <c r="T151" s="87">
        <f t="shared" si="5"/>
        <v>14302594.758218186</v>
      </c>
      <c r="U151" s="135"/>
      <c r="V151" s="115" t="s">
        <v>2043</v>
      </c>
      <c r="W151" s="115" t="s">
        <v>2043</v>
      </c>
      <c r="X151" s="115" t="s">
        <v>772</v>
      </c>
    </row>
    <row r="152" spans="1:24">
      <c r="A152" s="135"/>
      <c r="B152" s="135">
        <v>17</v>
      </c>
      <c r="C152" s="82">
        <v>1</v>
      </c>
      <c r="D152" s="82">
        <v>10</v>
      </c>
      <c r="E152" s="82"/>
      <c r="F152" s="83">
        <v>1006</v>
      </c>
      <c r="G152" s="82">
        <v>5</v>
      </c>
      <c r="H152" s="82"/>
      <c r="I152" s="82"/>
      <c r="J152" s="82"/>
      <c r="K152" s="82"/>
      <c r="L152" s="137">
        <v>94.875</v>
      </c>
      <c r="M152" s="137">
        <v>187.17399999999998</v>
      </c>
      <c r="N152" s="138">
        <v>7250000</v>
      </c>
      <c r="O152" s="138">
        <v>410480000</v>
      </c>
      <c r="P152" s="138">
        <v>157860000</v>
      </c>
      <c r="Q152" s="138">
        <v>252620000</v>
      </c>
      <c r="R152" s="87">
        <f t="shared" si="4"/>
        <v>7249717.7903231783</v>
      </c>
      <c r="S152" s="138">
        <v>410480000</v>
      </c>
      <c r="T152" s="87">
        <f t="shared" si="5"/>
        <v>14302594.758218186</v>
      </c>
      <c r="U152" s="135"/>
      <c r="V152" s="115" t="s">
        <v>2043</v>
      </c>
      <c r="W152" s="115" t="s">
        <v>2043</v>
      </c>
      <c r="X152" s="115" t="s">
        <v>772</v>
      </c>
    </row>
    <row r="153" spans="1:24">
      <c r="A153" s="135"/>
      <c r="B153" s="135">
        <v>17</v>
      </c>
      <c r="C153" s="82">
        <v>1</v>
      </c>
      <c r="D153" s="82">
        <v>10</v>
      </c>
      <c r="E153" s="82"/>
      <c r="F153" s="83">
        <v>1007</v>
      </c>
      <c r="G153" s="82">
        <v>5</v>
      </c>
      <c r="H153" s="82"/>
      <c r="I153" s="82"/>
      <c r="J153" s="82"/>
      <c r="K153" s="82"/>
      <c r="L153" s="137">
        <v>94.875</v>
      </c>
      <c r="M153" s="137">
        <v>187.17399999999998</v>
      </c>
      <c r="N153" s="138">
        <v>7250000</v>
      </c>
      <c r="O153" s="138">
        <v>410480000</v>
      </c>
      <c r="P153" s="138">
        <v>157860000</v>
      </c>
      <c r="Q153" s="138">
        <v>252620000</v>
      </c>
      <c r="R153" s="87">
        <f t="shared" si="4"/>
        <v>7249717.7903231783</v>
      </c>
      <c r="S153" s="138">
        <v>410480000</v>
      </c>
      <c r="T153" s="87">
        <f t="shared" si="5"/>
        <v>14302594.758218186</v>
      </c>
      <c r="U153" s="135"/>
      <c r="V153" s="115" t="s">
        <v>2043</v>
      </c>
      <c r="W153" s="115" t="s">
        <v>2043</v>
      </c>
      <c r="X153" s="115" t="s">
        <v>772</v>
      </c>
    </row>
    <row r="154" spans="1:24">
      <c r="A154" s="135"/>
      <c r="B154" s="135">
        <v>17</v>
      </c>
      <c r="C154" s="82">
        <v>1</v>
      </c>
      <c r="D154" s="82">
        <v>10</v>
      </c>
      <c r="E154" s="82"/>
      <c r="F154" s="83">
        <v>1008</v>
      </c>
      <c r="G154" s="82">
        <v>5</v>
      </c>
      <c r="H154" s="82"/>
      <c r="I154" s="82"/>
      <c r="J154" s="82"/>
      <c r="K154" s="82"/>
      <c r="L154" s="137">
        <v>94.875</v>
      </c>
      <c r="M154" s="137">
        <v>187.17399999999998</v>
      </c>
      <c r="N154" s="138">
        <v>7250000</v>
      </c>
      <c r="O154" s="138">
        <v>410480000</v>
      </c>
      <c r="P154" s="138">
        <v>157860000</v>
      </c>
      <c r="Q154" s="138">
        <v>252620000</v>
      </c>
      <c r="R154" s="87">
        <f t="shared" si="4"/>
        <v>7249717.7903231783</v>
      </c>
      <c r="S154" s="138">
        <v>410480000</v>
      </c>
      <c r="T154" s="87">
        <f t="shared" si="5"/>
        <v>14302594.758218186</v>
      </c>
      <c r="U154" s="135"/>
      <c r="V154" s="115" t="s">
        <v>2043</v>
      </c>
      <c r="W154" s="115" t="s">
        <v>2043</v>
      </c>
      <c r="X154" s="115" t="s">
        <v>772</v>
      </c>
    </row>
    <row r="155" spans="1:24">
      <c r="A155" s="135"/>
      <c r="B155" s="135">
        <v>17</v>
      </c>
      <c r="C155" s="82">
        <v>1</v>
      </c>
      <c r="D155" s="82">
        <v>10</v>
      </c>
      <c r="E155" s="82"/>
      <c r="F155" s="83">
        <v>1009</v>
      </c>
      <c r="G155" s="82">
        <v>5</v>
      </c>
      <c r="H155" s="82"/>
      <c r="I155" s="82"/>
      <c r="J155" s="82"/>
      <c r="K155" s="82"/>
      <c r="L155" s="137">
        <v>96.492999999999995</v>
      </c>
      <c r="M155" s="137">
        <v>190.36599999999999</v>
      </c>
      <c r="N155" s="138">
        <v>7250000</v>
      </c>
      <c r="O155" s="138">
        <v>417490000</v>
      </c>
      <c r="P155" s="138">
        <v>160560000</v>
      </c>
      <c r="Q155" s="138">
        <v>256930000</v>
      </c>
      <c r="R155" s="87">
        <f t="shared" si="4"/>
        <v>7249888.2752432618</v>
      </c>
      <c r="S155" s="138">
        <v>417490000</v>
      </c>
      <c r="T155" s="87">
        <f t="shared" si="5"/>
        <v>14302925.926284382</v>
      </c>
      <c r="U155" s="135"/>
      <c r="V155" s="115" t="s">
        <v>2043</v>
      </c>
      <c r="W155" s="115" t="s">
        <v>2043</v>
      </c>
      <c r="X155" s="115" t="s">
        <v>772</v>
      </c>
    </row>
    <row r="156" spans="1:24">
      <c r="A156" s="135"/>
      <c r="B156" s="135">
        <v>17</v>
      </c>
      <c r="C156" s="82">
        <v>1</v>
      </c>
      <c r="D156" s="82">
        <v>10</v>
      </c>
      <c r="E156" s="82"/>
      <c r="F156" s="83">
        <v>1010</v>
      </c>
      <c r="G156" s="82">
        <v>5</v>
      </c>
      <c r="H156" s="82"/>
      <c r="I156" s="82"/>
      <c r="J156" s="82"/>
      <c r="K156" s="82"/>
      <c r="L156" s="137">
        <v>81.457999999999998</v>
      </c>
      <c r="M156" s="137">
        <v>160.70400000000001</v>
      </c>
      <c r="N156" s="138">
        <v>6850000</v>
      </c>
      <c r="O156" s="138">
        <v>332990000</v>
      </c>
      <c r="P156" s="138">
        <v>128060000</v>
      </c>
      <c r="Q156" s="138">
        <v>204930000</v>
      </c>
      <c r="R156" s="87">
        <f t="shared" si="4"/>
        <v>6849819.4720091103</v>
      </c>
      <c r="S156" s="138">
        <v>332990000</v>
      </c>
      <c r="T156" s="87">
        <f t="shared" si="5"/>
        <v>13513631.422693316</v>
      </c>
      <c r="U156" s="135"/>
      <c r="V156" s="115" t="s">
        <v>2043</v>
      </c>
      <c r="W156" s="115" t="s">
        <v>2043</v>
      </c>
      <c r="X156" s="115" t="s">
        <v>772</v>
      </c>
    </row>
    <row r="157" spans="1:24">
      <c r="A157" s="135"/>
      <c r="B157" s="135">
        <v>17</v>
      </c>
      <c r="C157" s="82">
        <v>1</v>
      </c>
      <c r="D157" s="82">
        <v>10</v>
      </c>
      <c r="E157" s="82"/>
      <c r="F157" s="83">
        <v>1011</v>
      </c>
      <c r="G157" s="82">
        <v>5</v>
      </c>
      <c r="H157" s="82"/>
      <c r="I157" s="82"/>
      <c r="J157" s="82"/>
      <c r="K157" s="82"/>
      <c r="L157" s="137">
        <v>76.075000000000003</v>
      </c>
      <c r="M157" s="137">
        <v>150.08500000000001</v>
      </c>
      <c r="N157" s="138">
        <v>6850000</v>
      </c>
      <c r="O157" s="138">
        <v>310980000</v>
      </c>
      <c r="P157" s="138">
        <v>119590000</v>
      </c>
      <c r="Q157" s="138">
        <v>191390000</v>
      </c>
      <c r="R157" s="87">
        <f t="shared" si="4"/>
        <v>6849672.2380733555</v>
      </c>
      <c r="S157" s="138">
        <v>310980000</v>
      </c>
      <c r="T157" s="87">
        <f t="shared" si="5"/>
        <v>13513415.154140515</v>
      </c>
      <c r="U157" s="135"/>
      <c r="V157" s="115" t="s">
        <v>2043</v>
      </c>
      <c r="W157" s="115" t="s">
        <v>2043</v>
      </c>
      <c r="X157" s="115" t="s">
        <v>772</v>
      </c>
    </row>
    <row r="158" spans="1:24">
      <c r="A158" s="135"/>
      <c r="B158" s="135">
        <v>17</v>
      </c>
      <c r="C158" s="82">
        <v>1</v>
      </c>
      <c r="D158" s="82">
        <v>10</v>
      </c>
      <c r="E158" s="82"/>
      <c r="F158" s="83">
        <v>1012</v>
      </c>
      <c r="G158" s="82">
        <v>5</v>
      </c>
      <c r="H158" s="82"/>
      <c r="I158" s="82"/>
      <c r="J158" s="82"/>
      <c r="K158" s="82"/>
      <c r="L158" s="137">
        <v>118.501</v>
      </c>
      <c r="M158" s="137">
        <v>233.78500000000003</v>
      </c>
      <c r="N158" s="138">
        <v>6550000</v>
      </c>
      <c r="O158" s="138">
        <v>463200000</v>
      </c>
      <c r="P158" s="138">
        <v>178140000</v>
      </c>
      <c r="Q158" s="138">
        <v>285060000</v>
      </c>
      <c r="R158" s="87">
        <f t="shared" si="4"/>
        <v>6549777.2287421664</v>
      </c>
      <c r="S158" s="138">
        <v>463200000</v>
      </c>
      <c r="T158" s="87">
        <f t="shared" si="5"/>
        <v>12921744.706133176</v>
      </c>
      <c r="U158" s="135"/>
      <c r="V158" s="115" t="s">
        <v>2043</v>
      </c>
      <c r="W158" s="115" t="s">
        <v>2043</v>
      </c>
      <c r="X158" s="115" t="s">
        <v>772</v>
      </c>
    </row>
    <row r="159" spans="1:24">
      <c r="A159" s="135"/>
      <c r="B159" s="135">
        <v>17</v>
      </c>
      <c r="C159" s="82">
        <v>1</v>
      </c>
      <c r="D159" s="82">
        <v>10</v>
      </c>
      <c r="E159" s="82"/>
      <c r="F159" s="83">
        <v>1013</v>
      </c>
      <c r="G159" s="82">
        <v>5</v>
      </c>
      <c r="H159" s="82"/>
      <c r="I159" s="82"/>
      <c r="J159" s="82"/>
      <c r="K159" s="82"/>
      <c r="L159" s="137">
        <v>88.594999999999999</v>
      </c>
      <c r="M159" s="137">
        <v>174.78399999999999</v>
      </c>
      <c r="N159" s="138">
        <v>6850000</v>
      </c>
      <c r="O159" s="138">
        <v>362160000</v>
      </c>
      <c r="P159" s="138">
        <v>139280000</v>
      </c>
      <c r="Q159" s="138">
        <v>222880000</v>
      </c>
      <c r="R159" s="87">
        <f t="shared" si="4"/>
        <v>6849729.6119545717</v>
      </c>
      <c r="S159" s="138">
        <v>362160000</v>
      </c>
      <c r="T159" s="87">
        <f t="shared" si="5"/>
        <v>13513439.138730941</v>
      </c>
      <c r="U159" s="135"/>
      <c r="V159" s="115" t="s">
        <v>2043</v>
      </c>
      <c r="W159" s="115" t="s">
        <v>2043</v>
      </c>
      <c r="X159" s="115" t="s">
        <v>772</v>
      </c>
    </row>
    <row r="160" spans="1:24">
      <c r="A160" s="135"/>
      <c r="B160" s="135">
        <v>17</v>
      </c>
      <c r="C160" s="82">
        <v>1</v>
      </c>
      <c r="D160" s="82">
        <v>10</v>
      </c>
      <c r="E160" s="82"/>
      <c r="F160" s="83">
        <v>1014</v>
      </c>
      <c r="G160" s="82">
        <v>5</v>
      </c>
      <c r="H160" s="82"/>
      <c r="I160" s="82"/>
      <c r="J160" s="82"/>
      <c r="K160" s="82"/>
      <c r="L160" s="137">
        <v>68.927999999999997</v>
      </c>
      <c r="M160" s="137">
        <v>135.98500000000001</v>
      </c>
      <c r="N160" s="138">
        <v>6850000</v>
      </c>
      <c r="O160" s="138">
        <v>281760000</v>
      </c>
      <c r="P160" s="138">
        <v>108360000</v>
      </c>
      <c r="Q160" s="138">
        <v>173400000</v>
      </c>
      <c r="R160" s="87">
        <f t="shared" si="4"/>
        <v>6849564.4117286876</v>
      </c>
      <c r="S160" s="138">
        <v>281760000</v>
      </c>
      <c r="T160" s="87">
        <f t="shared" si="5"/>
        <v>13513202.421786875</v>
      </c>
      <c r="U160" s="135"/>
      <c r="V160" s="115" t="s">
        <v>2043</v>
      </c>
      <c r="W160" s="115" t="s">
        <v>2043</v>
      </c>
      <c r="X160" s="115" t="s">
        <v>772</v>
      </c>
    </row>
    <row r="161" spans="1:24">
      <c r="A161" s="135"/>
      <c r="B161" s="135">
        <v>17</v>
      </c>
      <c r="C161" s="82">
        <v>1</v>
      </c>
      <c r="D161" s="82">
        <v>11</v>
      </c>
      <c r="E161" s="82"/>
      <c r="F161" s="83">
        <v>1101</v>
      </c>
      <c r="G161" s="82">
        <v>5</v>
      </c>
      <c r="H161" s="82"/>
      <c r="I161" s="82"/>
      <c r="J161" s="82"/>
      <c r="K161" s="82"/>
      <c r="L161" s="137">
        <v>114.203</v>
      </c>
      <c r="M161" s="137">
        <v>225.30500000000001</v>
      </c>
      <c r="N161" s="138">
        <v>7300000</v>
      </c>
      <c r="O161" s="138">
        <v>497520000</v>
      </c>
      <c r="P161" s="138">
        <v>191340000</v>
      </c>
      <c r="Q161" s="138">
        <v>306180000</v>
      </c>
      <c r="R161" s="87">
        <f t="shared" si="4"/>
        <v>7299856.7048047446</v>
      </c>
      <c r="S161" s="138">
        <v>497520000</v>
      </c>
      <c r="T161" s="87">
        <f t="shared" si="5"/>
        <v>14401497.463954827</v>
      </c>
      <c r="U161" s="135"/>
      <c r="V161" s="115" t="s">
        <v>2043</v>
      </c>
      <c r="W161" s="115" t="s">
        <v>2043</v>
      </c>
      <c r="X161" s="115" t="s">
        <v>772</v>
      </c>
    </row>
    <row r="162" spans="1:24">
      <c r="A162" s="135"/>
      <c r="B162" s="135">
        <v>17</v>
      </c>
      <c r="C162" s="82">
        <v>1</v>
      </c>
      <c r="D162" s="82">
        <v>11</v>
      </c>
      <c r="E162" s="82"/>
      <c r="F162" s="83">
        <v>1102</v>
      </c>
      <c r="G162" s="82">
        <v>5</v>
      </c>
      <c r="H162" s="82"/>
      <c r="I162" s="82"/>
      <c r="J162" s="82"/>
      <c r="K162" s="82"/>
      <c r="L162" s="137">
        <v>107.52500000000001</v>
      </c>
      <c r="M162" s="137">
        <v>212.13100000000003</v>
      </c>
      <c r="N162" s="138">
        <v>7300000</v>
      </c>
      <c r="O162" s="138">
        <v>468430000</v>
      </c>
      <c r="P162" s="138">
        <v>180150000</v>
      </c>
      <c r="Q162" s="138">
        <v>288280000</v>
      </c>
      <c r="R162" s="87">
        <f t="shared" si="4"/>
        <v>7299870.9553051395</v>
      </c>
      <c r="S162" s="138">
        <v>468430000</v>
      </c>
      <c r="T162" s="87">
        <f t="shared" si="5"/>
        <v>14401571.035757586</v>
      </c>
      <c r="U162" s="135"/>
      <c r="V162" s="115" t="s">
        <v>2043</v>
      </c>
      <c r="W162" s="115" t="s">
        <v>2043</v>
      </c>
      <c r="X162" s="115" t="s">
        <v>772</v>
      </c>
    </row>
    <row r="163" spans="1:24">
      <c r="A163" s="135"/>
      <c r="B163" s="135">
        <v>17</v>
      </c>
      <c r="C163" s="82">
        <v>1</v>
      </c>
      <c r="D163" s="82">
        <v>11</v>
      </c>
      <c r="E163" s="82"/>
      <c r="F163" s="83">
        <v>1103</v>
      </c>
      <c r="G163" s="82">
        <v>5</v>
      </c>
      <c r="H163" s="82"/>
      <c r="I163" s="82"/>
      <c r="J163" s="82"/>
      <c r="K163" s="82"/>
      <c r="L163" s="137">
        <v>136.62</v>
      </c>
      <c r="M163" s="137">
        <v>269.53100000000001</v>
      </c>
      <c r="N163" s="138">
        <v>7300000</v>
      </c>
      <c r="O163" s="138">
        <v>595180000</v>
      </c>
      <c r="P163" s="138">
        <v>228890000</v>
      </c>
      <c r="Q163" s="138">
        <v>366290000</v>
      </c>
      <c r="R163" s="87">
        <f t="shared" si="4"/>
        <v>7299854.896403918</v>
      </c>
      <c r="S163" s="138">
        <v>595180000</v>
      </c>
      <c r="T163" s="87">
        <f t="shared" si="5"/>
        <v>14401531.181983929</v>
      </c>
      <c r="U163" s="135"/>
      <c r="V163" s="115" t="s">
        <v>2043</v>
      </c>
      <c r="W163" s="115" t="s">
        <v>2043</v>
      </c>
      <c r="X163" s="115" t="s">
        <v>772</v>
      </c>
    </row>
    <row r="164" spans="1:24">
      <c r="A164" s="135"/>
      <c r="B164" s="135">
        <v>17</v>
      </c>
      <c r="C164" s="82">
        <v>1</v>
      </c>
      <c r="D164" s="82">
        <v>11</v>
      </c>
      <c r="E164" s="82"/>
      <c r="F164" s="83">
        <v>1104</v>
      </c>
      <c r="G164" s="82">
        <v>5</v>
      </c>
      <c r="H164" s="82"/>
      <c r="I164" s="82"/>
      <c r="J164" s="82"/>
      <c r="K164" s="82"/>
      <c r="L164" s="137">
        <v>84.525000000000006</v>
      </c>
      <c r="M164" s="137">
        <v>166.756</v>
      </c>
      <c r="N164" s="138">
        <v>7300000</v>
      </c>
      <c r="O164" s="138">
        <v>368230000</v>
      </c>
      <c r="P164" s="138">
        <v>141610000</v>
      </c>
      <c r="Q164" s="138">
        <v>226620000</v>
      </c>
      <c r="R164" s="87">
        <f t="shared" si="4"/>
        <v>7299822.83215205</v>
      </c>
      <c r="S164" s="138">
        <v>368230000</v>
      </c>
      <c r="T164" s="87">
        <f t="shared" si="5"/>
        <v>14401529.206724012</v>
      </c>
      <c r="U164" s="135"/>
      <c r="V164" s="115" t="s">
        <v>2043</v>
      </c>
      <c r="W164" s="115" t="s">
        <v>2043</v>
      </c>
      <c r="X164" s="115" t="s">
        <v>772</v>
      </c>
    </row>
    <row r="165" spans="1:24">
      <c r="A165" s="135"/>
      <c r="B165" s="135">
        <v>17</v>
      </c>
      <c r="C165" s="82">
        <v>1</v>
      </c>
      <c r="D165" s="82">
        <v>11</v>
      </c>
      <c r="E165" s="82"/>
      <c r="F165" s="83">
        <v>1105</v>
      </c>
      <c r="G165" s="82">
        <v>5</v>
      </c>
      <c r="H165" s="82"/>
      <c r="I165" s="82"/>
      <c r="J165" s="82"/>
      <c r="K165" s="82"/>
      <c r="L165" s="137">
        <v>84.525000000000006</v>
      </c>
      <c r="M165" s="137">
        <v>166.756</v>
      </c>
      <c r="N165" s="138">
        <v>7300000</v>
      </c>
      <c r="O165" s="138">
        <v>368230000</v>
      </c>
      <c r="P165" s="138">
        <v>141610000</v>
      </c>
      <c r="Q165" s="138">
        <v>226620000</v>
      </c>
      <c r="R165" s="87">
        <f t="shared" si="4"/>
        <v>7299822.83215205</v>
      </c>
      <c r="S165" s="138">
        <v>368230000</v>
      </c>
      <c r="T165" s="87">
        <f t="shared" si="5"/>
        <v>14401529.206724012</v>
      </c>
      <c r="U165" s="135"/>
      <c r="V165" s="115" t="s">
        <v>2043</v>
      </c>
      <c r="W165" s="115" t="s">
        <v>2043</v>
      </c>
      <c r="X165" s="115" t="s">
        <v>772</v>
      </c>
    </row>
    <row r="166" spans="1:24">
      <c r="A166" s="135"/>
      <c r="B166" s="135">
        <v>17</v>
      </c>
      <c r="C166" s="82">
        <v>1</v>
      </c>
      <c r="D166" s="82">
        <v>11</v>
      </c>
      <c r="E166" s="82"/>
      <c r="F166" s="83">
        <v>1106</v>
      </c>
      <c r="G166" s="82">
        <v>5</v>
      </c>
      <c r="H166" s="82"/>
      <c r="I166" s="82"/>
      <c r="J166" s="82"/>
      <c r="K166" s="82"/>
      <c r="L166" s="137">
        <v>84.525000000000006</v>
      </c>
      <c r="M166" s="137">
        <v>166.756</v>
      </c>
      <c r="N166" s="138">
        <v>7300000</v>
      </c>
      <c r="O166" s="138">
        <v>368230000</v>
      </c>
      <c r="P166" s="138">
        <v>141610000</v>
      </c>
      <c r="Q166" s="138">
        <v>226620000</v>
      </c>
      <c r="R166" s="87">
        <f t="shared" si="4"/>
        <v>7299822.83215205</v>
      </c>
      <c r="S166" s="138">
        <v>368230000</v>
      </c>
      <c r="T166" s="87">
        <f t="shared" si="5"/>
        <v>14401529.206724012</v>
      </c>
      <c r="U166" s="135"/>
      <c r="V166" s="115" t="s">
        <v>2043</v>
      </c>
      <c r="W166" s="115" t="s">
        <v>2043</v>
      </c>
      <c r="X166" s="115" t="s">
        <v>772</v>
      </c>
    </row>
    <row r="167" spans="1:24">
      <c r="A167" s="135"/>
      <c r="B167" s="135">
        <v>17</v>
      </c>
      <c r="C167" s="82">
        <v>1</v>
      </c>
      <c r="D167" s="82">
        <v>11</v>
      </c>
      <c r="E167" s="82"/>
      <c r="F167" s="83">
        <v>1107</v>
      </c>
      <c r="G167" s="82">
        <v>5</v>
      </c>
      <c r="H167" s="82"/>
      <c r="I167" s="82"/>
      <c r="J167" s="82"/>
      <c r="K167" s="82"/>
      <c r="L167" s="137">
        <v>94.875</v>
      </c>
      <c r="M167" s="137">
        <v>187.17399999999998</v>
      </c>
      <c r="N167" s="138">
        <v>7300000</v>
      </c>
      <c r="O167" s="138">
        <v>413310000</v>
      </c>
      <c r="P167" s="138">
        <v>158950000</v>
      </c>
      <c r="Q167" s="138">
        <v>254360000</v>
      </c>
      <c r="R167" s="87">
        <f t="shared" si="4"/>
        <v>7299700.009546075</v>
      </c>
      <c r="S167" s="138">
        <v>413310000</v>
      </c>
      <c r="T167" s="87">
        <f t="shared" si="5"/>
        <v>14401202.103681443</v>
      </c>
      <c r="U167" s="135"/>
      <c r="V167" s="115" t="s">
        <v>2043</v>
      </c>
      <c r="W167" s="115" t="s">
        <v>2043</v>
      </c>
      <c r="X167" s="115" t="s">
        <v>772</v>
      </c>
    </row>
    <row r="168" spans="1:24">
      <c r="A168" s="135"/>
      <c r="B168" s="135">
        <v>17</v>
      </c>
      <c r="C168" s="82">
        <v>1</v>
      </c>
      <c r="D168" s="82">
        <v>11</v>
      </c>
      <c r="E168" s="82"/>
      <c r="F168" s="83">
        <v>1108</v>
      </c>
      <c r="G168" s="82">
        <v>5</v>
      </c>
      <c r="H168" s="82"/>
      <c r="I168" s="82"/>
      <c r="J168" s="82"/>
      <c r="K168" s="82"/>
      <c r="L168" s="137">
        <v>94.875</v>
      </c>
      <c r="M168" s="137">
        <v>187.17399999999998</v>
      </c>
      <c r="N168" s="138">
        <v>7300000</v>
      </c>
      <c r="O168" s="138">
        <v>413310000</v>
      </c>
      <c r="P168" s="138">
        <v>158950000</v>
      </c>
      <c r="Q168" s="138">
        <v>254360000</v>
      </c>
      <c r="R168" s="87">
        <f t="shared" si="4"/>
        <v>7299700.009546075</v>
      </c>
      <c r="S168" s="138">
        <v>413310000</v>
      </c>
      <c r="T168" s="87">
        <f t="shared" si="5"/>
        <v>14401202.103681443</v>
      </c>
      <c r="U168" s="135"/>
      <c r="V168" s="115" t="s">
        <v>2043</v>
      </c>
      <c r="W168" s="115" t="s">
        <v>2043</v>
      </c>
      <c r="X168" s="115" t="s">
        <v>772</v>
      </c>
    </row>
    <row r="169" spans="1:24">
      <c r="A169" s="135"/>
      <c r="B169" s="135">
        <v>17</v>
      </c>
      <c r="C169" s="82">
        <v>1</v>
      </c>
      <c r="D169" s="82">
        <v>11</v>
      </c>
      <c r="E169" s="82"/>
      <c r="F169" s="83">
        <v>1109</v>
      </c>
      <c r="G169" s="82">
        <v>5</v>
      </c>
      <c r="H169" s="82"/>
      <c r="I169" s="82"/>
      <c r="J169" s="82"/>
      <c r="K169" s="82"/>
      <c r="L169" s="137">
        <v>79.358000000000004</v>
      </c>
      <c r="M169" s="137">
        <v>156.56100000000001</v>
      </c>
      <c r="N169" s="138">
        <v>7400000</v>
      </c>
      <c r="O169" s="138">
        <v>350450000</v>
      </c>
      <c r="P169" s="138">
        <v>134770000</v>
      </c>
      <c r="Q169" s="138">
        <v>215680000</v>
      </c>
      <c r="R169" s="87">
        <f t="shared" si="4"/>
        <v>7399750.8747019684</v>
      </c>
      <c r="S169" s="138">
        <v>350450000</v>
      </c>
      <c r="T169" s="87">
        <f t="shared" si="5"/>
        <v>14598558.389755474</v>
      </c>
      <c r="U169" s="135"/>
      <c r="V169" s="115" t="s">
        <v>2043</v>
      </c>
      <c r="W169" s="115" t="s">
        <v>2043</v>
      </c>
      <c r="X169" s="115" t="s">
        <v>772</v>
      </c>
    </row>
    <row r="170" spans="1:24">
      <c r="A170" s="135"/>
      <c r="B170" s="135">
        <v>17</v>
      </c>
      <c r="C170" s="82">
        <v>1</v>
      </c>
      <c r="D170" s="82">
        <v>11</v>
      </c>
      <c r="E170" s="82"/>
      <c r="F170" s="83">
        <v>1110</v>
      </c>
      <c r="G170" s="82">
        <v>5</v>
      </c>
      <c r="H170" s="82"/>
      <c r="I170" s="82"/>
      <c r="J170" s="82"/>
      <c r="K170" s="82"/>
      <c r="L170" s="137">
        <v>81.457999999999998</v>
      </c>
      <c r="M170" s="137">
        <v>160.70400000000001</v>
      </c>
      <c r="N170" s="138">
        <v>6850000</v>
      </c>
      <c r="O170" s="138">
        <v>332990000</v>
      </c>
      <c r="P170" s="138">
        <v>128060000</v>
      </c>
      <c r="Q170" s="138">
        <v>204930000</v>
      </c>
      <c r="R170" s="87">
        <f t="shared" si="4"/>
        <v>6849819.4720091103</v>
      </c>
      <c r="S170" s="138">
        <v>332990000</v>
      </c>
      <c r="T170" s="87">
        <f t="shared" si="5"/>
        <v>13513631.422693316</v>
      </c>
      <c r="U170" s="135"/>
      <c r="V170" s="115" t="s">
        <v>2043</v>
      </c>
      <c r="W170" s="115" t="s">
        <v>2043</v>
      </c>
      <c r="X170" s="115" t="s">
        <v>772</v>
      </c>
    </row>
    <row r="171" spans="1:24">
      <c r="A171" s="135"/>
      <c r="B171" s="135">
        <v>17</v>
      </c>
      <c r="C171" s="82">
        <v>1</v>
      </c>
      <c r="D171" s="82">
        <v>11</v>
      </c>
      <c r="E171" s="82"/>
      <c r="F171" s="83">
        <v>1111</v>
      </c>
      <c r="G171" s="82">
        <v>5</v>
      </c>
      <c r="H171" s="82"/>
      <c r="I171" s="82"/>
      <c r="J171" s="82"/>
      <c r="K171" s="82"/>
      <c r="L171" s="137">
        <v>76.075000000000003</v>
      </c>
      <c r="M171" s="137">
        <v>150.08500000000001</v>
      </c>
      <c r="N171" s="138">
        <v>6850000</v>
      </c>
      <c r="O171" s="138">
        <v>310980000</v>
      </c>
      <c r="P171" s="138">
        <v>119590000</v>
      </c>
      <c r="Q171" s="138">
        <v>191390000</v>
      </c>
      <c r="R171" s="87">
        <f t="shared" si="4"/>
        <v>6849672.2380733555</v>
      </c>
      <c r="S171" s="138">
        <v>310980000</v>
      </c>
      <c r="T171" s="87">
        <f t="shared" si="5"/>
        <v>13513415.154140515</v>
      </c>
      <c r="U171" s="135"/>
      <c r="V171" s="115" t="s">
        <v>2043</v>
      </c>
      <c r="W171" s="115" t="s">
        <v>2043</v>
      </c>
      <c r="X171" s="115" t="s">
        <v>772</v>
      </c>
    </row>
    <row r="172" spans="1:24">
      <c r="A172" s="135"/>
      <c r="B172" s="135">
        <v>17</v>
      </c>
      <c r="C172" s="82">
        <v>1</v>
      </c>
      <c r="D172" s="82">
        <v>11</v>
      </c>
      <c r="E172" s="82"/>
      <c r="F172" s="83">
        <v>1112</v>
      </c>
      <c r="G172" s="82">
        <v>5</v>
      </c>
      <c r="H172" s="82"/>
      <c r="I172" s="82"/>
      <c r="J172" s="82"/>
      <c r="K172" s="82"/>
      <c r="L172" s="137">
        <v>118.501</v>
      </c>
      <c r="M172" s="137">
        <v>233.78500000000003</v>
      </c>
      <c r="N172" s="138">
        <v>6550000</v>
      </c>
      <c r="O172" s="138">
        <v>463200000</v>
      </c>
      <c r="P172" s="138">
        <v>178140000</v>
      </c>
      <c r="Q172" s="138">
        <v>285060000</v>
      </c>
      <c r="R172" s="87">
        <f t="shared" si="4"/>
        <v>6549777.2287421664</v>
      </c>
      <c r="S172" s="138">
        <v>463200000</v>
      </c>
      <c r="T172" s="87">
        <f t="shared" si="5"/>
        <v>12921744.706133176</v>
      </c>
      <c r="U172" s="135"/>
      <c r="V172" s="115" t="s">
        <v>2043</v>
      </c>
      <c r="W172" s="115" t="s">
        <v>2043</v>
      </c>
      <c r="X172" s="115" t="s">
        <v>772</v>
      </c>
    </row>
    <row r="173" spans="1:24">
      <c r="A173" s="135"/>
      <c r="B173" s="135">
        <v>17</v>
      </c>
      <c r="C173" s="82">
        <v>1</v>
      </c>
      <c r="D173" s="82">
        <v>11</v>
      </c>
      <c r="E173" s="82"/>
      <c r="F173" s="83">
        <v>1113</v>
      </c>
      <c r="G173" s="82">
        <v>5</v>
      </c>
      <c r="H173" s="82"/>
      <c r="I173" s="82"/>
      <c r="J173" s="82"/>
      <c r="K173" s="82"/>
      <c r="L173" s="137">
        <v>75.844999999999999</v>
      </c>
      <c r="M173" s="137">
        <v>149.631</v>
      </c>
      <c r="N173" s="138">
        <v>6850000</v>
      </c>
      <c r="O173" s="138">
        <v>310040000</v>
      </c>
      <c r="P173" s="138">
        <v>119230000</v>
      </c>
      <c r="Q173" s="138">
        <v>190810000</v>
      </c>
      <c r="R173" s="87">
        <f t="shared" si="4"/>
        <v>6849687.697300097</v>
      </c>
      <c r="S173" s="138">
        <v>310040000</v>
      </c>
      <c r="T173" s="87">
        <f t="shared" si="5"/>
        <v>13513423.690878909</v>
      </c>
      <c r="U173" s="135"/>
      <c r="V173" s="115" t="s">
        <v>2043</v>
      </c>
      <c r="W173" s="115" t="s">
        <v>2043</v>
      </c>
      <c r="X173" s="115" t="s">
        <v>772</v>
      </c>
    </row>
    <row r="174" spans="1:24">
      <c r="A174" s="135"/>
      <c r="B174" s="135">
        <v>17</v>
      </c>
      <c r="C174" s="82">
        <v>1</v>
      </c>
      <c r="D174" s="82">
        <v>11</v>
      </c>
      <c r="E174" s="82"/>
      <c r="F174" s="83">
        <v>1114</v>
      </c>
      <c r="G174" s="82">
        <v>5</v>
      </c>
      <c r="H174" s="82"/>
      <c r="I174" s="82"/>
      <c r="J174" s="82"/>
      <c r="K174" s="82"/>
      <c r="L174" s="137">
        <v>58.636000000000003</v>
      </c>
      <c r="M174" s="137">
        <v>115.67999999999999</v>
      </c>
      <c r="N174" s="138">
        <v>6850000</v>
      </c>
      <c r="O174" s="138">
        <v>239690000</v>
      </c>
      <c r="P174" s="138">
        <v>92180000</v>
      </c>
      <c r="Q174" s="138">
        <v>147510000</v>
      </c>
      <c r="R174" s="87">
        <f t="shared" si="4"/>
        <v>6849616.4969194029</v>
      </c>
      <c r="S174" s="138">
        <v>239690000</v>
      </c>
      <c r="T174" s="87">
        <f t="shared" si="5"/>
        <v>13513262.097749442</v>
      </c>
      <c r="U174" s="135"/>
      <c r="V174" s="115" t="s">
        <v>2043</v>
      </c>
      <c r="W174" s="115" t="s">
        <v>2043</v>
      </c>
      <c r="X174" s="115" t="s">
        <v>772</v>
      </c>
    </row>
    <row r="175" spans="1:24">
      <c r="A175" s="135"/>
      <c r="B175" s="135">
        <v>17</v>
      </c>
      <c r="C175" s="82">
        <v>1</v>
      </c>
      <c r="D175" s="82">
        <v>12</v>
      </c>
      <c r="E175" s="82"/>
      <c r="F175" s="83">
        <v>1201</v>
      </c>
      <c r="G175" s="82">
        <v>5</v>
      </c>
      <c r="H175" s="82"/>
      <c r="I175" s="82"/>
      <c r="J175" s="82"/>
      <c r="K175" s="82"/>
      <c r="L175" s="137">
        <v>114.203</v>
      </c>
      <c r="M175" s="137">
        <v>225.30500000000001</v>
      </c>
      <c r="N175" s="138">
        <v>7350000</v>
      </c>
      <c r="O175" s="138">
        <v>500930000</v>
      </c>
      <c r="P175" s="138">
        <v>192650000</v>
      </c>
      <c r="Q175" s="138">
        <v>308280000</v>
      </c>
      <c r="R175" s="87">
        <f t="shared" si="4"/>
        <v>7349889.8921406996</v>
      </c>
      <c r="S175" s="138">
        <v>500930000</v>
      </c>
      <c r="T175" s="87">
        <f t="shared" si="5"/>
        <v>14500205.267363908</v>
      </c>
      <c r="U175" s="135"/>
      <c r="V175" s="115" t="s">
        <v>2043</v>
      </c>
      <c r="W175" s="115" t="s">
        <v>2043</v>
      </c>
      <c r="X175" s="115" t="s">
        <v>772</v>
      </c>
    </row>
    <row r="176" spans="1:24">
      <c r="A176" s="135"/>
      <c r="B176" s="135">
        <v>17</v>
      </c>
      <c r="C176" s="82">
        <v>1</v>
      </c>
      <c r="D176" s="82">
        <v>12</v>
      </c>
      <c r="E176" s="82"/>
      <c r="F176" s="83">
        <v>1202</v>
      </c>
      <c r="G176" s="82">
        <v>5</v>
      </c>
      <c r="H176" s="82"/>
      <c r="I176" s="82"/>
      <c r="J176" s="82"/>
      <c r="K176" s="82"/>
      <c r="L176" s="137">
        <v>107.52500000000001</v>
      </c>
      <c r="M176" s="137">
        <v>212.13100000000003</v>
      </c>
      <c r="N176" s="138">
        <v>7350000</v>
      </c>
      <c r="O176" s="138">
        <v>471640000</v>
      </c>
      <c r="P176" s="138">
        <v>181380000</v>
      </c>
      <c r="Q176" s="138">
        <v>290260000</v>
      </c>
      <c r="R176" s="87">
        <f t="shared" si="4"/>
        <v>7349894.6210962497</v>
      </c>
      <c r="S176" s="138">
        <v>471640000</v>
      </c>
      <c r="T176" s="87">
        <f t="shared" si="5"/>
        <v>14500260.366126655</v>
      </c>
      <c r="U176" s="135"/>
      <c r="V176" s="115" t="s">
        <v>2043</v>
      </c>
      <c r="W176" s="115" t="s">
        <v>2043</v>
      </c>
      <c r="X176" s="115" t="s">
        <v>772</v>
      </c>
    </row>
    <row r="177" spans="1:24">
      <c r="A177" s="135"/>
      <c r="B177" s="135">
        <v>17</v>
      </c>
      <c r="C177" s="82">
        <v>1</v>
      </c>
      <c r="D177" s="82">
        <v>12</v>
      </c>
      <c r="E177" s="82"/>
      <c r="F177" s="83">
        <v>1203</v>
      </c>
      <c r="G177" s="82">
        <v>5</v>
      </c>
      <c r="H177" s="82"/>
      <c r="I177" s="82"/>
      <c r="J177" s="82"/>
      <c r="K177" s="82"/>
      <c r="L177" s="137">
        <v>136.62</v>
      </c>
      <c r="M177" s="137">
        <v>269.53100000000001</v>
      </c>
      <c r="N177" s="138">
        <v>7350000</v>
      </c>
      <c r="O177" s="138">
        <v>599260000</v>
      </c>
      <c r="P177" s="138">
        <v>230460000</v>
      </c>
      <c r="Q177" s="138">
        <v>368800000</v>
      </c>
      <c r="R177" s="87">
        <f t="shared" si="4"/>
        <v>7349895.9058083473</v>
      </c>
      <c r="S177" s="138">
        <v>599260000</v>
      </c>
      <c r="T177" s="87">
        <f t="shared" si="5"/>
        <v>14500254.672730418</v>
      </c>
      <c r="U177" s="135"/>
      <c r="V177" s="115" t="s">
        <v>2043</v>
      </c>
      <c r="W177" s="115" t="s">
        <v>2043</v>
      </c>
      <c r="X177" s="115" t="s">
        <v>772</v>
      </c>
    </row>
    <row r="178" spans="1:24">
      <c r="A178" s="135"/>
      <c r="B178" s="135">
        <v>17</v>
      </c>
      <c r="C178" s="82">
        <v>1</v>
      </c>
      <c r="D178" s="82">
        <v>12</v>
      </c>
      <c r="E178" s="82"/>
      <c r="F178" s="83">
        <v>1204</v>
      </c>
      <c r="G178" s="82">
        <v>5</v>
      </c>
      <c r="H178" s="82"/>
      <c r="I178" s="82"/>
      <c r="J178" s="82"/>
      <c r="K178" s="82"/>
      <c r="L178" s="137">
        <v>94.875</v>
      </c>
      <c r="M178" s="137">
        <v>187.17399999999998</v>
      </c>
      <c r="N178" s="138">
        <v>7350000</v>
      </c>
      <c r="O178" s="138">
        <v>416150000</v>
      </c>
      <c r="P178" s="138">
        <v>160040000</v>
      </c>
      <c r="Q178" s="138">
        <v>256110000</v>
      </c>
      <c r="R178" s="87">
        <f t="shared" si="4"/>
        <v>7349858.8443846004</v>
      </c>
      <c r="S178" s="138">
        <v>416150000</v>
      </c>
      <c r="T178" s="87">
        <f t="shared" si="5"/>
        <v>14500157.884994393</v>
      </c>
      <c r="U178" s="135"/>
      <c r="V178" s="115" t="s">
        <v>2043</v>
      </c>
      <c r="W178" s="115" t="s">
        <v>2043</v>
      </c>
      <c r="X178" s="115" t="s">
        <v>772</v>
      </c>
    </row>
    <row r="179" spans="1:24">
      <c r="A179" s="135"/>
      <c r="B179" s="135">
        <v>17</v>
      </c>
      <c r="C179" s="82">
        <v>1</v>
      </c>
      <c r="D179" s="82">
        <v>12</v>
      </c>
      <c r="E179" s="82"/>
      <c r="F179" s="83">
        <v>1205</v>
      </c>
      <c r="G179" s="82">
        <v>5</v>
      </c>
      <c r="H179" s="82"/>
      <c r="I179" s="82"/>
      <c r="J179" s="82"/>
      <c r="K179" s="82"/>
      <c r="L179" s="137">
        <v>94.875</v>
      </c>
      <c r="M179" s="137">
        <v>187.17399999999998</v>
      </c>
      <c r="N179" s="138">
        <v>7350000</v>
      </c>
      <c r="O179" s="138">
        <v>416150000</v>
      </c>
      <c r="P179" s="138">
        <v>160040000</v>
      </c>
      <c r="Q179" s="138">
        <v>256110000</v>
      </c>
      <c r="R179" s="87">
        <f t="shared" si="4"/>
        <v>7349858.8443846004</v>
      </c>
      <c r="S179" s="138">
        <v>416150000</v>
      </c>
      <c r="T179" s="87">
        <f t="shared" si="5"/>
        <v>14500157.884994393</v>
      </c>
      <c r="U179" s="135"/>
      <c r="V179" s="115" t="s">
        <v>2043</v>
      </c>
      <c r="W179" s="115" t="s">
        <v>2043</v>
      </c>
      <c r="X179" s="115" t="s">
        <v>772</v>
      </c>
    </row>
    <row r="180" spans="1:24">
      <c r="A180" s="135"/>
      <c r="B180" s="135">
        <v>17</v>
      </c>
      <c r="C180" s="82">
        <v>1</v>
      </c>
      <c r="D180" s="82">
        <v>12</v>
      </c>
      <c r="E180" s="82"/>
      <c r="F180" s="83">
        <v>1206</v>
      </c>
      <c r="G180" s="82">
        <v>5</v>
      </c>
      <c r="H180" s="82"/>
      <c r="I180" s="82"/>
      <c r="J180" s="82"/>
      <c r="K180" s="82"/>
      <c r="L180" s="137">
        <v>94.875</v>
      </c>
      <c r="M180" s="137">
        <v>187.17399999999998</v>
      </c>
      <c r="N180" s="138">
        <v>7350000</v>
      </c>
      <c r="O180" s="138">
        <v>416150000</v>
      </c>
      <c r="P180" s="138">
        <v>160040000</v>
      </c>
      <c r="Q180" s="138">
        <v>256110000</v>
      </c>
      <c r="R180" s="87">
        <f t="shared" si="4"/>
        <v>7349858.8443846004</v>
      </c>
      <c r="S180" s="138">
        <v>416150000</v>
      </c>
      <c r="T180" s="87">
        <f t="shared" si="5"/>
        <v>14500157.884994393</v>
      </c>
      <c r="U180" s="135"/>
      <c r="V180" s="115" t="s">
        <v>2043</v>
      </c>
      <c r="W180" s="115" t="s">
        <v>2043</v>
      </c>
      <c r="X180" s="115" t="s">
        <v>772</v>
      </c>
    </row>
    <row r="181" spans="1:24">
      <c r="A181" s="135"/>
      <c r="B181" s="135">
        <v>17</v>
      </c>
      <c r="C181" s="82">
        <v>1</v>
      </c>
      <c r="D181" s="82">
        <v>12</v>
      </c>
      <c r="E181" s="82"/>
      <c r="F181" s="83">
        <v>1207</v>
      </c>
      <c r="G181" s="82">
        <v>5</v>
      </c>
      <c r="H181" s="82"/>
      <c r="I181" s="82"/>
      <c r="J181" s="82"/>
      <c r="K181" s="82"/>
      <c r="L181" s="137">
        <v>94.875</v>
      </c>
      <c r="M181" s="137">
        <v>187.17399999999998</v>
      </c>
      <c r="N181" s="138">
        <v>7350000</v>
      </c>
      <c r="O181" s="138">
        <v>416150000</v>
      </c>
      <c r="P181" s="138">
        <v>160040000</v>
      </c>
      <c r="Q181" s="138">
        <v>256110000</v>
      </c>
      <c r="R181" s="87">
        <f t="shared" si="4"/>
        <v>7349858.8443846004</v>
      </c>
      <c r="S181" s="138">
        <v>416150000</v>
      </c>
      <c r="T181" s="87">
        <f t="shared" si="5"/>
        <v>14500157.884994393</v>
      </c>
      <c r="U181" s="135"/>
      <c r="V181" s="115" t="s">
        <v>2043</v>
      </c>
      <c r="W181" s="115" t="s">
        <v>2043</v>
      </c>
      <c r="X181" s="115" t="s">
        <v>772</v>
      </c>
    </row>
    <row r="182" spans="1:24">
      <c r="A182" s="135"/>
      <c r="B182" s="135">
        <v>17</v>
      </c>
      <c r="C182" s="82">
        <v>1</v>
      </c>
      <c r="D182" s="82">
        <v>12</v>
      </c>
      <c r="E182" s="82"/>
      <c r="F182" s="83">
        <v>1208</v>
      </c>
      <c r="G182" s="82">
        <v>5</v>
      </c>
      <c r="H182" s="82"/>
      <c r="I182" s="82"/>
      <c r="J182" s="82"/>
      <c r="K182" s="82"/>
      <c r="L182" s="137">
        <v>94.875</v>
      </c>
      <c r="M182" s="137">
        <v>187.17399999999998</v>
      </c>
      <c r="N182" s="138">
        <v>7350000</v>
      </c>
      <c r="O182" s="138">
        <v>416150000</v>
      </c>
      <c r="P182" s="138">
        <v>160040000</v>
      </c>
      <c r="Q182" s="138">
        <v>256110000</v>
      </c>
      <c r="R182" s="87">
        <f t="shared" si="4"/>
        <v>7349858.8443846004</v>
      </c>
      <c r="S182" s="138">
        <v>416150000</v>
      </c>
      <c r="T182" s="87">
        <f t="shared" si="5"/>
        <v>14500157.884994393</v>
      </c>
      <c r="U182" s="135"/>
      <c r="V182" s="115" t="s">
        <v>2043</v>
      </c>
      <c r="W182" s="115" t="s">
        <v>2043</v>
      </c>
      <c r="X182" s="115" t="s">
        <v>772</v>
      </c>
    </row>
    <row r="183" spans="1:24">
      <c r="A183" s="135"/>
      <c r="B183" s="135">
        <v>17</v>
      </c>
      <c r="C183" s="82">
        <v>1</v>
      </c>
      <c r="D183" s="82">
        <v>12</v>
      </c>
      <c r="E183" s="82"/>
      <c r="F183" s="83">
        <v>1209</v>
      </c>
      <c r="G183" s="82">
        <v>5</v>
      </c>
      <c r="H183" s="82"/>
      <c r="I183" s="82"/>
      <c r="J183" s="82"/>
      <c r="K183" s="82"/>
      <c r="L183" s="137">
        <v>79.358000000000004</v>
      </c>
      <c r="M183" s="137">
        <v>156.56100000000001</v>
      </c>
      <c r="N183" s="138">
        <v>7350000</v>
      </c>
      <c r="O183" s="138">
        <v>348080000</v>
      </c>
      <c r="P183" s="138">
        <v>133860000</v>
      </c>
      <c r="Q183" s="138">
        <v>214220000</v>
      </c>
      <c r="R183" s="87">
        <f t="shared" si="4"/>
        <v>7349708.3306213766</v>
      </c>
      <c r="S183" s="138">
        <v>348080000</v>
      </c>
      <c r="T183" s="87">
        <f t="shared" si="5"/>
        <v>14499832.228009945</v>
      </c>
      <c r="U183" s="135"/>
      <c r="V183" s="115" t="s">
        <v>2043</v>
      </c>
      <c r="W183" s="115" t="s">
        <v>2043</v>
      </c>
      <c r="X183" s="115" t="s">
        <v>772</v>
      </c>
    </row>
    <row r="184" spans="1:24">
      <c r="A184" s="135"/>
      <c r="B184" s="135">
        <v>17</v>
      </c>
      <c r="C184" s="82">
        <v>1</v>
      </c>
      <c r="D184" s="82">
        <v>12</v>
      </c>
      <c r="E184" s="82"/>
      <c r="F184" s="83">
        <v>1210</v>
      </c>
      <c r="G184" s="82">
        <v>5</v>
      </c>
      <c r="H184" s="82"/>
      <c r="I184" s="82"/>
      <c r="J184" s="82"/>
      <c r="K184" s="82"/>
      <c r="L184" s="137">
        <v>81.457999999999998</v>
      </c>
      <c r="M184" s="137">
        <v>160.70400000000001</v>
      </c>
      <c r="N184" s="138">
        <v>6850000</v>
      </c>
      <c r="O184" s="138">
        <v>332990000</v>
      </c>
      <c r="P184" s="138">
        <v>128060000</v>
      </c>
      <c r="Q184" s="138">
        <v>204930000</v>
      </c>
      <c r="R184" s="87">
        <f t="shared" si="4"/>
        <v>6849819.4720091103</v>
      </c>
      <c r="S184" s="138">
        <v>332990000</v>
      </c>
      <c r="T184" s="87">
        <f t="shared" si="5"/>
        <v>13513631.422693316</v>
      </c>
      <c r="U184" s="135"/>
      <c r="V184" s="115" t="s">
        <v>2043</v>
      </c>
      <c r="W184" s="115" t="s">
        <v>2043</v>
      </c>
      <c r="X184" s="115" t="s">
        <v>772</v>
      </c>
    </row>
    <row r="185" spans="1:24">
      <c r="A185" s="135"/>
      <c r="B185" s="135">
        <v>17</v>
      </c>
      <c r="C185" s="82">
        <v>1</v>
      </c>
      <c r="D185" s="82">
        <v>12</v>
      </c>
      <c r="E185" s="82"/>
      <c r="F185" s="83">
        <v>1211</v>
      </c>
      <c r="G185" s="82">
        <v>5</v>
      </c>
      <c r="H185" s="82"/>
      <c r="I185" s="82"/>
      <c r="J185" s="82"/>
      <c r="K185" s="82"/>
      <c r="L185" s="137">
        <v>76.075000000000003</v>
      </c>
      <c r="M185" s="137">
        <v>150.08500000000001</v>
      </c>
      <c r="N185" s="138">
        <v>6850000</v>
      </c>
      <c r="O185" s="138">
        <v>310980000</v>
      </c>
      <c r="P185" s="138">
        <v>119590000</v>
      </c>
      <c r="Q185" s="138">
        <v>191390000</v>
      </c>
      <c r="R185" s="87">
        <f t="shared" si="4"/>
        <v>6849672.2380733555</v>
      </c>
      <c r="S185" s="138">
        <v>310980000</v>
      </c>
      <c r="T185" s="87">
        <f t="shared" si="5"/>
        <v>13513415.154140515</v>
      </c>
      <c r="U185" s="135"/>
      <c r="V185" s="115" t="s">
        <v>2043</v>
      </c>
      <c r="W185" s="115" t="s">
        <v>2043</v>
      </c>
      <c r="X185" s="115" t="s">
        <v>772</v>
      </c>
    </row>
    <row r="186" spans="1:24">
      <c r="A186" s="135"/>
      <c r="B186" s="135">
        <v>17</v>
      </c>
      <c r="C186" s="82">
        <v>1</v>
      </c>
      <c r="D186" s="82">
        <v>12</v>
      </c>
      <c r="E186" s="82"/>
      <c r="F186" s="83">
        <v>1212</v>
      </c>
      <c r="G186" s="82">
        <v>5</v>
      </c>
      <c r="H186" s="82"/>
      <c r="I186" s="82"/>
      <c r="J186" s="82"/>
      <c r="K186" s="82"/>
      <c r="L186" s="137">
        <v>118.501</v>
      </c>
      <c r="M186" s="137">
        <v>233.78500000000003</v>
      </c>
      <c r="N186" s="138">
        <v>6550000</v>
      </c>
      <c r="O186" s="138">
        <v>463200000</v>
      </c>
      <c r="P186" s="138">
        <v>178140000</v>
      </c>
      <c r="Q186" s="138">
        <v>285060000</v>
      </c>
      <c r="R186" s="87">
        <f t="shared" si="4"/>
        <v>6549777.2287421664</v>
      </c>
      <c r="S186" s="138">
        <v>463200000</v>
      </c>
      <c r="T186" s="87">
        <f t="shared" si="5"/>
        <v>12921744.706133176</v>
      </c>
      <c r="U186" s="135"/>
      <c r="V186" s="115" t="s">
        <v>2043</v>
      </c>
      <c r="W186" s="115" t="s">
        <v>2043</v>
      </c>
      <c r="X186" s="115" t="s">
        <v>772</v>
      </c>
    </row>
    <row r="187" spans="1:24">
      <c r="A187" s="135"/>
      <c r="B187" s="135">
        <v>17</v>
      </c>
      <c r="C187" s="82">
        <v>1</v>
      </c>
      <c r="D187" s="82">
        <v>12</v>
      </c>
      <c r="E187" s="82"/>
      <c r="F187" s="83">
        <v>1213</v>
      </c>
      <c r="G187" s="82">
        <v>5</v>
      </c>
      <c r="H187" s="82"/>
      <c r="I187" s="82"/>
      <c r="J187" s="82"/>
      <c r="K187" s="82"/>
      <c r="L187" s="137">
        <v>88.158000000000001</v>
      </c>
      <c r="M187" s="137">
        <v>173.922</v>
      </c>
      <c r="N187" s="138">
        <v>6850000</v>
      </c>
      <c r="O187" s="138">
        <v>360370000</v>
      </c>
      <c r="P187" s="138">
        <v>138590000</v>
      </c>
      <c r="Q187" s="138">
        <v>221780000</v>
      </c>
      <c r="R187" s="87">
        <f t="shared" si="4"/>
        <v>6849655.507204189</v>
      </c>
      <c r="S187" s="138">
        <v>360370000</v>
      </c>
      <c r="T187" s="87">
        <f t="shared" si="5"/>
        <v>13513303.218357574</v>
      </c>
      <c r="U187" s="135"/>
      <c r="V187" s="115" t="s">
        <v>2043</v>
      </c>
      <c r="W187" s="115" t="s">
        <v>2043</v>
      </c>
      <c r="X187" s="115" t="s">
        <v>772</v>
      </c>
    </row>
    <row r="188" spans="1:24">
      <c r="A188" s="135"/>
      <c r="B188" s="135">
        <v>17</v>
      </c>
      <c r="C188" s="82">
        <v>1</v>
      </c>
      <c r="D188" s="82">
        <v>12</v>
      </c>
      <c r="E188" s="82"/>
      <c r="F188" s="83">
        <v>1214</v>
      </c>
      <c r="G188" s="82">
        <v>5</v>
      </c>
      <c r="H188" s="82"/>
      <c r="I188" s="82"/>
      <c r="J188" s="82"/>
      <c r="K188" s="82"/>
      <c r="L188" s="137">
        <v>68.927999999999997</v>
      </c>
      <c r="M188" s="137">
        <v>135.98500000000001</v>
      </c>
      <c r="N188" s="138">
        <v>6850000</v>
      </c>
      <c r="O188" s="138">
        <v>281760000</v>
      </c>
      <c r="P188" s="138">
        <v>108360000</v>
      </c>
      <c r="Q188" s="138">
        <v>173400000</v>
      </c>
      <c r="R188" s="87">
        <f t="shared" si="4"/>
        <v>6849564.4117286876</v>
      </c>
      <c r="S188" s="138">
        <v>281760000</v>
      </c>
      <c r="T188" s="87">
        <f t="shared" si="5"/>
        <v>13513202.421786875</v>
      </c>
      <c r="U188" s="135"/>
      <c r="V188" s="115" t="s">
        <v>2043</v>
      </c>
      <c r="W188" s="115" t="s">
        <v>2043</v>
      </c>
      <c r="X188" s="115" t="s">
        <v>772</v>
      </c>
    </row>
    <row r="189" spans="1:24">
      <c r="A189" s="135"/>
      <c r="B189" s="135">
        <v>17</v>
      </c>
      <c r="C189" s="82">
        <v>1</v>
      </c>
      <c r="D189" s="82">
        <v>13</v>
      </c>
      <c r="E189" s="82"/>
      <c r="F189" s="83">
        <v>1301</v>
      </c>
      <c r="G189" s="82">
        <v>5</v>
      </c>
      <c r="H189" s="82"/>
      <c r="I189" s="82"/>
      <c r="J189" s="82"/>
      <c r="K189" s="82"/>
      <c r="L189" s="137">
        <v>76.745000000000005</v>
      </c>
      <c r="M189" s="137">
        <v>151.40600000000001</v>
      </c>
      <c r="N189" s="138">
        <v>7750000</v>
      </c>
      <c r="O189" s="138">
        <v>354940000</v>
      </c>
      <c r="P189" s="138">
        <v>136500000</v>
      </c>
      <c r="Q189" s="138">
        <v>218440000</v>
      </c>
      <c r="R189" s="87">
        <f t="shared" si="4"/>
        <v>7749728.3588551739</v>
      </c>
      <c r="S189" s="138">
        <v>354940000</v>
      </c>
      <c r="T189" s="87">
        <f t="shared" si="5"/>
        <v>15289013.901893627</v>
      </c>
      <c r="U189" s="135"/>
      <c r="V189" s="115" t="s">
        <v>2043</v>
      </c>
      <c r="W189" s="115" t="s">
        <v>2043</v>
      </c>
      <c r="X189" s="115" t="s">
        <v>772</v>
      </c>
    </row>
    <row r="190" spans="1:24">
      <c r="A190" s="135"/>
      <c r="B190" s="135">
        <v>17</v>
      </c>
      <c r="C190" s="82">
        <v>1</v>
      </c>
      <c r="D190" s="82">
        <v>13</v>
      </c>
      <c r="E190" s="82"/>
      <c r="F190" s="83">
        <v>1302</v>
      </c>
      <c r="G190" s="82">
        <v>5</v>
      </c>
      <c r="H190" s="82"/>
      <c r="I190" s="82"/>
      <c r="J190" s="82"/>
      <c r="K190" s="82"/>
      <c r="L190" s="137">
        <v>87.974999999999994</v>
      </c>
      <c r="M190" s="137">
        <v>173.56100000000001</v>
      </c>
      <c r="N190" s="138">
        <v>7750000</v>
      </c>
      <c r="O190" s="138">
        <v>406890000</v>
      </c>
      <c r="P190" s="138">
        <v>156480000</v>
      </c>
      <c r="Q190" s="138">
        <v>250410000</v>
      </c>
      <c r="R190" s="87">
        <f t="shared" si="4"/>
        <v>7749960.5849868869</v>
      </c>
      <c r="S190" s="138">
        <v>406890000</v>
      </c>
      <c r="T190" s="87">
        <f t="shared" si="5"/>
        <v>15289467.5656824</v>
      </c>
      <c r="U190" s="135"/>
      <c r="V190" s="115" t="s">
        <v>2043</v>
      </c>
      <c r="W190" s="115" t="s">
        <v>2043</v>
      </c>
      <c r="X190" s="115" t="s">
        <v>772</v>
      </c>
    </row>
    <row r="191" spans="1:24">
      <c r="A191" s="135"/>
      <c r="B191" s="135">
        <v>17</v>
      </c>
      <c r="C191" s="82">
        <v>1</v>
      </c>
      <c r="D191" s="82">
        <v>13</v>
      </c>
      <c r="E191" s="82"/>
      <c r="F191" s="83">
        <v>1303</v>
      </c>
      <c r="G191" s="82">
        <v>5</v>
      </c>
      <c r="H191" s="82"/>
      <c r="I191" s="82"/>
      <c r="J191" s="82"/>
      <c r="K191" s="82"/>
      <c r="L191" s="137">
        <v>111.78</v>
      </c>
      <c r="M191" s="137">
        <v>220.52500000000001</v>
      </c>
      <c r="N191" s="138">
        <v>7750000</v>
      </c>
      <c r="O191" s="138">
        <v>516980000</v>
      </c>
      <c r="P191" s="138">
        <v>198820000</v>
      </c>
      <c r="Q191" s="138">
        <v>318160000</v>
      </c>
      <c r="R191" s="87">
        <f t="shared" si="4"/>
        <v>7749800.6728871102</v>
      </c>
      <c r="S191" s="138">
        <v>516980000</v>
      </c>
      <c r="T191" s="87">
        <f t="shared" si="5"/>
        <v>15289182.263270978</v>
      </c>
      <c r="U191" s="135"/>
      <c r="V191" s="115" t="s">
        <v>2043</v>
      </c>
      <c r="W191" s="115" t="s">
        <v>2043</v>
      </c>
      <c r="X191" s="115" t="s">
        <v>772</v>
      </c>
    </row>
    <row r="192" spans="1:24">
      <c r="A192" s="135"/>
      <c r="B192" s="135">
        <v>17</v>
      </c>
      <c r="C192" s="82">
        <v>1</v>
      </c>
      <c r="D192" s="82">
        <v>13</v>
      </c>
      <c r="E192" s="82"/>
      <c r="F192" s="83">
        <v>1304</v>
      </c>
      <c r="G192" s="82">
        <v>5</v>
      </c>
      <c r="H192" s="82"/>
      <c r="I192" s="82"/>
      <c r="J192" s="82"/>
      <c r="K192" s="82"/>
      <c r="L192" s="137">
        <v>77.625</v>
      </c>
      <c r="M192" s="137">
        <v>153.143</v>
      </c>
      <c r="N192" s="138">
        <v>7750000</v>
      </c>
      <c r="O192" s="138">
        <v>359010000</v>
      </c>
      <c r="P192" s="138">
        <v>138070000</v>
      </c>
      <c r="Q192" s="138">
        <v>220940000</v>
      </c>
      <c r="R192" s="87">
        <f t="shared" si="4"/>
        <v>7749684.3953388128</v>
      </c>
      <c r="S192" s="138">
        <v>359010000</v>
      </c>
      <c r="T192" s="87">
        <f t="shared" si="5"/>
        <v>15289016.648700444</v>
      </c>
      <c r="U192" s="135"/>
      <c r="V192" s="115" t="s">
        <v>2043</v>
      </c>
      <c r="W192" s="115" t="s">
        <v>2043</v>
      </c>
      <c r="X192" s="115" t="s">
        <v>772</v>
      </c>
    </row>
    <row r="193" spans="1:24">
      <c r="A193" s="135"/>
      <c r="B193" s="135">
        <v>17</v>
      </c>
      <c r="C193" s="82">
        <v>1</v>
      </c>
      <c r="D193" s="82">
        <v>13</v>
      </c>
      <c r="E193" s="82"/>
      <c r="F193" s="83">
        <v>1305</v>
      </c>
      <c r="G193" s="82">
        <v>5</v>
      </c>
      <c r="H193" s="82"/>
      <c r="I193" s="82"/>
      <c r="J193" s="82"/>
      <c r="K193" s="82"/>
      <c r="L193" s="137">
        <v>77.625</v>
      </c>
      <c r="M193" s="137">
        <v>153.143</v>
      </c>
      <c r="N193" s="138">
        <v>7750000</v>
      </c>
      <c r="O193" s="138">
        <v>359010000</v>
      </c>
      <c r="P193" s="138">
        <v>138070000</v>
      </c>
      <c r="Q193" s="138">
        <v>220940000</v>
      </c>
      <c r="R193" s="87">
        <f t="shared" si="4"/>
        <v>7749684.3953388128</v>
      </c>
      <c r="S193" s="138">
        <v>359010000</v>
      </c>
      <c r="T193" s="87">
        <f t="shared" si="5"/>
        <v>15289016.648700444</v>
      </c>
      <c r="U193" s="135"/>
      <c r="V193" s="115" t="s">
        <v>2043</v>
      </c>
      <c r="W193" s="115" t="s">
        <v>2043</v>
      </c>
      <c r="X193" s="115" t="s">
        <v>772</v>
      </c>
    </row>
    <row r="194" spans="1:24">
      <c r="A194" s="135"/>
      <c r="B194" s="135">
        <v>17</v>
      </c>
      <c r="C194" s="82">
        <v>1</v>
      </c>
      <c r="D194" s="82">
        <v>13</v>
      </c>
      <c r="E194" s="82"/>
      <c r="F194" s="83">
        <v>1306</v>
      </c>
      <c r="G194" s="82">
        <v>5</v>
      </c>
      <c r="H194" s="82"/>
      <c r="I194" s="82"/>
      <c r="J194" s="82"/>
      <c r="K194" s="82"/>
      <c r="L194" s="137">
        <v>77.625</v>
      </c>
      <c r="M194" s="137">
        <v>153.143</v>
      </c>
      <c r="N194" s="138">
        <v>7750000</v>
      </c>
      <c r="O194" s="138">
        <v>359010000</v>
      </c>
      <c r="P194" s="138">
        <v>138070000</v>
      </c>
      <c r="Q194" s="138">
        <v>220940000</v>
      </c>
      <c r="R194" s="87">
        <f t="shared" si="4"/>
        <v>7749684.3953388128</v>
      </c>
      <c r="S194" s="138">
        <v>359010000</v>
      </c>
      <c r="T194" s="87">
        <f t="shared" si="5"/>
        <v>15289016.648700444</v>
      </c>
      <c r="U194" s="135"/>
      <c r="V194" s="115" t="s">
        <v>2043</v>
      </c>
      <c r="W194" s="115" t="s">
        <v>2043</v>
      </c>
      <c r="X194" s="115" t="s">
        <v>772</v>
      </c>
    </row>
    <row r="195" spans="1:24">
      <c r="A195" s="135"/>
      <c r="B195" s="135">
        <v>17</v>
      </c>
      <c r="C195" s="82">
        <v>1</v>
      </c>
      <c r="D195" s="82">
        <v>13</v>
      </c>
      <c r="E195" s="82"/>
      <c r="F195" s="83">
        <v>1307</v>
      </c>
      <c r="G195" s="82">
        <v>5</v>
      </c>
      <c r="H195" s="82"/>
      <c r="I195" s="82"/>
      <c r="J195" s="82"/>
      <c r="K195" s="82"/>
      <c r="L195" s="137">
        <v>77.625</v>
      </c>
      <c r="M195" s="137">
        <v>153.143</v>
      </c>
      <c r="N195" s="138">
        <v>7750000</v>
      </c>
      <c r="O195" s="138">
        <v>359010000</v>
      </c>
      <c r="P195" s="138">
        <v>138070000</v>
      </c>
      <c r="Q195" s="138">
        <v>220940000</v>
      </c>
      <c r="R195" s="87">
        <f t="shared" ref="R195:R216" si="6">S195/(M195*0.3025)</f>
        <v>7749684.3953388128</v>
      </c>
      <c r="S195" s="138">
        <v>359010000</v>
      </c>
      <c r="T195" s="87">
        <f t="shared" ref="T195:T216" si="7">S195/(L195*0.3025)</f>
        <v>15289016.648700444</v>
      </c>
      <c r="U195" s="135"/>
      <c r="V195" s="115" t="s">
        <v>2043</v>
      </c>
      <c r="W195" s="115" t="s">
        <v>2043</v>
      </c>
      <c r="X195" s="115" t="s">
        <v>772</v>
      </c>
    </row>
    <row r="196" spans="1:24">
      <c r="A196" s="135"/>
      <c r="B196" s="135">
        <v>17</v>
      </c>
      <c r="C196" s="82">
        <v>1</v>
      </c>
      <c r="D196" s="82">
        <v>13</v>
      </c>
      <c r="E196" s="82"/>
      <c r="F196" s="83">
        <v>1308</v>
      </c>
      <c r="G196" s="82">
        <v>5</v>
      </c>
      <c r="H196" s="82"/>
      <c r="I196" s="82"/>
      <c r="J196" s="82"/>
      <c r="K196" s="82"/>
      <c r="L196" s="137">
        <v>77.625</v>
      </c>
      <c r="M196" s="137">
        <v>153.143</v>
      </c>
      <c r="N196" s="138">
        <v>7750000</v>
      </c>
      <c r="O196" s="138">
        <v>359010000</v>
      </c>
      <c r="P196" s="138">
        <v>138070000</v>
      </c>
      <c r="Q196" s="138">
        <v>220940000</v>
      </c>
      <c r="R196" s="87">
        <f t="shared" si="6"/>
        <v>7749684.3953388128</v>
      </c>
      <c r="S196" s="138">
        <v>359010000</v>
      </c>
      <c r="T196" s="87">
        <f t="shared" si="7"/>
        <v>15289016.648700444</v>
      </c>
      <c r="U196" s="135"/>
      <c r="V196" s="115" t="s">
        <v>2043</v>
      </c>
      <c r="W196" s="115" t="s">
        <v>2043</v>
      </c>
      <c r="X196" s="115" t="s">
        <v>772</v>
      </c>
    </row>
    <row r="197" spans="1:24">
      <c r="A197" s="135"/>
      <c r="B197" s="135">
        <v>17</v>
      </c>
      <c r="C197" s="82">
        <v>1</v>
      </c>
      <c r="D197" s="82">
        <v>13</v>
      </c>
      <c r="E197" s="82"/>
      <c r="F197" s="83">
        <v>1309</v>
      </c>
      <c r="G197" s="82">
        <v>5</v>
      </c>
      <c r="H197" s="82"/>
      <c r="I197" s="82"/>
      <c r="J197" s="82"/>
      <c r="K197" s="82"/>
      <c r="L197" s="137">
        <v>79.358000000000004</v>
      </c>
      <c r="M197" s="137">
        <v>156.56100000000001</v>
      </c>
      <c r="N197" s="138">
        <v>7700000</v>
      </c>
      <c r="O197" s="138">
        <v>364660000</v>
      </c>
      <c r="P197" s="138">
        <v>140240000</v>
      </c>
      <c r="Q197" s="138">
        <v>224420000</v>
      </c>
      <c r="R197" s="87">
        <f t="shared" si="6"/>
        <v>7699794.9892105004</v>
      </c>
      <c r="S197" s="138">
        <v>364660000</v>
      </c>
      <c r="T197" s="87">
        <f t="shared" si="7"/>
        <v>15190498.794145331</v>
      </c>
      <c r="U197" s="135"/>
      <c r="V197" s="115" t="s">
        <v>2043</v>
      </c>
      <c r="W197" s="115" t="s">
        <v>2043</v>
      </c>
      <c r="X197" s="115" t="s">
        <v>772</v>
      </c>
    </row>
    <row r="198" spans="1:24">
      <c r="A198" s="135"/>
      <c r="B198" s="135">
        <v>17</v>
      </c>
      <c r="C198" s="82">
        <v>1</v>
      </c>
      <c r="D198" s="82">
        <v>13</v>
      </c>
      <c r="E198" s="82"/>
      <c r="F198" s="83">
        <v>1310</v>
      </c>
      <c r="G198" s="82">
        <v>5</v>
      </c>
      <c r="H198" s="82"/>
      <c r="I198" s="82"/>
      <c r="J198" s="82"/>
      <c r="K198" s="82"/>
      <c r="L198" s="137">
        <v>57.095999999999997</v>
      </c>
      <c r="M198" s="137">
        <v>112.642</v>
      </c>
      <c r="N198" s="138">
        <v>7300000</v>
      </c>
      <c r="O198" s="138">
        <v>248740000</v>
      </c>
      <c r="P198" s="138">
        <v>95660000</v>
      </c>
      <c r="Q198" s="138">
        <v>153080000</v>
      </c>
      <c r="R198" s="87">
        <f t="shared" si="6"/>
        <v>7299950.2116043502</v>
      </c>
      <c r="S198" s="138">
        <v>248740000</v>
      </c>
      <c r="T198" s="87">
        <f t="shared" si="7"/>
        <v>14401726.771324389</v>
      </c>
      <c r="U198" s="135"/>
      <c r="V198" s="115" t="s">
        <v>2043</v>
      </c>
      <c r="W198" s="115" t="s">
        <v>2043</v>
      </c>
      <c r="X198" s="115" t="s">
        <v>772</v>
      </c>
    </row>
    <row r="199" spans="1:24">
      <c r="A199" s="135"/>
      <c r="B199" s="135">
        <v>17</v>
      </c>
      <c r="C199" s="82">
        <v>1</v>
      </c>
      <c r="D199" s="82">
        <v>13</v>
      </c>
      <c r="E199" s="82"/>
      <c r="F199" s="83">
        <v>1311</v>
      </c>
      <c r="G199" s="82">
        <v>5</v>
      </c>
      <c r="H199" s="82"/>
      <c r="I199" s="82"/>
      <c r="J199" s="82"/>
      <c r="K199" s="82"/>
      <c r="L199" s="137">
        <v>65.45</v>
      </c>
      <c r="M199" s="137">
        <v>129.12299999999999</v>
      </c>
      <c r="N199" s="138">
        <v>7200000</v>
      </c>
      <c r="O199" s="138">
        <v>281220000</v>
      </c>
      <c r="P199" s="138">
        <v>108150000</v>
      </c>
      <c r="Q199" s="138">
        <v>173070000</v>
      </c>
      <c r="R199" s="87">
        <f t="shared" si="6"/>
        <v>7199746.6954917684</v>
      </c>
      <c r="S199" s="138">
        <v>281220000</v>
      </c>
      <c r="T199" s="87">
        <f t="shared" si="7"/>
        <v>14204016.693078432</v>
      </c>
      <c r="U199" s="135"/>
      <c r="V199" s="115" t="s">
        <v>2043</v>
      </c>
      <c r="W199" s="115" t="s">
        <v>2043</v>
      </c>
      <c r="X199" s="115" t="s">
        <v>772</v>
      </c>
    </row>
    <row r="200" spans="1:24">
      <c r="A200" s="135"/>
      <c r="B200" s="135">
        <v>17</v>
      </c>
      <c r="C200" s="82">
        <v>1</v>
      </c>
      <c r="D200" s="82">
        <v>13</v>
      </c>
      <c r="E200" s="82"/>
      <c r="F200" s="83">
        <v>1312</v>
      </c>
      <c r="G200" s="82">
        <v>5</v>
      </c>
      <c r="H200" s="82"/>
      <c r="I200" s="82"/>
      <c r="J200" s="82"/>
      <c r="K200" s="82"/>
      <c r="L200" s="137">
        <v>101.255</v>
      </c>
      <c r="M200" s="137">
        <v>199.761</v>
      </c>
      <c r="N200" s="138">
        <v>7200000</v>
      </c>
      <c r="O200" s="138">
        <v>435070000</v>
      </c>
      <c r="P200" s="138">
        <v>167320000</v>
      </c>
      <c r="Q200" s="138">
        <v>267750000</v>
      </c>
      <c r="R200" s="87">
        <f t="shared" si="6"/>
        <v>7199843.4823829355</v>
      </c>
      <c r="S200" s="138">
        <v>435070000</v>
      </c>
      <c r="T200" s="87">
        <f t="shared" si="7"/>
        <v>14204216.422737619</v>
      </c>
      <c r="U200" s="135"/>
      <c r="V200" s="115" t="s">
        <v>2043</v>
      </c>
      <c r="W200" s="115" t="s">
        <v>2043</v>
      </c>
      <c r="X200" s="115" t="s">
        <v>772</v>
      </c>
    </row>
    <row r="201" spans="1:24">
      <c r="A201" s="135"/>
      <c r="B201" s="135">
        <v>17</v>
      </c>
      <c r="C201" s="82">
        <v>1</v>
      </c>
      <c r="D201" s="82">
        <v>13</v>
      </c>
      <c r="E201" s="82"/>
      <c r="F201" s="83">
        <v>1313</v>
      </c>
      <c r="G201" s="82">
        <v>5</v>
      </c>
      <c r="H201" s="82"/>
      <c r="I201" s="82"/>
      <c r="J201" s="82"/>
      <c r="K201" s="82"/>
      <c r="L201" s="137">
        <v>88.158000000000001</v>
      </c>
      <c r="M201" s="137">
        <v>173.922</v>
      </c>
      <c r="N201" s="138">
        <v>7200000</v>
      </c>
      <c r="O201" s="138">
        <v>378790000</v>
      </c>
      <c r="P201" s="138">
        <v>145670000</v>
      </c>
      <c r="Q201" s="138">
        <v>233120000</v>
      </c>
      <c r="R201" s="87">
        <f t="shared" si="6"/>
        <v>7199769.7077278206</v>
      </c>
      <c r="S201" s="138">
        <v>378790000</v>
      </c>
      <c r="T201" s="87">
        <f t="shared" si="7"/>
        <v>14204023.99223483</v>
      </c>
      <c r="U201" s="135"/>
      <c r="V201" s="115" t="s">
        <v>2043</v>
      </c>
      <c r="W201" s="115" t="s">
        <v>2043</v>
      </c>
      <c r="X201" s="115" t="s">
        <v>772</v>
      </c>
    </row>
    <row r="202" spans="1:24">
      <c r="A202" s="135"/>
      <c r="B202" s="135">
        <v>17</v>
      </c>
      <c r="C202" s="82">
        <v>1</v>
      </c>
      <c r="D202" s="82">
        <v>13</v>
      </c>
      <c r="E202" s="82"/>
      <c r="F202" s="83">
        <v>1314</v>
      </c>
      <c r="G202" s="82">
        <v>5</v>
      </c>
      <c r="H202" s="82"/>
      <c r="I202" s="82"/>
      <c r="J202" s="82"/>
      <c r="K202" s="82"/>
      <c r="L202" s="137">
        <v>68.927999999999997</v>
      </c>
      <c r="M202" s="137">
        <v>135.98500000000001</v>
      </c>
      <c r="N202" s="138">
        <v>7200000</v>
      </c>
      <c r="O202" s="138">
        <v>296160000</v>
      </c>
      <c r="P202" s="138">
        <v>113900000</v>
      </c>
      <c r="Q202" s="138">
        <v>182260000</v>
      </c>
      <c r="R202" s="87">
        <f t="shared" si="6"/>
        <v>7199627.3288528109</v>
      </c>
      <c r="S202" s="138">
        <v>296160000</v>
      </c>
      <c r="T202" s="87">
        <f t="shared" si="7"/>
        <v>14203826.054927601</v>
      </c>
      <c r="U202" s="135"/>
      <c r="V202" s="115" t="s">
        <v>2043</v>
      </c>
      <c r="W202" s="115" t="s">
        <v>2043</v>
      </c>
      <c r="X202" s="115" t="s">
        <v>772</v>
      </c>
    </row>
    <row r="203" spans="1:24">
      <c r="A203" s="135"/>
      <c r="B203" s="135">
        <v>17</v>
      </c>
      <c r="C203" s="82">
        <v>1</v>
      </c>
      <c r="D203" s="82">
        <v>14</v>
      </c>
      <c r="E203" s="82"/>
      <c r="F203" s="83">
        <v>1401</v>
      </c>
      <c r="G203" s="82">
        <v>5</v>
      </c>
      <c r="H203" s="82"/>
      <c r="I203" s="82"/>
      <c r="J203" s="82"/>
      <c r="K203" s="82"/>
      <c r="L203" s="137">
        <v>76.745000000000005</v>
      </c>
      <c r="M203" s="137">
        <v>151.40700000000001</v>
      </c>
      <c r="N203" s="138">
        <v>7800000</v>
      </c>
      <c r="O203" s="138">
        <v>357230000</v>
      </c>
      <c r="P203" s="138">
        <v>137380000</v>
      </c>
      <c r="Q203" s="138">
        <v>219850000</v>
      </c>
      <c r="R203" s="87">
        <f t="shared" si="6"/>
        <v>7799676.4999947874</v>
      </c>
      <c r="S203" s="138">
        <v>357230000</v>
      </c>
      <c r="T203" s="87">
        <f t="shared" si="7"/>
        <v>15387655.480288105</v>
      </c>
      <c r="U203" s="135"/>
      <c r="V203" s="115" t="s">
        <v>2043</v>
      </c>
      <c r="W203" s="115" t="s">
        <v>2043</v>
      </c>
      <c r="X203" s="115" t="s">
        <v>772</v>
      </c>
    </row>
    <row r="204" spans="1:24">
      <c r="A204" s="135"/>
      <c r="B204" s="135">
        <v>17</v>
      </c>
      <c r="C204" s="82">
        <v>1</v>
      </c>
      <c r="D204" s="82">
        <v>14</v>
      </c>
      <c r="E204" s="82"/>
      <c r="F204" s="83">
        <v>1402</v>
      </c>
      <c r="G204" s="82">
        <v>5</v>
      </c>
      <c r="H204" s="82"/>
      <c r="I204" s="82"/>
      <c r="J204" s="82"/>
      <c r="K204" s="82"/>
      <c r="L204" s="137">
        <v>87.974999999999994</v>
      </c>
      <c r="M204" s="137">
        <v>173.56200000000001</v>
      </c>
      <c r="N204" s="138">
        <v>7800000</v>
      </c>
      <c r="O204" s="138">
        <v>409510000</v>
      </c>
      <c r="P204" s="138">
        <v>157490000</v>
      </c>
      <c r="Q204" s="138">
        <v>252020000</v>
      </c>
      <c r="R204" s="87">
        <f t="shared" si="6"/>
        <v>7799818.31343095</v>
      </c>
      <c r="S204" s="138">
        <v>409510000</v>
      </c>
      <c r="T204" s="87">
        <f t="shared" si="7"/>
        <v>15387917.773409521</v>
      </c>
      <c r="U204" s="135"/>
      <c r="V204" s="115" t="s">
        <v>2043</v>
      </c>
      <c r="W204" s="115" t="s">
        <v>2043</v>
      </c>
      <c r="X204" s="115" t="s">
        <v>772</v>
      </c>
    </row>
    <row r="205" spans="1:24">
      <c r="A205" s="135"/>
      <c r="B205" s="135">
        <v>17</v>
      </c>
      <c r="C205" s="82">
        <v>1</v>
      </c>
      <c r="D205" s="82">
        <v>14</v>
      </c>
      <c r="E205" s="82"/>
      <c r="F205" s="83">
        <v>1403</v>
      </c>
      <c r="G205" s="82">
        <v>5</v>
      </c>
      <c r="H205" s="82"/>
      <c r="I205" s="82"/>
      <c r="J205" s="82"/>
      <c r="K205" s="82"/>
      <c r="L205" s="137">
        <v>111.78</v>
      </c>
      <c r="M205" s="137">
        <v>220.52500000000001</v>
      </c>
      <c r="N205" s="138">
        <v>7800000</v>
      </c>
      <c r="O205" s="138">
        <v>520320000</v>
      </c>
      <c r="P205" s="138">
        <v>200100000</v>
      </c>
      <c r="Q205" s="138">
        <v>320220000</v>
      </c>
      <c r="R205" s="87">
        <f t="shared" si="6"/>
        <v>7799869.0203037271</v>
      </c>
      <c r="S205" s="138">
        <v>520320000</v>
      </c>
      <c r="T205" s="87">
        <f t="shared" si="7"/>
        <v>15387959.524981925</v>
      </c>
      <c r="U205" s="135"/>
      <c r="V205" s="115" t="s">
        <v>2043</v>
      </c>
      <c r="W205" s="115" t="s">
        <v>2043</v>
      </c>
      <c r="X205" s="115" t="s">
        <v>772</v>
      </c>
    </row>
    <row r="206" spans="1:24">
      <c r="A206" s="135"/>
      <c r="B206" s="135">
        <v>17</v>
      </c>
      <c r="C206" s="82">
        <v>1</v>
      </c>
      <c r="D206" s="82">
        <v>14</v>
      </c>
      <c r="E206" s="82"/>
      <c r="F206" s="83">
        <v>1404</v>
      </c>
      <c r="G206" s="82">
        <v>5</v>
      </c>
      <c r="H206" s="82"/>
      <c r="I206" s="82"/>
      <c r="J206" s="82"/>
      <c r="K206" s="82"/>
      <c r="L206" s="137">
        <v>77.625</v>
      </c>
      <c r="M206" s="137">
        <v>153.143</v>
      </c>
      <c r="N206" s="138">
        <v>7800000</v>
      </c>
      <c r="O206" s="138">
        <v>361330000</v>
      </c>
      <c r="P206" s="138">
        <v>138960000</v>
      </c>
      <c r="Q206" s="138">
        <v>222370000</v>
      </c>
      <c r="R206" s="87">
        <f t="shared" si="6"/>
        <v>7799764.5262465486</v>
      </c>
      <c r="S206" s="138">
        <v>361330000</v>
      </c>
      <c r="T206" s="87">
        <f t="shared" si="7"/>
        <v>15387817.569635753</v>
      </c>
      <c r="U206" s="135"/>
      <c r="V206" s="115" t="s">
        <v>2043</v>
      </c>
      <c r="W206" s="115" t="s">
        <v>2043</v>
      </c>
      <c r="X206" s="115" t="s">
        <v>772</v>
      </c>
    </row>
    <row r="207" spans="1:24">
      <c r="A207" s="135"/>
      <c r="B207" s="135">
        <v>17</v>
      </c>
      <c r="C207" s="82">
        <v>1</v>
      </c>
      <c r="D207" s="82">
        <v>14</v>
      </c>
      <c r="E207" s="82"/>
      <c r="F207" s="83">
        <v>1405</v>
      </c>
      <c r="G207" s="82">
        <v>5</v>
      </c>
      <c r="H207" s="82"/>
      <c r="I207" s="82"/>
      <c r="J207" s="82"/>
      <c r="K207" s="82"/>
      <c r="L207" s="137">
        <v>77.625</v>
      </c>
      <c r="M207" s="137">
        <v>153.143</v>
      </c>
      <c r="N207" s="138">
        <v>7800000</v>
      </c>
      <c r="O207" s="138">
        <v>361330000</v>
      </c>
      <c r="P207" s="138">
        <v>138960000</v>
      </c>
      <c r="Q207" s="138">
        <v>222370000</v>
      </c>
      <c r="R207" s="87">
        <f t="shared" si="6"/>
        <v>7799764.5262465486</v>
      </c>
      <c r="S207" s="138">
        <v>361330000</v>
      </c>
      <c r="T207" s="87">
        <f t="shared" si="7"/>
        <v>15387817.569635753</v>
      </c>
      <c r="U207" s="135"/>
      <c r="V207" s="115" t="s">
        <v>2043</v>
      </c>
      <c r="W207" s="115" t="s">
        <v>2043</v>
      </c>
      <c r="X207" s="115" t="s">
        <v>772</v>
      </c>
    </row>
    <row r="208" spans="1:24">
      <c r="A208" s="135"/>
      <c r="B208" s="135">
        <v>17</v>
      </c>
      <c r="C208" s="82">
        <v>1</v>
      </c>
      <c r="D208" s="82">
        <v>14</v>
      </c>
      <c r="E208" s="82"/>
      <c r="F208" s="83">
        <v>1406</v>
      </c>
      <c r="G208" s="82">
        <v>5</v>
      </c>
      <c r="H208" s="82"/>
      <c r="I208" s="82"/>
      <c r="J208" s="82"/>
      <c r="K208" s="82"/>
      <c r="L208" s="137">
        <v>77.625</v>
      </c>
      <c r="M208" s="137">
        <v>153.143</v>
      </c>
      <c r="N208" s="138">
        <v>7800000</v>
      </c>
      <c r="O208" s="138">
        <v>361330000</v>
      </c>
      <c r="P208" s="138">
        <v>138960000</v>
      </c>
      <c r="Q208" s="138">
        <v>222370000</v>
      </c>
      <c r="R208" s="87">
        <f t="shared" si="6"/>
        <v>7799764.5262465486</v>
      </c>
      <c r="S208" s="138">
        <v>361330000</v>
      </c>
      <c r="T208" s="87">
        <f t="shared" si="7"/>
        <v>15387817.569635753</v>
      </c>
      <c r="U208" s="135"/>
      <c r="V208" s="115" t="s">
        <v>2043</v>
      </c>
      <c r="W208" s="115" t="s">
        <v>2043</v>
      </c>
      <c r="X208" s="115" t="s">
        <v>772</v>
      </c>
    </row>
    <row r="209" spans="1:24">
      <c r="A209" s="135"/>
      <c r="B209" s="135">
        <v>17</v>
      </c>
      <c r="C209" s="82">
        <v>1</v>
      </c>
      <c r="D209" s="82">
        <v>14</v>
      </c>
      <c r="E209" s="82"/>
      <c r="F209" s="83">
        <v>1407</v>
      </c>
      <c r="G209" s="82">
        <v>5</v>
      </c>
      <c r="H209" s="82"/>
      <c r="I209" s="82"/>
      <c r="J209" s="82"/>
      <c r="K209" s="82"/>
      <c r="L209" s="137">
        <v>57.095999999999997</v>
      </c>
      <c r="M209" s="137">
        <v>112.642</v>
      </c>
      <c r="N209" s="138">
        <v>7400000</v>
      </c>
      <c r="O209" s="138">
        <v>252140000</v>
      </c>
      <c r="P209" s="138">
        <v>96970000</v>
      </c>
      <c r="Q209" s="138">
        <v>155170000</v>
      </c>
      <c r="R209" s="87">
        <f t="shared" si="6"/>
        <v>7399732.4368976476</v>
      </c>
      <c r="S209" s="138">
        <v>252140000</v>
      </c>
      <c r="T209" s="87">
        <f t="shared" si="7"/>
        <v>14598582.40782235</v>
      </c>
      <c r="U209" s="135"/>
      <c r="V209" s="115" t="s">
        <v>2043</v>
      </c>
      <c r="W209" s="115" t="s">
        <v>2043</v>
      </c>
      <c r="X209" s="115" t="s">
        <v>772</v>
      </c>
    </row>
    <row r="210" spans="1:24">
      <c r="A210" s="135"/>
      <c r="B210" s="135">
        <v>17</v>
      </c>
      <c r="C210" s="82">
        <v>1</v>
      </c>
      <c r="D210" s="82">
        <v>14</v>
      </c>
      <c r="E210" s="82"/>
      <c r="F210" s="83">
        <v>1408</v>
      </c>
      <c r="G210" s="82">
        <v>5</v>
      </c>
      <c r="H210" s="82"/>
      <c r="I210" s="82"/>
      <c r="J210" s="82"/>
      <c r="K210" s="82"/>
      <c r="L210" s="137">
        <v>65.45</v>
      </c>
      <c r="M210" s="137">
        <v>129.12299999999999</v>
      </c>
      <c r="N210" s="138">
        <v>7400000</v>
      </c>
      <c r="O210" s="138">
        <v>289030000</v>
      </c>
      <c r="P210" s="138">
        <v>111150000</v>
      </c>
      <c r="Q210" s="138">
        <v>177880000</v>
      </c>
      <c r="R210" s="87">
        <f t="shared" si="6"/>
        <v>7399696.9895383893</v>
      </c>
      <c r="S210" s="138">
        <v>289030000</v>
      </c>
      <c r="T210" s="87">
        <f t="shared" si="7"/>
        <v>14598488.531400539</v>
      </c>
      <c r="U210" s="135"/>
      <c r="V210" s="115" t="s">
        <v>2043</v>
      </c>
      <c r="W210" s="115" t="s">
        <v>2043</v>
      </c>
      <c r="X210" s="115" t="s">
        <v>772</v>
      </c>
    </row>
    <row r="211" spans="1:24">
      <c r="A211" s="135"/>
      <c r="B211" s="135">
        <v>17</v>
      </c>
      <c r="C211" s="82">
        <v>1</v>
      </c>
      <c r="D211" s="82">
        <v>14</v>
      </c>
      <c r="E211" s="82"/>
      <c r="F211" s="83">
        <v>1409</v>
      </c>
      <c r="G211" s="82">
        <v>5</v>
      </c>
      <c r="H211" s="82"/>
      <c r="I211" s="82"/>
      <c r="J211" s="82"/>
      <c r="K211" s="82"/>
      <c r="L211" s="137">
        <v>101.255</v>
      </c>
      <c r="M211" s="137">
        <v>199.761</v>
      </c>
      <c r="N211" s="138">
        <v>7400000</v>
      </c>
      <c r="O211" s="138">
        <v>447150000</v>
      </c>
      <c r="P211" s="138">
        <v>171960000</v>
      </c>
      <c r="Q211" s="138">
        <v>275190000</v>
      </c>
      <c r="R211" s="87">
        <f t="shared" si="6"/>
        <v>7399751.794303284</v>
      </c>
      <c r="S211" s="138">
        <v>447150000</v>
      </c>
      <c r="T211" s="87">
        <f t="shared" si="7"/>
        <v>14598605.680527562</v>
      </c>
      <c r="U211" s="135"/>
      <c r="V211" s="115" t="s">
        <v>2043</v>
      </c>
      <c r="W211" s="115" t="s">
        <v>2043</v>
      </c>
      <c r="X211" s="115" t="s">
        <v>772</v>
      </c>
    </row>
    <row r="212" spans="1:24">
      <c r="A212" s="135"/>
      <c r="B212" s="135">
        <v>17</v>
      </c>
      <c r="C212" s="82">
        <v>3</v>
      </c>
      <c r="D212" s="82">
        <v>14</v>
      </c>
      <c r="E212" s="82"/>
      <c r="F212" s="83">
        <v>1410</v>
      </c>
      <c r="G212" s="82">
        <v>5</v>
      </c>
      <c r="H212" s="82"/>
      <c r="I212" s="82"/>
      <c r="J212" s="82"/>
      <c r="K212" s="82"/>
      <c r="L212" s="137">
        <v>77.625</v>
      </c>
      <c r="M212" s="137">
        <v>153.143</v>
      </c>
      <c r="N212" s="138">
        <v>7800000</v>
      </c>
      <c r="O212" s="138">
        <v>361330000</v>
      </c>
      <c r="P212" s="138">
        <v>129970000</v>
      </c>
      <c r="Q212" s="138">
        <v>231360000</v>
      </c>
      <c r="R212" s="87">
        <f t="shared" si="6"/>
        <v>7799764.5262465486</v>
      </c>
      <c r="S212" s="138">
        <v>361330000</v>
      </c>
      <c r="T212" s="87">
        <f t="shared" si="7"/>
        <v>15387817.569635753</v>
      </c>
      <c r="U212" s="135"/>
      <c r="V212" s="115" t="s">
        <v>2043</v>
      </c>
      <c r="W212" s="115" t="s">
        <v>2043</v>
      </c>
      <c r="X212" s="115" t="s">
        <v>772</v>
      </c>
    </row>
    <row r="213" spans="1:24">
      <c r="A213" s="135"/>
      <c r="B213" s="135">
        <v>17</v>
      </c>
      <c r="C213" s="82">
        <v>3</v>
      </c>
      <c r="D213" s="82">
        <v>14</v>
      </c>
      <c r="E213" s="82"/>
      <c r="F213" s="83">
        <v>1411</v>
      </c>
      <c r="G213" s="82">
        <v>5</v>
      </c>
      <c r="H213" s="82"/>
      <c r="I213" s="82"/>
      <c r="J213" s="82"/>
      <c r="K213" s="82"/>
      <c r="L213" s="137">
        <v>77.625</v>
      </c>
      <c r="M213" s="137">
        <v>153.14400000000001</v>
      </c>
      <c r="N213" s="138">
        <v>7800000</v>
      </c>
      <c r="O213" s="138">
        <v>361330000</v>
      </c>
      <c r="P213" s="138">
        <v>129970000</v>
      </c>
      <c r="Q213" s="138">
        <v>231360000</v>
      </c>
      <c r="R213" s="87">
        <f t="shared" si="6"/>
        <v>7799713.5953284176</v>
      </c>
      <c r="S213" s="138">
        <v>361330000</v>
      </c>
      <c r="T213" s="87">
        <f t="shared" si="7"/>
        <v>15387817.569635753</v>
      </c>
      <c r="U213" s="135"/>
      <c r="V213" s="115" t="s">
        <v>2043</v>
      </c>
      <c r="W213" s="115" t="s">
        <v>2043</v>
      </c>
      <c r="X213" s="115" t="s">
        <v>772</v>
      </c>
    </row>
    <row r="214" spans="1:24">
      <c r="A214" s="135"/>
      <c r="B214" s="135">
        <v>17</v>
      </c>
      <c r="C214" s="82">
        <v>3</v>
      </c>
      <c r="D214" s="82">
        <v>14</v>
      </c>
      <c r="E214" s="82"/>
      <c r="F214" s="83">
        <v>1412</v>
      </c>
      <c r="G214" s="82">
        <v>5</v>
      </c>
      <c r="H214" s="82"/>
      <c r="I214" s="82"/>
      <c r="J214" s="82"/>
      <c r="K214" s="82"/>
      <c r="L214" s="137">
        <v>79.358000000000004</v>
      </c>
      <c r="M214" s="137">
        <v>156.56100000000001</v>
      </c>
      <c r="N214" s="138">
        <v>7800000</v>
      </c>
      <c r="O214" s="138">
        <v>369400000</v>
      </c>
      <c r="P214" s="138">
        <v>132870000</v>
      </c>
      <c r="Q214" s="138">
        <v>236530000</v>
      </c>
      <c r="R214" s="87">
        <f t="shared" si="6"/>
        <v>7799880.0773716858</v>
      </c>
      <c r="S214" s="138">
        <v>369400000</v>
      </c>
      <c r="T214" s="87">
        <f t="shared" si="7"/>
        <v>15387951.117636388</v>
      </c>
      <c r="U214" s="135"/>
      <c r="V214" s="115" t="s">
        <v>2043</v>
      </c>
      <c r="W214" s="115" t="s">
        <v>2043</v>
      </c>
      <c r="X214" s="115" t="s">
        <v>772</v>
      </c>
    </row>
    <row r="215" spans="1:24">
      <c r="A215" s="135"/>
      <c r="B215" s="135">
        <v>17</v>
      </c>
      <c r="C215" s="82">
        <v>3</v>
      </c>
      <c r="D215" s="82">
        <v>14</v>
      </c>
      <c r="E215" s="82"/>
      <c r="F215" s="83">
        <v>1413</v>
      </c>
      <c r="G215" s="82">
        <v>5</v>
      </c>
      <c r="H215" s="82"/>
      <c r="I215" s="82"/>
      <c r="J215" s="82"/>
      <c r="K215" s="82"/>
      <c r="L215" s="137">
        <v>61.07</v>
      </c>
      <c r="M215" s="137">
        <v>120.482</v>
      </c>
      <c r="N215" s="138">
        <v>7800000</v>
      </c>
      <c r="O215" s="138">
        <v>284260000</v>
      </c>
      <c r="P215" s="138">
        <v>102250000</v>
      </c>
      <c r="Q215" s="138">
        <v>182010000</v>
      </c>
      <c r="R215" s="87">
        <f t="shared" si="6"/>
        <v>7799525.8987968573</v>
      </c>
      <c r="S215" s="138">
        <v>284260000</v>
      </c>
      <c r="T215" s="87">
        <f t="shared" si="7"/>
        <v>15387301.119024774</v>
      </c>
      <c r="U215" s="135"/>
      <c r="V215" s="115" t="s">
        <v>2043</v>
      </c>
      <c r="W215" s="115" t="s">
        <v>2043</v>
      </c>
      <c r="X215" s="115" t="s">
        <v>772</v>
      </c>
    </row>
    <row r="216" spans="1:24">
      <c r="A216" s="135"/>
      <c r="B216" s="135">
        <v>17</v>
      </c>
      <c r="C216" s="82">
        <v>3</v>
      </c>
      <c r="D216" s="82">
        <v>14</v>
      </c>
      <c r="E216" s="82"/>
      <c r="F216" s="83">
        <v>1414</v>
      </c>
      <c r="G216" s="82">
        <v>5</v>
      </c>
      <c r="H216" s="82"/>
      <c r="I216" s="82"/>
      <c r="J216" s="82"/>
      <c r="K216" s="82"/>
      <c r="L216" s="137">
        <v>47.213000000000001</v>
      </c>
      <c r="M216" s="137">
        <v>93.143999999999991</v>
      </c>
      <c r="N216" s="138">
        <v>7800000</v>
      </c>
      <c r="O216" s="138">
        <v>219770000</v>
      </c>
      <c r="P216" s="138">
        <v>79050000</v>
      </c>
      <c r="Q216" s="138">
        <v>140720000</v>
      </c>
      <c r="R216" s="87">
        <f t="shared" si="6"/>
        <v>7799884.0150113264</v>
      </c>
      <c r="S216" s="138">
        <v>219770000</v>
      </c>
      <c r="T216" s="87">
        <f t="shared" si="7"/>
        <v>15387973.581306312</v>
      </c>
      <c r="U216" s="135"/>
      <c r="V216" s="115" t="s">
        <v>2043</v>
      </c>
      <c r="W216" s="115" t="s">
        <v>2043</v>
      </c>
      <c r="X216" s="115" t="s">
        <v>772</v>
      </c>
    </row>
    <row r="217" spans="1:24">
      <c r="C217" s="89"/>
      <c r="D217" s="89"/>
      <c r="E217" s="89"/>
      <c r="F217" s="90"/>
      <c r="G217" s="89"/>
      <c r="H217" s="89"/>
      <c r="I217" s="89"/>
      <c r="J217" s="89"/>
      <c r="K217" s="89"/>
      <c r="L217" s="146"/>
      <c r="M217" s="146"/>
      <c r="N217" s="147"/>
      <c r="O217" s="147"/>
      <c r="P217" s="147"/>
      <c r="Q217" s="147"/>
      <c r="R217" s="147"/>
      <c r="S217" s="147"/>
      <c r="T217" s="147"/>
    </row>
    <row r="218" spans="1:24">
      <c r="C218" s="89"/>
      <c r="D218" s="89"/>
      <c r="E218" s="89"/>
      <c r="F218" s="90"/>
      <c r="G218" s="89"/>
      <c r="H218" s="89"/>
      <c r="I218" s="89"/>
      <c r="J218" s="89"/>
      <c r="K218" s="89"/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X267"/>
  <sheetViews>
    <sheetView workbookViewId="0">
      <selection sqref="A1:XFD1"/>
    </sheetView>
  </sheetViews>
  <sheetFormatPr defaultRowHeight="11.25"/>
  <cols>
    <col min="1" max="1" width="6.5" style="140" bestFit="1" customWidth="1"/>
    <col min="2" max="2" width="7" style="140" bestFit="1" customWidth="1"/>
    <col min="3" max="3" width="6" style="140" bestFit="1" customWidth="1"/>
    <col min="4" max="4" width="4" style="140" bestFit="1" customWidth="1"/>
    <col min="5" max="5" width="6" style="140" bestFit="1" customWidth="1"/>
    <col min="6" max="6" width="7" style="141" bestFit="1" customWidth="1"/>
    <col min="7" max="7" width="6" style="140" bestFit="1" customWidth="1"/>
    <col min="8" max="10" width="13.33203125" style="140" bestFit="1" customWidth="1"/>
    <col min="11" max="11" width="8" style="140" bestFit="1" customWidth="1"/>
    <col min="12" max="13" width="9.33203125" style="140" bestFit="1" customWidth="1"/>
    <col min="14" max="14" width="12.1640625" style="142" bestFit="1" customWidth="1"/>
    <col min="15" max="15" width="15.33203125" style="142" bestFit="1" customWidth="1"/>
    <col min="16" max="17" width="13.33203125" style="142" bestFit="1" customWidth="1"/>
    <col min="18" max="18" width="13.33203125" style="142" customWidth="1"/>
    <col min="19" max="19" width="15.33203125" style="142" bestFit="1" customWidth="1"/>
    <col min="20" max="20" width="15.33203125" style="142" customWidth="1"/>
    <col min="21" max="21" width="8" style="140" bestFit="1" customWidth="1"/>
    <col min="22" max="23" width="8.1640625" style="140" bestFit="1" customWidth="1"/>
    <col min="24" max="24" width="11.3320312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18</v>
      </c>
      <c r="C2" s="82">
        <v>5</v>
      </c>
      <c r="D2" s="82">
        <v>-2</v>
      </c>
      <c r="E2" s="82"/>
      <c r="F2" s="83" t="s">
        <v>2357</v>
      </c>
      <c r="G2" s="82">
        <v>5</v>
      </c>
      <c r="H2" s="82">
        <v>6.0756200635023552</v>
      </c>
      <c r="I2" s="82">
        <v>10.658587938516595</v>
      </c>
      <c r="J2" s="82">
        <v>7.1307503273800847</v>
      </c>
      <c r="K2" s="82"/>
      <c r="L2" s="137">
        <v>18.68</v>
      </c>
      <c r="M2" s="137">
        <v>36.469338265896681</v>
      </c>
      <c r="N2" s="87">
        <f>O2/(M2*0.3025)</f>
        <v>2499915.0593072237</v>
      </c>
      <c r="O2" s="138">
        <v>27579000</v>
      </c>
      <c r="P2" s="138">
        <v>10262000</v>
      </c>
      <c r="Q2" s="138">
        <v>17317000</v>
      </c>
      <c r="R2" s="87">
        <f>S2/(M2*0.3025)</f>
        <v>2499915.0593072237</v>
      </c>
      <c r="S2" s="138">
        <v>27579000</v>
      </c>
      <c r="T2" s="87">
        <f>S2/(L2*0.3025)</f>
        <v>4880634.2577025862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18</v>
      </c>
      <c r="C3" s="82">
        <v>5</v>
      </c>
      <c r="D3" s="82">
        <v>-2</v>
      </c>
      <c r="E3" s="82"/>
      <c r="F3" s="83" t="s">
        <v>2358</v>
      </c>
      <c r="G3" s="82">
        <v>5</v>
      </c>
      <c r="H3" s="82">
        <v>1.5644396416191826</v>
      </c>
      <c r="I3" s="82">
        <v>2.7445293353460825</v>
      </c>
      <c r="J3" s="82">
        <v>1.8361300361187474</v>
      </c>
      <c r="K3" s="82"/>
      <c r="L3" s="137">
        <v>4.8099999999999996</v>
      </c>
      <c r="M3" s="137">
        <v>9.3906593714648281</v>
      </c>
      <c r="N3" s="138">
        <v>2499758.4553668611</v>
      </c>
      <c r="O3" s="138">
        <v>7101000</v>
      </c>
      <c r="P3" s="138">
        <v>2642000</v>
      </c>
      <c r="Q3" s="138">
        <v>4459000</v>
      </c>
      <c r="R3" s="87">
        <f t="shared" ref="R3:R66" si="0">S3/(M3*0.3025)</f>
        <v>2499758.4553668611</v>
      </c>
      <c r="S3" s="138">
        <v>7101000</v>
      </c>
      <c r="T3" s="87">
        <f t="shared" ref="T3:T66" si="1">S3/(L3*0.3025)</f>
        <v>4880328.5166921541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18</v>
      </c>
      <c r="C4" s="82">
        <v>5</v>
      </c>
      <c r="D4" s="82">
        <v>-2</v>
      </c>
      <c r="E4" s="82"/>
      <c r="F4" s="83" t="s">
        <v>2359</v>
      </c>
      <c r="G4" s="82">
        <v>5</v>
      </c>
      <c r="H4" s="82">
        <v>9.949315724975218</v>
      </c>
      <c r="I4" s="82">
        <v>17.454293631650035</v>
      </c>
      <c r="J4" s="82">
        <v>11.677176258809249</v>
      </c>
      <c r="K4" s="82"/>
      <c r="L4" s="137">
        <v>30.59</v>
      </c>
      <c r="M4" s="137">
        <v>59.721469890459289</v>
      </c>
      <c r="N4" s="138">
        <v>2499979.983960418</v>
      </c>
      <c r="O4" s="138">
        <v>45164000</v>
      </c>
      <c r="P4" s="138">
        <v>16806000</v>
      </c>
      <c r="Q4" s="138">
        <v>28358000</v>
      </c>
      <c r="R4" s="87">
        <f t="shared" si="0"/>
        <v>2499979.983960418</v>
      </c>
      <c r="S4" s="138">
        <v>45164000</v>
      </c>
      <c r="T4" s="87">
        <f t="shared" si="1"/>
        <v>4880761.0114038242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18</v>
      </c>
      <c r="C5" s="82">
        <v>5</v>
      </c>
      <c r="D5" s="82">
        <v>-2</v>
      </c>
      <c r="E5" s="82"/>
      <c r="F5" s="83" t="s">
        <v>2360</v>
      </c>
      <c r="G5" s="82">
        <v>5</v>
      </c>
      <c r="H5" s="82">
        <v>9.425667528923892</v>
      </c>
      <c r="I5" s="82">
        <v>16.535646598405297</v>
      </c>
      <c r="J5" s="82">
        <v>11.062588034661395</v>
      </c>
      <c r="K5" s="82"/>
      <c r="L5" s="137">
        <v>28.98</v>
      </c>
      <c r="M5" s="137">
        <v>56.578234633066693</v>
      </c>
      <c r="N5" s="138">
        <v>2499983.0591481091</v>
      </c>
      <c r="O5" s="138">
        <v>42787000</v>
      </c>
      <c r="P5" s="138">
        <v>15921000</v>
      </c>
      <c r="Q5" s="138">
        <v>26866000</v>
      </c>
      <c r="R5" s="87">
        <f t="shared" si="0"/>
        <v>2499983.0591481091</v>
      </c>
      <c r="S5" s="138">
        <v>42787000</v>
      </c>
      <c r="T5" s="87">
        <f t="shared" si="1"/>
        <v>4880767.0151543664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18</v>
      </c>
      <c r="C6" s="82">
        <v>5</v>
      </c>
      <c r="D6" s="82">
        <v>-2</v>
      </c>
      <c r="E6" s="82"/>
      <c r="F6" s="83" t="s">
        <v>2361</v>
      </c>
      <c r="G6" s="82">
        <v>5</v>
      </c>
      <c r="H6" s="82">
        <v>7.0708768833266173</v>
      </c>
      <c r="I6" s="82">
        <v>12.404587889901006</v>
      </c>
      <c r="J6" s="82">
        <v>8.2988496850772506</v>
      </c>
      <c r="K6" s="82"/>
      <c r="L6" s="137">
        <v>21.74</v>
      </c>
      <c r="M6" s="137">
        <v>42.443437574978255</v>
      </c>
      <c r="N6" s="138">
        <v>2499933.8221963355</v>
      </c>
      <c r="O6" s="138">
        <v>32097000</v>
      </c>
      <c r="P6" s="138">
        <v>11943000</v>
      </c>
      <c r="Q6" s="138">
        <v>20154000</v>
      </c>
      <c r="R6" s="87">
        <f t="shared" si="0"/>
        <v>2499933.8221963355</v>
      </c>
      <c r="S6" s="138">
        <v>32097000</v>
      </c>
      <c r="T6" s="87">
        <f t="shared" si="1"/>
        <v>4880670.8888669247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18</v>
      </c>
      <c r="C7" s="82">
        <v>5</v>
      </c>
      <c r="D7" s="82">
        <v>-2</v>
      </c>
      <c r="E7" s="82"/>
      <c r="F7" s="83" t="s">
        <v>2362</v>
      </c>
      <c r="G7" s="82">
        <v>5</v>
      </c>
      <c r="H7" s="82">
        <v>10.21276605963458</v>
      </c>
      <c r="I7" s="82">
        <v>17.916470089369437</v>
      </c>
      <c r="J7" s="82">
        <v>11.986379029964381</v>
      </c>
      <c r="K7" s="82"/>
      <c r="L7" s="137">
        <v>31.4</v>
      </c>
      <c r="M7" s="137">
        <v>61.302849119333814</v>
      </c>
      <c r="N7" s="138">
        <v>2499984.9199304706</v>
      </c>
      <c r="O7" s="138">
        <v>46360000</v>
      </c>
      <c r="P7" s="138">
        <v>17251000</v>
      </c>
      <c r="Q7" s="138">
        <v>29109000</v>
      </c>
      <c r="R7" s="87">
        <f t="shared" si="0"/>
        <v>2499984.9199304706</v>
      </c>
      <c r="S7" s="138">
        <v>46360000</v>
      </c>
      <c r="T7" s="87">
        <f t="shared" si="1"/>
        <v>4880770.6479970524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18</v>
      </c>
      <c r="C8" s="82">
        <v>5</v>
      </c>
      <c r="D8" s="82">
        <v>-2</v>
      </c>
      <c r="E8" s="82"/>
      <c r="F8" s="83" t="s">
        <v>2363</v>
      </c>
      <c r="G8" s="82">
        <v>5</v>
      </c>
      <c r="H8" s="82">
        <v>10.21276605963458</v>
      </c>
      <c r="I8" s="82">
        <v>17.916470089369437</v>
      </c>
      <c r="J8" s="82">
        <v>11.986379029964381</v>
      </c>
      <c r="K8" s="82"/>
      <c r="L8" s="137">
        <v>31.4</v>
      </c>
      <c r="M8" s="137">
        <v>61.302849119333814</v>
      </c>
      <c r="N8" s="138">
        <v>2499984.9199304706</v>
      </c>
      <c r="O8" s="138">
        <v>46360000</v>
      </c>
      <c r="P8" s="138">
        <v>17251000</v>
      </c>
      <c r="Q8" s="138">
        <v>29109000</v>
      </c>
      <c r="R8" s="87">
        <f t="shared" si="0"/>
        <v>2499984.9199304706</v>
      </c>
      <c r="S8" s="138">
        <v>46360000</v>
      </c>
      <c r="T8" s="87">
        <f t="shared" si="1"/>
        <v>4880770.6479970524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18</v>
      </c>
      <c r="C9" s="82">
        <v>5</v>
      </c>
      <c r="D9" s="82">
        <v>-2</v>
      </c>
      <c r="E9" s="82"/>
      <c r="F9" s="83" t="s">
        <v>2364</v>
      </c>
      <c r="G9" s="82">
        <v>5</v>
      </c>
      <c r="H9" s="82">
        <v>10.21276605963458</v>
      </c>
      <c r="I9" s="82">
        <v>17.916470089369437</v>
      </c>
      <c r="J9" s="82">
        <v>11.986379029964381</v>
      </c>
      <c r="K9" s="82"/>
      <c r="L9" s="137">
        <v>31.4</v>
      </c>
      <c r="M9" s="137">
        <v>61.302849119333814</v>
      </c>
      <c r="N9" s="138">
        <v>2499984.9199304706</v>
      </c>
      <c r="O9" s="138">
        <v>46360000</v>
      </c>
      <c r="P9" s="138">
        <v>17251000</v>
      </c>
      <c r="Q9" s="138">
        <v>29109000</v>
      </c>
      <c r="R9" s="87">
        <f t="shared" si="0"/>
        <v>2499984.9199304706</v>
      </c>
      <c r="S9" s="138">
        <v>46360000</v>
      </c>
      <c r="T9" s="87">
        <f t="shared" si="1"/>
        <v>4880770.6479970524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18</v>
      </c>
      <c r="C10" s="82">
        <v>5</v>
      </c>
      <c r="D10" s="82">
        <v>-2</v>
      </c>
      <c r="E10" s="82"/>
      <c r="F10" s="83" t="s">
        <v>2365</v>
      </c>
      <c r="G10" s="82">
        <v>5</v>
      </c>
      <c r="H10" s="82">
        <v>10.21276605963458</v>
      </c>
      <c r="I10" s="82">
        <v>17.916470089369437</v>
      </c>
      <c r="J10" s="82">
        <v>11.986379029964381</v>
      </c>
      <c r="K10" s="82"/>
      <c r="L10" s="137">
        <v>31.4</v>
      </c>
      <c r="M10" s="137">
        <v>61.302849119333814</v>
      </c>
      <c r="N10" s="138">
        <v>2499984.9199304706</v>
      </c>
      <c r="O10" s="138">
        <v>46360000</v>
      </c>
      <c r="P10" s="138">
        <v>17251000</v>
      </c>
      <c r="Q10" s="138">
        <v>29109000</v>
      </c>
      <c r="R10" s="87">
        <f t="shared" si="0"/>
        <v>2499984.9199304706</v>
      </c>
      <c r="S10" s="138">
        <v>46360000</v>
      </c>
      <c r="T10" s="87">
        <f t="shared" si="1"/>
        <v>4880770.6479970524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18</v>
      </c>
      <c r="C11" s="82">
        <v>5</v>
      </c>
      <c r="D11" s="82">
        <v>-2</v>
      </c>
      <c r="E11" s="82"/>
      <c r="F11" s="83" t="s">
        <v>2366</v>
      </c>
      <c r="G11" s="82">
        <v>5</v>
      </c>
      <c r="H11" s="82">
        <v>10.21276605963458</v>
      </c>
      <c r="I11" s="82">
        <v>17.916470089369437</v>
      </c>
      <c r="J11" s="82">
        <v>11.986379029964381</v>
      </c>
      <c r="K11" s="82"/>
      <c r="L11" s="137">
        <v>31.4</v>
      </c>
      <c r="M11" s="137">
        <v>61.302849119333814</v>
      </c>
      <c r="N11" s="138">
        <v>2499984.9199304706</v>
      </c>
      <c r="O11" s="138">
        <v>46360000</v>
      </c>
      <c r="P11" s="138">
        <v>17251000</v>
      </c>
      <c r="Q11" s="138">
        <v>29109000</v>
      </c>
      <c r="R11" s="87">
        <f t="shared" si="0"/>
        <v>2499984.9199304706</v>
      </c>
      <c r="S11" s="138">
        <v>46360000</v>
      </c>
      <c r="T11" s="87">
        <f t="shared" si="1"/>
        <v>4880770.6479970524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18</v>
      </c>
      <c r="C12" s="82">
        <v>5</v>
      </c>
      <c r="D12" s="82">
        <v>-2</v>
      </c>
      <c r="E12" s="82"/>
      <c r="F12" s="83" t="s">
        <v>2367</v>
      </c>
      <c r="G12" s="82">
        <v>5</v>
      </c>
      <c r="H12" s="82">
        <v>10.21276605963458</v>
      </c>
      <c r="I12" s="82">
        <v>17.916470089369437</v>
      </c>
      <c r="J12" s="82">
        <v>11.986379029964381</v>
      </c>
      <c r="K12" s="82"/>
      <c r="L12" s="137">
        <v>31.4</v>
      </c>
      <c r="M12" s="137">
        <v>61.302849119333814</v>
      </c>
      <c r="N12" s="138">
        <v>2499984.9199304706</v>
      </c>
      <c r="O12" s="138">
        <v>46360000</v>
      </c>
      <c r="P12" s="138">
        <v>17251000</v>
      </c>
      <c r="Q12" s="138">
        <v>29109000</v>
      </c>
      <c r="R12" s="87">
        <f t="shared" si="0"/>
        <v>2499984.9199304706</v>
      </c>
      <c r="S12" s="138">
        <v>46360000</v>
      </c>
      <c r="T12" s="87">
        <f t="shared" si="1"/>
        <v>4880770.6479970524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18</v>
      </c>
      <c r="C13" s="82">
        <v>5</v>
      </c>
      <c r="D13" s="82">
        <v>-2</v>
      </c>
      <c r="E13" s="82"/>
      <c r="F13" s="83" t="s">
        <v>2368</v>
      </c>
      <c r="G13" s="82">
        <v>5</v>
      </c>
      <c r="H13" s="82">
        <v>10.407914455678554</v>
      </c>
      <c r="I13" s="82">
        <v>18.258823021013438</v>
      </c>
      <c r="J13" s="82">
        <v>12.215418119708923</v>
      </c>
      <c r="K13" s="82"/>
      <c r="L13" s="137">
        <v>32</v>
      </c>
      <c r="M13" s="137">
        <v>62.474241140722363</v>
      </c>
      <c r="N13" s="138">
        <v>2499992.3346829829</v>
      </c>
      <c r="O13" s="138">
        <v>47246000</v>
      </c>
      <c r="P13" s="138">
        <v>17580000</v>
      </c>
      <c r="Q13" s="138">
        <v>29666000</v>
      </c>
      <c r="R13" s="87">
        <f t="shared" si="0"/>
        <v>2499992.3346829829</v>
      </c>
      <c r="S13" s="138">
        <v>47246000</v>
      </c>
      <c r="T13" s="87">
        <f t="shared" si="1"/>
        <v>4880785.1239669425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18</v>
      </c>
      <c r="C14" s="82">
        <v>5</v>
      </c>
      <c r="D14" s="82">
        <v>-2</v>
      </c>
      <c r="E14" s="82"/>
      <c r="F14" s="83" t="s">
        <v>2369</v>
      </c>
      <c r="G14" s="82">
        <v>5</v>
      </c>
      <c r="H14" s="82">
        <v>34.287573184926039</v>
      </c>
      <c r="I14" s="82">
        <v>60.151410089851154</v>
      </c>
      <c r="J14" s="82">
        <v>40.242168068116086</v>
      </c>
      <c r="K14" s="82"/>
      <c r="L14" s="137">
        <v>105.42</v>
      </c>
      <c r="M14" s="137">
        <v>205.81357815796724</v>
      </c>
      <c r="N14" s="138">
        <v>2499991.6721239933</v>
      </c>
      <c r="O14" s="138">
        <v>155646000</v>
      </c>
      <c r="P14" s="138">
        <v>57916000</v>
      </c>
      <c r="Q14" s="138">
        <v>97730000</v>
      </c>
      <c r="R14" s="87">
        <f t="shared" si="0"/>
        <v>2499991.6721239933</v>
      </c>
      <c r="S14" s="138">
        <v>155646000</v>
      </c>
      <c r="T14" s="87">
        <f t="shared" si="1"/>
        <v>4880783.830439752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18</v>
      </c>
      <c r="C15" s="82">
        <v>5</v>
      </c>
      <c r="D15" s="82">
        <v>-2</v>
      </c>
      <c r="E15" s="82"/>
      <c r="F15" s="83" t="s">
        <v>2370</v>
      </c>
      <c r="G15" s="82">
        <v>5</v>
      </c>
      <c r="H15" s="82">
        <v>12.063423348784925</v>
      </c>
      <c r="I15" s="82">
        <v>21.163117057793389</v>
      </c>
      <c r="J15" s="82">
        <v>14.158433064375126</v>
      </c>
      <c r="K15" s="82"/>
      <c r="L15" s="137">
        <v>37.090000000000003</v>
      </c>
      <c r="M15" s="137">
        <v>72.411550122168521</v>
      </c>
      <c r="N15" s="138">
        <v>2499989.2816565</v>
      </c>
      <c r="O15" s="138">
        <v>54761000</v>
      </c>
      <c r="P15" s="138">
        <v>20377000</v>
      </c>
      <c r="Q15" s="138">
        <v>34384000</v>
      </c>
      <c r="R15" s="87">
        <f t="shared" si="0"/>
        <v>2499989.2816565</v>
      </c>
      <c r="S15" s="138">
        <v>54761000</v>
      </c>
      <c r="T15" s="87">
        <f t="shared" si="1"/>
        <v>4880779.1634821706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18</v>
      </c>
      <c r="C16" s="82">
        <v>5</v>
      </c>
      <c r="D16" s="82">
        <v>-2</v>
      </c>
      <c r="E16" s="82"/>
      <c r="F16" s="83" t="s">
        <v>2371</v>
      </c>
      <c r="G16" s="82">
        <v>5</v>
      </c>
      <c r="H16" s="82">
        <v>13.985635049818057</v>
      </c>
      <c r="I16" s="82">
        <v>24.53529343448681</v>
      </c>
      <c r="J16" s="82">
        <v>16.414468098358867</v>
      </c>
      <c r="K16" s="82"/>
      <c r="L16" s="137">
        <v>43</v>
      </c>
      <c r="M16" s="137">
        <v>83.949761532845685</v>
      </c>
      <c r="N16" s="138">
        <v>2499999.7180834762</v>
      </c>
      <c r="O16" s="138">
        <v>63487000</v>
      </c>
      <c r="P16" s="138">
        <v>23624000</v>
      </c>
      <c r="Q16" s="138">
        <v>39863000</v>
      </c>
      <c r="R16" s="87">
        <f t="shared" si="0"/>
        <v>2499999.7180834762</v>
      </c>
      <c r="S16" s="138">
        <v>63487000</v>
      </c>
      <c r="T16" s="87">
        <f t="shared" si="1"/>
        <v>4880799.5387276569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18</v>
      </c>
      <c r="C17" s="82">
        <v>5</v>
      </c>
      <c r="D17" s="82">
        <v>-2</v>
      </c>
      <c r="E17" s="82"/>
      <c r="F17" s="83" t="s">
        <v>2372</v>
      </c>
      <c r="G17" s="82">
        <v>5</v>
      </c>
      <c r="H17" s="82">
        <v>12.935086184448005</v>
      </c>
      <c r="I17" s="82">
        <v>22.692293485803269</v>
      </c>
      <c r="J17" s="82">
        <v>15.18147433190075</v>
      </c>
      <c r="K17" s="82"/>
      <c r="L17" s="137">
        <v>39.770000000000003</v>
      </c>
      <c r="M17" s="137">
        <v>77.643767817704031</v>
      </c>
      <c r="N17" s="138">
        <v>2499995.7673979714</v>
      </c>
      <c r="O17" s="138">
        <v>58718000</v>
      </c>
      <c r="P17" s="138">
        <v>21849000</v>
      </c>
      <c r="Q17" s="138">
        <v>36869000</v>
      </c>
      <c r="R17" s="87">
        <f t="shared" si="0"/>
        <v>2499995.7673979714</v>
      </c>
      <c r="S17" s="138">
        <v>58718000</v>
      </c>
      <c r="T17" s="87">
        <f t="shared" si="1"/>
        <v>4880791.8257251922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18</v>
      </c>
      <c r="C18" s="82">
        <v>5</v>
      </c>
      <c r="D18" s="82">
        <v>-2</v>
      </c>
      <c r="E18" s="82"/>
      <c r="F18" s="83" t="s">
        <v>2373</v>
      </c>
      <c r="G18" s="82">
        <v>5</v>
      </c>
      <c r="H18" s="82">
        <v>8.9150292259421615</v>
      </c>
      <c r="I18" s="82">
        <v>15.639823093936824</v>
      </c>
      <c r="J18" s="82">
        <v>10.463269083163174</v>
      </c>
      <c r="K18" s="82"/>
      <c r="L18" s="137">
        <v>27.41</v>
      </c>
      <c r="M18" s="137">
        <v>53.513092177099999</v>
      </c>
      <c r="N18" s="138">
        <v>2499982.9525655368</v>
      </c>
      <c r="O18" s="138">
        <v>40469000</v>
      </c>
      <c r="P18" s="138">
        <v>15059000</v>
      </c>
      <c r="Q18" s="138">
        <v>25410000</v>
      </c>
      <c r="R18" s="87">
        <f t="shared" si="0"/>
        <v>2499982.9525655368</v>
      </c>
      <c r="S18" s="138">
        <v>40469000</v>
      </c>
      <c r="T18" s="87">
        <f t="shared" si="1"/>
        <v>4880766.8070710758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18</v>
      </c>
      <c r="C19" s="82">
        <v>5</v>
      </c>
      <c r="D19" s="82">
        <v>-2</v>
      </c>
      <c r="E19" s="82"/>
      <c r="F19" s="83" t="s">
        <v>2374</v>
      </c>
      <c r="G19" s="82">
        <v>5</v>
      </c>
      <c r="H19" s="82">
        <v>13.985635049818057</v>
      </c>
      <c r="I19" s="82">
        <v>24.53529343448681</v>
      </c>
      <c r="J19" s="82">
        <v>16.414468098358867</v>
      </c>
      <c r="K19" s="82"/>
      <c r="L19" s="137">
        <v>43</v>
      </c>
      <c r="M19" s="137">
        <v>83.949761532845685</v>
      </c>
      <c r="N19" s="138">
        <v>2499999.7180834762</v>
      </c>
      <c r="O19" s="138">
        <v>63487000</v>
      </c>
      <c r="P19" s="138">
        <v>23624000</v>
      </c>
      <c r="Q19" s="138">
        <v>39863000</v>
      </c>
      <c r="R19" s="87">
        <f t="shared" si="0"/>
        <v>2499999.7180834762</v>
      </c>
      <c r="S19" s="138">
        <v>63487000</v>
      </c>
      <c r="T19" s="87">
        <f t="shared" si="1"/>
        <v>4880799.5387276569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18</v>
      </c>
      <c r="C20" s="82">
        <v>5</v>
      </c>
      <c r="D20" s="82">
        <v>-2</v>
      </c>
      <c r="E20" s="82"/>
      <c r="F20" s="83" t="s">
        <v>2375</v>
      </c>
      <c r="G20" s="82">
        <v>5</v>
      </c>
      <c r="H20" s="82">
        <v>12.063423348784925</v>
      </c>
      <c r="I20" s="82">
        <v>21.163117057793389</v>
      </c>
      <c r="J20" s="82">
        <v>14.158433064375126</v>
      </c>
      <c r="K20" s="82"/>
      <c r="L20" s="137">
        <v>37.090000000000003</v>
      </c>
      <c r="M20" s="137">
        <v>72.411550122168521</v>
      </c>
      <c r="N20" s="138">
        <v>2499989.2816565</v>
      </c>
      <c r="O20" s="138">
        <v>54761000</v>
      </c>
      <c r="P20" s="138">
        <v>20377000</v>
      </c>
      <c r="Q20" s="138">
        <v>34384000</v>
      </c>
      <c r="R20" s="87">
        <f t="shared" si="0"/>
        <v>2499989.2816565</v>
      </c>
      <c r="S20" s="138">
        <v>54761000</v>
      </c>
      <c r="T20" s="87">
        <f t="shared" si="1"/>
        <v>4880779.1634821706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18</v>
      </c>
      <c r="C21" s="82">
        <v>5</v>
      </c>
      <c r="D21" s="82">
        <v>-2</v>
      </c>
      <c r="E21" s="82"/>
      <c r="F21" s="83" t="s">
        <v>2376</v>
      </c>
      <c r="G21" s="82">
        <v>5</v>
      </c>
      <c r="H21" s="82">
        <v>14.597100024089173</v>
      </c>
      <c r="I21" s="82">
        <v>25.607999286971353</v>
      </c>
      <c r="J21" s="82">
        <v>17.132123912891768</v>
      </c>
      <c r="K21" s="82"/>
      <c r="L21" s="137">
        <v>44.88</v>
      </c>
      <c r="M21" s="137">
        <v>87.620123199863116</v>
      </c>
      <c r="N21" s="138">
        <v>2499972.9044507868</v>
      </c>
      <c r="O21" s="138">
        <v>66262000</v>
      </c>
      <c r="P21" s="138">
        <v>24656000</v>
      </c>
      <c r="Q21" s="138">
        <v>41606000</v>
      </c>
      <c r="R21" s="87">
        <f t="shared" si="0"/>
        <v>2499972.9044507868</v>
      </c>
      <c r="S21" s="138">
        <v>66262000</v>
      </c>
      <c r="T21" s="87">
        <f t="shared" si="1"/>
        <v>4880747.1899353284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18</v>
      </c>
      <c r="C22" s="82">
        <v>5</v>
      </c>
      <c r="D22" s="82">
        <v>-2</v>
      </c>
      <c r="E22" s="82"/>
      <c r="F22" s="83" t="s">
        <v>2377</v>
      </c>
      <c r="G22" s="82">
        <v>5</v>
      </c>
      <c r="H22" s="82">
        <v>14.115733980514038</v>
      </c>
      <c r="I22" s="82">
        <v>24.763528722249479</v>
      </c>
      <c r="J22" s="82">
        <v>16.567160824855229</v>
      </c>
      <c r="K22" s="82"/>
      <c r="L22" s="137">
        <v>43.4</v>
      </c>
      <c r="M22" s="137">
        <v>84.730689547104703</v>
      </c>
      <c r="N22" s="138">
        <v>2499977.2162914956</v>
      </c>
      <c r="O22" s="138">
        <v>64077000</v>
      </c>
      <c r="P22" s="138">
        <v>23843000</v>
      </c>
      <c r="Q22" s="138">
        <v>40234000</v>
      </c>
      <c r="R22" s="87">
        <f t="shared" si="0"/>
        <v>2499977.2162914956</v>
      </c>
      <c r="S22" s="138">
        <v>64077000</v>
      </c>
      <c r="T22" s="87">
        <f t="shared" si="1"/>
        <v>4880755.6080283355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18</v>
      </c>
      <c r="C23" s="82">
        <v>1</v>
      </c>
      <c r="D23" s="82">
        <v>-1</v>
      </c>
      <c r="E23" s="82"/>
      <c r="F23" s="83" t="s">
        <v>1916</v>
      </c>
      <c r="G23" s="82">
        <v>5</v>
      </c>
      <c r="H23" s="82">
        <v>63.231332791514617</v>
      </c>
      <c r="I23" s="82">
        <v>110.9280557348507</v>
      </c>
      <c r="J23" s="82">
        <v>74.212482395394119</v>
      </c>
      <c r="K23" s="82"/>
      <c r="L23" s="137">
        <v>194.41</v>
      </c>
      <c r="M23" s="137">
        <v>379.55053813024483</v>
      </c>
      <c r="N23" s="138">
        <v>3549992.7349073966</v>
      </c>
      <c r="O23" s="138">
        <v>407589000</v>
      </c>
      <c r="P23" s="138">
        <v>151664000</v>
      </c>
      <c r="Q23" s="138">
        <v>255925000</v>
      </c>
      <c r="R23" s="87">
        <f t="shared" si="0"/>
        <v>3549992.7349073966</v>
      </c>
      <c r="S23" s="138">
        <v>407589000</v>
      </c>
      <c r="T23" s="87">
        <f t="shared" si="1"/>
        <v>6930721.942763037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18</v>
      </c>
      <c r="C24" s="82">
        <v>1</v>
      </c>
      <c r="D24" s="82">
        <v>-1</v>
      </c>
      <c r="E24" s="82"/>
      <c r="F24" s="83" t="s">
        <v>1324</v>
      </c>
      <c r="G24" s="82">
        <v>5</v>
      </c>
      <c r="H24" s="82">
        <v>21.35573947374543</v>
      </c>
      <c r="I24" s="82">
        <v>37.46482248624195</v>
      </c>
      <c r="J24" s="82">
        <v>25.06451105437775</v>
      </c>
      <c r="K24" s="82"/>
      <c r="L24" s="137">
        <v>65.66</v>
      </c>
      <c r="M24" s="137">
        <v>128.18933354061971</v>
      </c>
      <c r="N24" s="138">
        <v>3399981.1862345263</v>
      </c>
      <c r="O24" s="138">
        <v>131842000</v>
      </c>
      <c r="P24" s="138">
        <v>49058000</v>
      </c>
      <c r="Q24" s="138">
        <v>82784000</v>
      </c>
      <c r="R24" s="87">
        <f t="shared" si="0"/>
        <v>3399981.1862345263</v>
      </c>
      <c r="S24" s="138">
        <v>131842000</v>
      </c>
      <c r="T24" s="87">
        <f t="shared" si="1"/>
        <v>6637851.3907104721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18</v>
      </c>
      <c r="C25" s="82">
        <v>1</v>
      </c>
      <c r="D25" s="82">
        <v>-1</v>
      </c>
      <c r="E25" s="82"/>
      <c r="F25" s="83" t="s">
        <v>1325</v>
      </c>
      <c r="G25" s="82">
        <v>5</v>
      </c>
      <c r="H25" s="82">
        <v>30.989565291782895</v>
      </c>
      <c r="I25" s="82">
        <v>54.365645545067515</v>
      </c>
      <c r="J25" s="82">
        <v>36.371407451433321</v>
      </c>
      <c r="K25" s="82"/>
      <c r="L25" s="137">
        <v>95.28</v>
      </c>
      <c r="M25" s="137">
        <v>186.01705299650084</v>
      </c>
      <c r="N25" s="138">
        <v>3449999.1659260537</v>
      </c>
      <c r="O25" s="138">
        <v>194132000</v>
      </c>
      <c r="P25" s="138">
        <v>72237000</v>
      </c>
      <c r="Q25" s="138">
        <v>121895000</v>
      </c>
      <c r="R25" s="87">
        <f t="shared" si="0"/>
        <v>3449999.1659260537</v>
      </c>
      <c r="S25" s="138">
        <v>194132000</v>
      </c>
      <c r="T25" s="87">
        <f t="shared" si="1"/>
        <v>6735502.4946048539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18</v>
      </c>
      <c r="C26" s="82">
        <v>1</v>
      </c>
      <c r="D26" s="82">
        <v>-1</v>
      </c>
      <c r="E26" s="82"/>
      <c r="F26" s="83" t="s">
        <v>1326</v>
      </c>
      <c r="G26" s="82">
        <v>5</v>
      </c>
      <c r="H26" s="82">
        <v>29.792655129379863</v>
      </c>
      <c r="I26" s="82">
        <v>52.265880897650966</v>
      </c>
      <c r="J26" s="82">
        <v>34.966634367666792</v>
      </c>
      <c r="K26" s="82"/>
      <c r="L26" s="137">
        <v>91.6</v>
      </c>
      <c r="M26" s="137">
        <v>178.83251526531774</v>
      </c>
      <c r="N26" s="138">
        <v>3449998.4519655192</v>
      </c>
      <c r="O26" s="138">
        <v>186634000</v>
      </c>
      <c r="P26" s="138">
        <v>69447000</v>
      </c>
      <c r="Q26" s="138">
        <v>117187000</v>
      </c>
      <c r="R26" s="87">
        <f t="shared" si="0"/>
        <v>3449998.4519655192</v>
      </c>
      <c r="S26" s="138">
        <v>186634000</v>
      </c>
      <c r="T26" s="87">
        <f t="shared" si="1"/>
        <v>6735501.1007253975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18</v>
      </c>
      <c r="C27" s="82">
        <v>1</v>
      </c>
      <c r="D27" s="82">
        <v>-1</v>
      </c>
      <c r="E27" s="82"/>
      <c r="F27" s="83" t="s">
        <v>1917</v>
      </c>
      <c r="G27" s="82">
        <v>5</v>
      </c>
      <c r="H27" s="82">
        <v>25.697791285723831</v>
      </c>
      <c r="I27" s="82">
        <v>45.082175215320994</v>
      </c>
      <c r="J27" s="82">
        <v>30.160630801193815</v>
      </c>
      <c r="K27" s="82"/>
      <c r="L27" s="137">
        <v>79.010000000000005</v>
      </c>
      <c r="M27" s="137">
        <v>154.2528060165148</v>
      </c>
      <c r="N27" s="138">
        <v>3449998.1852483787</v>
      </c>
      <c r="O27" s="138">
        <v>160982000</v>
      </c>
      <c r="P27" s="138">
        <v>59901000</v>
      </c>
      <c r="Q27" s="138">
        <v>101081000</v>
      </c>
      <c r="R27" s="87">
        <f t="shared" si="0"/>
        <v>3449998.1852483787</v>
      </c>
      <c r="S27" s="138">
        <v>160982000</v>
      </c>
      <c r="T27" s="87">
        <f t="shared" si="1"/>
        <v>6735500.5800081789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18</v>
      </c>
      <c r="C28" s="82">
        <v>1</v>
      </c>
      <c r="D28" s="82">
        <v>-1</v>
      </c>
      <c r="E28" s="82"/>
      <c r="F28" s="83" t="s">
        <v>1918</v>
      </c>
      <c r="G28" s="82">
        <v>5</v>
      </c>
      <c r="H28" s="82">
        <v>31.282287885848859</v>
      </c>
      <c r="I28" s="82">
        <v>54.879174942533524</v>
      </c>
      <c r="J28" s="82">
        <v>36.71496608605014</v>
      </c>
      <c r="K28" s="82"/>
      <c r="L28" s="137">
        <v>96.18</v>
      </c>
      <c r="M28" s="137">
        <v>187.77414102858367</v>
      </c>
      <c r="N28" s="138">
        <v>3499984.6516150781</v>
      </c>
      <c r="O28" s="138">
        <v>198805000</v>
      </c>
      <c r="P28" s="138">
        <v>73975000</v>
      </c>
      <c r="Q28" s="138">
        <v>124830000</v>
      </c>
      <c r="R28" s="87">
        <f t="shared" si="0"/>
        <v>3499984.6516150781</v>
      </c>
      <c r="S28" s="138">
        <v>198805000</v>
      </c>
      <c r="T28" s="87">
        <f t="shared" si="1"/>
        <v>6833090.1598071102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18</v>
      </c>
      <c r="C29" s="82">
        <v>1</v>
      </c>
      <c r="D29" s="82">
        <v>-1</v>
      </c>
      <c r="E29" s="82"/>
      <c r="F29" s="83" t="s">
        <v>1919</v>
      </c>
      <c r="G29" s="82">
        <v>5</v>
      </c>
      <c r="H29" s="82">
        <v>51.099607504114303</v>
      </c>
      <c r="I29" s="82">
        <v>89.645115150981923</v>
      </c>
      <c r="J29" s="82">
        <v>59.973885649608413</v>
      </c>
      <c r="K29" s="82"/>
      <c r="L29" s="137">
        <v>157.11000000000001</v>
      </c>
      <c r="M29" s="137">
        <v>306.72900080059037</v>
      </c>
      <c r="N29" s="138">
        <v>3549993.4716676041</v>
      </c>
      <c r="O29" s="138">
        <v>329388000</v>
      </c>
      <c r="P29" s="138">
        <v>122565000</v>
      </c>
      <c r="Q29" s="138">
        <v>206823000</v>
      </c>
      <c r="R29" s="87">
        <f t="shared" si="0"/>
        <v>3549993.4716676041</v>
      </c>
      <c r="S29" s="138">
        <v>329388000</v>
      </c>
      <c r="T29" s="87">
        <f t="shared" si="1"/>
        <v>6930723.3811547523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18</v>
      </c>
      <c r="C30" s="82">
        <v>1</v>
      </c>
      <c r="D30" s="82">
        <v>-1</v>
      </c>
      <c r="E30" s="82"/>
      <c r="F30" s="83" t="s">
        <v>1920</v>
      </c>
      <c r="G30" s="82">
        <v>5</v>
      </c>
      <c r="H30" s="82">
        <v>41.0397076880475</v>
      </c>
      <c r="I30" s="82">
        <v>71.996821524733619</v>
      </c>
      <c r="J30" s="82">
        <v>48.166920573277253</v>
      </c>
      <c r="K30" s="82"/>
      <c r="L30" s="137">
        <v>126.18</v>
      </c>
      <c r="M30" s="137">
        <v>246.34374209801086</v>
      </c>
      <c r="N30" s="138">
        <v>3549994.8195011378</v>
      </c>
      <c r="O30" s="138">
        <v>264542000</v>
      </c>
      <c r="P30" s="138">
        <v>98436000</v>
      </c>
      <c r="Q30" s="138">
        <v>166106000</v>
      </c>
      <c r="R30" s="87">
        <f t="shared" si="0"/>
        <v>3549994.8195011378</v>
      </c>
      <c r="S30" s="138">
        <v>264542000</v>
      </c>
      <c r="T30" s="87">
        <f t="shared" si="1"/>
        <v>6930726.0125571629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18</v>
      </c>
      <c r="C31" s="82">
        <v>1</v>
      </c>
      <c r="D31" s="82">
        <v>-1</v>
      </c>
      <c r="E31" s="82"/>
      <c r="F31" s="83" t="s">
        <v>1930</v>
      </c>
      <c r="G31" s="82">
        <v>5</v>
      </c>
      <c r="H31" s="82">
        <v>25.053801578778717</v>
      </c>
      <c r="I31" s="82">
        <v>43.952410540895791</v>
      </c>
      <c r="J31" s="82">
        <v>29.404801805036826</v>
      </c>
      <c r="K31" s="82"/>
      <c r="L31" s="137">
        <v>77.03</v>
      </c>
      <c r="M31" s="137">
        <v>150.38721234593262</v>
      </c>
      <c r="N31" s="138">
        <v>3549998.5127540566</v>
      </c>
      <c r="O31" s="138">
        <v>161497000</v>
      </c>
      <c r="P31" s="138">
        <v>60093000</v>
      </c>
      <c r="Q31" s="138">
        <v>101404000</v>
      </c>
      <c r="R31" s="87">
        <f t="shared" si="0"/>
        <v>3549998.5127540566</v>
      </c>
      <c r="S31" s="138">
        <v>161497000</v>
      </c>
      <c r="T31" s="87">
        <f t="shared" si="1"/>
        <v>6930733.2229688335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18</v>
      </c>
      <c r="C32" s="82">
        <v>1</v>
      </c>
      <c r="D32" s="82">
        <v>-1</v>
      </c>
      <c r="E32" s="82"/>
      <c r="F32" s="83" t="s">
        <v>1931</v>
      </c>
      <c r="G32" s="82">
        <v>5</v>
      </c>
      <c r="H32" s="82">
        <v>25.053801578778717</v>
      </c>
      <c r="I32" s="82">
        <v>43.952410540895791</v>
      </c>
      <c r="J32" s="82">
        <v>29.404801805036826</v>
      </c>
      <c r="K32" s="82"/>
      <c r="L32" s="137">
        <v>77.03</v>
      </c>
      <c r="M32" s="137">
        <v>150.38721234593262</v>
      </c>
      <c r="N32" s="138">
        <v>3549998.5127540566</v>
      </c>
      <c r="O32" s="138">
        <v>161497000</v>
      </c>
      <c r="P32" s="138">
        <v>60093000</v>
      </c>
      <c r="Q32" s="138">
        <v>101404000</v>
      </c>
      <c r="R32" s="87">
        <f t="shared" si="0"/>
        <v>3549998.5127540566</v>
      </c>
      <c r="S32" s="138">
        <v>161497000</v>
      </c>
      <c r="T32" s="87">
        <f t="shared" si="1"/>
        <v>6930733.2229688335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18</v>
      </c>
      <c r="C33" s="82">
        <v>1</v>
      </c>
      <c r="D33" s="82">
        <v>-1</v>
      </c>
      <c r="E33" s="82"/>
      <c r="F33" s="83" t="s">
        <v>1932</v>
      </c>
      <c r="G33" s="82">
        <v>5</v>
      </c>
      <c r="H33" s="82">
        <v>26.475132396632326</v>
      </c>
      <c r="I33" s="82">
        <v>46.445881059702941</v>
      </c>
      <c r="J33" s="82">
        <v>31.072969842009577</v>
      </c>
      <c r="K33" s="82"/>
      <c r="L33" s="137">
        <v>81.400000000000006</v>
      </c>
      <c r="M33" s="137">
        <v>158.91885090171252</v>
      </c>
      <c r="N33" s="138">
        <v>3549979.5932634133</v>
      </c>
      <c r="O33" s="138">
        <v>170658000</v>
      </c>
      <c r="P33" s="138">
        <v>63502000</v>
      </c>
      <c r="Q33" s="138">
        <v>107156000</v>
      </c>
      <c r="R33" s="87">
        <f t="shared" si="0"/>
        <v>3549979.5932634133</v>
      </c>
      <c r="S33" s="138">
        <v>170658000</v>
      </c>
      <c r="T33" s="87">
        <f t="shared" si="1"/>
        <v>6930696.2860681871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18</v>
      </c>
      <c r="C34" s="82">
        <v>1</v>
      </c>
      <c r="D34" s="82">
        <v>-1</v>
      </c>
      <c r="E34" s="82"/>
      <c r="F34" s="83" t="s">
        <v>1935</v>
      </c>
      <c r="G34" s="82">
        <v>5</v>
      </c>
      <c r="H34" s="82">
        <v>18.369969014272648</v>
      </c>
      <c r="I34" s="82">
        <v>32.226822632088719</v>
      </c>
      <c r="J34" s="82">
        <v>21.560212981286249</v>
      </c>
      <c r="K34" s="82"/>
      <c r="L34" s="137">
        <v>56.48</v>
      </c>
      <c r="M34" s="137">
        <v>110.26703561337496</v>
      </c>
      <c r="N34" s="138">
        <v>3549999.6141804005</v>
      </c>
      <c r="O34" s="138">
        <v>118413000</v>
      </c>
      <c r="P34" s="138">
        <v>44061000</v>
      </c>
      <c r="Q34" s="138">
        <v>74352000</v>
      </c>
      <c r="R34" s="87">
        <f t="shared" si="0"/>
        <v>3549999.6141804005</v>
      </c>
      <c r="S34" s="138">
        <v>118413000</v>
      </c>
      <c r="T34" s="87">
        <f t="shared" si="1"/>
        <v>6930735.3733055526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18</v>
      </c>
      <c r="C35" s="82">
        <v>1</v>
      </c>
      <c r="D35" s="82">
        <v>-1</v>
      </c>
      <c r="E35" s="82"/>
      <c r="F35" s="83" t="s">
        <v>1936</v>
      </c>
      <c r="G35" s="82">
        <v>5</v>
      </c>
      <c r="H35" s="82">
        <v>31.435154129416635</v>
      </c>
      <c r="I35" s="82">
        <v>55.147351405654653</v>
      </c>
      <c r="J35" s="82">
        <v>36.894380039683362</v>
      </c>
      <c r="K35" s="82"/>
      <c r="L35" s="137">
        <v>96.65</v>
      </c>
      <c r="M35" s="137">
        <v>188.69173144533801</v>
      </c>
      <c r="N35" s="138">
        <v>3549994.1641512532</v>
      </c>
      <c r="O35" s="138">
        <v>202631000</v>
      </c>
      <c r="P35" s="138">
        <v>75399000</v>
      </c>
      <c r="Q35" s="138">
        <v>127232000</v>
      </c>
      <c r="R35" s="87">
        <f t="shared" si="0"/>
        <v>3549994.1641512532</v>
      </c>
      <c r="S35" s="138">
        <v>202631000</v>
      </c>
      <c r="T35" s="87">
        <f t="shared" si="1"/>
        <v>6930724.7331044534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18</v>
      </c>
      <c r="C36" s="82">
        <v>1</v>
      </c>
      <c r="D36" s="82">
        <v>-1</v>
      </c>
      <c r="E36" s="82"/>
      <c r="F36" s="83" t="s">
        <v>1937</v>
      </c>
      <c r="G36" s="82">
        <v>5</v>
      </c>
      <c r="H36" s="82">
        <v>16.145277299371358</v>
      </c>
      <c r="I36" s="82">
        <v>28.3239992113471</v>
      </c>
      <c r="J36" s="82">
        <v>18.949167358198469</v>
      </c>
      <c r="K36" s="82"/>
      <c r="L36" s="137">
        <v>49.64</v>
      </c>
      <c r="M36" s="137">
        <v>96.913166569545567</v>
      </c>
      <c r="N36" s="138">
        <v>3549978.6210638606</v>
      </c>
      <c r="O36" s="138">
        <v>104072000</v>
      </c>
      <c r="P36" s="138">
        <v>38725000</v>
      </c>
      <c r="Q36" s="138">
        <v>65347000</v>
      </c>
      <c r="R36" s="87">
        <f t="shared" si="0"/>
        <v>3549978.6210638606</v>
      </c>
      <c r="S36" s="138">
        <v>104072000</v>
      </c>
      <c r="T36" s="87">
        <f t="shared" si="1"/>
        <v>6930694.3880235218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18</v>
      </c>
      <c r="C37" s="82">
        <v>1</v>
      </c>
      <c r="D37" s="82">
        <v>-1</v>
      </c>
      <c r="E37" s="82"/>
      <c r="F37" s="83" t="s">
        <v>1938</v>
      </c>
      <c r="G37" s="82">
        <v>5</v>
      </c>
      <c r="H37" s="82">
        <v>26.510909602573719</v>
      </c>
      <c r="I37" s="82">
        <v>46.50864576383767</v>
      </c>
      <c r="J37" s="82">
        <v>31.114960341796078</v>
      </c>
      <c r="K37" s="82"/>
      <c r="L37" s="137">
        <v>81.510000000000005</v>
      </c>
      <c r="M37" s="137">
        <v>159.13360610563376</v>
      </c>
      <c r="N37" s="138">
        <v>3549987.5097067072</v>
      </c>
      <c r="O37" s="138">
        <v>170889000</v>
      </c>
      <c r="P37" s="138">
        <v>63588000</v>
      </c>
      <c r="Q37" s="138">
        <v>107301000</v>
      </c>
      <c r="R37" s="87">
        <f t="shared" si="0"/>
        <v>3549987.5097067072</v>
      </c>
      <c r="S37" s="138">
        <v>170889000</v>
      </c>
      <c r="T37" s="87">
        <f t="shared" si="1"/>
        <v>6930711.7414990403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18</v>
      </c>
      <c r="C38" s="82">
        <v>1</v>
      </c>
      <c r="D38" s="82">
        <v>-1</v>
      </c>
      <c r="E38" s="82"/>
      <c r="F38" s="83" t="s">
        <v>1939</v>
      </c>
      <c r="G38" s="82">
        <v>5</v>
      </c>
      <c r="H38" s="82">
        <v>26.510909602573719</v>
      </c>
      <c r="I38" s="82">
        <v>46.50864576383767</v>
      </c>
      <c r="J38" s="82">
        <v>31.114960341796078</v>
      </c>
      <c r="K38" s="82"/>
      <c r="L38" s="137">
        <v>81.510000000000005</v>
      </c>
      <c r="M38" s="137">
        <v>159.13360610563376</v>
      </c>
      <c r="N38" s="138">
        <v>3549987.5097067072</v>
      </c>
      <c r="O38" s="138">
        <v>170889000</v>
      </c>
      <c r="P38" s="138">
        <v>63588000</v>
      </c>
      <c r="Q38" s="138">
        <v>107301000</v>
      </c>
      <c r="R38" s="87">
        <f t="shared" si="0"/>
        <v>3549987.5097067072</v>
      </c>
      <c r="S38" s="138">
        <v>170889000</v>
      </c>
      <c r="T38" s="87">
        <f t="shared" si="1"/>
        <v>6930711.7414990403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18</v>
      </c>
      <c r="C39" s="82">
        <v>1</v>
      </c>
      <c r="D39" s="82">
        <v>-1</v>
      </c>
      <c r="E39" s="82"/>
      <c r="F39" s="83" t="s">
        <v>1940</v>
      </c>
      <c r="G39" s="82">
        <v>5</v>
      </c>
      <c r="H39" s="82">
        <v>26.510909602573719</v>
      </c>
      <c r="I39" s="82">
        <v>46.50864576383767</v>
      </c>
      <c r="J39" s="82">
        <v>31.114960341796078</v>
      </c>
      <c r="K39" s="82"/>
      <c r="L39" s="137">
        <v>81.510000000000005</v>
      </c>
      <c r="M39" s="137">
        <v>159.13360610563376</v>
      </c>
      <c r="N39" s="138">
        <v>3549987.5097067072</v>
      </c>
      <c r="O39" s="138">
        <v>170889000</v>
      </c>
      <c r="P39" s="138">
        <v>63588000</v>
      </c>
      <c r="Q39" s="138">
        <v>107301000</v>
      </c>
      <c r="R39" s="87">
        <f t="shared" si="0"/>
        <v>3549987.5097067072</v>
      </c>
      <c r="S39" s="138">
        <v>170889000</v>
      </c>
      <c r="T39" s="87">
        <f t="shared" si="1"/>
        <v>6930711.7414990403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18</v>
      </c>
      <c r="C40" s="82">
        <v>1</v>
      </c>
      <c r="D40" s="82">
        <v>-1</v>
      </c>
      <c r="E40" s="82"/>
      <c r="F40" s="83" t="s">
        <v>1941</v>
      </c>
      <c r="G40" s="82">
        <v>5</v>
      </c>
      <c r="H40" s="82">
        <v>27.444369430317387</v>
      </c>
      <c r="I40" s="82">
        <v>48.146233953534811</v>
      </c>
      <c r="J40" s="82">
        <v>32.210530654407471</v>
      </c>
      <c r="K40" s="82"/>
      <c r="L40" s="137">
        <v>84.38</v>
      </c>
      <c r="M40" s="137">
        <v>164.73676460794229</v>
      </c>
      <c r="N40" s="138">
        <v>3549986.0916432058</v>
      </c>
      <c r="O40" s="138">
        <v>176906000</v>
      </c>
      <c r="P40" s="138">
        <v>65827000</v>
      </c>
      <c r="Q40" s="138">
        <v>111079000</v>
      </c>
      <c r="R40" s="87">
        <f t="shared" si="0"/>
        <v>3549986.0916432058</v>
      </c>
      <c r="S40" s="138">
        <v>176906000</v>
      </c>
      <c r="T40" s="87">
        <f t="shared" si="1"/>
        <v>6930708.9729852565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18</v>
      </c>
      <c r="C41" s="82">
        <v>1</v>
      </c>
      <c r="D41" s="82">
        <v>-1</v>
      </c>
      <c r="E41" s="82"/>
      <c r="F41" s="83" t="s">
        <v>1942</v>
      </c>
      <c r="G41" s="82">
        <v>5</v>
      </c>
      <c r="H41" s="82">
        <v>37.338393109746811</v>
      </c>
      <c r="I41" s="82">
        <v>65.503527587885714</v>
      </c>
      <c r="J41" s="82">
        <v>43.822812504455761</v>
      </c>
      <c r="K41" s="82"/>
      <c r="L41" s="137">
        <v>114.8</v>
      </c>
      <c r="M41" s="137">
        <v>224.12634009234148</v>
      </c>
      <c r="N41" s="138">
        <v>3549990.0666022752</v>
      </c>
      <c r="O41" s="138">
        <v>240683000</v>
      </c>
      <c r="P41" s="138">
        <v>89558000</v>
      </c>
      <c r="Q41" s="138">
        <v>151125000</v>
      </c>
      <c r="R41" s="87">
        <f t="shared" si="0"/>
        <v>3549990.0666022752</v>
      </c>
      <c r="S41" s="138">
        <v>240683000</v>
      </c>
      <c r="T41" s="87">
        <f t="shared" si="1"/>
        <v>6930716.7333774883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18</v>
      </c>
      <c r="C42" s="82">
        <v>1</v>
      </c>
      <c r="D42" s="82">
        <v>-1</v>
      </c>
      <c r="E42" s="82"/>
      <c r="F42" s="83" t="s">
        <v>1943</v>
      </c>
      <c r="G42" s="82">
        <v>5</v>
      </c>
      <c r="H42" s="82">
        <v>32.687356337365458</v>
      </c>
      <c r="I42" s="82">
        <v>57.344116050370332</v>
      </c>
      <c r="J42" s="82">
        <v>38.36404753221084</v>
      </c>
      <c r="K42" s="82"/>
      <c r="L42" s="137">
        <v>100.5</v>
      </c>
      <c r="M42" s="137">
        <v>196.20816358258116</v>
      </c>
      <c r="N42" s="138">
        <v>3549999.2979754051</v>
      </c>
      <c r="O42" s="138">
        <v>210703000</v>
      </c>
      <c r="P42" s="138">
        <v>78403000</v>
      </c>
      <c r="Q42" s="138">
        <v>132300000</v>
      </c>
      <c r="R42" s="87">
        <f t="shared" si="0"/>
        <v>3549999.2979754051</v>
      </c>
      <c r="S42" s="138">
        <v>210703000</v>
      </c>
      <c r="T42" s="87">
        <f t="shared" si="1"/>
        <v>6930734.7559722057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18</v>
      </c>
      <c r="C43" s="82">
        <v>1</v>
      </c>
      <c r="D43" s="82">
        <v>-1</v>
      </c>
      <c r="E43" s="82"/>
      <c r="F43" s="83" t="s">
        <v>1926</v>
      </c>
      <c r="G43" s="82">
        <v>5</v>
      </c>
      <c r="H43" s="82">
        <v>17.599132849898957</v>
      </c>
      <c r="I43" s="82">
        <v>30.874528552094912</v>
      </c>
      <c r="J43" s="82">
        <v>20.655508576795306</v>
      </c>
      <c r="K43" s="82"/>
      <c r="L43" s="137">
        <v>54.11</v>
      </c>
      <c r="M43" s="137">
        <v>105.64003712889021</v>
      </c>
      <c r="N43" s="138">
        <v>3399975.6482552602</v>
      </c>
      <c r="O43" s="138">
        <v>108650000</v>
      </c>
      <c r="P43" s="138">
        <v>40429000</v>
      </c>
      <c r="Q43" s="138">
        <v>68221000</v>
      </c>
      <c r="R43" s="87">
        <f t="shared" si="0"/>
        <v>3399975.6482552602</v>
      </c>
      <c r="S43" s="138">
        <v>108650000</v>
      </c>
      <c r="T43" s="87">
        <f t="shared" si="1"/>
        <v>6637840.5788025921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18</v>
      </c>
      <c r="C44" s="82">
        <v>1</v>
      </c>
      <c r="D44" s="82">
        <v>-1</v>
      </c>
      <c r="E44" s="82"/>
      <c r="F44" s="83" t="s">
        <v>1927</v>
      </c>
      <c r="G44" s="82">
        <v>5</v>
      </c>
      <c r="H44" s="82">
        <v>35.334869577028698</v>
      </c>
      <c r="I44" s="82">
        <v>61.988704156340624</v>
      </c>
      <c r="J44" s="82">
        <v>41.471344516411797</v>
      </c>
      <c r="K44" s="82"/>
      <c r="L44" s="137">
        <v>108.64</v>
      </c>
      <c r="M44" s="137">
        <v>212.10004867275242</v>
      </c>
      <c r="N44" s="138">
        <v>3499985.5590951717</v>
      </c>
      <c r="O44" s="138">
        <v>224560000</v>
      </c>
      <c r="P44" s="138">
        <v>83559000</v>
      </c>
      <c r="Q44" s="138">
        <v>141001000</v>
      </c>
      <c r="R44" s="87">
        <f t="shared" si="0"/>
        <v>3499985.5590951717</v>
      </c>
      <c r="S44" s="138">
        <v>224560000</v>
      </c>
      <c r="T44" s="87">
        <f t="shared" si="1"/>
        <v>6833091.9314986793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A45" s="135"/>
      <c r="B45" s="135">
        <v>18</v>
      </c>
      <c r="C45" s="82">
        <v>1</v>
      </c>
      <c r="D45" s="82">
        <v>-1</v>
      </c>
      <c r="E45" s="82"/>
      <c r="F45" s="83" t="s">
        <v>1928</v>
      </c>
      <c r="G45" s="82">
        <v>5</v>
      </c>
      <c r="H45" s="82">
        <v>26.162894962961964</v>
      </c>
      <c r="I45" s="82">
        <v>45.898116369072532</v>
      </c>
      <c r="J45" s="82">
        <v>30.706507298418305</v>
      </c>
      <c r="K45" s="82"/>
      <c r="L45" s="137">
        <v>80.44</v>
      </c>
      <c r="M45" s="137">
        <v>157.04462366749084</v>
      </c>
      <c r="N45" s="138">
        <v>3399991.6759561845</v>
      </c>
      <c r="O45" s="138">
        <v>161520000</v>
      </c>
      <c r="P45" s="138">
        <v>60102000</v>
      </c>
      <c r="Q45" s="138">
        <v>101418000</v>
      </c>
      <c r="R45" s="87">
        <f t="shared" si="0"/>
        <v>3399991.6759561845</v>
      </c>
      <c r="S45" s="138">
        <v>161520000</v>
      </c>
      <c r="T45" s="87">
        <f t="shared" si="1"/>
        <v>6637871.870004233</v>
      </c>
      <c r="U45" s="135"/>
      <c r="V45" s="115" t="s">
        <v>2043</v>
      </c>
      <c r="W45" s="115" t="s">
        <v>2043</v>
      </c>
      <c r="X45" s="115" t="s">
        <v>772</v>
      </c>
    </row>
    <row r="46" spans="1:24">
      <c r="A46" s="135"/>
      <c r="B46" s="135">
        <v>18</v>
      </c>
      <c r="C46" s="82">
        <v>1</v>
      </c>
      <c r="D46" s="82">
        <v>-1</v>
      </c>
      <c r="E46" s="82"/>
      <c r="F46" s="83" t="s">
        <v>1929</v>
      </c>
      <c r="G46" s="82">
        <v>5</v>
      </c>
      <c r="H46" s="82">
        <v>20.929665475716089</v>
      </c>
      <c r="I46" s="82">
        <v>36.717351918819212</v>
      </c>
      <c r="J46" s="82">
        <v>24.564442375102161</v>
      </c>
      <c r="K46" s="82"/>
      <c r="L46" s="137">
        <v>64.349999999999994</v>
      </c>
      <c r="M46" s="137">
        <v>125.63179429392136</v>
      </c>
      <c r="N46" s="138">
        <v>3399992.0946658314</v>
      </c>
      <c r="O46" s="138">
        <v>129212000</v>
      </c>
      <c r="P46" s="138">
        <v>48080000</v>
      </c>
      <c r="Q46" s="138">
        <v>81132000</v>
      </c>
      <c r="R46" s="87">
        <f t="shared" si="0"/>
        <v>3399992.0946658314</v>
      </c>
      <c r="S46" s="138">
        <v>129212000</v>
      </c>
      <c r="T46" s="87">
        <f t="shared" si="1"/>
        <v>6637872.6874594651</v>
      </c>
      <c r="U46" s="135"/>
      <c r="V46" s="115" t="s">
        <v>2043</v>
      </c>
      <c r="W46" s="115" t="s">
        <v>2043</v>
      </c>
      <c r="X46" s="115" t="s">
        <v>772</v>
      </c>
    </row>
    <row r="47" spans="1:24">
      <c r="A47" s="135"/>
      <c r="B47" s="135">
        <v>18</v>
      </c>
      <c r="C47" s="82">
        <v>1</v>
      </c>
      <c r="D47" s="82">
        <v>-1</v>
      </c>
      <c r="E47" s="82"/>
      <c r="F47" s="83" t="s">
        <v>1944</v>
      </c>
      <c r="G47" s="82">
        <v>5</v>
      </c>
      <c r="H47" s="82">
        <v>20.929665475716089</v>
      </c>
      <c r="I47" s="82">
        <v>36.717351918819212</v>
      </c>
      <c r="J47" s="82">
        <v>24.564442375102161</v>
      </c>
      <c r="K47" s="82"/>
      <c r="L47" s="137">
        <v>64.349999999999994</v>
      </c>
      <c r="M47" s="137">
        <v>125.63179429392136</v>
      </c>
      <c r="N47" s="138">
        <v>3399992.0946658314</v>
      </c>
      <c r="O47" s="138">
        <v>129212000</v>
      </c>
      <c r="P47" s="138">
        <v>48080000</v>
      </c>
      <c r="Q47" s="138">
        <v>81132000</v>
      </c>
      <c r="R47" s="87">
        <f t="shared" si="0"/>
        <v>3399992.0946658314</v>
      </c>
      <c r="S47" s="138">
        <v>129212000</v>
      </c>
      <c r="T47" s="87">
        <f t="shared" si="1"/>
        <v>6637872.6874594651</v>
      </c>
      <c r="U47" s="135"/>
      <c r="V47" s="115" t="s">
        <v>2043</v>
      </c>
      <c r="W47" s="115" t="s">
        <v>2043</v>
      </c>
      <c r="X47" s="115" t="s">
        <v>772</v>
      </c>
    </row>
    <row r="48" spans="1:24">
      <c r="A48" s="135"/>
      <c r="B48" s="135">
        <v>18</v>
      </c>
      <c r="C48" s="82">
        <v>1</v>
      </c>
      <c r="D48" s="82">
        <v>-1</v>
      </c>
      <c r="E48" s="82"/>
      <c r="F48" s="83" t="s">
        <v>1945</v>
      </c>
      <c r="G48" s="82">
        <v>5</v>
      </c>
      <c r="H48" s="82">
        <v>21.5996749688004</v>
      </c>
      <c r="I48" s="82">
        <v>37.892763650796951</v>
      </c>
      <c r="J48" s="82">
        <v>25.350809916558426</v>
      </c>
      <c r="K48" s="82"/>
      <c r="L48" s="137">
        <v>66.41</v>
      </c>
      <c r="M48" s="137">
        <v>129.65357356735538</v>
      </c>
      <c r="N48" s="138">
        <v>3499981.6162506277</v>
      </c>
      <c r="O48" s="138">
        <v>137270000</v>
      </c>
      <c r="P48" s="138">
        <v>51078000</v>
      </c>
      <c r="Q48" s="138">
        <v>86192000</v>
      </c>
      <c r="R48" s="87">
        <f t="shared" si="0"/>
        <v>3499981.6162506277</v>
      </c>
      <c r="S48" s="138">
        <v>137270000</v>
      </c>
      <c r="T48" s="87">
        <f t="shared" si="1"/>
        <v>6833084.233804279</v>
      </c>
      <c r="U48" s="135"/>
      <c r="V48" s="115" t="s">
        <v>2043</v>
      </c>
      <c r="W48" s="115" t="s">
        <v>2043</v>
      </c>
      <c r="X48" s="115" t="s">
        <v>772</v>
      </c>
    </row>
    <row r="49" spans="1:24">
      <c r="A49" s="135"/>
      <c r="B49" s="135">
        <v>18</v>
      </c>
      <c r="C49" s="82">
        <v>1</v>
      </c>
      <c r="D49" s="82">
        <v>-1</v>
      </c>
      <c r="E49" s="82"/>
      <c r="F49" s="83" t="s">
        <v>1946</v>
      </c>
      <c r="G49" s="82">
        <v>5</v>
      </c>
      <c r="H49" s="82">
        <v>22.67299114704225</v>
      </c>
      <c r="I49" s="82">
        <v>39.775704774838964</v>
      </c>
      <c r="J49" s="82">
        <v>26.610524910153408</v>
      </c>
      <c r="K49" s="82"/>
      <c r="L49" s="137">
        <v>69.709999999999994</v>
      </c>
      <c r="M49" s="137">
        <v>136.09622968499235</v>
      </c>
      <c r="N49" s="138">
        <v>3399976.3844536128</v>
      </c>
      <c r="O49" s="138">
        <v>139974000</v>
      </c>
      <c r="P49" s="138">
        <v>52084000</v>
      </c>
      <c r="Q49" s="138">
        <v>87890000</v>
      </c>
      <c r="R49" s="87">
        <f t="shared" si="0"/>
        <v>3399976.3844536128</v>
      </c>
      <c r="S49" s="138">
        <v>139974000</v>
      </c>
      <c r="T49" s="87">
        <f t="shared" si="1"/>
        <v>6637842.0160973864</v>
      </c>
      <c r="U49" s="135"/>
      <c r="V49" s="115" t="s">
        <v>2043</v>
      </c>
      <c r="W49" s="115" t="s">
        <v>2043</v>
      </c>
      <c r="X49" s="115" t="s">
        <v>772</v>
      </c>
    </row>
    <row r="50" spans="1:24">
      <c r="A50" s="135"/>
      <c r="B50" s="135">
        <v>18</v>
      </c>
      <c r="C50" s="82">
        <v>1</v>
      </c>
      <c r="D50" s="82">
        <v>-1</v>
      </c>
      <c r="E50" s="82"/>
      <c r="F50" s="83" t="s">
        <v>1947</v>
      </c>
      <c r="G50" s="82">
        <v>5</v>
      </c>
      <c r="H50" s="82">
        <v>30.530966561079563</v>
      </c>
      <c r="I50" s="82">
        <v>53.561116155704113</v>
      </c>
      <c r="J50" s="82">
        <v>35.833165590533646</v>
      </c>
      <c r="K50" s="82"/>
      <c r="L50" s="137">
        <v>93.87</v>
      </c>
      <c r="M50" s="137">
        <v>183.26428174623777</v>
      </c>
      <c r="N50" s="138">
        <v>3399994.3399988175</v>
      </c>
      <c r="O50" s="138">
        <v>188487000</v>
      </c>
      <c r="P50" s="138">
        <v>70136000</v>
      </c>
      <c r="Q50" s="138">
        <v>118351000</v>
      </c>
      <c r="R50" s="87">
        <f t="shared" si="0"/>
        <v>3399994.3399988175</v>
      </c>
      <c r="S50" s="138">
        <v>188487000</v>
      </c>
      <c r="T50" s="87">
        <f t="shared" si="1"/>
        <v>6637877.071068041</v>
      </c>
      <c r="U50" s="135"/>
      <c r="V50" s="115" t="s">
        <v>2043</v>
      </c>
      <c r="W50" s="115" t="s">
        <v>2043</v>
      </c>
      <c r="X50" s="115" t="s">
        <v>772</v>
      </c>
    </row>
    <row r="51" spans="1:24">
      <c r="A51" s="135"/>
      <c r="B51" s="135">
        <v>18</v>
      </c>
      <c r="C51" s="82">
        <v>1</v>
      </c>
      <c r="D51" s="82">
        <v>-1</v>
      </c>
      <c r="E51" s="82"/>
      <c r="F51" s="83" t="s">
        <v>1948</v>
      </c>
      <c r="G51" s="82">
        <v>5</v>
      </c>
      <c r="H51" s="82">
        <v>30.569996240288351</v>
      </c>
      <c r="I51" s="82">
        <v>53.629586742032913</v>
      </c>
      <c r="J51" s="82">
        <v>35.878973408482551</v>
      </c>
      <c r="K51" s="82"/>
      <c r="L51" s="137">
        <v>93.99</v>
      </c>
      <c r="M51" s="137">
        <v>183.49856015051546</v>
      </c>
      <c r="N51" s="138">
        <v>3399995.151810898</v>
      </c>
      <c r="O51" s="138">
        <v>188728000</v>
      </c>
      <c r="P51" s="138">
        <v>70226000</v>
      </c>
      <c r="Q51" s="138">
        <v>118502000</v>
      </c>
      <c r="R51" s="87">
        <f t="shared" si="0"/>
        <v>3399995.151810898</v>
      </c>
      <c r="S51" s="138">
        <v>188728000</v>
      </c>
      <c r="T51" s="87">
        <f t="shared" si="1"/>
        <v>6637878.6559850313</v>
      </c>
      <c r="U51" s="135"/>
      <c r="V51" s="115" t="s">
        <v>2043</v>
      </c>
      <c r="W51" s="115" t="s">
        <v>2043</v>
      </c>
      <c r="X51" s="115" t="s">
        <v>772</v>
      </c>
    </row>
    <row r="52" spans="1:24">
      <c r="A52" s="135"/>
      <c r="B52" s="135">
        <v>18</v>
      </c>
      <c r="C52" s="82">
        <v>1</v>
      </c>
      <c r="D52" s="82">
        <v>-1</v>
      </c>
      <c r="E52" s="82"/>
      <c r="F52" s="83" t="s">
        <v>1949</v>
      </c>
      <c r="G52" s="82">
        <v>5</v>
      </c>
      <c r="H52" s="82">
        <v>31.548990693775618</v>
      </c>
      <c r="I52" s="82">
        <v>55.34705728244699</v>
      </c>
      <c r="J52" s="82">
        <v>37.027986175367673</v>
      </c>
      <c r="K52" s="82"/>
      <c r="L52" s="137">
        <v>97</v>
      </c>
      <c r="M52" s="137">
        <v>189.37504345781466</v>
      </c>
      <c r="N52" s="138">
        <v>3499985.5590951717</v>
      </c>
      <c r="O52" s="138">
        <v>200500000</v>
      </c>
      <c r="P52" s="138">
        <v>74606000</v>
      </c>
      <c r="Q52" s="138">
        <v>125894000</v>
      </c>
      <c r="R52" s="87">
        <f t="shared" si="0"/>
        <v>3499985.5590951717</v>
      </c>
      <c r="S52" s="138">
        <v>200500000</v>
      </c>
      <c r="T52" s="87">
        <f t="shared" si="1"/>
        <v>6833091.9314986803</v>
      </c>
      <c r="U52" s="135"/>
      <c r="V52" s="115" t="s">
        <v>2043</v>
      </c>
      <c r="W52" s="115" t="s">
        <v>2043</v>
      </c>
      <c r="X52" s="115" t="s">
        <v>772</v>
      </c>
    </row>
    <row r="53" spans="1:24">
      <c r="A53" s="135"/>
      <c r="B53" s="135">
        <v>18</v>
      </c>
      <c r="C53" s="82">
        <v>5</v>
      </c>
      <c r="D53" s="82">
        <v>-1</v>
      </c>
      <c r="E53" s="82"/>
      <c r="F53" s="83" t="s">
        <v>2378</v>
      </c>
      <c r="G53" s="82">
        <v>5</v>
      </c>
      <c r="H53" s="82">
        <v>13.501016532975525</v>
      </c>
      <c r="I53" s="82">
        <v>23.685116987570868</v>
      </c>
      <c r="J53" s="82">
        <v>15.845687692159919</v>
      </c>
      <c r="K53" s="82"/>
      <c r="L53" s="137">
        <v>41.51</v>
      </c>
      <c r="M53" s="137">
        <v>81.040804679730783</v>
      </c>
      <c r="N53" s="138">
        <v>3399980.9253073665</v>
      </c>
      <c r="O53" s="138">
        <v>83350000</v>
      </c>
      <c r="P53" s="138">
        <v>31015000</v>
      </c>
      <c r="Q53" s="138">
        <v>52335000</v>
      </c>
      <c r="R53" s="87">
        <f t="shared" si="0"/>
        <v>3399980.9253073665</v>
      </c>
      <c r="S53" s="138">
        <v>83350000</v>
      </c>
      <c r="T53" s="87">
        <f t="shared" si="1"/>
        <v>6637850.8812971497</v>
      </c>
      <c r="U53" s="135"/>
      <c r="V53" s="115" t="s">
        <v>2043</v>
      </c>
      <c r="W53" s="115" t="s">
        <v>2043</v>
      </c>
      <c r="X53" s="115" t="s">
        <v>772</v>
      </c>
    </row>
    <row r="54" spans="1:24">
      <c r="A54" s="135"/>
      <c r="B54" s="135">
        <v>18</v>
      </c>
      <c r="C54" s="82">
        <v>2</v>
      </c>
      <c r="D54" s="82">
        <v>-1</v>
      </c>
      <c r="E54" s="82"/>
      <c r="F54" s="83" t="s">
        <v>2254</v>
      </c>
      <c r="G54" s="82">
        <v>5</v>
      </c>
      <c r="H54" s="82">
        <v>134.36000000000001</v>
      </c>
      <c r="I54" s="82">
        <v>263.85447026518136</v>
      </c>
      <c r="J54" s="82">
        <v>157.69341328911739</v>
      </c>
      <c r="K54" s="82"/>
      <c r="L54" s="137">
        <v>413.1</v>
      </c>
      <c r="M54" s="137">
        <v>834.6478835542988</v>
      </c>
      <c r="N54" s="138">
        <v>4430999.0354172522</v>
      </c>
      <c r="O54" s="138">
        <v>1118743000</v>
      </c>
      <c r="P54" s="138">
        <v>416284000</v>
      </c>
      <c r="Q54" s="138">
        <v>702459000</v>
      </c>
      <c r="R54" s="87">
        <f t="shared" si="0"/>
        <v>4430999.0354172522</v>
      </c>
      <c r="S54" s="138">
        <v>1118743000</v>
      </c>
      <c r="T54" s="87">
        <f t="shared" si="1"/>
        <v>8952611.8783397451</v>
      </c>
      <c r="U54" s="135"/>
      <c r="V54" s="115" t="s">
        <v>2043</v>
      </c>
      <c r="W54" s="115" t="s">
        <v>2043</v>
      </c>
      <c r="X54" s="115" t="s">
        <v>772</v>
      </c>
    </row>
    <row r="55" spans="1:24">
      <c r="A55" s="135"/>
      <c r="B55" s="135">
        <v>18</v>
      </c>
      <c r="C55" s="82">
        <v>2</v>
      </c>
      <c r="D55" s="82">
        <v>-1</v>
      </c>
      <c r="E55" s="82"/>
      <c r="F55" s="83" t="s">
        <v>2256</v>
      </c>
      <c r="G55" s="82">
        <v>5</v>
      </c>
      <c r="H55" s="82">
        <v>13.670145142880301</v>
      </c>
      <c r="I55" s="82">
        <v>26.845324098875754</v>
      </c>
      <c r="J55" s="82">
        <v>16.044188236605191</v>
      </c>
      <c r="K55" s="82"/>
      <c r="L55" s="137">
        <v>42.03</v>
      </c>
      <c r="M55" s="137">
        <v>84.919512335480945</v>
      </c>
      <c r="N55" s="138">
        <v>4999970.3206598656</v>
      </c>
      <c r="O55" s="138">
        <v>128440000</v>
      </c>
      <c r="P55" s="138">
        <v>47793000</v>
      </c>
      <c r="Q55" s="138">
        <v>80647000</v>
      </c>
      <c r="R55" s="87">
        <f t="shared" si="0"/>
        <v>4999970.3206598656</v>
      </c>
      <c r="S55" s="138">
        <v>128440000</v>
      </c>
      <c r="T55" s="87">
        <f t="shared" si="1"/>
        <v>10102189.89584378</v>
      </c>
      <c r="U55" s="135"/>
      <c r="V55" s="115" t="s">
        <v>2043</v>
      </c>
      <c r="W55" s="115" t="s">
        <v>2043</v>
      </c>
      <c r="X55" s="115" t="s">
        <v>772</v>
      </c>
    </row>
    <row r="56" spans="1:24">
      <c r="A56" s="135"/>
      <c r="B56" s="135">
        <v>18</v>
      </c>
      <c r="C56" s="82">
        <v>2</v>
      </c>
      <c r="D56" s="82">
        <v>-1</v>
      </c>
      <c r="E56" s="82"/>
      <c r="F56" s="83" t="s">
        <v>2257</v>
      </c>
      <c r="G56" s="82">
        <v>5</v>
      </c>
      <c r="H56" s="82">
        <v>13.670145142880301</v>
      </c>
      <c r="I56" s="82">
        <v>26.845324098875754</v>
      </c>
      <c r="J56" s="82">
        <v>16.044188236605191</v>
      </c>
      <c r="K56" s="82"/>
      <c r="L56" s="137">
        <v>42.03</v>
      </c>
      <c r="M56" s="137">
        <v>84.919512335480945</v>
      </c>
      <c r="N56" s="138">
        <v>4999970.3206598656</v>
      </c>
      <c r="O56" s="138">
        <v>128440000</v>
      </c>
      <c r="P56" s="138">
        <v>47793000</v>
      </c>
      <c r="Q56" s="138">
        <v>80647000</v>
      </c>
      <c r="R56" s="87">
        <f t="shared" si="0"/>
        <v>4999970.3206598656</v>
      </c>
      <c r="S56" s="138">
        <v>128440000</v>
      </c>
      <c r="T56" s="87">
        <f t="shared" si="1"/>
        <v>10102189.89584378</v>
      </c>
      <c r="U56" s="135"/>
      <c r="V56" s="115" t="s">
        <v>2043</v>
      </c>
      <c r="W56" s="115" t="s">
        <v>2043</v>
      </c>
      <c r="X56" s="115" t="s">
        <v>772</v>
      </c>
    </row>
    <row r="57" spans="1:24">
      <c r="A57" s="135"/>
      <c r="B57" s="135">
        <v>18</v>
      </c>
      <c r="C57" s="82">
        <v>2</v>
      </c>
      <c r="D57" s="82">
        <v>-1</v>
      </c>
      <c r="E57" s="82"/>
      <c r="F57" s="83" t="s">
        <v>2258</v>
      </c>
      <c r="G57" s="82">
        <v>5</v>
      </c>
      <c r="H57" s="82">
        <v>50.956498680348716</v>
      </c>
      <c r="I57" s="82">
        <v>100.06797350870481</v>
      </c>
      <c r="J57" s="82">
        <v>59.805923650462397</v>
      </c>
      <c r="K57" s="82"/>
      <c r="L57" s="137">
        <v>156.66999999999999</v>
      </c>
      <c r="M57" s="137">
        <v>316.54389715916716</v>
      </c>
      <c r="N57" s="138">
        <v>6499995.4280051561</v>
      </c>
      <c r="O57" s="138">
        <v>622404000</v>
      </c>
      <c r="P57" s="138">
        <v>231597000</v>
      </c>
      <c r="Q57" s="138">
        <v>390807000</v>
      </c>
      <c r="R57" s="87">
        <f t="shared" si="0"/>
        <v>6499995.4280051561</v>
      </c>
      <c r="S57" s="138">
        <v>622404000</v>
      </c>
      <c r="T57" s="87">
        <f t="shared" si="1"/>
        <v>13132915.582418593</v>
      </c>
      <c r="U57" s="135"/>
      <c r="V57" s="115" t="s">
        <v>2043</v>
      </c>
      <c r="W57" s="115" t="s">
        <v>2043</v>
      </c>
      <c r="X57" s="115" t="s">
        <v>772</v>
      </c>
    </row>
    <row r="58" spans="1:24">
      <c r="A58" s="135"/>
      <c r="B58" s="135">
        <v>18</v>
      </c>
      <c r="C58" s="82">
        <v>2</v>
      </c>
      <c r="D58" s="82">
        <v>-1</v>
      </c>
      <c r="E58" s="82"/>
      <c r="F58" s="83" t="s">
        <v>2379</v>
      </c>
      <c r="G58" s="82">
        <v>5</v>
      </c>
      <c r="H58" s="82">
        <v>35.230790432471906</v>
      </c>
      <c r="I58" s="82">
        <v>69.185950663578893</v>
      </c>
      <c r="J58" s="82">
        <v>41.349190335214701</v>
      </c>
      <c r="K58" s="82"/>
      <c r="L58" s="137">
        <v>108.32</v>
      </c>
      <c r="M58" s="137">
        <v>218.85514099879359</v>
      </c>
      <c r="N58" s="138">
        <v>4999993.946549884</v>
      </c>
      <c r="O58" s="138">
        <v>331018000</v>
      </c>
      <c r="P58" s="138">
        <v>123172000</v>
      </c>
      <c r="Q58" s="138">
        <v>207846000</v>
      </c>
      <c r="R58" s="87">
        <f t="shared" si="0"/>
        <v>4999993.946549884</v>
      </c>
      <c r="S58" s="138">
        <v>331018000</v>
      </c>
      <c r="T58" s="87">
        <f t="shared" si="1"/>
        <v>10102237.630772613</v>
      </c>
      <c r="U58" s="135"/>
      <c r="V58" s="115" t="s">
        <v>2043</v>
      </c>
      <c r="W58" s="115" t="s">
        <v>2043</v>
      </c>
      <c r="X58" s="115" t="s">
        <v>772</v>
      </c>
    </row>
    <row r="59" spans="1:24">
      <c r="A59" s="135"/>
      <c r="B59" s="135">
        <v>18</v>
      </c>
      <c r="C59" s="82">
        <v>2</v>
      </c>
      <c r="D59" s="82">
        <v>-1</v>
      </c>
      <c r="E59" s="82"/>
      <c r="F59" s="83" t="s">
        <v>2380</v>
      </c>
      <c r="G59" s="82">
        <v>5</v>
      </c>
      <c r="H59" s="82">
        <v>25.866919895628609</v>
      </c>
      <c r="I59" s="82">
        <v>50.797254950834848</v>
      </c>
      <c r="J59" s="82">
        <v>30.359131345639081</v>
      </c>
      <c r="K59" s="82"/>
      <c r="L59" s="137">
        <v>79.53</v>
      </c>
      <c r="M59" s="137">
        <v>160.68638629647393</v>
      </c>
      <c r="N59" s="138">
        <v>4999996.7232837575</v>
      </c>
      <c r="O59" s="138">
        <v>243038000</v>
      </c>
      <c r="P59" s="138">
        <v>90434000</v>
      </c>
      <c r="Q59" s="138">
        <v>152604000</v>
      </c>
      <c r="R59" s="87">
        <f t="shared" si="0"/>
        <v>4999996.7232837575</v>
      </c>
      <c r="S59" s="138">
        <v>243038000</v>
      </c>
      <c r="T59" s="87">
        <f t="shared" si="1"/>
        <v>10102243.241024489</v>
      </c>
      <c r="U59" s="135"/>
      <c r="V59" s="115" t="s">
        <v>2043</v>
      </c>
      <c r="W59" s="115" t="s">
        <v>2043</v>
      </c>
      <c r="X59" s="115" t="s">
        <v>772</v>
      </c>
    </row>
    <row r="60" spans="1:24">
      <c r="A60" s="135"/>
      <c r="B60" s="135">
        <v>18</v>
      </c>
      <c r="C60" s="82">
        <v>2</v>
      </c>
      <c r="D60" s="82">
        <v>-1</v>
      </c>
      <c r="E60" s="82"/>
      <c r="F60" s="83" t="s">
        <v>2381</v>
      </c>
      <c r="G60" s="82">
        <v>5</v>
      </c>
      <c r="H60" s="82">
        <v>21.768803578705182</v>
      </c>
      <c r="I60" s="82">
        <v>42.749406184576593</v>
      </c>
      <c r="J60" s="82">
        <v>25.549310461003696</v>
      </c>
      <c r="K60" s="82"/>
      <c r="L60" s="137">
        <v>66.930000000000007</v>
      </c>
      <c r="M60" s="137">
        <v>135.22871664558028</v>
      </c>
      <c r="N60" s="138">
        <v>4999989.3922858518</v>
      </c>
      <c r="O60" s="138">
        <v>204533000</v>
      </c>
      <c r="P60" s="138">
        <v>76107000</v>
      </c>
      <c r="Q60" s="138">
        <v>128426000</v>
      </c>
      <c r="R60" s="87">
        <f t="shared" si="0"/>
        <v>4999989.3922858518</v>
      </c>
      <c r="S60" s="138">
        <v>204533000</v>
      </c>
      <c r="T60" s="87">
        <f t="shared" si="1"/>
        <v>10102228.429109974</v>
      </c>
      <c r="U60" s="135"/>
      <c r="V60" s="115" t="s">
        <v>2043</v>
      </c>
      <c r="W60" s="115" t="s">
        <v>2043</v>
      </c>
      <c r="X60" s="115" t="s">
        <v>772</v>
      </c>
    </row>
    <row r="61" spans="1:24">
      <c r="A61" s="135"/>
      <c r="B61" s="135">
        <v>18</v>
      </c>
      <c r="C61" s="82">
        <v>2</v>
      </c>
      <c r="D61" s="82">
        <v>-1</v>
      </c>
      <c r="E61" s="82"/>
      <c r="F61" s="83" t="s">
        <v>2382</v>
      </c>
      <c r="G61" s="82">
        <v>5</v>
      </c>
      <c r="H61" s="82">
        <v>29.064101117482366</v>
      </c>
      <c r="I61" s="82">
        <v>57.075854424828393</v>
      </c>
      <c r="J61" s="82">
        <v>34.111555099287166</v>
      </c>
      <c r="K61" s="82"/>
      <c r="L61" s="137">
        <v>89.36</v>
      </c>
      <c r="M61" s="137">
        <v>180.54740952411555</v>
      </c>
      <c r="N61" s="138">
        <v>4999982.4792664414</v>
      </c>
      <c r="O61" s="138">
        <v>273077000</v>
      </c>
      <c r="P61" s="138">
        <v>101612000</v>
      </c>
      <c r="Q61" s="138">
        <v>171465000</v>
      </c>
      <c r="R61" s="87">
        <f t="shared" si="0"/>
        <v>4999982.4792664414</v>
      </c>
      <c r="S61" s="138">
        <v>273077000</v>
      </c>
      <c r="T61" s="87">
        <f t="shared" si="1"/>
        <v>10102214.461700099</v>
      </c>
      <c r="U61" s="135"/>
      <c r="V61" s="115" t="s">
        <v>2043</v>
      </c>
      <c r="W61" s="115" t="s">
        <v>2043</v>
      </c>
      <c r="X61" s="115" t="s">
        <v>772</v>
      </c>
    </row>
    <row r="62" spans="1:24">
      <c r="A62" s="135"/>
      <c r="B62" s="135">
        <v>18</v>
      </c>
      <c r="C62" s="82">
        <v>2</v>
      </c>
      <c r="D62" s="82">
        <v>1</v>
      </c>
      <c r="E62" s="82"/>
      <c r="F62" s="83">
        <v>101</v>
      </c>
      <c r="G62" s="82">
        <v>5</v>
      </c>
      <c r="H62" s="82">
        <v>39.985906349410044</v>
      </c>
      <c r="I62" s="82">
        <v>78.524010105062686</v>
      </c>
      <c r="J62" s="82">
        <v>46.930109488656711</v>
      </c>
      <c r="K62" s="82"/>
      <c r="L62" s="137">
        <v>122.94</v>
      </c>
      <c r="M62" s="137">
        <v>248.39411959371938</v>
      </c>
      <c r="N62" s="138">
        <v>14999995.772427546</v>
      </c>
      <c r="O62" s="138">
        <v>1127088000</v>
      </c>
      <c r="P62" s="138">
        <v>419389000</v>
      </c>
      <c r="Q62" s="138">
        <v>707699000</v>
      </c>
      <c r="R62" s="87">
        <f t="shared" si="0"/>
        <v>14999995.772427546</v>
      </c>
      <c r="S62" s="138">
        <v>1127088000</v>
      </c>
      <c r="T62" s="87">
        <f t="shared" si="1"/>
        <v>30306741.042798545</v>
      </c>
      <c r="U62" s="135"/>
      <c r="V62" s="115" t="s">
        <v>2043</v>
      </c>
      <c r="W62" s="115" t="s">
        <v>2043</v>
      </c>
      <c r="X62" s="115" t="s">
        <v>772</v>
      </c>
    </row>
    <row r="63" spans="1:24">
      <c r="A63" s="135"/>
      <c r="B63" s="135">
        <v>18</v>
      </c>
      <c r="C63" s="82">
        <v>2</v>
      </c>
      <c r="D63" s="82">
        <v>1</v>
      </c>
      <c r="E63" s="82"/>
      <c r="F63" s="83">
        <v>102</v>
      </c>
      <c r="G63" s="82">
        <v>5</v>
      </c>
      <c r="H63" s="82">
        <v>38.626372523637038</v>
      </c>
      <c r="I63" s="82">
        <v>75.854168212764321</v>
      </c>
      <c r="J63" s="82">
        <v>45.33447049676974</v>
      </c>
      <c r="K63" s="82"/>
      <c r="L63" s="137">
        <v>118.76</v>
      </c>
      <c r="M63" s="137">
        <v>239.94863870953407</v>
      </c>
      <c r="N63" s="138">
        <v>14999986.937362779</v>
      </c>
      <c r="O63" s="138">
        <v>1088766000</v>
      </c>
      <c r="P63" s="138">
        <v>405130000</v>
      </c>
      <c r="Q63" s="138">
        <v>683636000</v>
      </c>
      <c r="R63" s="87">
        <f t="shared" si="0"/>
        <v>14999986.937362779</v>
      </c>
      <c r="S63" s="138">
        <v>1088766000</v>
      </c>
      <c r="T63" s="87">
        <f t="shared" si="1"/>
        <v>30306723.191992182</v>
      </c>
      <c r="U63" s="135"/>
      <c r="V63" s="115" t="s">
        <v>2043</v>
      </c>
      <c r="W63" s="115" t="s">
        <v>2043</v>
      </c>
      <c r="X63" s="115" t="s">
        <v>772</v>
      </c>
    </row>
    <row r="64" spans="1:24">
      <c r="A64" s="135"/>
      <c r="B64" s="135">
        <v>18</v>
      </c>
      <c r="C64" s="82">
        <v>2</v>
      </c>
      <c r="D64" s="82">
        <v>1</v>
      </c>
      <c r="E64" s="82"/>
      <c r="F64" s="83">
        <v>103</v>
      </c>
      <c r="G64" s="82">
        <v>5</v>
      </c>
      <c r="H64" s="82">
        <v>16.558341404331099</v>
      </c>
      <c r="I64" s="82">
        <v>32.517141324619665</v>
      </c>
      <c r="J64" s="82">
        <v>19.433966764824412</v>
      </c>
      <c r="K64" s="82"/>
      <c r="L64" s="137">
        <v>50.91</v>
      </c>
      <c r="M64" s="137">
        <v>102.86110808944407</v>
      </c>
      <c r="N64" s="138">
        <v>14999991.066960689</v>
      </c>
      <c r="O64" s="138">
        <v>466732000</v>
      </c>
      <c r="P64" s="138">
        <v>173671000</v>
      </c>
      <c r="Q64" s="138">
        <v>293061000</v>
      </c>
      <c r="R64" s="87">
        <f t="shared" si="0"/>
        <v>14999991.066960689</v>
      </c>
      <c r="S64" s="138">
        <v>466732000</v>
      </c>
      <c r="T64" s="87">
        <f t="shared" si="1"/>
        <v>30306731.535638165</v>
      </c>
      <c r="U64" s="135"/>
      <c r="V64" s="115" t="s">
        <v>2043</v>
      </c>
      <c r="W64" s="115" t="s">
        <v>2043</v>
      </c>
      <c r="X64" s="115" t="s">
        <v>772</v>
      </c>
    </row>
    <row r="65" spans="1:24">
      <c r="A65" s="135"/>
      <c r="B65" s="135">
        <v>18</v>
      </c>
      <c r="C65" s="82">
        <v>2</v>
      </c>
      <c r="D65" s="82">
        <v>1</v>
      </c>
      <c r="E65" s="82"/>
      <c r="F65" s="83">
        <v>104</v>
      </c>
      <c r="G65" s="82">
        <v>5</v>
      </c>
      <c r="H65" s="82">
        <v>19.000948828148164</v>
      </c>
      <c r="I65" s="82">
        <v>37.313914676572004</v>
      </c>
      <c r="J65" s="82">
        <v>22.300772704793602</v>
      </c>
      <c r="K65" s="82"/>
      <c r="L65" s="137">
        <v>58.42</v>
      </c>
      <c r="M65" s="137">
        <v>118.03468738136561</v>
      </c>
      <c r="N65" s="138">
        <v>15499996.066168915</v>
      </c>
      <c r="O65" s="138">
        <v>553435000</v>
      </c>
      <c r="P65" s="138">
        <v>205933000</v>
      </c>
      <c r="Q65" s="138">
        <v>347502000</v>
      </c>
      <c r="R65" s="87">
        <f t="shared" si="0"/>
        <v>15499996.066168915</v>
      </c>
      <c r="S65" s="138">
        <v>553435000</v>
      </c>
      <c r="T65" s="87">
        <f t="shared" si="1"/>
        <v>31316966.622434866</v>
      </c>
      <c r="U65" s="135"/>
      <c r="V65" s="115" t="s">
        <v>2043</v>
      </c>
      <c r="W65" s="115" t="s">
        <v>2043</v>
      </c>
      <c r="X65" s="115" t="s">
        <v>772</v>
      </c>
    </row>
    <row r="66" spans="1:24">
      <c r="A66" s="135"/>
      <c r="B66" s="135">
        <v>18</v>
      </c>
      <c r="C66" s="82">
        <v>2</v>
      </c>
      <c r="D66" s="82">
        <v>1</v>
      </c>
      <c r="E66" s="82"/>
      <c r="F66" s="83">
        <v>105</v>
      </c>
      <c r="G66" s="82">
        <v>5</v>
      </c>
      <c r="H66" s="82">
        <v>22.539639743078869</v>
      </c>
      <c r="I66" s="82">
        <v>44.263168214420404</v>
      </c>
      <c r="J66" s="82">
        <v>26.454014865494635</v>
      </c>
      <c r="K66" s="82"/>
      <c r="L66" s="137">
        <v>69.3</v>
      </c>
      <c r="M66" s="137">
        <v>140.01718307991501</v>
      </c>
      <c r="N66" s="138">
        <v>13499995.953209722</v>
      </c>
      <c r="O66" s="138">
        <v>571795000</v>
      </c>
      <c r="P66" s="138">
        <v>212765000</v>
      </c>
      <c r="Q66" s="138">
        <v>359030000</v>
      </c>
      <c r="R66" s="87">
        <f t="shared" si="0"/>
        <v>13499995.953209722</v>
      </c>
      <c r="S66" s="138">
        <v>571795000</v>
      </c>
      <c r="T66" s="87">
        <f t="shared" si="1"/>
        <v>27276066.449620169</v>
      </c>
      <c r="U66" s="135"/>
      <c r="V66" s="115" t="s">
        <v>2043</v>
      </c>
      <c r="W66" s="115" t="s">
        <v>2043</v>
      </c>
      <c r="X66" s="115" t="s">
        <v>772</v>
      </c>
    </row>
    <row r="67" spans="1:24">
      <c r="A67" s="135"/>
      <c r="B67" s="135">
        <v>18</v>
      </c>
      <c r="C67" s="82">
        <v>2</v>
      </c>
      <c r="D67" s="82">
        <v>1</v>
      </c>
      <c r="E67" s="82"/>
      <c r="F67" s="83">
        <v>106</v>
      </c>
      <c r="G67" s="82">
        <v>5</v>
      </c>
      <c r="H67" s="82">
        <v>19.73275531331306</v>
      </c>
      <c r="I67" s="82">
        <v>38.751030527689551</v>
      </c>
      <c r="J67" s="82">
        <v>23.159669291335636</v>
      </c>
      <c r="K67" s="82"/>
      <c r="L67" s="137">
        <v>60.67</v>
      </c>
      <c r="M67" s="137">
        <v>122.58069981902518</v>
      </c>
      <c r="N67" s="138">
        <v>11999974.640607303</v>
      </c>
      <c r="O67" s="138">
        <v>444967000</v>
      </c>
      <c r="P67" s="138">
        <v>165572000</v>
      </c>
      <c r="Q67" s="138">
        <v>279395000</v>
      </c>
      <c r="R67" s="87">
        <f t="shared" ref="R67:R130" si="2">S67/(M67*0.3025)</f>
        <v>11999974.640607303</v>
      </c>
      <c r="S67" s="138">
        <v>444967000</v>
      </c>
      <c r="T67" s="87">
        <f t="shared" ref="T67:T130" si="3">S67/(L67*0.3025)</f>
        <v>24245348.430133481</v>
      </c>
      <c r="U67" s="135"/>
      <c r="V67" s="115" t="s">
        <v>2043</v>
      </c>
      <c r="W67" s="115" t="s">
        <v>2043</v>
      </c>
      <c r="X67" s="115" t="s">
        <v>772</v>
      </c>
    </row>
    <row r="68" spans="1:24">
      <c r="A68" s="135"/>
      <c r="B68" s="135">
        <v>18</v>
      </c>
      <c r="C68" s="82">
        <v>2</v>
      </c>
      <c r="D68" s="82">
        <v>1</v>
      </c>
      <c r="E68" s="82"/>
      <c r="F68" s="83">
        <v>107</v>
      </c>
      <c r="G68" s="82">
        <v>5</v>
      </c>
      <c r="H68" s="82">
        <v>19.000948828148164</v>
      </c>
      <c r="I68" s="82">
        <v>37.313914676572004</v>
      </c>
      <c r="J68" s="82">
        <v>22.300772704793602</v>
      </c>
      <c r="K68" s="82"/>
      <c r="L68" s="137">
        <v>58.42</v>
      </c>
      <c r="M68" s="137">
        <v>118.03468738136561</v>
      </c>
      <c r="N68" s="138">
        <v>11999974.368247516</v>
      </c>
      <c r="O68" s="138">
        <v>428465000</v>
      </c>
      <c r="P68" s="138">
        <v>159432000</v>
      </c>
      <c r="Q68" s="138">
        <v>269033000</v>
      </c>
      <c r="R68" s="87">
        <f t="shared" si="2"/>
        <v>11999974.368247516</v>
      </c>
      <c r="S68" s="138">
        <v>428465000</v>
      </c>
      <c r="T68" s="87">
        <f t="shared" si="3"/>
        <v>24245347.879844163</v>
      </c>
      <c r="U68" s="135"/>
      <c r="V68" s="115" t="s">
        <v>2043</v>
      </c>
      <c r="W68" s="115" t="s">
        <v>2043</v>
      </c>
      <c r="X68" s="115" t="s">
        <v>772</v>
      </c>
    </row>
    <row r="69" spans="1:24">
      <c r="A69" s="135"/>
      <c r="B69" s="135">
        <v>18</v>
      </c>
      <c r="C69" s="82">
        <v>2</v>
      </c>
      <c r="D69" s="82">
        <v>1</v>
      </c>
      <c r="E69" s="82"/>
      <c r="F69" s="83">
        <v>108</v>
      </c>
      <c r="G69" s="82">
        <v>5</v>
      </c>
      <c r="H69" s="82">
        <v>19.670958321232469</v>
      </c>
      <c r="I69" s="82">
        <v>38.629674078039621</v>
      </c>
      <c r="J69" s="82">
        <v>23.087140246249859</v>
      </c>
      <c r="K69" s="82"/>
      <c r="L69" s="137">
        <v>60.48</v>
      </c>
      <c r="M69" s="137">
        <v>122.19681432428948</v>
      </c>
      <c r="N69" s="138">
        <v>11999988.204987429</v>
      </c>
      <c r="O69" s="138">
        <v>443574000</v>
      </c>
      <c r="P69" s="138">
        <v>165054000</v>
      </c>
      <c r="Q69" s="138">
        <v>278520000</v>
      </c>
      <c r="R69" s="87">
        <f t="shared" si="2"/>
        <v>11999988.204987429</v>
      </c>
      <c r="S69" s="138">
        <v>443574000</v>
      </c>
      <c r="T69" s="87">
        <f t="shared" si="3"/>
        <v>24245375.836284932</v>
      </c>
      <c r="U69" s="135"/>
      <c r="V69" s="115" t="s">
        <v>2043</v>
      </c>
      <c r="W69" s="115" t="s">
        <v>2043</v>
      </c>
      <c r="X69" s="115" t="s">
        <v>772</v>
      </c>
    </row>
    <row r="70" spans="1:24">
      <c r="A70" s="135"/>
      <c r="B70" s="135">
        <v>18</v>
      </c>
      <c r="C70" s="82">
        <v>2</v>
      </c>
      <c r="D70" s="82">
        <v>1</v>
      </c>
      <c r="E70" s="82"/>
      <c r="F70" s="83">
        <v>109</v>
      </c>
      <c r="G70" s="82">
        <v>5</v>
      </c>
      <c r="H70" s="82">
        <v>18.148800832089481</v>
      </c>
      <c r="I70" s="82">
        <v>35.640473107715124</v>
      </c>
      <c r="J70" s="82">
        <v>21.300635346242434</v>
      </c>
      <c r="K70" s="82"/>
      <c r="L70" s="137">
        <v>55.8</v>
      </c>
      <c r="M70" s="137">
        <v>112.74110845395755</v>
      </c>
      <c r="N70" s="138">
        <v>8999980.4198255017</v>
      </c>
      <c r="O70" s="138">
        <v>306937000</v>
      </c>
      <c r="P70" s="138">
        <v>114211000</v>
      </c>
      <c r="Q70" s="138">
        <v>192726000</v>
      </c>
      <c r="R70" s="87">
        <f t="shared" si="2"/>
        <v>8999980.4198255017</v>
      </c>
      <c r="S70" s="138">
        <v>306937000</v>
      </c>
      <c r="T70" s="87">
        <f t="shared" si="3"/>
        <v>18184010.189875294</v>
      </c>
      <c r="U70" s="135"/>
      <c r="V70" s="115" t="s">
        <v>2043</v>
      </c>
      <c r="W70" s="115" t="s">
        <v>2043</v>
      </c>
      <c r="X70" s="115" t="s">
        <v>772</v>
      </c>
    </row>
    <row r="71" spans="1:24">
      <c r="A71" s="135"/>
      <c r="B71" s="135">
        <v>18</v>
      </c>
      <c r="C71" s="82">
        <v>2</v>
      </c>
      <c r="D71" s="82">
        <v>1</v>
      </c>
      <c r="E71" s="82"/>
      <c r="F71" s="83" t="s">
        <v>2383</v>
      </c>
      <c r="G71" s="82">
        <v>5</v>
      </c>
      <c r="H71" s="82">
        <v>23.489361937159536</v>
      </c>
      <c r="I71" s="82">
        <v>46.128225230092951</v>
      </c>
      <c r="J71" s="82">
        <v>27.568671768918076</v>
      </c>
      <c r="K71" s="82"/>
      <c r="L71" s="137">
        <v>72.22</v>
      </c>
      <c r="M71" s="137">
        <v>145.91689699901104</v>
      </c>
      <c r="N71" s="138">
        <v>14999979.154148096</v>
      </c>
      <c r="O71" s="138">
        <v>662097000</v>
      </c>
      <c r="P71" s="138">
        <v>246366000</v>
      </c>
      <c r="Q71" s="138">
        <v>415731000</v>
      </c>
      <c r="R71" s="87">
        <f t="shared" si="2"/>
        <v>14999979.154148096</v>
      </c>
      <c r="S71" s="138">
        <v>662097000</v>
      </c>
      <c r="T71" s="87">
        <f t="shared" si="3"/>
        <v>30306707.466396295</v>
      </c>
      <c r="U71" s="135"/>
      <c r="V71" s="115" t="s">
        <v>2043</v>
      </c>
      <c r="W71" s="115" t="s">
        <v>2043</v>
      </c>
      <c r="X71" s="115" t="s">
        <v>772</v>
      </c>
    </row>
    <row r="72" spans="1:24">
      <c r="A72" s="135"/>
      <c r="B72" s="135">
        <v>18</v>
      </c>
      <c r="C72" s="82">
        <v>1</v>
      </c>
      <c r="D72" s="82">
        <v>1</v>
      </c>
      <c r="E72" s="82"/>
      <c r="F72" s="83">
        <v>110</v>
      </c>
      <c r="G72" s="82">
        <v>5</v>
      </c>
      <c r="H72" s="82">
        <v>19.127795285576742</v>
      </c>
      <c r="I72" s="82">
        <v>33.556293183306266</v>
      </c>
      <c r="J72" s="82">
        <v>22.449648113127555</v>
      </c>
      <c r="K72" s="82"/>
      <c r="L72" s="137">
        <v>58.81</v>
      </c>
      <c r="M72" s="137">
        <v>114.81594129643382</v>
      </c>
      <c r="N72" s="138">
        <v>4999996.798012631</v>
      </c>
      <c r="O72" s="138">
        <v>173659000</v>
      </c>
      <c r="P72" s="138">
        <v>64619000</v>
      </c>
      <c r="Q72" s="138">
        <v>109040000</v>
      </c>
      <c r="R72" s="87">
        <f t="shared" si="2"/>
        <v>4999996.798012631</v>
      </c>
      <c r="S72" s="138">
        <v>173659000</v>
      </c>
      <c r="T72" s="87">
        <f t="shared" si="3"/>
        <v>9761593.9269337729</v>
      </c>
      <c r="U72" s="135"/>
      <c r="V72" s="115" t="s">
        <v>2043</v>
      </c>
      <c r="W72" s="115" t="s">
        <v>2043</v>
      </c>
      <c r="X72" s="115" t="s">
        <v>772</v>
      </c>
    </row>
    <row r="73" spans="1:24">
      <c r="A73" s="135"/>
      <c r="B73" s="135">
        <v>18</v>
      </c>
      <c r="C73" s="82">
        <v>1</v>
      </c>
      <c r="D73" s="82">
        <v>1</v>
      </c>
      <c r="E73" s="82"/>
      <c r="F73" s="83">
        <v>111</v>
      </c>
      <c r="G73" s="82">
        <v>5</v>
      </c>
      <c r="H73" s="82">
        <v>19.92465123608963</v>
      </c>
      <c r="I73" s="82">
        <v>34.954234320852599</v>
      </c>
      <c r="J73" s="82">
        <v>23.384891062917767</v>
      </c>
      <c r="K73" s="82"/>
      <c r="L73" s="137">
        <v>61.26</v>
      </c>
      <c r="M73" s="137">
        <v>119.59912538377037</v>
      </c>
      <c r="N73" s="138">
        <v>4999981.2833990837</v>
      </c>
      <c r="O73" s="138">
        <v>180893000</v>
      </c>
      <c r="P73" s="138">
        <v>67310000</v>
      </c>
      <c r="Q73" s="138">
        <v>113583000</v>
      </c>
      <c r="R73" s="87">
        <f t="shared" si="2"/>
        <v>4999981.2833990837</v>
      </c>
      <c r="S73" s="138">
        <v>180893000</v>
      </c>
      <c r="T73" s="87">
        <f t="shared" si="3"/>
        <v>9761563.6374428999</v>
      </c>
      <c r="U73" s="135"/>
      <c r="V73" s="115" t="s">
        <v>2043</v>
      </c>
      <c r="W73" s="115" t="s">
        <v>2043</v>
      </c>
      <c r="X73" s="115" t="s">
        <v>772</v>
      </c>
    </row>
    <row r="74" spans="1:24">
      <c r="A74" s="135"/>
      <c r="B74" s="135">
        <v>18</v>
      </c>
      <c r="C74" s="82">
        <v>1</v>
      </c>
      <c r="D74" s="82">
        <v>2</v>
      </c>
      <c r="E74" s="82"/>
      <c r="F74" s="83">
        <v>201</v>
      </c>
      <c r="G74" s="82">
        <v>5</v>
      </c>
      <c r="H74" s="82">
        <v>41.592628143505422</v>
      </c>
      <c r="I74" s="82">
        <v>72.966821497724951</v>
      </c>
      <c r="J74" s="82">
        <v>48.815864660886788</v>
      </c>
      <c r="K74" s="82"/>
      <c r="L74" s="137">
        <v>127.88</v>
      </c>
      <c r="M74" s="137">
        <v>249.66268615861173</v>
      </c>
      <c r="N74" s="138">
        <v>5299990.7103247754</v>
      </c>
      <c r="O74" s="138">
        <v>400271000</v>
      </c>
      <c r="P74" s="138">
        <v>148941000</v>
      </c>
      <c r="Q74" s="138">
        <v>251330000</v>
      </c>
      <c r="R74" s="87">
        <f t="shared" si="2"/>
        <v>5299990.7103247754</v>
      </c>
      <c r="S74" s="138">
        <v>400271000</v>
      </c>
      <c r="T74" s="87">
        <f t="shared" si="3"/>
        <v>10347278.052513076</v>
      </c>
      <c r="U74" s="135"/>
      <c r="V74" s="115" t="s">
        <v>2043</v>
      </c>
      <c r="W74" s="115" t="s">
        <v>2043</v>
      </c>
      <c r="X74" s="115" t="s">
        <v>772</v>
      </c>
    </row>
    <row r="75" spans="1:24">
      <c r="A75" s="135"/>
      <c r="B75" s="135">
        <v>18</v>
      </c>
      <c r="C75" s="82">
        <v>1</v>
      </c>
      <c r="D75" s="82">
        <v>2</v>
      </c>
      <c r="E75" s="82"/>
      <c r="F75" s="83">
        <v>202</v>
      </c>
      <c r="G75" s="82">
        <v>5</v>
      </c>
      <c r="H75" s="82">
        <v>39.068708888003378</v>
      </c>
      <c r="I75" s="82">
        <v>68.539056915129208</v>
      </c>
      <c r="J75" s="82">
        <v>45.853625766857377</v>
      </c>
      <c r="K75" s="82"/>
      <c r="L75" s="137">
        <v>120.12</v>
      </c>
      <c r="M75" s="137">
        <v>234.51268268198658</v>
      </c>
      <c r="N75" s="138">
        <v>5299993.5366600538</v>
      </c>
      <c r="O75" s="138">
        <v>375982000</v>
      </c>
      <c r="P75" s="138">
        <v>139903000</v>
      </c>
      <c r="Q75" s="138">
        <v>236079000</v>
      </c>
      <c r="R75" s="87">
        <f t="shared" si="2"/>
        <v>5299993.5366600538</v>
      </c>
      <c r="S75" s="138">
        <v>375982000</v>
      </c>
      <c r="T75" s="87">
        <f t="shared" si="3"/>
        <v>10347283.570424065</v>
      </c>
      <c r="U75" s="135"/>
      <c r="V75" s="115" t="s">
        <v>2043</v>
      </c>
      <c r="W75" s="115" t="s">
        <v>2043</v>
      </c>
      <c r="X75" s="115" t="s">
        <v>772</v>
      </c>
    </row>
    <row r="76" spans="1:24">
      <c r="A76" s="135"/>
      <c r="B76" s="135">
        <v>18</v>
      </c>
      <c r="C76" s="82">
        <v>1</v>
      </c>
      <c r="D76" s="82">
        <v>2</v>
      </c>
      <c r="E76" s="82"/>
      <c r="F76" s="83">
        <v>203</v>
      </c>
      <c r="G76" s="82">
        <v>5</v>
      </c>
      <c r="H76" s="82">
        <v>40.805529612794729</v>
      </c>
      <c r="I76" s="82">
        <v>71.585998006760818</v>
      </c>
      <c r="J76" s="82">
        <v>47.892073665583794</v>
      </c>
      <c r="K76" s="82"/>
      <c r="L76" s="137">
        <v>125.46</v>
      </c>
      <c r="M76" s="137">
        <v>244.93807167234462</v>
      </c>
      <c r="N76" s="138">
        <v>5299986.9974394655</v>
      </c>
      <c r="O76" s="138">
        <v>392696000</v>
      </c>
      <c r="P76" s="138">
        <v>146122000</v>
      </c>
      <c r="Q76" s="138">
        <v>246574000</v>
      </c>
      <c r="R76" s="87">
        <f t="shared" si="2"/>
        <v>5299986.9974394655</v>
      </c>
      <c r="S76" s="138">
        <v>392696000</v>
      </c>
      <c r="T76" s="87">
        <f t="shared" si="3"/>
        <v>10347270.803772697</v>
      </c>
      <c r="U76" s="135"/>
      <c r="V76" s="115" t="s">
        <v>2043</v>
      </c>
      <c r="W76" s="115" t="s">
        <v>2043</v>
      </c>
      <c r="X76" s="115" t="s">
        <v>772</v>
      </c>
    </row>
    <row r="77" spans="1:24">
      <c r="A77" s="135"/>
      <c r="B77" s="135">
        <v>18</v>
      </c>
      <c r="C77" s="82">
        <v>1</v>
      </c>
      <c r="D77" s="82">
        <v>2</v>
      </c>
      <c r="E77" s="82"/>
      <c r="F77" s="83">
        <v>204</v>
      </c>
      <c r="G77" s="82">
        <v>5</v>
      </c>
      <c r="H77" s="82">
        <v>40.805529612794729</v>
      </c>
      <c r="I77" s="82">
        <v>71.585998006760818</v>
      </c>
      <c r="J77" s="82">
        <v>47.892073665583794</v>
      </c>
      <c r="K77" s="82"/>
      <c r="L77" s="137">
        <v>125.46</v>
      </c>
      <c r="M77" s="137">
        <v>244.93807167234462</v>
      </c>
      <c r="N77" s="138">
        <v>5299986.9974394655</v>
      </c>
      <c r="O77" s="138">
        <v>392696000</v>
      </c>
      <c r="P77" s="138">
        <v>146122000</v>
      </c>
      <c r="Q77" s="138">
        <v>246574000</v>
      </c>
      <c r="R77" s="87">
        <f t="shared" si="2"/>
        <v>5299986.9974394655</v>
      </c>
      <c r="S77" s="138">
        <v>392696000</v>
      </c>
      <c r="T77" s="87">
        <f t="shared" si="3"/>
        <v>10347270.803772697</v>
      </c>
      <c r="U77" s="135"/>
      <c r="V77" s="115" t="s">
        <v>2043</v>
      </c>
      <c r="W77" s="115" t="s">
        <v>2043</v>
      </c>
      <c r="X77" s="115" t="s">
        <v>772</v>
      </c>
    </row>
    <row r="78" spans="1:24">
      <c r="A78" s="135"/>
      <c r="B78" s="135">
        <v>18</v>
      </c>
      <c r="C78" s="82">
        <v>1</v>
      </c>
      <c r="D78" s="82">
        <v>2</v>
      </c>
      <c r="E78" s="82"/>
      <c r="F78" s="83">
        <v>205</v>
      </c>
      <c r="G78" s="82">
        <v>5</v>
      </c>
      <c r="H78" s="82">
        <v>39.068708888003378</v>
      </c>
      <c r="I78" s="82">
        <v>68.539056915129208</v>
      </c>
      <c r="J78" s="82">
        <v>45.853625766857377</v>
      </c>
      <c r="K78" s="82"/>
      <c r="L78" s="137">
        <v>120.12</v>
      </c>
      <c r="M78" s="137">
        <v>234.51268268198658</v>
      </c>
      <c r="N78" s="138">
        <v>5299993.5366600538</v>
      </c>
      <c r="O78" s="138">
        <v>375982000</v>
      </c>
      <c r="P78" s="138">
        <v>139903000</v>
      </c>
      <c r="Q78" s="138">
        <v>236079000</v>
      </c>
      <c r="R78" s="87">
        <f t="shared" si="2"/>
        <v>5299993.5366600538</v>
      </c>
      <c r="S78" s="138">
        <v>375982000</v>
      </c>
      <c r="T78" s="87">
        <f t="shared" si="3"/>
        <v>10347283.570424065</v>
      </c>
      <c r="U78" s="135"/>
      <c r="V78" s="115" t="s">
        <v>2043</v>
      </c>
      <c r="W78" s="115" t="s">
        <v>2043</v>
      </c>
      <c r="X78" s="115" t="s">
        <v>772</v>
      </c>
    </row>
    <row r="79" spans="1:24">
      <c r="A79" s="135"/>
      <c r="B79" s="135">
        <v>18</v>
      </c>
      <c r="C79" s="82">
        <v>1</v>
      </c>
      <c r="D79" s="82">
        <v>2</v>
      </c>
      <c r="E79" s="82"/>
      <c r="F79" s="83">
        <v>206</v>
      </c>
      <c r="G79" s="82">
        <v>5</v>
      </c>
      <c r="H79" s="82">
        <v>41.592628143505422</v>
      </c>
      <c r="I79" s="82">
        <v>72.966821497724951</v>
      </c>
      <c r="J79" s="82">
        <v>48.815864660886788</v>
      </c>
      <c r="K79" s="82"/>
      <c r="L79" s="137">
        <v>127.88</v>
      </c>
      <c r="M79" s="137">
        <v>249.66268615861173</v>
      </c>
      <c r="N79" s="138">
        <v>5299990.7103247754</v>
      </c>
      <c r="O79" s="138">
        <v>400271000</v>
      </c>
      <c r="P79" s="138">
        <v>148941000</v>
      </c>
      <c r="Q79" s="138">
        <v>251330000</v>
      </c>
      <c r="R79" s="87">
        <f t="shared" si="2"/>
        <v>5299990.7103247754</v>
      </c>
      <c r="S79" s="138">
        <v>400271000</v>
      </c>
      <c r="T79" s="87">
        <f t="shared" si="3"/>
        <v>10347278.052513076</v>
      </c>
      <c r="U79" s="135"/>
      <c r="V79" s="115" t="s">
        <v>2043</v>
      </c>
      <c r="W79" s="115" t="s">
        <v>2043</v>
      </c>
      <c r="X79" s="115" t="s">
        <v>772</v>
      </c>
    </row>
    <row r="80" spans="1:24">
      <c r="A80" s="135"/>
      <c r="B80" s="135">
        <v>18</v>
      </c>
      <c r="C80" s="82">
        <v>1</v>
      </c>
      <c r="D80" s="82">
        <v>3</v>
      </c>
      <c r="E80" s="82"/>
      <c r="F80" s="83">
        <v>301</v>
      </c>
      <c r="G80" s="82">
        <v>5</v>
      </c>
      <c r="H80" s="82">
        <v>41.592628143505422</v>
      </c>
      <c r="I80" s="82">
        <v>72.966821497724951</v>
      </c>
      <c r="J80" s="82">
        <v>48.815864660886788</v>
      </c>
      <c r="K80" s="82"/>
      <c r="L80" s="137">
        <v>127.88</v>
      </c>
      <c r="M80" s="137">
        <v>249.66268615861173</v>
      </c>
      <c r="N80" s="138">
        <v>5299990.7103247754</v>
      </c>
      <c r="O80" s="138">
        <v>400271000</v>
      </c>
      <c r="P80" s="138">
        <v>148941000</v>
      </c>
      <c r="Q80" s="138">
        <v>251330000</v>
      </c>
      <c r="R80" s="87">
        <f t="shared" si="2"/>
        <v>5299990.7103247754</v>
      </c>
      <c r="S80" s="138">
        <v>400271000</v>
      </c>
      <c r="T80" s="87">
        <f t="shared" si="3"/>
        <v>10347278.052513076</v>
      </c>
      <c r="U80" s="135"/>
      <c r="V80" s="115" t="s">
        <v>2043</v>
      </c>
      <c r="W80" s="115" t="s">
        <v>2043</v>
      </c>
      <c r="X80" s="115" t="s">
        <v>772</v>
      </c>
    </row>
    <row r="81" spans="1:24">
      <c r="A81" s="135"/>
      <c r="B81" s="135">
        <v>18</v>
      </c>
      <c r="C81" s="82">
        <v>1</v>
      </c>
      <c r="D81" s="82">
        <v>3</v>
      </c>
      <c r="E81" s="82"/>
      <c r="F81" s="83">
        <v>302</v>
      </c>
      <c r="G81" s="82">
        <v>5</v>
      </c>
      <c r="H81" s="82">
        <v>39.068708888003378</v>
      </c>
      <c r="I81" s="82">
        <v>68.539056915129208</v>
      </c>
      <c r="J81" s="82">
        <v>45.853625766857377</v>
      </c>
      <c r="K81" s="82"/>
      <c r="L81" s="137">
        <v>120.12</v>
      </c>
      <c r="M81" s="137">
        <v>234.51268268198658</v>
      </c>
      <c r="N81" s="138">
        <v>5299993.5366600538</v>
      </c>
      <c r="O81" s="138">
        <v>375982000</v>
      </c>
      <c r="P81" s="138">
        <v>139903000</v>
      </c>
      <c r="Q81" s="138">
        <v>236079000</v>
      </c>
      <c r="R81" s="87">
        <f t="shared" si="2"/>
        <v>5299993.5366600538</v>
      </c>
      <c r="S81" s="138">
        <v>375982000</v>
      </c>
      <c r="T81" s="87">
        <f t="shared" si="3"/>
        <v>10347283.570424065</v>
      </c>
      <c r="U81" s="135"/>
      <c r="V81" s="115" t="s">
        <v>2043</v>
      </c>
      <c r="W81" s="115" t="s">
        <v>2043</v>
      </c>
      <c r="X81" s="115" t="s">
        <v>772</v>
      </c>
    </row>
    <row r="82" spans="1:24">
      <c r="A82" s="135"/>
      <c r="B82" s="135">
        <v>18</v>
      </c>
      <c r="C82" s="82">
        <v>1</v>
      </c>
      <c r="D82" s="82">
        <v>3</v>
      </c>
      <c r="E82" s="82"/>
      <c r="F82" s="83">
        <v>303</v>
      </c>
      <c r="G82" s="82">
        <v>5</v>
      </c>
      <c r="H82" s="82">
        <v>40.041198394955842</v>
      </c>
      <c r="I82" s="82">
        <v>70.245115691155135</v>
      </c>
      <c r="J82" s="82">
        <v>46.995003897417675</v>
      </c>
      <c r="K82" s="82"/>
      <c r="L82" s="137">
        <v>123.11</v>
      </c>
      <c r="M82" s="137">
        <v>240.3501195885728</v>
      </c>
      <c r="N82" s="138">
        <v>5299995.4717522413</v>
      </c>
      <c r="O82" s="138">
        <v>385341000</v>
      </c>
      <c r="P82" s="138">
        <v>143385000</v>
      </c>
      <c r="Q82" s="138">
        <v>241956000</v>
      </c>
      <c r="R82" s="87">
        <f t="shared" si="2"/>
        <v>5299995.4717522413</v>
      </c>
      <c r="S82" s="138">
        <v>385341000</v>
      </c>
      <c r="T82" s="87">
        <f t="shared" si="3"/>
        <v>10347287.348343315</v>
      </c>
      <c r="U82" s="135"/>
      <c r="V82" s="115" t="s">
        <v>2043</v>
      </c>
      <c r="W82" s="115" t="s">
        <v>2043</v>
      </c>
      <c r="X82" s="115" t="s">
        <v>772</v>
      </c>
    </row>
    <row r="83" spans="1:24">
      <c r="A83" s="135"/>
      <c r="B83" s="135">
        <v>18</v>
      </c>
      <c r="C83" s="82">
        <v>1</v>
      </c>
      <c r="D83" s="82">
        <v>3</v>
      </c>
      <c r="E83" s="82"/>
      <c r="F83" s="83">
        <v>304</v>
      </c>
      <c r="G83" s="82">
        <v>5</v>
      </c>
      <c r="H83" s="82">
        <v>21.632199701474399</v>
      </c>
      <c r="I83" s="82">
        <v>37.949822472737623</v>
      </c>
      <c r="J83" s="82">
        <v>25.388983098182518</v>
      </c>
      <c r="K83" s="82"/>
      <c r="L83" s="137">
        <v>66.510000000000005</v>
      </c>
      <c r="M83" s="137">
        <v>129.84880557092015</v>
      </c>
      <c r="N83" s="138">
        <v>5299997.516970315</v>
      </c>
      <c r="O83" s="138">
        <v>208180000</v>
      </c>
      <c r="P83" s="138">
        <v>77464000</v>
      </c>
      <c r="Q83" s="138">
        <v>130716000</v>
      </c>
      <c r="R83" s="87">
        <f t="shared" si="2"/>
        <v>5299997.516970315</v>
      </c>
      <c r="S83" s="138">
        <v>208180000</v>
      </c>
      <c r="T83" s="87">
        <f t="shared" si="3"/>
        <v>10347291.341263538</v>
      </c>
      <c r="U83" s="135"/>
      <c r="V83" s="115" t="s">
        <v>2043</v>
      </c>
      <c r="W83" s="115" t="s">
        <v>2043</v>
      </c>
      <c r="X83" s="115" t="s">
        <v>772</v>
      </c>
    </row>
    <row r="84" spans="1:24">
      <c r="A84" s="135"/>
      <c r="B84" s="135">
        <v>18</v>
      </c>
      <c r="C84" s="82">
        <v>1</v>
      </c>
      <c r="D84" s="82">
        <v>3</v>
      </c>
      <c r="E84" s="82"/>
      <c r="F84" s="83">
        <v>305</v>
      </c>
      <c r="G84" s="82">
        <v>5</v>
      </c>
      <c r="H84" s="82">
        <v>21.632199701474399</v>
      </c>
      <c r="I84" s="82">
        <v>37.949822472737623</v>
      </c>
      <c r="J84" s="82">
        <v>25.388983098182518</v>
      </c>
      <c r="K84" s="82"/>
      <c r="L84" s="137">
        <v>66.510000000000005</v>
      </c>
      <c r="M84" s="137">
        <v>129.84880557092015</v>
      </c>
      <c r="N84" s="138">
        <v>5299997.516970315</v>
      </c>
      <c r="O84" s="138">
        <v>208180000</v>
      </c>
      <c r="P84" s="138">
        <v>77464000</v>
      </c>
      <c r="Q84" s="138">
        <v>130716000</v>
      </c>
      <c r="R84" s="87">
        <f t="shared" si="2"/>
        <v>5299997.516970315</v>
      </c>
      <c r="S84" s="138">
        <v>208180000</v>
      </c>
      <c r="T84" s="87">
        <f t="shared" si="3"/>
        <v>10347291.341263538</v>
      </c>
      <c r="U84" s="135"/>
      <c r="V84" s="115" t="s">
        <v>2043</v>
      </c>
      <c r="W84" s="115" t="s">
        <v>2043</v>
      </c>
      <c r="X84" s="115" t="s">
        <v>772</v>
      </c>
    </row>
    <row r="85" spans="1:24">
      <c r="A85" s="135"/>
      <c r="B85" s="135">
        <v>18</v>
      </c>
      <c r="C85" s="82">
        <v>1</v>
      </c>
      <c r="D85" s="82">
        <v>3</v>
      </c>
      <c r="E85" s="82"/>
      <c r="F85" s="83">
        <v>306</v>
      </c>
      <c r="G85" s="82">
        <v>5</v>
      </c>
      <c r="H85" s="82">
        <v>40.041198394955842</v>
      </c>
      <c r="I85" s="82">
        <v>70.245115691155135</v>
      </c>
      <c r="J85" s="82">
        <v>46.995003897417675</v>
      </c>
      <c r="K85" s="82"/>
      <c r="L85" s="137">
        <v>123.11</v>
      </c>
      <c r="M85" s="137">
        <v>240.3501195885728</v>
      </c>
      <c r="N85" s="138">
        <v>5299995.4717522413</v>
      </c>
      <c r="O85" s="138">
        <v>385341000</v>
      </c>
      <c r="P85" s="138">
        <v>143385000</v>
      </c>
      <c r="Q85" s="138">
        <v>241956000</v>
      </c>
      <c r="R85" s="87">
        <f t="shared" si="2"/>
        <v>5299995.4717522413</v>
      </c>
      <c r="S85" s="138">
        <v>385341000</v>
      </c>
      <c r="T85" s="87">
        <f t="shared" si="3"/>
        <v>10347287.348343315</v>
      </c>
      <c r="U85" s="135"/>
      <c r="V85" s="115" t="s">
        <v>2043</v>
      </c>
      <c r="W85" s="115" t="s">
        <v>2043</v>
      </c>
      <c r="X85" s="115" t="s">
        <v>772</v>
      </c>
    </row>
    <row r="86" spans="1:24">
      <c r="A86" s="135"/>
      <c r="B86" s="135">
        <v>18</v>
      </c>
      <c r="C86" s="82">
        <v>1</v>
      </c>
      <c r="D86" s="82">
        <v>3</v>
      </c>
      <c r="E86" s="82"/>
      <c r="F86" s="83">
        <v>307</v>
      </c>
      <c r="G86" s="82">
        <v>5</v>
      </c>
      <c r="H86" s="82">
        <v>39.068708888003378</v>
      </c>
      <c r="I86" s="82">
        <v>68.539056915129208</v>
      </c>
      <c r="J86" s="82">
        <v>45.853625766857377</v>
      </c>
      <c r="K86" s="82"/>
      <c r="L86" s="137">
        <v>120.12</v>
      </c>
      <c r="M86" s="137">
        <v>234.51268268198658</v>
      </c>
      <c r="N86" s="138">
        <v>5299993.5366600538</v>
      </c>
      <c r="O86" s="138">
        <v>375982000</v>
      </c>
      <c r="P86" s="138">
        <v>139903000</v>
      </c>
      <c r="Q86" s="138">
        <v>236079000</v>
      </c>
      <c r="R86" s="87">
        <f t="shared" si="2"/>
        <v>5299993.5366600538</v>
      </c>
      <c r="S86" s="138">
        <v>375982000</v>
      </c>
      <c r="T86" s="87">
        <f t="shared" si="3"/>
        <v>10347283.570424065</v>
      </c>
      <c r="U86" s="135"/>
      <c r="V86" s="115" t="s">
        <v>2043</v>
      </c>
      <c r="W86" s="115" t="s">
        <v>2043</v>
      </c>
      <c r="X86" s="115" t="s">
        <v>772</v>
      </c>
    </row>
    <row r="87" spans="1:24">
      <c r="A87" s="135"/>
      <c r="B87" s="135">
        <v>18</v>
      </c>
      <c r="C87" s="82">
        <v>1</v>
      </c>
      <c r="D87" s="82">
        <v>3</v>
      </c>
      <c r="E87" s="82"/>
      <c r="F87" s="83">
        <v>308</v>
      </c>
      <c r="G87" s="82">
        <v>5</v>
      </c>
      <c r="H87" s="82">
        <v>41.592628143505422</v>
      </c>
      <c r="I87" s="82">
        <v>72.966821497724951</v>
      </c>
      <c r="J87" s="82">
        <v>48.815864660886788</v>
      </c>
      <c r="K87" s="82"/>
      <c r="L87" s="137">
        <v>127.88</v>
      </c>
      <c r="M87" s="137">
        <v>249.66268615861173</v>
      </c>
      <c r="N87" s="138">
        <v>5299990.7103247754</v>
      </c>
      <c r="O87" s="138">
        <v>400271000</v>
      </c>
      <c r="P87" s="138">
        <v>148941000</v>
      </c>
      <c r="Q87" s="138">
        <v>251330000</v>
      </c>
      <c r="R87" s="87">
        <f t="shared" si="2"/>
        <v>5299990.7103247754</v>
      </c>
      <c r="S87" s="138">
        <v>400271000</v>
      </c>
      <c r="T87" s="87">
        <f t="shared" si="3"/>
        <v>10347278.052513076</v>
      </c>
      <c r="U87" s="135"/>
      <c r="V87" s="115" t="s">
        <v>2043</v>
      </c>
      <c r="W87" s="115" t="s">
        <v>2043</v>
      </c>
      <c r="X87" s="115" t="s">
        <v>772</v>
      </c>
    </row>
    <row r="88" spans="1:24">
      <c r="A88" s="135"/>
      <c r="B88" s="135">
        <v>18</v>
      </c>
      <c r="C88" s="82">
        <v>1</v>
      </c>
      <c r="D88" s="82">
        <v>4</v>
      </c>
      <c r="E88" s="82"/>
      <c r="F88" s="83">
        <v>401</v>
      </c>
      <c r="G88" s="82">
        <v>5</v>
      </c>
      <c r="H88" s="82">
        <v>41.592628143505422</v>
      </c>
      <c r="I88" s="82">
        <v>72.966821497724951</v>
      </c>
      <c r="J88" s="82">
        <v>48.815864660886788</v>
      </c>
      <c r="K88" s="82"/>
      <c r="L88" s="137">
        <v>127.88</v>
      </c>
      <c r="M88" s="137">
        <v>249.66268615861173</v>
      </c>
      <c r="N88" s="138">
        <v>5299990.7103247754</v>
      </c>
      <c r="O88" s="138">
        <v>400271000</v>
      </c>
      <c r="P88" s="138">
        <v>148941000</v>
      </c>
      <c r="Q88" s="138">
        <v>251330000</v>
      </c>
      <c r="R88" s="87">
        <f t="shared" si="2"/>
        <v>5299990.7103247754</v>
      </c>
      <c r="S88" s="138">
        <v>400271000</v>
      </c>
      <c r="T88" s="87">
        <f t="shared" si="3"/>
        <v>10347278.052513076</v>
      </c>
      <c r="U88" s="135"/>
      <c r="V88" s="115" t="s">
        <v>2043</v>
      </c>
      <c r="W88" s="115" t="s">
        <v>2043</v>
      </c>
      <c r="X88" s="115" t="s">
        <v>772</v>
      </c>
    </row>
    <row r="89" spans="1:24">
      <c r="A89" s="135"/>
      <c r="B89" s="135">
        <v>18</v>
      </c>
      <c r="C89" s="82">
        <v>1</v>
      </c>
      <c r="D89" s="82">
        <v>4</v>
      </c>
      <c r="E89" s="82"/>
      <c r="F89" s="83">
        <v>402</v>
      </c>
      <c r="G89" s="82">
        <v>5</v>
      </c>
      <c r="H89" s="82">
        <v>39.068708888003378</v>
      </c>
      <c r="I89" s="82">
        <v>68.539056915129208</v>
      </c>
      <c r="J89" s="82">
        <v>45.853625766857377</v>
      </c>
      <c r="K89" s="82"/>
      <c r="L89" s="137">
        <v>120.12</v>
      </c>
      <c r="M89" s="137">
        <v>234.51268268198658</v>
      </c>
      <c r="N89" s="138">
        <v>5299993.5366600538</v>
      </c>
      <c r="O89" s="138">
        <v>375982000</v>
      </c>
      <c r="P89" s="138">
        <v>139903000</v>
      </c>
      <c r="Q89" s="138">
        <v>236079000</v>
      </c>
      <c r="R89" s="87">
        <f t="shared" si="2"/>
        <v>5299993.5366600538</v>
      </c>
      <c r="S89" s="138">
        <v>375982000</v>
      </c>
      <c r="T89" s="87">
        <f t="shared" si="3"/>
        <v>10347283.570424065</v>
      </c>
      <c r="U89" s="135"/>
      <c r="V89" s="115" t="s">
        <v>2043</v>
      </c>
      <c r="W89" s="115" t="s">
        <v>2043</v>
      </c>
      <c r="X89" s="115" t="s">
        <v>772</v>
      </c>
    </row>
    <row r="90" spans="1:24">
      <c r="A90" s="135"/>
      <c r="B90" s="135">
        <v>18</v>
      </c>
      <c r="C90" s="82">
        <v>1</v>
      </c>
      <c r="D90" s="82">
        <v>4</v>
      </c>
      <c r="E90" s="82"/>
      <c r="F90" s="83">
        <v>403</v>
      </c>
      <c r="G90" s="82">
        <v>5</v>
      </c>
      <c r="H90" s="82">
        <v>40.041198394955842</v>
      </c>
      <c r="I90" s="82">
        <v>70.245115691155135</v>
      </c>
      <c r="J90" s="82">
        <v>46.995003897417675</v>
      </c>
      <c r="K90" s="82"/>
      <c r="L90" s="137">
        <v>123.11</v>
      </c>
      <c r="M90" s="137">
        <v>240.3501195885728</v>
      </c>
      <c r="N90" s="138">
        <v>5299995.4717522413</v>
      </c>
      <c r="O90" s="138">
        <v>385341000</v>
      </c>
      <c r="P90" s="138">
        <v>143385000</v>
      </c>
      <c r="Q90" s="138">
        <v>241956000</v>
      </c>
      <c r="R90" s="87">
        <f t="shared" si="2"/>
        <v>5299995.4717522413</v>
      </c>
      <c r="S90" s="138">
        <v>385341000</v>
      </c>
      <c r="T90" s="87">
        <f t="shared" si="3"/>
        <v>10347287.348343315</v>
      </c>
      <c r="U90" s="135"/>
      <c r="V90" s="115" t="s">
        <v>2043</v>
      </c>
      <c r="W90" s="115" t="s">
        <v>2043</v>
      </c>
      <c r="X90" s="115" t="s">
        <v>772</v>
      </c>
    </row>
    <row r="91" spans="1:24">
      <c r="A91" s="135"/>
      <c r="B91" s="135">
        <v>18</v>
      </c>
      <c r="C91" s="82">
        <v>1</v>
      </c>
      <c r="D91" s="82">
        <v>4</v>
      </c>
      <c r="E91" s="82"/>
      <c r="F91" s="83">
        <v>404</v>
      </c>
      <c r="G91" s="82">
        <v>5</v>
      </c>
      <c r="H91" s="82">
        <v>21.632199701474399</v>
      </c>
      <c r="I91" s="82">
        <v>37.949822472737623</v>
      </c>
      <c r="J91" s="82">
        <v>25.388983098182518</v>
      </c>
      <c r="K91" s="82"/>
      <c r="L91" s="137">
        <v>66.510000000000005</v>
      </c>
      <c r="M91" s="137">
        <v>129.84880557092015</v>
      </c>
      <c r="N91" s="138">
        <v>5299997.516970315</v>
      </c>
      <c r="O91" s="138">
        <v>208180000</v>
      </c>
      <c r="P91" s="138">
        <v>77464000</v>
      </c>
      <c r="Q91" s="138">
        <v>130716000</v>
      </c>
      <c r="R91" s="87">
        <f t="shared" si="2"/>
        <v>5299997.516970315</v>
      </c>
      <c r="S91" s="138">
        <v>208180000</v>
      </c>
      <c r="T91" s="87">
        <f t="shared" si="3"/>
        <v>10347291.341263538</v>
      </c>
      <c r="U91" s="135"/>
      <c r="V91" s="115" t="s">
        <v>2043</v>
      </c>
      <c r="W91" s="115" t="s">
        <v>2043</v>
      </c>
      <c r="X91" s="115" t="s">
        <v>772</v>
      </c>
    </row>
    <row r="92" spans="1:24">
      <c r="A92" s="135"/>
      <c r="B92" s="135">
        <v>18</v>
      </c>
      <c r="C92" s="82">
        <v>1</v>
      </c>
      <c r="D92" s="82">
        <v>4</v>
      </c>
      <c r="E92" s="82"/>
      <c r="F92" s="83">
        <v>405</v>
      </c>
      <c r="G92" s="82">
        <v>5</v>
      </c>
      <c r="H92" s="82">
        <v>21.632199701474399</v>
      </c>
      <c r="I92" s="82">
        <v>37.949822472737623</v>
      </c>
      <c r="J92" s="82">
        <v>25.388983098182518</v>
      </c>
      <c r="K92" s="82"/>
      <c r="L92" s="137">
        <v>66.510000000000005</v>
      </c>
      <c r="M92" s="137">
        <v>129.84880557092015</v>
      </c>
      <c r="N92" s="138">
        <v>5299997.516970315</v>
      </c>
      <c r="O92" s="138">
        <v>208180000</v>
      </c>
      <c r="P92" s="138">
        <v>77464000</v>
      </c>
      <c r="Q92" s="138">
        <v>130716000</v>
      </c>
      <c r="R92" s="87">
        <f t="shared" si="2"/>
        <v>5299997.516970315</v>
      </c>
      <c r="S92" s="138">
        <v>208180000</v>
      </c>
      <c r="T92" s="87">
        <f t="shared" si="3"/>
        <v>10347291.341263538</v>
      </c>
      <c r="U92" s="135"/>
      <c r="V92" s="115" t="s">
        <v>2043</v>
      </c>
      <c r="W92" s="115" t="s">
        <v>2043</v>
      </c>
      <c r="X92" s="115" t="s">
        <v>772</v>
      </c>
    </row>
    <row r="93" spans="1:24">
      <c r="A93" s="135"/>
      <c r="B93" s="135">
        <v>18</v>
      </c>
      <c r="C93" s="82">
        <v>1</v>
      </c>
      <c r="D93" s="82">
        <v>4</v>
      </c>
      <c r="E93" s="82"/>
      <c r="F93" s="83">
        <v>406</v>
      </c>
      <c r="G93" s="82">
        <v>5</v>
      </c>
      <c r="H93" s="82">
        <v>40.041198394955842</v>
      </c>
      <c r="I93" s="82">
        <v>70.245115691155135</v>
      </c>
      <c r="J93" s="82">
        <v>46.995003897417675</v>
      </c>
      <c r="K93" s="82"/>
      <c r="L93" s="137">
        <v>123.11</v>
      </c>
      <c r="M93" s="137">
        <v>240.3501195885728</v>
      </c>
      <c r="N93" s="138">
        <v>5299995.4717522413</v>
      </c>
      <c r="O93" s="138">
        <v>385341000</v>
      </c>
      <c r="P93" s="138">
        <v>143385000</v>
      </c>
      <c r="Q93" s="138">
        <v>241956000</v>
      </c>
      <c r="R93" s="87">
        <f t="shared" si="2"/>
        <v>5299995.4717522413</v>
      </c>
      <c r="S93" s="138">
        <v>385341000</v>
      </c>
      <c r="T93" s="87">
        <f t="shared" si="3"/>
        <v>10347287.348343315</v>
      </c>
      <c r="U93" s="135"/>
      <c r="V93" s="115" t="s">
        <v>2043</v>
      </c>
      <c r="W93" s="115" t="s">
        <v>2043</v>
      </c>
      <c r="X93" s="115" t="s">
        <v>772</v>
      </c>
    </row>
    <row r="94" spans="1:24">
      <c r="A94" s="135"/>
      <c r="B94" s="135">
        <v>18</v>
      </c>
      <c r="C94" s="82">
        <v>1</v>
      </c>
      <c r="D94" s="82">
        <v>4</v>
      </c>
      <c r="E94" s="82"/>
      <c r="F94" s="83">
        <v>407</v>
      </c>
      <c r="G94" s="82">
        <v>5</v>
      </c>
      <c r="H94" s="82">
        <v>39.068708888003378</v>
      </c>
      <c r="I94" s="82">
        <v>68.539056915129208</v>
      </c>
      <c r="J94" s="82">
        <v>45.853625766857377</v>
      </c>
      <c r="K94" s="82"/>
      <c r="L94" s="137">
        <v>120.12</v>
      </c>
      <c r="M94" s="137">
        <v>234.51268268198658</v>
      </c>
      <c r="N94" s="138">
        <v>5299993.5366600538</v>
      </c>
      <c r="O94" s="138">
        <v>375982000</v>
      </c>
      <c r="P94" s="138">
        <v>139903000</v>
      </c>
      <c r="Q94" s="138">
        <v>236079000</v>
      </c>
      <c r="R94" s="87">
        <f t="shared" si="2"/>
        <v>5299993.5366600538</v>
      </c>
      <c r="S94" s="138">
        <v>375982000</v>
      </c>
      <c r="T94" s="87">
        <f t="shared" si="3"/>
        <v>10347283.570424065</v>
      </c>
      <c r="U94" s="135"/>
      <c r="V94" s="115" t="s">
        <v>2043</v>
      </c>
      <c r="W94" s="115" t="s">
        <v>2043</v>
      </c>
      <c r="X94" s="115" t="s">
        <v>772</v>
      </c>
    </row>
    <row r="95" spans="1:24">
      <c r="A95" s="135"/>
      <c r="B95" s="135">
        <v>18</v>
      </c>
      <c r="C95" s="82">
        <v>1</v>
      </c>
      <c r="D95" s="82">
        <v>4</v>
      </c>
      <c r="E95" s="82"/>
      <c r="F95" s="83">
        <v>408</v>
      </c>
      <c r="G95" s="82">
        <v>5</v>
      </c>
      <c r="H95" s="82">
        <v>41.592628143505422</v>
      </c>
      <c r="I95" s="82">
        <v>72.966821497724951</v>
      </c>
      <c r="J95" s="82">
        <v>48.815864660886788</v>
      </c>
      <c r="K95" s="82"/>
      <c r="L95" s="137">
        <v>127.88</v>
      </c>
      <c r="M95" s="137">
        <v>249.66268615861173</v>
      </c>
      <c r="N95" s="138">
        <v>5299990.7103247754</v>
      </c>
      <c r="O95" s="138">
        <v>400271000</v>
      </c>
      <c r="P95" s="138">
        <v>148941000</v>
      </c>
      <c r="Q95" s="138">
        <v>251330000</v>
      </c>
      <c r="R95" s="87">
        <f t="shared" si="2"/>
        <v>5299990.7103247754</v>
      </c>
      <c r="S95" s="138">
        <v>400271000</v>
      </c>
      <c r="T95" s="87">
        <f t="shared" si="3"/>
        <v>10347278.052513076</v>
      </c>
      <c r="U95" s="135"/>
      <c r="V95" s="115" t="s">
        <v>2043</v>
      </c>
      <c r="W95" s="115" t="s">
        <v>2043</v>
      </c>
      <c r="X95" s="115" t="s">
        <v>772</v>
      </c>
    </row>
    <row r="96" spans="1:24">
      <c r="A96" s="135"/>
      <c r="B96" s="135">
        <v>18</v>
      </c>
      <c r="C96" s="82">
        <v>1</v>
      </c>
      <c r="D96" s="82">
        <v>5</v>
      </c>
      <c r="E96" s="82"/>
      <c r="F96" s="83">
        <v>501</v>
      </c>
      <c r="G96" s="82">
        <v>5</v>
      </c>
      <c r="H96" s="82">
        <v>41.592628143505422</v>
      </c>
      <c r="I96" s="82">
        <v>72.966821497724951</v>
      </c>
      <c r="J96" s="82">
        <v>48.815864660886788</v>
      </c>
      <c r="K96" s="82"/>
      <c r="L96" s="137">
        <v>127.88</v>
      </c>
      <c r="M96" s="137">
        <v>249.66268615861173</v>
      </c>
      <c r="N96" s="138">
        <v>5299990.7103247754</v>
      </c>
      <c r="O96" s="138">
        <v>400271000</v>
      </c>
      <c r="P96" s="138">
        <v>148941000</v>
      </c>
      <c r="Q96" s="138">
        <v>251330000</v>
      </c>
      <c r="R96" s="87">
        <f t="shared" si="2"/>
        <v>5299990.7103247754</v>
      </c>
      <c r="S96" s="138">
        <v>400271000</v>
      </c>
      <c r="T96" s="87">
        <f t="shared" si="3"/>
        <v>10347278.052513076</v>
      </c>
      <c r="U96" s="135"/>
      <c r="V96" s="115" t="s">
        <v>2043</v>
      </c>
      <c r="W96" s="115" t="s">
        <v>2043</v>
      </c>
      <c r="X96" s="115" t="s">
        <v>772</v>
      </c>
    </row>
    <row r="97" spans="1:24">
      <c r="A97" s="135"/>
      <c r="B97" s="135">
        <v>18</v>
      </c>
      <c r="C97" s="82">
        <v>1</v>
      </c>
      <c r="D97" s="82">
        <v>5</v>
      </c>
      <c r="E97" s="82"/>
      <c r="F97" s="83">
        <v>502</v>
      </c>
      <c r="G97" s="82">
        <v>5</v>
      </c>
      <c r="H97" s="82">
        <v>39.068708888003378</v>
      </c>
      <c r="I97" s="82">
        <v>68.539056915129208</v>
      </c>
      <c r="J97" s="82">
        <v>45.853625766857377</v>
      </c>
      <c r="K97" s="82"/>
      <c r="L97" s="137">
        <v>120.12</v>
      </c>
      <c r="M97" s="137">
        <v>234.51268268198658</v>
      </c>
      <c r="N97" s="138">
        <v>5299993.5366600538</v>
      </c>
      <c r="O97" s="138">
        <v>375982000</v>
      </c>
      <c r="P97" s="138">
        <v>139903000</v>
      </c>
      <c r="Q97" s="138">
        <v>236079000</v>
      </c>
      <c r="R97" s="87">
        <f t="shared" si="2"/>
        <v>5299993.5366600538</v>
      </c>
      <c r="S97" s="138">
        <v>375982000</v>
      </c>
      <c r="T97" s="87">
        <f t="shared" si="3"/>
        <v>10347283.570424065</v>
      </c>
      <c r="U97" s="135"/>
      <c r="V97" s="115" t="s">
        <v>2043</v>
      </c>
      <c r="W97" s="115" t="s">
        <v>2043</v>
      </c>
      <c r="X97" s="115" t="s">
        <v>772</v>
      </c>
    </row>
    <row r="98" spans="1:24">
      <c r="A98" s="135"/>
      <c r="B98" s="135">
        <v>18</v>
      </c>
      <c r="C98" s="82">
        <v>1</v>
      </c>
      <c r="D98" s="82">
        <v>5</v>
      </c>
      <c r="E98" s="82"/>
      <c r="F98" s="83">
        <v>503</v>
      </c>
      <c r="G98" s="82">
        <v>5</v>
      </c>
      <c r="H98" s="82">
        <v>41.195826404882673</v>
      </c>
      <c r="I98" s="82">
        <v>72.27070387004882</v>
      </c>
      <c r="J98" s="82">
        <v>48.350151845072887</v>
      </c>
      <c r="K98" s="82"/>
      <c r="L98" s="137">
        <v>126.66</v>
      </c>
      <c r="M98" s="137">
        <v>247.2808557151217</v>
      </c>
      <c r="N98" s="138">
        <v>5299999.5732056219</v>
      </c>
      <c r="O98" s="138">
        <v>396453000</v>
      </c>
      <c r="P98" s="138">
        <v>147520000</v>
      </c>
      <c r="Q98" s="138">
        <v>248933000</v>
      </c>
      <c r="R98" s="87">
        <f t="shared" si="2"/>
        <v>5299999.5732056219</v>
      </c>
      <c r="S98" s="138">
        <v>396453000</v>
      </c>
      <c r="T98" s="87">
        <f t="shared" si="3"/>
        <v>10347295.355692927</v>
      </c>
      <c r="U98" s="135"/>
      <c r="V98" s="115" t="s">
        <v>2043</v>
      </c>
      <c r="W98" s="115" t="s">
        <v>2043</v>
      </c>
      <c r="X98" s="115" t="s">
        <v>772</v>
      </c>
    </row>
    <row r="99" spans="1:24">
      <c r="A99" s="135"/>
      <c r="B99" s="135">
        <v>18</v>
      </c>
      <c r="C99" s="82">
        <v>1</v>
      </c>
      <c r="D99" s="82">
        <v>5</v>
      </c>
      <c r="E99" s="82"/>
      <c r="F99" s="83">
        <v>504</v>
      </c>
      <c r="G99" s="82">
        <v>5</v>
      </c>
      <c r="H99" s="82">
        <v>22.705515879716248</v>
      </c>
      <c r="I99" s="82">
        <v>39.832763596779635</v>
      </c>
      <c r="J99" s="82">
        <v>26.648698091777501</v>
      </c>
      <c r="K99" s="82"/>
      <c r="L99" s="137">
        <v>69.81</v>
      </c>
      <c r="M99" s="137">
        <v>136.29146168855715</v>
      </c>
      <c r="N99" s="138">
        <v>5299993.0641549472</v>
      </c>
      <c r="O99" s="138">
        <v>218509000</v>
      </c>
      <c r="P99" s="138">
        <v>81307000</v>
      </c>
      <c r="Q99" s="138">
        <v>137202000</v>
      </c>
      <c r="R99" s="87">
        <f t="shared" si="2"/>
        <v>5299993.0641549472</v>
      </c>
      <c r="S99" s="138">
        <v>218509000</v>
      </c>
      <c r="T99" s="87">
        <f t="shared" si="3"/>
        <v>10347282.647942882</v>
      </c>
      <c r="U99" s="135"/>
      <c r="V99" s="115" t="s">
        <v>2043</v>
      </c>
      <c r="W99" s="115" t="s">
        <v>2043</v>
      </c>
      <c r="X99" s="115" t="s">
        <v>772</v>
      </c>
    </row>
    <row r="100" spans="1:24">
      <c r="A100" s="135"/>
      <c r="B100" s="135">
        <v>18</v>
      </c>
      <c r="C100" s="82">
        <v>1</v>
      </c>
      <c r="D100" s="82">
        <v>5</v>
      </c>
      <c r="E100" s="82"/>
      <c r="F100" s="83">
        <v>505</v>
      </c>
      <c r="G100" s="82">
        <v>5</v>
      </c>
      <c r="H100" s="82">
        <v>40.122510226640827</v>
      </c>
      <c r="I100" s="82">
        <v>70.387762746006814</v>
      </c>
      <c r="J100" s="82">
        <v>47.090436851477904</v>
      </c>
      <c r="K100" s="82"/>
      <c r="L100" s="137">
        <v>123.36</v>
      </c>
      <c r="M100" s="137">
        <v>240.83819959748473</v>
      </c>
      <c r="N100" s="138">
        <v>5299988.4219148532</v>
      </c>
      <c r="O100" s="138">
        <v>386123000</v>
      </c>
      <c r="P100" s="138">
        <v>143676000</v>
      </c>
      <c r="Q100" s="138">
        <v>242447000</v>
      </c>
      <c r="R100" s="87">
        <f t="shared" si="2"/>
        <v>5299988.4219148532</v>
      </c>
      <c r="S100" s="138">
        <v>386123000</v>
      </c>
      <c r="T100" s="87">
        <f t="shared" si="3"/>
        <v>10347273.584804537</v>
      </c>
      <c r="U100" s="135"/>
      <c r="V100" s="115" t="s">
        <v>2043</v>
      </c>
      <c r="W100" s="115" t="s">
        <v>2043</v>
      </c>
      <c r="X100" s="115" t="s">
        <v>772</v>
      </c>
    </row>
    <row r="101" spans="1:24">
      <c r="A101" s="135"/>
      <c r="B101" s="135">
        <v>18</v>
      </c>
      <c r="C101" s="82">
        <v>1</v>
      </c>
      <c r="D101" s="82">
        <v>5</v>
      </c>
      <c r="E101" s="82"/>
      <c r="F101" s="83">
        <v>506</v>
      </c>
      <c r="G101" s="82">
        <v>5</v>
      </c>
      <c r="H101" s="82">
        <v>39.068708888003378</v>
      </c>
      <c r="I101" s="82">
        <v>68.539056915129208</v>
      </c>
      <c r="J101" s="82">
        <v>45.853625766857377</v>
      </c>
      <c r="K101" s="82"/>
      <c r="L101" s="137">
        <v>120.12</v>
      </c>
      <c r="M101" s="137">
        <v>234.51268268198658</v>
      </c>
      <c r="N101" s="138">
        <v>5299993.5366600538</v>
      </c>
      <c r="O101" s="138">
        <v>375982000</v>
      </c>
      <c r="P101" s="138">
        <v>139903000</v>
      </c>
      <c r="Q101" s="138">
        <v>236079000</v>
      </c>
      <c r="R101" s="87">
        <f t="shared" si="2"/>
        <v>5299993.5366600538</v>
      </c>
      <c r="S101" s="138">
        <v>375982000</v>
      </c>
      <c r="T101" s="87">
        <f t="shared" si="3"/>
        <v>10347283.570424065</v>
      </c>
      <c r="U101" s="135"/>
      <c r="V101" s="115" t="s">
        <v>2043</v>
      </c>
      <c r="W101" s="115" t="s">
        <v>2043</v>
      </c>
      <c r="X101" s="115" t="s">
        <v>772</v>
      </c>
    </row>
    <row r="102" spans="1:24">
      <c r="A102" s="135"/>
      <c r="B102" s="135">
        <v>18</v>
      </c>
      <c r="C102" s="82">
        <v>1</v>
      </c>
      <c r="D102" s="82">
        <v>5</v>
      </c>
      <c r="E102" s="82"/>
      <c r="F102" s="83">
        <v>507</v>
      </c>
      <c r="G102" s="82">
        <v>5</v>
      </c>
      <c r="H102" s="82">
        <v>41.592628143505422</v>
      </c>
      <c r="I102" s="82">
        <v>72.966821497724951</v>
      </c>
      <c r="J102" s="82">
        <v>48.815864660886788</v>
      </c>
      <c r="K102" s="82"/>
      <c r="L102" s="137">
        <v>127.88</v>
      </c>
      <c r="M102" s="137">
        <v>249.66268615861173</v>
      </c>
      <c r="N102" s="138">
        <v>5299990.7103247754</v>
      </c>
      <c r="O102" s="138">
        <v>400271000</v>
      </c>
      <c r="P102" s="138">
        <v>148941000</v>
      </c>
      <c r="Q102" s="138">
        <v>251330000</v>
      </c>
      <c r="R102" s="87">
        <f t="shared" si="2"/>
        <v>5299990.7103247754</v>
      </c>
      <c r="S102" s="138">
        <v>400271000</v>
      </c>
      <c r="T102" s="87">
        <f t="shared" si="3"/>
        <v>10347278.052513076</v>
      </c>
      <c r="U102" s="135"/>
      <c r="V102" s="115" t="s">
        <v>2043</v>
      </c>
      <c r="W102" s="115" t="s">
        <v>2043</v>
      </c>
      <c r="X102" s="115" t="s">
        <v>772</v>
      </c>
    </row>
    <row r="103" spans="1:24">
      <c r="A103" s="135"/>
      <c r="B103" s="135">
        <v>18</v>
      </c>
      <c r="C103" s="82">
        <v>1</v>
      </c>
      <c r="D103" s="82">
        <v>5</v>
      </c>
      <c r="E103" s="82"/>
      <c r="F103" s="83">
        <v>508</v>
      </c>
      <c r="G103" s="82">
        <v>5</v>
      </c>
      <c r="H103" s="82">
        <v>41.592628143505422</v>
      </c>
      <c r="I103" s="82">
        <v>72.966821497724951</v>
      </c>
      <c r="J103" s="82">
        <v>48.815864660886788</v>
      </c>
      <c r="K103" s="82"/>
      <c r="L103" s="137">
        <v>127.88</v>
      </c>
      <c r="M103" s="137">
        <v>249.66268615861173</v>
      </c>
      <c r="N103" s="138">
        <v>5299990.7103247754</v>
      </c>
      <c r="O103" s="138">
        <v>400271000</v>
      </c>
      <c r="P103" s="138">
        <v>148941000</v>
      </c>
      <c r="Q103" s="138">
        <v>251330000</v>
      </c>
      <c r="R103" s="87">
        <f t="shared" si="2"/>
        <v>5299990.7103247754</v>
      </c>
      <c r="S103" s="138">
        <v>400271000</v>
      </c>
      <c r="T103" s="87">
        <f t="shared" si="3"/>
        <v>10347278.052513076</v>
      </c>
      <c r="U103" s="135"/>
      <c r="V103" s="115" t="s">
        <v>2043</v>
      </c>
      <c r="W103" s="115" t="s">
        <v>2043</v>
      </c>
      <c r="X103" s="115" t="s">
        <v>772</v>
      </c>
    </row>
    <row r="104" spans="1:24">
      <c r="A104" s="135"/>
      <c r="B104" s="135">
        <v>18</v>
      </c>
      <c r="C104" s="82">
        <v>1</v>
      </c>
      <c r="D104" s="82">
        <v>5</v>
      </c>
      <c r="E104" s="82"/>
      <c r="F104" s="83">
        <v>509</v>
      </c>
      <c r="G104" s="82">
        <v>5</v>
      </c>
      <c r="H104" s="82">
        <v>39.068708888003378</v>
      </c>
      <c r="I104" s="82">
        <v>68.539056915129208</v>
      </c>
      <c r="J104" s="82">
        <v>45.853625766857377</v>
      </c>
      <c r="K104" s="82"/>
      <c r="L104" s="137">
        <v>120.12</v>
      </c>
      <c r="M104" s="137">
        <v>234.51268268198658</v>
      </c>
      <c r="N104" s="138">
        <v>5299993.5366600538</v>
      </c>
      <c r="O104" s="138">
        <v>375982000</v>
      </c>
      <c r="P104" s="138">
        <v>139903000</v>
      </c>
      <c r="Q104" s="138">
        <v>236079000</v>
      </c>
      <c r="R104" s="87">
        <f t="shared" si="2"/>
        <v>5299993.5366600538</v>
      </c>
      <c r="S104" s="138">
        <v>375982000</v>
      </c>
      <c r="T104" s="87">
        <f t="shared" si="3"/>
        <v>10347283.570424065</v>
      </c>
      <c r="U104" s="135"/>
      <c r="V104" s="115" t="s">
        <v>2043</v>
      </c>
      <c r="W104" s="115" t="s">
        <v>2043</v>
      </c>
      <c r="X104" s="115" t="s">
        <v>772</v>
      </c>
    </row>
    <row r="105" spans="1:24">
      <c r="A105" s="135"/>
      <c r="B105" s="135">
        <v>18</v>
      </c>
      <c r="C105" s="82">
        <v>1</v>
      </c>
      <c r="D105" s="82">
        <v>5</v>
      </c>
      <c r="E105" s="82"/>
      <c r="F105" s="83">
        <v>510</v>
      </c>
      <c r="G105" s="82">
        <v>5</v>
      </c>
      <c r="H105" s="82">
        <v>40.746985093981543</v>
      </c>
      <c r="I105" s="82">
        <v>71.483292127267617</v>
      </c>
      <c r="J105" s="82">
        <v>47.82336193866044</v>
      </c>
      <c r="K105" s="82"/>
      <c r="L105" s="137">
        <v>125.28</v>
      </c>
      <c r="M105" s="137">
        <v>244.58665406592806</v>
      </c>
      <c r="N105" s="138">
        <v>5299992.523987473</v>
      </c>
      <c r="O105" s="138">
        <v>392133000</v>
      </c>
      <c r="P105" s="138">
        <v>145913000</v>
      </c>
      <c r="Q105" s="138">
        <v>246220000</v>
      </c>
      <c r="R105" s="87">
        <f t="shared" si="2"/>
        <v>5299992.523987473</v>
      </c>
      <c r="S105" s="138">
        <v>392133000</v>
      </c>
      <c r="T105" s="87">
        <f t="shared" si="3"/>
        <v>10347281.593363099</v>
      </c>
      <c r="U105" s="135"/>
      <c r="V105" s="115" t="s">
        <v>2043</v>
      </c>
      <c r="W105" s="115" t="s">
        <v>2043</v>
      </c>
      <c r="X105" s="115" t="s">
        <v>772</v>
      </c>
    </row>
    <row r="106" spans="1:24">
      <c r="A106" s="135"/>
      <c r="B106" s="135">
        <v>18</v>
      </c>
      <c r="C106" s="82">
        <v>1</v>
      </c>
      <c r="D106" s="82">
        <v>5</v>
      </c>
      <c r="E106" s="82"/>
      <c r="F106" s="83">
        <v>511</v>
      </c>
      <c r="G106" s="82">
        <v>5</v>
      </c>
      <c r="H106" s="82">
        <v>20.874373430170301</v>
      </c>
      <c r="I106" s="82">
        <v>36.620351921520083</v>
      </c>
      <c r="J106" s="82">
        <v>24.499547966341215</v>
      </c>
      <c r="K106" s="82"/>
      <c r="L106" s="137">
        <v>64.180000000000007</v>
      </c>
      <c r="M106" s="137">
        <v>125.2998998878613</v>
      </c>
      <c r="N106" s="138">
        <v>5299998.2984238779</v>
      </c>
      <c r="O106" s="138">
        <v>200887000</v>
      </c>
      <c r="P106" s="138">
        <v>74750000</v>
      </c>
      <c r="Q106" s="138">
        <v>126137000</v>
      </c>
      <c r="R106" s="87">
        <f t="shared" si="2"/>
        <v>5299998.2984238779</v>
      </c>
      <c r="S106" s="138">
        <v>200887000</v>
      </c>
      <c r="T106" s="87">
        <f t="shared" si="3"/>
        <v>10347292.866910985</v>
      </c>
      <c r="U106" s="135"/>
      <c r="V106" s="115" t="s">
        <v>2043</v>
      </c>
      <c r="W106" s="115" t="s">
        <v>2043</v>
      </c>
      <c r="X106" s="115" t="s">
        <v>772</v>
      </c>
    </row>
    <row r="107" spans="1:24">
      <c r="A107" s="135"/>
      <c r="B107" s="135">
        <v>18</v>
      </c>
      <c r="C107" s="82">
        <v>1</v>
      </c>
      <c r="D107" s="82">
        <v>5</v>
      </c>
      <c r="E107" s="82"/>
      <c r="F107" s="83">
        <v>512</v>
      </c>
      <c r="G107" s="82">
        <v>5</v>
      </c>
      <c r="H107" s="82">
        <v>20.874373430170301</v>
      </c>
      <c r="I107" s="82">
        <v>36.620351921520083</v>
      </c>
      <c r="J107" s="82">
        <v>24.499547966341215</v>
      </c>
      <c r="K107" s="82"/>
      <c r="L107" s="137">
        <v>64.180000000000007</v>
      </c>
      <c r="M107" s="137">
        <v>125.2998998878613</v>
      </c>
      <c r="N107" s="138">
        <v>5299998.2984238779</v>
      </c>
      <c r="O107" s="138">
        <v>200887000</v>
      </c>
      <c r="P107" s="138">
        <v>74750000</v>
      </c>
      <c r="Q107" s="138">
        <v>126137000</v>
      </c>
      <c r="R107" s="87">
        <f t="shared" si="2"/>
        <v>5299998.2984238779</v>
      </c>
      <c r="S107" s="138">
        <v>200887000</v>
      </c>
      <c r="T107" s="87">
        <f t="shared" si="3"/>
        <v>10347292.866910985</v>
      </c>
      <c r="U107" s="135"/>
      <c r="V107" s="115" t="s">
        <v>2043</v>
      </c>
      <c r="W107" s="115" t="s">
        <v>2043</v>
      </c>
      <c r="X107" s="115" t="s">
        <v>772</v>
      </c>
    </row>
    <row r="108" spans="1:24">
      <c r="A108" s="135"/>
      <c r="B108" s="135">
        <v>18</v>
      </c>
      <c r="C108" s="82">
        <v>1</v>
      </c>
      <c r="D108" s="82">
        <v>5</v>
      </c>
      <c r="E108" s="82"/>
      <c r="F108" s="83">
        <v>513</v>
      </c>
      <c r="G108" s="82">
        <v>5</v>
      </c>
      <c r="H108" s="82">
        <v>40.746985093981543</v>
      </c>
      <c r="I108" s="82">
        <v>71.483292127267617</v>
      </c>
      <c r="J108" s="82">
        <v>47.82336193866044</v>
      </c>
      <c r="K108" s="82"/>
      <c r="L108" s="137">
        <v>125.28</v>
      </c>
      <c r="M108" s="137">
        <v>244.58665406592806</v>
      </c>
      <c r="N108" s="138">
        <v>5299992.523987473</v>
      </c>
      <c r="O108" s="138">
        <v>392133000</v>
      </c>
      <c r="P108" s="138">
        <v>145913000</v>
      </c>
      <c r="Q108" s="138">
        <v>246220000</v>
      </c>
      <c r="R108" s="87">
        <f t="shared" si="2"/>
        <v>5299992.523987473</v>
      </c>
      <c r="S108" s="138">
        <v>392133000</v>
      </c>
      <c r="T108" s="87">
        <f t="shared" si="3"/>
        <v>10347281.593363099</v>
      </c>
      <c r="U108" s="135"/>
      <c r="V108" s="115" t="s">
        <v>2043</v>
      </c>
      <c r="W108" s="115" t="s">
        <v>2043</v>
      </c>
      <c r="X108" s="115" t="s">
        <v>772</v>
      </c>
    </row>
    <row r="109" spans="1:24">
      <c r="A109" s="135"/>
      <c r="B109" s="135">
        <v>18</v>
      </c>
      <c r="C109" s="82">
        <v>1</v>
      </c>
      <c r="D109" s="82">
        <v>5</v>
      </c>
      <c r="E109" s="82"/>
      <c r="F109" s="83">
        <v>514</v>
      </c>
      <c r="G109" s="82">
        <v>5</v>
      </c>
      <c r="H109" s="82">
        <v>39.068708888003378</v>
      </c>
      <c r="I109" s="82">
        <v>68.539056915129208</v>
      </c>
      <c r="J109" s="82">
        <v>45.853625766857377</v>
      </c>
      <c r="K109" s="82"/>
      <c r="L109" s="137">
        <v>120.12</v>
      </c>
      <c r="M109" s="137">
        <v>234.51268268198658</v>
      </c>
      <c r="N109" s="138">
        <v>5299993.5366600538</v>
      </c>
      <c r="O109" s="138">
        <v>375982000</v>
      </c>
      <c r="P109" s="138">
        <v>139903000</v>
      </c>
      <c r="Q109" s="138">
        <v>236079000</v>
      </c>
      <c r="R109" s="87">
        <f t="shared" si="2"/>
        <v>5299993.5366600538</v>
      </c>
      <c r="S109" s="138">
        <v>375982000</v>
      </c>
      <c r="T109" s="87">
        <f t="shared" si="3"/>
        <v>10347283.570424065</v>
      </c>
      <c r="U109" s="135"/>
      <c r="V109" s="115" t="s">
        <v>2043</v>
      </c>
      <c r="W109" s="115" t="s">
        <v>2043</v>
      </c>
      <c r="X109" s="115" t="s">
        <v>772</v>
      </c>
    </row>
    <row r="110" spans="1:24">
      <c r="A110" s="135"/>
      <c r="B110" s="135">
        <v>18</v>
      </c>
      <c r="C110" s="82">
        <v>1</v>
      </c>
      <c r="D110" s="82">
        <v>5</v>
      </c>
      <c r="E110" s="82"/>
      <c r="F110" s="83">
        <v>515</v>
      </c>
      <c r="G110" s="82">
        <v>5</v>
      </c>
      <c r="H110" s="82">
        <v>41.592628143505422</v>
      </c>
      <c r="I110" s="82">
        <v>72.966821497724951</v>
      </c>
      <c r="J110" s="82">
        <v>48.815864660886788</v>
      </c>
      <c r="K110" s="82"/>
      <c r="L110" s="137">
        <v>127.88</v>
      </c>
      <c r="M110" s="137">
        <v>249.66268615861173</v>
      </c>
      <c r="N110" s="138">
        <v>5299990.7103247754</v>
      </c>
      <c r="O110" s="138">
        <v>400271000</v>
      </c>
      <c r="P110" s="138">
        <v>148941000</v>
      </c>
      <c r="Q110" s="138">
        <v>251330000</v>
      </c>
      <c r="R110" s="87">
        <f t="shared" si="2"/>
        <v>5299990.7103247754</v>
      </c>
      <c r="S110" s="138">
        <v>400271000</v>
      </c>
      <c r="T110" s="87">
        <f t="shared" si="3"/>
        <v>10347278.052513076</v>
      </c>
      <c r="U110" s="135"/>
      <c r="V110" s="115" t="s">
        <v>2043</v>
      </c>
      <c r="W110" s="115" t="s">
        <v>2043</v>
      </c>
      <c r="X110" s="115" t="s">
        <v>772</v>
      </c>
    </row>
    <row r="111" spans="1:24">
      <c r="A111" s="135"/>
      <c r="B111" s="135">
        <v>18</v>
      </c>
      <c r="C111" s="82">
        <v>1</v>
      </c>
      <c r="D111" s="82">
        <v>6</v>
      </c>
      <c r="E111" s="82"/>
      <c r="F111" s="83">
        <v>601</v>
      </c>
      <c r="G111" s="82">
        <v>5</v>
      </c>
      <c r="H111" s="82">
        <v>41.592628143505422</v>
      </c>
      <c r="I111" s="82">
        <v>72.966821497724951</v>
      </c>
      <c r="J111" s="82">
        <v>48.815864660886788</v>
      </c>
      <c r="K111" s="82"/>
      <c r="L111" s="137">
        <v>127.88</v>
      </c>
      <c r="M111" s="137">
        <v>249.66268615861173</v>
      </c>
      <c r="N111" s="138">
        <v>5249992.6716904845</v>
      </c>
      <c r="O111" s="138">
        <v>396495000</v>
      </c>
      <c r="P111" s="138">
        <v>147536000</v>
      </c>
      <c r="Q111" s="138">
        <v>248959000</v>
      </c>
      <c r="R111" s="87">
        <f t="shared" si="2"/>
        <v>5249992.6716904845</v>
      </c>
      <c r="S111" s="138">
        <v>396495000</v>
      </c>
      <c r="T111" s="87">
        <f t="shared" si="3"/>
        <v>10249665.879944267</v>
      </c>
      <c r="U111" s="135"/>
      <c r="V111" s="115" t="s">
        <v>2043</v>
      </c>
      <c r="W111" s="115" t="s">
        <v>2043</v>
      </c>
      <c r="X111" s="115" t="s">
        <v>772</v>
      </c>
    </row>
    <row r="112" spans="1:24">
      <c r="A112" s="135"/>
      <c r="B112" s="135">
        <v>18</v>
      </c>
      <c r="C112" s="82">
        <v>1</v>
      </c>
      <c r="D112" s="82">
        <v>6</v>
      </c>
      <c r="E112" s="82"/>
      <c r="F112" s="83">
        <v>602</v>
      </c>
      <c r="G112" s="82">
        <v>5</v>
      </c>
      <c r="H112" s="82">
        <v>39.068708888003378</v>
      </c>
      <c r="I112" s="82">
        <v>68.539056915129208</v>
      </c>
      <c r="J112" s="82">
        <v>45.853625766857377</v>
      </c>
      <c r="K112" s="82"/>
      <c r="L112" s="137">
        <v>120.12</v>
      </c>
      <c r="M112" s="137">
        <v>234.51268268198658</v>
      </c>
      <c r="N112" s="138">
        <v>5249993.597634959</v>
      </c>
      <c r="O112" s="138">
        <v>372435000</v>
      </c>
      <c r="P112" s="138">
        <v>138583000</v>
      </c>
      <c r="Q112" s="138">
        <v>233852000</v>
      </c>
      <c r="R112" s="87">
        <f t="shared" si="2"/>
        <v>5249993.597634959</v>
      </c>
      <c r="S112" s="138">
        <v>372435000</v>
      </c>
      <c r="T112" s="87">
        <f t="shared" si="3"/>
        <v>10249667.687684216</v>
      </c>
      <c r="U112" s="135"/>
      <c r="V112" s="115" t="s">
        <v>2043</v>
      </c>
      <c r="W112" s="115" t="s">
        <v>2043</v>
      </c>
      <c r="X112" s="115" t="s">
        <v>772</v>
      </c>
    </row>
    <row r="113" spans="1:24">
      <c r="A113" s="135"/>
      <c r="B113" s="135">
        <v>18</v>
      </c>
      <c r="C113" s="82">
        <v>1</v>
      </c>
      <c r="D113" s="82">
        <v>6</v>
      </c>
      <c r="E113" s="82"/>
      <c r="F113" s="83">
        <v>603</v>
      </c>
      <c r="G113" s="82">
        <v>5</v>
      </c>
      <c r="H113" s="82">
        <v>40.805529612794729</v>
      </c>
      <c r="I113" s="82">
        <v>71.585998006760818</v>
      </c>
      <c r="J113" s="82">
        <v>47.892073665583794</v>
      </c>
      <c r="K113" s="82"/>
      <c r="L113" s="137">
        <v>125.46</v>
      </c>
      <c r="M113" s="137">
        <v>244.93807167234462</v>
      </c>
      <c r="N113" s="138">
        <v>5249996.2874793038</v>
      </c>
      <c r="O113" s="138">
        <v>388992000</v>
      </c>
      <c r="P113" s="138">
        <v>144744000</v>
      </c>
      <c r="Q113" s="138">
        <v>244248000</v>
      </c>
      <c r="R113" s="87">
        <f t="shared" si="2"/>
        <v>5249996.2874793038</v>
      </c>
      <c r="S113" s="138">
        <v>388992000</v>
      </c>
      <c r="T113" s="87">
        <f t="shared" si="3"/>
        <v>10249672.939121226</v>
      </c>
      <c r="U113" s="135"/>
      <c r="V113" s="115" t="s">
        <v>2043</v>
      </c>
      <c r="W113" s="115" t="s">
        <v>2043</v>
      </c>
      <c r="X113" s="115" t="s">
        <v>772</v>
      </c>
    </row>
    <row r="114" spans="1:24">
      <c r="A114" s="135"/>
      <c r="B114" s="135">
        <v>18</v>
      </c>
      <c r="C114" s="82">
        <v>1</v>
      </c>
      <c r="D114" s="82">
        <v>6</v>
      </c>
      <c r="E114" s="82"/>
      <c r="F114" s="83">
        <v>604</v>
      </c>
      <c r="G114" s="82">
        <v>5</v>
      </c>
      <c r="H114" s="82">
        <v>20.871120956902903</v>
      </c>
      <c r="I114" s="82">
        <v>36.614646039326011</v>
      </c>
      <c r="J114" s="82">
        <v>24.4957306481788</v>
      </c>
      <c r="K114" s="82"/>
      <c r="L114" s="137">
        <v>64.17</v>
      </c>
      <c r="M114" s="137">
        <v>125.28037668750481</v>
      </c>
      <c r="N114" s="138">
        <v>5249976.2984035015</v>
      </c>
      <c r="O114" s="138">
        <v>198960000</v>
      </c>
      <c r="P114" s="138">
        <v>74033000</v>
      </c>
      <c r="Q114" s="138">
        <v>124927000</v>
      </c>
      <c r="R114" s="87">
        <f t="shared" si="2"/>
        <v>5249976.2984035015</v>
      </c>
      <c r="S114" s="138">
        <v>198960000</v>
      </c>
      <c r="T114" s="87">
        <f t="shared" si="3"/>
        <v>10249633.91404804</v>
      </c>
      <c r="U114" s="135"/>
      <c r="V114" s="115" t="s">
        <v>2043</v>
      </c>
      <c r="W114" s="115" t="s">
        <v>2043</v>
      </c>
      <c r="X114" s="115" t="s">
        <v>772</v>
      </c>
    </row>
    <row r="115" spans="1:24">
      <c r="A115" s="135"/>
      <c r="B115" s="135">
        <v>18</v>
      </c>
      <c r="C115" s="82">
        <v>1</v>
      </c>
      <c r="D115" s="82">
        <v>6</v>
      </c>
      <c r="E115" s="82"/>
      <c r="F115" s="83">
        <v>605</v>
      </c>
      <c r="G115" s="82">
        <v>5</v>
      </c>
      <c r="H115" s="82">
        <v>20.871120956902903</v>
      </c>
      <c r="I115" s="82">
        <v>36.614646039326011</v>
      </c>
      <c r="J115" s="82">
        <v>24.4957306481788</v>
      </c>
      <c r="K115" s="82"/>
      <c r="L115" s="137">
        <v>64.17</v>
      </c>
      <c r="M115" s="137">
        <v>125.28037668750481</v>
      </c>
      <c r="N115" s="138">
        <v>5249976.2984035015</v>
      </c>
      <c r="O115" s="138">
        <v>198960000</v>
      </c>
      <c r="P115" s="138">
        <v>74033000</v>
      </c>
      <c r="Q115" s="138">
        <v>124927000</v>
      </c>
      <c r="R115" s="87">
        <f t="shared" si="2"/>
        <v>5249976.2984035015</v>
      </c>
      <c r="S115" s="138">
        <v>198960000</v>
      </c>
      <c r="T115" s="87">
        <f t="shared" si="3"/>
        <v>10249633.91404804</v>
      </c>
      <c r="U115" s="135"/>
      <c r="V115" s="115" t="s">
        <v>2043</v>
      </c>
      <c r="W115" s="115" t="s">
        <v>2043</v>
      </c>
      <c r="X115" s="115" t="s">
        <v>772</v>
      </c>
    </row>
    <row r="116" spans="1:24">
      <c r="A116" s="135"/>
      <c r="B116" s="135">
        <v>18</v>
      </c>
      <c r="C116" s="82">
        <v>1</v>
      </c>
      <c r="D116" s="82">
        <v>6</v>
      </c>
      <c r="E116" s="82"/>
      <c r="F116" s="83">
        <v>606</v>
      </c>
      <c r="G116" s="82">
        <v>5</v>
      </c>
      <c r="H116" s="82">
        <v>40.805529612794729</v>
      </c>
      <c r="I116" s="82">
        <v>71.585998006760818</v>
      </c>
      <c r="J116" s="82">
        <v>47.892073665583794</v>
      </c>
      <c r="K116" s="82"/>
      <c r="L116" s="137">
        <v>125.46</v>
      </c>
      <c r="M116" s="137">
        <v>244.93807167234462</v>
      </c>
      <c r="N116" s="138">
        <v>5249996.2874793038</v>
      </c>
      <c r="O116" s="138">
        <v>388992000</v>
      </c>
      <c r="P116" s="138">
        <v>144744000</v>
      </c>
      <c r="Q116" s="138">
        <v>244248000</v>
      </c>
      <c r="R116" s="87">
        <f t="shared" si="2"/>
        <v>5249996.2874793038</v>
      </c>
      <c r="S116" s="138">
        <v>388992000</v>
      </c>
      <c r="T116" s="87">
        <f t="shared" si="3"/>
        <v>10249672.939121226</v>
      </c>
      <c r="U116" s="135"/>
      <c r="V116" s="115" t="s">
        <v>2043</v>
      </c>
      <c r="W116" s="115" t="s">
        <v>2043</v>
      </c>
      <c r="X116" s="115" t="s">
        <v>772</v>
      </c>
    </row>
    <row r="117" spans="1:24">
      <c r="A117" s="135"/>
      <c r="B117" s="135">
        <v>18</v>
      </c>
      <c r="C117" s="82">
        <v>1</v>
      </c>
      <c r="D117" s="82">
        <v>6</v>
      </c>
      <c r="E117" s="82"/>
      <c r="F117" s="83">
        <v>607</v>
      </c>
      <c r="G117" s="82">
        <v>5</v>
      </c>
      <c r="H117" s="82">
        <v>39.068708888003378</v>
      </c>
      <c r="I117" s="82">
        <v>68.539056915129208</v>
      </c>
      <c r="J117" s="82">
        <v>45.853625766857377</v>
      </c>
      <c r="K117" s="82"/>
      <c r="L117" s="137">
        <v>120.12</v>
      </c>
      <c r="M117" s="137">
        <v>234.51268268198658</v>
      </c>
      <c r="N117" s="138">
        <v>5249993.597634959</v>
      </c>
      <c r="O117" s="138">
        <v>372435000</v>
      </c>
      <c r="P117" s="138">
        <v>138583000</v>
      </c>
      <c r="Q117" s="138">
        <v>233852000</v>
      </c>
      <c r="R117" s="87">
        <f t="shared" si="2"/>
        <v>5249993.597634959</v>
      </c>
      <c r="S117" s="138">
        <v>372435000</v>
      </c>
      <c r="T117" s="87">
        <f t="shared" si="3"/>
        <v>10249667.687684216</v>
      </c>
      <c r="U117" s="135"/>
      <c r="V117" s="115" t="s">
        <v>2043</v>
      </c>
      <c r="W117" s="115" t="s">
        <v>2043</v>
      </c>
      <c r="X117" s="115" t="s">
        <v>772</v>
      </c>
    </row>
    <row r="118" spans="1:24">
      <c r="A118" s="135"/>
      <c r="B118" s="135">
        <v>18</v>
      </c>
      <c r="C118" s="82">
        <v>1</v>
      </c>
      <c r="D118" s="82">
        <v>6</v>
      </c>
      <c r="E118" s="82"/>
      <c r="F118" s="83">
        <v>608</v>
      </c>
      <c r="G118" s="82">
        <v>5</v>
      </c>
      <c r="H118" s="82">
        <v>41.592628143505422</v>
      </c>
      <c r="I118" s="82">
        <v>72.966821497724951</v>
      </c>
      <c r="J118" s="82">
        <v>48.815864660886788</v>
      </c>
      <c r="K118" s="82"/>
      <c r="L118" s="137">
        <v>127.88</v>
      </c>
      <c r="M118" s="137">
        <v>249.66268615861173</v>
      </c>
      <c r="N118" s="138">
        <v>5249992.6716904845</v>
      </c>
      <c r="O118" s="138">
        <v>396495000</v>
      </c>
      <c r="P118" s="138">
        <v>147536000</v>
      </c>
      <c r="Q118" s="138">
        <v>248959000</v>
      </c>
      <c r="R118" s="87">
        <f t="shared" si="2"/>
        <v>5249992.6716904845</v>
      </c>
      <c r="S118" s="138">
        <v>396495000</v>
      </c>
      <c r="T118" s="87">
        <f t="shared" si="3"/>
        <v>10249665.879944267</v>
      </c>
      <c r="U118" s="135"/>
      <c r="V118" s="115" t="s">
        <v>2043</v>
      </c>
      <c r="W118" s="115" t="s">
        <v>2043</v>
      </c>
      <c r="X118" s="115" t="s">
        <v>772</v>
      </c>
    </row>
    <row r="119" spans="1:24">
      <c r="A119" s="135"/>
      <c r="B119" s="135">
        <v>18</v>
      </c>
      <c r="C119" s="82">
        <v>1</v>
      </c>
      <c r="D119" s="82">
        <v>6</v>
      </c>
      <c r="E119" s="82"/>
      <c r="F119" s="83">
        <v>609</v>
      </c>
      <c r="G119" s="82">
        <v>5</v>
      </c>
      <c r="H119" s="82">
        <v>41.592628143505422</v>
      </c>
      <c r="I119" s="82">
        <v>72.966821497724951</v>
      </c>
      <c r="J119" s="82">
        <v>48.815864660886788</v>
      </c>
      <c r="K119" s="82"/>
      <c r="L119" s="137">
        <v>127.88</v>
      </c>
      <c r="M119" s="137">
        <v>249.66268615861173</v>
      </c>
      <c r="N119" s="138">
        <v>5249992.6716904845</v>
      </c>
      <c r="O119" s="138">
        <v>396495000</v>
      </c>
      <c r="P119" s="138">
        <v>147536000</v>
      </c>
      <c r="Q119" s="138">
        <v>248959000</v>
      </c>
      <c r="R119" s="87">
        <f t="shared" si="2"/>
        <v>5249992.6716904845</v>
      </c>
      <c r="S119" s="138">
        <v>396495000</v>
      </c>
      <c r="T119" s="87">
        <f t="shared" si="3"/>
        <v>10249665.879944267</v>
      </c>
      <c r="U119" s="135"/>
      <c r="V119" s="115" t="s">
        <v>2043</v>
      </c>
      <c r="W119" s="115" t="s">
        <v>2043</v>
      </c>
      <c r="X119" s="115" t="s">
        <v>772</v>
      </c>
    </row>
    <row r="120" spans="1:24">
      <c r="A120" s="135"/>
      <c r="B120" s="135">
        <v>18</v>
      </c>
      <c r="C120" s="82">
        <v>1</v>
      </c>
      <c r="D120" s="82">
        <v>6</v>
      </c>
      <c r="E120" s="82"/>
      <c r="F120" s="83">
        <v>610</v>
      </c>
      <c r="G120" s="82">
        <v>5</v>
      </c>
      <c r="H120" s="82">
        <v>39.068708888003378</v>
      </c>
      <c r="I120" s="82">
        <v>68.539056915129208</v>
      </c>
      <c r="J120" s="82">
        <v>45.853625766857377</v>
      </c>
      <c r="K120" s="82"/>
      <c r="L120" s="137">
        <v>120.12</v>
      </c>
      <c r="M120" s="137">
        <v>234.51268268198658</v>
      </c>
      <c r="N120" s="138">
        <v>5249993.597634959</v>
      </c>
      <c r="O120" s="138">
        <v>372435000</v>
      </c>
      <c r="P120" s="138">
        <v>138583000</v>
      </c>
      <c r="Q120" s="138">
        <v>233852000</v>
      </c>
      <c r="R120" s="87">
        <f t="shared" si="2"/>
        <v>5249993.597634959</v>
      </c>
      <c r="S120" s="138">
        <v>372435000</v>
      </c>
      <c r="T120" s="87">
        <f t="shared" si="3"/>
        <v>10249667.687684216</v>
      </c>
      <c r="U120" s="135"/>
      <c r="V120" s="115" t="s">
        <v>2043</v>
      </c>
      <c r="W120" s="115" t="s">
        <v>2043</v>
      </c>
      <c r="X120" s="115" t="s">
        <v>772</v>
      </c>
    </row>
    <row r="121" spans="1:24">
      <c r="A121" s="135"/>
      <c r="B121" s="135">
        <v>18</v>
      </c>
      <c r="C121" s="82">
        <v>1</v>
      </c>
      <c r="D121" s="82">
        <v>6</v>
      </c>
      <c r="E121" s="82"/>
      <c r="F121" s="83">
        <v>611</v>
      </c>
      <c r="G121" s="82">
        <v>5</v>
      </c>
      <c r="H121" s="82">
        <v>40.805529612794729</v>
      </c>
      <c r="I121" s="82">
        <v>71.585998006760818</v>
      </c>
      <c r="J121" s="82">
        <v>47.892073665583794</v>
      </c>
      <c r="K121" s="82"/>
      <c r="L121" s="137">
        <v>125.46</v>
      </c>
      <c r="M121" s="137">
        <v>244.93807167234462</v>
      </c>
      <c r="N121" s="138">
        <v>5249996.2874793038</v>
      </c>
      <c r="O121" s="138">
        <v>388992000</v>
      </c>
      <c r="P121" s="138">
        <v>144744000</v>
      </c>
      <c r="Q121" s="138">
        <v>244248000</v>
      </c>
      <c r="R121" s="87">
        <f t="shared" si="2"/>
        <v>5249996.2874793038</v>
      </c>
      <c r="S121" s="138">
        <v>388992000</v>
      </c>
      <c r="T121" s="87">
        <f t="shared" si="3"/>
        <v>10249672.939121226</v>
      </c>
      <c r="U121" s="135"/>
      <c r="V121" s="115" t="s">
        <v>2043</v>
      </c>
      <c r="W121" s="115" t="s">
        <v>2043</v>
      </c>
      <c r="X121" s="115" t="s">
        <v>772</v>
      </c>
    </row>
    <row r="122" spans="1:24">
      <c r="A122" s="135"/>
      <c r="B122" s="135">
        <v>18</v>
      </c>
      <c r="C122" s="82">
        <v>1</v>
      </c>
      <c r="D122" s="82">
        <v>6</v>
      </c>
      <c r="E122" s="82"/>
      <c r="F122" s="83">
        <v>612</v>
      </c>
      <c r="G122" s="82">
        <v>5</v>
      </c>
      <c r="H122" s="82">
        <v>20.874373430170301</v>
      </c>
      <c r="I122" s="82">
        <v>36.620351921520083</v>
      </c>
      <c r="J122" s="82">
        <v>24.499547966341215</v>
      </c>
      <c r="K122" s="82"/>
      <c r="L122" s="137">
        <v>64.180000000000007</v>
      </c>
      <c r="M122" s="137">
        <v>125.2998998878613</v>
      </c>
      <c r="N122" s="138">
        <v>5249976.162726637</v>
      </c>
      <c r="O122" s="138">
        <v>198991000</v>
      </c>
      <c r="P122" s="138">
        <v>74045000</v>
      </c>
      <c r="Q122" s="138">
        <v>124946000</v>
      </c>
      <c r="R122" s="87">
        <f t="shared" si="2"/>
        <v>5249976.162726637</v>
      </c>
      <c r="S122" s="138">
        <v>198991000</v>
      </c>
      <c r="T122" s="87">
        <f t="shared" si="3"/>
        <v>10249633.64916338</v>
      </c>
      <c r="U122" s="135"/>
      <c r="V122" s="115" t="s">
        <v>2043</v>
      </c>
      <c r="W122" s="115" t="s">
        <v>2043</v>
      </c>
      <c r="X122" s="115" t="s">
        <v>772</v>
      </c>
    </row>
    <row r="123" spans="1:24">
      <c r="A123" s="135"/>
      <c r="B123" s="135">
        <v>18</v>
      </c>
      <c r="C123" s="82">
        <v>1</v>
      </c>
      <c r="D123" s="82">
        <v>6</v>
      </c>
      <c r="E123" s="82"/>
      <c r="F123" s="83">
        <v>613</v>
      </c>
      <c r="G123" s="82">
        <v>5</v>
      </c>
      <c r="H123" s="82">
        <v>20.874373430170301</v>
      </c>
      <c r="I123" s="82">
        <v>36.620351921520083</v>
      </c>
      <c r="J123" s="82">
        <v>24.499547966341215</v>
      </c>
      <c r="K123" s="82"/>
      <c r="L123" s="137">
        <v>64.180000000000007</v>
      </c>
      <c r="M123" s="137">
        <v>125.2998998878613</v>
      </c>
      <c r="N123" s="138">
        <v>5249976.162726637</v>
      </c>
      <c r="O123" s="138">
        <v>198991000</v>
      </c>
      <c r="P123" s="138">
        <v>74045000</v>
      </c>
      <c r="Q123" s="138">
        <v>124946000</v>
      </c>
      <c r="R123" s="87">
        <f t="shared" si="2"/>
        <v>5249976.162726637</v>
      </c>
      <c r="S123" s="138">
        <v>198991000</v>
      </c>
      <c r="T123" s="87">
        <f t="shared" si="3"/>
        <v>10249633.64916338</v>
      </c>
      <c r="U123" s="135"/>
      <c r="V123" s="115" t="s">
        <v>2043</v>
      </c>
      <c r="W123" s="115" t="s">
        <v>2043</v>
      </c>
      <c r="X123" s="115" t="s">
        <v>772</v>
      </c>
    </row>
    <row r="124" spans="1:24">
      <c r="A124" s="135"/>
      <c r="B124" s="135">
        <v>18</v>
      </c>
      <c r="C124" s="82">
        <v>1</v>
      </c>
      <c r="D124" s="82">
        <v>6</v>
      </c>
      <c r="E124" s="82"/>
      <c r="F124" s="83">
        <v>614</v>
      </c>
      <c r="G124" s="82">
        <v>5</v>
      </c>
      <c r="H124" s="82">
        <v>40.805529612794729</v>
      </c>
      <c r="I124" s="82">
        <v>71.585998006760818</v>
      </c>
      <c r="J124" s="82">
        <v>47.892073665583794</v>
      </c>
      <c r="K124" s="82"/>
      <c r="L124" s="137">
        <v>125.46</v>
      </c>
      <c r="M124" s="137">
        <v>244.93807167234462</v>
      </c>
      <c r="N124" s="138">
        <v>5249996.2874793038</v>
      </c>
      <c r="O124" s="138">
        <v>388992000</v>
      </c>
      <c r="P124" s="138">
        <v>144744000</v>
      </c>
      <c r="Q124" s="138">
        <v>244248000</v>
      </c>
      <c r="R124" s="87">
        <f t="shared" si="2"/>
        <v>5249996.2874793038</v>
      </c>
      <c r="S124" s="138">
        <v>388992000</v>
      </c>
      <c r="T124" s="87">
        <f t="shared" si="3"/>
        <v>10249672.939121226</v>
      </c>
      <c r="U124" s="135"/>
      <c r="V124" s="115" t="s">
        <v>2043</v>
      </c>
      <c r="W124" s="115" t="s">
        <v>2043</v>
      </c>
      <c r="X124" s="115" t="s">
        <v>772</v>
      </c>
    </row>
    <row r="125" spans="1:24">
      <c r="A125" s="135"/>
      <c r="B125" s="135">
        <v>18</v>
      </c>
      <c r="C125" s="82">
        <v>1</v>
      </c>
      <c r="D125" s="82">
        <v>6</v>
      </c>
      <c r="E125" s="82"/>
      <c r="F125" s="83">
        <v>615</v>
      </c>
      <c r="G125" s="82">
        <v>5</v>
      </c>
      <c r="H125" s="82">
        <v>39.068708888003378</v>
      </c>
      <c r="I125" s="82">
        <v>68.539056915129208</v>
      </c>
      <c r="J125" s="82">
        <v>45.853625766857377</v>
      </c>
      <c r="K125" s="82"/>
      <c r="L125" s="137">
        <v>120.12</v>
      </c>
      <c r="M125" s="137">
        <v>234.51268268198658</v>
      </c>
      <c r="N125" s="138">
        <v>5249993.597634959</v>
      </c>
      <c r="O125" s="138">
        <v>372435000</v>
      </c>
      <c r="P125" s="138">
        <v>138583000</v>
      </c>
      <c r="Q125" s="138">
        <v>233852000</v>
      </c>
      <c r="R125" s="87">
        <f t="shared" si="2"/>
        <v>5249993.597634959</v>
      </c>
      <c r="S125" s="138">
        <v>372435000</v>
      </c>
      <c r="T125" s="87">
        <f t="shared" si="3"/>
        <v>10249667.687684216</v>
      </c>
      <c r="U125" s="135"/>
      <c r="V125" s="115" t="s">
        <v>2043</v>
      </c>
      <c r="W125" s="115" t="s">
        <v>2043</v>
      </c>
      <c r="X125" s="115" t="s">
        <v>772</v>
      </c>
    </row>
    <row r="126" spans="1:24">
      <c r="A126" s="135"/>
      <c r="B126" s="135">
        <v>18</v>
      </c>
      <c r="C126" s="82">
        <v>1</v>
      </c>
      <c r="D126" s="82">
        <v>6</v>
      </c>
      <c r="E126" s="82"/>
      <c r="F126" s="83">
        <v>616</v>
      </c>
      <c r="G126" s="82">
        <v>5</v>
      </c>
      <c r="H126" s="82">
        <v>41.592628143505422</v>
      </c>
      <c r="I126" s="82">
        <v>72.966821497724951</v>
      </c>
      <c r="J126" s="82">
        <v>48.815864660886788</v>
      </c>
      <c r="K126" s="82"/>
      <c r="L126" s="137">
        <v>127.88</v>
      </c>
      <c r="M126" s="137">
        <v>249.66268615861173</v>
      </c>
      <c r="N126" s="138">
        <v>5249992.6716904845</v>
      </c>
      <c r="O126" s="138">
        <v>396495000</v>
      </c>
      <c r="P126" s="138">
        <v>147536000</v>
      </c>
      <c r="Q126" s="138">
        <v>248959000</v>
      </c>
      <c r="R126" s="87">
        <f t="shared" si="2"/>
        <v>5249992.6716904845</v>
      </c>
      <c r="S126" s="138">
        <v>396495000</v>
      </c>
      <c r="T126" s="87">
        <f t="shared" si="3"/>
        <v>10249665.879944267</v>
      </c>
      <c r="U126" s="135"/>
      <c r="V126" s="115" t="s">
        <v>2043</v>
      </c>
      <c r="W126" s="115" t="s">
        <v>2043</v>
      </c>
      <c r="X126" s="115" t="s">
        <v>772</v>
      </c>
    </row>
    <row r="127" spans="1:24">
      <c r="A127" s="135"/>
      <c r="B127" s="135">
        <v>18</v>
      </c>
      <c r="C127" s="82">
        <v>1</v>
      </c>
      <c r="D127" s="82">
        <v>7</v>
      </c>
      <c r="E127" s="82"/>
      <c r="F127" s="83">
        <v>701</v>
      </c>
      <c r="G127" s="82">
        <v>5</v>
      </c>
      <c r="H127" s="82">
        <v>41.592628143505422</v>
      </c>
      <c r="I127" s="82">
        <v>72.966821497724951</v>
      </c>
      <c r="J127" s="82">
        <v>48.815864660886788</v>
      </c>
      <c r="K127" s="82"/>
      <c r="L127" s="137">
        <v>127.88</v>
      </c>
      <c r="M127" s="137">
        <v>249.66268615861173</v>
      </c>
      <c r="N127" s="138">
        <v>5299990.7103247754</v>
      </c>
      <c r="O127" s="138">
        <v>400271000</v>
      </c>
      <c r="P127" s="138">
        <v>148941000</v>
      </c>
      <c r="Q127" s="138">
        <v>251330000</v>
      </c>
      <c r="R127" s="87">
        <f t="shared" si="2"/>
        <v>5299990.7103247754</v>
      </c>
      <c r="S127" s="138">
        <v>400271000</v>
      </c>
      <c r="T127" s="87">
        <f t="shared" si="3"/>
        <v>10347278.052513076</v>
      </c>
      <c r="U127" s="135"/>
      <c r="V127" s="115" t="s">
        <v>2043</v>
      </c>
      <c r="W127" s="115" t="s">
        <v>2043</v>
      </c>
      <c r="X127" s="115" t="s">
        <v>772</v>
      </c>
    </row>
    <row r="128" spans="1:24">
      <c r="A128" s="135"/>
      <c r="B128" s="135">
        <v>18</v>
      </c>
      <c r="C128" s="82">
        <v>1</v>
      </c>
      <c r="D128" s="82">
        <v>7</v>
      </c>
      <c r="E128" s="82"/>
      <c r="F128" s="83">
        <v>702</v>
      </c>
      <c r="G128" s="82">
        <v>5</v>
      </c>
      <c r="H128" s="82">
        <v>39.068708888003378</v>
      </c>
      <c r="I128" s="82">
        <v>68.539056915129208</v>
      </c>
      <c r="J128" s="82">
        <v>45.853625766857377</v>
      </c>
      <c r="K128" s="82"/>
      <c r="L128" s="137">
        <v>120.12</v>
      </c>
      <c r="M128" s="137">
        <v>234.51268268198658</v>
      </c>
      <c r="N128" s="138">
        <v>5299993.5366600538</v>
      </c>
      <c r="O128" s="138">
        <v>375982000</v>
      </c>
      <c r="P128" s="138">
        <v>139903000</v>
      </c>
      <c r="Q128" s="138">
        <v>236079000</v>
      </c>
      <c r="R128" s="87">
        <f t="shared" si="2"/>
        <v>5299993.5366600538</v>
      </c>
      <c r="S128" s="138">
        <v>375982000</v>
      </c>
      <c r="T128" s="87">
        <f t="shared" si="3"/>
        <v>10347283.570424065</v>
      </c>
      <c r="U128" s="135"/>
      <c r="V128" s="115" t="s">
        <v>2043</v>
      </c>
      <c r="W128" s="115" t="s">
        <v>2043</v>
      </c>
      <c r="X128" s="115" t="s">
        <v>772</v>
      </c>
    </row>
    <row r="129" spans="1:24">
      <c r="A129" s="135"/>
      <c r="B129" s="135">
        <v>18</v>
      </c>
      <c r="C129" s="82">
        <v>1</v>
      </c>
      <c r="D129" s="82">
        <v>7</v>
      </c>
      <c r="E129" s="82"/>
      <c r="F129" s="83">
        <v>703</v>
      </c>
      <c r="G129" s="82">
        <v>5</v>
      </c>
      <c r="H129" s="82">
        <v>40.805529612794729</v>
      </c>
      <c r="I129" s="82">
        <v>71.585998006760818</v>
      </c>
      <c r="J129" s="82">
        <v>47.892073665583794</v>
      </c>
      <c r="K129" s="82"/>
      <c r="L129" s="137">
        <v>125.46</v>
      </c>
      <c r="M129" s="137">
        <v>244.93807167234462</v>
      </c>
      <c r="N129" s="138">
        <v>5299986.9974394655</v>
      </c>
      <c r="O129" s="138">
        <v>392696000</v>
      </c>
      <c r="P129" s="138">
        <v>146122000</v>
      </c>
      <c r="Q129" s="138">
        <v>246574000</v>
      </c>
      <c r="R129" s="87">
        <f t="shared" si="2"/>
        <v>5299986.9974394655</v>
      </c>
      <c r="S129" s="138">
        <v>392696000</v>
      </c>
      <c r="T129" s="87">
        <f t="shared" si="3"/>
        <v>10347270.803772697</v>
      </c>
      <c r="U129" s="135"/>
      <c r="V129" s="115" t="s">
        <v>2043</v>
      </c>
      <c r="W129" s="115" t="s">
        <v>2043</v>
      </c>
      <c r="X129" s="115" t="s">
        <v>772</v>
      </c>
    </row>
    <row r="130" spans="1:24">
      <c r="A130" s="135"/>
      <c r="B130" s="135">
        <v>18</v>
      </c>
      <c r="C130" s="82">
        <v>1</v>
      </c>
      <c r="D130" s="82">
        <v>7</v>
      </c>
      <c r="E130" s="82"/>
      <c r="F130" s="83">
        <v>704</v>
      </c>
      <c r="G130" s="82">
        <v>5</v>
      </c>
      <c r="H130" s="82">
        <v>20.871120956902903</v>
      </c>
      <c r="I130" s="82">
        <v>36.614646039326011</v>
      </c>
      <c r="J130" s="82">
        <v>24.4957306481788</v>
      </c>
      <c r="K130" s="82"/>
      <c r="L130" s="137">
        <v>64.17</v>
      </c>
      <c r="M130" s="137">
        <v>125.28037668750481</v>
      </c>
      <c r="N130" s="138">
        <v>5299979.8422589228</v>
      </c>
      <c r="O130" s="138">
        <v>200855000</v>
      </c>
      <c r="P130" s="138">
        <v>74738000</v>
      </c>
      <c r="Q130" s="138">
        <v>126117000</v>
      </c>
      <c r="R130" s="87">
        <f t="shared" si="2"/>
        <v>5299979.8422589228</v>
      </c>
      <c r="S130" s="138">
        <v>200855000</v>
      </c>
      <c r="T130" s="87">
        <f t="shared" si="3"/>
        <v>10347256.834570361</v>
      </c>
      <c r="U130" s="135"/>
      <c r="V130" s="115" t="s">
        <v>2043</v>
      </c>
      <c r="W130" s="115" t="s">
        <v>2043</v>
      </c>
      <c r="X130" s="115" t="s">
        <v>772</v>
      </c>
    </row>
    <row r="131" spans="1:24">
      <c r="A131" s="135"/>
      <c r="B131" s="135">
        <v>18</v>
      </c>
      <c r="C131" s="82">
        <v>1</v>
      </c>
      <c r="D131" s="82">
        <v>7</v>
      </c>
      <c r="E131" s="82"/>
      <c r="F131" s="83">
        <v>705</v>
      </c>
      <c r="G131" s="82">
        <v>5</v>
      </c>
      <c r="H131" s="82">
        <v>20.871120956902903</v>
      </c>
      <c r="I131" s="82">
        <v>36.614646039326011</v>
      </c>
      <c r="J131" s="82">
        <v>24.4957306481788</v>
      </c>
      <c r="K131" s="82"/>
      <c r="L131" s="137">
        <v>64.17</v>
      </c>
      <c r="M131" s="137">
        <v>125.28037668750481</v>
      </c>
      <c r="N131" s="138">
        <v>5299979.8422589228</v>
      </c>
      <c r="O131" s="138">
        <v>200855000</v>
      </c>
      <c r="P131" s="138">
        <v>74738000</v>
      </c>
      <c r="Q131" s="138">
        <v>126117000</v>
      </c>
      <c r="R131" s="87">
        <f t="shared" ref="R131:R194" si="4">S131/(M131*0.3025)</f>
        <v>5299979.8422589228</v>
      </c>
      <c r="S131" s="138">
        <v>200855000</v>
      </c>
      <c r="T131" s="87">
        <f t="shared" ref="T131:T194" si="5">S131/(L131*0.3025)</f>
        <v>10347256.834570361</v>
      </c>
      <c r="U131" s="135"/>
      <c r="V131" s="115" t="s">
        <v>2043</v>
      </c>
      <c r="W131" s="115" t="s">
        <v>2043</v>
      </c>
      <c r="X131" s="115" t="s">
        <v>772</v>
      </c>
    </row>
    <row r="132" spans="1:24">
      <c r="A132" s="135"/>
      <c r="B132" s="135">
        <v>18</v>
      </c>
      <c r="C132" s="82">
        <v>1</v>
      </c>
      <c r="D132" s="82">
        <v>7</v>
      </c>
      <c r="E132" s="82"/>
      <c r="F132" s="83">
        <v>706</v>
      </c>
      <c r="G132" s="82">
        <v>5</v>
      </c>
      <c r="H132" s="82">
        <v>40.805529612794729</v>
      </c>
      <c r="I132" s="82">
        <v>71.585998006760818</v>
      </c>
      <c r="J132" s="82">
        <v>47.892073665583794</v>
      </c>
      <c r="K132" s="82"/>
      <c r="L132" s="137">
        <v>125.46</v>
      </c>
      <c r="M132" s="137">
        <v>244.93807167234462</v>
      </c>
      <c r="N132" s="138">
        <v>5299986.9974394655</v>
      </c>
      <c r="O132" s="138">
        <v>392696000</v>
      </c>
      <c r="P132" s="138">
        <v>146122000</v>
      </c>
      <c r="Q132" s="138">
        <v>246574000</v>
      </c>
      <c r="R132" s="87">
        <f t="shared" si="4"/>
        <v>5299986.9974394655</v>
      </c>
      <c r="S132" s="138">
        <v>392696000</v>
      </c>
      <c r="T132" s="87">
        <f t="shared" si="5"/>
        <v>10347270.803772697</v>
      </c>
      <c r="U132" s="135"/>
      <c r="V132" s="115" t="s">
        <v>2043</v>
      </c>
      <c r="W132" s="115" t="s">
        <v>2043</v>
      </c>
      <c r="X132" s="115" t="s">
        <v>772</v>
      </c>
    </row>
    <row r="133" spans="1:24">
      <c r="A133" s="135"/>
      <c r="B133" s="135">
        <v>18</v>
      </c>
      <c r="C133" s="82">
        <v>1</v>
      </c>
      <c r="D133" s="82">
        <v>7</v>
      </c>
      <c r="E133" s="82"/>
      <c r="F133" s="83">
        <v>707</v>
      </c>
      <c r="G133" s="82">
        <v>5</v>
      </c>
      <c r="H133" s="82">
        <v>39.068708888003378</v>
      </c>
      <c r="I133" s="82">
        <v>68.539056915129208</v>
      </c>
      <c r="J133" s="82">
        <v>45.853625766857377</v>
      </c>
      <c r="K133" s="82"/>
      <c r="L133" s="137">
        <v>120.12</v>
      </c>
      <c r="M133" s="137">
        <v>234.51268268198658</v>
      </c>
      <c r="N133" s="138">
        <v>5299993.5366600538</v>
      </c>
      <c r="O133" s="138">
        <v>375982000</v>
      </c>
      <c r="P133" s="138">
        <v>139903000</v>
      </c>
      <c r="Q133" s="138">
        <v>236079000</v>
      </c>
      <c r="R133" s="87">
        <f t="shared" si="4"/>
        <v>5299993.5366600538</v>
      </c>
      <c r="S133" s="138">
        <v>375982000</v>
      </c>
      <c r="T133" s="87">
        <f t="shared" si="5"/>
        <v>10347283.570424065</v>
      </c>
      <c r="U133" s="135"/>
      <c r="V133" s="115" t="s">
        <v>2043</v>
      </c>
      <c r="W133" s="115" t="s">
        <v>2043</v>
      </c>
      <c r="X133" s="115" t="s">
        <v>772</v>
      </c>
    </row>
    <row r="134" spans="1:24">
      <c r="A134" s="135"/>
      <c r="B134" s="135">
        <v>18</v>
      </c>
      <c r="C134" s="82">
        <v>1</v>
      </c>
      <c r="D134" s="82">
        <v>7</v>
      </c>
      <c r="E134" s="82"/>
      <c r="F134" s="83">
        <v>708</v>
      </c>
      <c r="G134" s="82">
        <v>5</v>
      </c>
      <c r="H134" s="82">
        <v>41.592628143505422</v>
      </c>
      <c r="I134" s="82">
        <v>72.966821497724951</v>
      </c>
      <c r="J134" s="82">
        <v>48.815864660886788</v>
      </c>
      <c r="K134" s="82"/>
      <c r="L134" s="137">
        <v>127.88</v>
      </c>
      <c r="M134" s="137">
        <v>249.66268615861173</v>
      </c>
      <c r="N134" s="138">
        <v>5299990.7103247754</v>
      </c>
      <c r="O134" s="138">
        <v>400271000</v>
      </c>
      <c r="P134" s="138">
        <v>148941000</v>
      </c>
      <c r="Q134" s="138">
        <v>251330000</v>
      </c>
      <c r="R134" s="87">
        <f t="shared" si="4"/>
        <v>5299990.7103247754</v>
      </c>
      <c r="S134" s="138">
        <v>400271000</v>
      </c>
      <c r="T134" s="87">
        <f t="shared" si="5"/>
        <v>10347278.052513076</v>
      </c>
      <c r="U134" s="135"/>
      <c r="V134" s="115" t="s">
        <v>2043</v>
      </c>
      <c r="W134" s="115" t="s">
        <v>2043</v>
      </c>
      <c r="X134" s="115" t="s">
        <v>772</v>
      </c>
    </row>
    <row r="135" spans="1:24">
      <c r="A135" s="135"/>
      <c r="B135" s="135">
        <v>18</v>
      </c>
      <c r="C135" s="82">
        <v>1</v>
      </c>
      <c r="D135" s="82">
        <v>7</v>
      </c>
      <c r="E135" s="82"/>
      <c r="F135" s="83">
        <v>709</v>
      </c>
      <c r="G135" s="82">
        <v>5</v>
      </c>
      <c r="H135" s="82">
        <v>41.592628143505422</v>
      </c>
      <c r="I135" s="82">
        <v>72.966821497724951</v>
      </c>
      <c r="J135" s="82">
        <v>48.815864660886788</v>
      </c>
      <c r="K135" s="82"/>
      <c r="L135" s="137">
        <v>127.88</v>
      </c>
      <c r="M135" s="137">
        <v>249.66268615861173</v>
      </c>
      <c r="N135" s="138">
        <v>5299990.7103247754</v>
      </c>
      <c r="O135" s="138">
        <v>400271000</v>
      </c>
      <c r="P135" s="138">
        <v>148941000</v>
      </c>
      <c r="Q135" s="138">
        <v>251330000</v>
      </c>
      <c r="R135" s="87">
        <f t="shared" si="4"/>
        <v>5299990.7103247754</v>
      </c>
      <c r="S135" s="138">
        <v>400271000</v>
      </c>
      <c r="T135" s="87">
        <f t="shared" si="5"/>
        <v>10347278.052513076</v>
      </c>
      <c r="U135" s="135"/>
      <c r="V135" s="115" t="s">
        <v>2043</v>
      </c>
      <c r="W135" s="115" t="s">
        <v>2043</v>
      </c>
      <c r="X135" s="115" t="s">
        <v>772</v>
      </c>
    </row>
    <row r="136" spans="1:24">
      <c r="A136" s="135"/>
      <c r="B136" s="135">
        <v>18</v>
      </c>
      <c r="C136" s="82">
        <v>1</v>
      </c>
      <c r="D136" s="82">
        <v>7</v>
      </c>
      <c r="E136" s="82"/>
      <c r="F136" s="83">
        <v>710</v>
      </c>
      <c r="G136" s="82">
        <v>5</v>
      </c>
      <c r="H136" s="82">
        <v>39.068708888003378</v>
      </c>
      <c r="I136" s="82">
        <v>68.539056915129208</v>
      </c>
      <c r="J136" s="82">
        <v>45.853625766857377</v>
      </c>
      <c r="K136" s="82"/>
      <c r="L136" s="137">
        <v>120.12</v>
      </c>
      <c r="M136" s="137">
        <v>234.51268268198658</v>
      </c>
      <c r="N136" s="138">
        <v>5299993.5366600538</v>
      </c>
      <c r="O136" s="138">
        <v>375982000</v>
      </c>
      <c r="P136" s="138">
        <v>139903000</v>
      </c>
      <c r="Q136" s="138">
        <v>236079000</v>
      </c>
      <c r="R136" s="87">
        <f t="shared" si="4"/>
        <v>5299993.5366600538</v>
      </c>
      <c r="S136" s="138">
        <v>375982000</v>
      </c>
      <c r="T136" s="87">
        <f t="shared" si="5"/>
        <v>10347283.570424065</v>
      </c>
      <c r="U136" s="135"/>
      <c r="V136" s="115" t="s">
        <v>2043</v>
      </c>
      <c r="W136" s="115" t="s">
        <v>2043</v>
      </c>
      <c r="X136" s="115" t="s">
        <v>772</v>
      </c>
    </row>
    <row r="137" spans="1:24">
      <c r="A137" s="135"/>
      <c r="B137" s="135">
        <v>18</v>
      </c>
      <c r="C137" s="82">
        <v>1</v>
      </c>
      <c r="D137" s="82">
        <v>7</v>
      </c>
      <c r="E137" s="82"/>
      <c r="F137" s="83">
        <v>711</v>
      </c>
      <c r="G137" s="82">
        <v>5</v>
      </c>
      <c r="H137" s="82">
        <v>40.805529612794729</v>
      </c>
      <c r="I137" s="82">
        <v>71.585998006760818</v>
      </c>
      <c r="J137" s="82">
        <v>47.892073665583794</v>
      </c>
      <c r="K137" s="82"/>
      <c r="L137" s="137">
        <v>125.46</v>
      </c>
      <c r="M137" s="137">
        <v>244.93807167234462</v>
      </c>
      <c r="N137" s="138">
        <v>5299986.9974394655</v>
      </c>
      <c r="O137" s="138">
        <v>392696000</v>
      </c>
      <c r="P137" s="138">
        <v>146122000</v>
      </c>
      <c r="Q137" s="138">
        <v>246574000</v>
      </c>
      <c r="R137" s="87">
        <f t="shared" si="4"/>
        <v>5299986.9974394655</v>
      </c>
      <c r="S137" s="138">
        <v>392696000</v>
      </c>
      <c r="T137" s="87">
        <f t="shared" si="5"/>
        <v>10347270.803772697</v>
      </c>
      <c r="U137" s="135"/>
      <c r="V137" s="115" t="s">
        <v>2043</v>
      </c>
      <c r="W137" s="115" t="s">
        <v>2043</v>
      </c>
      <c r="X137" s="115" t="s">
        <v>772</v>
      </c>
    </row>
    <row r="138" spans="1:24">
      <c r="A138" s="135"/>
      <c r="B138" s="135">
        <v>18</v>
      </c>
      <c r="C138" s="82">
        <v>1</v>
      </c>
      <c r="D138" s="82">
        <v>7</v>
      </c>
      <c r="E138" s="82"/>
      <c r="F138" s="83">
        <v>712</v>
      </c>
      <c r="G138" s="82">
        <v>5</v>
      </c>
      <c r="H138" s="82">
        <v>20.874373430170301</v>
      </c>
      <c r="I138" s="82">
        <v>36.620351921520083</v>
      </c>
      <c r="J138" s="82">
        <v>24.499547966341215</v>
      </c>
      <c r="K138" s="82"/>
      <c r="L138" s="137">
        <v>64.180000000000007</v>
      </c>
      <c r="M138" s="137">
        <v>125.2998998878613</v>
      </c>
      <c r="N138" s="138">
        <v>5299998.2984238779</v>
      </c>
      <c r="O138" s="138">
        <v>200887000</v>
      </c>
      <c r="P138" s="138">
        <v>74750000</v>
      </c>
      <c r="Q138" s="138">
        <v>126137000</v>
      </c>
      <c r="R138" s="87">
        <f t="shared" si="4"/>
        <v>5299998.2984238779</v>
      </c>
      <c r="S138" s="138">
        <v>200887000</v>
      </c>
      <c r="T138" s="87">
        <f t="shared" si="5"/>
        <v>10347292.866910985</v>
      </c>
      <c r="U138" s="135"/>
      <c r="V138" s="115" t="s">
        <v>2043</v>
      </c>
      <c r="W138" s="115" t="s">
        <v>2043</v>
      </c>
      <c r="X138" s="115" t="s">
        <v>772</v>
      </c>
    </row>
    <row r="139" spans="1:24">
      <c r="A139" s="135"/>
      <c r="B139" s="135">
        <v>18</v>
      </c>
      <c r="C139" s="82">
        <v>1</v>
      </c>
      <c r="D139" s="82">
        <v>7</v>
      </c>
      <c r="E139" s="82"/>
      <c r="F139" s="83">
        <v>713</v>
      </c>
      <c r="G139" s="82">
        <v>5</v>
      </c>
      <c r="H139" s="82">
        <v>20.874373430170301</v>
      </c>
      <c r="I139" s="82">
        <v>36.620351921520083</v>
      </c>
      <c r="J139" s="82">
        <v>24.499547966341215</v>
      </c>
      <c r="K139" s="82"/>
      <c r="L139" s="137">
        <v>64.180000000000007</v>
      </c>
      <c r="M139" s="137">
        <v>125.2998998878613</v>
      </c>
      <c r="N139" s="138">
        <v>5299998.2984238779</v>
      </c>
      <c r="O139" s="138">
        <v>200887000</v>
      </c>
      <c r="P139" s="138">
        <v>74750000</v>
      </c>
      <c r="Q139" s="138">
        <v>126137000</v>
      </c>
      <c r="R139" s="87">
        <f t="shared" si="4"/>
        <v>5299998.2984238779</v>
      </c>
      <c r="S139" s="138">
        <v>200887000</v>
      </c>
      <c r="T139" s="87">
        <f t="shared" si="5"/>
        <v>10347292.866910985</v>
      </c>
      <c r="U139" s="135"/>
      <c r="V139" s="115" t="s">
        <v>2043</v>
      </c>
      <c r="W139" s="115" t="s">
        <v>2043</v>
      </c>
      <c r="X139" s="115" t="s">
        <v>772</v>
      </c>
    </row>
    <row r="140" spans="1:24">
      <c r="A140" s="135"/>
      <c r="B140" s="135">
        <v>18</v>
      </c>
      <c r="C140" s="82">
        <v>1</v>
      </c>
      <c r="D140" s="82">
        <v>7</v>
      </c>
      <c r="E140" s="82"/>
      <c r="F140" s="83">
        <v>714</v>
      </c>
      <c r="G140" s="82">
        <v>5</v>
      </c>
      <c r="H140" s="82">
        <v>40.805529612794729</v>
      </c>
      <c r="I140" s="82">
        <v>71.585998006760818</v>
      </c>
      <c r="J140" s="82">
        <v>47.892073665583794</v>
      </c>
      <c r="K140" s="82"/>
      <c r="L140" s="137">
        <v>125.46</v>
      </c>
      <c r="M140" s="137">
        <v>244.93807167234462</v>
      </c>
      <c r="N140" s="138">
        <v>5299986.9974394655</v>
      </c>
      <c r="O140" s="138">
        <v>392696000</v>
      </c>
      <c r="P140" s="138">
        <v>146122000</v>
      </c>
      <c r="Q140" s="138">
        <v>246574000</v>
      </c>
      <c r="R140" s="87">
        <f t="shared" si="4"/>
        <v>5299986.9974394655</v>
      </c>
      <c r="S140" s="138">
        <v>392696000</v>
      </c>
      <c r="T140" s="87">
        <f t="shared" si="5"/>
        <v>10347270.803772697</v>
      </c>
      <c r="U140" s="135"/>
      <c r="V140" s="115" t="s">
        <v>2043</v>
      </c>
      <c r="W140" s="115" t="s">
        <v>2043</v>
      </c>
      <c r="X140" s="115" t="s">
        <v>772</v>
      </c>
    </row>
    <row r="141" spans="1:24">
      <c r="A141" s="135"/>
      <c r="B141" s="135">
        <v>18</v>
      </c>
      <c r="C141" s="82">
        <v>1</v>
      </c>
      <c r="D141" s="82">
        <v>7</v>
      </c>
      <c r="E141" s="82"/>
      <c r="F141" s="83">
        <v>715</v>
      </c>
      <c r="G141" s="82">
        <v>5</v>
      </c>
      <c r="H141" s="82">
        <v>39.068708888003378</v>
      </c>
      <c r="I141" s="82">
        <v>68.539056915129208</v>
      </c>
      <c r="J141" s="82">
        <v>45.853625766857377</v>
      </c>
      <c r="K141" s="82"/>
      <c r="L141" s="137">
        <v>120.12</v>
      </c>
      <c r="M141" s="137">
        <v>234.51268268198658</v>
      </c>
      <c r="N141" s="138">
        <v>5299993.5366600538</v>
      </c>
      <c r="O141" s="138">
        <v>375982000</v>
      </c>
      <c r="P141" s="138">
        <v>139903000</v>
      </c>
      <c r="Q141" s="138">
        <v>236079000</v>
      </c>
      <c r="R141" s="87">
        <f t="shared" si="4"/>
        <v>5299993.5366600538</v>
      </c>
      <c r="S141" s="138">
        <v>375982000</v>
      </c>
      <c r="T141" s="87">
        <f t="shared" si="5"/>
        <v>10347283.570424065</v>
      </c>
      <c r="U141" s="135"/>
      <c r="V141" s="115" t="s">
        <v>2043</v>
      </c>
      <c r="W141" s="115" t="s">
        <v>2043</v>
      </c>
      <c r="X141" s="115" t="s">
        <v>772</v>
      </c>
    </row>
    <row r="142" spans="1:24">
      <c r="A142" s="135"/>
      <c r="B142" s="135">
        <v>18</v>
      </c>
      <c r="C142" s="82">
        <v>1</v>
      </c>
      <c r="D142" s="82">
        <v>7</v>
      </c>
      <c r="E142" s="82"/>
      <c r="F142" s="83">
        <v>716</v>
      </c>
      <c r="G142" s="82">
        <v>5</v>
      </c>
      <c r="H142" s="82">
        <v>41.592628143505422</v>
      </c>
      <c r="I142" s="82">
        <v>72.966821497724951</v>
      </c>
      <c r="J142" s="82">
        <v>48.815864660886788</v>
      </c>
      <c r="K142" s="82"/>
      <c r="L142" s="137">
        <v>127.88</v>
      </c>
      <c r="M142" s="137">
        <v>249.66268615861173</v>
      </c>
      <c r="N142" s="138">
        <v>5299990.7103247754</v>
      </c>
      <c r="O142" s="138">
        <v>400271000</v>
      </c>
      <c r="P142" s="138">
        <v>148941000</v>
      </c>
      <c r="Q142" s="138">
        <v>251330000</v>
      </c>
      <c r="R142" s="87">
        <f t="shared" si="4"/>
        <v>5299990.7103247754</v>
      </c>
      <c r="S142" s="138">
        <v>400271000</v>
      </c>
      <c r="T142" s="87">
        <f t="shared" si="5"/>
        <v>10347278.052513076</v>
      </c>
      <c r="U142" s="135"/>
      <c r="V142" s="115" t="s">
        <v>2043</v>
      </c>
      <c r="W142" s="115" t="s">
        <v>2043</v>
      </c>
      <c r="X142" s="115" t="s">
        <v>772</v>
      </c>
    </row>
    <row r="143" spans="1:24">
      <c r="A143" s="135"/>
      <c r="B143" s="135">
        <v>18</v>
      </c>
      <c r="C143" s="82">
        <v>1</v>
      </c>
      <c r="D143" s="82">
        <v>8</v>
      </c>
      <c r="E143" s="82"/>
      <c r="F143" s="83">
        <v>801</v>
      </c>
      <c r="G143" s="82">
        <v>5</v>
      </c>
      <c r="H143" s="82">
        <v>41.592628143505422</v>
      </c>
      <c r="I143" s="82">
        <v>72.966821497724951</v>
      </c>
      <c r="J143" s="82">
        <v>48.815864660886788</v>
      </c>
      <c r="K143" s="82"/>
      <c r="L143" s="137">
        <v>127.88</v>
      </c>
      <c r="M143" s="137">
        <v>249.66268615861173</v>
      </c>
      <c r="N143" s="138">
        <v>5349988.7489590663</v>
      </c>
      <c r="O143" s="138">
        <v>404047000</v>
      </c>
      <c r="P143" s="138">
        <v>150346000</v>
      </c>
      <c r="Q143" s="138">
        <v>253701000</v>
      </c>
      <c r="R143" s="87">
        <f t="shared" si="4"/>
        <v>5349988.7489590663</v>
      </c>
      <c r="S143" s="138">
        <v>404047000</v>
      </c>
      <c r="T143" s="87">
        <f t="shared" si="5"/>
        <v>10444890.225081883</v>
      </c>
      <c r="U143" s="135"/>
      <c r="V143" s="115" t="s">
        <v>2043</v>
      </c>
      <c r="W143" s="115" t="s">
        <v>2043</v>
      </c>
      <c r="X143" s="115" t="s">
        <v>772</v>
      </c>
    </row>
    <row r="144" spans="1:24">
      <c r="A144" s="135"/>
      <c r="B144" s="135">
        <v>18</v>
      </c>
      <c r="C144" s="82">
        <v>1</v>
      </c>
      <c r="D144" s="82">
        <v>8</v>
      </c>
      <c r="E144" s="82"/>
      <c r="F144" s="83">
        <v>802</v>
      </c>
      <c r="G144" s="82">
        <v>5</v>
      </c>
      <c r="H144" s="82">
        <v>39.068708888003378</v>
      </c>
      <c r="I144" s="82">
        <v>68.539056915129208</v>
      </c>
      <c r="J144" s="82">
        <v>45.853625766857377</v>
      </c>
      <c r="K144" s="82"/>
      <c r="L144" s="137">
        <v>120.12</v>
      </c>
      <c r="M144" s="137">
        <v>234.51268268198658</v>
      </c>
      <c r="N144" s="138">
        <v>5349993.4756851485</v>
      </c>
      <c r="O144" s="138">
        <v>379529000</v>
      </c>
      <c r="P144" s="138">
        <v>141223000</v>
      </c>
      <c r="Q144" s="138">
        <v>238306000</v>
      </c>
      <c r="R144" s="87">
        <f t="shared" si="4"/>
        <v>5349993.4756851485</v>
      </c>
      <c r="S144" s="138">
        <v>379529000</v>
      </c>
      <c r="T144" s="87">
        <f t="shared" si="5"/>
        <v>10444899.453163916</v>
      </c>
      <c r="U144" s="135"/>
      <c r="V144" s="115" t="s">
        <v>2043</v>
      </c>
      <c r="W144" s="115" t="s">
        <v>2043</v>
      </c>
      <c r="X144" s="115" t="s">
        <v>772</v>
      </c>
    </row>
    <row r="145" spans="1:24">
      <c r="A145" s="135"/>
      <c r="B145" s="135">
        <v>18</v>
      </c>
      <c r="C145" s="82">
        <v>1</v>
      </c>
      <c r="D145" s="82">
        <v>8</v>
      </c>
      <c r="E145" s="82"/>
      <c r="F145" s="83">
        <v>803</v>
      </c>
      <c r="G145" s="82">
        <v>5</v>
      </c>
      <c r="H145" s="82">
        <v>40.805529612794729</v>
      </c>
      <c r="I145" s="82">
        <v>71.585998006760818</v>
      </c>
      <c r="J145" s="82">
        <v>47.892073665583794</v>
      </c>
      <c r="K145" s="82"/>
      <c r="L145" s="137">
        <v>125.46</v>
      </c>
      <c r="M145" s="137">
        <v>244.93807167234462</v>
      </c>
      <c r="N145" s="138">
        <v>5349991.2038116036</v>
      </c>
      <c r="O145" s="138">
        <v>396401000</v>
      </c>
      <c r="P145" s="138">
        <v>147501000</v>
      </c>
      <c r="Q145" s="138">
        <v>248900000</v>
      </c>
      <c r="R145" s="87">
        <f t="shared" si="4"/>
        <v>5349991.2038116036</v>
      </c>
      <c r="S145" s="138">
        <v>396401000</v>
      </c>
      <c r="T145" s="87">
        <f t="shared" si="5"/>
        <v>10444895.017739678</v>
      </c>
      <c r="U145" s="135"/>
      <c r="V145" s="115" t="s">
        <v>2043</v>
      </c>
      <c r="W145" s="115" t="s">
        <v>2043</v>
      </c>
      <c r="X145" s="115" t="s">
        <v>772</v>
      </c>
    </row>
    <row r="146" spans="1:24">
      <c r="A146" s="135"/>
      <c r="B146" s="135">
        <v>18</v>
      </c>
      <c r="C146" s="82">
        <v>1</v>
      </c>
      <c r="D146" s="82">
        <v>8</v>
      </c>
      <c r="E146" s="82"/>
      <c r="F146" s="83">
        <v>804</v>
      </c>
      <c r="G146" s="82">
        <v>5</v>
      </c>
      <c r="H146" s="82">
        <v>20.871120956902903</v>
      </c>
      <c r="I146" s="82">
        <v>36.614646039326011</v>
      </c>
      <c r="J146" s="82">
        <v>24.4957306481788</v>
      </c>
      <c r="K146" s="82"/>
      <c r="L146" s="137">
        <v>64.17</v>
      </c>
      <c r="M146" s="137">
        <v>125.28037668750481</v>
      </c>
      <c r="N146" s="138">
        <v>5349983.386114344</v>
      </c>
      <c r="O146" s="138">
        <v>202750000</v>
      </c>
      <c r="P146" s="138">
        <v>75443000</v>
      </c>
      <c r="Q146" s="138">
        <v>127307000</v>
      </c>
      <c r="R146" s="87">
        <f t="shared" si="4"/>
        <v>5349983.386114344</v>
      </c>
      <c r="S146" s="138">
        <v>202750000</v>
      </c>
      <c r="T146" s="87">
        <f t="shared" si="5"/>
        <v>10444879.755092682</v>
      </c>
      <c r="U146" s="135"/>
      <c r="V146" s="115" t="s">
        <v>2043</v>
      </c>
      <c r="W146" s="115" t="s">
        <v>2043</v>
      </c>
      <c r="X146" s="115" t="s">
        <v>772</v>
      </c>
    </row>
    <row r="147" spans="1:24">
      <c r="A147" s="135"/>
      <c r="B147" s="135">
        <v>18</v>
      </c>
      <c r="C147" s="82">
        <v>1</v>
      </c>
      <c r="D147" s="82">
        <v>8</v>
      </c>
      <c r="E147" s="82"/>
      <c r="F147" s="83">
        <v>805</v>
      </c>
      <c r="G147" s="82">
        <v>5</v>
      </c>
      <c r="H147" s="82">
        <v>20.871120956902903</v>
      </c>
      <c r="I147" s="82">
        <v>36.614646039326011</v>
      </c>
      <c r="J147" s="82">
        <v>24.4957306481788</v>
      </c>
      <c r="K147" s="82"/>
      <c r="L147" s="137">
        <v>64.17</v>
      </c>
      <c r="M147" s="137">
        <v>125.28037668750481</v>
      </c>
      <c r="N147" s="138">
        <v>5349983.386114344</v>
      </c>
      <c r="O147" s="138">
        <v>202750000</v>
      </c>
      <c r="P147" s="138">
        <v>75443000</v>
      </c>
      <c r="Q147" s="138">
        <v>127307000</v>
      </c>
      <c r="R147" s="87">
        <f t="shared" si="4"/>
        <v>5349983.386114344</v>
      </c>
      <c r="S147" s="138">
        <v>202750000</v>
      </c>
      <c r="T147" s="87">
        <f t="shared" si="5"/>
        <v>10444879.755092682</v>
      </c>
      <c r="U147" s="135"/>
      <c r="V147" s="115" t="s">
        <v>2043</v>
      </c>
      <c r="W147" s="115" t="s">
        <v>2043</v>
      </c>
      <c r="X147" s="115" t="s">
        <v>772</v>
      </c>
    </row>
    <row r="148" spans="1:24">
      <c r="A148" s="135"/>
      <c r="B148" s="135">
        <v>18</v>
      </c>
      <c r="C148" s="82">
        <v>1</v>
      </c>
      <c r="D148" s="82">
        <v>8</v>
      </c>
      <c r="E148" s="82"/>
      <c r="F148" s="83">
        <v>806</v>
      </c>
      <c r="G148" s="82">
        <v>5</v>
      </c>
      <c r="H148" s="82">
        <v>40.805529612794729</v>
      </c>
      <c r="I148" s="82">
        <v>71.585998006760818</v>
      </c>
      <c r="J148" s="82">
        <v>47.892073665583794</v>
      </c>
      <c r="K148" s="82"/>
      <c r="L148" s="137">
        <v>125.46</v>
      </c>
      <c r="M148" s="137">
        <v>244.93807167234462</v>
      </c>
      <c r="N148" s="138">
        <v>5349991.2038116036</v>
      </c>
      <c r="O148" s="138">
        <v>396401000</v>
      </c>
      <c r="P148" s="138">
        <v>147501000</v>
      </c>
      <c r="Q148" s="138">
        <v>248900000</v>
      </c>
      <c r="R148" s="87">
        <f t="shared" si="4"/>
        <v>5349991.2038116036</v>
      </c>
      <c r="S148" s="138">
        <v>396401000</v>
      </c>
      <c r="T148" s="87">
        <f t="shared" si="5"/>
        <v>10444895.017739678</v>
      </c>
      <c r="U148" s="135"/>
      <c r="V148" s="115" t="s">
        <v>2043</v>
      </c>
      <c r="W148" s="115" t="s">
        <v>2043</v>
      </c>
      <c r="X148" s="115" t="s">
        <v>772</v>
      </c>
    </row>
    <row r="149" spans="1:24">
      <c r="A149" s="135"/>
      <c r="B149" s="135">
        <v>18</v>
      </c>
      <c r="C149" s="82">
        <v>1</v>
      </c>
      <c r="D149" s="82">
        <v>8</v>
      </c>
      <c r="E149" s="82"/>
      <c r="F149" s="83">
        <v>807</v>
      </c>
      <c r="G149" s="82">
        <v>5</v>
      </c>
      <c r="H149" s="82">
        <v>39.068708888003378</v>
      </c>
      <c r="I149" s="82">
        <v>68.539056915129208</v>
      </c>
      <c r="J149" s="82">
        <v>45.853625766857377</v>
      </c>
      <c r="K149" s="82"/>
      <c r="L149" s="137">
        <v>120.12</v>
      </c>
      <c r="M149" s="137">
        <v>234.51268268198658</v>
      </c>
      <c r="N149" s="138">
        <v>5349993.4756851485</v>
      </c>
      <c r="O149" s="138">
        <v>379529000</v>
      </c>
      <c r="P149" s="138">
        <v>141223000</v>
      </c>
      <c r="Q149" s="138">
        <v>238306000</v>
      </c>
      <c r="R149" s="87">
        <f t="shared" si="4"/>
        <v>5349993.4756851485</v>
      </c>
      <c r="S149" s="138">
        <v>379529000</v>
      </c>
      <c r="T149" s="87">
        <f t="shared" si="5"/>
        <v>10444899.453163916</v>
      </c>
      <c r="U149" s="135"/>
      <c r="V149" s="115" t="s">
        <v>2043</v>
      </c>
      <c r="W149" s="115" t="s">
        <v>2043</v>
      </c>
      <c r="X149" s="115" t="s">
        <v>772</v>
      </c>
    </row>
    <row r="150" spans="1:24">
      <c r="A150" s="135"/>
      <c r="B150" s="135">
        <v>18</v>
      </c>
      <c r="C150" s="82">
        <v>1</v>
      </c>
      <c r="D150" s="82">
        <v>8</v>
      </c>
      <c r="E150" s="82"/>
      <c r="F150" s="83">
        <v>808</v>
      </c>
      <c r="G150" s="82">
        <v>5</v>
      </c>
      <c r="H150" s="82">
        <v>41.592628143505422</v>
      </c>
      <c r="I150" s="82">
        <v>72.966821497724951</v>
      </c>
      <c r="J150" s="82">
        <v>48.815864660886788</v>
      </c>
      <c r="K150" s="82"/>
      <c r="L150" s="137">
        <v>127.88</v>
      </c>
      <c r="M150" s="137">
        <v>249.66268615861173</v>
      </c>
      <c r="N150" s="138">
        <v>5349988.7489590663</v>
      </c>
      <c r="O150" s="138">
        <v>404047000</v>
      </c>
      <c r="P150" s="138">
        <v>150346000</v>
      </c>
      <c r="Q150" s="138">
        <v>253701000</v>
      </c>
      <c r="R150" s="87">
        <f t="shared" si="4"/>
        <v>5349988.7489590663</v>
      </c>
      <c r="S150" s="138">
        <v>404047000</v>
      </c>
      <c r="T150" s="87">
        <f t="shared" si="5"/>
        <v>10444890.225081883</v>
      </c>
      <c r="U150" s="135"/>
      <c r="V150" s="115" t="s">
        <v>2043</v>
      </c>
      <c r="W150" s="115" t="s">
        <v>2043</v>
      </c>
      <c r="X150" s="115" t="s">
        <v>772</v>
      </c>
    </row>
    <row r="151" spans="1:24">
      <c r="A151" s="135"/>
      <c r="B151" s="135">
        <v>18</v>
      </c>
      <c r="C151" s="82">
        <v>1</v>
      </c>
      <c r="D151" s="82">
        <v>8</v>
      </c>
      <c r="E151" s="82"/>
      <c r="F151" s="83">
        <v>809</v>
      </c>
      <c r="G151" s="82">
        <v>5</v>
      </c>
      <c r="H151" s="82">
        <v>41.592628143505422</v>
      </c>
      <c r="I151" s="82">
        <v>72.966821497724951</v>
      </c>
      <c r="J151" s="82">
        <v>48.815864660886788</v>
      </c>
      <c r="K151" s="82"/>
      <c r="L151" s="137">
        <v>127.88</v>
      </c>
      <c r="M151" s="137">
        <v>249.66268615861173</v>
      </c>
      <c r="N151" s="138">
        <v>5349988.7489590663</v>
      </c>
      <c r="O151" s="138">
        <v>404047000</v>
      </c>
      <c r="P151" s="138">
        <v>150346000</v>
      </c>
      <c r="Q151" s="138">
        <v>253701000</v>
      </c>
      <c r="R151" s="87">
        <f t="shared" si="4"/>
        <v>5349988.7489590663</v>
      </c>
      <c r="S151" s="138">
        <v>404047000</v>
      </c>
      <c r="T151" s="87">
        <f t="shared" si="5"/>
        <v>10444890.225081883</v>
      </c>
      <c r="U151" s="135"/>
      <c r="V151" s="115" t="s">
        <v>2043</v>
      </c>
      <c r="W151" s="115" t="s">
        <v>2043</v>
      </c>
      <c r="X151" s="115" t="s">
        <v>772</v>
      </c>
    </row>
    <row r="152" spans="1:24">
      <c r="A152" s="135"/>
      <c r="B152" s="135">
        <v>18</v>
      </c>
      <c r="C152" s="82">
        <v>1</v>
      </c>
      <c r="D152" s="82">
        <v>8</v>
      </c>
      <c r="E152" s="82"/>
      <c r="F152" s="83">
        <v>810</v>
      </c>
      <c r="G152" s="82">
        <v>5</v>
      </c>
      <c r="H152" s="82">
        <v>39.068708888003378</v>
      </c>
      <c r="I152" s="82">
        <v>68.539056915129208</v>
      </c>
      <c r="J152" s="82">
        <v>45.853625766857377</v>
      </c>
      <c r="K152" s="82"/>
      <c r="L152" s="137">
        <v>120.12</v>
      </c>
      <c r="M152" s="137">
        <v>234.51268268198658</v>
      </c>
      <c r="N152" s="138">
        <v>5349993.4756851485</v>
      </c>
      <c r="O152" s="138">
        <v>379529000</v>
      </c>
      <c r="P152" s="138">
        <v>141223000</v>
      </c>
      <c r="Q152" s="138">
        <v>238306000</v>
      </c>
      <c r="R152" s="87">
        <f t="shared" si="4"/>
        <v>5349993.4756851485</v>
      </c>
      <c r="S152" s="138">
        <v>379529000</v>
      </c>
      <c r="T152" s="87">
        <f t="shared" si="5"/>
        <v>10444899.453163916</v>
      </c>
      <c r="U152" s="135"/>
      <c r="V152" s="115" t="s">
        <v>2043</v>
      </c>
      <c r="W152" s="115" t="s">
        <v>2043</v>
      </c>
      <c r="X152" s="115" t="s">
        <v>772</v>
      </c>
    </row>
    <row r="153" spans="1:24">
      <c r="A153" s="135"/>
      <c r="B153" s="135">
        <v>18</v>
      </c>
      <c r="C153" s="82">
        <v>1</v>
      </c>
      <c r="D153" s="82">
        <v>8</v>
      </c>
      <c r="E153" s="82"/>
      <c r="F153" s="83">
        <v>811</v>
      </c>
      <c r="G153" s="82">
        <v>5</v>
      </c>
      <c r="H153" s="82">
        <v>40.805529612794729</v>
      </c>
      <c r="I153" s="82">
        <v>71.585998006760818</v>
      </c>
      <c r="J153" s="82">
        <v>47.892073665583794</v>
      </c>
      <c r="K153" s="82"/>
      <c r="L153" s="137">
        <v>125.46</v>
      </c>
      <c r="M153" s="137">
        <v>244.93807167234462</v>
      </c>
      <c r="N153" s="138">
        <v>5349991.2038116036</v>
      </c>
      <c r="O153" s="138">
        <v>396401000</v>
      </c>
      <c r="P153" s="138">
        <v>147501000</v>
      </c>
      <c r="Q153" s="138">
        <v>248900000</v>
      </c>
      <c r="R153" s="87">
        <f t="shared" si="4"/>
        <v>5349991.2038116036</v>
      </c>
      <c r="S153" s="138">
        <v>396401000</v>
      </c>
      <c r="T153" s="87">
        <f t="shared" si="5"/>
        <v>10444895.017739678</v>
      </c>
      <c r="U153" s="135"/>
      <c r="V153" s="115" t="s">
        <v>2043</v>
      </c>
      <c r="W153" s="115" t="s">
        <v>2043</v>
      </c>
      <c r="X153" s="115" t="s">
        <v>772</v>
      </c>
    </row>
    <row r="154" spans="1:24">
      <c r="A154" s="135"/>
      <c r="B154" s="135">
        <v>18</v>
      </c>
      <c r="C154" s="82">
        <v>1</v>
      </c>
      <c r="D154" s="82">
        <v>8</v>
      </c>
      <c r="E154" s="82"/>
      <c r="F154" s="83">
        <v>812</v>
      </c>
      <c r="G154" s="82">
        <v>5</v>
      </c>
      <c r="H154" s="82">
        <v>20.874373430170301</v>
      </c>
      <c r="I154" s="82">
        <v>36.620351921520083</v>
      </c>
      <c r="J154" s="82">
        <v>24.499547966341215</v>
      </c>
      <c r="K154" s="82"/>
      <c r="L154" s="137">
        <v>64.180000000000007</v>
      </c>
      <c r="M154" s="137">
        <v>125.2998998878613</v>
      </c>
      <c r="N154" s="138">
        <v>5349994.0511381561</v>
      </c>
      <c r="O154" s="138">
        <v>202782000</v>
      </c>
      <c r="P154" s="138">
        <v>75455000</v>
      </c>
      <c r="Q154" s="138">
        <v>127327000</v>
      </c>
      <c r="R154" s="87">
        <f t="shared" si="4"/>
        <v>5349994.0511381561</v>
      </c>
      <c r="S154" s="138">
        <v>202782000</v>
      </c>
      <c r="T154" s="87">
        <f t="shared" si="5"/>
        <v>10444900.576632353</v>
      </c>
      <c r="U154" s="135"/>
      <c r="V154" s="115" t="s">
        <v>2043</v>
      </c>
      <c r="W154" s="115" t="s">
        <v>2043</v>
      </c>
      <c r="X154" s="115" t="s">
        <v>772</v>
      </c>
    </row>
    <row r="155" spans="1:24">
      <c r="A155" s="135"/>
      <c r="B155" s="135">
        <v>18</v>
      </c>
      <c r="C155" s="82">
        <v>1</v>
      </c>
      <c r="D155" s="82">
        <v>8</v>
      </c>
      <c r="E155" s="82"/>
      <c r="F155" s="83">
        <v>813</v>
      </c>
      <c r="G155" s="82">
        <v>5</v>
      </c>
      <c r="H155" s="82">
        <v>20.874373430170301</v>
      </c>
      <c r="I155" s="82">
        <v>36.620351921520083</v>
      </c>
      <c r="J155" s="82">
        <v>24.499547966341215</v>
      </c>
      <c r="K155" s="82"/>
      <c r="L155" s="137">
        <v>64.180000000000007</v>
      </c>
      <c r="M155" s="137">
        <v>125.2998998878613</v>
      </c>
      <c r="N155" s="138">
        <v>5349994.0511381561</v>
      </c>
      <c r="O155" s="138">
        <v>202782000</v>
      </c>
      <c r="P155" s="138">
        <v>75455000</v>
      </c>
      <c r="Q155" s="138">
        <v>127327000</v>
      </c>
      <c r="R155" s="87">
        <f t="shared" si="4"/>
        <v>5349994.0511381561</v>
      </c>
      <c r="S155" s="138">
        <v>202782000</v>
      </c>
      <c r="T155" s="87">
        <f t="shared" si="5"/>
        <v>10444900.576632353</v>
      </c>
      <c r="U155" s="135"/>
      <c r="V155" s="115" t="s">
        <v>2043</v>
      </c>
      <c r="W155" s="115" t="s">
        <v>2043</v>
      </c>
      <c r="X155" s="115" t="s">
        <v>772</v>
      </c>
    </row>
    <row r="156" spans="1:24">
      <c r="A156" s="135"/>
      <c r="B156" s="135">
        <v>18</v>
      </c>
      <c r="C156" s="82">
        <v>1</v>
      </c>
      <c r="D156" s="82">
        <v>8</v>
      </c>
      <c r="E156" s="82"/>
      <c r="F156" s="83">
        <v>814</v>
      </c>
      <c r="G156" s="82">
        <v>5</v>
      </c>
      <c r="H156" s="82">
        <v>40.805529612794729</v>
      </c>
      <c r="I156" s="82">
        <v>71.585998006760818</v>
      </c>
      <c r="J156" s="82">
        <v>47.892073665583794</v>
      </c>
      <c r="K156" s="82"/>
      <c r="L156" s="137">
        <v>125.46</v>
      </c>
      <c r="M156" s="137">
        <v>244.93807167234462</v>
      </c>
      <c r="N156" s="138">
        <v>5349991.2038116036</v>
      </c>
      <c r="O156" s="138">
        <v>396401000</v>
      </c>
      <c r="P156" s="138">
        <v>147501000</v>
      </c>
      <c r="Q156" s="138">
        <v>248900000</v>
      </c>
      <c r="R156" s="87">
        <f t="shared" si="4"/>
        <v>5349991.2038116036</v>
      </c>
      <c r="S156" s="138">
        <v>396401000</v>
      </c>
      <c r="T156" s="87">
        <f t="shared" si="5"/>
        <v>10444895.017739678</v>
      </c>
      <c r="U156" s="135"/>
      <c r="V156" s="115" t="s">
        <v>2043</v>
      </c>
      <c r="W156" s="115" t="s">
        <v>2043</v>
      </c>
      <c r="X156" s="115" t="s">
        <v>772</v>
      </c>
    </row>
    <row r="157" spans="1:24">
      <c r="A157" s="135"/>
      <c r="B157" s="135">
        <v>18</v>
      </c>
      <c r="C157" s="82">
        <v>1</v>
      </c>
      <c r="D157" s="82">
        <v>8</v>
      </c>
      <c r="E157" s="82"/>
      <c r="F157" s="83">
        <v>815</v>
      </c>
      <c r="G157" s="82">
        <v>5</v>
      </c>
      <c r="H157" s="82">
        <v>39.068708888003378</v>
      </c>
      <c r="I157" s="82">
        <v>68.539056915129208</v>
      </c>
      <c r="J157" s="82">
        <v>45.853625766857377</v>
      </c>
      <c r="K157" s="82"/>
      <c r="L157" s="137">
        <v>120.12</v>
      </c>
      <c r="M157" s="137">
        <v>234.51268268198658</v>
      </c>
      <c r="N157" s="138">
        <v>5349993.4756851485</v>
      </c>
      <c r="O157" s="138">
        <v>379529000</v>
      </c>
      <c r="P157" s="138">
        <v>141223000</v>
      </c>
      <c r="Q157" s="138">
        <v>238306000</v>
      </c>
      <c r="R157" s="87">
        <f t="shared" si="4"/>
        <v>5349993.4756851485</v>
      </c>
      <c r="S157" s="138">
        <v>379529000</v>
      </c>
      <c r="T157" s="87">
        <f t="shared" si="5"/>
        <v>10444899.453163916</v>
      </c>
      <c r="U157" s="135"/>
      <c r="V157" s="115" t="s">
        <v>2043</v>
      </c>
      <c r="W157" s="115" t="s">
        <v>2043</v>
      </c>
      <c r="X157" s="115" t="s">
        <v>772</v>
      </c>
    </row>
    <row r="158" spans="1:24">
      <c r="A158" s="135"/>
      <c r="B158" s="135">
        <v>18</v>
      </c>
      <c r="C158" s="82">
        <v>1</v>
      </c>
      <c r="D158" s="82">
        <v>8</v>
      </c>
      <c r="E158" s="82"/>
      <c r="F158" s="83">
        <v>816</v>
      </c>
      <c r="G158" s="82">
        <v>5</v>
      </c>
      <c r="H158" s="82">
        <v>41.592628143505422</v>
      </c>
      <c r="I158" s="82">
        <v>72.966821497724951</v>
      </c>
      <c r="J158" s="82">
        <v>48.815864660886788</v>
      </c>
      <c r="K158" s="82"/>
      <c r="L158" s="137">
        <v>127.88</v>
      </c>
      <c r="M158" s="137">
        <v>249.66268615861173</v>
      </c>
      <c r="N158" s="138">
        <v>5349988.7489590663</v>
      </c>
      <c r="O158" s="138">
        <v>404047000</v>
      </c>
      <c r="P158" s="138">
        <v>150346000</v>
      </c>
      <c r="Q158" s="138">
        <v>253701000</v>
      </c>
      <c r="R158" s="87">
        <f t="shared" si="4"/>
        <v>5349988.7489590663</v>
      </c>
      <c r="S158" s="138">
        <v>404047000</v>
      </c>
      <c r="T158" s="87">
        <f t="shared" si="5"/>
        <v>10444890.225081883</v>
      </c>
      <c r="U158" s="135"/>
      <c r="V158" s="115" t="s">
        <v>2043</v>
      </c>
      <c r="W158" s="115" t="s">
        <v>2043</v>
      </c>
      <c r="X158" s="115" t="s">
        <v>772</v>
      </c>
    </row>
    <row r="159" spans="1:24">
      <c r="A159" s="135"/>
      <c r="B159" s="135">
        <v>18</v>
      </c>
      <c r="C159" s="82">
        <v>1</v>
      </c>
      <c r="D159" s="82">
        <v>9</v>
      </c>
      <c r="E159" s="82"/>
      <c r="F159" s="83">
        <v>901</v>
      </c>
      <c r="G159" s="82">
        <v>5</v>
      </c>
      <c r="H159" s="82">
        <v>41.592628143505422</v>
      </c>
      <c r="I159" s="82">
        <v>72.966821497724951</v>
      </c>
      <c r="J159" s="82">
        <v>48.815864660886788</v>
      </c>
      <c r="K159" s="82"/>
      <c r="L159" s="137">
        <v>127.88</v>
      </c>
      <c r="M159" s="137">
        <v>249.66268615861173</v>
      </c>
      <c r="N159" s="138">
        <v>5399986.7875933573</v>
      </c>
      <c r="O159" s="138">
        <v>407823000</v>
      </c>
      <c r="P159" s="138">
        <v>151751000</v>
      </c>
      <c r="Q159" s="138">
        <v>256072000</v>
      </c>
      <c r="R159" s="87">
        <f t="shared" si="4"/>
        <v>5399986.7875933573</v>
      </c>
      <c r="S159" s="138">
        <v>407823000</v>
      </c>
      <c r="T159" s="87">
        <f t="shared" si="5"/>
        <v>10542502.397650691</v>
      </c>
      <c r="U159" s="135"/>
      <c r="V159" s="115" t="s">
        <v>2043</v>
      </c>
      <c r="W159" s="115" t="s">
        <v>2043</v>
      </c>
      <c r="X159" s="115" t="s">
        <v>772</v>
      </c>
    </row>
    <row r="160" spans="1:24">
      <c r="A160" s="135"/>
      <c r="B160" s="135">
        <v>18</v>
      </c>
      <c r="C160" s="82">
        <v>1</v>
      </c>
      <c r="D160" s="82">
        <v>9</v>
      </c>
      <c r="E160" s="82"/>
      <c r="F160" s="83">
        <v>902</v>
      </c>
      <c r="G160" s="82">
        <v>5</v>
      </c>
      <c r="H160" s="82">
        <v>39.068708888003378</v>
      </c>
      <c r="I160" s="82">
        <v>68.539056915129208</v>
      </c>
      <c r="J160" s="82">
        <v>45.853625766857377</v>
      </c>
      <c r="K160" s="82"/>
      <c r="L160" s="137">
        <v>120.12</v>
      </c>
      <c r="M160" s="137">
        <v>234.51268268198658</v>
      </c>
      <c r="N160" s="138">
        <v>5399993.4147102432</v>
      </c>
      <c r="O160" s="138">
        <v>383076000</v>
      </c>
      <c r="P160" s="138">
        <v>142543000</v>
      </c>
      <c r="Q160" s="138">
        <v>240533000</v>
      </c>
      <c r="R160" s="87">
        <f t="shared" si="4"/>
        <v>5399993.4147102432</v>
      </c>
      <c r="S160" s="138">
        <v>383076000</v>
      </c>
      <c r="T160" s="87">
        <f t="shared" si="5"/>
        <v>10542515.335903766</v>
      </c>
      <c r="U160" s="135"/>
      <c r="V160" s="115" t="s">
        <v>2043</v>
      </c>
      <c r="W160" s="115" t="s">
        <v>2043</v>
      </c>
      <c r="X160" s="115" t="s">
        <v>772</v>
      </c>
    </row>
    <row r="161" spans="1:24">
      <c r="A161" s="135"/>
      <c r="B161" s="135">
        <v>18</v>
      </c>
      <c r="C161" s="82">
        <v>1</v>
      </c>
      <c r="D161" s="82">
        <v>9</v>
      </c>
      <c r="E161" s="82"/>
      <c r="F161" s="83">
        <v>903</v>
      </c>
      <c r="G161" s="82">
        <v>5</v>
      </c>
      <c r="H161" s="82">
        <v>40.805529612794729</v>
      </c>
      <c r="I161" s="82">
        <v>71.585998006760818</v>
      </c>
      <c r="J161" s="82">
        <v>47.892073665583794</v>
      </c>
      <c r="K161" s="82"/>
      <c r="L161" s="137">
        <v>125.46</v>
      </c>
      <c r="M161" s="137">
        <v>244.93807167234462</v>
      </c>
      <c r="N161" s="138">
        <v>5399995.4101837417</v>
      </c>
      <c r="O161" s="138">
        <v>400106000</v>
      </c>
      <c r="P161" s="138">
        <v>148879000</v>
      </c>
      <c r="Q161" s="138">
        <v>251227000</v>
      </c>
      <c r="R161" s="87">
        <f t="shared" si="4"/>
        <v>5399995.4101837417</v>
      </c>
      <c r="S161" s="138">
        <v>400106000</v>
      </c>
      <c r="T161" s="87">
        <f t="shared" si="5"/>
        <v>10542519.23170666</v>
      </c>
      <c r="U161" s="135"/>
      <c r="V161" s="115" t="s">
        <v>2043</v>
      </c>
      <c r="W161" s="115" t="s">
        <v>2043</v>
      </c>
      <c r="X161" s="115" t="s">
        <v>772</v>
      </c>
    </row>
    <row r="162" spans="1:24">
      <c r="A162" s="135"/>
      <c r="B162" s="135">
        <v>18</v>
      </c>
      <c r="C162" s="82">
        <v>1</v>
      </c>
      <c r="D162" s="82">
        <v>9</v>
      </c>
      <c r="E162" s="82"/>
      <c r="F162" s="83">
        <v>904</v>
      </c>
      <c r="G162" s="82">
        <v>5</v>
      </c>
      <c r="H162" s="82">
        <v>20.871120956902903</v>
      </c>
      <c r="I162" s="82">
        <v>36.614646039326011</v>
      </c>
      <c r="J162" s="82">
        <v>24.4957306481788</v>
      </c>
      <c r="K162" s="82"/>
      <c r="L162" s="137">
        <v>64.17</v>
      </c>
      <c r="M162" s="137">
        <v>125.28037668750481</v>
      </c>
      <c r="N162" s="138">
        <v>5399986.9299697652</v>
      </c>
      <c r="O162" s="138">
        <v>204645000</v>
      </c>
      <c r="P162" s="138">
        <v>76148000</v>
      </c>
      <c r="Q162" s="138">
        <v>128497000</v>
      </c>
      <c r="R162" s="87">
        <f t="shared" si="4"/>
        <v>5399986.9299697652</v>
      </c>
      <c r="S162" s="138">
        <v>204645000</v>
      </c>
      <c r="T162" s="87">
        <f t="shared" si="5"/>
        <v>10542502.675615005</v>
      </c>
      <c r="U162" s="135"/>
      <c r="V162" s="115" t="s">
        <v>2043</v>
      </c>
      <c r="W162" s="115" t="s">
        <v>2043</v>
      </c>
      <c r="X162" s="115" t="s">
        <v>772</v>
      </c>
    </row>
    <row r="163" spans="1:24">
      <c r="A163" s="135"/>
      <c r="B163" s="135">
        <v>18</v>
      </c>
      <c r="C163" s="82">
        <v>1</v>
      </c>
      <c r="D163" s="82">
        <v>9</v>
      </c>
      <c r="E163" s="82"/>
      <c r="F163" s="83">
        <v>905</v>
      </c>
      <c r="G163" s="82">
        <v>5</v>
      </c>
      <c r="H163" s="82">
        <v>20.871120956902903</v>
      </c>
      <c r="I163" s="82">
        <v>36.614646039326011</v>
      </c>
      <c r="J163" s="82">
        <v>24.4957306481788</v>
      </c>
      <c r="K163" s="82"/>
      <c r="L163" s="137">
        <v>64.17</v>
      </c>
      <c r="M163" s="137">
        <v>125.28037668750481</v>
      </c>
      <c r="N163" s="138">
        <v>5399986.9299697652</v>
      </c>
      <c r="O163" s="138">
        <v>204645000</v>
      </c>
      <c r="P163" s="138">
        <v>76148000</v>
      </c>
      <c r="Q163" s="138">
        <v>128497000</v>
      </c>
      <c r="R163" s="87">
        <f t="shared" si="4"/>
        <v>5399986.9299697652</v>
      </c>
      <c r="S163" s="138">
        <v>204645000</v>
      </c>
      <c r="T163" s="87">
        <f t="shared" si="5"/>
        <v>10542502.675615005</v>
      </c>
      <c r="U163" s="135"/>
      <c r="V163" s="115" t="s">
        <v>2043</v>
      </c>
      <c r="W163" s="115" t="s">
        <v>2043</v>
      </c>
      <c r="X163" s="115" t="s">
        <v>772</v>
      </c>
    </row>
    <row r="164" spans="1:24">
      <c r="A164" s="135"/>
      <c r="B164" s="135">
        <v>18</v>
      </c>
      <c r="C164" s="82">
        <v>1</v>
      </c>
      <c r="D164" s="82">
        <v>9</v>
      </c>
      <c r="E164" s="82"/>
      <c r="F164" s="83">
        <v>906</v>
      </c>
      <c r="G164" s="82">
        <v>5</v>
      </c>
      <c r="H164" s="82">
        <v>40.805529612794729</v>
      </c>
      <c r="I164" s="82">
        <v>71.585998006760818</v>
      </c>
      <c r="J164" s="82">
        <v>47.892073665583794</v>
      </c>
      <c r="K164" s="82"/>
      <c r="L164" s="137">
        <v>125.46</v>
      </c>
      <c r="M164" s="137">
        <v>244.93807167234462</v>
      </c>
      <c r="N164" s="138">
        <v>5399995.4101837417</v>
      </c>
      <c r="O164" s="138">
        <v>400106000</v>
      </c>
      <c r="P164" s="138">
        <v>148879000</v>
      </c>
      <c r="Q164" s="138">
        <v>251227000</v>
      </c>
      <c r="R164" s="87">
        <f t="shared" si="4"/>
        <v>5399995.4101837417</v>
      </c>
      <c r="S164" s="138">
        <v>400106000</v>
      </c>
      <c r="T164" s="87">
        <f t="shared" si="5"/>
        <v>10542519.23170666</v>
      </c>
      <c r="U164" s="135"/>
      <c r="V164" s="115" t="s">
        <v>2043</v>
      </c>
      <c r="W164" s="115" t="s">
        <v>2043</v>
      </c>
      <c r="X164" s="115" t="s">
        <v>772</v>
      </c>
    </row>
    <row r="165" spans="1:24">
      <c r="A165" s="135"/>
      <c r="B165" s="135">
        <v>18</v>
      </c>
      <c r="C165" s="82">
        <v>1</v>
      </c>
      <c r="D165" s="82">
        <v>9</v>
      </c>
      <c r="E165" s="82"/>
      <c r="F165" s="83">
        <v>907</v>
      </c>
      <c r="G165" s="82">
        <v>5</v>
      </c>
      <c r="H165" s="82">
        <v>39.068708888003378</v>
      </c>
      <c r="I165" s="82">
        <v>68.539056915129208</v>
      </c>
      <c r="J165" s="82">
        <v>45.853625766857377</v>
      </c>
      <c r="K165" s="82"/>
      <c r="L165" s="137">
        <v>120.12</v>
      </c>
      <c r="M165" s="137">
        <v>234.51268268198658</v>
      </c>
      <c r="N165" s="138">
        <v>5399993.4147102432</v>
      </c>
      <c r="O165" s="138">
        <v>383076000</v>
      </c>
      <c r="P165" s="138">
        <v>142543000</v>
      </c>
      <c r="Q165" s="138">
        <v>240533000</v>
      </c>
      <c r="R165" s="87">
        <f t="shared" si="4"/>
        <v>5399993.4147102432</v>
      </c>
      <c r="S165" s="138">
        <v>383076000</v>
      </c>
      <c r="T165" s="87">
        <f t="shared" si="5"/>
        <v>10542515.335903766</v>
      </c>
      <c r="U165" s="135"/>
      <c r="V165" s="115" t="s">
        <v>2043</v>
      </c>
      <c r="W165" s="115" t="s">
        <v>2043</v>
      </c>
      <c r="X165" s="115" t="s">
        <v>772</v>
      </c>
    </row>
    <row r="166" spans="1:24">
      <c r="A166" s="135"/>
      <c r="B166" s="135">
        <v>18</v>
      </c>
      <c r="C166" s="82">
        <v>1</v>
      </c>
      <c r="D166" s="82">
        <v>9</v>
      </c>
      <c r="E166" s="82"/>
      <c r="F166" s="83">
        <v>908</v>
      </c>
      <c r="G166" s="82">
        <v>5</v>
      </c>
      <c r="H166" s="82">
        <v>41.592628143505422</v>
      </c>
      <c r="I166" s="82">
        <v>72.966821497724951</v>
      </c>
      <c r="J166" s="82">
        <v>48.815864660886788</v>
      </c>
      <c r="K166" s="82"/>
      <c r="L166" s="137">
        <v>127.88</v>
      </c>
      <c r="M166" s="137">
        <v>249.66268615861173</v>
      </c>
      <c r="N166" s="138">
        <v>5399986.7875933573</v>
      </c>
      <c r="O166" s="138">
        <v>407823000</v>
      </c>
      <c r="P166" s="138">
        <v>151751000</v>
      </c>
      <c r="Q166" s="138">
        <v>256072000</v>
      </c>
      <c r="R166" s="87">
        <f t="shared" si="4"/>
        <v>5399986.7875933573</v>
      </c>
      <c r="S166" s="138">
        <v>407823000</v>
      </c>
      <c r="T166" s="87">
        <f t="shared" si="5"/>
        <v>10542502.397650691</v>
      </c>
      <c r="U166" s="135"/>
      <c r="V166" s="115" t="s">
        <v>2043</v>
      </c>
      <c r="W166" s="115" t="s">
        <v>2043</v>
      </c>
      <c r="X166" s="115" t="s">
        <v>772</v>
      </c>
    </row>
    <row r="167" spans="1:24">
      <c r="A167" s="135"/>
      <c r="B167" s="135">
        <v>18</v>
      </c>
      <c r="C167" s="82">
        <v>1</v>
      </c>
      <c r="D167" s="82">
        <v>9</v>
      </c>
      <c r="E167" s="82"/>
      <c r="F167" s="83">
        <v>909</v>
      </c>
      <c r="G167" s="82">
        <v>5</v>
      </c>
      <c r="H167" s="82">
        <v>41.592628143505422</v>
      </c>
      <c r="I167" s="82">
        <v>72.966821497724951</v>
      </c>
      <c r="J167" s="82">
        <v>48.815864660886788</v>
      </c>
      <c r="K167" s="82"/>
      <c r="L167" s="137">
        <v>127.88</v>
      </c>
      <c r="M167" s="137">
        <v>249.66268615861173</v>
      </c>
      <c r="N167" s="138">
        <v>5399986.7875933573</v>
      </c>
      <c r="O167" s="138">
        <v>407823000</v>
      </c>
      <c r="P167" s="138">
        <v>151751000</v>
      </c>
      <c r="Q167" s="138">
        <v>256072000</v>
      </c>
      <c r="R167" s="87">
        <f t="shared" si="4"/>
        <v>5399986.7875933573</v>
      </c>
      <c r="S167" s="138">
        <v>407823000</v>
      </c>
      <c r="T167" s="87">
        <f t="shared" si="5"/>
        <v>10542502.397650691</v>
      </c>
      <c r="U167" s="135"/>
      <c r="V167" s="115" t="s">
        <v>2043</v>
      </c>
      <c r="W167" s="115" t="s">
        <v>2043</v>
      </c>
      <c r="X167" s="115" t="s">
        <v>772</v>
      </c>
    </row>
    <row r="168" spans="1:24">
      <c r="A168" s="135"/>
      <c r="B168" s="135">
        <v>18</v>
      </c>
      <c r="C168" s="82">
        <v>1</v>
      </c>
      <c r="D168" s="82">
        <v>9</v>
      </c>
      <c r="E168" s="82"/>
      <c r="F168" s="83">
        <v>910</v>
      </c>
      <c r="G168" s="82">
        <v>5</v>
      </c>
      <c r="H168" s="82">
        <v>39.068708888003378</v>
      </c>
      <c r="I168" s="82">
        <v>68.539056915129208</v>
      </c>
      <c r="J168" s="82">
        <v>45.853625766857377</v>
      </c>
      <c r="K168" s="82"/>
      <c r="L168" s="137">
        <v>120.12</v>
      </c>
      <c r="M168" s="137">
        <v>234.51268268198658</v>
      </c>
      <c r="N168" s="138">
        <v>5399993.4147102432</v>
      </c>
      <c r="O168" s="138">
        <v>383076000</v>
      </c>
      <c r="P168" s="138">
        <v>142543000</v>
      </c>
      <c r="Q168" s="138">
        <v>240533000</v>
      </c>
      <c r="R168" s="87">
        <f t="shared" si="4"/>
        <v>5399993.4147102432</v>
      </c>
      <c r="S168" s="138">
        <v>383076000</v>
      </c>
      <c r="T168" s="87">
        <f t="shared" si="5"/>
        <v>10542515.335903766</v>
      </c>
      <c r="U168" s="135"/>
      <c r="V168" s="115" t="s">
        <v>2043</v>
      </c>
      <c r="W168" s="115" t="s">
        <v>2043</v>
      </c>
      <c r="X168" s="115" t="s">
        <v>772</v>
      </c>
    </row>
    <row r="169" spans="1:24">
      <c r="A169" s="135"/>
      <c r="B169" s="135">
        <v>18</v>
      </c>
      <c r="C169" s="82">
        <v>1</v>
      </c>
      <c r="D169" s="82">
        <v>9</v>
      </c>
      <c r="E169" s="82"/>
      <c r="F169" s="83">
        <v>911</v>
      </c>
      <c r="G169" s="82">
        <v>5</v>
      </c>
      <c r="H169" s="82">
        <v>40.805529612794729</v>
      </c>
      <c r="I169" s="82">
        <v>71.585998006760818</v>
      </c>
      <c r="J169" s="82">
        <v>47.892073665583794</v>
      </c>
      <c r="K169" s="82"/>
      <c r="L169" s="137">
        <v>125.46</v>
      </c>
      <c r="M169" s="137">
        <v>244.93807167234462</v>
      </c>
      <c r="N169" s="138">
        <v>5399995.4101837417</v>
      </c>
      <c r="O169" s="138">
        <v>400106000</v>
      </c>
      <c r="P169" s="138">
        <v>148879000</v>
      </c>
      <c r="Q169" s="138">
        <v>251227000</v>
      </c>
      <c r="R169" s="87">
        <f t="shared" si="4"/>
        <v>5399995.4101837417</v>
      </c>
      <c r="S169" s="138">
        <v>400106000</v>
      </c>
      <c r="T169" s="87">
        <f t="shared" si="5"/>
        <v>10542519.23170666</v>
      </c>
      <c r="U169" s="135"/>
      <c r="V169" s="115" t="s">
        <v>2043</v>
      </c>
      <c r="W169" s="115" t="s">
        <v>2043</v>
      </c>
      <c r="X169" s="115" t="s">
        <v>772</v>
      </c>
    </row>
    <row r="170" spans="1:24">
      <c r="A170" s="135"/>
      <c r="B170" s="135">
        <v>18</v>
      </c>
      <c r="C170" s="82">
        <v>1</v>
      </c>
      <c r="D170" s="82">
        <v>9</v>
      </c>
      <c r="E170" s="82"/>
      <c r="F170" s="83">
        <v>912</v>
      </c>
      <c r="G170" s="82">
        <v>5</v>
      </c>
      <c r="H170" s="82">
        <v>20.874373430170301</v>
      </c>
      <c r="I170" s="82">
        <v>36.620351921520083</v>
      </c>
      <c r="J170" s="82">
        <v>24.499547966341215</v>
      </c>
      <c r="K170" s="82"/>
      <c r="L170" s="137">
        <v>64.180000000000007</v>
      </c>
      <c r="M170" s="137">
        <v>125.2998998878613</v>
      </c>
      <c r="N170" s="138">
        <v>5399989.8038524352</v>
      </c>
      <c r="O170" s="138">
        <v>204677000</v>
      </c>
      <c r="P170" s="138">
        <v>76160000</v>
      </c>
      <c r="Q170" s="138">
        <v>128517000</v>
      </c>
      <c r="R170" s="87">
        <f t="shared" si="4"/>
        <v>5399989.8038524352</v>
      </c>
      <c r="S170" s="138">
        <v>204677000</v>
      </c>
      <c r="T170" s="87">
        <f t="shared" si="5"/>
        <v>10542508.28635372</v>
      </c>
      <c r="U170" s="135"/>
      <c r="V170" s="115" t="s">
        <v>2043</v>
      </c>
      <c r="W170" s="115" t="s">
        <v>2043</v>
      </c>
      <c r="X170" s="115" t="s">
        <v>772</v>
      </c>
    </row>
    <row r="171" spans="1:24">
      <c r="A171" s="135"/>
      <c r="B171" s="135">
        <v>18</v>
      </c>
      <c r="C171" s="82">
        <v>1</v>
      </c>
      <c r="D171" s="82">
        <v>9</v>
      </c>
      <c r="E171" s="82"/>
      <c r="F171" s="83">
        <v>913</v>
      </c>
      <c r="G171" s="82">
        <v>5</v>
      </c>
      <c r="H171" s="82">
        <v>20.874373430170301</v>
      </c>
      <c r="I171" s="82">
        <v>36.620351921520083</v>
      </c>
      <c r="J171" s="82">
        <v>24.499547966341215</v>
      </c>
      <c r="K171" s="82"/>
      <c r="L171" s="137">
        <v>64.180000000000007</v>
      </c>
      <c r="M171" s="137">
        <v>125.2998998878613</v>
      </c>
      <c r="N171" s="138">
        <v>5399989.8038524352</v>
      </c>
      <c r="O171" s="138">
        <v>204677000</v>
      </c>
      <c r="P171" s="138">
        <v>76160000</v>
      </c>
      <c r="Q171" s="138">
        <v>128517000</v>
      </c>
      <c r="R171" s="87">
        <f t="shared" si="4"/>
        <v>5399989.8038524352</v>
      </c>
      <c r="S171" s="138">
        <v>204677000</v>
      </c>
      <c r="T171" s="87">
        <f t="shared" si="5"/>
        <v>10542508.28635372</v>
      </c>
      <c r="U171" s="135"/>
      <c r="V171" s="115" t="s">
        <v>2043</v>
      </c>
      <c r="W171" s="115" t="s">
        <v>2043</v>
      </c>
      <c r="X171" s="115" t="s">
        <v>772</v>
      </c>
    </row>
    <row r="172" spans="1:24">
      <c r="A172" s="135"/>
      <c r="B172" s="135">
        <v>18</v>
      </c>
      <c r="C172" s="82">
        <v>1</v>
      </c>
      <c r="D172" s="82">
        <v>9</v>
      </c>
      <c r="E172" s="82"/>
      <c r="F172" s="83">
        <v>914</v>
      </c>
      <c r="G172" s="82">
        <v>5</v>
      </c>
      <c r="H172" s="82">
        <v>40.805529612794729</v>
      </c>
      <c r="I172" s="82">
        <v>71.585998006760818</v>
      </c>
      <c r="J172" s="82">
        <v>47.892073665583794</v>
      </c>
      <c r="K172" s="82"/>
      <c r="L172" s="137">
        <v>125.46</v>
      </c>
      <c r="M172" s="137">
        <v>244.93807167234462</v>
      </c>
      <c r="N172" s="138">
        <v>5399995.4101837417</v>
      </c>
      <c r="O172" s="138">
        <v>400106000</v>
      </c>
      <c r="P172" s="138">
        <v>148879000</v>
      </c>
      <c r="Q172" s="138">
        <v>251227000</v>
      </c>
      <c r="R172" s="87">
        <f t="shared" si="4"/>
        <v>5399995.4101837417</v>
      </c>
      <c r="S172" s="138">
        <v>400106000</v>
      </c>
      <c r="T172" s="87">
        <f t="shared" si="5"/>
        <v>10542519.23170666</v>
      </c>
      <c r="U172" s="135"/>
      <c r="V172" s="115" t="s">
        <v>2043</v>
      </c>
      <c r="W172" s="115" t="s">
        <v>2043</v>
      </c>
      <c r="X172" s="115" t="s">
        <v>772</v>
      </c>
    </row>
    <row r="173" spans="1:24">
      <c r="A173" s="135"/>
      <c r="B173" s="135">
        <v>18</v>
      </c>
      <c r="C173" s="82">
        <v>1</v>
      </c>
      <c r="D173" s="82">
        <v>9</v>
      </c>
      <c r="E173" s="82"/>
      <c r="F173" s="83">
        <v>915</v>
      </c>
      <c r="G173" s="82">
        <v>5</v>
      </c>
      <c r="H173" s="82">
        <v>39.068708888003378</v>
      </c>
      <c r="I173" s="82">
        <v>68.539056915129208</v>
      </c>
      <c r="J173" s="82">
        <v>45.853625766857377</v>
      </c>
      <c r="K173" s="82"/>
      <c r="L173" s="137">
        <v>120.12</v>
      </c>
      <c r="M173" s="137">
        <v>234.51268268198658</v>
      </c>
      <c r="N173" s="138">
        <v>5399993.4147102432</v>
      </c>
      <c r="O173" s="138">
        <v>383076000</v>
      </c>
      <c r="P173" s="138">
        <v>142543000</v>
      </c>
      <c r="Q173" s="138">
        <v>240533000</v>
      </c>
      <c r="R173" s="87">
        <f t="shared" si="4"/>
        <v>5399993.4147102432</v>
      </c>
      <c r="S173" s="138">
        <v>383076000</v>
      </c>
      <c r="T173" s="87">
        <f t="shared" si="5"/>
        <v>10542515.335903766</v>
      </c>
      <c r="U173" s="135"/>
      <c r="V173" s="115" t="s">
        <v>2043</v>
      </c>
      <c r="W173" s="115" t="s">
        <v>2043</v>
      </c>
      <c r="X173" s="115" t="s">
        <v>772</v>
      </c>
    </row>
    <row r="174" spans="1:24">
      <c r="A174" s="135"/>
      <c r="B174" s="135">
        <v>18</v>
      </c>
      <c r="C174" s="82">
        <v>1</v>
      </c>
      <c r="D174" s="82">
        <v>9</v>
      </c>
      <c r="E174" s="82"/>
      <c r="F174" s="83">
        <v>916</v>
      </c>
      <c r="G174" s="82">
        <v>5</v>
      </c>
      <c r="H174" s="82">
        <v>41.592628143505422</v>
      </c>
      <c r="I174" s="82">
        <v>72.966821497724951</v>
      </c>
      <c r="J174" s="82">
        <v>48.815864660886788</v>
      </c>
      <c r="K174" s="82"/>
      <c r="L174" s="137">
        <v>127.88</v>
      </c>
      <c r="M174" s="137">
        <v>249.66268615861173</v>
      </c>
      <c r="N174" s="138">
        <v>5399986.7875933573</v>
      </c>
      <c r="O174" s="138">
        <v>407823000</v>
      </c>
      <c r="P174" s="138">
        <v>151751000</v>
      </c>
      <c r="Q174" s="138">
        <v>256072000</v>
      </c>
      <c r="R174" s="87">
        <f t="shared" si="4"/>
        <v>5399986.7875933573</v>
      </c>
      <c r="S174" s="138">
        <v>407823000</v>
      </c>
      <c r="T174" s="87">
        <f t="shared" si="5"/>
        <v>10542502.397650691</v>
      </c>
      <c r="U174" s="135"/>
      <c r="V174" s="115" t="s">
        <v>2043</v>
      </c>
      <c r="W174" s="115" t="s">
        <v>2043</v>
      </c>
      <c r="X174" s="115" t="s">
        <v>772</v>
      </c>
    </row>
    <row r="175" spans="1:24">
      <c r="A175" s="135"/>
      <c r="B175" s="135">
        <v>18</v>
      </c>
      <c r="C175" s="82">
        <v>1</v>
      </c>
      <c r="D175" s="82">
        <v>10</v>
      </c>
      <c r="E175" s="82"/>
      <c r="F175" s="83">
        <v>1001</v>
      </c>
      <c r="G175" s="82">
        <v>5</v>
      </c>
      <c r="H175" s="82">
        <v>41.592628143505422</v>
      </c>
      <c r="I175" s="82">
        <v>72.966821497724951</v>
      </c>
      <c r="J175" s="82">
        <v>48.815864660886788</v>
      </c>
      <c r="K175" s="82"/>
      <c r="L175" s="137">
        <v>127.88</v>
      </c>
      <c r="M175" s="137">
        <v>249.66268615861173</v>
      </c>
      <c r="N175" s="138">
        <v>5399986.7875933573</v>
      </c>
      <c r="O175" s="138">
        <v>407823000</v>
      </c>
      <c r="P175" s="138">
        <v>151751000</v>
      </c>
      <c r="Q175" s="138">
        <v>256072000</v>
      </c>
      <c r="R175" s="87">
        <f t="shared" si="4"/>
        <v>5399986.7875933573</v>
      </c>
      <c r="S175" s="138">
        <v>407823000</v>
      </c>
      <c r="T175" s="87">
        <f t="shared" si="5"/>
        <v>10542502.397650691</v>
      </c>
      <c r="U175" s="135"/>
      <c r="V175" s="115" t="s">
        <v>2043</v>
      </c>
      <c r="W175" s="115" t="s">
        <v>2043</v>
      </c>
      <c r="X175" s="115" t="s">
        <v>772</v>
      </c>
    </row>
    <row r="176" spans="1:24">
      <c r="A176" s="135"/>
      <c r="B176" s="135">
        <v>18</v>
      </c>
      <c r="C176" s="82">
        <v>1</v>
      </c>
      <c r="D176" s="82">
        <v>10</v>
      </c>
      <c r="E176" s="82"/>
      <c r="F176" s="83">
        <v>1002</v>
      </c>
      <c r="G176" s="82">
        <v>5</v>
      </c>
      <c r="H176" s="82">
        <v>39.068708888003378</v>
      </c>
      <c r="I176" s="82">
        <v>68.539056915129208</v>
      </c>
      <c r="J176" s="82">
        <v>45.853625766857377</v>
      </c>
      <c r="K176" s="82"/>
      <c r="L176" s="137">
        <v>120.12</v>
      </c>
      <c r="M176" s="137">
        <v>234.51268268198658</v>
      </c>
      <c r="N176" s="138">
        <v>5399993.4147102432</v>
      </c>
      <c r="O176" s="138">
        <v>383076000</v>
      </c>
      <c r="P176" s="138">
        <v>142543000</v>
      </c>
      <c r="Q176" s="138">
        <v>240533000</v>
      </c>
      <c r="R176" s="87">
        <f t="shared" si="4"/>
        <v>5399993.4147102432</v>
      </c>
      <c r="S176" s="138">
        <v>383076000</v>
      </c>
      <c r="T176" s="87">
        <f t="shared" si="5"/>
        <v>10542515.335903766</v>
      </c>
      <c r="U176" s="135"/>
      <c r="V176" s="115" t="s">
        <v>2043</v>
      </c>
      <c r="W176" s="115" t="s">
        <v>2043</v>
      </c>
      <c r="X176" s="115" t="s">
        <v>772</v>
      </c>
    </row>
    <row r="177" spans="1:24">
      <c r="A177" s="135"/>
      <c r="B177" s="135">
        <v>18</v>
      </c>
      <c r="C177" s="82">
        <v>1</v>
      </c>
      <c r="D177" s="82">
        <v>10</v>
      </c>
      <c r="E177" s="82"/>
      <c r="F177" s="83">
        <v>1003</v>
      </c>
      <c r="G177" s="82">
        <v>5</v>
      </c>
      <c r="H177" s="82">
        <v>40.805529612794729</v>
      </c>
      <c r="I177" s="82">
        <v>71.585998006760818</v>
      </c>
      <c r="J177" s="82">
        <v>47.892073665583794</v>
      </c>
      <c r="K177" s="82"/>
      <c r="L177" s="137">
        <v>125.46</v>
      </c>
      <c r="M177" s="137">
        <v>244.93807167234462</v>
      </c>
      <c r="N177" s="138">
        <v>5399995.4101837417</v>
      </c>
      <c r="O177" s="138">
        <v>400106000</v>
      </c>
      <c r="P177" s="138">
        <v>148879000</v>
      </c>
      <c r="Q177" s="138">
        <v>251227000</v>
      </c>
      <c r="R177" s="87">
        <f t="shared" si="4"/>
        <v>5399995.4101837417</v>
      </c>
      <c r="S177" s="138">
        <v>400106000</v>
      </c>
      <c r="T177" s="87">
        <f t="shared" si="5"/>
        <v>10542519.23170666</v>
      </c>
      <c r="U177" s="135"/>
      <c r="V177" s="115" t="s">
        <v>2043</v>
      </c>
      <c r="W177" s="115" t="s">
        <v>2043</v>
      </c>
      <c r="X177" s="115" t="s">
        <v>772</v>
      </c>
    </row>
    <row r="178" spans="1:24">
      <c r="A178" s="135"/>
      <c r="B178" s="135">
        <v>18</v>
      </c>
      <c r="C178" s="82">
        <v>1</v>
      </c>
      <c r="D178" s="82">
        <v>10</v>
      </c>
      <c r="E178" s="82"/>
      <c r="F178" s="83">
        <v>1004</v>
      </c>
      <c r="G178" s="82">
        <v>5</v>
      </c>
      <c r="H178" s="82">
        <v>20.871120956902903</v>
      </c>
      <c r="I178" s="82">
        <v>36.614646039326011</v>
      </c>
      <c r="J178" s="82">
        <v>24.4957306481788</v>
      </c>
      <c r="K178" s="82"/>
      <c r="L178" s="137">
        <v>64.17</v>
      </c>
      <c r="M178" s="137">
        <v>125.28037668750481</v>
      </c>
      <c r="N178" s="138">
        <v>5399986.9299697652</v>
      </c>
      <c r="O178" s="138">
        <v>204645000</v>
      </c>
      <c r="P178" s="138">
        <v>76148000</v>
      </c>
      <c r="Q178" s="138">
        <v>128497000</v>
      </c>
      <c r="R178" s="87">
        <f t="shared" si="4"/>
        <v>5399986.9299697652</v>
      </c>
      <c r="S178" s="138">
        <v>204645000</v>
      </c>
      <c r="T178" s="87">
        <f t="shared" si="5"/>
        <v>10542502.675615005</v>
      </c>
      <c r="U178" s="135"/>
      <c r="V178" s="115" t="s">
        <v>2043</v>
      </c>
      <c r="W178" s="115" t="s">
        <v>2043</v>
      </c>
      <c r="X178" s="115" t="s">
        <v>772</v>
      </c>
    </row>
    <row r="179" spans="1:24">
      <c r="A179" s="135"/>
      <c r="B179" s="135">
        <v>18</v>
      </c>
      <c r="C179" s="82">
        <v>1</v>
      </c>
      <c r="D179" s="82">
        <v>10</v>
      </c>
      <c r="E179" s="82"/>
      <c r="F179" s="83">
        <v>1005</v>
      </c>
      <c r="G179" s="82">
        <v>5</v>
      </c>
      <c r="H179" s="82">
        <v>20.871120956902903</v>
      </c>
      <c r="I179" s="82">
        <v>36.614646039326011</v>
      </c>
      <c r="J179" s="82">
        <v>24.4957306481788</v>
      </c>
      <c r="K179" s="82"/>
      <c r="L179" s="137">
        <v>64.17</v>
      </c>
      <c r="M179" s="137">
        <v>125.28037668750481</v>
      </c>
      <c r="N179" s="138">
        <v>5399986.9299697652</v>
      </c>
      <c r="O179" s="138">
        <v>204645000</v>
      </c>
      <c r="P179" s="138">
        <v>76148000</v>
      </c>
      <c r="Q179" s="138">
        <v>128497000</v>
      </c>
      <c r="R179" s="87">
        <f t="shared" si="4"/>
        <v>5399986.9299697652</v>
      </c>
      <c r="S179" s="138">
        <v>204645000</v>
      </c>
      <c r="T179" s="87">
        <f t="shared" si="5"/>
        <v>10542502.675615005</v>
      </c>
      <c r="U179" s="135"/>
      <c r="V179" s="115" t="s">
        <v>2043</v>
      </c>
      <c r="W179" s="115" t="s">
        <v>2043</v>
      </c>
      <c r="X179" s="115" t="s">
        <v>772</v>
      </c>
    </row>
    <row r="180" spans="1:24">
      <c r="A180" s="135"/>
      <c r="B180" s="135">
        <v>18</v>
      </c>
      <c r="C180" s="82">
        <v>1</v>
      </c>
      <c r="D180" s="82">
        <v>10</v>
      </c>
      <c r="E180" s="82"/>
      <c r="F180" s="83">
        <v>1006</v>
      </c>
      <c r="G180" s="82">
        <v>5</v>
      </c>
      <c r="H180" s="82">
        <v>40.805529612794729</v>
      </c>
      <c r="I180" s="82">
        <v>71.585998006760818</v>
      </c>
      <c r="J180" s="82">
        <v>47.892073665583794</v>
      </c>
      <c r="K180" s="82"/>
      <c r="L180" s="137">
        <v>125.46</v>
      </c>
      <c r="M180" s="137">
        <v>244.93807167234462</v>
      </c>
      <c r="N180" s="138">
        <v>5399995.4101837417</v>
      </c>
      <c r="O180" s="138">
        <v>400106000</v>
      </c>
      <c r="P180" s="138">
        <v>148879000</v>
      </c>
      <c r="Q180" s="138">
        <v>251227000</v>
      </c>
      <c r="R180" s="87">
        <f t="shared" si="4"/>
        <v>5399995.4101837417</v>
      </c>
      <c r="S180" s="138">
        <v>400106000</v>
      </c>
      <c r="T180" s="87">
        <f t="shared" si="5"/>
        <v>10542519.23170666</v>
      </c>
      <c r="U180" s="135"/>
      <c r="V180" s="115" t="s">
        <v>2043</v>
      </c>
      <c r="W180" s="115" t="s">
        <v>2043</v>
      </c>
      <c r="X180" s="115" t="s">
        <v>772</v>
      </c>
    </row>
    <row r="181" spans="1:24">
      <c r="A181" s="135"/>
      <c r="B181" s="135">
        <v>18</v>
      </c>
      <c r="C181" s="82">
        <v>1</v>
      </c>
      <c r="D181" s="82">
        <v>10</v>
      </c>
      <c r="E181" s="82"/>
      <c r="F181" s="83">
        <v>1007</v>
      </c>
      <c r="G181" s="82">
        <v>5</v>
      </c>
      <c r="H181" s="82">
        <v>39.068708888003378</v>
      </c>
      <c r="I181" s="82">
        <v>68.539056915129208</v>
      </c>
      <c r="J181" s="82">
        <v>45.853625766857377</v>
      </c>
      <c r="K181" s="82"/>
      <c r="L181" s="137">
        <v>120.12</v>
      </c>
      <c r="M181" s="137">
        <v>234.51268268198658</v>
      </c>
      <c r="N181" s="138">
        <v>5399993.4147102432</v>
      </c>
      <c r="O181" s="138">
        <v>383076000</v>
      </c>
      <c r="P181" s="138">
        <v>142543000</v>
      </c>
      <c r="Q181" s="138">
        <v>240533000</v>
      </c>
      <c r="R181" s="87">
        <f t="shared" si="4"/>
        <v>5399993.4147102432</v>
      </c>
      <c r="S181" s="138">
        <v>383076000</v>
      </c>
      <c r="T181" s="87">
        <f t="shared" si="5"/>
        <v>10542515.335903766</v>
      </c>
      <c r="U181" s="135"/>
      <c r="V181" s="115" t="s">
        <v>2043</v>
      </c>
      <c r="W181" s="115" t="s">
        <v>2043</v>
      </c>
      <c r="X181" s="115" t="s">
        <v>772</v>
      </c>
    </row>
    <row r="182" spans="1:24">
      <c r="A182" s="135"/>
      <c r="B182" s="135">
        <v>18</v>
      </c>
      <c r="C182" s="82">
        <v>1</v>
      </c>
      <c r="D182" s="82">
        <v>10</v>
      </c>
      <c r="E182" s="82"/>
      <c r="F182" s="83">
        <v>1008</v>
      </c>
      <c r="G182" s="82">
        <v>5</v>
      </c>
      <c r="H182" s="82">
        <v>41.592628143505422</v>
      </c>
      <c r="I182" s="82">
        <v>72.966821497724951</v>
      </c>
      <c r="J182" s="82">
        <v>48.815864660886788</v>
      </c>
      <c r="K182" s="82"/>
      <c r="L182" s="137">
        <v>127.88</v>
      </c>
      <c r="M182" s="137">
        <v>249.66268615861173</v>
      </c>
      <c r="N182" s="138">
        <v>5399986.7875933573</v>
      </c>
      <c r="O182" s="138">
        <v>407823000</v>
      </c>
      <c r="P182" s="138">
        <v>151751000</v>
      </c>
      <c r="Q182" s="138">
        <v>256072000</v>
      </c>
      <c r="R182" s="87">
        <f t="shared" si="4"/>
        <v>5399986.7875933573</v>
      </c>
      <c r="S182" s="138">
        <v>407823000</v>
      </c>
      <c r="T182" s="87">
        <f t="shared" si="5"/>
        <v>10542502.397650691</v>
      </c>
      <c r="U182" s="135"/>
      <c r="V182" s="115" t="s">
        <v>2043</v>
      </c>
      <c r="W182" s="115" t="s">
        <v>2043</v>
      </c>
      <c r="X182" s="115" t="s">
        <v>772</v>
      </c>
    </row>
    <row r="183" spans="1:24">
      <c r="A183" s="135"/>
      <c r="B183" s="135">
        <v>18</v>
      </c>
      <c r="C183" s="82">
        <v>1</v>
      </c>
      <c r="D183" s="82">
        <v>10</v>
      </c>
      <c r="E183" s="82"/>
      <c r="F183" s="83">
        <v>1009</v>
      </c>
      <c r="G183" s="82">
        <v>5</v>
      </c>
      <c r="H183" s="82">
        <v>41.592628143505422</v>
      </c>
      <c r="I183" s="82">
        <v>72.966821497724951</v>
      </c>
      <c r="J183" s="82">
        <v>48.815864660886788</v>
      </c>
      <c r="K183" s="82"/>
      <c r="L183" s="137">
        <v>127.88</v>
      </c>
      <c r="M183" s="137">
        <v>249.66268615861173</v>
      </c>
      <c r="N183" s="138">
        <v>5399986.7875933573</v>
      </c>
      <c r="O183" s="138">
        <v>407823000</v>
      </c>
      <c r="P183" s="138">
        <v>151751000</v>
      </c>
      <c r="Q183" s="138">
        <v>256072000</v>
      </c>
      <c r="R183" s="87">
        <f t="shared" si="4"/>
        <v>5399986.7875933573</v>
      </c>
      <c r="S183" s="138">
        <v>407823000</v>
      </c>
      <c r="T183" s="87">
        <f t="shared" si="5"/>
        <v>10542502.397650691</v>
      </c>
      <c r="U183" s="135"/>
      <c r="V183" s="115" t="s">
        <v>2043</v>
      </c>
      <c r="W183" s="115" t="s">
        <v>2043</v>
      </c>
      <c r="X183" s="115" t="s">
        <v>772</v>
      </c>
    </row>
    <row r="184" spans="1:24">
      <c r="A184" s="135"/>
      <c r="B184" s="135">
        <v>18</v>
      </c>
      <c r="C184" s="82">
        <v>1</v>
      </c>
      <c r="D184" s="82">
        <v>10</v>
      </c>
      <c r="E184" s="82"/>
      <c r="F184" s="83">
        <v>1010</v>
      </c>
      <c r="G184" s="82">
        <v>5</v>
      </c>
      <c r="H184" s="82">
        <v>39.068708888003378</v>
      </c>
      <c r="I184" s="82">
        <v>68.539056915129208</v>
      </c>
      <c r="J184" s="82">
        <v>45.853625766857377</v>
      </c>
      <c r="K184" s="82"/>
      <c r="L184" s="137">
        <v>120.12</v>
      </c>
      <c r="M184" s="137">
        <v>234.51268268198658</v>
      </c>
      <c r="N184" s="138">
        <v>5399993.4147102432</v>
      </c>
      <c r="O184" s="138">
        <v>383076000</v>
      </c>
      <c r="P184" s="138">
        <v>142543000</v>
      </c>
      <c r="Q184" s="138">
        <v>240533000</v>
      </c>
      <c r="R184" s="87">
        <f t="shared" si="4"/>
        <v>5399993.4147102432</v>
      </c>
      <c r="S184" s="138">
        <v>383076000</v>
      </c>
      <c r="T184" s="87">
        <f t="shared" si="5"/>
        <v>10542515.335903766</v>
      </c>
      <c r="U184" s="135"/>
      <c r="V184" s="115" t="s">
        <v>2043</v>
      </c>
      <c r="W184" s="115" t="s">
        <v>2043</v>
      </c>
      <c r="X184" s="115" t="s">
        <v>772</v>
      </c>
    </row>
    <row r="185" spans="1:24">
      <c r="A185" s="135"/>
      <c r="B185" s="135">
        <v>18</v>
      </c>
      <c r="C185" s="82">
        <v>1</v>
      </c>
      <c r="D185" s="82">
        <v>10</v>
      </c>
      <c r="E185" s="82"/>
      <c r="F185" s="83">
        <v>1011</v>
      </c>
      <c r="G185" s="82">
        <v>5</v>
      </c>
      <c r="H185" s="82">
        <v>40.802277139527334</v>
      </c>
      <c r="I185" s="82">
        <v>71.580292124566753</v>
      </c>
      <c r="J185" s="82">
        <v>47.88825634742139</v>
      </c>
      <c r="K185" s="82"/>
      <c r="L185" s="137">
        <v>125.45</v>
      </c>
      <c r="M185" s="137">
        <v>244.91854847198815</v>
      </c>
      <c r="N185" s="138">
        <v>5399993.9405863918</v>
      </c>
      <c r="O185" s="138">
        <v>400074000</v>
      </c>
      <c r="P185" s="138">
        <v>148868000</v>
      </c>
      <c r="Q185" s="138">
        <v>251206000</v>
      </c>
      <c r="R185" s="87">
        <f t="shared" si="4"/>
        <v>5399993.9405863918</v>
      </c>
      <c r="S185" s="138">
        <v>400074000</v>
      </c>
      <c r="T185" s="87">
        <f t="shared" si="5"/>
        <v>10542516.362582307</v>
      </c>
      <c r="U185" s="135"/>
      <c r="V185" s="115" t="s">
        <v>2043</v>
      </c>
      <c r="W185" s="115" t="s">
        <v>2043</v>
      </c>
      <c r="X185" s="115" t="s">
        <v>772</v>
      </c>
    </row>
    <row r="186" spans="1:24">
      <c r="A186" s="135"/>
      <c r="B186" s="135">
        <v>18</v>
      </c>
      <c r="C186" s="82">
        <v>1</v>
      </c>
      <c r="D186" s="82">
        <v>11</v>
      </c>
      <c r="E186" s="82"/>
      <c r="F186" s="83">
        <v>1101</v>
      </c>
      <c r="G186" s="82">
        <v>5</v>
      </c>
      <c r="H186" s="82">
        <v>41.592628143505422</v>
      </c>
      <c r="I186" s="82">
        <v>72.966821497724951</v>
      </c>
      <c r="J186" s="82">
        <v>48.815864660886788</v>
      </c>
      <c r="K186" s="82"/>
      <c r="L186" s="137">
        <v>127.88</v>
      </c>
      <c r="M186" s="137">
        <v>249.66268615861173</v>
      </c>
      <c r="N186" s="138">
        <v>5449998.0672336426</v>
      </c>
      <c r="O186" s="138">
        <v>411600000</v>
      </c>
      <c r="P186" s="138">
        <v>153156000</v>
      </c>
      <c r="Q186" s="138">
        <v>258444000</v>
      </c>
      <c r="R186" s="87">
        <f t="shared" si="4"/>
        <v>5449998.0672336426</v>
      </c>
      <c r="S186" s="138">
        <v>411600000</v>
      </c>
      <c r="T186" s="87">
        <f t="shared" si="5"/>
        <v>10640140.420900794</v>
      </c>
      <c r="U186" s="135"/>
      <c r="V186" s="115" t="s">
        <v>2043</v>
      </c>
      <c r="W186" s="115" t="s">
        <v>2043</v>
      </c>
      <c r="X186" s="115" t="s">
        <v>772</v>
      </c>
    </row>
    <row r="187" spans="1:24">
      <c r="A187" s="135"/>
      <c r="B187" s="135">
        <v>18</v>
      </c>
      <c r="C187" s="82">
        <v>1</v>
      </c>
      <c r="D187" s="82">
        <v>11</v>
      </c>
      <c r="E187" s="82"/>
      <c r="F187" s="83">
        <v>1102</v>
      </c>
      <c r="G187" s="82">
        <v>5</v>
      </c>
      <c r="H187" s="82">
        <v>39.068708888003378</v>
      </c>
      <c r="I187" s="82">
        <v>68.539056915129208</v>
      </c>
      <c r="J187" s="82">
        <v>45.853625766857377</v>
      </c>
      <c r="K187" s="82"/>
      <c r="L187" s="137">
        <v>120.12</v>
      </c>
      <c r="M187" s="137">
        <v>234.51268268198658</v>
      </c>
      <c r="N187" s="138">
        <v>5449993.353735338</v>
      </c>
      <c r="O187" s="138">
        <v>386623000</v>
      </c>
      <c r="P187" s="138">
        <v>143862000</v>
      </c>
      <c r="Q187" s="138">
        <v>242761000</v>
      </c>
      <c r="R187" s="87">
        <f t="shared" si="4"/>
        <v>5449993.353735338</v>
      </c>
      <c r="S187" s="138">
        <v>386623000</v>
      </c>
      <c r="T187" s="87">
        <f t="shared" si="5"/>
        <v>10640131.218643615</v>
      </c>
      <c r="U187" s="135"/>
      <c r="V187" s="115" t="s">
        <v>2043</v>
      </c>
      <c r="W187" s="115" t="s">
        <v>2043</v>
      </c>
      <c r="X187" s="115" t="s">
        <v>772</v>
      </c>
    </row>
    <row r="188" spans="1:24">
      <c r="A188" s="135"/>
      <c r="B188" s="135">
        <v>18</v>
      </c>
      <c r="C188" s="82">
        <v>1</v>
      </c>
      <c r="D188" s="82">
        <v>11</v>
      </c>
      <c r="E188" s="82"/>
      <c r="F188" s="83">
        <v>1103</v>
      </c>
      <c r="G188" s="82">
        <v>5</v>
      </c>
      <c r="H188" s="82">
        <v>40.805529612794729</v>
      </c>
      <c r="I188" s="82">
        <v>71.585998006760818</v>
      </c>
      <c r="J188" s="82">
        <v>47.892073665583794</v>
      </c>
      <c r="K188" s="82"/>
      <c r="L188" s="137">
        <v>125.46</v>
      </c>
      <c r="M188" s="137">
        <v>244.93807167234462</v>
      </c>
      <c r="N188" s="138">
        <v>5449999.6165558808</v>
      </c>
      <c r="O188" s="138">
        <v>403811000</v>
      </c>
      <c r="P188" s="138">
        <v>150258000</v>
      </c>
      <c r="Q188" s="138">
        <v>253553000</v>
      </c>
      <c r="R188" s="87">
        <f t="shared" si="4"/>
        <v>5449999.6165558808</v>
      </c>
      <c r="S188" s="138">
        <v>403811000</v>
      </c>
      <c r="T188" s="87">
        <f t="shared" si="5"/>
        <v>10640143.445673643</v>
      </c>
      <c r="U188" s="135"/>
      <c r="V188" s="115" t="s">
        <v>2043</v>
      </c>
      <c r="W188" s="115" t="s">
        <v>2043</v>
      </c>
      <c r="X188" s="115" t="s">
        <v>772</v>
      </c>
    </row>
    <row r="189" spans="1:24">
      <c r="A189" s="135"/>
      <c r="B189" s="135">
        <v>18</v>
      </c>
      <c r="C189" s="82">
        <v>1</v>
      </c>
      <c r="D189" s="82">
        <v>11</v>
      </c>
      <c r="E189" s="82"/>
      <c r="F189" s="83">
        <v>1104</v>
      </c>
      <c r="G189" s="82">
        <v>5</v>
      </c>
      <c r="H189" s="82">
        <v>20.871120956902903</v>
      </c>
      <c r="I189" s="82">
        <v>36.614646039326011</v>
      </c>
      <c r="J189" s="82">
        <v>24.4957306481788</v>
      </c>
      <c r="K189" s="82"/>
      <c r="L189" s="137">
        <v>64.17</v>
      </c>
      <c r="M189" s="137">
        <v>125.28037668750481</v>
      </c>
      <c r="N189" s="138">
        <v>5449990.4738251874</v>
      </c>
      <c r="O189" s="138">
        <v>206540000</v>
      </c>
      <c r="P189" s="138">
        <v>76854000</v>
      </c>
      <c r="Q189" s="138">
        <v>129686000</v>
      </c>
      <c r="R189" s="87">
        <f t="shared" si="4"/>
        <v>5449990.4738251874</v>
      </c>
      <c r="S189" s="138">
        <v>206540000</v>
      </c>
      <c r="T189" s="87">
        <f t="shared" si="5"/>
        <v>10640125.596137326</v>
      </c>
      <c r="U189" s="135"/>
      <c r="V189" s="115" t="s">
        <v>2043</v>
      </c>
      <c r="W189" s="115" t="s">
        <v>2043</v>
      </c>
      <c r="X189" s="115" t="s">
        <v>772</v>
      </c>
    </row>
    <row r="190" spans="1:24">
      <c r="A190" s="135"/>
      <c r="B190" s="135">
        <v>18</v>
      </c>
      <c r="C190" s="82">
        <v>1</v>
      </c>
      <c r="D190" s="82">
        <v>11</v>
      </c>
      <c r="E190" s="82"/>
      <c r="F190" s="83">
        <v>1105</v>
      </c>
      <c r="G190" s="82">
        <v>5</v>
      </c>
      <c r="H190" s="82">
        <v>20.871120956902903</v>
      </c>
      <c r="I190" s="82">
        <v>36.614646039326011</v>
      </c>
      <c r="J190" s="82">
        <v>24.4957306481788</v>
      </c>
      <c r="K190" s="82"/>
      <c r="L190" s="137">
        <v>64.17</v>
      </c>
      <c r="M190" s="137">
        <v>125.28037668750481</v>
      </c>
      <c r="N190" s="138">
        <v>5449990.4738251874</v>
      </c>
      <c r="O190" s="138">
        <v>206540000</v>
      </c>
      <c r="P190" s="138">
        <v>76854000</v>
      </c>
      <c r="Q190" s="138">
        <v>129686000</v>
      </c>
      <c r="R190" s="87">
        <f t="shared" si="4"/>
        <v>5449990.4738251874</v>
      </c>
      <c r="S190" s="138">
        <v>206540000</v>
      </c>
      <c r="T190" s="87">
        <f t="shared" si="5"/>
        <v>10640125.596137326</v>
      </c>
      <c r="U190" s="135"/>
      <c r="V190" s="115" t="s">
        <v>2043</v>
      </c>
      <c r="W190" s="115" t="s">
        <v>2043</v>
      </c>
      <c r="X190" s="115" t="s">
        <v>772</v>
      </c>
    </row>
    <row r="191" spans="1:24">
      <c r="A191" s="135"/>
      <c r="B191" s="135">
        <v>18</v>
      </c>
      <c r="C191" s="82">
        <v>1</v>
      </c>
      <c r="D191" s="82">
        <v>11</v>
      </c>
      <c r="E191" s="82"/>
      <c r="F191" s="83">
        <v>1106</v>
      </c>
      <c r="G191" s="82">
        <v>5</v>
      </c>
      <c r="H191" s="82">
        <v>40.805529612794729</v>
      </c>
      <c r="I191" s="82">
        <v>71.585998006760818</v>
      </c>
      <c r="J191" s="82">
        <v>47.892073665583794</v>
      </c>
      <c r="K191" s="82"/>
      <c r="L191" s="137">
        <v>125.46</v>
      </c>
      <c r="M191" s="137">
        <v>244.93807167234462</v>
      </c>
      <c r="N191" s="138">
        <v>5449999.6165558808</v>
      </c>
      <c r="O191" s="138">
        <v>403811000</v>
      </c>
      <c r="P191" s="138">
        <v>150258000</v>
      </c>
      <c r="Q191" s="138">
        <v>253553000</v>
      </c>
      <c r="R191" s="87">
        <f t="shared" si="4"/>
        <v>5449999.6165558808</v>
      </c>
      <c r="S191" s="138">
        <v>403811000</v>
      </c>
      <c r="T191" s="87">
        <f t="shared" si="5"/>
        <v>10640143.445673643</v>
      </c>
      <c r="U191" s="135"/>
      <c r="V191" s="115" t="s">
        <v>2043</v>
      </c>
      <c r="W191" s="115" t="s">
        <v>2043</v>
      </c>
      <c r="X191" s="115" t="s">
        <v>772</v>
      </c>
    </row>
    <row r="192" spans="1:24">
      <c r="A192" s="135"/>
      <c r="B192" s="135">
        <v>18</v>
      </c>
      <c r="C192" s="82">
        <v>1</v>
      </c>
      <c r="D192" s="82">
        <v>11</v>
      </c>
      <c r="E192" s="82"/>
      <c r="F192" s="83">
        <v>1107</v>
      </c>
      <c r="G192" s="82">
        <v>5</v>
      </c>
      <c r="H192" s="82">
        <v>39.068708888003378</v>
      </c>
      <c r="I192" s="82">
        <v>68.539056915129208</v>
      </c>
      <c r="J192" s="82">
        <v>45.853625766857377</v>
      </c>
      <c r="K192" s="82"/>
      <c r="L192" s="137">
        <v>120.12</v>
      </c>
      <c r="M192" s="137">
        <v>234.51268268198658</v>
      </c>
      <c r="N192" s="138">
        <v>5449993.353735338</v>
      </c>
      <c r="O192" s="138">
        <v>386623000</v>
      </c>
      <c r="P192" s="138">
        <v>143862000</v>
      </c>
      <c r="Q192" s="138">
        <v>242761000</v>
      </c>
      <c r="R192" s="87">
        <f t="shared" si="4"/>
        <v>5449993.353735338</v>
      </c>
      <c r="S192" s="138">
        <v>386623000</v>
      </c>
      <c r="T192" s="87">
        <f t="shared" si="5"/>
        <v>10640131.218643615</v>
      </c>
      <c r="U192" s="135"/>
      <c r="V192" s="115" t="s">
        <v>2043</v>
      </c>
      <c r="W192" s="115" t="s">
        <v>2043</v>
      </c>
      <c r="X192" s="115" t="s">
        <v>772</v>
      </c>
    </row>
    <row r="193" spans="1:24">
      <c r="A193" s="135"/>
      <c r="B193" s="135">
        <v>18</v>
      </c>
      <c r="C193" s="82">
        <v>1</v>
      </c>
      <c r="D193" s="82">
        <v>11</v>
      </c>
      <c r="E193" s="82"/>
      <c r="F193" s="83">
        <v>1108</v>
      </c>
      <c r="G193" s="82">
        <v>5</v>
      </c>
      <c r="H193" s="82">
        <v>41.592628143505422</v>
      </c>
      <c r="I193" s="82">
        <v>72.966821497724951</v>
      </c>
      <c r="J193" s="82">
        <v>48.815864660886788</v>
      </c>
      <c r="K193" s="82"/>
      <c r="L193" s="137">
        <v>127.88</v>
      </c>
      <c r="M193" s="137">
        <v>249.66268615861173</v>
      </c>
      <c r="N193" s="138">
        <v>5449998.0672336426</v>
      </c>
      <c r="O193" s="138">
        <v>411600000</v>
      </c>
      <c r="P193" s="138">
        <v>153156000</v>
      </c>
      <c r="Q193" s="138">
        <v>258444000</v>
      </c>
      <c r="R193" s="87">
        <f t="shared" si="4"/>
        <v>5449998.0672336426</v>
      </c>
      <c r="S193" s="138">
        <v>411600000</v>
      </c>
      <c r="T193" s="87">
        <f t="shared" si="5"/>
        <v>10640140.420900794</v>
      </c>
      <c r="U193" s="135"/>
      <c r="V193" s="115" t="s">
        <v>2043</v>
      </c>
      <c r="W193" s="115" t="s">
        <v>2043</v>
      </c>
      <c r="X193" s="115" t="s">
        <v>772</v>
      </c>
    </row>
    <row r="194" spans="1:24">
      <c r="A194" s="135"/>
      <c r="B194" s="135">
        <v>18</v>
      </c>
      <c r="C194" s="82">
        <v>1</v>
      </c>
      <c r="D194" s="82">
        <v>11</v>
      </c>
      <c r="E194" s="82"/>
      <c r="F194" s="83">
        <v>1109</v>
      </c>
      <c r="G194" s="82">
        <v>5</v>
      </c>
      <c r="H194" s="82">
        <v>41.592628143505422</v>
      </c>
      <c r="I194" s="82">
        <v>72.966821497724951</v>
      </c>
      <c r="J194" s="82">
        <v>48.815864660886788</v>
      </c>
      <c r="K194" s="82"/>
      <c r="L194" s="137">
        <v>127.88</v>
      </c>
      <c r="M194" s="137">
        <v>249.66268615861173</v>
      </c>
      <c r="N194" s="138">
        <v>5449998.0672336426</v>
      </c>
      <c r="O194" s="138">
        <v>411600000</v>
      </c>
      <c r="P194" s="138">
        <v>153156000</v>
      </c>
      <c r="Q194" s="138">
        <v>258444000</v>
      </c>
      <c r="R194" s="87">
        <f t="shared" si="4"/>
        <v>5449998.0672336426</v>
      </c>
      <c r="S194" s="138">
        <v>411600000</v>
      </c>
      <c r="T194" s="87">
        <f t="shared" si="5"/>
        <v>10640140.420900794</v>
      </c>
      <c r="U194" s="135"/>
      <c r="V194" s="115" t="s">
        <v>2043</v>
      </c>
      <c r="W194" s="115" t="s">
        <v>2043</v>
      </c>
      <c r="X194" s="115" t="s">
        <v>772</v>
      </c>
    </row>
    <row r="195" spans="1:24">
      <c r="A195" s="135"/>
      <c r="B195" s="135">
        <v>18</v>
      </c>
      <c r="C195" s="82">
        <v>1</v>
      </c>
      <c r="D195" s="82">
        <v>11</v>
      </c>
      <c r="E195" s="82"/>
      <c r="F195" s="83">
        <v>1110</v>
      </c>
      <c r="G195" s="82">
        <v>5</v>
      </c>
      <c r="H195" s="82">
        <v>39.068708888003378</v>
      </c>
      <c r="I195" s="82">
        <v>68.539056915129208</v>
      </c>
      <c r="J195" s="82">
        <v>45.853625766857377</v>
      </c>
      <c r="K195" s="82"/>
      <c r="L195" s="137">
        <v>120.12</v>
      </c>
      <c r="M195" s="137">
        <v>234.51268268198658</v>
      </c>
      <c r="N195" s="138">
        <v>5449993.353735338</v>
      </c>
      <c r="O195" s="138">
        <v>386623000</v>
      </c>
      <c r="P195" s="138">
        <v>143862000</v>
      </c>
      <c r="Q195" s="138">
        <v>242761000</v>
      </c>
      <c r="R195" s="87">
        <f t="shared" ref="R195:R258" si="6">S195/(M195*0.3025)</f>
        <v>5449993.353735338</v>
      </c>
      <c r="S195" s="138">
        <v>386623000</v>
      </c>
      <c r="T195" s="87">
        <f t="shared" ref="T195:T258" si="7">S195/(L195*0.3025)</f>
        <v>10640131.218643615</v>
      </c>
      <c r="U195" s="135"/>
      <c r="V195" s="115" t="s">
        <v>2043</v>
      </c>
      <c r="W195" s="115" t="s">
        <v>2043</v>
      </c>
      <c r="X195" s="115" t="s">
        <v>772</v>
      </c>
    </row>
    <row r="196" spans="1:24">
      <c r="A196" s="135"/>
      <c r="B196" s="135">
        <v>18</v>
      </c>
      <c r="C196" s="82">
        <v>1</v>
      </c>
      <c r="D196" s="82">
        <v>11</v>
      </c>
      <c r="E196" s="82"/>
      <c r="F196" s="83">
        <v>1111</v>
      </c>
      <c r="G196" s="82">
        <v>5</v>
      </c>
      <c r="H196" s="82">
        <v>40.802277139527334</v>
      </c>
      <c r="I196" s="82">
        <v>71.580292124566753</v>
      </c>
      <c r="J196" s="82">
        <v>47.88825634742139</v>
      </c>
      <c r="K196" s="82"/>
      <c r="L196" s="137">
        <v>125.45</v>
      </c>
      <c r="M196" s="137">
        <v>244.91854847198815</v>
      </c>
      <c r="N196" s="138">
        <v>5449988.6354576712</v>
      </c>
      <c r="O196" s="138">
        <v>403778000</v>
      </c>
      <c r="P196" s="138">
        <v>150246000</v>
      </c>
      <c r="Q196" s="138">
        <v>253532000</v>
      </c>
      <c r="R196" s="87">
        <f t="shared" si="6"/>
        <v>5449988.6354576712</v>
      </c>
      <c r="S196" s="138">
        <v>403778000</v>
      </c>
      <c r="T196" s="87">
        <f t="shared" si="7"/>
        <v>10640122.007055592</v>
      </c>
      <c r="U196" s="135"/>
      <c r="V196" s="115" t="s">
        <v>2043</v>
      </c>
      <c r="W196" s="115" t="s">
        <v>2043</v>
      </c>
      <c r="X196" s="115" t="s">
        <v>772</v>
      </c>
    </row>
    <row r="197" spans="1:24">
      <c r="A197" s="135"/>
      <c r="B197" s="135">
        <v>18</v>
      </c>
      <c r="C197" s="82">
        <v>1</v>
      </c>
      <c r="D197" s="82">
        <v>11</v>
      </c>
      <c r="E197" s="82"/>
      <c r="F197" s="83">
        <v>1112</v>
      </c>
      <c r="G197" s="82">
        <v>5</v>
      </c>
      <c r="H197" s="82">
        <v>20.874373430170301</v>
      </c>
      <c r="I197" s="82">
        <v>36.620351921520083</v>
      </c>
      <c r="J197" s="82">
        <v>24.499547966341215</v>
      </c>
      <c r="K197" s="82"/>
      <c r="L197" s="137">
        <v>64.180000000000007</v>
      </c>
      <c r="M197" s="137">
        <v>125.2998998878613</v>
      </c>
      <c r="N197" s="138">
        <v>5449985.5565667134</v>
      </c>
      <c r="O197" s="138">
        <v>206572000</v>
      </c>
      <c r="P197" s="138">
        <v>76865000</v>
      </c>
      <c r="Q197" s="138">
        <v>129707000</v>
      </c>
      <c r="R197" s="87">
        <f t="shared" si="6"/>
        <v>5449985.5565667134</v>
      </c>
      <c r="S197" s="138">
        <v>206572000</v>
      </c>
      <c r="T197" s="87">
        <f t="shared" si="7"/>
        <v>10640115.996075086</v>
      </c>
      <c r="U197" s="135"/>
      <c r="V197" s="115" t="s">
        <v>2043</v>
      </c>
      <c r="W197" s="115" t="s">
        <v>2043</v>
      </c>
      <c r="X197" s="115" t="s">
        <v>772</v>
      </c>
    </row>
    <row r="198" spans="1:24">
      <c r="A198" s="135"/>
      <c r="B198" s="135">
        <v>18</v>
      </c>
      <c r="C198" s="82">
        <v>1</v>
      </c>
      <c r="D198" s="82">
        <v>11</v>
      </c>
      <c r="E198" s="82"/>
      <c r="F198" s="83">
        <v>1113</v>
      </c>
      <c r="G198" s="82">
        <v>5</v>
      </c>
      <c r="H198" s="82">
        <v>20.874373430170301</v>
      </c>
      <c r="I198" s="82">
        <v>36.620351921520083</v>
      </c>
      <c r="J198" s="82">
        <v>24.499547966341215</v>
      </c>
      <c r="K198" s="82"/>
      <c r="L198" s="137">
        <v>64.180000000000007</v>
      </c>
      <c r="M198" s="137">
        <v>125.2998998878613</v>
      </c>
      <c r="N198" s="138">
        <v>5449985.5565667134</v>
      </c>
      <c r="O198" s="138">
        <v>206572000</v>
      </c>
      <c r="P198" s="138">
        <v>76865000</v>
      </c>
      <c r="Q198" s="138">
        <v>129707000</v>
      </c>
      <c r="R198" s="87">
        <f t="shared" si="6"/>
        <v>5449985.5565667134</v>
      </c>
      <c r="S198" s="138">
        <v>206572000</v>
      </c>
      <c r="T198" s="87">
        <f t="shared" si="7"/>
        <v>10640115.996075086</v>
      </c>
      <c r="U198" s="135"/>
      <c r="V198" s="115" t="s">
        <v>2043</v>
      </c>
      <c r="W198" s="115" t="s">
        <v>2043</v>
      </c>
      <c r="X198" s="115" t="s">
        <v>772</v>
      </c>
    </row>
    <row r="199" spans="1:24">
      <c r="A199" s="135"/>
      <c r="B199" s="135">
        <v>18</v>
      </c>
      <c r="C199" s="82">
        <v>1</v>
      </c>
      <c r="D199" s="82">
        <v>11</v>
      </c>
      <c r="E199" s="82"/>
      <c r="F199" s="83">
        <v>1114</v>
      </c>
      <c r="G199" s="82">
        <v>5</v>
      </c>
      <c r="H199" s="82">
        <v>22.256674568815111</v>
      </c>
      <c r="I199" s="82">
        <v>39.045351853998433</v>
      </c>
      <c r="J199" s="82">
        <v>26.121908185365058</v>
      </c>
      <c r="K199" s="82"/>
      <c r="L199" s="137">
        <v>68.430000000000007</v>
      </c>
      <c r="M199" s="137">
        <v>133.5972600393635</v>
      </c>
      <c r="N199" s="138">
        <v>5449980.6292757252</v>
      </c>
      <c r="O199" s="138">
        <v>220251000</v>
      </c>
      <c r="P199" s="138">
        <v>81955000</v>
      </c>
      <c r="Q199" s="138">
        <v>138296000</v>
      </c>
      <c r="R199" s="87">
        <f t="shared" si="6"/>
        <v>5449980.6292757252</v>
      </c>
      <c r="S199" s="138">
        <v>220251000</v>
      </c>
      <c r="T199" s="87">
        <f t="shared" si="7"/>
        <v>10640106.376426172</v>
      </c>
      <c r="U199" s="135"/>
      <c r="V199" s="115" t="s">
        <v>2043</v>
      </c>
      <c r="W199" s="115" t="s">
        <v>2043</v>
      </c>
      <c r="X199" s="115" t="s">
        <v>772</v>
      </c>
    </row>
    <row r="200" spans="1:24">
      <c r="A200" s="135"/>
      <c r="B200" s="135">
        <v>18</v>
      </c>
      <c r="C200" s="82">
        <v>1</v>
      </c>
      <c r="D200" s="82">
        <v>11</v>
      </c>
      <c r="E200" s="82"/>
      <c r="F200" s="83">
        <v>1115</v>
      </c>
      <c r="G200" s="82">
        <v>5</v>
      </c>
      <c r="H200" s="82">
        <v>21.563897762859003</v>
      </c>
      <c r="I200" s="82">
        <v>37.829998946662215</v>
      </c>
      <c r="J200" s="82">
        <v>25.308819416771925</v>
      </c>
      <c r="K200" s="82"/>
      <c r="L200" s="137">
        <v>66.3</v>
      </c>
      <c r="M200" s="137">
        <v>129.43881836343414</v>
      </c>
      <c r="N200" s="138">
        <v>5449998.1630961299</v>
      </c>
      <c r="O200" s="138">
        <v>213396000</v>
      </c>
      <c r="P200" s="138">
        <v>79405000</v>
      </c>
      <c r="Q200" s="138">
        <v>133991000</v>
      </c>
      <c r="R200" s="87">
        <f t="shared" si="6"/>
        <v>5449998.1630961299</v>
      </c>
      <c r="S200" s="138">
        <v>213396000</v>
      </c>
      <c r="T200" s="87">
        <f t="shared" si="7"/>
        <v>10640140.608055046</v>
      </c>
      <c r="U200" s="135"/>
      <c r="V200" s="115" t="s">
        <v>2043</v>
      </c>
      <c r="W200" s="115" t="s">
        <v>2043</v>
      </c>
      <c r="X200" s="115" t="s">
        <v>772</v>
      </c>
    </row>
    <row r="201" spans="1:24">
      <c r="A201" s="135"/>
      <c r="B201" s="135">
        <v>18</v>
      </c>
      <c r="C201" s="82">
        <v>1</v>
      </c>
      <c r="D201" s="82">
        <v>11</v>
      </c>
      <c r="E201" s="82"/>
      <c r="F201" s="83">
        <v>1116</v>
      </c>
      <c r="G201" s="82">
        <v>5</v>
      </c>
      <c r="H201" s="82">
        <v>20.910150636111698</v>
      </c>
      <c r="I201" s="82">
        <v>36.683116625654819</v>
      </c>
      <c r="J201" s="82">
        <v>24.541538466127712</v>
      </c>
      <c r="K201" s="82"/>
      <c r="L201" s="137">
        <v>64.290000000000006</v>
      </c>
      <c r="M201" s="137">
        <v>125.51465509178254</v>
      </c>
      <c r="N201" s="138">
        <v>5449984.2433679961</v>
      </c>
      <c r="O201" s="138">
        <v>206926000</v>
      </c>
      <c r="P201" s="138">
        <v>76997000</v>
      </c>
      <c r="Q201" s="138">
        <v>129929000</v>
      </c>
      <c r="R201" s="87">
        <f t="shared" si="6"/>
        <v>5449984.2433679961</v>
      </c>
      <c r="S201" s="138">
        <v>206926000</v>
      </c>
      <c r="T201" s="87">
        <f t="shared" si="7"/>
        <v>10640113.432290923</v>
      </c>
      <c r="U201" s="135"/>
      <c r="V201" s="115" t="s">
        <v>2043</v>
      </c>
      <c r="W201" s="115" t="s">
        <v>2043</v>
      </c>
      <c r="X201" s="115" t="s">
        <v>772</v>
      </c>
    </row>
    <row r="202" spans="1:24">
      <c r="A202" s="135"/>
      <c r="B202" s="135">
        <v>18</v>
      </c>
      <c r="C202" s="82">
        <v>1</v>
      </c>
      <c r="D202" s="82">
        <v>12</v>
      </c>
      <c r="E202" s="82"/>
      <c r="F202" s="83">
        <v>1201</v>
      </c>
      <c r="G202" s="82">
        <v>5</v>
      </c>
      <c r="H202" s="82">
        <v>41.592628143505422</v>
      </c>
      <c r="I202" s="82">
        <v>72.966821497724951</v>
      </c>
      <c r="J202" s="82">
        <v>48.815864660886788</v>
      </c>
      <c r="K202" s="82"/>
      <c r="L202" s="137">
        <v>127.88</v>
      </c>
      <c r="M202" s="137">
        <v>249.66268615861173</v>
      </c>
      <c r="N202" s="138">
        <v>5499996.1058679344</v>
      </c>
      <c r="O202" s="138">
        <v>415376000</v>
      </c>
      <c r="P202" s="138">
        <v>154561000</v>
      </c>
      <c r="Q202" s="138">
        <v>260815000</v>
      </c>
      <c r="R202" s="87">
        <f t="shared" si="6"/>
        <v>5499996.1058679344</v>
      </c>
      <c r="S202" s="138">
        <v>415376000</v>
      </c>
      <c r="T202" s="87">
        <f t="shared" si="7"/>
        <v>10737752.593469603</v>
      </c>
      <c r="U202" s="135"/>
      <c r="V202" s="115" t="s">
        <v>2043</v>
      </c>
      <c r="W202" s="115" t="s">
        <v>2043</v>
      </c>
      <c r="X202" s="115" t="s">
        <v>772</v>
      </c>
    </row>
    <row r="203" spans="1:24">
      <c r="A203" s="135"/>
      <c r="B203" s="135">
        <v>18</v>
      </c>
      <c r="C203" s="82">
        <v>1</v>
      </c>
      <c r="D203" s="82">
        <v>12</v>
      </c>
      <c r="E203" s="82"/>
      <c r="F203" s="83">
        <v>1202</v>
      </c>
      <c r="G203" s="82">
        <v>5</v>
      </c>
      <c r="H203" s="82">
        <v>39.068708888003378</v>
      </c>
      <c r="I203" s="82">
        <v>68.539056915129208</v>
      </c>
      <c r="J203" s="82">
        <v>45.853625766857377</v>
      </c>
      <c r="K203" s="82"/>
      <c r="L203" s="137">
        <v>120.12</v>
      </c>
      <c r="M203" s="137">
        <v>234.51268268198658</v>
      </c>
      <c r="N203" s="138">
        <v>5499993.2927604327</v>
      </c>
      <c r="O203" s="138">
        <v>390170000</v>
      </c>
      <c r="P203" s="138">
        <v>145182000</v>
      </c>
      <c r="Q203" s="138">
        <v>244988000</v>
      </c>
      <c r="R203" s="87">
        <f t="shared" si="6"/>
        <v>5499993.2927604327</v>
      </c>
      <c r="S203" s="138">
        <v>390170000</v>
      </c>
      <c r="T203" s="87">
        <f t="shared" si="7"/>
        <v>10737747.101383464</v>
      </c>
      <c r="U203" s="135"/>
      <c r="V203" s="115" t="s">
        <v>2043</v>
      </c>
      <c r="W203" s="115" t="s">
        <v>2043</v>
      </c>
      <c r="X203" s="115" t="s">
        <v>772</v>
      </c>
    </row>
    <row r="204" spans="1:24">
      <c r="A204" s="135"/>
      <c r="B204" s="135">
        <v>18</v>
      </c>
      <c r="C204" s="82">
        <v>1</v>
      </c>
      <c r="D204" s="82">
        <v>12</v>
      </c>
      <c r="E204" s="82"/>
      <c r="F204" s="83">
        <v>1203</v>
      </c>
      <c r="G204" s="82">
        <v>5</v>
      </c>
      <c r="H204" s="82">
        <v>39.068708888003378</v>
      </c>
      <c r="I204" s="82">
        <v>68.539056915129208</v>
      </c>
      <c r="J204" s="82">
        <v>45.853625766857377</v>
      </c>
      <c r="K204" s="82"/>
      <c r="L204" s="137">
        <v>120.12</v>
      </c>
      <c r="M204" s="137">
        <v>234.51268268198658</v>
      </c>
      <c r="N204" s="138">
        <v>5499993.2927604327</v>
      </c>
      <c r="O204" s="138">
        <v>390170000</v>
      </c>
      <c r="P204" s="138">
        <v>145182000</v>
      </c>
      <c r="Q204" s="138">
        <v>244988000</v>
      </c>
      <c r="R204" s="87">
        <f t="shared" si="6"/>
        <v>5499993.2927604327</v>
      </c>
      <c r="S204" s="138">
        <v>390170000</v>
      </c>
      <c r="T204" s="87">
        <f t="shared" si="7"/>
        <v>10737747.101383464</v>
      </c>
      <c r="U204" s="135"/>
      <c r="V204" s="115" t="s">
        <v>2043</v>
      </c>
      <c r="W204" s="115" t="s">
        <v>2043</v>
      </c>
      <c r="X204" s="115" t="s">
        <v>772</v>
      </c>
    </row>
    <row r="205" spans="1:24">
      <c r="A205" s="135"/>
      <c r="B205" s="135">
        <v>18</v>
      </c>
      <c r="C205" s="82">
        <v>1</v>
      </c>
      <c r="D205" s="82">
        <v>12</v>
      </c>
      <c r="E205" s="82"/>
      <c r="F205" s="83">
        <v>1204</v>
      </c>
      <c r="G205" s="82">
        <v>5</v>
      </c>
      <c r="H205" s="82">
        <v>39.068708888003378</v>
      </c>
      <c r="I205" s="82">
        <v>68.539056915129208</v>
      </c>
      <c r="J205" s="82">
        <v>45.853625766857377</v>
      </c>
      <c r="K205" s="82"/>
      <c r="L205" s="137">
        <v>120.12</v>
      </c>
      <c r="M205" s="137">
        <v>234.51268268198658</v>
      </c>
      <c r="N205" s="138">
        <v>5499993.2927604327</v>
      </c>
      <c r="O205" s="138">
        <v>390170000</v>
      </c>
      <c r="P205" s="138">
        <v>145182000</v>
      </c>
      <c r="Q205" s="138">
        <v>244988000</v>
      </c>
      <c r="R205" s="87">
        <f t="shared" si="6"/>
        <v>5499993.2927604327</v>
      </c>
      <c r="S205" s="138">
        <v>390170000</v>
      </c>
      <c r="T205" s="87">
        <f t="shared" si="7"/>
        <v>10737747.101383464</v>
      </c>
      <c r="U205" s="135"/>
      <c r="V205" s="115" t="s">
        <v>2043</v>
      </c>
      <c r="W205" s="115" t="s">
        <v>2043</v>
      </c>
      <c r="X205" s="115" t="s">
        <v>772</v>
      </c>
    </row>
    <row r="206" spans="1:24">
      <c r="A206" s="135"/>
      <c r="B206" s="135">
        <v>18</v>
      </c>
      <c r="C206" s="82">
        <v>1</v>
      </c>
      <c r="D206" s="82">
        <v>12</v>
      </c>
      <c r="E206" s="82"/>
      <c r="F206" s="83">
        <v>1205</v>
      </c>
      <c r="G206" s="82">
        <v>5</v>
      </c>
      <c r="H206" s="82">
        <v>39.068708888003378</v>
      </c>
      <c r="I206" s="82">
        <v>68.539056915129208</v>
      </c>
      <c r="J206" s="82">
        <v>45.853625766857377</v>
      </c>
      <c r="K206" s="82"/>
      <c r="L206" s="137">
        <v>120.12</v>
      </c>
      <c r="M206" s="137">
        <v>234.51268268198658</v>
      </c>
      <c r="N206" s="138">
        <v>5499993.2927604327</v>
      </c>
      <c r="O206" s="138">
        <v>390170000</v>
      </c>
      <c r="P206" s="138">
        <v>145182000</v>
      </c>
      <c r="Q206" s="138">
        <v>244988000</v>
      </c>
      <c r="R206" s="87">
        <f t="shared" si="6"/>
        <v>5499993.2927604327</v>
      </c>
      <c r="S206" s="138">
        <v>390170000</v>
      </c>
      <c r="T206" s="87">
        <f t="shared" si="7"/>
        <v>10737747.101383464</v>
      </c>
      <c r="U206" s="135"/>
      <c r="V206" s="115" t="s">
        <v>2043</v>
      </c>
      <c r="W206" s="115" t="s">
        <v>2043</v>
      </c>
      <c r="X206" s="115" t="s">
        <v>772</v>
      </c>
    </row>
    <row r="207" spans="1:24">
      <c r="A207" s="135"/>
      <c r="B207" s="135">
        <v>18</v>
      </c>
      <c r="C207" s="82">
        <v>1</v>
      </c>
      <c r="D207" s="82">
        <v>12</v>
      </c>
      <c r="E207" s="82"/>
      <c r="F207" s="83">
        <v>1206</v>
      </c>
      <c r="G207" s="82">
        <v>5</v>
      </c>
      <c r="H207" s="82">
        <v>39.068708888003378</v>
      </c>
      <c r="I207" s="82">
        <v>68.539056915129208</v>
      </c>
      <c r="J207" s="82">
        <v>45.853625766857377</v>
      </c>
      <c r="K207" s="82"/>
      <c r="L207" s="137">
        <v>120.12</v>
      </c>
      <c r="M207" s="137">
        <v>234.51268268198658</v>
      </c>
      <c r="N207" s="138">
        <v>5499993.2927604327</v>
      </c>
      <c r="O207" s="138">
        <v>390170000</v>
      </c>
      <c r="P207" s="138">
        <v>145182000</v>
      </c>
      <c r="Q207" s="138">
        <v>244988000</v>
      </c>
      <c r="R207" s="87">
        <f t="shared" si="6"/>
        <v>5499993.2927604327</v>
      </c>
      <c r="S207" s="138">
        <v>390170000</v>
      </c>
      <c r="T207" s="87">
        <f t="shared" si="7"/>
        <v>10737747.101383464</v>
      </c>
      <c r="U207" s="135"/>
      <c r="V207" s="115" t="s">
        <v>2043</v>
      </c>
      <c r="W207" s="115" t="s">
        <v>2043</v>
      </c>
      <c r="X207" s="115" t="s">
        <v>772</v>
      </c>
    </row>
    <row r="208" spans="1:24">
      <c r="A208" s="135"/>
      <c r="B208" s="135">
        <v>18</v>
      </c>
      <c r="C208" s="82">
        <v>1</v>
      </c>
      <c r="D208" s="82">
        <v>12</v>
      </c>
      <c r="E208" s="82"/>
      <c r="F208" s="83">
        <v>1207</v>
      </c>
      <c r="G208" s="82">
        <v>5</v>
      </c>
      <c r="H208" s="82">
        <v>39.068708888003378</v>
      </c>
      <c r="I208" s="82">
        <v>68.539056915129208</v>
      </c>
      <c r="J208" s="82">
        <v>45.853625766857377</v>
      </c>
      <c r="K208" s="82"/>
      <c r="L208" s="137">
        <v>120.12</v>
      </c>
      <c r="M208" s="137">
        <v>234.51268268198658</v>
      </c>
      <c r="N208" s="138">
        <v>5499993.2927604327</v>
      </c>
      <c r="O208" s="138">
        <v>390170000</v>
      </c>
      <c r="P208" s="138">
        <v>145182000</v>
      </c>
      <c r="Q208" s="138">
        <v>244988000</v>
      </c>
      <c r="R208" s="87">
        <f t="shared" si="6"/>
        <v>5499993.2927604327</v>
      </c>
      <c r="S208" s="138">
        <v>390170000</v>
      </c>
      <c r="T208" s="87">
        <f t="shared" si="7"/>
        <v>10737747.101383464</v>
      </c>
      <c r="U208" s="135"/>
      <c r="V208" s="115" t="s">
        <v>2043</v>
      </c>
      <c r="W208" s="115" t="s">
        <v>2043</v>
      </c>
      <c r="X208" s="115" t="s">
        <v>772</v>
      </c>
    </row>
    <row r="209" spans="1:24">
      <c r="A209" s="135"/>
      <c r="B209" s="135">
        <v>18</v>
      </c>
      <c r="C209" s="82">
        <v>1</v>
      </c>
      <c r="D209" s="82">
        <v>12</v>
      </c>
      <c r="E209" s="82"/>
      <c r="F209" s="83">
        <v>1208</v>
      </c>
      <c r="G209" s="82">
        <v>5</v>
      </c>
      <c r="H209" s="82">
        <v>41.592628143505422</v>
      </c>
      <c r="I209" s="82">
        <v>72.966821497724951</v>
      </c>
      <c r="J209" s="82">
        <v>48.815864660886788</v>
      </c>
      <c r="K209" s="82"/>
      <c r="L209" s="137">
        <v>127.88</v>
      </c>
      <c r="M209" s="137">
        <v>249.66268615861173</v>
      </c>
      <c r="N209" s="138">
        <v>5499996.1058679344</v>
      </c>
      <c r="O209" s="138">
        <v>415376000</v>
      </c>
      <c r="P209" s="138">
        <v>154561000</v>
      </c>
      <c r="Q209" s="138">
        <v>260815000</v>
      </c>
      <c r="R209" s="87">
        <f t="shared" si="6"/>
        <v>5499996.1058679344</v>
      </c>
      <c r="S209" s="138">
        <v>415376000</v>
      </c>
      <c r="T209" s="87">
        <f t="shared" si="7"/>
        <v>10737752.593469603</v>
      </c>
      <c r="U209" s="135"/>
      <c r="V209" s="115" t="s">
        <v>2043</v>
      </c>
      <c r="W209" s="115" t="s">
        <v>2043</v>
      </c>
      <c r="X209" s="115" t="s">
        <v>772</v>
      </c>
    </row>
    <row r="210" spans="1:24">
      <c r="A210" s="135"/>
      <c r="B210" s="135">
        <v>18</v>
      </c>
      <c r="C210" s="82">
        <v>1</v>
      </c>
      <c r="D210" s="82">
        <v>12</v>
      </c>
      <c r="E210" s="82"/>
      <c r="F210" s="83">
        <v>1209</v>
      </c>
      <c r="G210" s="82">
        <v>5</v>
      </c>
      <c r="H210" s="82">
        <v>41.592628143505422</v>
      </c>
      <c r="I210" s="82">
        <v>72.966821497724951</v>
      </c>
      <c r="J210" s="82">
        <v>48.815864660886788</v>
      </c>
      <c r="K210" s="82"/>
      <c r="L210" s="137">
        <v>127.88</v>
      </c>
      <c r="M210" s="137">
        <v>249.66268615861173</v>
      </c>
      <c r="N210" s="138">
        <v>5499996.1058679344</v>
      </c>
      <c r="O210" s="138">
        <v>415376000</v>
      </c>
      <c r="P210" s="138">
        <v>154561000</v>
      </c>
      <c r="Q210" s="138">
        <v>260815000</v>
      </c>
      <c r="R210" s="87">
        <f t="shared" si="6"/>
        <v>5499996.1058679344</v>
      </c>
      <c r="S210" s="138">
        <v>415376000</v>
      </c>
      <c r="T210" s="87">
        <f t="shared" si="7"/>
        <v>10737752.593469603</v>
      </c>
      <c r="U210" s="135"/>
      <c r="V210" s="115" t="s">
        <v>2043</v>
      </c>
      <c r="W210" s="115" t="s">
        <v>2043</v>
      </c>
      <c r="X210" s="115" t="s">
        <v>772</v>
      </c>
    </row>
    <row r="211" spans="1:24">
      <c r="A211" s="135"/>
      <c r="B211" s="135">
        <v>18</v>
      </c>
      <c r="C211" s="82">
        <v>1</v>
      </c>
      <c r="D211" s="82">
        <v>12</v>
      </c>
      <c r="E211" s="82"/>
      <c r="F211" s="83">
        <v>1210</v>
      </c>
      <c r="G211" s="82">
        <v>5</v>
      </c>
      <c r="H211" s="82">
        <v>39.068708888003378</v>
      </c>
      <c r="I211" s="82">
        <v>68.539056915129208</v>
      </c>
      <c r="J211" s="82">
        <v>45.853625766857377</v>
      </c>
      <c r="K211" s="82"/>
      <c r="L211" s="137">
        <v>120.12</v>
      </c>
      <c r="M211" s="137">
        <v>234.51268268198658</v>
      </c>
      <c r="N211" s="138">
        <v>5499993.2927604327</v>
      </c>
      <c r="O211" s="138">
        <v>390170000</v>
      </c>
      <c r="P211" s="138">
        <v>145182000</v>
      </c>
      <c r="Q211" s="138">
        <v>244988000</v>
      </c>
      <c r="R211" s="87">
        <f t="shared" si="6"/>
        <v>5499993.2927604327</v>
      </c>
      <c r="S211" s="138">
        <v>390170000</v>
      </c>
      <c r="T211" s="87">
        <f t="shared" si="7"/>
        <v>10737747.101383464</v>
      </c>
      <c r="U211" s="135"/>
      <c r="V211" s="115" t="s">
        <v>2043</v>
      </c>
      <c r="W211" s="115" t="s">
        <v>2043</v>
      </c>
      <c r="X211" s="115" t="s">
        <v>772</v>
      </c>
    </row>
    <row r="212" spans="1:24">
      <c r="A212" s="135"/>
      <c r="B212" s="135">
        <v>18</v>
      </c>
      <c r="C212" s="82">
        <v>1</v>
      </c>
      <c r="D212" s="82">
        <v>12</v>
      </c>
      <c r="E212" s="82"/>
      <c r="F212" s="83">
        <v>1211</v>
      </c>
      <c r="G212" s="82">
        <v>5</v>
      </c>
      <c r="H212" s="82">
        <v>39.068708888003378</v>
      </c>
      <c r="I212" s="82">
        <v>68.539056915129208</v>
      </c>
      <c r="J212" s="82">
        <v>45.853625766857377</v>
      </c>
      <c r="K212" s="82"/>
      <c r="L212" s="137">
        <v>120.12</v>
      </c>
      <c r="M212" s="137">
        <v>234.51268268198658</v>
      </c>
      <c r="N212" s="138">
        <v>5499993.2927604327</v>
      </c>
      <c r="O212" s="138">
        <v>390170000</v>
      </c>
      <c r="P212" s="138">
        <v>145182000</v>
      </c>
      <c r="Q212" s="138">
        <v>244988000</v>
      </c>
      <c r="R212" s="87">
        <f t="shared" si="6"/>
        <v>5499993.2927604327</v>
      </c>
      <c r="S212" s="138">
        <v>390170000</v>
      </c>
      <c r="T212" s="87">
        <f t="shared" si="7"/>
        <v>10737747.101383464</v>
      </c>
      <c r="U212" s="135"/>
      <c r="V212" s="115" t="s">
        <v>2043</v>
      </c>
      <c r="W212" s="115" t="s">
        <v>2043</v>
      </c>
      <c r="X212" s="115" t="s">
        <v>772</v>
      </c>
    </row>
    <row r="213" spans="1:24">
      <c r="A213" s="135"/>
      <c r="B213" s="135">
        <v>18</v>
      </c>
      <c r="C213" s="82">
        <v>1</v>
      </c>
      <c r="D213" s="82">
        <v>12</v>
      </c>
      <c r="E213" s="82"/>
      <c r="F213" s="83">
        <v>1212</v>
      </c>
      <c r="G213" s="82">
        <v>5</v>
      </c>
      <c r="H213" s="82">
        <v>39.068708888003378</v>
      </c>
      <c r="I213" s="82">
        <v>68.539056915129208</v>
      </c>
      <c r="J213" s="82">
        <v>45.853625766857377</v>
      </c>
      <c r="K213" s="82"/>
      <c r="L213" s="137">
        <v>120.12</v>
      </c>
      <c r="M213" s="137">
        <v>234.51268268198658</v>
      </c>
      <c r="N213" s="138">
        <v>5499993.2927604327</v>
      </c>
      <c r="O213" s="138">
        <v>390170000</v>
      </c>
      <c r="P213" s="138">
        <v>145182000</v>
      </c>
      <c r="Q213" s="138">
        <v>244988000</v>
      </c>
      <c r="R213" s="87">
        <f t="shared" si="6"/>
        <v>5499993.2927604327</v>
      </c>
      <c r="S213" s="138">
        <v>390170000</v>
      </c>
      <c r="T213" s="87">
        <f t="shared" si="7"/>
        <v>10737747.101383464</v>
      </c>
      <c r="U213" s="135"/>
      <c r="V213" s="115" t="s">
        <v>2043</v>
      </c>
      <c r="W213" s="115" t="s">
        <v>2043</v>
      </c>
      <c r="X213" s="115" t="s">
        <v>772</v>
      </c>
    </row>
    <row r="214" spans="1:24">
      <c r="A214" s="135"/>
      <c r="B214" s="135">
        <v>18</v>
      </c>
      <c r="C214" s="82">
        <v>1</v>
      </c>
      <c r="D214" s="82">
        <v>12</v>
      </c>
      <c r="E214" s="82"/>
      <c r="F214" s="83">
        <v>1213</v>
      </c>
      <c r="G214" s="82">
        <v>5</v>
      </c>
      <c r="H214" s="82">
        <v>39.068708888003378</v>
      </c>
      <c r="I214" s="82">
        <v>68.539056915129208</v>
      </c>
      <c r="J214" s="82">
        <v>45.853625766857377</v>
      </c>
      <c r="K214" s="82"/>
      <c r="L214" s="137">
        <v>120.12</v>
      </c>
      <c r="M214" s="137">
        <v>234.51268268198658</v>
      </c>
      <c r="N214" s="138">
        <v>5499993.2927604327</v>
      </c>
      <c r="O214" s="138">
        <v>390170000</v>
      </c>
      <c r="P214" s="138">
        <v>145182000</v>
      </c>
      <c r="Q214" s="138">
        <v>244988000</v>
      </c>
      <c r="R214" s="87">
        <f t="shared" si="6"/>
        <v>5499993.2927604327</v>
      </c>
      <c r="S214" s="138">
        <v>390170000</v>
      </c>
      <c r="T214" s="87">
        <f t="shared" si="7"/>
        <v>10737747.101383464</v>
      </c>
      <c r="U214" s="135"/>
      <c r="V214" s="115" t="s">
        <v>2043</v>
      </c>
      <c r="W214" s="115" t="s">
        <v>2043</v>
      </c>
      <c r="X214" s="115" t="s">
        <v>772</v>
      </c>
    </row>
    <row r="215" spans="1:24">
      <c r="A215" s="135"/>
      <c r="B215" s="135">
        <v>18</v>
      </c>
      <c r="C215" s="82">
        <v>1</v>
      </c>
      <c r="D215" s="82">
        <v>12</v>
      </c>
      <c r="E215" s="82"/>
      <c r="F215" s="83">
        <v>1214</v>
      </c>
      <c r="G215" s="82">
        <v>5</v>
      </c>
      <c r="H215" s="82">
        <v>39.068708888003378</v>
      </c>
      <c r="I215" s="82">
        <v>68.539056915129208</v>
      </c>
      <c r="J215" s="82">
        <v>45.853625766857377</v>
      </c>
      <c r="K215" s="82"/>
      <c r="L215" s="137">
        <v>120.12</v>
      </c>
      <c r="M215" s="137">
        <v>234.51268268198658</v>
      </c>
      <c r="N215" s="138">
        <v>5499993.2927604327</v>
      </c>
      <c r="O215" s="138">
        <v>390170000</v>
      </c>
      <c r="P215" s="138">
        <v>145182000</v>
      </c>
      <c r="Q215" s="138">
        <v>244988000</v>
      </c>
      <c r="R215" s="87">
        <f t="shared" si="6"/>
        <v>5499993.2927604327</v>
      </c>
      <c r="S215" s="138">
        <v>390170000</v>
      </c>
      <c r="T215" s="87">
        <f t="shared" si="7"/>
        <v>10737747.101383464</v>
      </c>
      <c r="U215" s="135"/>
      <c r="V215" s="115" t="s">
        <v>2043</v>
      </c>
      <c r="W215" s="115" t="s">
        <v>2043</v>
      </c>
      <c r="X215" s="115" t="s">
        <v>772</v>
      </c>
    </row>
    <row r="216" spans="1:24">
      <c r="A216" s="135"/>
      <c r="B216" s="135">
        <v>18</v>
      </c>
      <c r="C216" s="82">
        <v>1</v>
      </c>
      <c r="D216" s="82">
        <v>12</v>
      </c>
      <c r="E216" s="82"/>
      <c r="F216" s="83">
        <v>1215</v>
      </c>
      <c r="G216" s="82">
        <v>5</v>
      </c>
      <c r="H216" s="82">
        <v>39.068708888003378</v>
      </c>
      <c r="I216" s="82">
        <v>68.539056915129208</v>
      </c>
      <c r="J216" s="82">
        <v>45.853625766857377</v>
      </c>
      <c r="K216" s="82"/>
      <c r="L216" s="137">
        <v>120.12</v>
      </c>
      <c r="M216" s="137">
        <v>234.51268268198658</v>
      </c>
      <c r="N216" s="138">
        <v>5499993.2927604327</v>
      </c>
      <c r="O216" s="138">
        <v>390170000</v>
      </c>
      <c r="P216" s="138">
        <v>145182000</v>
      </c>
      <c r="Q216" s="138">
        <v>244988000</v>
      </c>
      <c r="R216" s="87">
        <f t="shared" si="6"/>
        <v>5499993.2927604327</v>
      </c>
      <c r="S216" s="138">
        <v>390170000</v>
      </c>
      <c r="T216" s="87">
        <f t="shared" si="7"/>
        <v>10737747.101383464</v>
      </c>
      <c r="U216" s="135"/>
      <c r="V216" s="115" t="s">
        <v>2043</v>
      </c>
      <c r="W216" s="115" t="s">
        <v>2043</v>
      </c>
      <c r="X216" s="115" t="s">
        <v>772</v>
      </c>
    </row>
    <row r="217" spans="1:24">
      <c r="A217" s="135"/>
      <c r="B217" s="135">
        <v>18</v>
      </c>
      <c r="C217" s="82">
        <v>1</v>
      </c>
      <c r="D217" s="82">
        <v>12</v>
      </c>
      <c r="E217" s="82"/>
      <c r="F217" s="83">
        <v>1216</v>
      </c>
      <c r="G217" s="82">
        <v>5</v>
      </c>
      <c r="H217" s="82">
        <v>41.592628143505422</v>
      </c>
      <c r="I217" s="82">
        <v>72.966821497724951</v>
      </c>
      <c r="J217" s="82">
        <v>48.815864660886788</v>
      </c>
      <c r="K217" s="82"/>
      <c r="L217" s="137">
        <v>127.88</v>
      </c>
      <c r="M217" s="137">
        <v>249.66268615861173</v>
      </c>
      <c r="N217" s="138">
        <v>5499996.1058679344</v>
      </c>
      <c r="O217" s="138">
        <v>415376000</v>
      </c>
      <c r="P217" s="138">
        <v>154561000</v>
      </c>
      <c r="Q217" s="138">
        <v>260815000</v>
      </c>
      <c r="R217" s="87">
        <f t="shared" si="6"/>
        <v>5499996.1058679344</v>
      </c>
      <c r="S217" s="138">
        <v>415376000</v>
      </c>
      <c r="T217" s="87">
        <f t="shared" si="7"/>
        <v>10737752.593469603</v>
      </c>
      <c r="U217" s="135"/>
      <c r="V217" s="115" t="s">
        <v>2043</v>
      </c>
      <c r="W217" s="115" t="s">
        <v>2043</v>
      </c>
      <c r="X217" s="115" t="s">
        <v>772</v>
      </c>
    </row>
    <row r="218" spans="1:24">
      <c r="A218" s="135"/>
      <c r="B218" s="135">
        <v>18</v>
      </c>
      <c r="C218" s="82">
        <v>1</v>
      </c>
      <c r="D218" s="82">
        <v>13</v>
      </c>
      <c r="E218" s="82"/>
      <c r="F218" s="83">
        <v>1301</v>
      </c>
      <c r="G218" s="82">
        <v>5</v>
      </c>
      <c r="H218" s="82">
        <v>41.592628143505422</v>
      </c>
      <c r="I218" s="82">
        <v>72.966821497724951</v>
      </c>
      <c r="J218" s="82">
        <v>48.815864660886788</v>
      </c>
      <c r="K218" s="82"/>
      <c r="L218" s="137">
        <v>127.88</v>
      </c>
      <c r="M218" s="137">
        <v>249.66268615861173</v>
      </c>
      <c r="N218" s="138">
        <v>5499996.1058679344</v>
      </c>
      <c r="O218" s="138">
        <v>415376000</v>
      </c>
      <c r="P218" s="138">
        <v>154561000</v>
      </c>
      <c r="Q218" s="138">
        <v>260815000</v>
      </c>
      <c r="R218" s="87">
        <f t="shared" si="6"/>
        <v>5499996.1058679344</v>
      </c>
      <c r="S218" s="138">
        <v>415376000</v>
      </c>
      <c r="T218" s="87">
        <f t="shared" si="7"/>
        <v>10737752.593469603</v>
      </c>
      <c r="U218" s="135"/>
      <c r="V218" s="115" t="s">
        <v>2043</v>
      </c>
      <c r="W218" s="115" t="s">
        <v>2043</v>
      </c>
      <c r="X218" s="115" t="s">
        <v>772</v>
      </c>
    </row>
    <row r="219" spans="1:24">
      <c r="A219" s="135"/>
      <c r="B219" s="135">
        <v>18</v>
      </c>
      <c r="C219" s="82">
        <v>1</v>
      </c>
      <c r="D219" s="82">
        <v>13</v>
      </c>
      <c r="E219" s="82"/>
      <c r="F219" s="83">
        <v>1302</v>
      </c>
      <c r="G219" s="82">
        <v>5</v>
      </c>
      <c r="H219" s="82">
        <v>39.068708888003378</v>
      </c>
      <c r="I219" s="82">
        <v>68.539056915129208</v>
      </c>
      <c r="J219" s="82">
        <v>45.853625766857377</v>
      </c>
      <c r="K219" s="82"/>
      <c r="L219" s="137">
        <v>120.12</v>
      </c>
      <c r="M219" s="137">
        <v>234.51268268198658</v>
      </c>
      <c r="N219" s="138">
        <v>5499993.2927604327</v>
      </c>
      <c r="O219" s="138">
        <v>390170000</v>
      </c>
      <c r="P219" s="138">
        <v>145182000</v>
      </c>
      <c r="Q219" s="138">
        <v>244988000</v>
      </c>
      <c r="R219" s="87">
        <f t="shared" si="6"/>
        <v>5499993.2927604327</v>
      </c>
      <c r="S219" s="138">
        <v>390170000</v>
      </c>
      <c r="T219" s="87">
        <f t="shared" si="7"/>
        <v>10737747.101383464</v>
      </c>
      <c r="U219" s="135"/>
      <c r="V219" s="115" t="s">
        <v>2043</v>
      </c>
      <c r="W219" s="115" t="s">
        <v>2043</v>
      </c>
      <c r="X219" s="115" t="s">
        <v>772</v>
      </c>
    </row>
    <row r="220" spans="1:24">
      <c r="A220" s="135"/>
      <c r="B220" s="135">
        <v>18</v>
      </c>
      <c r="C220" s="82">
        <v>1</v>
      </c>
      <c r="D220" s="82">
        <v>13</v>
      </c>
      <c r="E220" s="82"/>
      <c r="F220" s="83">
        <v>1303</v>
      </c>
      <c r="G220" s="82">
        <v>5</v>
      </c>
      <c r="H220" s="82">
        <v>39.068708888003378</v>
      </c>
      <c r="I220" s="82">
        <v>68.539056915129208</v>
      </c>
      <c r="J220" s="82">
        <v>45.853625766857377</v>
      </c>
      <c r="K220" s="82"/>
      <c r="L220" s="137">
        <v>120.12</v>
      </c>
      <c r="M220" s="137">
        <v>234.51268268198658</v>
      </c>
      <c r="N220" s="138">
        <v>5499993.2927604327</v>
      </c>
      <c r="O220" s="138">
        <v>390170000</v>
      </c>
      <c r="P220" s="138">
        <v>145182000</v>
      </c>
      <c r="Q220" s="138">
        <v>244988000</v>
      </c>
      <c r="R220" s="87">
        <f t="shared" si="6"/>
        <v>5499993.2927604327</v>
      </c>
      <c r="S220" s="138">
        <v>390170000</v>
      </c>
      <c r="T220" s="87">
        <f t="shared" si="7"/>
        <v>10737747.101383464</v>
      </c>
      <c r="U220" s="135"/>
      <c r="V220" s="115" t="s">
        <v>2043</v>
      </c>
      <c r="W220" s="115" t="s">
        <v>2043</v>
      </c>
      <c r="X220" s="115" t="s">
        <v>772</v>
      </c>
    </row>
    <row r="221" spans="1:24">
      <c r="A221" s="135"/>
      <c r="B221" s="135">
        <v>18</v>
      </c>
      <c r="C221" s="82">
        <v>1</v>
      </c>
      <c r="D221" s="82">
        <v>13</v>
      </c>
      <c r="E221" s="82"/>
      <c r="F221" s="83">
        <v>1304</v>
      </c>
      <c r="G221" s="82">
        <v>5</v>
      </c>
      <c r="H221" s="82">
        <v>39.068708888003378</v>
      </c>
      <c r="I221" s="82">
        <v>68.539056915129208</v>
      </c>
      <c r="J221" s="82">
        <v>45.853625766857377</v>
      </c>
      <c r="K221" s="82"/>
      <c r="L221" s="137">
        <v>120.12</v>
      </c>
      <c r="M221" s="137">
        <v>234.51268268198658</v>
      </c>
      <c r="N221" s="138">
        <v>5499993.2927604327</v>
      </c>
      <c r="O221" s="138">
        <v>390170000</v>
      </c>
      <c r="P221" s="138">
        <v>145182000</v>
      </c>
      <c r="Q221" s="138">
        <v>244988000</v>
      </c>
      <c r="R221" s="87">
        <f t="shared" si="6"/>
        <v>5499993.2927604327</v>
      </c>
      <c r="S221" s="138">
        <v>390170000</v>
      </c>
      <c r="T221" s="87">
        <f t="shared" si="7"/>
        <v>10737747.101383464</v>
      </c>
      <c r="U221" s="135"/>
      <c r="V221" s="115" t="s">
        <v>2043</v>
      </c>
      <c r="W221" s="115" t="s">
        <v>2043</v>
      </c>
      <c r="X221" s="115" t="s">
        <v>772</v>
      </c>
    </row>
    <row r="222" spans="1:24">
      <c r="A222" s="135"/>
      <c r="B222" s="135">
        <v>18</v>
      </c>
      <c r="C222" s="82">
        <v>1</v>
      </c>
      <c r="D222" s="82">
        <v>13</v>
      </c>
      <c r="E222" s="82"/>
      <c r="F222" s="83">
        <v>1305</v>
      </c>
      <c r="G222" s="82">
        <v>5</v>
      </c>
      <c r="H222" s="82">
        <v>39.068708888003378</v>
      </c>
      <c r="I222" s="82">
        <v>68.539056915129208</v>
      </c>
      <c r="J222" s="82">
        <v>45.853625766857377</v>
      </c>
      <c r="K222" s="82"/>
      <c r="L222" s="137">
        <v>120.12</v>
      </c>
      <c r="M222" s="137">
        <v>234.51268268198658</v>
      </c>
      <c r="N222" s="138">
        <v>5499993.2927604327</v>
      </c>
      <c r="O222" s="138">
        <v>390170000</v>
      </c>
      <c r="P222" s="138">
        <v>145182000</v>
      </c>
      <c r="Q222" s="138">
        <v>244988000</v>
      </c>
      <c r="R222" s="87">
        <f t="shared" si="6"/>
        <v>5499993.2927604327</v>
      </c>
      <c r="S222" s="138">
        <v>390170000</v>
      </c>
      <c r="T222" s="87">
        <f t="shared" si="7"/>
        <v>10737747.101383464</v>
      </c>
      <c r="U222" s="135"/>
      <c r="V222" s="115" t="s">
        <v>2043</v>
      </c>
      <c r="W222" s="115" t="s">
        <v>2043</v>
      </c>
      <c r="X222" s="115" t="s">
        <v>772</v>
      </c>
    </row>
    <row r="223" spans="1:24">
      <c r="A223" s="135"/>
      <c r="B223" s="135">
        <v>18</v>
      </c>
      <c r="C223" s="82">
        <v>1</v>
      </c>
      <c r="D223" s="82">
        <v>13</v>
      </c>
      <c r="E223" s="82"/>
      <c r="F223" s="83">
        <v>1306</v>
      </c>
      <c r="G223" s="82">
        <v>5</v>
      </c>
      <c r="H223" s="82">
        <v>39.068708888003378</v>
      </c>
      <c r="I223" s="82">
        <v>68.539056915129208</v>
      </c>
      <c r="J223" s="82">
        <v>45.853625766857377</v>
      </c>
      <c r="K223" s="82"/>
      <c r="L223" s="137">
        <v>120.12</v>
      </c>
      <c r="M223" s="137">
        <v>234.51268268198658</v>
      </c>
      <c r="N223" s="138">
        <v>5499993.2927604327</v>
      </c>
      <c r="O223" s="138">
        <v>390170000</v>
      </c>
      <c r="P223" s="138">
        <v>145182000</v>
      </c>
      <c r="Q223" s="138">
        <v>244988000</v>
      </c>
      <c r="R223" s="87">
        <f t="shared" si="6"/>
        <v>5499993.2927604327</v>
      </c>
      <c r="S223" s="138">
        <v>390170000</v>
      </c>
      <c r="T223" s="87">
        <f t="shared" si="7"/>
        <v>10737747.101383464</v>
      </c>
      <c r="U223" s="135"/>
      <c r="V223" s="115" t="s">
        <v>2043</v>
      </c>
      <c r="W223" s="115" t="s">
        <v>2043</v>
      </c>
      <c r="X223" s="115" t="s">
        <v>772</v>
      </c>
    </row>
    <row r="224" spans="1:24">
      <c r="A224" s="135"/>
      <c r="B224" s="135">
        <v>18</v>
      </c>
      <c r="C224" s="82">
        <v>1</v>
      </c>
      <c r="D224" s="82">
        <v>13</v>
      </c>
      <c r="E224" s="82"/>
      <c r="F224" s="83">
        <v>1307</v>
      </c>
      <c r="G224" s="82">
        <v>5</v>
      </c>
      <c r="H224" s="82">
        <v>39.068708888003378</v>
      </c>
      <c r="I224" s="82">
        <v>68.539056915129208</v>
      </c>
      <c r="J224" s="82">
        <v>45.853625766857377</v>
      </c>
      <c r="K224" s="82"/>
      <c r="L224" s="137">
        <v>120.12</v>
      </c>
      <c r="M224" s="137">
        <v>234.51268268198658</v>
      </c>
      <c r="N224" s="138">
        <v>5499993.2927604327</v>
      </c>
      <c r="O224" s="138">
        <v>390170000</v>
      </c>
      <c r="P224" s="138">
        <v>145182000</v>
      </c>
      <c r="Q224" s="138">
        <v>244988000</v>
      </c>
      <c r="R224" s="87">
        <f t="shared" si="6"/>
        <v>5499993.2927604327</v>
      </c>
      <c r="S224" s="138">
        <v>390170000</v>
      </c>
      <c r="T224" s="87">
        <f t="shared" si="7"/>
        <v>10737747.101383464</v>
      </c>
      <c r="U224" s="135"/>
      <c r="V224" s="115" t="s">
        <v>2043</v>
      </c>
      <c r="W224" s="115" t="s">
        <v>2043</v>
      </c>
      <c r="X224" s="115" t="s">
        <v>772</v>
      </c>
    </row>
    <row r="225" spans="1:24">
      <c r="A225" s="135"/>
      <c r="B225" s="135">
        <v>18</v>
      </c>
      <c r="C225" s="82">
        <v>1</v>
      </c>
      <c r="D225" s="82">
        <v>13</v>
      </c>
      <c r="E225" s="82"/>
      <c r="F225" s="83">
        <v>1308</v>
      </c>
      <c r="G225" s="82">
        <v>5</v>
      </c>
      <c r="H225" s="82">
        <v>41.592628143505422</v>
      </c>
      <c r="I225" s="82">
        <v>72.966821497724951</v>
      </c>
      <c r="J225" s="82">
        <v>48.815864660886788</v>
      </c>
      <c r="K225" s="82"/>
      <c r="L225" s="137">
        <v>127.88</v>
      </c>
      <c r="M225" s="137">
        <v>249.66268615861173</v>
      </c>
      <c r="N225" s="138">
        <v>5499996.1058679344</v>
      </c>
      <c r="O225" s="138">
        <v>415376000</v>
      </c>
      <c r="P225" s="138">
        <v>154561000</v>
      </c>
      <c r="Q225" s="138">
        <v>260815000</v>
      </c>
      <c r="R225" s="87">
        <f t="shared" si="6"/>
        <v>5499996.1058679344</v>
      </c>
      <c r="S225" s="138">
        <v>415376000</v>
      </c>
      <c r="T225" s="87">
        <f t="shared" si="7"/>
        <v>10737752.593469603</v>
      </c>
      <c r="U225" s="135"/>
      <c r="V225" s="115" t="s">
        <v>2043</v>
      </c>
      <c r="W225" s="115" t="s">
        <v>2043</v>
      </c>
      <c r="X225" s="115" t="s">
        <v>772</v>
      </c>
    </row>
    <row r="226" spans="1:24">
      <c r="A226" s="135"/>
      <c r="B226" s="135">
        <v>18</v>
      </c>
      <c r="C226" s="82">
        <v>1</v>
      </c>
      <c r="D226" s="82">
        <v>13</v>
      </c>
      <c r="E226" s="82"/>
      <c r="F226" s="83">
        <v>1309</v>
      </c>
      <c r="G226" s="82">
        <v>5</v>
      </c>
      <c r="H226" s="82">
        <v>41.592628143505422</v>
      </c>
      <c r="I226" s="82">
        <v>72.966821497724951</v>
      </c>
      <c r="J226" s="82">
        <v>48.815864660886788</v>
      </c>
      <c r="K226" s="82"/>
      <c r="L226" s="137">
        <v>127.88</v>
      </c>
      <c r="M226" s="137">
        <v>249.66268615861173</v>
      </c>
      <c r="N226" s="138">
        <v>5499996.1058679344</v>
      </c>
      <c r="O226" s="138">
        <v>415376000</v>
      </c>
      <c r="P226" s="138">
        <v>154561000</v>
      </c>
      <c r="Q226" s="138">
        <v>260815000</v>
      </c>
      <c r="R226" s="87">
        <f t="shared" si="6"/>
        <v>5499996.1058679344</v>
      </c>
      <c r="S226" s="138">
        <v>415376000</v>
      </c>
      <c r="T226" s="87">
        <f t="shared" si="7"/>
        <v>10737752.593469603</v>
      </c>
      <c r="U226" s="135"/>
      <c r="V226" s="115" t="s">
        <v>2043</v>
      </c>
      <c r="W226" s="115" t="s">
        <v>2043</v>
      </c>
      <c r="X226" s="115" t="s">
        <v>772</v>
      </c>
    </row>
    <row r="227" spans="1:24">
      <c r="A227" s="135"/>
      <c r="B227" s="135">
        <v>18</v>
      </c>
      <c r="C227" s="82">
        <v>1</v>
      </c>
      <c r="D227" s="82">
        <v>13</v>
      </c>
      <c r="E227" s="82"/>
      <c r="F227" s="83">
        <v>1310</v>
      </c>
      <c r="G227" s="82">
        <v>5</v>
      </c>
      <c r="H227" s="82">
        <v>39.068708888003378</v>
      </c>
      <c r="I227" s="82">
        <v>68.539056915129208</v>
      </c>
      <c r="J227" s="82">
        <v>45.853625766857377</v>
      </c>
      <c r="K227" s="82"/>
      <c r="L227" s="137">
        <v>120.12</v>
      </c>
      <c r="M227" s="137">
        <v>234.51268268198658</v>
      </c>
      <c r="N227" s="138">
        <v>5499993.2927604327</v>
      </c>
      <c r="O227" s="138">
        <v>390170000</v>
      </c>
      <c r="P227" s="138">
        <v>145182000</v>
      </c>
      <c r="Q227" s="138">
        <v>244988000</v>
      </c>
      <c r="R227" s="87">
        <f t="shared" si="6"/>
        <v>5499993.2927604327</v>
      </c>
      <c r="S227" s="138">
        <v>390170000</v>
      </c>
      <c r="T227" s="87">
        <f t="shared" si="7"/>
        <v>10737747.101383464</v>
      </c>
      <c r="U227" s="135"/>
      <c r="V227" s="115" t="s">
        <v>2043</v>
      </c>
      <c r="W227" s="115" t="s">
        <v>2043</v>
      </c>
      <c r="X227" s="115" t="s">
        <v>772</v>
      </c>
    </row>
    <row r="228" spans="1:24">
      <c r="A228" s="135"/>
      <c r="B228" s="135">
        <v>18</v>
      </c>
      <c r="C228" s="82">
        <v>1</v>
      </c>
      <c r="D228" s="82">
        <v>13</v>
      </c>
      <c r="E228" s="82"/>
      <c r="F228" s="83">
        <v>1311</v>
      </c>
      <c r="G228" s="82">
        <v>5</v>
      </c>
      <c r="H228" s="82">
        <v>39.068708888003378</v>
      </c>
      <c r="I228" s="82">
        <v>68.539056915129208</v>
      </c>
      <c r="J228" s="82">
        <v>45.853625766857377</v>
      </c>
      <c r="K228" s="82"/>
      <c r="L228" s="137">
        <v>120.12</v>
      </c>
      <c r="M228" s="137">
        <v>234.51268268198658</v>
      </c>
      <c r="N228" s="138">
        <v>5499993.2927604327</v>
      </c>
      <c r="O228" s="138">
        <v>390170000</v>
      </c>
      <c r="P228" s="138">
        <v>145182000</v>
      </c>
      <c r="Q228" s="138">
        <v>244988000</v>
      </c>
      <c r="R228" s="87">
        <f t="shared" si="6"/>
        <v>5499993.2927604327</v>
      </c>
      <c r="S228" s="138">
        <v>390170000</v>
      </c>
      <c r="T228" s="87">
        <f t="shared" si="7"/>
        <v>10737747.101383464</v>
      </c>
      <c r="U228" s="135"/>
      <c r="V228" s="115" t="s">
        <v>2043</v>
      </c>
      <c r="W228" s="115" t="s">
        <v>2043</v>
      </c>
      <c r="X228" s="115" t="s">
        <v>772</v>
      </c>
    </row>
    <row r="229" spans="1:24">
      <c r="A229" s="135"/>
      <c r="B229" s="135">
        <v>18</v>
      </c>
      <c r="C229" s="82">
        <v>1</v>
      </c>
      <c r="D229" s="82">
        <v>13</v>
      </c>
      <c r="E229" s="82"/>
      <c r="F229" s="83">
        <v>1312</v>
      </c>
      <c r="G229" s="82">
        <v>5</v>
      </c>
      <c r="H229" s="82">
        <v>39.068708888003378</v>
      </c>
      <c r="I229" s="82">
        <v>68.539056915129208</v>
      </c>
      <c r="J229" s="82">
        <v>45.853625766857377</v>
      </c>
      <c r="K229" s="82"/>
      <c r="L229" s="137">
        <v>120.12</v>
      </c>
      <c r="M229" s="137">
        <v>234.51268268198658</v>
      </c>
      <c r="N229" s="138">
        <v>5499993.2927604327</v>
      </c>
      <c r="O229" s="138">
        <v>390170000</v>
      </c>
      <c r="P229" s="138">
        <v>145182000</v>
      </c>
      <c r="Q229" s="138">
        <v>244988000</v>
      </c>
      <c r="R229" s="87">
        <f t="shared" si="6"/>
        <v>5499993.2927604327</v>
      </c>
      <c r="S229" s="138">
        <v>390170000</v>
      </c>
      <c r="T229" s="87">
        <f t="shared" si="7"/>
        <v>10737747.101383464</v>
      </c>
      <c r="U229" s="135"/>
      <c r="V229" s="115" t="s">
        <v>2043</v>
      </c>
      <c r="W229" s="115" t="s">
        <v>2043</v>
      </c>
      <c r="X229" s="115" t="s">
        <v>772</v>
      </c>
    </row>
    <row r="230" spans="1:24">
      <c r="A230" s="135"/>
      <c r="B230" s="135">
        <v>18</v>
      </c>
      <c r="C230" s="82">
        <v>1</v>
      </c>
      <c r="D230" s="82">
        <v>13</v>
      </c>
      <c r="E230" s="82"/>
      <c r="F230" s="83">
        <v>1313</v>
      </c>
      <c r="G230" s="82">
        <v>5</v>
      </c>
      <c r="H230" s="82">
        <v>39.068708888003378</v>
      </c>
      <c r="I230" s="82">
        <v>68.539056915129208</v>
      </c>
      <c r="J230" s="82">
        <v>45.853625766857377</v>
      </c>
      <c r="K230" s="82"/>
      <c r="L230" s="137">
        <v>120.12</v>
      </c>
      <c r="M230" s="137">
        <v>234.51268268198658</v>
      </c>
      <c r="N230" s="138">
        <v>5499993.2927604327</v>
      </c>
      <c r="O230" s="138">
        <v>390170000</v>
      </c>
      <c r="P230" s="138">
        <v>145182000</v>
      </c>
      <c r="Q230" s="138">
        <v>244988000</v>
      </c>
      <c r="R230" s="87">
        <f t="shared" si="6"/>
        <v>5499993.2927604327</v>
      </c>
      <c r="S230" s="138">
        <v>390170000</v>
      </c>
      <c r="T230" s="87">
        <f t="shared" si="7"/>
        <v>10737747.101383464</v>
      </c>
      <c r="U230" s="135"/>
      <c r="V230" s="115" t="s">
        <v>2043</v>
      </c>
      <c r="W230" s="115" t="s">
        <v>2043</v>
      </c>
      <c r="X230" s="115" t="s">
        <v>772</v>
      </c>
    </row>
    <row r="231" spans="1:24">
      <c r="A231" s="135"/>
      <c r="B231" s="135">
        <v>18</v>
      </c>
      <c r="C231" s="82">
        <v>1</v>
      </c>
      <c r="D231" s="82">
        <v>13</v>
      </c>
      <c r="E231" s="82"/>
      <c r="F231" s="83">
        <v>1314</v>
      </c>
      <c r="G231" s="82">
        <v>5</v>
      </c>
      <c r="H231" s="82">
        <v>39.068708888003378</v>
      </c>
      <c r="I231" s="82">
        <v>68.539056915129208</v>
      </c>
      <c r="J231" s="82">
        <v>45.853625766857377</v>
      </c>
      <c r="K231" s="82"/>
      <c r="L231" s="137">
        <v>120.12</v>
      </c>
      <c r="M231" s="137">
        <v>234.51268268198658</v>
      </c>
      <c r="N231" s="138">
        <v>5499993.2927604327</v>
      </c>
      <c r="O231" s="138">
        <v>390170000</v>
      </c>
      <c r="P231" s="138">
        <v>145182000</v>
      </c>
      <c r="Q231" s="138">
        <v>244988000</v>
      </c>
      <c r="R231" s="87">
        <f t="shared" si="6"/>
        <v>5499993.2927604327</v>
      </c>
      <c r="S231" s="138">
        <v>390170000</v>
      </c>
      <c r="T231" s="87">
        <f t="shared" si="7"/>
        <v>10737747.101383464</v>
      </c>
      <c r="U231" s="135"/>
      <c r="V231" s="115" t="s">
        <v>2043</v>
      </c>
      <c r="W231" s="115" t="s">
        <v>2043</v>
      </c>
      <c r="X231" s="115" t="s">
        <v>772</v>
      </c>
    </row>
    <row r="232" spans="1:24">
      <c r="A232" s="135"/>
      <c r="B232" s="135">
        <v>18</v>
      </c>
      <c r="C232" s="82">
        <v>1</v>
      </c>
      <c r="D232" s="82">
        <v>13</v>
      </c>
      <c r="E232" s="82"/>
      <c r="F232" s="83">
        <v>1315</v>
      </c>
      <c r="G232" s="82">
        <v>5</v>
      </c>
      <c r="H232" s="82">
        <v>39.068708888003378</v>
      </c>
      <c r="I232" s="82">
        <v>68.539056915129208</v>
      </c>
      <c r="J232" s="82">
        <v>45.853625766857377</v>
      </c>
      <c r="K232" s="82"/>
      <c r="L232" s="137">
        <v>120.12</v>
      </c>
      <c r="M232" s="137">
        <v>234.51268268198658</v>
      </c>
      <c r="N232" s="138">
        <v>5499993.2927604327</v>
      </c>
      <c r="O232" s="138">
        <v>390170000</v>
      </c>
      <c r="P232" s="138">
        <v>145182000</v>
      </c>
      <c r="Q232" s="138">
        <v>244988000</v>
      </c>
      <c r="R232" s="87">
        <f t="shared" si="6"/>
        <v>5499993.2927604327</v>
      </c>
      <c r="S232" s="138">
        <v>390170000</v>
      </c>
      <c r="T232" s="87">
        <f t="shared" si="7"/>
        <v>10737747.101383464</v>
      </c>
      <c r="U232" s="135"/>
      <c r="V232" s="115" t="s">
        <v>2043</v>
      </c>
      <c r="W232" s="115" t="s">
        <v>2043</v>
      </c>
      <c r="X232" s="115" t="s">
        <v>772</v>
      </c>
    </row>
    <row r="233" spans="1:24">
      <c r="A233" s="135"/>
      <c r="B233" s="135">
        <v>18</v>
      </c>
      <c r="C233" s="82">
        <v>1</v>
      </c>
      <c r="D233" s="82">
        <v>13</v>
      </c>
      <c r="E233" s="82"/>
      <c r="F233" s="83">
        <v>1316</v>
      </c>
      <c r="G233" s="82">
        <v>5</v>
      </c>
      <c r="H233" s="82">
        <v>41.592628143505422</v>
      </c>
      <c r="I233" s="82">
        <v>72.966821497724951</v>
      </c>
      <c r="J233" s="82">
        <v>48.815864660886788</v>
      </c>
      <c r="K233" s="82"/>
      <c r="L233" s="137">
        <v>127.88</v>
      </c>
      <c r="M233" s="137">
        <v>249.66268615861173</v>
      </c>
      <c r="N233" s="138">
        <v>5499996.1058679344</v>
      </c>
      <c r="O233" s="138">
        <v>415376000</v>
      </c>
      <c r="P233" s="138">
        <v>154561000</v>
      </c>
      <c r="Q233" s="138">
        <v>260815000</v>
      </c>
      <c r="R233" s="87">
        <f t="shared" si="6"/>
        <v>5499996.1058679344</v>
      </c>
      <c r="S233" s="138">
        <v>415376000</v>
      </c>
      <c r="T233" s="87">
        <f t="shared" si="7"/>
        <v>10737752.593469603</v>
      </c>
      <c r="U233" s="135"/>
      <c r="V233" s="115" t="s">
        <v>2043</v>
      </c>
      <c r="W233" s="115" t="s">
        <v>2043</v>
      </c>
      <c r="X233" s="115" t="s">
        <v>772</v>
      </c>
    </row>
    <row r="234" spans="1:24">
      <c r="A234" s="135"/>
      <c r="B234" s="135">
        <v>18</v>
      </c>
      <c r="C234" s="82">
        <v>1</v>
      </c>
      <c r="D234" s="82">
        <v>14</v>
      </c>
      <c r="E234" s="82"/>
      <c r="F234" s="83">
        <v>1401</v>
      </c>
      <c r="G234" s="82">
        <v>5</v>
      </c>
      <c r="H234" s="82">
        <v>41.592628143505422</v>
      </c>
      <c r="I234" s="82">
        <v>72.966821497724951</v>
      </c>
      <c r="J234" s="82">
        <v>48.815864660886788</v>
      </c>
      <c r="K234" s="82"/>
      <c r="L234" s="137">
        <v>127.88</v>
      </c>
      <c r="M234" s="137">
        <v>249.66268615861173</v>
      </c>
      <c r="N234" s="138">
        <v>5549994.1445022253</v>
      </c>
      <c r="O234" s="138">
        <v>419152000</v>
      </c>
      <c r="P234" s="138">
        <v>155966000</v>
      </c>
      <c r="Q234" s="138">
        <v>263186000</v>
      </c>
      <c r="R234" s="87">
        <f t="shared" si="6"/>
        <v>5549994.1445022253</v>
      </c>
      <c r="S234" s="138">
        <v>419152000</v>
      </c>
      <c r="T234" s="87">
        <f t="shared" si="7"/>
        <v>10835364.76603841</v>
      </c>
      <c r="U234" s="135"/>
      <c r="V234" s="115" t="s">
        <v>2043</v>
      </c>
      <c r="W234" s="115" t="s">
        <v>2043</v>
      </c>
      <c r="X234" s="115" t="s">
        <v>772</v>
      </c>
    </row>
    <row r="235" spans="1:24">
      <c r="A235" s="135"/>
      <c r="B235" s="135">
        <v>18</v>
      </c>
      <c r="C235" s="82">
        <v>1</v>
      </c>
      <c r="D235" s="82">
        <v>14</v>
      </c>
      <c r="E235" s="82"/>
      <c r="F235" s="83">
        <v>1402</v>
      </c>
      <c r="G235" s="82">
        <v>5</v>
      </c>
      <c r="H235" s="82">
        <v>39.068708888003378</v>
      </c>
      <c r="I235" s="82">
        <v>68.539056915129208</v>
      </c>
      <c r="J235" s="82">
        <v>45.853625766857377</v>
      </c>
      <c r="K235" s="82"/>
      <c r="L235" s="137">
        <v>120.12</v>
      </c>
      <c r="M235" s="137">
        <v>234.51268268198658</v>
      </c>
      <c r="N235" s="138">
        <v>5549993.2317855274</v>
      </c>
      <c r="O235" s="138">
        <v>393717000</v>
      </c>
      <c r="P235" s="138">
        <v>146502000</v>
      </c>
      <c r="Q235" s="138">
        <v>247215000</v>
      </c>
      <c r="R235" s="87">
        <f t="shared" si="6"/>
        <v>5549993.2317855274</v>
      </c>
      <c r="S235" s="138">
        <v>393717000</v>
      </c>
      <c r="T235" s="87">
        <f t="shared" si="7"/>
        <v>10835362.984123314</v>
      </c>
      <c r="U235" s="135"/>
      <c r="V235" s="115" t="s">
        <v>2043</v>
      </c>
      <c r="W235" s="115" t="s">
        <v>2043</v>
      </c>
      <c r="X235" s="115" t="s">
        <v>772</v>
      </c>
    </row>
    <row r="236" spans="1:24">
      <c r="A236" s="135"/>
      <c r="B236" s="135">
        <v>18</v>
      </c>
      <c r="C236" s="82">
        <v>1</v>
      </c>
      <c r="D236" s="82">
        <v>14</v>
      </c>
      <c r="E236" s="82"/>
      <c r="F236" s="83">
        <v>1403</v>
      </c>
      <c r="G236" s="82">
        <v>5</v>
      </c>
      <c r="H236" s="82">
        <v>39.068708888003378</v>
      </c>
      <c r="I236" s="82">
        <v>68.539056915129208</v>
      </c>
      <c r="J236" s="82">
        <v>45.853625766857377</v>
      </c>
      <c r="K236" s="82"/>
      <c r="L236" s="137">
        <v>120.12</v>
      </c>
      <c r="M236" s="137">
        <v>234.51268268198658</v>
      </c>
      <c r="N236" s="138">
        <v>5549993.2317855274</v>
      </c>
      <c r="O236" s="138">
        <v>393717000</v>
      </c>
      <c r="P236" s="138">
        <v>146502000</v>
      </c>
      <c r="Q236" s="138">
        <v>247215000</v>
      </c>
      <c r="R236" s="87">
        <f t="shared" si="6"/>
        <v>5549993.2317855274</v>
      </c>
      <c r="S236" s="138">
        <v>393717000</v>
      </c>
      <c r="T236" s="87">
        <f t="shared" si="7"/>
        <v>10835362.984123314</v>
      </c>
      <c r="U236" s="135"/>
      <c r="V236" s="115" t="s">
        <v>2043</v>
      </c>
      <c r="W236" s="115" t="s">
        <v>2043</v>
      </c>
      <c r="X236" s="115" t="s">
        <v>772</v>
      </c>
    </row>
    <row r="237" spans="1:24">
      <c r="A237" s="135"/>
      <c r="B237" s="135">
        <v>18</v>
      </c>
      <c r="C237" s="82">
        <v>1</v>
      </c>
      <c r="D237" s="82">
        <v>14</v>
      </c>
      <c r="E237" s="82"/>
      <c r="F237" s="83">
        <v>1404</v>
      </c>
      <c r="G237" s="82">
        <v>5</v>
      </c>
      <c r="H237" s="82">
        <v>39.068708888003378</v>
      </c>
      <c r="I237" s="82">
        <v>68.539056915129208</v>
      </c>
      <c r="J237" s="82">
        <v>45.853625766857377</v>
      </c>
      <c r="K237" s="82"/>
      <c r="L237" s="137">
        <v>120.12</v>
      </c>
      <c r="M237" s="137">
        <v>234.51268268198658</v>
      </c>
      <c r="N237" s="138">
        <v>5549993.2317855274</v>
      </c>
      <c r="O237" s="138">
        <v>393717000</v>
      </c>
      <c r="P237" s="138">
        <v>146502000</v>
      </c>
      <c r="Q237" s="138">
        <v>247215000</v>
      </c>
      <c r="R237" s="87">
        <f t="shared" si="6"/>
        <v>5549993.2317855274</v>
      </c>
      <c r="S237" s="138">
        <v>393717000</v>
      </c>
      <c r="T237" s="87">
        <f t="shared" si="7"/>
        <v>10835362.984123314</v>
      </c>
      <c r="U237" s="135"/>
      <c r="V237" s="115" t="s">
        <v>2043</v>
      </c>
      <c r="W237" s="115" t="s">
        <v>2043</v>
      </c>
      <c r="X237" s="115" t="s">
        <v>772</v>
      </c>
    </row>
    <row r="238" spans="1:24">
      <c r="A238" s="135"/>
      <c r="B238" s="135">
        <v>18</v>
      </c>
      <c r="C238" s="82">
        <v>1</v>
      </c>
      <c r="D238" s="82">
        <v>14</v>
      </c>
      <c r="E238" s="82"/>
      <c r="F238" s="83">
        <v>1405</v>
      </c>
      <c r="G238" s="82">
        <v>5</v>
      </c>
      <c r="H238" s="82">
        <v>39.068708888003378</v>
      </c>
      <c r="I238" s="82">
        <v>68.539056915129208</v>
      </c>
      <c r="J238" s="82">
        <v>45.853625766857377</v>
      </c>
      <c r="K238" s="82"/>
      <c r="L238" s="137">
        <v>120.12</v>
      </c>
      <c r="M238" s="137">
        <v>234.51268268198658</v>
      </c>
      <c r="N238" s="138">
        <v>5549993.2317855274</v>
      </c>
      <c r="O238" s="138">
        <v>393717000</v>
      </c>
      <c r="P238" s="138">
        <v>146502000</v>
      </c>
      <c r="Q238" s="138">
        <v>247215000</v>
      </c>
      <c r="R238" s="87">
        <f t="shared" si="6"/>
        <v>5549993.2317855274</v>
      </c>
      <c r="S238" s="138">
        <v>393717000</v>
      </c>
      <c r="T238" s="87">
        <f t="shared" si="7"/>
        <v>10835362.984123314</v>
      </c>
      <c r="U238" s="135"/>
      <c r="V238" s="115" t="s">
        <v>2043</v>
      </c>
      <c r="W238" s="115" t="s">
        <v>2043</v>
      </c>
      <c r="X238" s="115" t="s">
        <v>772</v>
      </c>
    </row>
    <row r="239" spans="1:24">
      <c r="A239" s="135"/>
      <c r="B239" s="135">
        <v>18</v>
      </c>
      <c r="C239" s="82">
        <v>1</v>
      </c>
      <c r="D239" s="82">
        <v>14</v>
      </c>
      <c r="E239" s="82"/>
      <c r="F239" s="83">
        <v>1406</v>
      </c>
      <c r="G239" s="82">
        <v>5</v>
      </c>
      <c r="H239" s="82">
        <v>39.068708888003378</v>
      </c>
      <c r="I239" s="82">
        <v>68.539056915129208</v>
      </c>
      <c r="J239" s="82">
        <v>45.853625766857377</v>
      </c>
      <c r="K239" s="82"/>
      <c r="L239" s="137">
        <v>120.12</v>
      </c>
      <c r="M239" s="137">
        <v>234.51268268198658</v>
      </c>
      <c r="N239" s="138">
        <v>5549993.2317855274</v>
      </c>
      <c r="O239" s="138">
        <v>393717000</v>
      </c>
      <c r="P239" s="138">
        <v>146502000</v>
      </c>
      <c r="Q239" s="138">
        <v>247215000</v>
      </c>
      <c r="R239" s="87">
        <f t="shared" si="6"/>
        <v>5549993.2317855274</v>
      </c>
      <c r="S239" s="138">
        <v>393717000</v>
      </c>
      <c r="T239" s="87">
        <f t="shared" si="7"/>
        <v>10835362.984123314</v>
      </c>
      <c r="U239" s="135"/>
      <c r="V239" s="115" t="s">
        <v>2043</v>
      </c>
      <c r="W239" s="115" t="s">
        <v>2043</v>
      </c>
      <c r="X239" s="115" t="s">
        <v>772</v>
      </c>
    </row>
    <row r="240" spans="1:24">
      <c r="A240" s="135"/>
      <c r="B240" s="135">
        <v>18</v>
      </c>
      <c r="C240" s="82">
        <v>1</v>
      </c>
      <c r="D240" s="82">
        <v>14</v>
      </c>
      <c r="E240" s="82"/>
      <c r="F240" s="83">
        <v>1407</v>
      </c>
      <c r="G240" s="82">
        <v>5</v>
      </c>
      <c r="H240" s="82">
        <v>39.068708888003378</v>
      </c>
      <c r="I240" s="82">
        <v>68.539056915129208</v>
      </c>
      <c r="J240" s="82">
        <v>45.853625766857377</v>
      </c>
      <c r="K240" s="82"/>
      <c r="L240" s="137">
        <v>120.12</v>
      </c>
      <c r="M240" s="137">
        <v>234.51268268198658</v>
      </c>
      <c r="N240" s="138">
        <v>5549993.2317855274</v>
      </c>
      <c r="O240" s="138">
        <v>393717000</v>
      </c>
      <c r="P240" s="138">
        <v>146502000</v>
      </c>
      <c r="Q240" s="138">
        <v>247215000</v>
      </c>
      <c r="R240" s="87">
        <f t="shared" si="6"/>
        <v>5549993.2317855274</v>
      </c>
      <c r="S240" s="138">
        <v>393717000</v>
      </c>
      <c r="T240" s="87">
        <f t="shared" si="7"/>
        <v>10835362.984123314</v>
      </c>
      <c r="U240" s="135"/>
      <c r="V240" s="115" t="s">
        <v>2043</v>
      </c>
      <c r="W240" s="115" t="s">
        <v>2043</v>
      </c>
      <c r="X240" s="115" t="s">
        <v>772</v>
      </c>
    </row>
    <row r="241" spans="1:24">
      <c r="A241" s="135"/>
      <c r="B241" s="135">
        <v>18</v>
      </c>
      <c r="C241" s="82">
        <v>1</v>
      </c>
      <c r="D241" s="82">
        <v>14</v>
      </c>
      <c r="E241" s="82"/>
      <c r="F241" s="83">
        <v>1408</v>
      </c>
      <c r="G241" s="82">
        <v>5</v>
      </c>
      <c r="H241" s="82">
        <v>54.86271907449558</v>
      </c>
      <c r="I241" s="82">
        <v>96.246820849517093</v>
      </c>
      <c r="J241" s="82">
        <v>64.390522763515662</v>
      </c>
      <c r="K241" s="82"/>
      <c r="L241" s="137">
        <v>168.68</v>
      </c>
      <c r="M241" s="137">
        <v>329.31734361303279</v>
      </c>
      <c r="N241" s="138">
        <v>5549993.4223226225</v>
      </c>
      <c r="O241" s="138">
        <v>552882000</v>
      </c>
      <c r="P241" s="138">
        <v>205727000</v>
      </c>
      <c r="Q241" s="138">
        <v>347155000</v>
      </c>
      <c r="R241" s="87">
        <f t="shared" si="6"/>
        <v>5549993.4223226225</v>
      </c>
      <c r="S241" s="138">
        <v>552882000</v>
      </c>
      <c r="T241" s="87">
        <f t="shared" si="7"/>
        <v>10835363.356112704</v>
      </c>
      <c r="U241" s="135"/>
      <c r="V241" s="115" t="s">
        <v>2043</v>
      </c>
      <c r="W241" s="115" t="s">
        <v>2043</v>
      </c>
      <c r="X241" s="115" t="s">
        <v>772</v>
      </c>
    </row>
    <row r="242" spans="1:24">
      <c r="A242" s="135"/>
      <c r="B242" s="135">
        <v>18</v>
      </c>
      <c r="C242" s="82">
        <v>1</v>
      </c>
      <c r="D242" s="82">
        <v>14</v>
      </c>
      <c r="E242" s="82"/>
      <c r="F242" s="83">
        <v>1409</v>
      </c>
      <c r="G242" s="82">
        <v>5</v>
      </c>
      <c r="H242" s="82">
        <v>41.592628143505422</v>
      </c>
      <c r="I242" s="82">
        <v>72.966821497724951</v>
      </c>
      <c r="J242" s="82">
        <v>48.815864660886788</v>
      </c>
      <c r="K242" s="82"/>
      <c r="L242" s="137">
        <v>127.88</v>
      </c>
      <c r="M242" s="137">
        <v>249.66268615861173</v>
      </c>
      <c r="N242" s="138">
        <v>5549994.1445022253</v>
      </c>
      <c r="O242" s="138">
        <v>419152000</v>
      </c>
      <c r="P242" s="138">
        <v>155966000</v>
      </c>
      <c r="Q242" s="138">
        <v>263186000</v>
      </c>
      <c r="R242" s="87">
        <f t="shared" si="6"/>
        <v>5549994.1445022253</v>
      </c>
      <c r="S242" s="138">
        <v>419152000</v>
      </c>
      <c r="T242" s="87">
        <f t="shared" si="7"/>
        <v>10835364.76603841</v>
      </c>
      <c r="U242" s="135"/>
      <c r="V242" s="115" t="s">
        <v>2043</v>
      </c>
      <c r="W242" s="115" t="s">
        <v>2043</v>
      </c>
      <c r="X242" s="115" t="s">
        <v>772</v>
      </c>
    </row>
    <row r="243" spans="1:24">
      <c r="A243" s="135"/>
      <c r="B243" s="135">
        <v>18</v>
      </c>
      <c r="C243" s="82">
        <v>1</v>
      </c>
      <c r="D243" s="82">
        <v>14</v>
      </c>
      <c r="E243" s="82"/>
      <c r="F243" s="83">
        <v>1410</v>
      </c>
      <c r="G243" s="82">
        <v>5</v>
      </c>
      <c r="H243" s="82">
        <v>39.068708888003378</v>
      </c>
      <c r="I243" s="82">
        <v>68.539056915129208</v>
      </c>
      <c r="J243" s="82">
        <v>45.853625766857377</v>
      </c>
      <c r="K243" s="82"/>
      <c r="L243" s="137">
        <v>120.12</v>
      </c>
      <c r="M243" s="137">
        <v>234.51268268198658</v>
      </c>
      <c r="N243" s="138">
        <v>5549993.2317855274</v>
      </c>
      <c r="O243" s="138">
        <v>393717000</v>
      </c>
      <c r="P243" s="138">
        <v>146502000</v>
      </c>
      <c r="Q243" s="138">
        <v>247215000</v>
      </c>
      <c r="R243" s="87">
        <f t="shared" si="6"/>
        <v>5549993.2317855274</v>
      </c>
      <c r="S243" s="138">
        <v>393717000</v>
      </c>
      <c r="T243" s="87">
        <f t="shared" si="7"/>
        <v>10835362.984123314</v>
      </c>
      <c r="U243" s="135"/>
      <c r="V243" s="115" t="s">
        <v>2043</v>
      </c>
      <c r="W243" s="115" t="s">
        <v>2043</v>
      </c>
      <c r="X243" s="115" t="s">
        <v>772</v>
      </c>
    </row>
    <row r="244" spans="1:24">
      <c r="A244" s="135"/>
      <c r="B244" s="135">
        <v>18</v>
      </c>
      <c r="C244" s="82">
        <v>1</v>
      </c>
      <c r="D244" s="82">
        <v>14</v>
      </c>
      <c r="E244" s="82"/>
      <c r="F244" s="83">
        <v>1411</v>
      </c>
      <c r="G244" s="82">
        <v>5</v>
      </c>
      <c r="H244" s="82">
        <v>39.068708888003378</v>
      </c>
      <c r="I244" s="82">
        <v>68.539056915129208</v>
      </c>
      <c r="J244" s="82">
        <v>45.853625766857377</v>
      </c>
      <c r="K244" s="82"/>
      <c r="L244" s="137">
        <v>120.12</v>
      </c>
      <c r="M244" s="137">
        <v>234.51268268198658</v>
      </c>
      <c r="N244" s="138">
        <v>5549993.2317855274</v>
      </c>
      <c r="O244" s="138">
        <v>393717000</v>
      </c>
      <c r="P244" s="138">
        <v>146502000</v>
      </c>
      <c r="Q244" s="138">
        <v>247215000</v>
      </c>
      <c r="R244" s="87">
        <f t="shared" si="6"/>
        <v>5549993.2317855274</v>
      </c>
      <c r="S244" s="138">
        <v>393717000</v>
      </c>
      <c r="T244" s="87">
        <f t="shared" si="7"/>
        <v>10835362.984123314</v>
      </c>
      <c r="U244" s="135"/>
      <c r="V244" s="115" t="s">
        <v>2043</v>
      </c>
      <c r="W244" s="115" t="s">
        <v>2043</v>
      </c>
      <c r="X244" s="115" t="s">
        <v>772</v>
      </c>
    </row>
    <row r="245" spans="1:24">
      <c r="A245" s="135"/>
      <c r="B245" s="135">
        <v>18</v>
      </c>
      <c r="C245" s="82">
        <v>1</v>
      </c>
      <c r="D245" s="82">
        <v>14</v>
      </c>
      <c r="E245" s="82"/>
      <c r="F245" s="83">
        <v>1412</v>
      </c>
      <c r="G245" s="82">
        <v>5</v>
      </c>
      <c r="H245" s="82">
        <v>39.068708888003378</v>
      </c>
      <c r="I245" s="82">
        <v>68.539056915129208</v>
      </c>
      <c r="J245" s="82">
        <v>45.853625766857377</v>
      </c>
      <c r="K245" s="82"/>
      <c r="L245" s="137">
        <v>120.12</v>
      </c>
      <c r="M245" s="137">
        <v>234.51268268198658</v>
      </c>
      <c r="N245" s="138">
        <v>5549993.2317855274</v>
      </c>
      <c r="O245" s="138">
        <v>393717000</v>
      </c>
      <c r="P245" s="138">
        <v>146502000</v>
      </c>
      <c r="Q245" s="138">
        <v>247215000</v>
      </c>
      <c r="R245" s="87">
        <f t="shared" si="6"/>
        <v>5549993.2317855274</v>
      </c>
      <c r="S245" s="138">
        <v>393717000</v>
      </c>
      <c r="T245" s="87">
        <f t="shared" si="7"/>
        <v>10835362.984123314</v>
      </c>
      <c r="U245" s="135"/>
      <c r="V245" s="115" t="s">
        <v>2043</v>
      </c>
      <c r="W245" s="115" t="s">
        <v>2043</v>
      </c>
      <c r="X245" s="115" t="s">
        <v>772</v>
      </c>
    </row>
    <row r="246" spans="1:24">
      <c r="A246" s="135"/>
      <c r="B246" s="135">
        <v>18</v>
      </c>
      <c r="C246" s="82">
        <v>1</v>
      </c>
      <c r="D246" s="82">
        <v>14</v>
      </c>
      <c r="E246" s="82"/>
      <c r="F246" s="83">
        <v>1413</v>
      </c>
      <c r="G246" s="82">
        <v>5</v>
      </c>
      <c r="H246" s="82">
        <v>39.068708888003378</v>
      </c>
      <c r="I246" s="82">
        <v>68.539056915129208</v>
      </c>
      <c r="J246" s="82">
        <v>45.853625766857377</v>
      </c>
      <c r="K246" s="82"/>
      <c r="L246" s="137">
        <v>120.12</v>
      </c>
      <c r="M246" s="137">
        <v>234.51268268198658</v>
      </c>
      <c r="N246" s="138">
        <v>5549993.2317855274</v>
      </c>
      <c r="O246" s="138">
        <v>393717000</v>
      </c>
      <c r="P246" s="138">
        <v>146502000</v>
      </c>
      <c r="Q246" s="138">
        <v>247215000</v>
      </c>
      <c r="R246" s="87">
        <f t="shared" si="6"/>
        <v>5549993.2317855274</v>
      </c>
      <c r="S246" s="138">
        <v>393717000</v>
      </c>
      <c r="T246" s="87">
        <f t="shared" si="7"/>
        <v>10835362.984123314</v>
      </c>
      <c r="U246" s="135"/>
      <c r="V246" s="115" t="s">
        <v>2043</v>
      </c>
      <c r="W246" s="115" t="s">
        <v>2043</v>
      </c>
      <c r="X246" s="115" t="s">
        <v>772</v>
      </c>
    </row>
    <row r="247" spans="1:24">
      <c r="A247" s="135"/>
      <c r="B247" s="135">
        <v>18</v>
      </c>
      <c r="C247" s="82">
        <v>1</v>
      </c>
      <c r="D247" s="82">
        <v>14</v>
      </c>
      <c r="E247" s="82"/>
      <c r="F247" s="83">
        <v>1414</v>
      </c>
      <c r="G247" s="82">
        <v>5</v>
      </c>
      <c r="H247" s="82">
        <v>39.068708888003378</v>
      </c>
      <c r="I247" s="82">
        <v>68.539056915129208</v>
      </c>
      <c r="J247" s="82">
        <v>45.853625766857377</v>
      </c>
      <c r="K247" s="82"/>
      <c r="L247" s="137">
        <v>120.12</v>
      </c>
      <c r="M247" s="137">
        <v>234.51268268198658</v>
      </c>
      <c r="N247" s="138">
        <v>5549993.2317855274</v>
      </c>
      <c r="O247" s="138">
        <v>393717000</v>
      </c>
      <c r="P247" s="138">
        <v>146502000</v>
      </c>
      <c r="Q247" s="138">
        <v>247215000</v>
      </c>
      <c r="R247" s="87">
        <f t="shared" si="6"/>
        <v>5549993.2317855274</v>
      </c>
      <c r="S247" s="138">
        <v>393717000</v>
      </c>
      <c r="T247" s="87">
        <f t="shared" si="7"/>
        <v>10835362.984123314</v>
      </c>
      <c r="U247" s="135"/>
      <c r="V247" s="115" t="s">
        <v>2043</v>
      </c>
      <c r="W247" s="115" t="s">
        <v>2043</v>
      </c>
      <c r="X247" s="115" t="s">
        <v>772</v>
      </c>
    </row>
    <row r="248" spans="1:24">
      <c r="A248" s="135"/>
      <c r="B248" s="135">
        <v>18</v>
      </c>
      <c r="C248" s="82">
        <v>1</v>
      </c>
      <c r="D248" s="82">
        <v>14</v>
      </c>
      <c r="E248" s="82"/>
      <c r="F248" s="83">
        <v>1415</v>
      </c>
      <c r="G248" s="82">
        <v>5</v>
      </c>
      <c r="H248" s="82">
        <v>39.068708888003378</v>
      </c>
      <c r="I248" s="82">
        <v>68.539056915129208</v>
      </c>
      <c r="J248" s="82">
        <v>45.853625766857377</v>
      </c>
      <c r="K248" s="82"/>
      <c r="L248" s="137">
        <v>120.12</v>
      </c>
      <c r="M248" s="137">
        <v>234.51268268198658</v>
      </c>
      <c r="N248" s="138">
        <v>5549993.2317855274</v>
      </c>
      <c r="O248" s="138">
        <v>393717000</v>
      </c>
      <c r="P248" s="138">
        <v>146502000</v>
      </c>
      <c r="Q248" s="138">
        <v>247215000</v>
      </c>
      <c r="R248" s="87">
        <f t="shared" si="6"/>
        <v>5549993.2317855274</v>
      </c>
      <c r="S248" s="138">
        <v>393717000</v>
      </c>
      <c r="T248" s="87">
        <f t="shared" si="7"/>
        <v>10835362.984123314</v>
      </c>
      <c r="U248" s="135"/>
      <c r="V248" s="115" t="s">
        <v>2043</v>
      </c>
      <c r="W248" s="115" t="s">
        <v>2043</v>
      </c>
      <c r="X248" s="115" t="s">
        <v>772</v>
      </c>
    </row>
    <row r="249" spans="1:24">
      <c r="A249" s="135"/>
      <c r="B249" s="135">
        <v>18</v>
      </c>
      <c r="C249" s="82">
        <v>1</v>
      </c>
      <c r="D249" s="82">
        <v>14</v>
      </c>
      <c r="E249" s="82"/>
      <c r="F249" s="83">
        <v>1416</v>
      </c>
      <c r="G249" s="82">
        <v>5</v>
      </c>
      <c r="H249" s="82">
        <v>61.237566678598697</v>
      </c>
      <c r="I249" s="82">
        <v>107.43034994988783</v>
      </c>
      <c r="J249" s="82">
        <v>71.872466361837382</v>
      </c>
      <c r="K249" s="82"/>
      <c r="L249" s="137">
        <v>188.28</v>
      </c>
      <c r="M249" s="137">
        <v>367.5828163117252</v>
      </c>
      <c r="N249" s="138">
        <v>5549994.5974025782</v>
      </c>
      <c r="O249" s="138">
        <v>617125000</v>
      </c>
      <c r="P249" s="138">
        <v>229632000</v>
      </c>
      <c r="Q249" s="138">
        <v>387493000</v>
      </c>
      <c r="R249" s="87">
        <f t="shared" si="6"/>
        <v>5549994.5974025782</v>
      </c>
      <c r="S249" s="138">
        <v>617125000</v>
      </c>
      <c r="T249" s="87">
        <f t="shared" si="7"/>
        <v>10835365.650244845</v>
      </c>
      <c r="U249" s="135"/>
      <c r="V249" s="115" t="s">
        <v>2043</v>
      </c>
      <c r="W249" s="115" t="s">
        <v>2043</v>
      </c>
      <c r="X249" s="115" t="s">
        <v>772</v>
      </c>
    </row>
    <row r="250" spans="1:24">
      <c r="A250" s="135"/>
      <c r="B250" s="135">
        <v>18</v>
      </c>
      <c r="C250" s="82">
        <v>1</v>
      </c>
      <c r="D250" s="82">
        <v>15</v>
      </c>
      <c r="E250" s="82"/>
      <c r="F250" s="83">
        <v>1501</v>
      </c>
      <c r="G250" s="82">
        <v>5</v>
      </c>
      <c r="H250" s="82">
        <v>28.875457667973187</v>
      </c>
      <c r="I250" s="82">
        <v>50.656822118924168</v>
      </c>
      <c r="J250" s="82">
        <v>33.89015064586745</v>
      </c>
      <c r="K250" s="82"/>
      <c r="L250" s="137">
        <v>88.78</v>
      </c>
      <c r="M250" s="137">
        <v>173.32697276479161</v>
      </c>
      <c r="N250" s="138">
        <v>6199985.9355226755</v>
      </c>
      <c r="O250" s="138">
        <v>325074000</v>
      </c>
      <c r="P250" s="138">
        <v>120960000</v>
      </c>
      <c r="Q250" s="138">
        <v>204114000</v>
      </c>
      <c r="R250" s="87">
        <f t="shared" si="6"/>
        <v>6199985.9355226755</v>
      </c>
      <c r="S250" s="138">
        <v>325074000</v>
      </c>
      <c r="T250" s="87">
        <f t="shared" si="7"/>
        <v>12104356.762654087</v>
      </c>
      <c r="U250" s="135"/>
      <c r="V250" s="115" t="s">
        <v>2043</v>
      </c>
      <c r="W250" s="115" t="s">
        <v>2043</v>
      </c>
      <c r="X250" s="115" t="s">
        <v>772</v>
      </c>
    </row>
    <row r="251" spans="1:24">
      <c r="A251" s="135"/>
      <c r="B251" s="135">
        <v>18</v>
      </c>
      <c r="C251" s="82">
        <v>1</v>
      </c>
      <c r="D251" s="82">
        <v>15</v>
      </c>
      <c r="E251" s="82"/>
      <c r="F251" s="83">
        <v>1502</v>
      </c>
      <c r="G251" s="82">
        <v>5</v>
      </c>
      <c r="H251" s="82">
        <v>27.271988347145207</v>
      </c>
      <c r="I251" s="82">
        <v>47.843822197249281</v>
      </c>
      <c r="J251" s="82">
        <v>32.008212791799792</v>
      </c>
      <c r="K251" s="82"/>
      <c r="L251" s="137">
        <v>83.85</v>
      </c>
      <c r="M251" s="137">
        <v>163.70203498904908</v>
      </c>
      <c r="N251" s="138">
        <v>6199996.6352501251</v>
      </c>
      <c r="O251" s="138">
        <v>307023000</v>
      </c>
      <c r="P251" s="138">
        <v>114243000</v>
      </c>
      <c r="Q251" s="138">
        <v>192780000</v>
      </c>
      <c r="R251" s="87">
        <f t="shared" si="6"/>
        <v>6199996.6352501251</v>
      </c>
      <c r="S251" s="138">
        <v>307023000</v>
      </c>
      <c r="T251" s="87">
        <f t="shared" si="7"/>
        <v>12104377.651946364</v>
      </c>
      <c r="U251" s="135"/>
      <c r="V251" s="115" t="s">
        <v>2043</v>
      </c>
      <c r="W251" s="115" t="s">
        <v>2043</v>
      </c>
      <c r="X251" s="115" t="s">
        <v>772</v>
      </c>
    </row>
    <row r="252" spans="1:24">
      <c r="A252" s="135"/>
      <c r="B252" s="135">
        <v>18</v>
      </c>
      <c r="C252" s="82">
        <v>1</v>
      </c>
      <c r="D252" s="82">
        <v>15</v>
      </c>
      <c r="E252" s="82"/>
      <c r="F252" s="83">
        <v>1503</v>
      </c>
      <c r="G252" s="82">
        <v>5</v>
      </c>
      <c r="H252" s="82">
        <v>27.271988347145207</v>
      </c>
      <c r="I252" s="82">
        <v>47.843822197249281</v>
      </c>
      <c r="J252" s="82">
        <v>32.008212791799792</v>
      </c>
      <c r="K252" s="82"/>
      <c r="L252" s="137">
        <v>83.85</v>
      </c>
      <c r="M252" s="137">
        <v>163.70203498904908</v>
      </c>
      <c r="N252" s="138">
        <v>6199996.6352501251</v>
      </c>
      <c r="O252" s="138">
        <v>307023000</v>
      </c>
      <c r="P252" s="138">
        <v>114243000</v>
      </c>
      <c r="Q252" s="138">
        <v>192780000</v>
      </c>
      <c r="R252" s="87">
        <f t="shared" si="6"/>
        <v>6199996.6352501251</v>
      </c>
      <c r="S252" s="138">
        <v>307023000</v>
      </c>
      <c r="T252" s="87">
        <f t="shared" si="7"/>
        <v>12104377.651946364</v>
      </c>
      <c r="U252" s="135"/>
      <c r="V252" s="115" t="s">
        <v>2043</v>
      </c>
      <c r="W252" s="115" t="s">
        <v>2043</v>
      </c>
      <c r="X252" s="115" t="s">
        <v>772</v>
      </c>
    </row>
    <row r="253" spans="1:24">
      <c r="A253" s="135"/>
      <c r="B253" s="135">
        <v>18</v>
      </c>
      <c r="C253" s="82">
        <v>1</v>
      </c>
      <c r="D253" s="82">
        <v>15</v>
      </c>
      <c r="E253" s="82"/>
      <c r="F253" s="83">
        <v>1504</v>
      </c>
      <c r="G253" s="82">
        <v>5</v>
      </c>
      <c r="H253" s="82">
        <v>27.271988347145207</v>
      </c>
      <c r="I253" s="82">
        <v>47.843822197249281</v>
      </c>
      <c r="J253" s="82">
        <v>32.008212791799792</v>
      </c>
      <c r="K253" s="82"/>
      <c r="L253" s="137">
        <v>83.85</v>
      </c>
      <c r="M253" s="137">
        <v>163.70203498904908</v>
      </c>
      <c r="N253" s="138">
        <v>6199996.6352501251</v>
      </c>
      <c r="O253" s="138">
        <v>307023000</v>
      </c>
      <c r="P253" s="138">
        <v>114243000</v>
      </c>
      <c r="Q253" s="138">
        <v>192780000</v>
      </c>
      <c r="R253" s="87">
        <f t="shared" si="6"/>
        <v>6199996.6352501251</v>
      </c>
      <c r="S253" s="138">
        <v>307023000</v>
      </c>
      <c r="T253" s="87">
        <f t="shared" si="7"/>
        <v>12104377.651946364</v>
      </c>
      <c r="U253" s="135"/>
      <c r="V253" s="115" t="s">
        <v>2043</v>
      </c>
      <c r="W253" s="115" t="s">
        <v>2043</v>
      </c>
      <c r="X253" s="115" t="s">
        <v>772</v>
      </c>
    </row>
    <row r="254" spans="1:24">
      <c r="A254" s="135"/>
      <c r="B254" s="135">
        <v>18</v>
      </c>
      <c r="C254" s="82">
        <v>1</v>
      </c>
      <c r="D254" s="82">
        <v>15</v>
      </c>
      <c r="E254" s="82"/>
      <c r="F254" s="83">
        <v>1505</v>
      </c>
      <c r="G254" s="82">
        <v>5</v>
      </c>
      <c r="H254" s="82">
        <v>27.271988347145207</v>
      </c>
      <c r="I254" s="82">
        <v>47.843822197249281</v>
      </c>
      <c r="J254" s="82">
        <v>32.008212791799792</v>
      </c>
      <c r="K254" s="82"/>
      <c r="L254" s="137">
        <v>83.85</v>
      </c>
      <c r="M254" s="137">
        <v>163.70203498904908</v>
      </c>
      <c r="N254" s="138">
        <v>6199996.6352501251</v>
      </c>
      <c r="O254" s="138">
        <v>307023000</v>
      </c>
      <c r="P254" s="138">
        <v>114243000</v>
      </c>
      <c r="Q254" s="138">
        <v>192780000</v>
      </c>
      <c r="R254" s="87">
        <f t="shared" si="6"/>
        <v>6199996.6352501251</v>
      </c>
      <c r="S254" s="138">
        <v>307023000</v>
      </c>
      <c r="T254" s="87">
        <f t="shared" si="7"/>
        <v>12104377.651946364</v>
      </c>
      <c r="U254" s="135"/>
      <c r="V254" s="115" t="s">
        <v>2043</v>
      </c>
      <c r="W254" s="115" t="s">
        <v>2043</v>
      </c>
      <c r="X254" s="115" t="s">
        <v>772</v>
      </c>
    </row>
    <row r="255" spans="1:24">
      <c r="A255" s="135"/>
      <c r="B255" s="135">
        <v>18</v>
      </c>
      <c r="C255" s="82">
        <v>1</v>
      </c>
      <c r="D255" s="82">
        <v>15</v>
      </c>
      <c r="E255" s="82"/>
      <c r="F255" s="83">
        <v>1506</v>
      </c>
      <c r="G255" s="82">
        <v>5</v>
      </c>
      <c r="H255" s="82">
        <v>27.271988347145207</v>
      </c>
      <c r="I255" s="82">
        <v>47.843822197249281</v>
      </c>
      <c r="J255" s="82">
        <v>32.008212791799792</v>
      </c>
      <c r="K255" s="82"/>
      <c r="L255" s="137">
        <v>83.85</v>
      </c>
      <c r="M255" s="137">
        <v>163.70203498904908</v>
      </c>
      <c r="N255" s="138">
        <v>6199996.6352501251</v>
      </c>
      <c r="O255" s="138">
        <v>307023000</v>
      </c>
      <c r="P255" s="138">
        <v>114243000</v>
      </c>
      <c r="Q255" s="138">
        <v>192780000</v>
      </c>
      <c r="R255" s="87">
        <f t="shared" si="6"/>
        <v>6199996.6352501251</v>
      </c>
      <c r="S255" s="138">
        <v>307023000</v>
      </c>
      <c r="T255" s="87">
        <f t="shared" si="7"/>
        <v>12104377.651946364</v>
      </c>
      <c r="U255" s="135"/>
      <c r="V255" s="115" t="s">
        <v>2043</v>
      </c>
      <c r="W255" s="115" t="s">
        <v>2043</v>
      </c>
      <c r="X255" s="115" t="s">
        <v>772</v>
      </c>
    </row>
    <row r="256" spans="1:24">
      <c r="A256" s="135"/>
      <c r="B256" s="135">
        <v>18</v>
      </c>
      <c r="C256" s="82">
        <v>1</v>
      </c>
      <c r="D256" s="82">
        <v>15</v>
      </c>
      <c r="E256" s="82"/>
      <c r="F256" s="83">
        <v>1507</v>
      </c>
      <c r="G256" s="82">
        <v>5</v>
      </c>
      <c r="H256" s="82">
        <v>27.271988347145207</v>
      </c>
      <c r="I256" s="82">
        <v>47.843822197249281</v>
      </c>
      <c r="J256" s="82">
        <v>32.008212791799792</v>
      </c>
      <c r="K256" s="82"/>
      <c r="L256" s="137">
        <v>83.85</v>
      </c>
      <c r="M256" s="137">
        <v>163.70203498904908</v>
      </c>
      <c r="N256" s="138">
        <v>6199996.6352501251</v>
      </c>
      <c r="O256" s="138">
        <v>307023000</v>
      </c>
      <c r="P256" s="138">
        <v>114243000</v>
      </c>
      <c r="Q256" s="138">
        <v>192780000</v>
      </c>
      <c r="R256" s="87">
        <f t="shared" si="6"/>
        <v>6199996.6352501251</v>
      </c>
      <c r="S256" s="138">
        <v>307023000</v>
      </c>
      <c r="T256" s="87">
        <f t="shared" si="7"/>
        <v>12104377.651946364</v>
      </c>
      <c r="U256" s="135"/>
      <c r="V256" s="115" t="s">
        <v>2043</v>
      </c>
      <c r="W256" s="115" t="s">
        <v>2043</v>
      </c>
      <c r="X256" s="115" t="s">
        <v>772</v>
      </c>
    </row>
    <row r="257" spans="1:24">
      <c r="A257" s="135"/>
      <c r="B257" s="135">
        <v>18</v>
      </c>
      <c r="C257" s="82">
        <v>1</v>
      </c>
      <c r="D257" s="82">
        <v>15</v>
      </c>
      <c r="E257" s="82"/>
      <c r="F257" s="83">
        <v>1508</v>
      </c>
      <c r="G257" s="82">
        <v>5</v>
      </c>
      <c r="H257" s="82">
        <v>28.875457667973187</v>
      </c>
      <c r="I257" s="82">
        <v>50.656822118924168</v>
      </c>
      <c r="J257" s="82">
        <v>33.89015064586745</v>
      </c>
      <c r="K257" s="82"/>
      <c r="L257" s="137">
        <v>88.78</v>
      </c>
      <c r="M257" s="137">
        <v>173.32697276479161</v>
      </c>
      <c r="N257" s="138">
        <v>6199985.9355226755</v>
      </c>
      <c r="O257" s="138">
        <v>325074000</v>
      </c>
      <c r="P257" s="138">
        <v>120960000</v>
      </c>
      <c r="Q257" s="138">
        <v>204114000</v>
      </c>
      <c r="R257" s="87">
        <f t="shared" si="6"/>
        <v>6199985.9355226755</v>
      </c>
      <c r="S257" s="138">
        <v>325074000</v>
      </c>
      <c r="T257" s="87">
        <f t="shared" si="7"/>
        <v>12104356.762654087</v>
      </c>
      <c r="U257" s="135"/>
      <c r="V257" s="115" t="s">
        <v>2043</v>
      </c>
      <c r="W257" s="115" t="s">
        <v>2043</v>
      </c>
      <c r="X257" s="115" t="s">
        <v>772</v>
      </c>
    </row>
    <row r="258" spans="1:24">
      <c r="A258" s="135"/>
      <c r="B258" s="135">
        <v>18</v>
      </c>
      <c r="C258" s="82">
        <v>1</v>
      </c>
      <c r="D258" s="82">
        <v>15</v>
      </c>
      <c r="E258" s="82"/>
      <c r="F258" s="83">
        <v>1509</v>
      </c>
      <c r="G258" s="82">
        <v>5</v>
      </c>
      <c r="H258" s="82">
        <v>28.875457667973187</v>
      </c>
      <c r="I258" s="82">
        <v>50.656822118924168</v>
      </c>
      <c r="J258" s="82">
        <v>33.89015064586745</v>
      </c>
      <c r="K258" s="82"/>
      <c r="L258" s="137">
        <v>88.78</v>
      </c>
      <c r="M258" s="137">
        <v>173.32697276479161</v>
      </c>
      <c r="N258" s="138">
        <v>6199985.9355226755</v>
      </c>
      <c r="O258" s="138">
        <v>325074000</v>
      </c>
      <c r="P258" s="138">
        <v>120960000</v>
      </c>
      <c r="Q258" s="138">
        <v>204114000</v>
      </c>
      <c r="R258" s="87">
        <f t="shared" si="6"/>
        <v>6199985.9355226755</v>
      </c>
      <c r="S258" s="138">
        <v>325074000</v>
      </c>
      <c r="T258" s="87">
        <f t="shared" si="7"/>
        <v>12104356.762654087</v>
      </c>
      <c r="U258" s="135"/>
      <c r="V258" s="115" t="s">
        <v>2043</v>
      </c>
      <c r="W258" s="115" t="s">
        <v>2043</v>
      </c>
      <c r="X258" s="115" t="s">
        <v>772</v>
      </c>
    </row>
    <row r="259" spans="1:24">
      <c r="A259" s="135"/>
      <c r="B259" s="135">
        <v>18</v>
      </c>
      <c r="C259" s="82">
        <v>1</v>
      </c>
      <c r="D259" s="82">
        <v>15</v>
      </c>
      <c r="E259" s="82"/>
      <c r="F259" s="83">
        <v>1510</v>
      </c>
      <c r="G259" s="82">
        <v>5</v>
      </c>
      <c r="H259" s="82">
        <v>27.271988347145207</v>
      </c>
      <c r="I259" s="82">
        <v>47.843822197249281</v>
      </c>
      <c r="J259" s="82">
        <v>32.008212791799792</v>
      </c>
      <c r="K259" s="82"/>
      <c r="L259" s="137">
        <v>83.85</v>
      </c>
      <c r="M259" s="137">
        <v>163.70203498904908</v>
      </c>
      <c r="N259" s="138">
        <v>6199996.6352501251</v>
      </c>
      <c r="O259" s="138">
        <v>307023000</v>
      </c>
      <c r="P259" s="138">
        <v>114243000</v>
      </c>
      <c r="Q259" s="138">
        <v>192780000</v>
      </c>
      <c r="R259" s="87">
        <f t="shared" ref="R259:R265" si="8">S259/(M259*0.3025)</f>
        <v>6199996.6352501251</v>
      </c>
      <c r="S259" s="138">
        <v>307023000</v>
      </c>
      <c r="T259" s="87">
        <f t="shared" ref="T259:T265" si="9">S259/(L259*0.3025)</f>
        <v>12104377.651946364</v>
      </c>
      <c r="U259" s="135"/>
      <c r="V259" s="115" t="s">
        <v>2043</v>
      </c>
      <c r="W259" s="115" t="s">
        <v>2043</v>
      </c>
      <c r="X259" s="115" t="s">
        <v>772</v>
      </c>
    </row>
    <row r="260" spans="1:24">
      <c r="A260" s="135"/>
      <c r="B260" s="135">
        <v>18</v>
      </c>
      <c r="C260" s="82">
        <v>1</v>
      </c>
      <c r="D260" s="82">
        <v>15</v>
      </c>
      <c r="E260" s="82"/>
      <c r="F260" s="83">
        <v>1511</v>
      </c>
      <c r="G260" s="82">
        <v>5</v>
      </c>
      <c r="H260" s="82">
        <v>27.271988347145207</v>
      </c>
      <c r="I260" s="82">
        <v>47.843822197249281</v>
      </c>
      <c r="J260" s="82">
        <v>32.008212791799792</v>
      </c>
      <c r="K260" s="82"/>
      <c r="L260" s="137">
        <v>83.85</v>
      </c>
      <c r="M260" s="137">
        <v>163.70203498904908</v>
      </c>
      <c r="N260" s="138">
        <v>6199996.6352501251</v>
      </c>
      <c r="O260" s="138">
        <v>307023000</v>
      </c>
      <c r="P260" s="138">
        <v>114243000</v>
      </c>
      <c r="Q260" s="138">
        <v>192780000</v>
      </c>
      <c r="R260" s="87">
        <f t="shared" si="8"/>
        <v>6199996.6352501251</v>
      </c>
      <c r="S260" s="138">
        <v>307023000</v>
      </c>
      <c r="T260" s="87">
        <f t="shared" si="9"/>
        <v>12104377.651946364</v>
      </c>
      <c r="U260" s="135"/>
      <c r="V260" s="115" t="s">
        <v>2043</v>
      </c>
      <c r="W260" s="115" t="s">
        <v>2043</v>
      </c>
      <c r="X260" s="115" t="s">
        <v>772</v>
      </c>
    </row>
    <row r="261" spans="1:24">
      <c r="A261" s="135"/>
      <c r="B261" s="135">
        <v>18</v>
      </c>
      <c r="C261" s="82">
        <v>1</v>
      </c>
      <c r="D261" s="82">
        <v>15</v>
      </c>
      <c r="E261" s="82"/>
      <c r="F261" s="83">
        <v>1512</v>
      </c>
      <c r="G261" s="82">
        <v>5</v>
      </c>
      <c r="H261" s="82">
        <v>27.271988347145207</v>
      </c>
      <c r="I261" s="82">
        <v>47.843822197249281</v>
      </c>
      <c r="J261" s="82">
        <v>32.008212791799792</v>
      </c>
      <c r="K261" s="82"/>
      <c r="L261" s="137">
        <v>83.85</v>
      </c>
      <c r="M261" s="137">
        <v>163.70203498904908</v>
      </c>
      <c r="N261" s="138">
        <v>6199996.6352501251</v>
      </c>
      <c r="O261" s="138">
        <v>307023000</v>
      </c>
      <c r="P261" s="138">
        <v>114243000</v>
      </c>
      <c r="Q261" s="138">
        <v>192780000</v>
      </c>
      <c r="R261" s="87">
        <f t="shared" si="8"/>
        <v>6199996.6352501251</v>
      </c>
      <c r="S261" s="138">
        <v>307023000</v>
      </c>
      <c r="T261" s="87">
        <f t="shared" si="9"/>
        <v>12104377.651946364</v>
      </c>
      <c r="U261" s="135"/>
      <c r="V261" s="115" t="s">
        <v>2043</v>
      </c>
      <c r="W261" s="115" t="s">
        <v>2043</v>
      </c>
      <c r="X261" s="115" t="s">
        <v>772</v>
      </c>
    </row>
    <row r="262" spans="1:24">
      <c r="A262" s="135"/>
      <c r="B262" s="135">
        <v>18</v>
      </c>
      <c r="C262" s="82">
        <v>1</v>
      </c>
      <c r="D262" s="82">
        <v>15</v>
      </c>
      <c r="E262" s="82"/>
      <c r="F262" s="83">
        <v>1513</v>
      </c>
      <c r="G262" s="82">
        <v>5</v>
      </c>
      <c r="H262" s="82">
        <v>27.271988347145207</v>
      </c>
      <c r="I262" s="82">
        <v>47.843822197249281</v>
      </c>
      <c r="J262" s="82">
        <v>32.008212791799792</v>
      </c>
      <c r="K262" s="82"/>
      <c r="L262" s="137">
        <v>83.85</v>
      </c>
      <c r="M262" s="137">
        <v>163.70203498904908</v>
      </c>
      <c r="N262" s="138">
        <v>6199996.6352501251</v>
      </c>
      <c r="O262" s="138">
        <v>307023000</v>
      </c>
      <c r="P262" s="138">
        <v>114243000</v>
      </c>
      <c r="Q262" s="138">
        <v>192780000</v>
      </c>
      <c r="R262" s="87">
        <f t="shared" si="8"/>
        <v>6199996.6352501251</v>
      </c>
      <c r="S262" s="138">
        <v>307023000</v>
      </c>
      <c r="T262" s="87">
        <f t="shared" si="9"/>
        <v>12104377.651946364</v>
      </c>
      <c r="U262" s="135"/>
      <c r="V262" s="115" t="s">
        <v>2043</v>
      </c>
      <c r="W262" s="115" t="s">
        <v>2043</v>
      </c>
      <c r="X262" s="115" t="s">
        <v>772</v>
      </c>
    </row>
    <row r="263" spans="1:24">
      <c r="A263" s="135"/>
      <c r="B263" s="135">
        <v>18</v>
      </c>
      <c r="C263" s="82">
        <v>1</v>
      </c>
      <c r="D263" s="82">
        <v>15</v>
      </c>
      <c r="E263" s="82"/>
      <c r="F263" s="83">
        <v>1514</v>
      </c>
      <c r="G263" s="82">
        <v>5</v>
      </c>
      <c r="H263" s="82">
        <v>27.271988347145207</v>
      </c>
      <c r="I263" s="82">
        <v>47.843822197249281</v>
      </c>
      <c r="J263" s="82">
        <v>32.008212791799792</v>
      </c>
      <c r="K263" s="82"/>
      <c r="L263" s="137">
        <v>83.85</v>
      </c>
      <c r="M263" s="137">
        <v>163.70203498904908</v>
      </c>
      <c r="N263" s="138">
        <v>6199996.6352501251</v>
      </c>
      <c r="O263" s="138">
        <v>307023000</v>
      </c>
      <c r="P263" s="138">
        <v>114243000</v>
      </c>
      <c r="Q263" s="138">
        <v>192780000</v>
      </c>
      <c r="R263" s="87">
        <f t="shared" si="8"/>
        <v>6199996.6352501251</v>
      </c>
      <c r="S263" s="138">
        <v>307023000</v>
      </c>
      <c r="T263" s="87">
        <f t="shared" si="9"/>
        <v>12104377.651946364</v>
      </c>
      <c r="U263" s="135"/>
      <c r="V263" s="115" t="s">
        <v>2043</v>
      </c>
      <c r="W263" s="115" t="s">
        <v>2043</v>
      </c>
      <c r="X263" s="115" t="s">
        <v>772</v>
      </c>
    </row>
    <row r="264" spans="1:24">
      <c r="A264" s="135"/>
      <c r="B264" s="135">
        <v>18</v>
      </c>
      <c r="C264" s="82">
        <v>1</v>
      </c>
      <c r="D264" s="82">
        <v>15</v>
      </c>
      <c r="E264" s="82"/>
      <c r="F264" s="83">
        <v>1515</v>
      </c>
      <c r="G264" s="82">
        <v>5</v>
      </c>
      <c r="H264" s="82">
        <v>27.271988347145207</v>
      </c>
      <c r="I264" s="82">
        <v>47.843822197249281</v>
      </c>
      <c r="J264" s="82">
        <v>32.008212791799792</v>
      </c>
      <c r="K264" s="82"/>
      <c r="L264" s="137">
        <v>83.85</v>
      </c>
      <c r="M264" s="137">
        <v>163.70203498904908</v>
      </c>
      <c r="N264" s="138">
        <v>6199996.6352501251</v>
      </c>
      <c r="O264" s="138">
        <v>307023000</v>
      </c>
      <c r="P264" s="138">
        <v>114243000</v>
      </c>
      <c r="Q264" s="138">
        <v>192780000</v>
      </c>
      <c r="R264" s="87">
        <f t="shared" si="8"/>
        <v>6199996.6352501251</v>
      </c>
      <c r="S264" s="138">
        <v>307023000</v>
      </c>
      <c r="T264" s="87">
        <f t="shared" si="9"/>
        <v>12104377.651946364</v>
      </c>
      <c r="U264" s="135"/>
      <c r="V264" s="115" t="s">
        <v>2043</v>
      </c>
      <c r="W264" s="115" t="s">
        <v>2043</v>
      </c>
      <c r="X264" s="115" t="s">
        <v>772</v>
      </c>
    </row>
    <row r="265" spans="1:24">
      <c r="A265" s="135"/>
      <c r="B265" s="135">
        <v>18</v>
      </c>
      <c r="C265" s="82">
        <v>1</v>
      </c>
      <c r="D265" s="82">
        <v>15</v>
      </c>
      <c r="E265" s="82"/>
      <c r="F265" s="83">
        <v>1516</v>
      </c>
      <c r="G265" s="82">
        <v>5</v>
      </c>
      <c r="H265" s="82">
        <v>28.875457667973187</v>
      </c>
      <c r="I265" s="82">
        <v>50.656822118924168</v>
      </c>
      <c r="J265" s="82">
        <v>33.89015064586745</v>
      </c>
      <c r="K265" s="82"/>
      <c r="L265" s="137">
        <v>88.78</v>
      </c>
      <c r="M265" s="137">
        <v>173.32697276479161</v>
      </c>
      <c r="N265" s="138">
        <v>6199985.9355226755</v>
      </c>
      <c r="O265" s="138">
        <v>325074000</v>
      </c>
      <c r="P265" s="138">
        <v>120960000</v>
      </c>
      <c r="Q265" s="138">
        <v>204114000</v>
      </c>
      <c r="R265" s="87">
        <f t="shared" si="8"/>
        <v>6199985.9355226755</v>
      </c>
      <c r="S265" s="138">
        <v>325074000</v>
      </c>
      <c r="T265" s="87">
        <f t="shared" si="9"/>
        <v>12104356.762654087</v>
      </c>
      <c r="U265" s="135"/>
      <c r="V265" s="115" t="s">
        <v>2043</v>
      </c>
      <c r="W265" s="115" t="s">
        <v>2043</v>
      </c>
      <c r="X265" s="115" t="s">
        <v>772</v>
      </c>
    </row>
    <row r="266" spans="1:24">
      <c r="C266" s="89"/>
      <c r="D266" s="89"/>
      <c r="E266" s="89"/>
      <c r="F266" s="90"/>
      <c r="G266" s="89"/>
      <c r="H266" s="89"/>
      <c r="I266" s="89"/>
      <c r="J266" s="89"/>
      <c r="K266" s="89"/>
      <c r="L266" s="146"/>
      <c r="M266" s="146"/>
      <c r="N266" s="147"/>
      <c r="O266" s="147"/>
      <c r="P266" s="147"/>
      <c r="Q266" s="147"/>
      <c r="R266" s="147"/>
      <c r="S266" s="147"/>
      <c r="T266" s="147"/>
    </row>
    <row r="267" spans="1:24">
      <c r="C267" s="89"/>
      <c r="D267" s="89"/>
      <c r="E267" s="89"/>
      <c r="F267" s="90"/>
      <c r="G267" s="89"/>
      <c r="H267" s="89"/>
      <c r="I267" s="89"/>
      <c r="J267" s="89"/>
      <c r="K267" s="89"/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X221"/>
  <sheetViews>
    <sheetView workbookViewId="0">
      <selection sqref="A1:XFD1"/>
    </sheetView>
  </sheetViews>
  <sheetFormatPr defaultRowHeight="11.25"/>
  <cols>
    <col min="1" max="1" width="6.5" style="140" bestFit="1" customWidth="1"/>
    <col min="2" max="2" width="7" style="140" bestFit="1" customWidth="1"/>
    <col min="3" max="3" width="6" style="140" bestFit="1" customWidth="1"/>
    <col min="4" max="4" width="4" style="140" bestFit="1" customWidth="1"/>
    <col min="5" max="5" width="6" style="140" bestFit="1" customWidth="1"/>
    <col min="6" max="6" width="7" style="141" bestFit="1" customWidth="1"/>
    <col min="7" max="7" width="6" style="140" bestFit="1" customWidth="1"/>
    <col min="8" max="11" width="8" style="140" bestFit="1" customWidth="1"/>
    <col min="12" max="13" width="9.33203125" style="140" bestFit="1" customWidth="1"/>
    <col min="14" max="14" width="12.1640625" style="142" bestFit="1" customWidth="1"/>
    <col min="15" max="15" width="15.33203125" style="142" bestFit="1" customWidth="1"/>
    <col min="16" max="17" width="13.33203125" style="142" bestFit="1" customWidth="1"/>
    <col min="18" max="18" width="13.33203125" style="142" customWidth="1"/>
    <col min="19" max="19" width="15.33203125" style="142" bestFit="1" customWidth="1"/>
    <col min="20" max="20" width="15.33203125" style="142" customWidth="1"/>
    <col min="21" max="21" width="8" style="140" bestFit="1" customWidth="1"/>
    <col min="22" max="23" width="8.1640625" style="140" bestFit="1" customWidth="1"/>
    <col min="24" max="24" width="11.3320312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19</v>
      </c>
      <c r="C2" s="82">
        <v>1</v>
      </c>
      <c r="D2" s="82">
        <v>-2</v>
      </c>
      <c r="E2" s="82">
        <v>4.5</v>
      </c>
      <c r="F2" s="83" t="s">
        <v>1924</v>
      </c>
      <c r="G2" s="82">
        <v>5</v>
      </c>
      <c r="H2" s="82">
        <v>60.85</v>
      </c>
      <c r="I2" s="82">
        <v>92.59</v>
      </c>
      <c r="J2" s="82">
        <v>75.62</v>
      </c>
      <c r="K2" s="82"/>
      <c r="L2" s="137">
        <v>173.09</v>
      </c>
      <c r="M2" s="137">
        <v>341.3</v>
      </c>
      <c r="N2" s="87">
        <f>O2/(M2*0.3025)</f>
        <v>3200000</v>
      </c>
      <c r="O2" s="138">
        <v>330378400</v>
      </c>
      <c r="P2" s="138">
        <v>103507000</v>
      </c>
      <c r="Q2" s="138">
        <v>226870000</v>
      </c>
      <c r="R2" s="87">
        <f>S2/(M2*0.3025)</f>
        <v>3200000</v>
      </c>
      <c r="S2" s="138">
        <v>330378400</v>
      </c>
      <c r="T2" s="87">
        <f>S2/(L2*0.3025)</f>
        <v>6309781.0387659604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19</v>
      </c>
      <c r="C3" s="82">
        <v>3</v>
      </c>
      <c r="D3" s="82">
        <v>-2</v>
      </c>
      <c r="E3" s="82">
        <v>4.5</v>
      </c>
      <c r="F3" s="83" t="s">
        <v>1925</v>
      </c>
      <c r="G3" s="82">
        <v>5</v>
      </c>
      <c r="H3" s="82">
        <v>145.44</v>
      </c>
      <c r="I3" s="82">
        <v>221.28</v>
      </c>
      <c r="J3" s="82">
        <v>180.75</v>
      </c>
      <c r="K3" s="82"/>
      <c r="L3" s="137">
        <v>413.69</v>
      </c>
      <c r="M3" s="137">
        <v>815.72</v>
      </c>
      <c r="N3" s="138">
        <v>3700000</v>
      </c>
      <c r="O3" s="138">
        <v>912994610</v>
      </c>
      <c r="P3" s="138">
        <v>286041000</v>
      </c>
      <c r="Q3" s="138">
        <v>626953000</v>
      </c>
      <c r="R3" s="87">
        <f t="shared" ref="R3:R66" si="0">S3/(M3*0.3025)</f>
        <v>3700000</v>
      </c>
      <c r="S3" s="138">
        <v>912994610</v>
      </c>
      <c r="T3" s="87">
        <f t="shared" ref="T3:T66" si="1">S3/(L3*0.3025)</f>
        <v>7295714.1821170449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19</v>
      </c>
      <c r="C4" s="82">
        <v>1</v>
      </c>
      <c r="D4" s="82">
        <v>-2</v>
      </c>
      <c r="E4" s="82">
        <v>4.5</v>
      </c>
      <c r="F4" s="83" t="s">
        <v>2049</v>
      </c>
      <c r="G4" s="82">
        <v>5</v>
      </c>
      <c r="H4" s="82">
        <v>23.31</v>
      </c>
      <c r="I4" s="82">
        <v>35.46</v>
      </c>
      <c r="J4" s="82">
        <v>28.97</v>
      </c>
      <c r="K4" s="82"/>
      <c r="L4" s="137">
        <v>66.3</v>
      </c>
      <c r="M4" s="137">
        <v>130.72999999999999</v>
      </c>
      <c r="N4" s="138">
        <v>3200000</v>
      </c>
      <c r="O4" s="138">
        <v>126546639.99999999</v>
      </c>
      <c r="P4" s="138">
        <v>39647000</v>
      </c>
      <c r="Q4" s="138">
        <v>86899000</v>
      </c>
      <c r="R4" s="87">
        <f t="shared" si="0"/>
        <v>3200000</v>
      </c>
      <c r="S4" s="138">
        <v>126546639.99999999</v>
      </c>
      <c r="T4" s="87">
        <f t="shared" si="1"/>
        <v>6309743.5897435891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19</v>
      </c>
      <c r="C5" s="82">
        <v>1</v>
      </c>
      <c r="D5" s="82">
        <v>-2</v>
      </c>
      <c r="E5" s="82">
        <v>4.5</v>
      </c>
      <c r="F5" s="83" t="s">
        <v>2239</v>
      </c>
      <c r="G5" s="82">
        <v>5</v>
      </c>
      <c r="H5" s="82">
        <v>31.4</v>
      </c>
      <c r="I5" s="82">
        <v>47.78</v>
      </c>
      <c r="J5" s="82">
        <v>39.03</v>
      </c>
      <c r="K5" s="82"/>
      <c r="L5" s="137">
        <v>89.32</v>
      </c>
      <c r="M5" s="137">
        <v>176.13</v>
      </c>
      <c r="N5" s="138">
        <v>3200000</v>
      </c>
      <c r="O5" s="138">
        <v>170493840</v>
      </c>
      <c r="P5" s="138">
        <v>53415000</v>
      </c>
      <c r="Q5" s="138">
        <v>117078000</v>
      </c>
      <c r="R5" s="87">
        <f t="shared" si="0"/>
        <v>3200000</v>
      </c>
      <c r="S5" s="138">
        <v>170493840</v>
      </c>
      <c r="T5" s="87">
        <f t="shared" si="1"/>
        <v>6310076.1307657864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19</v>
      </c>
      <c r="C6" s="82">
        <v>1</v>
      </c>
      <c r="D6" s="82">
        <v>-2</v>
      </c>
      <c r="E6" s="82">
        <v>4.5</v>
      </c>
      <c r="F6" s="83" t="s">
        <v>1309</v>
      </c>
      <c r="G6" s="82">
        <v>5</v>
      </c>
      <c r="H6" s="82">
        <v>34.869999999999997</v>
      </c>
      <c r="I6" s="82">
        <v>53.05</v>
      </c>
      <c r="J6" s="82">
        <v>43.33</v>
      </c>
      <c r="K6" s="82"/>
      <c r="L6" s="137">
        <v>99.18</v>
      </c>
      <c r="M6" s="137">
        <v>195.56</v>
      </c>
      <c r="N6" s="138">
        <v>3200000</v>
      </c>
      <c r="O6" s="138">
        <v>189302080</v>
      </c>
      <c r="P6" s="138">
        <v>59308000</v>
      </c>
      <c r="Q6" s="138">
        <v>129993000</v>
      </c>
      <c r="R6" s="87">
        <f t="shared" si="0"/>
        <v>3200000</v>
      </c>
      <c r="S6" s="138">
        <v>189302080</v>
      </c>
      <c r="T6" s="87">
        <f t="shared" si="1"/>
        <v>6309659.205484977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19</v>
      </c>
      <c r="C7" s="82">
        <v>1</v>
      </c>
      <c r="D7" s="82">
        <v>-2</v>
      </c>
      <c r="E7" s="82">
        <v>4.5</v>
      </c>
      <c r="F7" s="83" t="s">
        <v>1310</v>
      </c>
      <c r="G7" s="82">
        <v>5</v>
      </c>
      <c r="H7" s="82">
        <v>74.569999999999993</v>
      </c>
      <c r="I7" s="82">
        <v>113.45</v>
      </c>
      <c r="J7" s="82">
        <v>92.67</v>
      </c>
      <c r="K7" s="82"/>
      <c r="L7" s="137">
        <v>212.1</v>
      </c>
      <c r="M7" s="137">
        <v>418.21999999999997</v>
      </c>
      <c r="N7" s="138">
        <v>3200000</v>
      </c>
      <c r="O7" s="138">
        <v>404836959.99999994</v>
      </c>
      <c r="P7" s="138">
        <v>126835000</v>
      </c>
      <c r="Q7" s="138">
        <v>278001000</v>
      </c>
      <c r="R7" s="87">
        <f t="shared" si="0"/>
        <v>3200000</v>
      </c>
      <c r="S7" s="138">
        <v>404836959.99999994</v>
      </c>
      <c r="T7" s="87">
        <f t="shared" si="1"/>
        <v>6309778.4064120697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19</v>
      </c>
      <c r="C8" s="82">
        <v>1</v>
      </c>
      <c r="D8" s="82">
        <v>-1</v>
      </c>
      <c r="E8" s="82">
        <v>6</v>
      </c>
      <c r="F8" s="83" t="s">
        <v>1916</v>
      </c>
      <c r="G8" s="82">
        <v>5</v>
      </c>
      <c r="H8" s="82">
        <v>48.14</v>
      </c>
      <c r="I8" s="82">
        <v>73.25</v>
      </c>
      <c r="J8" s="82">
        <v>59.83</v>
      </c>
      <c r="K8" s="82"/>
      <c r="L8" s="137">
        <v>136.94</v>
      </c>
      <c r="M8" s="137">
        <v>270.02</v>
      </c>
      <c r="N8" s="138">
        <v>3700000</v>
      </c>
      <c r="O8" s="138">
        <v>302219885</v>
      </c>
      <c r="P8" s="138">
        <v>94685000</v>
      </c>
      <c r="Q8" s="138">
        <v>207534000</v>
      </c>
      <c r="R8" s="87">
        <f t="shared" si="0"/>
        <v>3700000</v>
      </c>
      <c r="S8" s="138">
        <v>302219885</v>
      </c>
      <c r="T8" s="87">
        <f t="shared" si="1"/>
        <v>7295706.1486782534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19</v>
      </c>
      <c r="C9" s="82">
        <v>1</v>
      </c>
      <c r="D9" s="82">
        <v>-1</v>
      </c>
      <c r="E9" s="82">
        <v>6</v>
      </c>
      <c r="F9" s="83" t="s">
        <v>1324</v>
      </c>
      <c r="G9" s="82">
        <v>5</v>
      </c>
      <c r="H9" s="82">
        <v>47.56</v>
      </c>
      <c r="I9" s="82">
        <v>72.36</v>
      </c>
      <c r="J9" s="82">
        <v>59.1</v>
      </c>
      <c r="K9" s="82"/>
      <c r="L9" s="137">
        <v>135.27000000000001</v>
      </c>
      <c r="M9" s="137">
        <v>266.73</v>
      </c>
      <c r="N9" s="138">
        <v>3700000</v>
      </c>
      <c r="O9" s="138">
        <v>298537552.50000006</v>
      </c>
      <c r="P9" s="138">
        <v>93531000</v>
      </c>
      <c r="Q9" s="138">
        <v>205005000</v>
      </c>
      <c r="R9" s="87">
        <f t="shared" si="0"/>
        <v>3700000.0000000005</v>
      </c>
      <c r="S9" s="138">
        <v>298537552.50000006</v>
      </c>
      <c r="T9" s="87">
        <f t="shared" si="1"/>
        <v>7295786.2053670445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19</v>
      </c>
      <c r="C10" s="82">
        <v>1</v>
      </c>
      <c r="D10" s="82">
        <v>-1</v>
      </c>
      <c r="E10" s="82">
        <v>6</v>
      </c>
      <c r="F10" s="83" t="s">
        <v>1325</v>
      </c>
      <c r="G10" s="82">
        <v>5</v>
      </c>
      <c r="H10" s="82">
        <v>47.56</v>
      </c>
      <c r="I10" s="82">
        <v>72.36</v>
      </c>
      <c r="J10" s="82">
        <v>59.1</v>
      </c>
      <c r="K10" s="82"/>
      <c r="L10" s="137">
        <v>135.27000000000001</v>
      </c>
      <c r="M10" s="137">
        <v>266.73</v>
      </c>
      <c r="N10" s="138">
        <v>3700000</v>
      </c>
      <c r="O10" s="138">
        <v>298537552.50000006</v>
      </c>
      <c r="P10" s="138">
        <v>93531000</v>
      </c>
      <c r="Q10" s="138">
        <v>205005000</v>
      </c>
      <c r="R10" s="87">
        <f t="shared" si="0"/>
        <v>3700000.0000000005</v>
      </c>
      <c r="S10" s="138">
        <v>298537552.50000006</v>
      </c>
      <c r="T10" s="87">
        <f t="shared" si="1"/>
        <v>7295786.2053670445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19</v>
      </c>
      <c r="C11" s="82">
        <v>1</v>
      </c>
      <c r="D11" s="82">
        <v>-1</v>
      </c>
      <c r="E11" s="82">
        <v>6</v>
      </c>
      <c r="F11" s="83" t="s">
        <v>1326</v>
      </c>
      <c r="G11" s="82">
        <v>5</v>
      </c>
      <c r="H11" s="82">
        <v>47.56</v>
      </c>
      <c r="I11" s="82">
        <v>72.36</v>
      </c>
      <c r="J11" s="82">
        <v>59.1</v>
      </c>
      <c r="K11" s="82"/>
      <c r="L11" s="137">
        <v>135.27000000000001</v>
      </c>
      <c r="M11" s="137">
        <v>266.73</v>
      </c>
      <c r="N11" s="138">
        <v>3700000</v>
      </c>
      <c r="O11" s="138">
        <v>298537552.50000006</v>
      </c>
      <c r="P11" s="138">
        <v>93531000</v>
      </c>
      <c r="Q11" s="138">
        <v>205005000</v>
      </c>
      <c r="R11" s="87">
        <f t="shared" si="0"/>
        <v>3700000.0000000005</v>
      </c>
      <c r="S11" s="138">
        <v>298537552.50000006</v>
      </c>
      <c r="T11" s="87">
        <f t="shared" si="1"/>
        <v>7295786.2053670445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19</v>
      </c>
      <c r="C12" s="82">
        <v>1</v>
      </c>
      <c r="D12" s="82">
        <v>-1</v>
      </c>
      <c r="E12" s="82">
        <v>6</v>
      </c>
      <c r="F12" s="83" t="s">
        <v>1917</v>
      </c>
      <c r="G12" s="82">
        <v>5</v>
      </c>
      <c r="H12" s="82">
        <v>44.47</v>
      </c>
      <c r="I12" s="82">
        <v>67.650000000000006</v>
      </c>
      <c r="J12" s="82">
        <v>55.260000000000005</v>
      </c>
      <c r="K12" s="82"/>
      <c r="L12" s="137">
        <v>126.48</v>
      </c>
      <c r="M12" s="137">
        <v>249.39000000000001</v>
      </c>
      <c r="N12" s="138">
        <v>3700000</v>
      </c>
      <c r="O12" s="138">
        <v>279129757.5</v>
      </c>
      <c r="P12" s="138">
        <v>87451000</v>
      </c>
      <c r="Q12" s="138">
        <v>191678000</v>
      </c>
      <c r="R12" s="87">
        <f t="shared" si="0"/>
        <v>3699999.9999999995</v>
      </c>
      <c r="S12" s="138">
        <v>279129757.5</v>
      </c>
      <c r="T12" s="87">
        <f t="shared" si="1"/>
        <v>7295564.5161290327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19</v>
      </c>
      <c r="C13" s="82">
        <v>1</v>
      </c>
      <c r="D13" s="82">
        <v>-1</v>
      </c>
      <c r="E13" s="82">
        <v>6</v>
      </c>
      <c r="F13" s="83" t="s">
        <v>1918</v>
      </c>
      <c r="G13" s="82">
        <v>5</v>
      </c>
      <c r="H13" s="82">
        <v>38.979999999999997</v>
      </c>
      <c r="I13" s="82">
        <v>59.3</v>
      </c>
      <c r="J13" s="82">
        <v>48.44</v>
      </c>
      <c r="K13" s="82"/>
      <c r="L13" s="137">
        <v>110.87</v>
      </c>
      <c r="M13" s="137">
        <v>218.61</v>
      </c>
      <c r="N13" s="138">
        <v>3700000</v>
      </c>
      <c r="O13" s="138">
        <v>244679242.5</v>
      </c>
      <c r="P13" s="138">
        <v>76658000</v>
      </c>
      <c r="Q13" s="138">
        <v>168021000</v>
      </c>
      <c r="R13" s="87">
        <f t="shared" si="0"/>
        <v>3700000</v>
      </c>
      <c r="S13" s="138">
        <v>244679242.5</v>
      </c>
      <c r="T13" s="87">
        <f t="shared" si="1"/>
        <v>7295544.3311987007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19</v>
      </c>
      <c r="C14" s="82">
        <v>1</v>
      </c>
      <c r="D14" s="82">
        <v>-1</v>
      </c>
      <c r="E14" s="82">
        <v>6</v>
      </c>
      <c r="F14" s="83" t="s">
        <v>1919</v>
      </c>
      <c r="G14" s="82">
        <v>5</v>
      </c>
      <c r="H14" s="82">
        <v>98.73</v>
      </c>
      <c r="I14" s="82">
        <v>150.22</v>
      </c>
      <c r="J14" s="82">
        <v>122.69</v>
      </c>
      <c r="K14" s="82"/>
      <c r="L14" s="137">
        <v>280.83</v>
      </c>
      <c r="M14" s="137">
        <v>553.74</v>
      </c>
      <c r="N14" s="138">
        <v>3700000</v>
      </c>
      <c r="O14" s="138">
        <v>619773495</v>
      </c>
      <c r="P14" s="138">
        <v>194175000</v>
      </c>
      <c r="Q14" s="138">
        <v>425598000</v>
      </c>
      <c r="R14" s="87">
        <f t="shared" si="0"/>
        <v>3700000</v>
      </c>
      <c r="S14" s="138">
        <v>619773495</v>
      </c>
      <c r="T14" s="87">
        <f t="shared" si="1"/>
        <v>7295652.1739130449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19</v>
      </c>
      <c r="C15" s="82">
        <v>1</v>
      </c>
      <c r="D15" s="82">
        <v>-1</v>
      </c>
      <c r="E15" s="82">
        <v>6</v>
      </c>
      <c r="F15" s="83" t="s">
        <v>1920</v>
      </c>
      <c r="G15" s="82">
        <v>5</v>
      </c>
      <c r="H15" s="82">
        <v>54.92</v>
      </c>
      <c r="I15" s="82">
        <v>83.56</v>
      </c>
      <c r="J15" s="82">
        <v>68.260000000000005</v>
      </c>
      <c r="K15" s="82"/>
      <c r="L15" s="137">
        <v>156.22</v>
      </c>
      <c r="M15" s="137">
        <v>308.04000000000002</v>
      </c>
      <c r="N15" s="138">
        <v>3700000</v>
      </c>
      <c r="O15" s="138">
        <v>344773770</v>
      </c>
      <c r="P15" s="138">
        <v>108017000</v>
      </c>
      <c r="Q15" s="138">
        <v>236756000</v>
      </c>
      <c r="R15" s="87">
        <f t="shared" si="0"/>
        <v>3700000</v>
      </c>
      <c r="S15" s="138">
        <v>344773770</v>
      </c>
      <c r="T15" s="87">
        <f t="shared" si="1"/>
        <v>7295787.9912943291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19</v>
      </c>
      <c r="C16" s="82">
        <v>1</v>
      </c>
      <c r="D16" s="82">
        <v>-1</v>
      </c>
      <c r="E16" s="82">
        <v>6</v>
      </c>
      <c r="F16" s="83" t="s">
        <v>1930</v>
      </c>
      <c r="G16" s="82">
        <v>5</v>
      </c>
      <c r="H16" s="82">
        <v>24.44</v>
      </c>
      <c r="I16" s="82">
        <v>37.18</v>
      </c>
      <c r="J16" s="82">
        <v>30.369999999999997</v>
      </c>
      <c r="K16" s="82"/>
      <c r="L16" s="137">
        <v>69.510000000000005</v>
      </c>
      <c r="M16" s="137">
        <v>137.06</v>
      </c>
      <c r="N16" s="138">
        <v>3600000</v>
      </c>
      <c r="O16" s="138">
        <v>149258340</v>
      </c>
      <c r="P16" s="138">
        <v>46762000</v>
      </c>
      <c r="Q16" s="138">
        <v>102495000</v>
      </c>
      <c r="R16" s="87">
        <f t="shared" si="0"/>
        <v>3600000</v>
      </c>
      <c r="S16" s="138">
        <v>149258340</v>
      </c>
      <c r="T16" s="87">
        <f t="shared" si="1"/>
        <v>7098489.4259818727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19</v>
      </c>
      <c r="C17" s="82">
        <v>1</v>
      </c>
      <c r="D17" s="82">
        <v>-1</v>
      </c>
      <c r="E17" s="82">
        <v>6</v>
      </c>
      <c r="F17" s="83" t="s">
        <v>1931</v>
      </c>
      <c r="G17" s="82">
        <v>5</v>
      </c>
      <c r="H17" s="82">
        <v>23.31</v>
      </c>
      <c r="I17" s="82">
        <v>35.46</v>
      </c>
      <c r="J17" s="82">
        <v>28.97</v>
      </c>
      <c r="K17" s="82"/>
      <c r="L17" s="137">
        <v>66.3</v>
      </c>
      <c r="M17" s="137">
        <v>130.72999999999999</v>
      </c>
      <c r="N17" s="138">
        <v>3600000</v>
      </c>
      <c r="O17" s="138">
        <v>142364969.99999997</v>
      </c>
      <c r="P17" s="138">
        <v>44602000</v>
      </c>
      <c r="Q17" s="138">
        <v>97762000</v>
      </c>
      <c r="R17" s="87">
        <f t="shared" si="0"/>
        <v>3600000</v>
      </c>
      <c r="S17" s="138">
        <v>142364969.99999997</v>
      </c>
      <c r="T17" s="87">
        <f t="shared" si="1"/>
        <v>7098461.5384615371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19</v>
      </c>
      <c r="C18" s="82">
        <v>1</v>
      </c>
      <c r="D18" s="82">
        <v>-1</v>
      </c>
      <c r="E18" s="82">
        <v>6</v>
      </c>
      <c r="F18" s="83" t="s">
        <v>1932</v>
      </c>
      <c r="G18" s="82">
        <v>5</v>
      </c>
      <c r="H18" s="82">
        <v>31.4</v>
      </c>
      <c r="I18" s="82">
        <v>47.78</v>
      </c>
      <c r="J18" s="82">
        <v>39.03</v>
      </c>
      <c r="K18" s="82"/>
      <c r="L18" s="137">
        <v>89.32</v>
      </c>
      <c r="M18" s="137">
        <v>176.13</v>
      </c>
      <c r="N18" s="138">
        <v>3600000</v>
      </c>
      <c r="O18" s="138">
        <v>191805570</v>
      </c>
      <c r="P18" s="138">
        <v>60092000</v>
      </c>
      <c r="Q18" s="138">
        <v>131712000</v>
      </c>
      <c r="R18" s="87">
        <f t="shared" si="0"/>
        <v>3600000</v>
      </c>
      <c r="S18" s="138">
        <v>191805570</v>
      </c>
      <c r="T18" s="87">
        <f t="shared" si="1"/>
        <v>7098835.6471115099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19</v>
      </c>
      <c r="C19" s="82">
        <v>1</v>
      </c>
      <c r="D19" s="82">
        <v>-1</v>
      </c>
      <c r="E19" s="82">
        <v>6</v>
      </c>
      <c r="F19" s="83" t="s">
        <v>1935</v>
      </c>
      <c r="G19" s="82">
        <v>5</v>
      </c>
      <c r="H19" s="82">
        <v>35.47</v>
      </c>
      <c r="I19" s="82">
        <v>53.97</v>
      </c>
      <c r="J19" s="82">
        <v>44.070000000000007</v>
      </c>
      <c r="K19" s="82"/>
      <c r="L19" s="137">
        <v>100.89</v>
      </c>
      <c r="M19" s="137">
        <v>198.93</v>
      </c>
      <c r="N19" s="138">
        <v>3600000</v>
      </c>
      <c r="O19" s="138">
        <v>216634770</v>
      </c>
      <c r="P19" s="138">
        <v>67871000</v>
      </c>
      <c r="Q19" s="138">
        <v>148763000</v>
      </c>
      <c r="R19" s="87">
        <f t="shared" si="0"/>
        <v>3600000</v>
      </c>
      <c r="S19" s="138">
        <v>216634770</v>
      </c>
      <c r="T19" s="87">
        <f t="shared" si="1"/>
        <v>7098305.0847457629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19</v>
      </c>
      <c r="C20" s="82">
        <v>1</v>
      </c>
      <c r="D20" s="82">
        <v>-1</v>
      </c>
      <c r="E20" s="82">
        <v>6</v>
      </c>
      <c r="F20" s="83" t="s">
        <v>1936</v>
      </c>
      <c r="G20" s="82">
        <v>5</v>
      </c>
      <c r="H20" s="82">
        <v>75.010000000000005</v>
      </c>
      <c r="I20" s="82">
        <v>114.13</v>
      </c>
      <c r="J20" s="82">
        <v>93.22</v>
      </c>
      <c r="K20" s="82"/>
      <c r="L20" s="137">
        <v>213.36</v>
      </c>
      <c r="M20" s="137">
        <v>420.71000000000004</v>
      </c>
      <c r="N20" s="138">
        <v>3600000</v>
      </c>
      <c r="O20" s="138">
        <v>458153190</v>
      </c>
      <c r="P20" s="138">
        <v>143539000</v>
      </c>
      <c r="Q20" s="138">
        <v>314613000</v>
      </c>
      <c r="R20" s="87">
        <f t="shared" si="0"/>
        <v>3600000</v>
      </c>
      <c r="S20" s="138">
        <v>458153190</v>
      </c>
      <c r="T20" s="87">
        <f t="shared" si="1"/>
        <v>7098593.9257592801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19</v>
      </c>
      <c r="C21" s="82">
        <v>2</v>
      </c>
      <c r="D21" s="82">
        <v>1</v>
      </c>
      <c r="E21" s="82">
        <v>5.0999999999999996</v>
      </c>
      <c r="F21" s="83" t="s">
        <v>2384</v>
      </c>
      <c r="G21" s="82">
        <v>5</v>
      </c>
      <c r="H21" s="82">
        <v>48.62</v>
      </c>
      <c r="I21" s="82">
        <v>73.97</v>
      </c>
      <c r="J21" s="82">
        <v>60.41</v>
      </c>
      <c r="K21" s="82"/>
      <c r="L21" s="137">
        <v>138.29</v>
      </c>
      <c r="M21" s="137">
        <v>272.66999999999996</v>
      </c>
      <c r="N21" s="138">
        <v>12500000</v>
      </c>
      <c r="O21" s="138">
        <v>1031033437.4999999</v>
      </c>
      <c r="P21" s="138">
        <v>323022000</v>
      </c>
      <c r="Q21" s="138">
        <v>708010000</v>
      </c>
      <c r="R21" s="87">
        <f t="shared" si="0"/>
        <v>12500000</v>
      </c>
      <c r="S21" s="138">
        <v>1031033437.4999999</v>
      </c>
      <c r="T21" s="87">
        <f t="shared" si="1"/>
        <v>24646576.035866655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19</v>
      </c>
      <c r="C22" s="82">
        <v>2</v>
      </c>
      <c r="D22" s="82">
        <v>1</v>
      </c>
      <c r="E22" s="82">
        <v>5.0999999999999996</v>
      </c>
      <c r="F22" s="83" t="s">
        <v>2385</v>
      </c>
      <c r="G22" s="82">
        <v>5</v>
      </c>
      <c r="H22" s="82">
        <v>41.74</v>
      </c>
      <c r="I22" s="82">
        <v>63.5</v>
      </c>
      <c r="J22" s="82">
        <v>51.86</v>
      </c>
      <c r="K22" s="82"/>
      <c r="L22" s="137">
        <v>118.71</v>
      </c>
      <c r="M22" s="137">
        <v>234.07</v>
      </c>
      <c r="N22" s="138">
        <v>16000000</v>
      </c>
      <c r="O22" s="138">
        <v>1132898800</v>
      </c>
      <c r="P22" s="138">
        <v>354937000</v>
      </c>
      <c r="Q22" s="138">
        <v>777961000</v>
      </c>
      <c r="R22" s="87">
        <f t="shared" si="0"/>
        <v>16000000</v>
      </c>
      <c r="S22" s="138">
        <v>1132898800</v>
      </c>
      <c r="T22" s="87">
        <f t="shared" si="1"/>
        <v>31548479.487827484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19</v>
      </c>
      <c r="C23" s="82">
        <v>2</v>
      </c>
      <c r="D23" s="82">
        <v>1</v>
      </c>
      <c r="E23" s="82">
        <v>5.0999999999999996</v>
      </c>
      <c r="F23" s="83" t="s">
        <v>2386</v>
      </c>
      <c r="G23" s="82">
        <v>5</v>
      </c>
      <c r="H23" s="82">
        <v>39.51</v>
      </c>
      <c r="I23" s="82">
        <v>60.12</v>
      </c>
      <c r="J23" s="82">
        <v>49.1</v>
      </c>
      <c r="K23" s="82"/>
      <c r="L23" s="137">
        <v>112.39</v>
      </c>
      <c r="M23" s="137">
        <v>221.61</v>
      </c>
      <c r="N23" s="138">
        <v>11500000</v>
      </c>
      <c r="O23" s="138">
        <v>770925787.5</v>
      </c>
      <c r="P23" s="138">
        <v>241531000</v>
      </c>
      <c r="Q23" s="138">
        <v>529394000</v>
      </c>
      <c r="R23" s="87">
        <f t="shared" si="0"/>
        <v>11500000</v>
      </c>
      <c r="S23" s="138">
        <v>770925787.5</v>
      </c>
      <c r="T23" s="87">
        <f t="shared" si="1"/>
        <v>22675638.401993062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19</v>
      </c>
      <c r="C24" s="82">
        <v>2</v>
      </c>
      <c r="D24" s="82">
        <v>1</v>
      </c>
      <c r="E24" s="82">
        <v>5.0999999999999996</v>
      </c>
      <c r="F24" s="83" t="s">
        <v>2387</v>
      </c>
      <c r="G24" s="82">
        <v>5</v>
      </c>
      <c r="H24" s="82">
        <v>41.1</v>
      </c>
      <c r="I24" s="82">
        <v>62.53</v>
      </c>
      <c r="J24" s="82">
        <v>51.07</v>
      </c>
      <c r="K24" s="82"/>
      <c r="L24" s="137">
        <v>116.9</v>
      </c>
      <c r="M24" s="137">
        <v>230.5</v>
      </c>
      <c r="N24" s="138">
        <v>11500000</v>
      </c>
      <c r="O24" s="138">
        <v>801851874.99999988</v>
      </c>
      <c r="P24" s="138">
        <v>251220000</v>
      </c>
      <c r="Q24" s="138">
        <v>550631000</v>
      </c>
      <c r="R24" s="87">
        <f t="shared" si="0"/>
        <v>11500000</v>
      </c>
      <c r="S24" s="138">
        <v>801851874.99999988</v>
      </c>
      <c r="T24" s="87">
        <f t="shared" si="1"/>
        <v>22675363.558597088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19</v>
      </c>
      <c r="C25" s="82">
        <v>2</v>
      </c>
      <c r="D25" s="82">
        <v>1</v>
      </c>
      <c r="E25" s="82">
        <v>5.0999999999999996</v>
      </c>
      <c r="F25" s="83" t="s">
        <v>2388</v>
      </c>
      <c r="G25" s="82">
        <v>5</v>
      </c>
      <c r="H25" s="82">
        <v>22.85</v>
      </c>
      <c r="I25" s="82">
        <v>34.76</v>
      </c>
      <c r="J25" s="82">
        <v>24.45</v>
      </c>
      <c r="K25" s="82"/>
      <c r="L25" s="137">
        <v>64.98</v>
      </c>
      <c r="M25" s="137">
        <v>124.19</v>
      </c>
      <c r="N25" s="138">
        <v>15000000</v>
      </c>
      <c r="O25" s="138">
        <v>563512125</v>
      </c>
      <c r="P25" s="138">
        <v>176548000</v>
      </c>
      <c r="Q25" s="138">
        <v>386963000</v>
      </c>
      <c r="R25" s="87">
        <f t="shared" si="0"/>
        <v>15000000</v>
      </c>
      <c r="S25" s="138">
        <v>563512125</v>
      </c>
      <c r="T25" s="87">
        <f t="shared" si="1"/>
        <v>28668051.708217915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19</v>
      </c>
      <c r="C26" s="82">
        <v>2</v>
      </c>
      <c r="D26" s="82">
        <v>1</v>
      </c>
      <c r="E26" s="82">
        <v>5.0999999999999996</v>
      </c>
      <c r="F26" s="83" t="s">
        <v>2389</v>
      </c>
      <c r="G26" s="82">
        <v>5</v>
      </c>
      <c r="H26" s="82">
        <v>20.52</v>
      </c>
      <c r="I26" s="82">
        <v>31.23</v>
      </c>
      <c r="J26" s="82">
        <v>21.96</v>
      </c>
      <c r="K26" s="82"/>
      <c r="L26" s="137">
        <v>58.38</v>
      </c>
      <c r="M26" s="137">
        <v>111.57000000000001</v>
      </c>
      <c r="N26" s="138">
        <v>14000000</v>
      </c>
      <c r="O26" s="138">
        <v>472498950.00000006</v>
      </c>
      <c r="P26" s="138">
        <v>148033000</v>
      </c>
      <c r="Q26" s="138">
        <v>324465000</v>
      </c>
      <c r="R26" s="87">
        <f t="shared" si="0"/>
        <v>14000000</v>
      </c>
      <c r="S26" s="138">
        <v>472498950.00000006</v>
      </c>
      <c r="T26" s="87">
        <f t="shared" si="1"/>
        <v>26755395.683453243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19</v>
      </c>
      <c r="C27" s="82">
        <v>2</v>
      </c>
      <c r="D27" s="82">
        <v>1</v>
      </c>
      <c r="E27" s="82">
        <v>5.0999999999999996</v>
      </c>
      <c r="F27" s="83" t="s">
        <v>2390</v>
      </c>
      <c r="G27" s="82">
        <v>5</v>
      </c>
      <c r="H27" s="82">
        <v>20.52</v>
      </c>
      <c r="I27" s="82">
        <v>31.23</v>
      </c>
      <c r="J27" s="82">
        <v>21.96</v>
      </c>
      <c r="K27" s="82"/>
      <c r="L27" s="137">
        <v>58.38</v>
      </c>
      <c r="M27" s="137">
        <v>111.57000000000001</v>
      </c>
      <c r="N27" s="138">
        <v>15500000</v>
      </c>
      <c r="O27" s="138">
        <v>523123837.50000006</v>
      </c>
      <c r="P27" s="138">
        <v>163894000</v>
      </c>
      <c r="Q27" s="138">
        <v>359229000</v>
      </c>
      <c r="R27" s="87">
        <f t="shared" si="0"/>
        <v>15500000</v>
      </c>
      <c r="S27" s="138">
        <v>523123837.50000006</v>
      </c>
      <c r="T27" s="87">
        <f t="shared" si="1"/>
        <v>29622045.22096609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19</v>
      </c>
      <c r="C28" s="82">
        <v>2</v>
      </c>
      <c r="D28" s="82">
        <v>1</v>
      </c>
      <c r="E28" s="82">
        <v>5.0999999999999996</v>
      </c>
      <c r="F28" s="83" t="s">
        <v>2391</v>
      </c>
      <c r="G28" s="82">
        <v>5</v>
      </c>
      <c r="H28" s="82">
        <v>20.52</v>
      </c>
      <c r="I28" s="82">
        <v>31.23</v>
      </c>
      <c r="J28" s="82">
        <v>21.96</v>
      </c>
      <c r="K28" s="82"/>
      <c r="L28" s="137">
        <v>58.38</v>
      </c>
      <c r="M28" s="137">
        <v>111.57000000000001</v>
      </c>
      <c r="N28" s="138">
        <v>14000000</v>
      </c>
      <c r="O28" s="138">
        <v>472498950.00000006</v>
      </c>
      <c r="P28" s="138">
        <v>148033000</v>
      </c>
      <c r="Q28" s="138">
        <v>324465000</v>
      </c>
      <c r="R28" s="87">
        <f t="shared" si="0"/>
        <v>14000000</v>
      </c>
      <c r="S28" s="138">
        <v>472498950.00000006</v>
      </c>
      <c r="T28" s="87">
        <f t="shared" si="1"/>
        <v>26755395.683453243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19</v>
      </c>
      <c r="C29" s="82">
        <v>2</v>
      </c>
      <c r="D29" s="82">
        <v>1</v>
      </c>
      <c r="E29" s="82">
        <v>5.0999999999999996</v>
      </c>
      <c r="F29" s="83" t="s">
        <v>2392</v>
      </c>
      <c r="G29" s="82">
        <v>5</v>
      </c>
      <c r="H29" s="82">
        <v>20.52</v>
      </c>
      <c r="I29" s="82">
        <v>31.23</v>
      </c>
      <c r="J29" s="82">
        <v>21.96</v>
      </c>
      <c r="K29" s="82"/>
      <c r="L29" s="137">
        <v>58.38</v>
      </c>
      <c r="M29" s="137">
        <v>111.57000000000001</v>
      </c>
      <c r="N29" s="138">
        <v>14000000</v>
      </c>
      <c r="O29" s="138">
        <v>472498950.00000006</v>
      </c>
      <c r="P29" s="138">
        <v>148033000</v>
      </c>
      <c r="Q29" s="138">
        <v>324465000</v>
      </c>
      <c r="R29" s="87">
        <f t="shared" si="0"/>
        <v>14000000</v>
      </c>
      <c r="S29" s="138">
        <v>472498950.00000006</v>
      </c>
      <c r="T29" s="87">
        <f t="shared" si="1"/>
        <v>26755395.683453243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19</v>
      </c>
      <c r="C30" s="82">
        <v>2</v>
      </c>
      <c r="D30" s="82">
        <v>1</v>
      </c>
      <c r="E30" s="82">
        <v>5.0999999999999996</v>
      </c>
      <c r="F30" s="83" t="s">
        <v>2393</v>
      </c>
      <c r="G30" s="82">
        <v>5</v>
      </c>
      <c r="H30" s="82">
        <v>20.52</v>
      </c>
      <c r="I30" s="82">
        <v>31.23</v>
      </c>
      <c r="J30" s="82">
        <v>21.96</v>
      </c>
      <c r="K30" s="82"/>
      <c r="L30" s="137">
        <v>58.38</v>
      </c>
      <c r="M30" s="137">
        <v>111.57000000000001</v>
      </c>
      <c r="N30" s="138">
        <v>14000000</v>
      </c>
      <c r="O30" s="138">
        <v>472498950.00000006</v>
      </c>
      <c r="P30" s="138">
        <v>148033000</v>
      </c>
      <c r="Q30" s="138">
        <v>324465000</v>
      </c>
      <c r="R30" s="87">
        <f t="shared" si="0"/>
        <v>14000000</v>
      </c>
      <c r="S30" s="138">
        <v>472498950.00000006</v>
      </c>
      <c r="T30" s="87">
        <f t="shared" si="1"/>
        <v>26755395.683453243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19</v>
      </c>
      <c r="C31" s="82">
        <v>2</v>
      </c>
      <c r="D31" s="82">
        <v>1</v>
      </c>
      <c r="E31" s="82">
        <v>5.0999999999999996</v>
      </c>
      <c r="F31" s="83" t="s">
        <v>2394</v>
      </c>
      <c r="G31" s="82">
        <v>5</v>
      </c>
      <c r="H31" s="82">
        <v>20.52</v>
      </c>
      <c r="I31" s="82">
        <v>31.23</v>
      </c>
      <c r="J31" s="82">
        <v>21.96</v>
      </c>
      <c r="K31" s="82"/>
      <c r="L31" s="137">
        <v>58.38</v>
      </c>
      <c r="M31" s="137">
        <v>111.57000000000001</v>
      </c>
      <c r="N31" s="138">
        <v>14000000</v>
      </c>
      <c r="O31" s="138">
        <v>472498950.00000006</v>
      </c>
      <c r="P31" s="138">
        <v>148033000</v>
      </c>
      <c r="Q31" s="138">
        <v>324465000</v>
      </c>
      <c r="R31" s="87">
        <f t="shared" si="0"/>
        <v>14000000</v>
      </c>
      <c r="S31" s="138">
        <v>472498950.00000006</v>
      </c>
      <c r="T31" s="87">
        <f t="shared" si="1"/>
        <v>26755395.683453243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19</v>
      </c>
      <c r="C32" s="82">
        <v>2</v>
      </c>
      <c r="D32" s="82">
        <v>1</v>
      </c>
      <c r="E32" s="82">
        <v>5.0999999999999996</v>
      </c>
      <c r="F32" s="83" t="s">
        <v>2395</v>
      </c>
      <c r="G32" s="82">
        <v>5</v>
      </c>
      <c r="H32" s="82">
        <v>26.75</v>
      </c>
      <c r="I32" s="82">
        <v>40.700000000000003</v>
      </c>
      <c r="J32" s="82">
        <v>28.61</v>
      </c>
      <c r="K32" s="82"/>
      <c r="L32" s="137">
        <v>76.08</v>
      </c>
      <c r="M32" s="137">
        <v>145.38999999999999</v>
      </c>
      <c r="N32" s="138">
        <v>14500000</v>
      </c>
      <c r="O32" s="138">
        <v>637716887.49999988</v>
      </c>
      <c r="P32" s="138">
        <v>199796000</v>
      </c>
      <c r="Q32" s="138">
        <v>437920000</v>
      </c>
      <c r="R32" s="87">
        <f t="shared" si="0"/>
        <v>14500000</v>
      </c>
      <c r="S32" s="138">
        <v>637716887.49999988</v>
      </c>
      <c r="T32" s="87">
        <f t="shared" si="1"/>
        <v>27709713.459516294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19</v>
      </c>
      <c r="C33" s="82">
        <v>1</v>
      </c>
      <c r="D33" s="82">
        <v>2</v>
      </c>
      <c r="E33" s="82">
        <v>3.9</v>
      </c>
      <c r="F33" s="83" t="s">
        <v>2396</v>
      </c>
      <c r="G33" s="82">
        <v>5</v>
      </c>
      <c r="H33" s="82">
        <v>41.75</v>
      </c>
      <c r="I33" s="82">
        <v>63.53</v>
      </c>
      <c r="J33" s="82">
        <v>51.89</v>
      </c>
      <c r="K33" s="82"/>
      <c r="L33" s="137">
        <v>118.76</v>
      </c>
      <c r="M33" s="137">
        <v>234.18</v>
      </c>
      <c r="N33" s="138">
        <v>5950000</v>
      </c>
      <c r="O33" s="138">
        <v>421494727.5</v>
      </c>
      <c r="P33" s="138">
        <v>132054000</v>
      </c>
      <c r="Q33" s="138">
        <v>289440000</v>
      </c>
      <c r="R33" s="87">
        <f t="shared" si="0"/>
        <v>5950000</v>
      </c>
      <c r="S33" s="138">
        <v>421494727.5</v>
      </c>
      <c r="T33" s="87">
        <f t="shared" si="1"/>
        <v>11732662.512630515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19</v>
      </c>
      <c r="C34" s="82">
        <v>1</v>
      </c>
      <c r="D34" s="82">
        <v>2</v>
      </c>
      <c r="E34" s="82">
        <v>3.9</v>
      </c>
      <c r="F34" s="83" t="s">
        <v>2397</v>
      </c>
      <c r="G34" s="82">
        <v>5</v>
      </c>
      <c r="H34" s="82">
        <v>41.63</v>
      </c>
      <c r="I34" s="82">
        <v>63.34</v>
      </c>
      <c r="J34" s="82">
        <v>51.74</v>
      </c>
      <c r="K34" s="82"/>
      <c r="L34" s="137">
        <v>118.42</v>
      </c>
      <c r="M34" s="137">
        <v>233.5</v>
      </c>
      <c r="N34" s="138">
        <v>5900000</v>
      </c>
      <c r="O34" s="138">
        <v>416739124.99999994</v>
      </c>
      <c r="P34" s="138">
        <v>130564000</v>
      </c>
      <c r="Q34" s="138">
        <v>286174000</v>
      </c>
      <c r="R34" s="87">
        <f t="shared" si="0"/>
        <v>5900000</v>
      </c>
      <c r="S34" s="138">
        <v>416739124.99999994</v>
      </c>
      <c r="T34" s="87">
        <f t="shared" si="1"/>
        <v>11633592.298598209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19</v>
      </c>
      <c r="C35" s="82">
        <v>2</v>
      </c>
      <c r="D35" s="82">
        <v>2</v>
      </c>
      <c r="E35" s="82">
        <v>3.9</v>
      </c>
      <c r="F35" s="83" t="s">
        <v>2398</v>
      </c>
      <c r="G35" s="82">
        <v>5</v>
      </c>
      <c r="H35" s="82">
        <v>41.77</v>
      </c>
      <c r="I35" s="82">
        <v>63.56</v>
      </c>
      <c r="J35" s="82">
        <v>51.919999999999995</v>
      </c>
      <c r="K35" s="82"/>
      <c r="L35" s="137">
        <v>118.82</v>
      </c>
      <c r="M35" s="137">
        <v>234.29999999999998</v>
      </c>
      <c r="N35" s="138">
        <v>6200000</v>
      </c>
      <c r="O35" s="138">
        <v>439429650</v>
      </c>
      <c r="P35" s="138">
        <v>137673000</v>
      </c>
      <c r="Q35" s="138">
        <v>301756000</v>
      </c>
      <c r="R35" s="87">
        <f t="shared" si="0"/>
        <v>6200000</v>
      </c>
      <c r="S35" s="138">
        <v>439429650</v>
      </c>
      <c r="T35" s="87">
        <f t="shared" si="1"/>
        <v>12225719.575828984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19</v>
      </c>
      <c r="C36" s="82">
        <v>2</v>
      </c>
      <c r="D36" s="82">
        <v>2</v>
      </c>
      <c r="E36" s="82">
        <v>3.9</v>
      </c>
      <c r="F36" s="83" t="s">
        <v>2399</v>
      </c>
      <c r="G36" s="82">
        <v>5</v>
      </c>
      <c r="H36" s="82">
        <v>39.58</v>
      </c>
      <c r="I36" s="82">
        <v>60.22</v>
      </c>
      <c r="J36" s="82">
        <v>49.2</v>
      </c>
      <c r="K36" s="82"/>
      <c r="L36" s="137">
        <v>112.59</v>
      </c>
      <c r="M36" s="137">
        <v>222.01000000000002</v>
      </c>
      <c r="N36" s="138">
        <v>6200000</v>
      </c>
      <c r="O36" s="138">
        <v>416379755.00000006</v>
      </c>
      <c r="P36" s="138">
        <v>130451000</v>
      </c>
      <c r="Q36" s="138">
        <v>285927000</v>
      </c>
      <c r="R36" s="87">
        <f t="shared" si="0"/>
        <v>6200000</v>
      </c>
      <c r="S36" s="138">
        <v>416379755.00000006</v>
      </c>
      <c r="T36" s="87">
        <f t="shared" si="1"/>
        <v>12225437.427835511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19</v>
      </c>
      <c r="C37" s="82">
        <v>2</v>
      </c>
      <c r="D37" s="82">
        <v>2</v>
      </c>
      <c r="E37" s="82">
        <v>3.9</v>
      </c>
      <c r="F37" s="83" t="s">
        <v>2400</v>
      </c>
      <c r="G37" s="82">
        <v>5</v>
      </c>
      <c r="H37" s="82">
        <v>42.09</v>
      </c>
      <c r="I37" s="82">
        <v>64.03</v>
      </c>
      <c r="J37" s="82">
        <v>52.31</v>
      </c>
      <c r="K37" s="82"/>
      <c r="L37" s="137">
        <v>119.71</v>
      </c>
      <c r="M37" s="137">
        <v>236.04999999999998</v>
      </c>
      <c r="N37" s="138">
        <v>6200000</v>
      </c>
      <c r="O37" s="138">
        <v>442711775</v>
      </c>
      <c r="P37" s="138">
        <v>138701000</v>
      </c>
      <c r="Q37" s="138">
        <v>304010000</v>
      </c>
      <c r="R37" s="87">
        <f t="shared" si="0"/>
        <v>6200000</v>
      </c>
      <c r="S37" s="138">
        <v>442711775</v>
      </c>
      <c r="T37" s="87">
        <f t="shared" si="1"/>
        <v>12225461.532035753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19</v>
      </c>
      <c r="C38" s="82">
        <v>1</v>
      </c>
      <c r="D38" s="82">
        <v>2</v>
      </c>
      <c r="E38" s="82">
        <v>3.9</v>
      </c>
      <c r="F38" s="83" t="s">
        <v>2401</v>
      </c>
      <c r="G38" s="82">
        <v>5</v>
      </c>
      <c r="H38" s="82">
        <v>60.65</v>
      </c>
      <c r="I38" s="82">
        <v>92.27</v>
      </c>
      <c r="J38" s="82">
        <v>75.37</v>
      </c>
      <c r="K38" s="82"/>
      <c r="L38" s="137">
        <v>172.5</v>
      </c>
      <c r="M38" s="137">
        <v>340.14</v>
      </c>
      <c r="N38" s="138">
        <v>6000000</v>
      </c>
      <c r="O38" s="138">
        <v>617354100</v>
      </c>
      <c r="P38" s="138">
        <v>193417000</v>
      </c>
      <c r="Q38" s="138">
        <v>423937000</v>
      </c>
      <c r="R38" s="87">
        <f t="shared" si="0"/>
        <v>6000000</v>
      </c>
      <c r="S38" s="138">
        <v>617354100</v>
      </c>
      <c r="T38" s="87">
        <f t="shared" si="1"/>
        <v>11830956.521739131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19</v>
      </c>
      <c r="C39" s="82">
        <v>2</v>
      </c>
      <c r="D39" s="82">
        <v>2</v>
      </c>
      <c r="E39" s="82">
        <v>4.2</v>
      </c>
      <c r="F39" s="83" t="s">
        <v>2402</v>
      </c>
      <c r="G39" s="82">
        <v>5</v>
      </c>
      <c r="H39" s="82">
        <v>25.17</v>
      </c>
      <c r="I39" s="82">
        <v>38.299999999999997</v>
      </c>
      <c r="J39" s="82">
        <v>26.93</v>
      </c>
      <c r="K39" s="82"/>
      <c r="L39" s="137">
        <v>71.59</v>
      </c>
      <c r="M39" s="137">
        <v>136.82</v>
      </c>
      <c r="N39" s="138">
        <v>7500000</v>
      </c>
      <c r="O39" s="138">
        <v>310410375</v>
      </c>
      <c r="P39" s="138">
        <v>97251000</v>
      </c>
      <c r="Q39" s="138">
        <v>213158000</v>
      </c>
      <c r="R39" s="87">
        <f t="shared" si="0"/>
        <v>7500000</v>
      </c>
      <c r="S39" s="138">
        <v>310410375</v>
      </c>
      <c r="T39" s="87">
        <f t="shared" si="1"/>
        <v>14333705.82483587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19</v>
      </c>
      <c r="C40" s="82">
        <v>2</v>
      </c>
      <c r="D40" s="82">
        <v>2</v>
      </c>
      <c r="E40" s="82">
        <v>4.2</v>
      </c>
      <c r="F40" s="83" t="s">
        <v>2403</v>
      </c>
      <c r="G40" s="82">
        <v>5</v>
      </c>
      <c r="H40" s="82">
        <v>20.52</v>
      </c>
      <c r="I40" s="82">
        <v>31.23</v>
      </c>
      <c r="J40" s="82">
        <v>21.96</v>
      </c>
      <c r="K40" s="82"/>
      <c r="L40" s="137">
        <v>58.38</v>
      </c>
      <c r="M40" s="137">
        <v>111.57000000000001</v>
      </c>
      <c r="N40" s="138">
        <v>7200000</v>
      </c>
      <c r="O40" s="138">
        <v>242999460.00000003</v>
      </c>
      <c r="P40" s="138">
        <v>76131000</v>
      </c>
      <c r="Q40" s="138">
        <v>166867000</v>
      </c>
      <c r="R40" s="87">
        <f t="shared" si="0"/>
        <v>7200000</v>
      </c>
      <c r="S40" s="138">
        <v>242999460.00000003</v>
      </c>
      <c r="T40" s="87">
        <f t="shared" si="1"/>
        <v>13759917.780061668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19</v>
      </c>
      <c r="C41" s="82">
        <v>2</v>
      </c>
      <c r="D41" s="82">
        <v>2</v>
      </c>
      <c r="E41" s="82">
        <v>4.2</v>
      </c>
      <c r="F41" s="83" t="s">
        <v>2404</v>
      </c>
      <c r="G41" s="82">
        <v>5</v>
      </c>
      <c r="H41" s="82">
        <v>20.52</v>
      </c>
      <c r="I41" s="82">
        <v>31.23</v>
      </c>
      <c r="J41" s="82">
        <v>21.96</v>
      </c>
      <c r="K41" s="82"/>
      <c r="L41" s="137">
        <v>58.38</v>
      </c>
      <c r="M41" s="137">
        <v>111.57000000000001</v>
      </c>
      <c r="N41" s="138">
        <v>7200000</v>
      </c>
      <c r="O41" s="138">
        <v>242999460.00000003</v>
      </c>
      <c r="P41" s="138">
        <v>76131000</v>
      </c>
      <c r="Q41" s="138">
        <v>166867000</v>
      </c>
      <c r="R41" s="87">
        <f t="shared" si="0"/>
        <v>7200000</v>
      </c>
      <c r="S41" s="138">
        <v>242999460.00000003</v>
      </c>
      <c r="T41" s="87">
        <f t="shared" si="1"/>
        <v>13759917.780061668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19</v>
      </c>
      <c r="C42" s="82">
        <v>2</v>
      </c>
      <c r="D42" s="82">
        <v>2</v>
      </c>
      <c r="E42" s="82">
        <v>4.2</v>
      </c>
      <c r="F42" s="83" t="s">
        <v>2405</v>
      </c>
      <c r="G42" s="82">
        <v>5</v>
      </c>
      <c r="H42" s="82">
        <v>20.52</v>
      </c>
      <c r="I42" s="82">
        <v>31.23</v>
      </c>
      <c r="J42" s="82">
        <v>21.96</v>
      </c>
      <c r="K42" s="82"/>
      <c r="L42" s="137">
        <v>58.38</v>
      </c>
      <c r="M42" s="137">
        <v>111.57000000000001</v>
      </c>
      <c r="N42" s="138">
        <v>7200000</v>
      </c>
      <c r="O42" s="138">
        <v>242999460.00000003</v>
      </c>
      <c r="P42" s="138">
        <v>76131000</v>
      </c>
      <c r="Q42" s="138">
        <v>166867000</v>
      </c>
      <c r="R42" s="87">
        <f t="shared" si="0"/>
        <v>7200000</v>
      </c>
      <c r="S42" s="138">
        <v>242999460.00000003</v>
      </c>
      <c r="T42" s="87">
        <f t="shared" si="1"/>
        <v>13759917.780061668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19</v>
      </c>
      <c r="C43" s="82">
        <v>2</v>
      </c>
      <c r="D43" s="82">
        <v>2</v>
      </c>
      <c r="E43" s="82">
        <v>4.2</v>
      </c>
      <c r="F43" s="83" t="s">
        <v>2406</v>
      </c>
      <c r="G43" s="82">
        <v>5</v>
      </c>
      <c r="H43" s="82">
        <v>20.52</v>
      </c>
      <c r="I43" s="82">
        <v>31.23</v>
      </c>
      <c r="J43" s="82">
        <v>21.96</v>
      </c>
      <c r="K43" s="82"/>
      <c r="L43" s="137">
        <v>58.38</v>
      </c>
      <c r="M43" s="137">
        <v>111.57000000000001</v>
      </c>
      <c r="N43" s="138">
        <v>7200000</v>
      </c>
      <c r="O43" s="138">
        <v>242999460.00000003</v>
      </c>
      <c r="P43" s="138">
        <v>76131000</v>
      </c>
      <c r="Q43" s="138">
        <v>166867000</v>
      </c>
      <c r="R43" s="87">
        <f t="shared" si="0"/>
        <v>7200000</v>
      </c>
      <c r="S43" s="138">
        <v>242999460.00000003</v>
      </c>
      <c r="T43" s="87">
        <f t="shared" si="1"/>
        <v>13759917.780061668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19</v>
      </c>
      <c r="C44" s="82">
        <v>2</v>
      </c>
      <c r="D44" s="82">
        <v>2</v>
      </c>
      <c r="E44" s="82">
        <v>4.2</v>
      </c>
      <c r="F44" s="83" t="s">
        <v>2407</v>
      </c>
      <c r="G44" s="82">
        <v>5</v>
      </c>
      <c r="H44" s="82">
        <v>20.52</v>
      </c>
      <c r="I44" s="82">
        <v>31.23</v>
      </c>
      <c r="J44" s="82">
        <v>21.96</v>
      </c>
      <c r="K44" s="82"/>
      <c r="L44" s="137">
        <v>58.38</v>
      </c>
      <c r="M44" s="137">
        <v>111.57000000000001</v>
      </c>
      <c r="N44" s="138">
        <v>7200000</v>
      </c>
      <c r="O44" s="138">
        <v>242999460.00000003</v>
      </c>
      <c r="P44" s="138">
        <v>76131000</v>
      </c>
      <c r="Q44" s="138">
        <v>166867000</v>
      </c>
      <c r="R44" s="87">
        <f t="shared" si="0"/>
        <v>7200000</v>
      </c>
      <c r="S44" s="138">
        <v>242999460.00000003</v>
      </c>
      <c r="T44" s="87">
        <f t="shared" si="1"/>
        <v>13759917.780061668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A45" s="135"/>
      <c r="B45" s="135">
        <v>19</v>
      </c>
      <c r="C45" s="82">
        <v>2</v>
      </c>
      <c r="D45" s="82">
        <v>2</v>
      </c>
      <c r="E45" s="82">
        <v>4.2</v>
      </c>
      <c r="F45" s="83" t="s">
        <v>2408</v>
      </c>
      <c r="G45" s="82">
        <v>5</v>
      </c>
      <c r="H45" s="82">
        <v>20.52</v>
      </c>
      <c r="I45" s="82">
        <v>31.23</v>
      </c>
      <c r="J45" s="82">
        <v>21.96</v>
      </c>
      <c r="K45" s="82"/>
      <c r="L45" s="137">
        <v>58.38</v>
      </c>
      <c r="M45" s="137">
        <v>111.57000000000001</v>
      </c>
      <c r="N45" s="138">
        <v>7200000</v>
      </c>
      <c r="O45" s="138">
        <v>242999460.00000003</v>
      </c>
      <c r="P45" s="138">
        <v>76131000</v>
      </c>
      <c r="Q45" s="138">
        <v>166867000</v>
      </c>
      <c r="R45" s="87">
        <f t="shared" si="0"/>
        <v>7200000</v>
      </c>
      <c r="S45" s="138">
        <v>242999460.00000003</v>
      </c>
      <c r="T45" s="87">
        <f t="shared" si="1"/>
        <v>13759917.780061668</v>
      </c>
      <c r="U45" s="135"/>
      <c r="V45" s="115" t="s">
        <v>2043</v>
      </c>
      <c r="W45" s="115" t="s">
        <v>2043</v>
      </c>
      <c r="X45" s="115" t="s">
        <v>772</v>
      </c>
    </row>
    <row r="46" spans="1:24">
      <c r="A46" s="135"/>
      <c r="B46" s="135">
        <v>19</v>
      </c>
      <c r="C46" s="82">
        <v>2</v>
      </c>
      <c r="D46" s="82">
        <v>2</v>
      </c>
      <c r="E46" s="82">
        <v>4.2</v>
      </c>
      <c r="F46" s="83" t="s">
        <v>2409</v>
      </c>
      <c r="G46" s="82">
        <v>5</v>
      </c>
      <c r="H46" s="82">
        <v>20.52</v>
      </c>
      <c r="I46" s="82">
        <v>31.23</v>
      </c>
      <c r="J46" s="82">
        <v>21.96</v>
      </c>
      <c r="K46" s="82"/>
      <c r="L46" s="137">
        <v>58.38</v>
      </c>
      <c r="M46" s="137">
        <v>111.57000000000001</v>
      </c>
      <c r="N46" s="138">
        <v>7200000</v>
      </c>
      <c r="O46" s="138">
        <v>242999460.00000003</v>
      </c>
      <c r="P46" s="138">
        <v>76131000</v>
      </c>
      <c r="Q46" s="138">
        <v>166867000</v>
      </c>
      <c r="R46" s="87">
        <f t="shared" si="0"/>
        <v>7200000</v>
      </c>
      <c r="S46" s="138">
        <v>242999460.00000003</v>
      </c>
      <c r="T46" s="87">
        <f t="shared" si="1"/>
        <v>13759917.780061668</v>
      </c>
      <c r="U46" s="135"/>
      <c r="V46" s="115" t="s">
        <v>2043</v>
      </c>
      <c r="W46" s="115" t="s">
        <v>2043</v>
      </c>
      <c r="X46" s="115" t="s">
        <v>772</v>
      </c>
    </row>
    <row r="47" spans="1:24">
      <c r="A47" s="135"/>
      <c r="B47" s="135">
        <v>19</v>
      </c>
      <c r="C47" s="82">
        <v>2</v>
      </c>
      <c r="D47" s="82">
        <v>2</v>
      </c>
      <c r="E47" s="82">
        <v>4.2</v>
      </c>
      <c r="F47" s="83" t="s">
        <v>2410</v>
      </c>
      <c r="G47" s="82">
        <v>5</v>
      </c>
      <c r="H47" s="82">
        <v>26.75</v>
      </c>
      <c r="I47" s="82">
        <v>40.700000000000003</v>
      </c>
      <c r="J47" s="82">
        <v>28.61</v>
      </c>
      <c r="K47" s="82"/>
      <c r="L47" s="137">
        <v>76.08</v>
      </c>
      <c r="M47" s="137">
        <v>145.38999999999999</v>
      </c>
      <c r="N47" s="138">
        <v>7500000</v>
      </c>
      <c r="O47" s="138">
        <v>329853562.49999994</v>
      </c>
      <c r="P47" s="138">
        <v>103343000</v>
      </c>
      <c r="Q47" s="138">
        <v>226510000</v>
      </c>
      <c r="R47" s="87">
        <f t="shared" si="0"/>
        <v>7500000</v>
      </c>
      <c r="S47" s="138">
        <v>329853562.49999994</v>
      </c>
      <c r="T47" s="87">
        <f t="shared" si="1"/>
        <v>14332610.410094636</v>
      </c>
      <c r="U47" s="135"/>
      <c r="V47" s="115" t="s">
        <v>2043</v>
      </c>
      <c r="W47" s="115" t="s">
        <v>2043</v>
      </c>
      <c r="X47" s="115" t="s">
        <v>772</v>
      </c>
    </row>
    <row r="48" spans="1:24">
      <c r="A48" s="135"/>
      <c r="B48" s="135">
        <v>19</v>
      </c>
      <c r="C48" s="82">
        <v>1</v>
      </c>
      <c r="D48" s="82">
        <v>3</v>
      </c>
      <c r="E48" s="82">
        <v>3.9</v>
      </c>
      <c r="F48" s="83" t="s">
        <v>2269</v>
      </c>
      <c r="G48" s="82">
        <v>5</v>
      </c>
      <c r="H48" s="82">
        <v>41.75</v>
      </c>
      <c r="I48" s="82">
        <v>63.53</v>
      </c>
      <c r="J48" s="82">
        <v>51.89</v>
      </c>
      <c r="K48" s="82"/>
      <c r="L48" s="137">
        <v>118.76</v>
      </c>
      <c r="M48" s="137">
        <v>234.18</v>
      </c>
      <c r="N48" s="138">
        <v>5900000</v>
      </c>
      <c r="O48" s="138">
        <v>417952755</v>
      </c>
      <c r="P48" s="138">
        <v>130944000</v>
      </c>
      <c r="Q48" s="138">
        <v>287008000</v>
      </c>
      <c r="R48" s="87">
        <f t="shared" si="0"/>
        <v>5900000</v>
      </c>
      <c r="S48" s="138">
        <v>417952755</v>
      </c>
      <c r="T48" s="87">
        <f t="shared" si="1"/>
        <v>11634068.710003369</v>
      </c>
      <c r="U48" s="135"/>
      <c r="V48" s="115" t="s">
        <v>2043</v>
      </c>
      <c r="W48" s="115" t="s">
        <v>2043</v>
      </c>
      <c r="X48" s="115" t="s">
        <v>772</v>
      </c>
    </row>
    <row r="49" spans="1:24">
      <c r="A49" s="135"/>
      <c r="B49" s="135">
        <v>19</v>
      </c>
      <c r="C49" s="82">
        <v>1</v>
      </c>
      <c r="D49" s="82">
        <v>3</v>
      </c>
      <c r="E49" s="82">
        <v>3.9</v>
      </c>
      <c r="F49" s="83" t="s">
        <v>1125</v>
      </c>
      <c r="G49" s="82">
        <v>5</v>
      </c>
      <c r="H49" s="82">
        <v>39.44</v>
      </c>
      <c r="I49" s="82">
        <v>60.01</v>
      </c>
      <c r="J49" s="82">
        <v>49.01</v>
      </c>
      <c r="K49" s="82"/>
      <c r="L49" s="137">
        <v>112.19</v>
      </c>
      <c r="M49" s="137">
        <v>221.20999999999998</v>
      </c>
      <c r="N49" s="138">
        <v>5850000</v>
      </c>
      <c r="O49" s="138">
        <v>391458746.24999994</v>
      </c>
      <c r="P49" s="138">
        <v>122644000</v>
      </c>
      <c r="Q49" s="138">
        <v>268814000</v>
      </c>
      <c r="R49" s="87">
        <f t="shared" si="0"/>
        <v>5850000</v>
      </c>
      <c r="S49" s="138">
        <v>391458746.24999994</v>
      </c>
      <c r="T49" s="87">
        <f t="shared" si="1"/>
        <v>11534704.51911935</v>
      </c>
      <c r="U49" s="135"/>
      <c r="V49" s="115" t="s">
        <v>2043</v>
      </c>
      <c r="W49" s="115" t="s">
        <v>2043</v>
      </c>
      <c r="X49" s="115" t="s">
        <v>772</v>
      </c>
    </row>
    <row r="50" spans="1:24">
      <c r="A50" s="135"/>
      <c r="B50" s="135">
        <v>19</v>
      </c>
      <c r="C50" s="82">
        <v>1</v>
      </c>
      <c r="D50" s="82">
        <v>3</v>
      </c>
      <c r="E50" s="82">
        <v>3.9</v>
      </c>
      <c r="F50" s="83" t="s">
        <v>1126</v>
      </c>
      <c r="G50" s="82">
        <v>5</v>
      </c>
      <c r="H50" s="82">
        <v>37.729999999999997</v>
      </c>
      <c r="I50" s="82">
        <v>57.41</v>
      </c>
      <c r="J50" s="82">
        <v>46.9</v>
      </c>
      <c r="K50" s="82"/>
      <c r="L50" s="137">
        <v>107.33</v>
      </c>
      <c r="M50" s="137">
        <v>211.64</v>
      </c>
      <c r="N50" s="138">
        <v>5850000</v>
      </c>
      <c r="O50" s="138">
        <v>374523434.99999994</v>
      </c>
      <c r="P50" s="138">
        <v>117338000</v>
      </c>
      <c r="Q50" s="138">
        <v>257185000</v>
      </c>
      <c r="R50" s="87">
        <f t="shared" si="0"/>
        <v>5850000</v>
      </c>
      <c r="S50" s="138">
        <v>374523434.99999994</v>
      </c>
      <c r="T50" s="87">
        <f t="shared" si="1"/>
        <v>11535395.509177303</v>
      </c>
      <c r="U50" s="135"/>
      <c r="V50" s="115" t="s">
        <v>2043</v>
      </c>
      <c r="W50" s="115" t="s">
        <v>2043</v>
      </c>
      <c r="X50" s="115" t="s">
        <v>772</v>
      </c>
    </row>
    <row r="51" spans="1:24">
      <c r="A51" s="135"/>
      <c r="B51" s="135">
        <v>19</v>
      </c>
      <c r="C51" s="82">
        <v>1</v>
      </c>
      <c r="D51" s="82">
        <v>3</v>
      </c>
      <c r="E51" s="82">
        <v>3.9</v>
      </c>
      <c r="F51" s="83" t="s">
        <v>1127</v>
      </c>
      <c r="G51" s="82">
        <v>5</v>
      </c>
      <c r="H51" s="82">
        <v>39.44</v>
      </c>
      <c r="I51" s="82">
        <v>60.01</v>
      </c>
      <c r="J51" s="82">
        <v>49.01</v>
      </c>
      <c r="K51" s="82"/>
      <c r="L51" s="137">
        <v>112.19</v>
      </c>
      <c r="M51" s="137">
        <v>221.20999999999998</v>
      </c>
      <c r="N51" s="138">
        <v>5850000</v>
      </c>
      <c r="O51" s="138">
        <v>391458746.24999994</v>
      </c>
      <c r="P51" s="138">
        <v>122644000</v>
      </c>
      <c r="Q51" s="138">
        <v>268814000</v>
      </c>
      <c r="R51" s="87">
        <f t="shared" si="0"/>
        <v>5850000</v>
      </c>
      <c r="S51" s="138">
        <v>391458746.24999994</v>
      </c>
      <c r="T51" s="87">
        <f t="shared" si="1"/>
        <v>11534704.51911935</v>
      </c>
      <c r="U51" s="135"/>
      <c r="V51" s="115" t="s">
        <v>2043</v>
      </c>
      <c r="W51" s="115" t="s">
        <v>2043</v>
      </c>
      <c r="X51" s="115" t="s">
        <v>772</v>
      </c>
    </row>
    <row r="52" spans="1:24">
      <c r="A52" s="135"/>
      <c r="B52" s="135">
        <v>19</v>
      </c>
      <c r="C52" s="82">
        <v>1</v>
      </c>
      <c r="D52" s="82">
        <v>3</v>
      </c>
      <c r="E52" s="82">
        <v>3.9</v>
      </c>
      <c r="F52" s="83" t="s">
        <v>1128</v>
      </c>
      <c r="G52" s="82">
        <v>5</v>
      </c>
      <c r="H52" s="82">
        <v>39.44</v>
      </c>
      <c r="I52" s="82">
        <v>60.01</v>
      </c>
      <c r="J52" s="82">
        <v>49.01</v>
      </c>
      <c r="K52" s="82"/>
      <c r="L52" s="137">
        <v>112.19</v>
      </c>
      <c r="M52" s="137">
        <v>221.20999999999998</v>
      </c>
      <c r="N52" s="138">
        <v>5850000</v>
      </c>
      <c r="O52" s="138">
        <v>391458746.24999994</v>
      </c>
      <c r="P52" s="138">
        <v>122644000</v>
      </c>
      <c r="Q52" s="138">
        <v>268814000</v>
      </c>
      <c r="R52" s="87">
        <f t="shared" si="0"/>
        <v>5850000</v>
      </c>
      <c r="S52" s="138">
        <v>391458746.24999994</v>
      </c>
      <c r="T52" s="87">
        <f t="shared" si="1"/>
        <v>11534704.51911935</v>
      </c>
      <c r="U52" s="135"/>
      <c r="V52" s="115" t="s">
        <v>2043</v>
      </c>
      <c r="W52" s="115" t="s">
        <v>2043</v>
      </c>
      <c r="X52" s="115" t="s">
        <v>772</v>
      </c>
    </row>
    <row r="53" spans="1:24">
      <c r="A53" s="135"/>
      <c r="B53" s="135">
        <v>19</v>
      </c>
      <c r="C53" s="82">
        <v>1</v>
      </c>
      <c r="D53" s="82">
        <v>3</v>
      </c>
      <c r="E53" s="82">
        <v>3.9</v>
      </c>
      <c r="F53" s="83" t="s">
        <v>1129</v>
      </c>
      <c r="G53" s="82">
        <v>5</v>
      </c>
      <c r="H53" s="82">
        <v>41.94</v>
      </c>
      <c r="I53" s="82">
        <v>63.8</v>
      </c>
      <c r="J53" s="82">
        <v>52.120000000000005</v>
      </c>
      <c r="K53" s="82"/>
      <c r="L53" s="137">
        <v>119.28</v>
      </c>
      <c r="M53" s="137">
        <v>235.2</v>
      </c>
      <c r="N53" s="138">
        <v>5950000</v>
      </c>
      <c r="O53" s="138">
        <v>423330600</v>
      </c>
      <c r="P53" s="138">
        <v>132629000</v>
      </c>
      <c r="Q53" s="138">
        <v>290701000</v>
      </c>
      <c r="R53" s="87">
        <f t="shared" si="0"/>
        <v>5950000</v>
      </c>
      <c r="S53" s="138">
        <v>423330600</v>
      </c>
      <c r="T53" s="87">
        <f t="shared" si="1"/>
        <v>11732394.366197184</v>
      </c>
      <c r="U53" s="135"/>
      <c r="V53" s="115" t="s">
        <v>2043</v>
      </c>
      <c r="W53" s="115" t="s">
        <v>2043</v>
      </c>
      <c r="X53" s="115" t="s">
        <v>772</v>
      </c>
    </row>
    <row r="54" spans="1:24">
      <c r="A54" s="135"/>
      <c r="B54" s="135">
        <v>19</v>
      </c>
      <c r="C54" s="82">
        <v>1</v>
      </c>
      <c r="D54" s="82">
        <v>3</v>
      </c>
      <c r="E54" s="82">
        <v>3.9</v>
      </c>
      <c r="F54" s="83" t="s">
        <v>1130</v>
      </c>
      <c r="G54" s="82">
        <v>5</v>
      </c>
      <c r="H54" s="82">
        <v>60.65</v>
      </c>
      <c r="I54" s="82">
        <v>92.27</v>
      </c>
      <c r="J54" s="82">
        <v>75.37</v>
      </c>
      <c r="K54" s="82"/>
      <c r="L54" s="137">
        <v>172.5</v>
      </c>
      <c r="M54" s="137">
        <v>340.14</v>
      </c>
      <c r="N54" s="138">
        <v>5900000</v>
      </c>
      <c r="O54" s="138">
        <v>607064865</v>
      </c>
      <c r="P54" s="138">
        <v>190193000</v>
      </c>
      <c r="Q54" s="138">
        <v>416871000</v>
      </c>
      <c r="R54" s="87">
        <f t="shared" si="0"/>
        <v>5900000</v>
      </c>
      <c r="S54" s="138">
        <v>607064865</v>
      </c>
      <c r="T54" s="87">
        <f t="shared" si="1"/>
        <v>11633773.913043479</v>
      </c>
      <c r="U54" s="135"/>
      <c r="V54" s="115" t="s">
        <v>2043</v>
      </c>
      <c r="W54" s="115" t="s">
        <v>2043</v>
      </c>
      <c r="X54" s="115" t="s">
        <v>772</v>
      </c>
    </row>
    <row r="55" spans="1:24">
      <c r="A55" s="135"/>
      <c r="B55" s="135">
        <v>19</v>
      </c>
      <c r="C55" s="82">
        <v>1</v>
      </c>
      <c r="D55" s="82">
        <v>4</v>
      </c>
      <c r="E55" s="82">
        <v>3.9</v>
      </c>
      <c r="F55" s="83" t="s">
        <v>2186</v>
      </c>
      <c r="G55" s="82">
        <v>5</v>
      </c>
      <c r="H55" s="82">
        <v>37.15</v>
      </c>
      <c r="I55" s="82">
        <v>56.52</v>
      </c>
      <c r="J55" s="82">
        <v>46.169999999999995</v>
      </c>
      <c r="K55" s="82"/>
      <c r="L55" s="137">
        <v>105.67</v>
      </c>
      <c r="M55" s="137">
        <v>208.36</v>
      </c>
      <c r="N55" s="138">
        <v>5850000</v>
      </c>
      <c r="O55" s="138">
        <v>368719065</v>
      </c>
      <c r="P55" s="138">
        <v>115519000</v>
      </c>
      <c r="Q55" s="138">
        <v>253199000</v>
      </c>
      <c r="R55" s="87">
        <f t="shared" si="0"/>
        <v>5850000</v>
      </c>
      <c r="S55" s="138">
        <v>368719065</v>
      </c>
      <c r="T55" s="87">
        <f t="shared" si="1"/>
        <v>11535024.13173086</v>
      </c>
      <c r="U55" s="135"/>
      <c r="V55" s="115" t="s">
        <v>2043</v>
      </c>
      <c r="W55" s="115" t="s">
        <v>2043</v>
      </c>
      <c r="X55" s="115" t="s">
        <v>772</v>
      </c>
    </row>
    <row r="56" spans="1:24">
      <c r="A56" s="135"/>
      <c r="B56" s="135">
        <v>19</v>
      </c>
      <c r="C56" s="82">
        <v>1</v>
      </c>
      <c r="D56" s="82">
        <v>4</v>
      </c>
      <c r="E56" s="82">
        <v>3.9</v>
      </c>
      <c r="F56" s="83" t="s">
        <v>1142</v>
      </c>
      <c r="G56" s="82">
        <v>5</v>
      </c>
      <c r="H56" s="82">
        <v>37.729999999999997</v>
      </c>
      <c r="I56" s="82">
        <v>57.41</v>
      </c>
      <c r="J56" s="82">
        <v>46.9</v>
      </c>
      <c r="K56" s="82"/>
      <c r="L56" s="137">
        <v>107.33</v>
      </c>
      <c r="M56" s="137">
        <v>211.64</v>
      </c>
      <c r="N56" s="138">
        <v>5800000</v>
      </c>
      <c r="O56" s="138">
        <v>371322379.99999994</v>
      </c>
      <c r="P56" s="138">
        <v>116335000</v>
      </c>
      <c r="Q56" s="138">
        <v>254987000</v>
      </c>
      <c r="R56" s="87">
        <f t="shared" si="0"/>
        <v>5800000</v>
      </c>
      <c r="S56" s="138">
        <v>371322379.99999994</v>
      </c>
      <c r="T56" s="87">
        <f t="shared" si="1"/>
        <v>11436802.385167241</v>
      </c>
      <c r="U56" s="135"/>
      <c r="V56" s="115" t="s">
        <v>2043</v>
      </c>
      <c r="W56" s="115" t="s">
        <v>2043</v>
      </c>
      <c r="X56" s="115" t="s">
        <v>772</v>
      </c>
    </row>
    <row r="57" spans="1:24">
      <c r="A57" s="135"/>
      <c r="B57" s="135">
        <v>19</v>
      </c>
      <c r="C57" s="82">
        <v>1</v>
      </c>
      <c r="D57" s="82">
        <v>4</v>
      </c>
      <c r="E57" s="82">
        <v>3.9</v>
      </c>
      <c r="F57" s="83" t="s">
        <v>1143</v>
      </c>
      <c r="G57" s="82">
        <v>5</v>
      </c>
      <c r="H57" s="82">
        <v>37.729999999999997</v>
      </c>
      <c r="I57" s="82">
        <v>57.41</v>
      </c>
      <c r="J57" s="82">
        <v>46.9</v>
      </c>
      <c r="K57" s="82"/>
      <c r="L57" s="137">
        <v>107.33</v>
      </c>
      <c r="M57" s="137">
        <v>211.64</v>
      </c>
      <c r="N57" s="138">
        <v>5800000</v>
      </c>
      <c r="O57" s="138">
        <v>371322379.99999994</v>
      </c>
      <c r="P57" s="138">
        <v>116335000</v>
      </c>
      <c r="Q57" s="138">
        <v>254987000</v>
      </c>
      <c r="R57" s="87">
        <f t="shared" si="0"/>
        <v>5800000</v>
      </c>
      <c r="S57" s="138">
        <v>371322379.99999994</v>
      </c>
      <c r="T57" s="87">
        <f t="shared" si="1"/>
        <v>11436802.385167241</v>
      </c>
      <c r="U57" s="135"/>
      <c r="V57" s="115" t="s">
        <v>2043</v>
      </c>
      <c r="W57" s="115" t="s">
        <v>2043</v>
      </c>
      <c r="X57" s="115" t="s">
        <v>772</v>
      </c>
    </row>
    <row r="58" spans="1:24">
      <c r="A58" s="135"/>
      <c r="B58" s="135">
        <v>19</v>
      </c>
      <c r="C58" s="82">
        <v>1</v>
      </c>
      <c r="D58" s="82">
        <v>4</v>
      </c>
      <c r="E58" s="82">
        <v>3.9</v>
      </c>
      <c r="F58" s="83" t="s">
        <v>1144</v>
      </c>
      <c r="G58" s="82">
        <v>5</v>
      </c>
      <c r="H58" s="82">
        <v>39.44</v>
      </c>
      <c r="I58" s="82">
        <v>60.01</v>
      </c>
      <c r="J58" s="82">
        <v>49.01</v>
      </c>
      <c r="K58" s="82"/>
      <c r="L58" s="137">
        <v>112.19</v>
      </c>
      <c r="M58" s="137">
        <v>221.20999999999998</v>
      </c>
      <c r="N58" s="138">
        <v>5800000</v>
      </c>
      <c r="O58" s="138">
        <v>388112944.99999994</v>
      </c>
      <c r="P58" s="138">
        <v>121595000</v>
      </c>
      <c r="Q58" s="138">
        <v>266517000</v>
      </c>
      <c r="R58" s="87">
        <f t="shared" si="0"/>
        <v>5800000</v>
      </c>
      <c r="S58" s="138">
        <v>388112944.99999994</v>
      </c>
      <c r="T58" s="87">
        <f t="shared" si="1"/>
        <v>11436117.301007219</v>
      </c>
      <c r="U58" s="135"/>
      <c r="V58" s="115" t="s">
        <v>2043</v>
      </c>
      <c r="W58" s="115" t="s">
        <v>2043</v>
      </c>
      <c r="X58" s="115" t="s">
        <v>772</v>
      </c>
    </row>
    <row r="59" spans="1:24">
      <c r="A59" s="135"/>
      <c r="B59" s="135">
        <v>19</v>
      </c>
      <c r="C59" s="82">
        <v>1</v>
      </c>
      <c r="D59" s="82">
        <v>4</v>
      </c>
      <c r="E59" s="82">
        <v>3.9</v>
      </c>
      <c r="F59" s="83" t="s">
        <v>1145</v>
      </c>
      <c r="G59" s="82">
        <v>5</v>
      </c>
      <c r="H59" s="82">
        <v>39.44</v>
      </c>
      <c r="I59" s="82">
        <v>60.01</v>
      </c>
      <c r="J59" s="82">
        <v>49.01</v>
      </c>
      <c r="K59" s="82"/>
      <c r="L59" s="137">
        <v>112.19</v>
      </c>
      <c r="M59" s="137">
        <v>221.20999999999998</v>
      </c>
      <c r="N59" s="138">
        <v>5800000</v>
      </c>
      <c r="O59" s="138">
        <v>388112944.99999994</v>
      </c>
      <c r="P59" s="138">
        <v>121595000</v>
      </c>
      <c r="Q59" s="138">
        <v>266517000</v>
      </c>
      <c r="R59" s="87">
        <f t="shared" si="0"/>
        <v>5800000</v>
      </c>
      <c r="S59" s="138">
        <v>388112944.99999994</v>
      </c>
      <c r="T59" s="87">
        <f t="shared" si="1"/>
        <v>11436117.301007219</v>
      </c>
      <c r="U59" s="135"/>
      <c r="V59" s="115" t="s">
        <v>2043</v>
      </c>
      <c r="W59" s="115" t="s">
        <v>2043</v>
      </c>
      <c r="X59" s="115" t="s">
        <v>772</v>
      </c>
    </row>
    <row r="60" spans="1:24">
      <c r="A60" s="135"/>
      <c r="B60" s="135">
        <v>19</v>
      </c>
      <c r="C60" s="82">
        <v>1</v>
      </c>
      <c r="D60" s="82">
        <v>4</v>
      </c>
      <c r="E60" s="82">
        <v>3.9</v>
      </c>
      <c r="F60" s="83" t="s">
        <v>1146</v>
      </c>
      <c r="G60" s="82">
        <v>5</v>
      </c>
      <c r="H60" s="82">
        <v>41.94</v>
      </c>
      <c r="I60" s="82">
        <v>63.8</v>
      </c>
      <c r="J60" s="82">
        <v>52.120000000000005</v>
      </c>
      <c r="K60" s="82"/>
      <c r="L60" s="137">
        <v>119.28</v>
      </c>
      <c r="M60" s="137">
        <v>235.2</v>
      </c>
      <c r="N60" s="138">
        <v>5900000</v>
      </c>
      <c r="O60" s="138">
        <v>419773200</v>
      </c>
      <c r="P60" s="138">
        <v>131514000</v>
      </c>
      <c r="Q60" s="138">
        <v>288258000</v>
      </c>
      <c r="R60" s="87">
        <f t="shared" si="0"/>
        <v>5900000</v>
      </c>
      <c r="S60" s="138">
        <v>419773200</v>
      </c>
      <c r="T60" s="87">
        <f t="shared" si="1"/>
        <v>11633802.816901408</v>
      </c>
      <c r="U60" s="135"/>
      <c r="V60" s="115" t="s">
        <v>2043</v>
      </c>
      <c r="W60" s="115" t="s">
        <v>2043</v>
      </c>
      <c r="X60" s="115" t="s">
        <v>772</v>
      </c>
    </row>
    <row r="61" spans="1:24">
      <c r="A61" s="135"/>
      <c r="B61" s="135">
        <v>19</v>
      </c>
      <c r="C61" s="82">
        <v>1</v>
      </c>
      <c r="D61" s="82">
        <v>4</v>
      </c>
      <c r="E61" s="82">
        <v>3.9</v>
      </c>
      <c r="F61" s="83" t="s">
        <v>1147</v>
      </c>
      <c r="G61" s="82">
        <v>5</v>
      </c>
      <c r="H61" s="82">
        <v>60.65</v>
      </c>
      <c r="I61" s="82">
        <v>92.27</v>
      </c>
      <c r="J61" s="82">
        <v>75.37</v>
      </c>
      <c r="K61" s="82"/>
      <c r="L61" s="137">
        <v>172.5</v>
      </c>
      <c r="M61" s="137">
        <v>340.14</v>
      </c>
      <c r="N61" s="138">
        <v>5850000</v>
      </c>
      <c r="O61" s="138">
        <v>601920247.5</v>
      </c>
      <c r="P61" s="138">
        <v>188581000</v>
      </c>
      <c r="Q61" s="138">
        <v>413338000</v>
      </c>
      <c r="R61" s="87">
        <f t="shared" si="0"/>
        <v>5850000</v>
      </c>
      <c r="S61" s="138">
        <v>601920247.5</v>
      </c>
      <c r="T61" s="87">
        <f t="shared" si="1"/>
        <v>11535182.608695652</v>
      </c>
      <c r="U61" s="135"/>
      <c r="V61" s="115" t="s">
        <v>2043</v>
      </c>
      <c r="W61" s="115" t="s">
        <v>2043</v>
      </c>
      <c r="X61" s="115" t="s">
        <v>772</v>
      </c>
    </row>
    <row r="62" spans="1:24">
      <c r="A62" s="135"/>
      <c r="B62" s="135">
        <v>19</v>
      </c>
      <c r="C62" s="82">
        <v>1</v>
      </c>
      <c r="D62" s="82">
        <v>5</v>
      </c>
      <c r="E62" s="82">
        <v>3.9</v>
      </c>
      <c r="F62" s="83" t="s">
        <v>2272</v>
      </c>
      <c r="G62" s="82">
        <v>5</v>
      </c>
      <c r="H62" s="82">
        <v>41.75</v>
      </c>
      <c r="I62" s="82">
        <v>63.53</v>
      </c>
      <c r="J62" s="82">
        <v>51.89</v>
      </c>
      <c r="K62" s="82"/>
      <c r="L62" s="137">
        <v>118.76</v>
      </c>
      <c r="M62" s="137">
        <v>234.18</v>
      </c>
      <c r="N62" s="138">
        <v>5586000</v>
      </c>
      <c r="O62" s="138">
        <v>395709167.69999999</v>
      </c>
      <c r="P62" s="138">
        <v>123975000</v>
      </c>
      <c r="Q62" s="138">
        <v>271733000</v>
      </c>
      <c r="R62" s="87">
        <f t="shared" si="0"/>
        <v>5586000</v>
      </c>
      <c r="S62" s="138">
        <v>395709167.69999999</v>
      </c>
      <c r="T62" s="87">
        <f t="shared" si="1"/>
        <v>11014899.629504884</v>
      </c>
      <c r="U62" s="135"/>
      <c r="V62" s="115" t="s">
        <v>2043</v>
      </c>
      <c r="W62" s="115" t="s">
        <v>2043</v>
      </c>
      <c r="X62" s="115" t="s">
        <v>772</v>
      </c>
    </row>
    <row r="63" spans="1:24">
      <c r="A63" s="135"/>
      <c r="B63" s="135">
        <v>19</v>
      </c>
      <c r="C63" s="82">
        <v>1</v>
      </c>
      <c r="D63" s="82">
        <v>5</v>
      </c>
      <c r="E63" s="82">
        <v>3.9</v>
      </c>
      <c r="F63" s="83" t="s">
        <v>1159</v>
      </c>
      <c r="G63" s="82">
        <v>5</v>
      </c>
      <c r="H63" s="82">
        <v>39.44</v>
      </c>
      <c r="I63" s="82">
        <v>60.01</v>
      </c>
      <c r="J63" s="82">
        <v>49.01</v>
      </c>
      <c r="K63" s="82"/>
      <c r="L63" s="137">
        <v>112.19</v>
      </c>
      <c r="M63" s="137">
        <v>221.20999999999998</v>
      </c>
      <c r="N63" s="138">
        <v>5537000</v>
      </c>
      <c r="O63" s="138">
        <v>370514030.42499995</v>
      </c>
      <c r="P63" s="138">
        <v>116082000</v>
      </c>
      <c r="Q63" s="138">
        <v>254431000</v>
      </c>
      <c r="R63" s="87">
        <f t="shared" si="0"/>
        <v>5537000</v>
      </c>
      <c r="S63" s="138">
        <v>370514030.42499995</v>
      </c>
      <c r="T63" s="87">
        <f t="shared" si="1"/>
        <v>10917548.533737408</v>
      </c>
      <c r="U63" s="135"/>
      <c r="V63" s="115" t="s">
        <v>2043</v>
      </c>
      <c r="W63" s="115" t="s">
        <v>2043</v>
      </c>
      <c r="X63" s="115" t="s">
        <v>772</v>
      </c>
    </row>
    <row r="64" spans="1:24">
      <c r="A64" s="135"/>
      <c r="B64" s="135">
        <v>19</v>
      </c>
      <c r="C64" s="82">
        <v>1</v>
      </c>
      <c r="D64" s="82">
        <v>5</v>
      </c>
      <c r="E64" s="82">
        <v>3.9</v>
      </c>
      <c r="F64" s="83" t="s">
        <v>1160</v>
      </c>
      <c r="G64" s="82">
        <v>5</v>
      </c>
      <c r="H64" s="82">
        <v>39.44</v>
      </c>
      <c r="I64" s="82">
        <v>60.01</v>
      </c>
      <c r="J64" s="82">
        <v>49.01</v>
      </c>
      <c r="K64" s="82"/>
      <c r="L64" s="137">
        <v>112.19</v>
      </c>
      <c r="M64" s="137">
        <v>221.20999999999998</v>
      </c>
      <c r="N64" s="138">
        <v>5537000</v>
      </c>
      <c r="O64" s="138">
        <v>370514030.42499995</v>
      </c>
      <c r="P64" s="138">
        <v>116082000</v>
      </c>
      <c r="Q64" s="138">
        <v>254431000</v>
      </c>
      <c r="R64" s="87">
        <f t="shared" si="0"/>
        <v>5537000</v>
      </c>
      <c r="S64" s="138">
        <v>370514030.42499995</v>
      </c>
      <c r="T64" s="87">
        <f t="shared" si="1"/>
        <v>10917548.533737408</v>
      </c>
      <c r="U64" s="135"/>
      <c r="V64" s="115" t="s">
        <v>2043</v>
      </c>
      <c r="W64" s="115" t="s">
        <v>2043</v>
      </c>
      <c r="X64" s="115" t="s">
        <v>772</v>
      </c>
    </row>
    <row r="65" spans="1:24">
      <c r="A65" s="135"/>
      <c r="B65" s="135">
        <v>19</v>
      </c>
      <c r="C65" s="82">
        <v>1</v>
      </c>
      <c r="D65" s="82">
        <v>5</v>
      </c>
      <c r="E65" s="82">
        <v>3.9</v>
      </c>
      <c r="F65" s="83" t="s">
        <v>1161</v>
      </c>
      <c r="G65" s="82">
        <v>5</v>
      </c>
      <c r="H65" s="82">
        <v>39.44</v>
      </c>
      <c r="I65" s="82">
        <v>60.01</v>
      </c>
      <c r="J65" s="82">
        <v>49.01</v>
      </c>
      <c r="K65" s="82"/>
      <c r="L65" s="137">
        <v>112.19</v>
      </c>
      <c r="M65" s="137">
        <v>221.20999999999998</v>
      </c>
      <c r="N65" s="138">
        <v>5650000</v>
      </c>
      <c r="O65" s="138">
        <v>378075541.24999994</v>
      </c>
      <c r="P65" s="138">
        <v>118451000</v>
      </c>
      <c r="Q65" s="138">
        <v>259624000</v>
      </c>
      <c r="R65" s="87">
        <f t="shared" si="0"/>
        <v>5650000</v>
      </c>
      <c r="S65" s="138">
        <v>378075541.24999994</v>
      </c>
      <c r="T65" s="87">
        <f t="shared" si="1"/>
        <v>11140355.646670824</v>
      </c>
      <c r="U65" s="135"/>
      <c r="V65" s="115" t="s">
        <v>2043</v>
      </c>
      <c r="W65" s="115" t="s">
        <v>2043</v>
      </c>
      <c r="X65" s="115" t="s">
        <v>772</v>
      </c>
    </row>
    <row r="66" spans="1:24">
      <c r="A66" s="135"/>
      <c r="B66" s="135">
        <v>19</v>
      </c>
      <c r="C66" s="82">
        <v>1</v>
      </c>
      <c r="D66" s="82">
        <v>5</v>
      </c>
      <c r="E66" s="82">
        <v>3.9</v>
      </c>
      <c r="F66" s="83" t="s">
        <v>1162</v>
      </c>
      <c r="G66" s="82">
        <v>5</v>
      </c>
      <c r="H66" s="82">
        <v>39.44</v>
      </c>
      <c r="I66" s="82">
        <v>60.01</v>
      </c>
      <c r="J66" s="82">
        <v>49.01</v>
      </c>
      <c r="K66" s="82"/>
      <c r="L66" s="137">
        <v>112.19</v>
      </c>
      <c r="M66" s="137">
        <v>221.20999999999998</v>
      </c>
      <c r="N66" s="138">
        <v>5650000</v>
      </c>
      <c r="O66" s="138">
        <v>378075541.24999994</v>
      </c>
      <c r="P66" s="138">
        <v>118451000</v>
      </c>
      <c r="Q66" s="138">
        <v>259624000</v>
      </c>
      <c r="R66" s="87">
        <f t="shared" si="0"/>
        <v>5650000</v>
      </c>
      <c r="S66" s="138">
        <v>378075541.24999994</v>
      </c>
      <c r="T66" s="87">
        <f t="shared" si="1"/>
        <v>11140355.646670824</v>
      </c>
      <c r="U66" s="135"/>
      <c r="V66" s="115" t="s">
        <v>2043</v>
      </c>
      <c r="W66" s="115" t="s">
        <v>2043</v>
      </c>
      <c r="X66" s="115" t="s">
        <v>772</v>
      </c>
    </row>
    <row r="67" spans="1:24">
      <c r="A67" s="135"/>
      <c r="B67" s="135">
        <v>19</v>
      </c>
      <c r="C67" s="82">
        <v>1</v>
      </c>
      <c r="D67" s="82">
        <v>5</v>
      </c>
      <c r="E67" s="82">
        <v>3.9</v>
      </c>
      <c r="F67" s="83" t="s">
        <v>1163</v>
      </c>
      <c r="G67" s="82">
        <v>5</v>
      </c>
      <c r="H67" s="82">
        <v>41.94</v>
      </c>
      <c r="I67" s="82">
        <v>63.8</v>
      </c>
      <c r="J67" s="82">
        <v>52.120000000000005</v>
      </c>
      <c r="K67" s="82"/>
      <c r="L67" s="137">
        <v>119.28</v>
      </c>
      <c r="M67" s="137">
        <v>235.2</v>
      </c>
      <c r="N67" s="138">
        <v>5750000</v>
      </c>
      <c r="O67" s="138">
        <v>409101000</v>
      </c>
      <c r="P67" s="138">
        <v>128171000</v>
      </c>
      <c r="Q67" s="138">
        <v>280929000</v>
      </c>
      <c r="R67" s="87">
        <f t="shared" ref="R67:R130" si="2">S67/(M67*0.3025)</f>
        <v>5750000</v>
      </c>
      <c r="S67" s="138">
        <v>409101000</v>
      </c>
      <c r="T67" s="87">
        <f t="shared" ref="T67:T130" si="3">S67/(L67*0.3025)</f>
        <v>11338028.169014085</v>
      </c>
      <c r="U67" s="135"/>
      <c r="V67" s="115" t="s">
        <v>2043</v>
      </c>
      <c r="W67" s="115" t="s">
        <v>2043</v>
      </c>
      <c r="X67" s="115" t="s">
        <v>772</v>
      </c>
    </row>
    <row r="68" spans="1:24">
      <c r="A68" s="135"/>
      <c r="B68" s="135">
        <v>19</v>
      </c>
      <c r="C68" s="82">
        <v>1</v>
      </c>
      <c r="D68" s="82">
        <v>5</v>
      </c>
      <c r="E68" s="82">
        <v>3.9</v>
      </c>
      <c r="F68" s="83" t="s">
        <v>1164</v>
      </c>
      <c r="G68" s="82">
        <v>5</v>
      </c>
      <c r="H68" s="82">
        <v>56.08</v>
      </c>
      <c r="I68" s="82">
        <v>85.33</v>
      </c>
      <c r="J68" s="82">
        <v>69.69</v>
      </c>
      <c r="K68" s="82"/>
      <c r="L68" s="137">
        <v>159.52000000000001</v>
      </c>
      <c r="M68" s="137">
        <v>314.54000000000002</v>
      </c>
      <c r="N68" s="138">
        <v>5700000</v>
      </c>
      <c r="O68" s="138">
        <v>542345595</v>
      </c>
      <c r="P68" s="138">
        <v>169916000</v>
      </c>
      <c r="Q68" s="138">
        <v>372428000</v>
      </c>
      <c r="R68" s="87">
        <f t="shared" si="2"/>
        <v>5700000</v>
      </c>
      <c r="S68" s="138">
        <v>542345595</v>
      </c>
      <c r="T68" s="87">
        <f t="shared" si="3"/>
        <v>11239205.115346037</v>
      </c>
      <c r="U68" s="135"/>
      <c r="V68" s="115" t="s">
        <v>2043</v>
      </c>
      <c r="W68" s="115" t="s">
        <v>2043</v>
      </c>
      <c r="X68" s="115" t="s">
        <v>772</v>
      </c>
    </row>
    <row r="69" spans="1:24">
      <c r="A69" s="135"/>
      <c r="B69" s="135">
        <v>19</v>
      </c>
      <c r="C69" s="82">
        <v>1</v>
      </c>
      <c r="D69" s="82">
        <v>5</v>
      </c>
      <c r="E69" s="82">
        <v>3.9</v>
      </c>
      <c r="F69" s="83" t="s">
        <v>1165</v>
      </c>
      <c r="G69" s="82">
        <v>5</v>
      </c>
      <c r="H69" s="82">
        <v>33.200000000000003</v>
      </c>
      <c r="I69" s="82">
        <v>50.51</v>
      </c>
      <c r="J69" s="82">
        <v>41.25</v>
      </c>
      <c r="K69" s="82"/>
      <c r="L69" s="137">
        <v>94.43</v>
      </c>
      <c r="M69" s="137">
        <v>186.19</v>
      </c>
      <c r="N69" s="138">
        <v>5550000</v>
      </c>
      <c r="O69" s="138">
        <v>312589736.25</v>
      </c>
      <c r="P69" s="138">
        <v>97934000</v>
      </c>
      <c r="Q69" s="138">
        <v>214655000</v>
      </c>
      <c r="R69" s="87">
        <f t="shared" si="2"/>
        <v>5550000</v>
      </c>
      <c r="S69" s="138">
        <v>312589736.25</v>
      </c>
      <c r="T69" s="87">
        <f t="shared" si="3"/>
        <v>10943074.234882982</v>
      </c>
      <c r="U69" s="135"/>
      <c r="V69" s="115" t="s">
        <v>2043</v>
      </c>
      <c r="W69" s="115" t="s">
        <v>2043</v>
      </c>
      <c r="X69" s="115" t="s">
        <v>772</v>
      </c>
    </row>
    <row r="70" spans="1:24">
      <c r="A70" s="135"/>
      <c r="B70" s="135">
        <v>19</v>
      </c>
      <c r="C70" s="82">
        <v>1</v>
      </c>
      <c r="D70" s="82">
        <v>5</v>
      </c>
      <c r="E70" s="82">
        <v>3.9</v>
      </c>
      <c r="F70" s="83" t="s">
        <v>1166</v>
      </c>
      <c r="G70" s="82">
        <v>5</v>
      </c>
      <c r="H70" s="82">
        <v>32.61</v>
      </c>
      <c r="I70" s="82">
        <v>49.61</v>
      </c>
      <c r="J70" s="82">
        <v>40.519999999999996</v>
      </c>
      <c r="K70" s="82"/>
      <c r="L70" s="137">
        <v>92.75</v>
      </c>
      <c r="M70" s="137">
        <v>182.88</v>
      </c>
      <c r="N70" s="138">
        <v>5550000</v>
      </c>
      <c r="O70" s="138">
        <v>307032660</v>
      </c>
      <c r="P70" s="138">
        <v>96193000</v>
      </c>
      <c r="Q70" s="138">
        <v>210839000</v>
      </c>
      <c r="R70" s="87">
        <f t="shared" si="2"/>
        <v>5550000</v>
      </c>
      <c r="S70" s="138">
        <v>307032660</v>
      </c>
      <c r="T70" s="87">
        <f t="shared" si="3"/>
        <v>10943223.71967655</v>
      </c>
      <c r="U70" s="135"/>
      <c r="V70" s="115" t="s">
        <v>2043</v>
      </c>
      <c r="W70" s="115" t="s">
        <v>2043</v>
      </c>
      <c r="X70" s="115" t="s">
        <v>772</v>
      </c>
    </row>
    <row r="71" spans="1:24">
      <c r="A71" s="135"/>
      <c r="B71" s="135">
        <v>19</v>
      </c>
      <c r="C71" s="82">
        <v>1</v>
      </c>
      <c r="D71" s="82">
        <v>5</v>
      </c>
      <c r="E71" s="82">
        <v>3.9</v>
      </c>
      <c r="F71" s="83" t="s">
        <v>1167</v>
      </c>
      <c r="G71" s="82">
        <v>5</v>
      </c>
      <c r="H71" s="82">
        <v>43.48</v>
      </c>
      <c r="I71" s="82">
        <v>66.150000000000006</v>
      </c>
      <c r="J71" s="82">
        <v>54.04</v>
      </c>
      <c r="K71" s="82"/>
      <c r="L71" s="137">
        <v>123.66</v>
      </c>
      <c r="M71" s="137">
        <v>243.85</v>
      </c>
      <c r="N71" s="138">
        <v>5550000</v>
      </c>
      <c r="O71" s="138">
        <v>409393668.75</v>
      </c>
      <c r="P71" s="138">
        <v>128263000</v>
      </c>
      <c r="Q71" s="138">
        <v>281130000</v>
      </c>
      <c r="R71" s="87">
        <f t="shared" si="2"/>
        <v>5550000</v>
      </c>
      <c r="S71" s="138">
        <v>409393668.75</v>
      </c>
      <c r="T71" s="87">
        <f t="shared" si="3"/>
        <v>10944262.493934985</v>
      </c>
      <c r="U71" s="135"/>
      <c r="V71" s="115" t="s">
        <v>2043</v>
      </c>
      <c r="W71" s="115" t="s">
        <v>2043</v>
      </c>
      <c r="X71" s="115" t="s">
        <v>772</v>
      </c>
    </row>
    <row r="72" spans="1:24">
      <c r="A72" s="135"/>
      <c r="B72" s="135">
        <v>19</v>
      </c>
      <c r="C72" s="82">
        <v>1</v>
      </c>
      <c r="D72" s="82">
        <v>5</v>
      </c>
      <c r="E72" s="82">
        <v>3.9</v>
      </c>
      <c r="F72" s="83" t="s">
        <v>1168</v>
      </c>
      <c r="G72" s="82">
        <v>5</v>
      </c>
      <c r="H72" s="82">
        <v>43.48</v>
      </c>
      <c r="I72" s="82">
        <v>66.150000000000006</v>
      </c>
      <c r="J72" s="82">
        <v>54.04</v>
      </c>
      <c r="K72" s="82"/>
      <c r="L72" s="137">
        <v>123.66</v>
      </c>
      <c r="M72" s="137">
        <v>243.85</v>
      </c>
      <c r="N72" s="138">
        <v>5550000</v>
      </c>
      <c r="O72" s="138">
        <v>409393668.75</v>
      </c>
      <c r="P72" s="138">
        <v>128263000</v>
      </c>
      <c r="Q72" s="138">
        <v>281130000</v>
      </c>
      <c r="R72" s="87">
        <f t="shared" si="2"/>
        <v>5550000</v>
      </c>
      <c r="S72" s="138">
        <v>409393668.75</v>
      </c>
      <c r="T72" s="87">
        <f t="shared" si="3"/>
        <v>10944262.493934985</v>
      </c>
      <c r="U72" s="135"/>
      <c r="V72" s="115" t="s">
        <v>2043</v>
      </c>
      <c r="W72" s="115" t="s">
        <v>2043</v>
      </c>
      <c r="X72" s="115" t="s">
        <v>772</v>
      </c>
    </row>
    <row r="73" spans="1:24">
      <c r="A73" s="135"/>
      <c r="B73" s="135">
        <v>19</v>
      </c>
      <c r="C73" s="82">
        <v>1</v>
      </c>
      <c r="D73" s="82">
        <v>5</v>
      </c>
      <c r="E73" s="82">
        <v>3.9</v>
      </c>
      <c r="F73" s="83" t="s">
        <v>1169</v>
      </c>
      <c r="G73" s="82">
        <v>5</v>
      </c>
      <c r="H73" s="82">
        <v>45.68</v>
      </c>
      <c r="I73" s="82">
        <v>69.489999999999995</v>
      </c>
      <c r="J73" s="82">
        <v>56.78</v>
      </c>
      <c r="K73" s="82"/>
      <c r="L73" s="137">
        <v>129.91999999999999</v>
      </c>
      <c r="M73" s="137">
        <v>256.19</v>
      </c>
      <c r="N73" s="138">
        <v>5700000</v>
      </c>
      <c r="O73" s="138">
        <v>441735607.49999994</v>
      </c>
      <c r="P73" s="138">
        <v>138395000</v>
      </c>
      <c r="Q73" s="138">
        <v>303339000</v>
      </c>
      <c r="R73" s="87">
        <f t="shared" si="2"/>
        <v>5700000</v>
      </c>
      <c r="S73" s="138">
        <v>441735607.49999994</v>
      </c>
      <c r="T73" s="87">
        <f t="shared" si="3"/>
        <v>11239862.992610836</v>
      </c>
      <c r="U73" s="135"/>
      <c r="V73" s="115" t="s">
        <v>2043</v>
      </c>
      <c r="W73" s="115" t="s">
        <v>2043</v>
      </c>
      <c r="X73" s="115" t="s">
        <v>772</v>
      </c>
    </row>
    <row r="74" spans="1:24">
      <c r="A74" s="135"/>
      <c r="B74" s="135">
        <v>19</v>
      </c>
      <c r="C74" s="82">
        <v>1</v>
      </c>
      <c r="D74" s="82">
        <v>5</v>
      </c>
      <c r="E74" s="82">
        <v>3.9</v>
      </c>
      <c r="F74" s="83" t="s">
        <v>1170</v>
      </c>
      <c r="G74" s="82">
        <v>5</v>
      </c>
      <c r="H74" s="82">
        <v>33.53</v>
      </c>
      <c r="I74" s="82">
        <v>51</v>
      </c>
      <c r="J74" s="82">
        <v>41.660000000000004</v>
      </c>
      <c r="K74" s="82"/>
      <c r="L74" s="137">
        <v>95.35</v>
      </c>
      <c r="M74" s="137">
        <v>188.01</v>
      </c>
      <c r="N74" s="138">
        <v>5750000</v>
      </c>
      <c r="O74" s="138">
        <v>327019893.75</v>
      </c>
      <c r="P74" s="138">
        <v>102455000</v>
      </c>
      <c r="Q74" s="138">
        <v>224564000</v>
      </c>
      <c r="R74" s="87">
        <f t="shared" si="2"/>
        <v>5750000</v>
      </c>
      <c r="S74" s="138">
        <v>327019893.75</v>
      </c>
      <c r="T74" s="87">
        <f t="shared" si="3"/>
        <v>11337781.856318826</v>
      </c>
      <c r="U74" s="135"/>
      <c r="V74" s="115" t="s">
        <v>2043</v>
      </c>
      <c r="W74" s="115" t="s">
        <v>2043</v>
      </c>
      <c r="X74" s="115" t="s">
        <v>772</v>
      </c>
    </row>
    <row r="75" spans="1:24">
      <c r="A75" s="135"/>
      <c r="B75" s="135">
        <v>19</v>
      </c>
      <c r="C75" s="82">
        <v>1</v>
      </c>
      <c r="D75" s="82">
        <v>5</v>
      </c>
      <c r="E75" s="82">
        <v>3.9</v>
      </c>
      <c r="F75" s="83" t="s">
        <v>1171</v>
      </c>
      <c r="G75" s="82">
        <v>5</v>
      </c>
      <c r="H75" s="82">
        <v>32.880000000000003</v>
      </c>
      <c r="I75" s="82">
        <v>50.02</v>
      </c>
      <c r="J75" s="82">
        <v>40.86</v>
      </c>
      <c r="K75" s="82"/>
      <c r="L75" s="137">
        <v>93.52</v>
      </c>
      <c r="M75" s="137">
        <v>184.4</v>
      </c>
      <c r="N75" s="138">
        <v>5650000</v>
      </c>
      <c r="O75" s="138">
        <v>315162650</v>
      </c>
      <c r="P75" s="138">
        <v>98740000</v>
      </c>
      <c r="Q75" s="138">
        <v>216422000</v>
      </c>
      <c r="R75" s="87">
        <f t="shared" si="2"/>
        <v>5650000</v>
      </c>
      <c r="S75" s="138">
        <v>315162650</v>
      </c>
      <c r="T75" s="87">
        <f t="shared" si="3"/>
        <v>11140504.704875963</v>
      </c>
      <c r="U75" s="135"/>
      <c r="V75" s="115" t="s">
        <v>2043</v>
      </c>
      <c r="W75" s="115" t="s">
        <v>2043</v>
      </c>
      <c r="X75" s="115" t="s">
        <v>772</v>
      </c>
    </row>
    <row r="76" spans="1:24">
      <c r="A76" s="135"/>
      <c r="B76" s="135">
        <v>19</v>
      </c>
      <c r="C76" s="82">
        <v>1</v>
      </c>
      <c r="D76" s="82">
        <v>6</v>
      </c>
      <c r="E76" s="82">
        <v>3.9</v>
      </c>
      <c r="F76" s="83" t="s">
        <v>2264</v>
      </c>
      <c r="G76" s="82">
        <v>5</v>
      </c>
      <c r="H76" s="82">
        <v>41.75</v>
      </c>
      <c r="I76" s="82">
        <v>63.53</v>
      </c>
      <c r="J76" s="82">
        <v>51.89</v>
      </c>
      <c r="K76" s="82"/>
      <c r="L76" s="137">
        <v>118.76</v>
      </c>
      <c r="M76" s="137">
        <v>234.18</v>
      </c>
      <c r="N76" s="138">
        <v>5700000</v>
      </c>
      <c r="O76" s="138">
        <v>403784865</v>
      </c>
      <c r="P76" s="138">
        <v>126505000</v>
      </c>
      <c r="Q76" s="138">
        <v>277279000</v>
      </c>
      <c r="R76" s="87">
        <f t="shared" si="2"/>
        <v>5700000</v>
      </c>
      <c r="S76" s="138">
        <v>403784865</v>
      </c>
      <c r="T76" s="87">
        <f t="shared" si="3"/>
        <v>11239693.49949478</v>
      </c>
      <c r="U76" s="135"/>
      <c r="V76" s="115" t="s">
        <v>2043</v>
      </c>
      <c r="W76" s="115" t="s">
        <v>2043</v>
      </c>
      <c r="X76" s="115" t="s">
        <v>772</v>
      </c>
    </row>
    <row r="77" spans="1:24">
      <c r="A77" s="135"/>
      <c r="B77" s="135">
        <v>19</v>
      </c>
      <c r="C77" s="82">
        <v>1</v>
      </c>
      <c r="D77" s="82">
        <v>6</v>
      </c>
      <c r="E77" s="82">
        <v>3.9</v>
      </c>
      <c r="F77" s="83" t="s">
        <v>1176</v>
      </c>
      <c r="G77" s="82">
        <v>5</v>
      </c>
      <c r="H77" s="82">
        <v>39.44</v>
      </c>
      <c r="I77" s="82">
        <v>60.01</v>
      </c>
      <c r="J77" s="82">
        <v>49.01</v>
      </c>
      <c r="K77" s="82"/>
      <c r="L77" s="137">
        <v>112.19</v>
      </c>
      <c r="M77" s="137">
        <v>221.20999999999998</v>
      </c>
      <c r="N77" s="138">
        <v>5650000</v>
      </c>
      <c r="O77" s="138">
        <v>378075541.24999994</v>
      </c>
      <c r="P77" s="138">
        <v>118451000</v>
      </c>
      <c r="Q77" s="138">
        <v>259624000</v>
      </c>
      <c r="R77" s="87">
        <f t="shared" si="2"/>
        <v>5650000</v>
      </c>
      <c r="S77" s="138">
        <v>378075541.24999994</v>
      </c>
      <c r="T77" s="87">
        <f t="shared" si="3"/>
        <v>11140355.646670824</v>
      </c>
      <c r="U77" s="135"/>
      <c r="V77" s="115" t="s">
        <v>2043</v>
      </c>
      <c r="W77" s="115" t="s">
        <v>2043</v>
      </c>
      <c r="X77" s="115" t="s">
        <v>772</v>
      </c>
    </row>
    <row r="78" spans="1:24">
      <c r="A78" s="135"/>
      <c r="B78" s="135">
        <v>19</v>
      </c>
      <c r="C78" s="82">
        <v>1</v>
      </c>
      <c r="D78" s="82">
        <v>6</v>
      </c>
      <c r="E78" s="82">
        <v>3.9</v>
      </c>
      <c r="F78" s="83" t="s">
        <v>1177</v>
      </c>
      <c r="G78" s="82">
        <v>5</v>
      </c>
      <c r="H78" s="82">
        <v>39.44</v>
      </c>
      <c r="I78" s="82">
        <v>60.01</v>
      </c>
      <c r="J78" s="82">
        <v>49.01</v>
      </c>
      <c r="K78" s="82"/>
      <c r="L78" s="137">
        <v>112.19</v>
      </c>
      <c r="M78" s="137">
        <v>221.20999999999998</v>
      </c>
      <c r="N78" s="138">
        <v>5650000</v>
      </c>
      <c r="O78" s="138">
        <v>378075541.24999994</v>
      </c>
      <c r="P78" s="138">
        <v>118451000</v>
      </c>
      <c r="Q78" s="138">
        <v>259624000</v>
      </c>
      <c r="R78" s="87">
        <f t="shared" si="2"/>
        <v>5650000</v>
      </c>
      <c r="S78" s="138">
        <v>378075541.24999994</v>
      </c>
      <c r="T78" s="87">
        <f t="shared" si="3"/>
        <v>11140355.646670824</v>
      </c>
      <c r="U78" s="135"/>
      <c r="V78" s="115" t="s">
        <v>2043</v>
      </c>
      <c r="W78" s="115" t="s">
        <v>2043</v>
      </c>
      <c r="X78" s="115" t="s">
        <v>772</v>
      </c>
    </row>
    <row r="79" spans="1:24">
      <c r="A79" s="135"/>
      <c r="B79" s="135">
        <v>19</v>
      </c>
      <c r="C79" s="82">
        <v>1</v>
      </c>
      <c r="D79" s="82">
        <v>6</v>
      </c>
      <c r="E79" s="82">
        <v>3.9</v>
      </c>
      <c r="F79" s="83" t="s">
        <v>1178</v>
      </c>
      <c r="G79" s="82">
        <v>5</v>
      </c>
      <c r="H79" s="82">
        <v>39.44</v>
      </c>
      <c r="I79" s="82">
        <v>60.01</v>
      </c>
      <c r="J79" s="82">
        <v>49.01</v>
      </c>
      <c r="K79" s="82"/>
      <c r="L79" s="137">
        <v>112.19</v>
      </c>
      <c r="M79" s="137">
        <v>221.20999999999998</v>
      </c>
      <c r="N79" s="138">
        <v>5650000</v>
      </c>
      <c r="O79" s="138">
        <v>378075541.24999994</v>
      </c>
      <c r="P79" s="138">
        <v>118451000</v>
      </c>
      <c r="Q79" s="138">
        <v>259624000</v>
      </c>
      <c r="R79" s="87">
        <f t="shared" si="2"/>
        <v>5650000</v>
      </c>
      <c r="S79" s="138">
        <v>378075541.24999994</v>
      </c>
      <c r="T79" s="87">
        <f t="shared" si="3"/>
        <v>11140355.646670824</v>
      </c>
      <c r="U79" s="135"/>
      <c r="V79" s="115" t="s">
        <v>2043</v>
      </c>
      <c r="W79" s="115" t="s">
        <v>2043</v>
      </c>
      <c r="X79" s="115" t="s">
        <v>772</v>
      </c>
    </row>
    <row r="80" spans="1:24">
      <c r="A80" s="135"/>
      <c r="B80" s="135">
        <v>19</v>
      </c>
      <c r="C80" s="82">
        <v>1</v>
      </c>
      <c r="D80" s="82">
        <v>6</v>
      </c>
      <c r="E80" s="82">
        <v>3.9</v>
      </c>
      <c r="F80" s="83" t="s">
        <v>1179</v>
      </c>
      <c r="G80" s="82">
        <v>5</v>
      </c>
      <c r="H80" s="82">
        <v>39.44</v>
      </c>
      <c r="I80" s="82">
        <v>60.01</v>
      </c>
      <c r="J80" s="82">
        <v>49.01</v>
      </c>
      <c r="K80" s="82"/>
      <c r="L80" s="137">
        <v>112.19</v>
      </c>
      <c r="M80" s="137">
        <v>221.20999999999998</v>
      </c>
      <c r="N80" s="138">
        <v>5650000</v>
      </c>
      <c r="O80" s="138">
        <v>378075541.24999994</v>
      </c>
      <c r="P80" s="138">
        <v>118451000</v>
      </c>
      <c r="Q80" s="138">
        <v>259624000</v>
      </c>
      <c r="R80" s="87">
        <f t="shared" si="2"/>
        <v>5650000</v>
      </c>
      <c r="S80" s="138">
        <v>378075541.24999994</v>
      </c>
      <c r="T80" s="87">
        <f t="shared" si="3"/>
        <v>11140355.646670824</v>
      </c>
      <c r="U80" s="135"/>
      <c r="V80" s="115" t="s">
        <v>2043</v>
      </c>
      <c r="W80" s="115" t="s">
        <v>2043</v>
      </c>
      <c r="X80" s="115" t="s">
        <v>772</v>
      </c>
    </row>
    <row r="81" spans="1:24">
      <c r="A81" s="135"/>
      <c r="B81" s="135">
        <v>19</v>
      </c>
      <c r="C81" s="82">
        <v>1</v>
      </c>
      <c r="D81" s="82">
        <v>6</v>
      </c>
      <c r="E81" s="82">
        <v>3.9</v>
      </c>
      <c r="F81" s="83" t="s">
        <v>1180</v>
      </c>
      <c r="G81" s="82">
        <v>5</v>
      </c>
      <c r="H81" s="82">
        <v>41.94</v>
      </c>
      <c r="I81" s="82">
        <v>63.8</v>
      </c>
      <c r="J81" s="82">
        <v>52.120000000000005</v>
      </c>
      <c r="K81" s="82"/>
      <c r="L81" s="137">
        <v>119.28</v>
      </c>
      <c r="M81" s="137">
        <v>235.2</v>
      </c>
      <c r="N81" s="138">
        <v>5750000</v>
      </c>
      <c r="O81" s="138">
        <v>409101000</v>
      </c>
      <c r="P81" s="138">
        <v>128171000</v>
      </c>
      <c r="Q81" s="138">
        <v>280929000</v>
      </c>
      <c r="R81" s="87">
        <f t="shared" si="2"/>
        <v>5750000</v>
      </c>
      <c r="S81" s="138">
        <v>409101000</v>
      </c>
      <c r="T81" s="87">
        <f t="shared" si="3"/>
        <v>11338028.169014085</v>
      </c>
      <c r="U81" s="135"/>
      <c r="V81" s="115" t="s">
        <v>2043</v>
      </c>
      <c r="W81" s="115" t="s">
        <v>2043</v>
      </c>
      <c r="X81" s="115" t="s">
        <v>772</v>
      </c>
    </row>
    <row r="82" spans="1:24">
      <c r="A82" s="135"/>
      <c r="B82" s="135">
        <v>19</v>
      </c>
      <c r="C82" s="82">
        <v>1</v>
      </c>
      <c r="D82" s="82">
        <v>6</v>
      </c>
      <c r="E82" s="82">
        <v>3.9</v>
      </c>
      <c r="F82" s="83" t="s">
        <v>1181</v>
      </c>
      <c r="G82" s="82">
        <v>5</v>
      </c>
      <c r="H82" s="82">
        <v>56.08</v>
      </c>
      <c r="I82" s="82">
        <v>85.33</v>
      </c>
      <c r="J82" s="82">
        <v>69.69</v>
      </c>
      <c r="K82" s="82"/>
      <c r="L82" s="137">
        <v>159.52000000000001</v>
      </c>
      <c r="M82" s="137">
        <v>314.54000000000002</v>
      </c>
      <c r="N82" s="138">
        <v>5700000</v>
      </c>
      <c r="O82" s="138">
        <v>542345595</v>
      </c>
      <c r="P82" s="138">
        <v>169916000</v>
      </c>
      <c r="Q82" s="138">
        <v>372428000</v>
      </c>
      <c r="R82" s="87">
        <f t="shared" si="2"/>
        <v>5700000</v>
      </c>
      <c r="S82" s="138">
        <v>542345595</v>
      </c>
      <c r="T82" s="87">
        <f t="shared" si="3"/>
        <v>11239205.115346037</v>
      </c>
      <c r="U82" s="135"/>
      <c r="V82" s="115" t="s">
        <v>2043</v>
      </c>
      <c r="W82" s="115" t="s">
        <v>2043</v>
      </c>
      <c r="X82" s="115" t="s">
        <v>772</v>
      </c>
    </row>
    <row r="83" spans="1:24">
      <c r="A83" s="135"/>
      <c r="B83" s="135">
        <v>19</v>
      </c>
      <c r="C83" s="82">
        <v>1</v>
      </c>
      <c r="D83" s="82">
        <v>6</v>
      </c>
      <c r="E83" s="82">
        <v>3.9</v>
      </c>
      <c r="F83" s="83" t="s">
        <v>1182</v>
      </c>
      <c r="G83" s="82">
        <v>5</v>
      </c>
      <c r="H83" s="82">
        <v>33.200000000000003</v>
      </c>
      <c r="I83" s="82">
        <v>50.51</v>
      </c>
      <c r="J83" s="82">
        <v>41.25</v>
      </c>
      <c r="K83" s="82"/>
      <c r="L83" s="137">
        <v>94.43</v>
      </c>
      <c r="M83" s="137">
        <v>186.19</v>
      </c>
      <c r="N83" s="138">
        <v>5550000</v>
      </c>
      <c r="O83" s="138">
        <v>312589736.25</v>
      </c>
      <c r="P83" s="138">
        <v>97934000</v>
      </c>
      <c r="Q83" s="138">
        <v>214655000</v>
      </c>
      <c r="R83" s="87">
        <f t="shared" si="2"/>
        <v>5550000</v>
      </c>
      <c r="S83" s="138">
        <v>312589736.25</v>
      </c>
      <c r="T83" s="87">
        <f t="shared" si="3"/>
        <v>10943074.234882982</v>
      </c>
      <c r="U83" s="135"/>
      <c r="V83" s="115" t="s">
        <v>2043</v>
      </c>
      <c r="W83" s="115" t="s">
        <v>2043</v>
      </c>
      <c r="X83" s="115" t="s">
        <v>772</v>
      </c>
    </row>
    <row r="84" spans="1:24">
      <c r="A84" s="135"/>
      <c r="B84" s="135">
        <v>19</v>
      </c>
      <c r="C84" s="82">
        <v>1</v>
      </c>
      <c r="D84" s="82">
        <v>6</v>
      </c>
      <c r="E84" s="82">
        <v>3.9</v>
      </c>
      <c r="F84" s="83" t="s">
        <v>1183</v>
      </c>
      <c r="G84" s="82">
        <v>5</v>
      </c>
      <c r="H84" s="82">
        <v>32.61</v>
      </c>
      <c r="I84" s="82">
        <v>49.61</v>
      </c>
      <c r="J84" s="82">
        <v>40.519999999999996</v>
      </c>
      <c r="K84" s="82"/>
      <c r="L84" s="137">
        <v>92.75</v>
      </c>
      <c r="M84" s="137">
        <v>182.88</v>
      </c>
      <c r="N84" s="138">
        <v>5550000</v>
      </c>
      <c r="O84" s="138">
        <v>307032660</v>
      </c>
      <c r="P84" s="138">
        <v>96193000</v>
      </c>
      <c r="Q84" s="138">
        <v>210839000</v>
      </c>
      <c r="R84" s="87">
        <f t="shared" si="2"/>
        <v>5550000</v>
      </c>
      <c r="S84" s="138">
        <v>307032660</v>
      </c>
      <c r="T84" s="87">
        <f t="shared" si="3"/>
        <v>10943223.71967655</v>
      </c>
      <c r="U84" s="135"/>
      <c r="V84" s="115" t="s">
        <v>2043</v>
      </c>
      <c r="W84" s="115" t="s">
        <v>2043</v>
      </c>
      <c r="X84" s="115" t="s">
        <v>772</v>
      </c>
    </row>
    <row r="85" spans="1:24">
      <c r="A85" s="135"/>
      <c r="B85" s="135">
        <v>19</v>
      </c>
      <c r="C85" s="82">
        <v>1</v>
      </c>
      <c r="D85" s="82">
        <v>6</v>
      </c>
      <c r="E85" s="82">
        <v>3.9</v>
      </c>
      <c r="F85" s="83" t="s">
        <v>1184</v>
      </c>
      <c r="G85" s="82">
        <v>5</v>
      </c>
      <c r="H85" s="82">
        <v>43.48</v>
      </c>
      <c r="I85" s="82">
        <v>66.150000000000006</v>
      </c>
      <c r="J85" s="82">
        <v>54.04</v>
      </c>
      <c r="K85" s="82"/>
      <c r="L85" s="137">
        <v>123.66</v>
      </c>
      <c r="M85" s="137">
        <v>243.85</v>
      </c>
      <c r="N85" s="138">
        <v>5550000</v>
      </c>
      <c r="O85" s="138">
        <v>409393668.75</v>
      </c>
      <c r="P85" s="138">
        <v>128263000</v>
      </c>
      <c r="Q85" s="138">
        <v>281130000</v>
      </c>
      <c r="R85" s="87">
        <f t="shared" si="2"/>
        <v>5550000</v>
      </c>
      <c r="S85" s="138">
        <v>409393668.75</v>
      </c>
      <c r="T85" s="87">
        <f t="shared" si="3"/>
        <v>10944262.493934985</v>
      </c>
      <c r="U85" s="135"/>
      <c r="V85" s="115" t="s">
        <v>2043</v>
      </c>
      <c r="W85" s="115" t="s">
        <v>2043</v>
      </c>
      <c r="X85" s="115" t="s">
        <v>772</v>
      </c>
    </row>
    <row r="86" spans="1:24">
      <c r="A86" s="135"/>
      <c r="B86" s="135">
        <v>19</v>
      </c>
      <c r="C86" s="82">
        <v>1</v>
      </c>
      <c r="D86" s="82">
        <v>6</v>
      </c>
      <c r="E86" s="82">
        <v>3.9</v>
      </c>
      <c r="F86" s="83" t="s">
        <v>1185</v>
      </c>
      <c r="G86" s="82">
        <v>5</v>
      </c>
      <c r="H86" s="82">
        <v>43.48</v>
      </c>
      <c r="I86" s="82">
        <v>66.150000000000006</v>
      </c>
      <c r="J86" s="82">
        <v>54.04</v>
      </c>
      <c r="K86" s="82"/>
      <c r="L86" s="137">
        <v>123.66</v>
      </c>
      <c r="M86" s="137">
        <v>243.85</v>
      </c>
      <c r="N86" s="138">
        <v>5550000</v>
      </c>
      <c r="O86" s="138">
        <v>409393668.75</v>
      </c>
      <c r="P86" s="138">
        <v>128263000</v>
      </c>
      <c r="Q86" s="138">
        <v>281130000</v>
      </c>
      <c r="R86" s="87">
        <f t="shared" si="2"/>
        <v>5550000</v>
      </c>
      <c r="S86" s="138">
        <v>409393668.75</v>
      </c>
      <c r="T86" s="87">
        <f t="shared" si="3"/>
        <v>10944262.493934985</v>
      </c>
      <c r="U86" s="135"/>
      <c r="V86" s="115" t="s">
        <v>2043</v>
      </c>
      <c r="W86" s="115" t="s">
        <v>2043</v>
      </c>
      <c r="X86" s="115" t="s">
        <v>772</v>
      </c>
    </row>
    <row r="87" spans="1:24">
      <c r="A87" s="135"/>
      <c r="B87" s="135">
        <v>19</v>
      </c>
      <c r="C87" s="82">
        <v>1</v>
      </c>
      <c r="D87" s="82">
        <v>6</v>
      </c>
      <c r="E87" s="82">
        <v>3.9</v>
      </c>
      <c r="F87" s="83" t="s">
        <v>1186</v>
      </c>
      <c r="G87" s="82">
        <v>5</v>
      </c>
      <c r="H87" s="82">
        <v>45.68</v>
      </c>
      <c r="I87" s="82">
        <v>69.489999999999995</v>
      </c>
      <c r="J87" s="82">
        <v>56.78</v>
      </c>
      <c r="K87" s="82"/>
      <c r="L87" s="137">
        <v>129.91999999999999</v>
      </c>
      <c r="M87" s="137">
        <v>256.19</v>
      </c>
      <c r="N87" s="138">
        <v>5700000</v>
      </c>
      <c r="O87" s="138">
        <v>441735607.49999994</v>
      </c>
      <c r="P87" s="138">
        <v>138395000</v>
      </c>
      <c r="Q87" s="138">
        <v>303339000</v>
      </c>
      <c r="R87" s="87">
        <f t="shared" si="2"/>
        <v>5700000</v>
      </c>
      <c r="S87" s="138">
        <v>441735607.49999994</v>
      </c>
      <c r="T87" s="87">
        <f t="shared" si="3"/>
        <v>11239862.992610836</v>
      </c>
      <c r="U87" s="135"/>
      <c r="V87" s="115" t="s">
        <v>2043</v>
      </c>
      <c r="W87" s="115" t="s">
        <v>2043</v>
      </c>
      <c r="X87" s="115" t="s">
        <v>772</v>
      </c>
    </row>
    <row r="88" spans="1:24">
      <c r="A88" s="135"/>
      <c r="B88" s="135">
        <v>19</v>
      </c>
      <c r="C88" s="82">
        <v>1</v>
      </c>
      <c r="D88" s="82">
        <v>6</v>
      </c>
      <c r="E88" s="82">
        <v>3.9</v>
      </c>
      <c r="F88" s="83" t="s">
        <v>1187</v>
      </c>
      <c r="G88" s="82">
        <v>5</v>
      </c>
      <c r="H88" s="82">
        <v>33.53</v>
      </c>
      <c r="I88" s="82">
        <v>51</v>
      </c>
      <c r="J88" s="82">
        <v>41.660000000000004</v>
      </c>
      <c r="K88" s="82"/>
      <c r="L88" s="137">
        <v>95.35</v>
      </c>
      <c r="M88" s="137">
        <v>188.01</v>
      </c>
      <c r="N88" s="138">
        <v>5750000</v>
      </c>
      <c r="O88" s="138">
        <v>327019893.75</v>
      </c>
      <c r="P88" s="138">
        <v>102455000</v>
      </c>
      <c r="Q88" s="138">
        <v>224564000</v>
      </c>
      <c r="R88" s="87">
        <f t="shared" si="2"/>
        <v>5750000</v>
      </c>
      <c r="S88" s="138">
        <v>327019893.75</v>
      </c>
      <c r="T88" s="87">
        <f t="shared" si="3"/>
        <v>11337781.856318826</v>
      </c>
      <c r="U88" s="135"/>
      <c r="V88" s="115" t="s">
        <v>2043</v>
      </c>
      <c r="W88" s="115" t="s">
        <v>2043</v>
      </c>
      <c r="X88" s="115" t="s">
        <v>772</v>
      </c>
    </row>
    <row r="89" spans="1:24">
      <c r="A89" s="135"/>
      <c r="B89" s="135">
        <v>19</v>
      </c>
      <c r="C89" s="82">
        <v>1</v>
      </c>
      <c r="D89" s="82">
        <v>6</v>
      </c>
      <c r="E89" s="82">
        <v>3.9</v>
      </c>
      <c r="F89" s="83" t="s">
        <v>1188</v>
      </c>
      <c r="G89" s="82">
        <v>5</v>
      </c>
      <c r="H89" s="82">
        <v>32.880000000000003</v>
      </c>
      <c r="I89" s="82">
        <v>50.02</v>
      </c>
      <c r="J89" s="82">
        <v>40.86</v>
      </c>
      <c r="K89" s="82"/>
      <c r="L89" s="137">
        <v>93.52</v>
      </c>
      <c r="M89" s="137">
        <v>184.4</v>
      </c>
      <c r="N89" s="138">
        <v>5650000</v>
      </c>
      <c r="O89" s="138">
        <v>315162650</v>
      </c>
      <c r="P89" s="138">
        <v>98740000</v>
      </c>
      <c r="Q89" s="138">
        <v>216422000</v>
      </c>
      <c r="R89" s="87">
        <f t="shared" si="2"/>
        <v>5650000</v>
      </c>
      <c r="S89" s="138">
        <v>315162650</v>
      </c>
      <c r="T89" s="87">
        <f t="shared" si="3"/>
        <v>11140504.704875963</v>
      </c>
      <c r="U89" s="135"/>
      <c r="V89" s="115" t="s">
        <v>2043</v>
      </c>
      <c r="W89" s="115" t="s">
        <v>2043</v>
      </c>
      <c r="X89" s="115" t="s">
        <v>772</v>
      </c>
    </row>
    <row r="90" spans="1:24">
      <c r="A90" s="135"/>
      <c r="B90" s="135">
        <v>19</v>
      </c>
      <c r="C90" s="82">
        <v>1</v>
      </c>
      <c r="D90" s="82">
        <v>7</v>
      </c>
      <c r="E90" s="82">
        <v>3.9</v>
      </c>
      <c r="F90" s="83" t="s">
        <v>2273</v>
      </c>
      <c r="G90" s="82">
        <v>5</v>
      </c>
      <c r="H90" s="82">
        <v>41.75</v>
      </c>
      <c r="I90" s="82">
        <v>63.53</v>
      </c>
      <c r="J90" s="82">
        <v>51.89</v>
      </c>
      <c r="K90" s="82"/>
      <c r="L90" s="137">
        <v>118.76</v>
      </c>
      <c r="M90" s="137">
        <v>234.18</v>
      </c>
      <c r="N90" s="138">
        <v>5750000</v>
      </c>
      <c r="O90" s="138">
        <v>407326837.5</v>
      </c>
      <c r="P90" s="138">
        <v>127615000</v>
      </c>
      <c r="Q90" s="138">
        <v>279711000</v>
      </c>
      <c r="R90" s="87">
        <f t="shared" si="2"/>
        <v>5750000</v>
      </c>
      <c r="S90" s="138">
        <v>407326837.5</v>
      </c>
      <c r="T90" s="87">
        <f t="shared" si="3"/>
        <v>11338287.302121926</v>
      </c>
      <c r="U90" s="135"/>
      <c r="V90" s="115" t="s">
        <v>2043</v>
      </c>
      <c r="W90" s="115" t="s">
        <v>2043</v>
      </c>
      <c r="X90" s="115" t="s">
        <v>772</v>
      </c>
    </row>
    <row r="91" spans="1:24">
      <c r="A91" s="135"/>
      <c r="B91" s="135">
        <v>19</v>
      </c>
      <c r="C91" s="82">
        <v>1</v>
      </c>
      <c r="D91" s="82">
        <v>7</v>
      </c>
      <c r="E91" s="82">
        <v>3.9</v>
      </c>
      <c r="F91" s="83" t="s">
        <v>1193</v>
      </c>
      <c r="G91" s="82">
        <v>5</v>
      </c>
      <c r="H91" s="82">
        <v>39.44</v>
      </c>
      <c r="I91" s="82">
        <v>60.01</v>
      </c>
      <c r="J91" s="82">
        <v>49.01</v>
      </c>
      <c r="K91" s="82"/>
      <c r="L91" s="137">
        <v>112.19</v>
      </c>
      <c r="M91" s="137">
        <v>221.20999999999998</v>
      </c>
      <c r="N91" s="138">
        <v>5700000</v>
      </c>
      <c r="O91" s="138">
        <v>381421342.49999994</v>
      </c>
      <c r="P91" s="138">
        <v>119499000</v>
      </c>
      <c r="Q91" s="138">
        <v>261922000</v>
      </c>
      <c r="R91" s="87">
        <f t="shared" si="2"/>
        <v>5700000</v>
      </c>
      <c r="S91" s="138">
        <v>381421342.49999994</v>
      </c>
      <c r="T91" s="87">
        <f t="shared" si="3"/>
        <v>11238942.864782955</v>
      </c>
      <c r="U91" s="135"/>
      <c r="V91" s="115" t="s">
        <v>2043</v>
      </c>
      <c r="W91" s="115" t="s">
        <v>2043</v>
      </c>
      <c r="X91" s="115" t="s">
        <v>772</v>
      </c>
    </row>
    <row r="92" spans="1:24">
      <c r="A92" s="135"/>
      <c r="B92" s="135">
        <v>19</v>
      </c>
      <c r="C92" s="82">
        <v>1</v>
      </c>
      <c r="D92" s="82">
        <v>7</v>
      </c>
      <c r="E92" s="82">
        <v>3.9</v>
      </c>
      <c r="F92" s="83" t="s">
        <v>1194</v>
      </c>
      <c r="G92" s="82">
        <v>5</v>
      </c>
      <c r="H92" s="82">
        <v>39.44</v>
      </c>
      <c r="I92" s="82">
        <v>60.01</v>
      </c>
      <c r="J92" s="82">
        <v>49.01</v>
      </c>
      <c r="K92" s="82"/>
      <c r="L92" s="137">
        <v>112.19</v>
      </c>
      <c r="M92" s="137">
        <v>221.20999999999998</v>
      </c>
      <c r="N92" s="138">
        <v>5700000</v>
      </c>
      <c r="O92" s="138">
        <v>381421342.49999994</v>
      </c>
      <c r="P92" s="138">
        <v>119499000</v>
      </c>
      <c r="Q92" s="138">
        <v>261922000</v>
      </c>
      <c r="R92" s="87">
        <f t="shared" si="2"/>
        <v>5700000</v>
      </c>
      <c r="S92" s="138">
        <v>381421342.49999994</v>
      </c>
      <c r="T92" s="87">
        <f t="shared" si="3"/>
        <v>11238942.864782955</v>
      </c>
      <c r="U92" s="135"/>
      <c r="V92" s="115" t="s">
        <v>2043</v>
      </c>
      <c r="W92" s="115" t="s">
        <v>2043</v>
      </c>
      <c r="X92" s="115" t="s">
        <v>772</v>
      </c>
    </row>
    <row r="93" spans="1:24">
      <c r="A93" s="135"/>
      <c r="B93" s="135">
        <v>19</v>
      </c>
      <c r="C93" s="82">
        <v>1</v>
      </c>
      <c r="D93" s="82">
        <v>7</v>
      </c>
      <c r="E93" s="82">
        <v>3.9</v>
      </c>
      <c r="F93" s="83" t="s">
        <v>1195</v>
      </c>
      <c r="G93" s="82">
        <v>5</v>
      </c>
      <c r="H93" s="82">
        <v>39.44</v>
      </c>
      <c r="I93" s="82">
        <v>60.01</v>
      </c>
      <c r="J93" s="82">
        <v>49.01</v>
      </c>
      <c r="K93" s="82"/>
      <c r="L93" s="137">
        <v>112.19</v>
      </c>
      <c r="M93" s="137">
        <v>221.20999999999998</v>
      </c>
      <c r="N93" s="138">
        <v>5700000</v>
      </c>
      <c r="O93" s="138">
        <v>381421342.49999994</v>
      </c>
      <c r="P93" s="138">
        <v>119499000</v>
      </c>
      <c r="Q93" s="138">
        <v>261922000</v>
      </c>
      <c r="R93" s="87">
        <f t="shared" si="2"/>
        <v>5700000</v>
      </c>
      <c r="S93" s="138">
        <v>381421342.49999994</v>
      </c>
      <c r="T93" s="87">
        <f t="shared" si="3"/>
        <v>11238942.864782955</v>
      </c>
      <c r="U93" s="135"/>
      <c r="V93" s="115" t="s">
        <v>2043</v>
      </c>
      <c r="W93" s="115" t="s">
        <v>2043</v>
      </c>
      <c r="X93" s="115" t="s">
        <v>772</v>
      </c>
    </row>
    <row r="94" spans="1:24">
      <c r="A94" s="135"/>
      <c r="B94" s="135">
        <v>19</v>
      </c>
      <c r="C94" s="82">
        <v>1</v>
      </c>
      <c r="D94" s="82">
        <v>7</v>
      </c>
      <c r="E94" s="82">
        <v>3.9</v>
      </c>
      <c r="F94" s="83" t="s">
        <v>1196</v>
      </c>
      <c r="G94" s="82">
        <v>5</v>
      </c>
      <c r="H94" s="82">
        <v>39.44</v>
      </c>
      <c r="I94" s="82">
        <v>60.01</v>
      </c>
      <c r="J94" s="82">
        <v>49.01</v>
      </c>
      <c r="K94" s="82"/>
      <c r="L94" s="137">
        <v>112.19</v>
      </c>
      <c r="M94" s="137">
        <v>221.20999999999998</v>
      </c>
      <c r="N94" s="138">
        <v>5700000</v>
      </c>
      <c r="O94" s="138">
        <v>381421342.49999994</v>
      </c>
      <c r="P94" s="138">
        <v>119499000</v>
      </c>
      <c r="Q94" s="138">
        <v>261922000</v>
      </c>
      <c r="R94" s="87">
        <f t="shared" si="2"/>
        <v>5700000</v>
      </c>
      <c r="S94" s="138">
        <v>381421342.49999994</v>
      </c>
      <c r="T94" s="87">
        <f t="shared" si="3"/>
        <v>11238942.864782955</v>
      </c>
      <c r="U94" s="135"/>
      <c r="V94" s="115" t="s">
        <v>2043</v>
      </c>
      <c r="W94" s="115" t="s">
        <v>2043</v>
      </c>
      <c r="X94" s="115" t="s">
        <v>772</v>
      </c>
    </row>
    <row r="95" spans="1:24">
      <c r="A95" s="135"/>
      <c r="B95" s="135">
        <v>19</v>
      </c>
      <c r="C95" s="82">
        <v>1</v>
      </c>
      <c r="D95" s="82">
        <v>7</v>
      </c>
      <c r="E95" s="82">
        <v>3.9</v>
      </c>
      <c r="F95" s="83" t="s">
        <v>1197</v>
      </c>
      <c r="G95" s="82">
        <v>5</v>
      </c>
      <c r="H95" s="82">
        <v>41.94</v>
      </c>
      <c r="I95" s="82">
        <v>63.8</v>
      </c>
      <c r="J95" s="82">
        <v>52.120000000000005</v>
      </c>
      <c r="K95" s="82"/>
      <c r="L95" s="137">
        <v>119.28</v>
      </c>
      <c r="M95" s="137">
        <v>235.2</v>
      </c>
      <c r="N95" s="138">
        <v>5800000</v>
      </c>
      <c r="O95" s="138">
        <v>412658400</v>
      </c>
      <c r="P95" s="138">
        <v>129285000</v>
      </c>
      <c r="Q95" s="138">
        <v>283372000</v>
      </c>
      <c r="R95" s="87">
        <f t="shared" si="2"/>
        <v>5800000</v>
      </c>
      <c r="S95" s="138">
        <v>412658400</v>
      </c>
      <c r="T95" s="87">
        <f t="shared" si="3"/>
        <v>11436619.718309859</v>
      </c>
      <c r="U95" s="135"/>
      <c r="V95" s="115" t="s">
        <v>2043</v>
      </c>
      <c r="W95" s="115" t="s">
        <v>2043</v>
      </c>
      <c r="X95" s="115" t="s">
        <v>772</v>
      </c>
    </row>
    <row r="96" spans="1:24">
      <c r="A96" s="135"/>
      <c r="B96" s="135">
        <v>19</v>
      </c>
      <c r="C96" s="82">
        <v>1</v>
      </c>
      <c r="D96" s="82">
        <v>7</v>
      </c>
      <c r="E96" s="82">
        <v>3.9</v>
      </c>
      <c r="F96" s="83" t="s">
        <v>1198</v>
      </c>
      <c r="G96" s="82">
        <v>5</v>
      </c>
      <c r="H96" s="82">
        <v>56.08</v>
      </c>
      <c r="I96" s="82">
        <v>85.33</v>
      </c>
      <c r="J96" s="82">
        <v>69.69</v>
      </c>
      <c r="K96" s="82"/>
      <c r="L96" s="137">
        <v>159.52000000000001</v>
      </c>
      <c r="M96" s="137">
        <v>314.54000000000002</v>
      </c>
      <c r="N96" s="138">
        <v>5750000</v>
      </c>
      <c r="O96" s="138">
        <v>547103012.5</v>
      </c>
      <c r="P96" s="138">
        <v>171407000</v>
      </c>
      <c r="Q96" s="138">
        <v>375695000</v>
      </c>
      <c r="R96" s="87">
        <f t="shared" si="2"/>
        <v>5749999.9999999991</v>
      </c>
      <c r="S96" s="138">
        <v>547103012.5</v>
      </c>
      <c r="T96" s="87">
        <f t="shared" si="3"/>
        <v>11337794.633901704</v>
      </c>
      <c r="U96" s="135"/>
      <c r="V96" s="115" t="s">
        <v>2043</v>
      </c>
      <c r="W96" s="115" t="s">
        <v>2043</v>
      </c>
      <c r="X96" s="115" t="s">
        <v>772</v>
      </c>
    </row>
    <row r="97" spans="1:24">
      <c r="A97" s="135"/>
      <c r="B97" s="135">
        <v>19</v>
      </c>
      <c r="C97" s="82">
        <v>1</v>
      </c>
      <c r="D97" s="82">
        <v>7</v>
      </c>
      <c r="E97" s="82">
        <v>3.9</v>
      </c>
      <c r="F97" s="83" t="s">
        <v>1199</v>
      </c>
      <c r="G97" s="82">
        <v>5</v>
      </c>
      <c r="H97" s="82">
        <v>33.200000000000003</v>
      </c>
      <c r="I97" s="82">
        <v>50.51</v>
      </c>
      <c r="J97" s="82">
        <v>41.25</v>
      </c>
      <c r="K97" s="82"/>
      <c r="L97" s="137">
        <v>94.43</v>
      </c>
      <c r="M97" s="137">
        <v>186.19</v>
      </c>
      <c r="N97" s="138">
        <v>5600000</v>
      </c>
      <c r="O97" s="138">
        <v>315405860</v>
      </c>
      <c r="P97" s="138">
        <v>98816000</v>
      </c>
      <c r="Q97" s="138">
        <v>216589000</v>
      </c>
      <c r="R97" s="87">
        <f t="shared" si="2"/>
        <v>5600000</v>
      </c>
      <c r="S97" s="138">
        <v>315405860</v>
      </c>
      <c r="T97" s="87">
        <f t="shared" si="3"/>
        <v>11041660.489251297</v>
      </c>
      <c r="U97" s="135"/>
      <c r="V97" s="115" t="s">
        <v>2043</v>
      </c>
      <c r="W97" s="115" t="s">
        <v>2043</v>
      </c>
      <c r="X97" s="115" t="s">
        <v>772</v>
      </c>
    </row>
    <row r="98" spans="1:24">
      <c r="A98" s="135"/>
      <c r="B98" s="135">
        <v>19</v>
      </c>
      <c r="C98" s="82">
        <v>1</v>
      </c>
      <c r="D98" s="82">
        <v>7</v>
      </c>
      <c r="E98" s="82">
        <v>3.9</v>
      </c>
      <c r="F98" s="83" t="s">
        <v>1200</v>
      </c>
      <c r="G98" s="82">
        <v>5</v>
      </c>
      <c r="H98" s="82">
        <v>32.61</v>
      </c>
      <c r="I98" s="82">
        <v>49.61</v>
      </c>
      <c r="J98" s="82">
        <v>40.519999999999996</v>
      </c>
      <c r="K98" s="82"/>
      <c r="L98" s="137">
        <v>92.75</v>
      </c>
      <c r="M98" s="137">
        <v>182.88</v>
      </c>
      <c r="N98" s="138">
        <v>5600000</v>
      </c>
      <c r="O98" s="138">
        <v>309798720</v>
      </c>
      <c r="P98" s="138">
        <v>97059000</v>
      </c>
      <c r="Q98" s="138">
        <v>212738000</v>
      </c>
      <c r="R98" s="87">
        <f t="shared" si="2"/>
        <v>5600000</v>
      </c>
      <c r="S98" s="138">
        <v>309798720</v>
      </c>
      <c r="T98" s="87">
        <f t="shared" si="3"/>
        <v>11041811.320754718</v>
      </c>
      <c r="U98" s="135"/>
      <c r="V98" s="115" t="s">
        <v>2043</v>
      </c>
      <c r="W98" s="115" t="s">
        <v>2043</v>
      </c>
      <c r="X98" s="115" t="s">
        <v>772</v>
      </c>
    </row>
    <row r="99" spans="1:24">
      <c r="A99" s="135"/>
      <c r="B99" s="135">
        <v>19</v>
      </c>
      <c r="C99" s="82">
        <v>1</v>
      </c>
      <c r="D99" s="82">
        <v>7</v>
      </c>
      <c r="E99" s="82">
        <v>3.9</v>
      </c>
      <c r="F99" s="83" t="s">
        <v>1201</v>
      </c>
      <c r="G99" s="82">
        <v>5</v>
      </c>
      <c r="H99" s="82">
        <v>43.48</v>
      </c>
      <c r="I99" s="82">
        <v>66.150000000000006</v>
      </c>
      <c r="J99" s="82">
        <v>54.04</v>
      </c>
      <c r="K99" s="82"/>
      <c r="L99" s="137">
        <v>123.66</v>
      </c>
      <c r="M99" s="137">
        <v>243.85</v>
      </c>
      <c r="N99" s="138">
        <v>5600000</v>
      </c>
      <c r="O99" s="138">
        <v>413081900</v>
      </c>
      <c r="P99" s="138">
        <v>129418000</v>
      </c>
      <c r="Q99" s="138">
        <v>283663000</v>
      </c>
      <c r="R99" s="87">
        <f t="shared" si="2"/>
        <v>5600000</v>
      </c>
      <c r="S99" s="138">
        <v>413081900</v>
      </c>
      <c r="T99" s="87">
        <f t="shared" si="3"/>
        <v>11042859.453339804</v>
      </c>
      <c r="U99" s="135"/>
      <c r="V99" s="115" t="s">
        <v>2043</v>
      </c>
      <c r="W99" s="115" t="s">
        <v>2043</v>
      </c>
      <c r="X99" s="115" t="s">
        <v>772</v>
      </c>
    </row>
    <row r="100" spans="1:24">
      <c r="A100" s="135"/>
      <c r="B100" s="135">
        <v>19</v>
      </c>
      <c r="C100" s="82">
        <v>1</v>
      </c>
      <c r="D100" s="82">
        <v>7</v>
      </c>
      <c r="E100" s="82">
        <v>3.9</v>
      </c>
      <c r="F100" s="83" t="s">
        <v>1202</v>
      </c>
      <c r="G100" s="82">
        <v>5</v>
      </c>
      <c r="H100" s="82">
        <v>43.48</v>
      </c>
      <c r="I100" s="82">
        <v>66.150000000000006</v>
      </c>
      <c r="J100" s="82">
        <v>54.04</v>
      </c>
      <c r="K100" s="82"/>
      <c r="L100" s="137">
        <v>123.66</v>
      </c>
      <c r="M100" s="137">
        <v>243.85</v>
      </c>
      <c r="N100" s="138">
        <v>5600000</v>
      </c>
      <c r="O100" s="138">
        <v>413081900</v>
      </c>
      <c r="P100" s="138">
        <v>129418000</v>
      </c>
      <c r="Q100" s="138">
        <v>283663000</v>
      </c>
      <c r="R100" s="87">
        <f t="shared" si="2"/>
        <v>5600000</v>
      </c>
      <c r="S100" s="138">
        <v>413081900</v>
      </c>
      <c r="T100" s="87">
        <f t="shared" si="3"/>
        <v>11042859.453339804</v>
      </c>
      <c r="U100" s="135"/>
      <c r="V100" s="115" t="s">
        <v>2043</v>
      </c>
      <c r="W100" s="115" t="s">
        <v>2043</v>
      </c>
      <c r="X100" s="115" t="s">
        <v>772</v>
      </c>
    </row>
    <row r="101" spans="1:24">
      <c r="A101" s="135"/>
      <c r="B101" s="135">
        <v>19</v>
      </c>
      <c r="C101" s="82">
        <v>1</v>
      </c>
      <c r="D101" s="82">
        <v>7</v>
      </c>
      <c r="E101" s="82">
        <v>3.9</v>
      </c>
      <c r="F101" s="83" t="s">
        <v>1203</v>
      </c>
      <c r="G101" s="82">
        <v>5</v>
      </c>
      <c r="H101" s="82">
        <v>45.68</v>
      </c>
      <c r="I101" s="82">
        <v>69.489999999999995</v>
      </c>
      <c r="J101" s="82">
        <v>56.78</v>
      </c>
      <c r="K101" s="82"/>
      <c r="L101" s="137">
        <v>129.91999999999999</v>
      </c>
      <c r="M101" s="137">
        <v>256.19</v>
      </c>
      <c r="N101" s="138">
        <v>5750000</v>
      </c>
      <c r="O101" s="138">
        <v>445610481.24999994</v>
      </c>
      <c r="P101" s="138">
        <v>139609000</v>
      </c>
      <c r="Q101" s="138">
        <v>306000000</v>
      </c>
      <c r="R101" s="87">
        <f t="shared" si="2"/>
        <v>5750000</v>
      </c>
      <c r="S101" s="138">
        <v>445610481.24999994</v>
      </c>
      <c r="T101" s="87">
        <f t="shared" si="3"/>
        <v>11338458.282019705</v>
      </c>
      <c r="U101" s="135"/>
      <c r="V101" s="115" t="s">
        <v>2043</v>
      </c>
      <c r="W101" s="115" t="s">
        <v>2043</v>
      </c>
      <c r="X101" s="115" t="s">
        <v>772</v>
      </c>
    </row>
    <row r="102" spans="1:24">
      <c r="A102" s="135"/>
      <c r="B102" s="135">
        <v>19</v>
      </c>
      <c r="C102" s="82">
        <v>1</v>
      </c>
      <c r="D102" s="82">
        <v>7</v>
      </c>
      <c r="E102" s="82">
        <v>3.9</v>
      </c>
      <c r="F102" s="83" t="s">
        <v>1204</v>
      </c>
      <c r="G102" s="82">
        <v>5</v>
      </c>
      <c r="H102" s="82">
        <v>33.53</v>
      </c>
      <c r="I102" s="82">
        <v>51</v>
      </c>
      <c r="J102" s="82">
        <v>41.660000000000004</v>
      </c>
      <c r="K102" s="82"/>
      <c r="L102" s="137">
        <v>95.35</v>
      </c>
      <c r="M102" s="137">
        <v>188.01</v>
      </c>
      <c r="N102" s="138">
        <v>5800000</v>
      </c>
      <c r="O102" s="138">
        <v>329863545</v>
      </c>
      <c r="P102" s="138">
        <v>103346000</v>
      </c>
      <c r="Q102" s="138">
        <v>226517000</v>
      </c>
      <c r="R102" s="87">
        <f t="shared" si="2"/>
        <v>5800000</v>
      </c>
      <c r="S102" s="138">
        <v>329863545</v>
      </c>
      <c r="T102" s="87">
        <f t="shared" si="3"/>
        <v>11436371.263765076</v>
      </c>
      <c r="U102" s="135"/>
      <c r="V102" s="115" t="s">
        <v>2043</v>
      </c>
      <c r="W102" s="115" t="s">
        <v>2043</v>
      </c>
      <c r="X102" s="115" t="s">
        <v>772</v>
      </c>
    </row>
    <row r="103" spans="1:24">
      <c r="A103" s="135"/>
      <c r="B103" s="135">
        <v>19</v>
      </c>
      <c r="C103" s="82">
        <v>1</v>
      </c>
      <c r="D103" s="82">
        <v>7</v>
      </c>
      <c r="E103" s="82">
        <v>3.9</v>
      </c>
      <c r="F103" s="83" t="s">
        <v>1205</v>
      </c>
      <c r="G103" s="82">
        <v>5</v>
      </c>
      <c r="H103" s="82">
        <v>32.880000000000003</v>
      </c>
      <c r="I103" s="82">
        <v>50.02</v>
      </c>
      <c r="J103" s="82">
        <v>40.86</v>
      </c>
      <c r="K103" s="82"/>
      <c r="L103" s="137">
        <v>93.52</v>
      </c>
      <c r="M103" s="137">
        <v>184.4</v>
      </c>
      <c r="N103" s="138">
        <v>5700000</v>
      </c>
      <c r="O103" s="138">
        <v>317951700</v>
      </c>
      <c r="P103" s="138">
        <v>99614000</v>
      </c>
      <c r="Q103" s="138">
        <v>218337000</v>
      </c>
      <c r="R103" s="87">
        <f t="shared" si="2"/>
        <v>5700000</v>
      </c>
      <c r="S103" s="138">
        <v>317951700</v>
      </c>
      <c r="T103" s="87">
        <f t="shared" si="3"/>
        <v>11239093.242087254</v>
      </c>
      <c r="U103" s="135"/>
      <c r="V103" s="115" t="s">
        <v>2043</v>
      </c>
      <c r="W103" s="115" t="s">
        <v>2043</v>
      </c>
      <c r="X103" s="115" t="s">
        <v>772</v>
      </c>
    </row>
    <row r="104" spans="1:24">
      <c r="A104" s="135"/>
      <c r="B104" s="135">
        <v>19</v>
      </c>
      <c r="C104" s="82">
        <v>1</v>
      </c>
      <c r="D104" s="82">
        <v>8</v>
      </c>
      <c r="E104" s="82">
        <v>3.9</v>
      </c>
      <c r="F104" s="83" t="s">
        <v>2266</v>
      </c>
      <c r="G104" s="82">
        <v>5</v>
      </c>
      <c r="H104" s="82">
        <v>41.75</v>
      </c>
      <c r="I104" s="82">
        <v>63.53</v>
      </c>
      <c r="J104" s="82">
        <v>51.89</v>
      </c>
      <c r="K104" s="82"/>
      <c r="L104" s="137">
        <v>118.76</v>
      </c>
      <c r="M104" s="137">
        <v>234.18</v>
      </c>
      <c r="N104" s="138">
        <v>5800000</v>
      </c>
      <c r="O104" s="138">
        <v>410868810</v>
      </c>
      <c r="P104" s="138">
        <v>128725000</v>
      </c>
      <c r="Q104" s="138">
        <v>282143000</v>
      </c>
      <c r="R104" s="87">
        <f t="shared" si="2"/>
        <v>5800000</v>
      </c>
      <c r="S104" s="138">
        <v>410868810</v>
      </c>
      <c r="T104" s="87">
        <f t="shared" si="3"/>
        <v>11436881.104749074</v>
      </c>
      <c r="U104" s="135"/>
      <c r="V104" s="115" t="s">
        <v>2043</v>
      </c>
      <c r="W104" s="115" t="s">
        <v>2043</v>
      </c>
      <c r="X104" s="115" t="s">
        <v>772</v>
      </c>
    </row>
    <row r="105" spans="1:24">
      <c r="A105" s="135"/>
      <c r="B105" s="135">
        <v>19</v>
      </c>
      <c r="C105" s="82">
        <v>1</v>
      </c>
      <c r="D105" s="82">
        <v>8</v>
      </c>
      <c r="E105" s="82">
        <v>3.9</v>
      </c>
      <c r="F105" s="83" t="s">
        <v>1210</v>
      </c>
      <c r="G105" s="82">
        <v>5</v>
      </c>
      <c r="H105" s="82">
        <v>39.44</v>
      </c>
      <c r="I105" s="82">
        <v>60.01</v>
      </c>
      <c r="J105" s="82">
        <v>49.01</v>
      </c>
      <c r="K105" s="82"/>
      <c r="L105" s="137">
        <v>112.19</v>
      </c>
      <c r="M105" s="137">
        <v>221.20999999999998</v>
      </c>
      <c r="N105" s="138">
        <v>5750000</v>
      </c>
      <c r="O105" s="138">
        <v>384767143.74999994</v>
      </c>
      <c r="P105" s="138">
        <v>120547000</v>
      </c>
      <c r="Q105" s="138">
        <v>264219000</v>
      </c>
      <c r="R105" s="87">
        <f t="shared" si="2"/>
        <v>5750000</v>
      </c>
      <c r="S105" s="138">
        <v>384767143.74999994</v>
      </c>
      <c r="T105" s="87">
        <f t="shared" si="3"/>
        <v>11337530.082895087</v>
      </c>
      <c r="U105" s="135"/>
      <c r="V105" s="115" t="s">
        <v>2043</v>
      </c>
      <c r="W105" s="115" t="s">
        <v>2043</v>
      </c>
      <c r="X105" s="115" t="s">
        <v>772</v>
      </c>
    </row>
    <row r="106" spans="1:24">
      <c r="A106" s="135"/>
      <c r="B106" s="135">
        <v>19</v>
      </c>
      <c r="C106" s="82">
        <v>1</v>
      </c>
      <c r="D106" s="82">
        <v>8</v>
      </c>
      <c r="E106" s="82">
        <v>3.9</v>
      </c>
      <c r="F106" s="83" t="s">
        <v>1211</v>
      </c>
      <c r="G106" s="82">
        <v>5</v>
      </c>
      <c r="H106" s="82">
        <v>39.44</v>
      </c>
      <c r="I106" s="82">
        <v>60.01</v>
      </c>
      <c r="J106" s="82">
        <v>49.01</v>
      </c>
      <c r="K106" s="82"/>
      <c r="L106" s="137">
        <v>112.19</v>
      </c>
      <c r="M106" s="137">
        <v>221.20999999999998</v>
      </c>
      <c r="N106" s="138">
        <v>5750000</v>
      </c>
      <c r="O106" s="138">
        <v>384767143.74999994</v>
      </c>
      <c r="P106" s="138">
        <v>120547000</v>
      </c>
      <c r="Q106" s="138">
        <v>264219000</v>
      </c>
      <c r="R106" s="87">
        <f t="shared" si="2"/>
        <v>5750000</v>
      </c>
      <c r="S106" s="138">
        <v>384767143.74999994</v>
      </c>
      <c r="T106" s="87">
        <f t="shared" si="3"/>
        <v>11337530.082895087</v>
      </c>
      <c r="U106" s="135"/>
      <c r="V106" s="115" t="s">
        <v>2043</v>
      </c>
      <c r="W106" s="115" t="s">
        <v>2043</v>
      </c>
      <c r="X106" s="115" t="s">
        <v>772</v>
      </c>
    </row>
    <row r="107" spans="1:24">
      <c r="A107" s="135"/>
      <c r="B107" s="135">
        <v>19</v>
      </c>
      <c r="C107" s="82">
        <v>1</v>
      </c>
      <c r="D107" s="82">
        <v>8</v>
      </c>
      <c r="E107" s="82">
        <v>3.9</v>
      </c>
      <c r="F107" s="83" t="s">
        <v>1212</v>
      </c>
      <c r="G107" s="82">
        <v>5</v>
      </c>
      <c r="H107" s="82">
        <v>38.630000000000003</v>
      </c>
      <c r="I107" s="82">
        <v>58.78</v>
      </c>
      <c r="J107" s="82">
        <v>48.010000000000005</v>
      </c>
      <c r="K107" s="82"/>
      <c r="L107" s="137">
        <v>109.88</v>
      </c>
      <c r="M107" s="137">
        <v>216.67</v>
      </c>
      <c r="N107" s="138">
        <v>5750000</v>
      </c>
      <c r="O107" s="138">
        <v>376870381.24999994</v>
      </c>
      <c r="P107" s="138">
        <v>118073000</v>
      </c>
      <c r="Q107" s="138">
        <v>258796000</v>
      </c>
      <c r="R107" s="87">
        <f t="shared" si="2"/>
        <v>5750000</v>
      </c>
      <c r="S107" s="138">
        <v>376870381.24999994</v>
      </c>
      <c r="T107" s="87">
        <f t="shared" si="3"/>
        <v>11338300.873680379</v>
      </c>
      <c r="U107" s="135"/>
      <c r="V107" s="115" t="s">
        <v>2043</v>
      </c>
      <c r="W107" s="115" t="s">
        <v>2043</v>
      </c>
      <c r="X107" s="115" t="s">
        <v>772</v>
      </c>
    </row>
    <row r="108" spans="1:24">
      <c r="A108" s="135"/>
      <c r="B108" s="135">
        <v>19</v>
      </c>
      <c r="C108" s="82">
        <v>1</v>
      </c>
      <c r="D108" s="82">
        <v>8</v>
      </c>
      <c r="E108" s="82">
        <v>3.9</v>
      </c>
      <c r="F108" s="83" t="s">
        <v>1213</v>
      </c>
      <c r="G108" s="82">
        <v>5</v>
      </c>
      <c r="H108" s="82">
        <v>37.729999999999997</v>
      </c>
      <c r="I108" s="82">
        <v>57.41</v>
      </c>
      <c r="J108" s="82">
        <v>46.9</v>
      </c>
      <c r="K108" s="82"/>
      <c r="L108" s="137">
        <v>107.33</v>
      </c>
      <c r="M108" s="137">
        <v>211.64</v>
      </c>
      <c r="N108" s="138">
        <v>5750000</v>
      </c>
      <c r="O108" s="138">
        <v>368121324.99999994</v>
      </c>
      <c r="P108" s="138">
        <v>115332000</v>
      </c>
      <c r="Q108" s="138">
        <v>252788000</v>
      </c>
      <c r="R108" s="87">
        <f t="shared" si="2"/>
        <v>5750000</v>
      </c>
      <c r="S108" s="138">
        <v>368121324.99999994</v>
      </c>
      <c r="T108" s="87">
        <f t="shared" si="3"/>
        <v>11338209.261157179</v>
      </c>
      <c r="U108" s="135"/>
      <c r="V108" s="115" t="s">
        <v>2043</v>
      </c>
      <c r="W108" s="115" t="s">
        <v>2043</v>
      </c>
      <c r="X108" s="115" t="s">
        <v>772</v>
      </c>
    </row>
    <row r="109" spans="1:24">
      <c r="A109" s="135"/>
      <c r="B109" s="135">
        <v>19</v>
      </c>
      <c r="C109" s="82">
        <v>1</v>
      </c>
      <c r="D109" s="82">
        <v>8</v>
      </c>
      <c r="E109" s="82">
        <v>3.9</v>
      </c>
      <c r="F109" s="83" t="s">
        <v>1214</v>
      </c>
      <c r="G109" s="82">
        <v>5</v>
      </c>
      <c r="H109" s="82">
        <v>37.36</v>
      </c>
      <c r="I109" s="82">
        <v>56.84</v>
      </c>
      <c r="J109" s="82">
        <v>46.43</v>
      </c>
      <c r="K109" s="82"/>
      <c r="L109" s="137">
        <v>106.26</v>
      </c>
      <c r="M109" s="137">
        <v>209.53</v>
      </c>
      <c r="N109" s="138">
        <v>5850000</v>
      </c>
      <c r="O109" s="138">
        <v>370789526.25</v>
      </c>
      <c r="P109" s="138">
        <v>116168000</v>
      </c>
      <c r="Q109" s="138">
        <v>254621000</v>
      </c>
      <c r="R109" s="87">
        <f t="shared" si="2"/>
        <v>5850000</v>
      </c>
      <c r="S109" s="138">
        <v>370789526.25</v>
      </c>
      <c r="T109" s="87">
        <f t="shared" si="3"/>
        <v>11535389.610389611</v>
      </c>
      <c r="U109" s="135"/>
      <c r="V109" s="115" t="s">
        <v>2043</v>
      </c>
      <c r="W109" s="115" t="s">
        <v>2043</v>
      </c>
      <c r="X109" s="115" t="s">
        <v>772</v>
      </c>
    </row>
    <row r="110" spans="1:24">
      <c r="A110" s="135"/>
      <c r="B110" s="135">
        <v>19</v>
      </c>
      <c r="C110" s="82">
        <v>1</v>
      </c>
      <c r="D110" s="82">
        <v>8</v>
      </c>
      <c r="E110" s="82">
        <v>3.9</v>
      </c>
      <c r="F110" s="83" t="s">
        <v>1215</v>
      </c>
      <c r="G110" s="82">
        <v>5</v>
      </c>
      <c r="H110" s="82">
        <v>56.08</v>
      </c>
      <c r="I110" s="82">
        <v>85.33</v>
      </c>
      <c r="J110" s="82">
        <v>69.69</v>
      </c>
      <c r="K110" s="82"/>
      <c r="L110" s="137">
        <v>159.52000000000001</v>
      </c>
      <c r="M110" s="137">
        <v>314.54000000000002</v>
      </c>
      <c r="N110" s="138">
        <v>5800000</v>
      </c>
      <c r="O110" s="138">
        <v>551860430</v>
      </c>
      <c r="P110" s="138">
        <v>172897000</v>
      </c>
      <c r="Q110" s="138">
        <v>378962000</v>
      </c>
      <c r="R110" s="87">
        <f t="shared" si="2"/>
        <v>5799999.9999999991</v>
      </c>
      <c r="S110" s="138">
        <v>551860430</v>
      </c>
      <c r="T110" s="87">
        <f t="shared" si="3"/>
        <v>11436384.152457371</v>
      </c>
      <c r="U110" s="135"/>
      <c r="V110" s="115" t="s">
        <v>2043</v>
      </c>
      <c r="W110" s="115" t="s">
        <v>2043</v>
      </c>
      <c r="X110" s="115" t="s">
        <v>772</v>
      </c>
    </row>
    <row r="111" spans="1:24">
      <c r="A111" s="135"/>
      <c r="B111" s="135">
        <v>19</v>
      </c>
      <c r="C111" s="82">
        <v>1</v>
      </c>
      <c r="D111" s="82">
        <v>8</v>
      </c>
      <c r="E111" s="82">
        <v>3.9</v>
      </c>
      <c r="F111" s="83" t="s">
        <v>1216</v>
      </c>
      <c r="G111" s="82">
        <v>5</v>
      </c>
      <c r="H111" s="82">
        <v>33.200000000000003</v>
      </c>
      <c r="I111" s="82">
        <v>50.51</v>
      </c>
      <c r="J111" s="82">
        <v>41.25</v>
      </c>
      <c r="K111" s="82"/>
      <c r="L111" s="137">
        <v>94.43</v>
      </c>
      <c r="M111" s="137">
        <v>186.19</v>
      </c>
      <c r="N111" s="138">
        <v>5650000</v>
      </c>
      <c r="O111" s="138">
        <v>318221983.75</v>
      </c>
      <c r="P111" s="138">
        <v>99698000</v>
      </c>
      <c r="Q111" s="138">
        <v>218523000</v>
      </c>
      <c r="R111" s="87">
        <f t="shared" si="2"/>
        <v>5650000</v>
      </c>
      <c r="S111" s="138">
        <v>318221983.75</v>
      </c>
      <c r="T111" s="87">
        <f t="shared" si="3"/>
        <v>11140246.743619611</v>
      </c>
      <c r="U111" s="135"/>
      <c r="V111" s="115" t="s">
        <v>2043</v>
      </c>
      <c r="W111" s="115" t="s">
        <v>2043</v>
      </c>
      <c r="X111" s="115" t="s">
        <v>772</v>
      </c>
    </row>
    <row r="112" spans="1:24">
      <c r="A112" s="135"/>
      <c r="B112" s="135">
        <v>19</v>
      </c>
      <c r="C112" s="82">
        <v>1</v>
      </c>
      <c r="D112" s="82">
        <v>8</v>
      </c>
      <c r="E112" s="82">
        <v>3.9</v>
      </c>
      <c r="F112" s="83" t="s">
        <v>1217</v>
      </c>
      <c r="G112" s="82">
        <v>5</v>
      </c>
      <c r="H112" s="82">
        <v>32.61</v>
      </c>
      <c r="I112" s="82">
        <v>49.61</v>
      </c>
      <c r="J112" s="82">
        <v>40.519999999999996</v>
      </c>
      <c r="K112" s="82"/>
      <c r="L112" s="137">
        <v>92.75</v>
      </c>
      <c r="M112" s="137">
        <v>182.88</v>
      </c>
      <c r="N112" s="138">
        <v>5650000</v>
      </c>
      <c r="O112" s="138">
        <v>312564780</v>
      </c>
      <c r="P112" s="138">
        <v>97926000</v>
      </c>
      <c r="Q112" s="138">
        <v>214638000</v>
      </c>
      <c r="R112" s="87">
        <f t="shared" si="2"/>
        <v>5650000</v>
      </c>
      <c r="S112" s="138">
        <v>312564780</v>
      </c>
      <c r="T112" s="87">
        <f t="shared" si="3"/>
        <v>11140398.921832886</v>
      </c>
      <c r="U112" s="135"/>
      <c r="V112" s="115" t="s">
        <v>2043</v>
      </c>
      <c r="W112" s="115" t="s">
        <v>2043</v>
      </c>
      <c r="X112" s="115" t="s">
        <v>772</v>
      </c>
    </row>
    <row r="113" spans="1:24">
      <c r="A113" s="135"/>
      <c r="B113" s="135">
        <v>19</v>
      </c>
      <c r="C113" s="82">
        <v>1</v>
      </c>
      <c r="D113" s="82">
        <v>8</v>
      </c>
      <c r="E113" s="82">
        <v>3.9</v>
      </c>
      <c r="F113" s="83" t="s">
        <v>1218</v>
      </c>
      <c r="G113" s="82">
        <v>5</v>
      </c>
      <c r="H113" s="82">
        <v>43.48</v>
      </c>
      <c r="I113" s="82">
        <v>66.150000000000006</v>
      </c>
      <c r="J113" s="82">
        <v>54.04</v>
      </c>
      <c r="K113" s="82"/>
      <c r="L113" s="137">
        <v>123.66</v>
      </c>
      <c r="M113" s="137">
        <v>243.85</v>
      </c>
      <c r="N113" s="138">
        <v>5650000</v>
      </c>
      <c r="O113" s="138">
        <v>416770131.25</v>
      </c>
      <c r="P113" s="138">
        <v>130574000</v>
      </c>
      <c r="Q113" s="138">
        <v>286196000</v>
      </c>
      <c r="R113" s="87">
        <f t="shared" si="2"/>
        <v>5650000</v>
      </c>
      <c r="S113" s="138">
        <v>416770131.25</v>
      </c>
      <c r="T113" s="87">
        <f t="shared" si="3"/>
        <v>11141456.412744625</v>
      </c>
      <c r="U113" s="135"/>
      <c r="V113" s="115" t="s">
        <v>2043</v>
      </c>
      <c r="W113" s="115" t="s">
        <v>2043</v>
      </c>
      <c r="X113" s="115" t="s">
        <v>772</v>
      </c>
    </row>
    <row r="114" spans="1:24">
      <c r="A114" s="135"/>
      <c r="B114" s="135">
        <v>19</v>
      </c>
      <c r="C114" s="82">
        <v>1</v>
      </c>
      <c r="D114" s="82">
        <v>8</v>
      </c>
      <c r="E114" s="82">
        <v>3.9</v>
      </c>
      <c r="F114" s="83" t="s">
        <v>1219</v>
      </c>
      <c r="G114" s="82">
        <v>5</v>
      </c>
      <c r="H114" s="82">
        <v>43.48</v>
      </c>
      <c r="I114" s="82">
        <v>66.150000000000006</v>
      </c>
      <c r="J114" s="82">
        <v>54.04</v>
      </c>
      <c r="K114" s="82"/>
      <c r="L114" s="137">
        <v>123.66</v>
      </c>
      <c r="M114" s="137">
        <v>243.85</v>
      </c>
      <c r="N114" s="138">
        <v>5650000</v>
      </c>
      <c r="O114" s="138">
        <v>416770131.25</v>
      </c>
      <c r="P114" s="138">
        <v>130574000</v>
      </c>
      <c r="Q114" s="138">
        <v>286196000</v>
      </c>
      <c r="R114" s="87">
        <f t="shared" si="2"/>
        <v>5650000</v>
      </c>
      <c r="S114" s="138">
        <v>416770131.25</v>
      </c>
      <c r="T114" s="87">
        <f t="shared" si="3"/>
        <v>11141456.412744625</v>
      </c>
      <c r="U114" s="135"/>
      <c r="V114" s="115" t="s">
        <v>2043</v>
      </c>
      <c r="W114" s="115" t="s">
        <v>2043</v>
      </c>
      <c r="X114" s="115" t="s">
        <v>772</v>
      </c>
    </row>
    <row r="115" spans="1:24">
      <c r="A115" s="135"/>
      <c r="B115" s="135">
        <v>19</v>
      </c>
      <c r="C115" s="82">
        <v>1</v>
      </c>
      <c r="D115" s="82">
        <v>8</v>
      </c>
      <c r="E115" s="82">
        <v>3.9</v>
      </c>
      <c r="F115" s="83" t="s">
        <v>1220</v>
      </c>
      <c r="G115" s="82">
        <v>5</v>
      </c>
      <c r="H115" s="82">
        <v>45.68</v>
      </c>
      <c r="I115" s="82">
        <v>69.489999999999995</v>
      </c>
      <c r="J115" s="82">
        <v>56.78</v>
      </c>
      <c r="K115" s="82"/>
      <c r="L115" s="137">
        <v>129.91999999999999</v>
      </c>
      <c r="M115" s="137">
        <v>256.19</v>
      </c>
      <c r="N115" s="138">
        <v>5800000</v>
      </c>
      <c r="O115" s="138">
        <v>449485354.99999994</v>
      </c>
      <c r="P115" s="138">
        <v>140823000</v>
      </c>
      <c r="Q115" s="138">
        <v>308661000</v>
      </c>
      <c r="R115" s="87">
        <f t="shared" si="2"/>
        <v>5800000</v>
      </c>
      <c r="S115" s="138">
        <v>449485354.99999994</v>
      </c>
      <c r="T115" s="87">
        <f t="shared" si="3"/>
        <v>11437053.571428571</v>
      </c>
      <c r="U115" s="135"/>
      <c r="V115" s="115" t="s">
        <v>2043</v>
      </c>
      <c r="W115" s="115" t="s">
        <v>2043</v>
      </c>
      <c r="X115" s="115" t="s">
        <v>772</v>
      </c>
    </row>
    <row r="116" spans="1:24">
      <c r="A116" s="135"/>
      <c r="B116" s="135">
        <v>19</v>
      </c>
      <c r="C116" s="82">
        <v>1</v>
      </c>
      <c r="D116" s="82">
        <v>8</v>
      </c>
      <c r="E116" s="82">
        <v>3.9</v>
      </c>
      <c r="F116" s="83" t="s">
        <v>1221</v>
      </c>
      <c r="G116" s="82">
        <v>5</v>
      </c>
      <c r="H116" s="82">
        <v>33.53</v>
      </c>
      <c r="I116" s="82">
        <v>51</v>
      </c>
      <c r="J116" s="82">
        <v>41.660000000000004</v>
      </c>
      <c r="K116" s="82"/>
      <c r="L116" s="137">
        <v>95.35</v>
      </c>
      <c r="M116" s="137">
        <v>188.01</v>
      </c>
      <c r="N116" s="138">
        <v>5850000</v>
      </c>
      <c r="O116" s="138">
        <v>332707196.25</v>
      </c>
      <c r="P116" s="138">
        <v>104237000</v>
      </c>
      <c r="Q116" s="138">
        <v>228470000</v>
      </c>
      <c r="R116" s="87">
        <f t="shared" si="2"/>
        <v>5850000</v>
      </c>
      <c r="S116" s="138">
        <v>332707196.25</v>
      </c>
      <c r="T116" s="87">
        <f t="shared" si="3"/>
        <v>11534960.671211326</v>
      </c>
      <c r="U116" s="135"/>
      <c r="V116" s="115" t="s">
        <v>2043</v>
      </c>
      <c r="W116" s="115" t="s">
        <v>2043</v>
      </c>
      <c r="X116" s="115" t="s">
        <v>772</v>
      </c>
    </row>
    <row r="117" spans="1:24">
      <c r="A117" s="135"/>
      <c r="B117" s="135">
        <v>19</v>
      </c>
      <c r="C117" s="82">
        <v>1</v>
      </c>
      <c r="D117" s="82">
        <v>8</v>
      </c>
      <c r="E117" s="82">
        <v>3.9</v>
      </c>
      <c r="F117" s="83" t="s">
        <v>1222</v>
      </c>
      <c r="G117" s="82">
        <v>5</v>
      </c>
      <c r="H117" s="82">
        <v>32.880000000000003</v>
      </c>
      <c r="I117" s="82">
        <v>50.02</v>
      </c>
      <c r="J117" s="82">
        <v>40.86</v>
      </c>
      <c r="K117" s="82"/>
      <c r="L117" s="137">
        <v>93.52</v>
      </c>
      <c r="M117" s="137">
        <v>184.4</v>
      </c>
      <c r="N117" s="138">
        <v>5750000</v>
      </c>
      <c r="O117" s="138">
        <v>320740750</v>
      </c>
      <c r="P117" s="138">
        <v>100488000</v>
      </c>
      <c r="Q117" s="138">
        <v>220252000</v>
      </c>
      <c r="R117" s="87">
        <f t="shared" si="2"/>
        <v>5750000</v>
      </c>
      <c r="S117" s="138">
        <v>320740750</v>
      </c>
      <c r="T117" s="87">
        <f t="shared" si="3"/>
        <v>11337681.779298546</v>
      </c>
      <c r="U117" s="135"/>
      <c r="V117" s="115" t="s">
        <v>2043</v>
      </c>
      <c r="W117" s="115" t="s">
        <v>2043</v>
      </c>
      <c r="X117" s="115" t="s">
        <v>772</v>
      </c>
    </row>
    <row r="118" spans="1:24">
      <c r="A118" s="135"/>
      <c r="B118" s="135">
        <v>19</v>
      </c>
      <c r="C118" s="82">
        <v>1</v>
      </c>
      <c r="D118" s="82">
        <v>9</v>
      </c>
      <c r="E118" s="82">
        <v>3.9</v>
      </c>
      <c r="F118" s="83" t="s">
        <v>2267</v>
      </c>
      <c r="G118" s="82">
        <v>5</v>
      </c>
      <c r="H118" s="82">
        <v>41.75</v>
      </c>
      <c r="I118" s="82">
        <v>63.53</v>
      </c>
      <c r="J118" s="82">
        <v>51.89</v>
      </c>
      <c r="K118" s="82"/>
      <c r="L118" s="137">
        <v>118.76</v>
      </c>
      <c r="M118" s="137">
        <v>234.18</v>
      </c>
      <c r="N118" s="138">
        <v>5800000</v>
      </c>
      <c r="O118" s="138">
        <v>410868810</v>
      </c>
      <c r="P118" s="138">
        <v>128725000</v>
      </c>
      <c r="Q118" s="138">
        <v>282143000</v>
      </c>
      <c r="R118" s="87">
        <f t="shared" si="2"/>
        <v>5800000</v>
      </c>
      <c r="S118" s="138">
        <v>410868810</v>
      </c>
      <c r="T118" s="87">
        <f t="shared" si="3"/>
        <v>11436881.104749074</v>
      </c>
      <c r="U118" s="135"/>
      <c r="V118" s="115" t="s">
        <v>2043</v>
      </c>
      <c r="W118" s="115" t="s">
        <v>2043</v>
      </c>
      <c r="X118" s="115" t="s">
        <v>772</v>
      </c>
    </row>
    <row r="119" spans="1:24">
      <c r="A119" s="135"/>
      <c r="B119" s="135">
        <v>19</v>
      </c>
      <c r="C119" s="82">
        <v>1</v>
      </c>
      <c r="D119" s="82">
        <v>9</v>
      </c>
      <c r="E119" s="82">
        <v>3.9</v>
      </c>
      <c r="F119" s="83" t="s">
        <v>1227</v>
      </c>
      <c r="G119" s="82">
        <v>5</v>
      </c>
      <c r="H119" s="82">
        <v>39.44</v>
      </c>
      <c r="I119" s="82">
        <v>60.01</v>
      </c>
      <c r="J119" s="82">
        <v>49.01</v>
      </c>
      <c r="K119" s="82"/>
      <c r="L119" s="137">
        <v>112.19</v>
      </c>
      <c r="M119" s="137">
        <v>221.20999999999998</v>
      </c>
      <c r="N119" s="138">
        <v>5750000</v>
      </c>
      <c r="O119" s="138">
        <v>384767143.74999994</v>
      </c>
      <c r="P119" s="138">
        <v>120547000</v>
      </c>
      <c r="Q119" s="138">
        <v>264219000</v>
      </c>
      <c r="R119" s="87">
        <f t="shared" si="2"/>
        <v>5750000</v>
      </c>
      <c r="S119" s="138">
        <v>384767143.74999994</v>
      </c>
      <c r="T119" s="87">
        <f t="shared" si="3"/>
        <v>11337530.082895087</v>
      </c>
      <c r="U119" s="135"/>
      <c r="V119" s="115" t="s">
        <v>2043</v>
      </c>
      <c r="W119" s="115" t="s">
        <v>2043</v>
      </c>
      <c r="X119" s="115" t="s">
        <v>772</v>
      </c>
    </row>
    <row r="120" spans="1:24">
      <c r="A120" s="135"/>
      <c r="B120" s="135">
        <v>19</v>
      </c>
      <c r="C120" s="82">
        <v>1</v>
      </c>
      <c r="D120" s="82">
        <v>9</v>
      </c>
      <c r="E120" s="82">
        <v>3.9</v>
      </c>
      <c r="F120" s="83" t="s">
        <v>1228</v>
      </c>
      <c r="G120" s="82">
        <v>5</v>
      </c>
      <c r="H120" s="82">
        <v>39.44</v>
      </c>
      <c r="I120" s="82">
        <v>60.01</v>
      </c>
      <c r="J120" s="82">
        <v>49.01</v>
      </c>
      <c r="K120" s="82"/>
      <c r="L120" s="137">
        <v>112.19</v>
      </c>
      <c r="M120" s="137">
        <v>221.20999999999998</v>
      </c>
      <c r="N120" s="138">
        <v>5750000</v>
      </c>
      <c r="O120" s="138">
        <v>384767143.74999994</v>
      </c>
      <c r="P120" s="138">
        <v>120547000</v>
      </c>
      <c r="Q120" s="138">
        <v>264219000</v>
      </c>
      <c r="R120" s="87">
        <f t="shared" si="2"/>
        <v>5750000</v>
      </c>
      <c r="S120" s="138">
        <v>384767143.74999994</v>
      </c>
      <c r="T120" s="87">
        <f t="shared" si="3"/>
        <v>11337530.082895087</v>
      </c>
      <c r="U120" s="135"/>
      <c r="V120" s="115" t="s">
        <v>2043</v>
      </c>
      <c r="W120" s="115" t="s">
        <v>2043</v>
      </c>
      <c r="X120" s="115" t="s">
        <v>772</v>
      </c>
    </row>
    <row r="121" spans="1:24">
      <c r="A121" s="135"/>
      <c r="B121" s="135">
        <v>19</v>
      </c>
      <c r="C121" s="82">
        <v>1</v>
      </c>
      <c r="D121" s="82">
        <v>9</v>
      </c>
      <c r="E121" s="82">
        <v>3.9</v>
      </c>
      <c r="F121" s="83" t="s">
        <v>1229</v>
      </c>
      <c r="G121" s="82">
        <v>5</v>
      </c>
      <c r="H121" s="82">
        <v>38.630000000000003</v>
      </c>
      <c r="I121" s="82">
        <v>58.78</v>
      </c>
      <c r="J121" s="82">
        <v>48.010000000000005</v>
      </c>
      <c r="K121" s="82"/>
      <c r="L121" s="137">
        <v>109.88</v>
      </c>
      <c r="M121" s="137">
        <v>216.67</v>
      </c>
      <c r="N121" s="138">
        <v>5750000</v>
      </c>
      <c r="O121" s="138">
        <v>376870381.24999994</v>
      </c>
      <c r="P121" s="138">
        <v>118073000</v>
      </c>
      <c r="Q121" s="138">
        <v>258796000</v>
      </c>
      <c r="R121" s="87">
        <f t="shared" si="2"/>
        <v>5750000</v>
      </c>
      <c r="S121" s="138">
        <v>376870381.24999994</v>
      </c>
      <c r="T121" s="87">
        <f t="shared" si="3"/>
        <v>11338300.873680379</v>
      </c>
      <c r="U121" s="135"/>
      <c r="V121" s="115" t="s">
        <v>2043</v>
      </c>
      <c r="W121" s="115" t="s">
        <v>2043</v>
      </c>
      <c r="X121" s="115" t="s">
        <v>772</v>
      </c>
    </row>
    <row r="122" spans="1:24">
      <c r="A122" s="135"/>
      <c r="B122" s="135">
        <v>19</v>
      </c>
      <c r="C122" s="82">
        <v>1</v>
      </c>
      <c r="D122" s="82">
        <v>9</v>
      </c>
      <c r="E122" s="82">
        <v>3.9</v>
      </c>
      <c r="F122" s="83" t="s">
        <v>1230</v>
      </c>
      <c r="G122" s="82">
        <v>5</v>
      </c>
      <c r="H122" s="82">
        <v>39.44</v>
      </c>
      <c r="I122" s="82">
        <v>60.01</v>
      </c>
      <c r="J122" s="82">
        <v>49.01</v>
      </c>
      <c r="K122" s="82"/>
      <c r="L122" s="137">
        <v>112.19</v>
      </c>
      <c r="M122" s="137">
        <v>221.20999999999998</v>
      </c>
      <c r="N122" s="138">
        <v>5750000</v>
      </c>
      <c r="O122" s="138">
        <v>384767143.74999994</v>
      </c>
      <c r="P122" s="138">
        <v>120547000</v>
      </c>
      <c r="Q122" s="138">
        <v>264219000</v>
      </c>
      <c r="R122" s="87">
        <f t="shared" si="2"/>
        <v>5750000</v>
      </c>
      <c r="S122" s="138">
        <v>384767143.74999994</v>
      </c>
      <c r="T122" s="87">
        <f t="shared" si="3"/>
        <v>11337530.082895087</v>
      </c>
      <c r="U122" s="135"/>
      <c r="V122" s="115" t="s">
        <v>2043</v>
      </c>
      <c r="W122" s="115" t="s">
        <v>2043</v>
      </c>
      <c r="X122" s="115" t="s">
        <v>772</v>
      </c>
    </row>
    <row r="123" spans="1:24">
      <c r="A123" s="135"/>
      <c r="B123" s="135">
        <v>19</v>
      </c>
      <c r="C123" s="82">
        <v>1</v>
      </c>
      <c r="D123" s="82">
        <v>9</v>
      </c>
      <c r="E123" s="82">
        <v>3.9</v>
      </c>
      <c r="F123" s="83" t="s">
        <v>1231</v>
      </c>
      <c r="G123" s="82">
        <v>5</v>
      </c>
      <c r="H123" s="82">
        <v>41.94</v>
      </c>
      <c r="I123" s="82">
        <v>63.8</v>
      </c>
      <c r="J123" s="82">
        <v>52.120000000000005</v>
      </c>
      <c r="K123" s="82"/>
      <c r="L123" s="137">
        <v>119.28</v>
      </c>
      <c r="M123" s="137">
        <v>235.2</v>
      </c>
      <c r="N123" s="138">
        <v>5850000</v>
      </c>
      <c r="O123" s="138">
        <v>416215800</v>
      </c>
      <c r="P123" s="138">
        <v>130400000</v>
      </c>
      <c r="Q123" s="138">
        <v>285815000</v>
      </c>
      <c r="R123" s="87">
        <f t="shared" si="2"/>
        <v>5850000</v>
      </c>
      <c r="S123" s="138">
        <v>416215800</v>
      </c>
      <c r="T123" s="87">
        <f t="shared" si="3"/>
        <v>11535211.267605634</v>
      </c>
      <c r="U123" s="135"/>
      <c r="V123" s="115" t="s">
        <v>2043</v>
      </c>
      <c r="W123" s="115" t="s">
        <v>2043</v>
      </c>
      <c r="X123" s="115" t="s">
        <v>772</v>
      </c>
    </row>
    <row r="124" spans="1:24">
      <c r="A124" s="135"/>
      <c r="B124" s="135">
        <v>19</v>
      </c>
      <c r="C124" s="82">
        <v>1</v>
      </c>
      <c r="D124" s="82">
        <v>9</v>
      </c>
      <c r="E124" s="82">
        <v>3.9</v>
      </c>
      <c r="F124" s="83" t="s">
        <v>1232</v>
      </c>
      <c r="G124" s="82">
        <v>5</v>
      </c>
      <c r="H124" s="82">
        <v>56.08</v>
      </c>
      <c r="I124" s="82">
        <v>85.33</v>
      </c>
      <c r="J124" s="82">
        <v>69.69</v>
      </c>
      <c r="K124" s="82"/>
      <c r="L124" s="137">
        <v>159.52000000000001</v>
      </c>
      <c r="M124" s="137">
        <v>314.54000000000002</v>
      </c>
      <c r="N124" s="138">
        <v>5800000</v>
      </c>
      <c r="O124" s="138">
        <v>551860430</v>
      </c>
      <c r="P124" s="138">
        <v>172897000</v>
      </c>
      <c r="Q124" s="138">
        <v>378962000</v>
      </c>
      <c r="R124" s="87">
        <f t="shared" si="2"/>
        <v>5799999.9999999991</v>
      </c>
      <c r="S124" s="138">
        <v>551860430</v>
      </c>
      <c r="T124" s="87">
        <f t="shared" si="3"/>
        <v>11436384.152457371</v>
      </c>
      <c r="U124" s="135"/>
      <c r="V124" s="115" t="s">
        <v>2043</v>
      </c>
      <c r="W124" s="115" t="s">
        <v>2043</v>
      </c>
      <c r="X124" s="115" t="s">
        <v>772</v>
      </c>
    </row>
    <row r="125" spans="1:24">
      <c r="A125" s="135"/>
      <c r="B125" s="135">
        <v>19</v>
      </c>
      <c r="C125" s="82">
        <v>1</v>
      </c>
      <c r="D125" s="82">
        <v>9</v>
      </c>
      <c r="E125" s="82">
        <v>3.9</v>
      </c>
      <c r="F125" s="83" t="s">
        <v>1233</v>
      </c>
      <c r="G125" s="82">
        <v>5</v>
      </c>
      <c r="H125" s="82">
        <v>33.200000000000003</v>
      </c>
      <c r="I125" s="82">
        <v>50.51</v>
      </c>
      <c r="J125" s="82">
        <v>41.25</v>
      </c>
      <c r="K125" s="82"/>
      <c r="L125" s="137">
        <v>94.43</v>
      </c>
      <c r="M125" s="137">
        <v>186.19</v>
      </c>
      <c r="N125" s="138">
        <v>5650000</v>
      </c>
      <c r="O125" s="138">
        <v>318221983.75</v>
      </c>
      <c r="P125" s="138">
        <v>99698000</v>
      </c>
      <c r="Q125" s="138">
        <v>218523000</v>
      </c>
      <c r="R125" s="87">
        <f t="shared" si="2"/>
        <v>5650000</v>
      </c>
      <c r="S125" s="138">
        <v>318221983.75</v>
      </c>
      <c r="T125" s="87">
        <f t="shared" si="3"/>
        <v>11140246.743619611</v>
      </c>
      <c r="U125" s="135"/>
      <c r="V125" s="115" t="s">
        <v>2043</v>
      </c>
      <c r="W125" s="115" t="s">
        <v>2043</v>
      </c>
      <c r="X125" s="115" t="s">
        <v>772</v>
      </c>
    </row>
    <row r="126" spans="1:24">
      <c r="A126" s="135"/>
      <c r="B126" s="135">
        <v>19</v>
      </c>
      <c r="C126" s="82">
        <v>1</v>
      </c>
      <c r="D126" s="82">
        <v>9</v>
      </c>
      <c r="E126" s="82">
        <v>3.9</v>
      </c>
      <c r="F126" s="83" t="s">
        <v>1234</v>
      </c>
      <c r="G126" s="82">
        <v>5</v>
      </c>
      <c r="H126" s="82">
        <v>32.61</v>
      </c>
      <c r="I126" s="82">
        <v>49.61</v>
      </c>
      <c r="J126" s="82">
        <v>40.519999999999996</v>
      </c>
      <c r="K126" s="82"/>
      <c r="L126" s="137">
        <v>92.75</v>
      </c>
      <c r="M126" s="137">
        <v>182.88</v>
      </c>
      <c r="N126" s="138">
        <v>5650000</v>
      </c>
      <c r="O126" s="138">
        <v>312564780</v>
      </c>
      <c r="P126" s="138">
        <v>97926000</v>
      </c>
      <c r="Q126" s="138">
        <v>214638000</v>
      </c>
      <c r="R126" s="87">
        <f t="shared" si="2"/>
        <v>5650000</v>
      </c>
      <c r="S126" s="138">
        <v>312564780</v>
      </c>
      <c r="T126" s="87">
        <f t="shared" si="3"/>
        <v>11140398.921832886</v>
      </c>
      <c r="U126" s="135"/>
      <c r="V126" s="115" t="s">
        <v>2043</v>
      </c>
      <c r="W126" s="115" t="s">
        <v>2043</v>
      </c>
      <c r="X126" s="115" t="s">
        <v>772</v>
      </c>
    </row>
    <row r="127" spans="1:24">
      <c r="A127" s="135"/>
      <c r="B127" s="135">
        <v>19</v>
      </c>
      <c r="C127" s="82">
        <v>1</v>
      </c>
      <c r="D127" s="82">
        <v>9</v>
      </c>
      <c r="E127" s="82">
        <v>3.9</v>
      </c>
      <c r="F127" s="83" t="s">
        <v>1235</v>
      </c>
      <c r="G127" s="82">
        <v>5</v>
      </c>
      <c r="H127" s="82">
        <v>43.48</v>
      </c>
      <c r="I127" s="82">
        <v>66.150000000000006</v>
      </c>
      <c r="J127" s="82">
        <v>54.04</v>
      </c>
      <c r="K127" s="82"/>
      <c r="L127" s="137">
        <v>123.66</v>
      </c>
      <c r="M127" s="137">
        <v>243.85</v>
      </c>
      <c r="N127" s="138">
        <v>5650000</v>
      </c>
      <c r="O127" s="138">
        <v>416770131.25</v>
      </c>
      <c r="P127" s="138">
        <v>130574000</v>
      </c>
      <c r="Q127" s="138">
        <v>286196000</v>
      </c>
      <c r="R127" s="87">
        <f t="shared" si="2"/>
        <v>5650000</v>
      </c>
      <c r="S127" s="138">
        <v>416770131.25</v>
      </c>
      <c r="T127" s="87">
        <f t="shared" si="3"/>
        <v>11141456.412744625</v>
      </c>
      <c r="U127" s="135"/>
      <c r="V127" s="115" t="s">
        <v>2043</v>
      </c>
      <c r="W127" s="115" t="s">
        <v>2043</v>
      </c>
      <c r="X127" s="115" t="s">
        <v>772</v>
      </c>
    </row>
    <row r="128" spans="1:24">
      <c r="A128" s="135"/>
      <c r="B128" s="135">
        <v>19</v>
      </c>
      <c r="C128" s="82">
        <v>1</v>
      </c>
      <c r="D128" s="82">
        <v>9</v>
      </c>
      <c r="E128" s="82">
        <v>3.9</v>
      </c>
      <c r="F128" s="83" t="s">
        <v>1236</v>
      </c>
      <c r="G128" s="82">
        <v>5</v>
      </c>
      <c r="H128" s="82">
        <v>43.48</v>
      </c>
      <c r="I128" s="82">
        <v>66.150000000000006</v>
      </c>
      <c r="J128" s="82">
        <v>54.04</v>
      </c>
      <c r="K128" s="82"/>
      <c r="L128" s="137">
        <v>123.66</v>
      </c>
      <c r="M128" s="137">
        <v>243.85</v>
      </c>
      <c r="N128" s="138">
        <v>5650000</v>
      </c>
      <c r="O128" s="138">
        <v>416770131.25</v>
      </c>
      <c r="P128" s="138">
        <v>130574000</v>
      </c>
      <c r="Q128" s="138">
        <v>286196000</v>
      </c>
      <c r="R128" s="87">
        <f t="shared" si="2"/>
        <v>5650000</v>
      </c>
      <c r="S128" s="138">
        <v>416770131.25</v>
      </c>
      <c r="T128" s="87">
        <f t="shared" si="3"/>
        <v>11141456.412744625</v>
      </c>
      <c r="U128" s="135"/>
      <c r="V128" s="115" t="s">
        <v>2043</v>
      </c>
      <c r="W128" s="115" t="s">
        <v>2043</v>
      </c>
      <c r="X128" s="115" t="s">
        <v>772</v>
      </c>
    </row>
    <row r="129" spans="1:24">
      <c r="A129" s="135"/>
      <c r="B129" s="135">
        <v>19</v>
      </c>
      <c r="C129" s="82">
        <v>1</v>
      </c>
      <c r="D129" s="82">
        <v>9</v>
      </c>
      <c r="E129" s="82">
        <v>3.9</v>
      </c>
      <c r="F129" s="83" t="s">
        <v>1237</v>
      </c>
      <c r="G129" s="82">
        <v>5</v>
      </c>
      <c r="H129" s="82">
        <v>45.68</v>
      </c>
      <c r="I129" s="82">
        <v>69.489999999999995</v>
      </c>
      <c r="J129" s="82">
        <v>56.78</v>
      </c>
      <c r="K129" s="82"/>
      <c r="L129" s="137">
        <v>129.91999999999999</v>
      </c>
      <c r="M129" s="137">
        <v>256.19</v>
      </c>
      <c r="N129" s="138">
        <v>5800000</v>
      </c>
      <c r="O129" s="138">
        <v>449485354.99999994</v>
      </c>
      <c r="P129" s="138">
        <v>140823000</v>
      </c>
      <c r="Q129" s="138">
        <v>308661000</v>
      </c>
      <c r="R129" s="87">
        <f t="shared" si="2"/>
        <v>5800000</v>
      </c>
      <c r="S129" s="138">
        <v>449485354.99999994</v>
      </c>
      <c r="T129" s="87">
        <f t="shared" si="3"/>
        <v>11437053.571428571</v>
      </c>
      <c r="U129" s="135"/>
      <c r="V129" s="115" t="s">
        <v>2043</v>
      </c>
      <c r="W129" s="115" t="s">
        <v>2043</v>
      </c>
      <c r="X129" s="115" t="s">
        <v>772</v>
      </c>
    </row>
    <row r="130" spans="1:24">
      <c r="A130" s="135"/>
      <c r="B130" s="135">
        <v>19</v>
      </c>
      <c r="C130" s="82">
        <v>1</v>
      </c>
      <c r="D130" s="82">
        <v>9</v>
      </c>
      <c r="E130" s="82">
        <v>3.9</v>
      </c>
      <c r="F130" s="83" t="s">
        <v>1238</v>
      </c>
      <c r="G130" s="82">
        <v>5</v>
      </c>
      <c r="H130" s="82">
        <v>33.53</v>
      </c>
      <c r="I130" s="82">
        <v>51</v>
      </c>
      <c r="J130" s="82">
        <v>41.660000000000004</v>
      </c>
      <c r="K130" s="82"/>
      <c r="L130" s="137">
        <v>95.35</v>
      </c>
      <c r="M130" s="137">
        <v>188.01</v>
      </c>
      <c r="N130" s="138">
        <v>5850000</v>
      </c>
      <c r="O130" s="138">
        <v>332707196.25</v>
      </c>
      <c r="P130" s="138">
        <v>104237000</v>
      </c>
      <c r="Q130" s="138">
        <v>228470000</v>
      </c>
      <c r="R130" s="87">
        <f t="shared" si="2"/>
        <v>5850000</v>
      </c>
      <c r="S130" s="138">
        <v>332707196.25</v>
      </c>
      <c r="T130" s="87">
        <f t="shared" si="3"/>
        <v>11534960.671211326</v>
      </c>
      <c r="U130" s="135"/>
      <c r="V130" s="115" t="s">
        <v>2043</v>
      </c>
      <c r="W130" s="115" t="s">
        <v>2043</v>
      </c>
      <c r="X130" s="115" t="s">
        <v>772</v>
      </c>
    </row>
    <row r="131" spans="1:24">
      <c r="A131" s="135"/>
      <c r="B131" s="135">
        <v>19</v>
      </c>
      <c r="C131" s="82">
        <v>1</v>
      </c>
      <c r="D131" s="82">
        <v>9</v>
      </c>
      <c r="E131" s="82">
        <v>3.9</v>
      </c>
      <c r="F131" s="83" t="s">
        <v>1239</v>
      </c>
      <c r="G131" s="82">
        <v>5</v>
      </c>
      <c r="H131" s="82">
        <v>32.880000000000003</v>
      </c>
      <c r="I131" s="82">
        <v>50.02</v>
      </c>
      <c r="J131" s="82">
        <v>40.86</v>
      </c>
      <c r="K131" s="82"/>
      <c r="L131" s="137">
        <v>93.52</v>
      </c>
      <c r="M131" s="137">
        <v>184.4</v>
      </c>
      <c r="N131" s="138">
        <v>5750000</v>
      </c>
      <c r="O131" s="138">
        <v>320740750</v>
      </c>
      <c r="P131" s="138">
        <v>100488000</v>
      </c>
      <c r="Q131" s="138">
        <v>220252000</v>
      </c>
      <c r="R131" s="87">
        <f t="shared" ref="R131:R194" si="4">S131/(M131*0.3025)</f>
        <v>5750000</v>
      </c>
      <c r="S131" s="138">
        <v>320740750</v>
      </c>
      <c r="T131" s="87">
        <f t="shared" ref="T131:T194" si="5">S131/(L131*0.3025)</f>
        <v>11337681.779298546</v>
      </c>
      <c r="U131" s="135"/>
      <c r="V131" s="115" t="s">
        <v>2043</v>
      </c>
      <c r="W131" s="115" t="s">
        <v>2043</v>
      </c>
      <c r="X131" s="115" t="s">
        <v>772</v>
      </c>
    </row>
    <row r="132" spans="1:24">
      <c r="A132" s="135"/>
      <c r="B132" s="135">
        <v>19</v>
      </c>
      <c r="C132" s="82">
        <v>1</v>
      </c>
      <c r="D132" s="82">
        <v>10</v>
      </c>
      <c r="E132" s="82">
        <v>3.9</v>
      </c>
      <c r="F132" s="83">
        <v>1001</v>
      </c>
      <c r="G132" s="82">
        <v>5</v>
      </c>
      <c r="H132" s="82">
        <v>41.75</v>
      </c>
      <c r="I132" s="82">
        <v>63.53</v>
      </c>
      <c r="J132" s="82">
        <v>51.89</v>
      </c>
      <c r="K132" s="82"/>
      <c r="L132" s="137">
        <v>118.76</v>
      </c>
      <c r="M132" s="137">
        <v>234.18</v>
      </c>
      <c r="N132" s="138">
        <v>5850000</v>
      </c>
      <c r="O132" s="138">
        <v>414410782.5</v>
      </c>
      <c r="P132" s="138">
        <v>129834000</v>
      </c>
      <c r="Q132" s="138">
        <v>284575000</v>
      </c>
      <c r="R132" s="87">
        <f t="shared" si="4"/>
        <v>5850000</v>
      </c>
      <c r="S132" s="138">
        <v>414410782.5</v>
      </c>
      <c r="T132" s="87">
        <f t="shared" si="5"/>
        <v>11535474.90737622</v>
      </c>
      <c r="U132" s="135"/>
      <c r="V132" s="115" t="s">
        <v>2043</v>
      </c>
      <c r="W132" s="115" t="s">
        <v>2043</v>
      </c>
      <c r="X132" s="115" t="s">
        <v>772</v>
      </c>
    </row>
    <row r="133" spans="1:24">
      <c r="A133" s="135"/>
      <c r="B133" s="135">
        <v>19</v>
      </c>
      <c r="C133" s="82">
        <v>1</v>
      </c>
      <c r="D133" s="82">
        <v>10</v>
      </c>
      <c r="E133" s="82">
        <v>3.9</v>
      </c>
      <c r="F133" s="83">
        <v>1002</v>
      </c>
      <c r="G133" s="82">
        <v>5</v>
      </c>
      <c r="H133" s="82">
        <v>39.44</v>
      </c>
      <c r="I133" s="82">
        <v>60.01</v>
      </c>
      <c r="J133" s="82">
        <v>49.01</v>
      </c>
      <c r="K133" s="82"/>
      <c r="L133" s="137">
        <v>112.19</v>
      </c>
      <c r="M133" s="137">
        <v>221.20999999999998</v>
      </c>
      <c r="N133" s="138">
        <v>5800000</v>
      </c>
      <c r="O133" s="138">
        <v>388112944.99999994</v>
      </c>
      <c r="P133" s="138">
        <v>121595000</v>
      </c>
      <c r="Q133" s="138">
        <v>266517000</v>
      </c>
      <c r="R133" s="87">
        <f t="shared" si="4"/>
        <v>5800000</v>
      </c>
      <c r="S133" s="138">
        <v>388112944.99999994</v>
      </c>
      <c r="T133" s="87">
        <f t="shared" si="5"/>
        <v>11436117.301007219</v>
      </c>
      <c r="U133" s="135"/>
      <c r="V133" s="115" t="s">
        <v>2043</v>
      </c>
      <c r="W133" s="115" t="s">
        <v>2043</v>
      </c>
      <c r="X133" s="115" t="s">
        <v>772</v>
      </c>
    </row>
    <row r="134" spans="1:24">
      <c r="A134" s="135"/>
      <c r="B134" s="135">
        <v>19</v>
      </c>
      <c r="C134" s="82">
        <v>1</v>
      </c>
      <c r="D134" s="82">
        <v>10</v>
      </c>
      <c r="E134" s="82">
        <v>3.9</v>
      </c>
      <c r="F134" s="83">
        <v>1003</v>
      </c>
      <c r="G134" s="82">
        <v>5</v>
      </c>
      <c r="H134" s="82">
        <v>39.44</v>
      </c>
      <c r="I134" s="82">
        <v>60.01</v>
      </c>
      <c r="J134" s="82">
        <v>49.01</v>
      </c>
      <c r="K134" s="82"/>
      <c r="L134" s="137">
        <v>112.19</v>
      </c>
      <c r="M134" s="137">
        <v>221.20999999999998</v>
      </c>
      <c r="N134" s="138">
        <v>5800000</v>
      </c>
      <c r="O134" s="138">
        <v>388112944.99999994</v>
      </c>
      <c r="P134" s="138">
        <v>121595000</v>
      </c>
      <c r="Q134" s="138">
        <v>266517000</v>
      </c>
      <c r="R134" s="87">
        <f t="shared" si="4"/>
        <v>5800000</v>
      </c>
      <c r="S134" s="138">
        <v>388112944.99999994</v>
      </c>
      <c r="T134" s="87">
        <f t="shared" si="5"/>
        <v>11436117.301007219</v>
      </c>
      <c r="U134" s="135"/>
      <c r="V134" s="115" t="s">
        <v>2043</v>
      </c>
      <c r="W134" s="115" t="s">
        <v>2043</v>
      </c>
      <c r="X134" s="115" t="s">
        <v>772</v>
      </c>
    </row>
    <row r="135" spans="1:24">
      <c r="A135" s="135"/>
      <c r="B135" s="135">
        <v>19</v>
      </c>
      <c r="C135" s="82">
        <v>1</v>
      </c>
      <c r="D135" s="82">
        <v>10</v>
      </c>
      <c r="E135" s="82">
        <v>3.9</v>
      </c>
      <c r="F135" s="83">
        <v>1004</v>
      </c>
      <c r="G135" s="82">
        <v>5</v>
      </c>
      <c r="H135" s="82">
        <v>38.630000000000003</v>
      </c>
      <c r="I135" s="82">
        <v>58.78</v>
      </c>
      <c r="J135" s="82">
        <v>48.010000000000005</v>
      </c>
      <c r="K135" s="82"/>
      <c r="L135" s="137">
        <v>109.88</v>
      </c>
      <c r="M135" s="137">
        <v>216.67</v>
      </c>
      <c r="N135" s="138">
        <v>5800000</v>
      </c>
      <c r="O135" s="138">
        <v>380147514.99999994</v>
      </c>
      <c r="P135" s="138">
        <v>119100000</v>
      </c>
      <c r="Q135" s="138">
        <v>261047000</v>
      </c>
      <c r="R135" s="87">
        <f t="shared" si="4"/>
        <v>5800000</v>
      </c>
      <c r="S135" s="138">
        <v>380147514.99999994</v>
      </c>
      <c r="T135" s="87">
        <f t="shared" si="5"/>
        <v>11436894.794321077</v>
      </c>
      <c r="U135" s="135"/>
      <c r="V135" s="115" t="s">
        <v>2043</v>
      </c>
      <c r="W135" s="115" t="s">
        <v>2043</v>
      </c>
      <c r="X135" s="115" t="s">
        <v>772</v>
      </c>
    </row>
    <row r="136" spans="1:24">
      <c r="A136" s="135"/>
      <c r="B136" s="135">
        <v>19</v>
      </c>
      <c r="C136" s="82">
        <v>1</v>
      </c>
      <c r="D136" s="82">
        <v>10</v>
      </c>
      <c r="E136" s="82">
        <v>3.9</v>
      </c>
      <c r="F136" s="83">
        <v>1005</v>
      </c>
      <c r="G136" s="82">
        <v>5</v>
      </c>
      <c r="H136" s="82">
        <v>39.44</v>
      </c>
      <c r="I136" s="82">
        <v>60.01</v>
      </c>
      <c r="J136" s="82">
        <v>49.01</v>
      </c>
      <c r="K136" s="82"/>
      <c r="L136" s="137">
        <v>112.19</v>
      </c>
      <c r="M136" s="137">
        <v>221.20999999999998</v>
      </c>
      <c r="N136" s="138">
        <v>5800000</v>
      </c>
      <c r="O136" s="138">
        <v>388112944.99999994</v>
      </c>
      <c r="P136" s="138">
        <v>121595000</v>
      </c>
      <c r="Q136" s="138">
        <v>266517000</v>
      </c>
      <c r="R136" s="87">
        <f t="shared" si="4"/>
        <v>5800000</v>
      </c>
      <c r="S136" s="138">
        <v>388112944.99999994</v>
      </c>
      <c r="T136" s="87">
        <f t="shared" si="5"/>
        <v>11436117.301007219</v>
      </c>
      <c r="U136" s="135"/>
      <c r="V136" s="115" t="s">
        <v>2043</v>
      </c>
      <c r="W136" s="115" t="s">
        <v>2043</v>
      </c>
      <c r="X136" s="115" t="s">
        <v>772</v>
      </c>
    </row>
    <row r="137" spans="1:24">
      <c r="A137" s="135"/>
      <c r="B137" s="135">
        <v>19</v>
      </c>
      <c r="C137" s="82">
        <v>1</v>
      </c>
      <c r="D137" s="82">
        <v>10</v>
      </c>
      <c r="E137" s="82">
        <v>3.9</v>
      </c>
      <c r="F137" s="83">
        <v>1006</v>
      </c>
      <c r="G137" s="82">
        <v>5</v>
      </c>
      <c r="H137" s="82">
        <v>41.94</v>
      </c>
      <c r="I137" s="82">
        <v>63.8</v>
      </c>
      <c r="J137" s="82">
        <v>52.120000000000005</v>
      </c>
      <c r="K137" s="82"/>
      <c r="L137" s="137">
        <v>119.28</v>
      </c>
      <c r="M137" s="137">
        <v>235.2</v>
      </c>
      <c r="N137" s="138">
        <v>5900000</v>
      </c>
      <c r="O137" s="138">
        <v>419773200</v>
      </c>
      <c r="P137" s="138">
        <v>131514000</v>
      </c>
      <c r="Q137" s="138">
        <v>288258000</v>
      </c>
      <c r="R137" s="87">
        <f t="shared" si="4"/>
        <v>5900000</v>
      </c>
      <c r="S137" s="138">
        <v>419773200</v>
      </c>
      <c r="T137" s="87">
        <f t="shared" si="5"/>
        <v>11633802.816901408</v>
      </c>
      <c r="U137" s="135"/>
      <c r="V137" s="115" t="s">
        <v>2043</v>
      </c>
      <c r="W137" s="115" t="s">
        <v>2043</v>
      </c>
      <c r="X137" s="115" t="s">
        <v>772</v>
      </c>
    </row>
    <row r="138" spans="1:24">
      <c r="A138" s="135"/>
      <c r="B138" s="135">
        <v>19</v>
      </c>
      <c r="C138" s="82">
        <v>1</v>
      </c>
      <c r="D138" s="82">
        <v>10</v>
      </c>
      <c r="E138" s="82">
        <v>3.9</v>
      </c>
      <c r="F138" s="83">
        <v>1007</v>
      </c>
      <c r="G138" s="82">
        <v>5</v>
      </c>
      <c r="H138" s="82">
        <v>56.08</v>
      </c>
      <c r="I138" s="82">
        <v>85.33</v>
      </c>
      <c r="J138" s="82">
        <v>69.69</v>
      </c>
      <c r="K138" s="82"/>
      <c r="L138" s="137">
        <v>159.52000000000001</v>
      </c>
      <c r="M138" s="137">
        <v>314.54000000000002</v>
      </c>
      <c r="N138" s="138">
        <v>5850000</v>
      </c>
      <c r="O138" s="138">
        <v>556617847.5</v>
      </c>
      <c r="P138" s="138">
        <v>174388000</v>
      </c>
      <c r="Q138" s="138">
        <v>382229000</v>
      </c>
      <c r="R138" s="87">
        <f t="shared" si="4"/>
        <v>5849999.9999999991</v>
      </c>
      <c r="S138" s="138">
        <v>556617847.5</v>
      </c>
      <c r="T138" s="87">
        <f t="shared" si="5"/>
        <v>11534973.671013039</v>
      </c>
      <c r="U138" s="135"/>
      <c r="V138" s="115" t="s">
        <v>2043</v>
      </c>
      <c r="W138" s="115" t="s">
        <v>2043</v>
      </c>
      <c r="X138" s="115" t="s">
        <v>772</v>
      </c>
    </row>
    <row r="139" spans="1:24">
      <c r="A139" s="135"/>
      <c r="B139" s="135">
        <v>19</v>
      </c>
      <c r="C139" s="82">
        <v>1</v>
      </c>
      <c r="D139" s="82">
        <v>10</v>
      </c>
      <c r="E139" s="82">
        <v>3.9</v>
      </c>
      <c r="F139" s="83">
        <v>1008</v>
      </c>
      <c r="G139" s="82">
        <v>5</v>
      </c>
      <c r="H139" s="82">
        <v>33.200000000000003</v>
      </c>
      <c r="I139" s="82">
        <v>50.51</v>
      </c>
      <c r="J139" s="82">
        <v>41.25</v>
      </c>
      <c r="K139" s="82"/>
      <c r="L139" s="137">
        <v>94.43</v>
      </c>
      <c r="M139" s="137">
        <v>186.19</v>
      </c>
      <c r="N139" s="138">
        <v>5700000</v>
      </c>
      <c r="O139" s="138">
        <v>321038107.5</v>
      </c>
      <c r="P139" s="138">
        <v>100581000</v>
      </c>
      <c r="Q139" s="138">
        <v>220456000</v>
      </c>
      <c r="R139" s="87">
        <f t="shared" si="4"/>
        <v>5700000</v>
      </c>
      <c r="S139" s="138">
        <v>321038107.5</v>
      </c>
      <c r="T139" s="87">
        <f t="shared" si="5"/>
        <v>11238832.997987928</v>
      </c>
      <c r="U139" s="135"/>
      <c r="V139" s="115" t="s">
        <v>2043</v>
      </c>
      <c r="W139" s="115" t="s">
        <v>2043</v>
      </c>
      <c r="X139" s="115" t="s">
        <v>772</v>
      </c>
    </row>
    <row r="140" spans="1:24">
      <c r="A140" s="135"/>
      <c r="B140" s="135">
        <v>19</v>
      </c>
      <c r="C140" s="82">
        <v>1</v>
      </c>
      <c r="D140" s="82">
        <v>10</v>
      </c>
      <c r="E140" s="82">
        <v>3.9</v>
      </c>
      <c r="F140" s="83">
        <v>1009</v>
      </c>
      <c r="G140" s="82">
        <v>5</v>
      </c>
      <c r="H140" s="82">
        <v>32.61</v>
      </c>
      <c r="I140" s="82">
        <v>49.61</v>
      </c>
      <c r="J140" s="82">
        <v>40.519999999999996</v>
      </c>
      <c r="K140" s="82"/>
      <c r="L140" s="137">
        <v>92.75</v>
      </c>
      <c r="M140" s="137">
        <v>182.88</v>
      </c>
      <c r="N140" s="138">
        <v>5700000</v>
      </c>
      <c r="O140" s="138">
        <v>315330840</v>
      </c>
      <c r="P140" s="138">
        <v>98793000</v>
      </c>
      <c r="Q140" s="138">
        <v>216537000</v>
      </c>
      <c r="R140" s="87">
        <f t="shared" si="4"/>
        <v>5700000</v>
      </c>
      <c r="S140" s="138">
        <v>315330840</v>
      </c>
      <c r="T140" s="87">
        <f t="shared" si="5"/>
        <v>11238986.522911051</v>
      </c>
      <c r="U140" s="135"/>
      <c r="V140" s="115" t="s">
        <v>2043</v>
      </c>
      <c r="W140" s="115" t="s">
        <v>2043</v>
      </c>
      <c r="X140" s="115" t="s">
        <v>772</v>
      </c>
    </row>
    <row r="141" spans="1:24">
      <c r="A141" s="135"/>
      <c r="B141" s="135">
        <v>19</v>
      </c>
      <c r="C141" s="82">
        <v>1</v>
      </c>
      <c r="D141" s="82">
        <v>10</v>
      </c>
      <c r="E141" s="82">
        <v>3.9</v>
      </c>
      <c r="F141" s="83" t="s">
        <v>2432</v>
      </c>
      <c r="G141" s="82">
        <v>5</v>
      </c>
      <c r="H141" s="82">
        <v>21.74</v>
      </c>
      <c r="I141" s="82">
        <v>33.08</v>
      </c>
      <c r="J141" s="82">
        <v>27.02</v>
      </c>
      <c r="K141" s="82"/>
      <c r="L141" s="137">
        <v>61.83</v>
      </c>
      <c r="M141" s="137">
        <v>121.92999999999999</v>
      </c>
      <c r="N141" s="138">
        <v>5800000</v>
      </c>
      <c r="O141" s="138">
        <v>213926000</v>
      </c>
      <c r="P141" s="138">
        <v>67023000</v>
      </c>
      <c r="Q141" s="138">
        <v>213926000</v>
      </c>
      <c r="R141" s="87">
        <f t="shared" si="4"/>
        <v>5799994.9842512272</v>
      </c>
      <c r="S141" s="138">
        <v>213926000</v>
      </c>
      <c r="T141" s="87">
        <f t="shared" si="5"/>
        <v>11437706.427781856</v>
      </c>
      <c r="U141" s="135"/>
      <c r="V141" s="115" t="s">
        <v>2043</v>
      </c>
      <c r="W141" s="115" t="s">
        <v>2043</v>
      </c>
      <c r="X141" s="115" t="s">
        <v>772</v>
      </c>
    </row>
    <row r="142" spans="1:24">
      <c r="A142" s="135"/>
      <c r="B142" s="135">
        <v>19</v>
      </c>
      <c r="C142" s="82">
        <v>1</v>
      </c>
      <c r="D142" s="82">
        <v>10</v>
      </c>
      <c r="E142" s="82">
        <v>3.9</v>
      </c>
      <c r="F142" s="83" t="s">
        <v>2433</v>
      </c>
      <c r="G142" s="82">
        <v>5</v>
      </c>
      <c r="H142" s="82">
        <v>21.74</v>
      </c>
      <c r="I142" s="82">
        <v>33.08</v>
      </c>
      <c r="J142" s="82">
        <v>27.02</v>
      </c>
      <c r="K142" s="82"/>
      <c r="L142" s="137">
        <v>61.83</v>
      </c>
      <c r="M142" s="137">
        <v>121.92999999999999</v>
      </c>
      <c r="N142" s="138">
        <v>5800000</v>
      </c>
      <c r="O142" s="138">
        <v>213926000</v>
      </c>
      <c r="P142" s="138">
        <v>67023000</v>
      </c>
      <c r="Q142" s="138">
        <v>213926000</v>
      </c>
      <c r="R142" s="87">
        <f t="shared" si="4"/>
        <v>5799994.9842512272</v>
      </c>
      <c r="S142" s="138">
        <v>213926000</v>
      </c>
      <c r="T142" s="87">
        <f t="shared" si="5"/>
        <v>11437706.427781856</v>
      </c>
      <c r="U142" s="135"/>
      <c r="V142" s="115" t="s">
        <v>1257</v>
      </c>
      <c r="W142" s="115" t="s">
        <v>1257</v>
      </c>
      <c r="X142" s="115" t="s">
        <v>772</v>
      </c>
    </row>
    <row r="143" spans="1:24">
      <c r="A143" s="135"/>
      <c r="B143" s="135">
        <v>19</v>
      </c>
      <c r="C143" s="82">
        <v>1</v>
      </c>
      <c r="D143" s="82">
        <v>10</v>
      </c>
      <c r="E143" s="82">
        <v>3.9</v>
      </c>
      <c r="F143" s="83" t="s">
        <v>2434</v>
      </c>
      <c r="G143" s="82">
        <v>5</v>
      </c>
      <c r="H143" s="82">
        <v>21.74</v>
      </c>
      <c r="I143" s="82">
        <v>33.08</v>
      </c>
      <c r="J143" s="82">
        <v>27.02</v>
      </c>
      <c r="K143" s="82"/>
      <c r="L143" s="137">
        <v>61.83</v>
      </c>
      <c r="M143" s="137">
        <v>121.92999999999999</v>
      </c>
      <c r="N143" s="138">
        <v>5800000</v>
      </c>
      <c r="O143" s="138">
        <v>213926000</v>
      </c>
      <c r="P143" s="138">
        <v>67023000</v>
      </c>
      <c r="Q143" s="138">
        <v>213926000</v>
      </c>
      <c r="R143" s="87">
        <f t="shared" si="4"/>
        <v>5799994.9842512272</v>
      </c>
      <c r="S143" s="138">
        <v>213926000</v>
      </c>
      <c r="T143" s="87">
        <f t="shared" si="5"/>
        <v>11437706.427781856</v>
      </c>
      <c r="U143" s="135"/>
      <c r="V143" s="115" t="s">
        <v>1257</v>
      </c>
      <c r="W143" s="115" t="s">
        <v>1257</v>
      </c>
      <c r="X143" s="115" t="s">
        <v>772</v>
      </c>
    </row>
    <row r="144" spans="1:24">
      <c r="A144" s="135"/>
      <c r="B144" s="135">
        <v>19</v>
      </c>
      <c r="C144" s="82">
        <v>1</v>
      </c>
      <c r="D144" s="82">
        <v>10</v>
      </c>
      <c r="E144" s="82">
        <v>3.9</v>
      </c>
      <c r="F144" s="83" t="s">
        <v>2435</v>
      </c>
      <c r="G144" s="82">
        <v>5</v>
      </c>
      <c r="H144" s="82">
        <v>21.74</v>
      </c>
      <c r="I144" s="82">
        <v>33.08</v>
      </c>
      <c r="J144" s="82">
        <v>27.02</v>
      </c>
      <c r="K144" s="82"/>
      <c r="L144" s="137">
        <v>61.83</v>
      </c>
      <c r="M144" s="137">
        <v>121.92999999999999</v>
      </c>
      <c r="N144" s="138">
        <v>5800000</v>
      </c>
      <c r="O144" s="138">
        <v>213926000</v>
      </c>
      <c r="P144" s="138">
        <v>67023000</v>
      </c>
      <c r="Q144" s="138">
        <v>213926000</v>
      </c>
      <c r="R144" s="87">
        <f t="shared" si="4"/>
        <v>5799994.9842512272</v>
      </c>
      <c r="S144" s="138">
        <v>213926000</v>
      </c>
      <c r="T144" s="87">
        <f t="shared" si="5"/>
        <v>11437706.427781856</v>
      </c>
      <c r="U144" s="135"/>
      <c r="V144" s="115" t="s">
        <v>2043</v>
      </c>
      <c r="W144" s="115" t="s">
        <v>2043</v>
      </c>
      <c r="X144" s="115" t="s">
        <v>772</v>
      </c>
    </row>
    <row r="145" spans="1:24">
      <c r="A145" s="135"/>
      <c r="B145" s="135">
        <v>19</v>
      </c>
      <c r="C145" s="82">
        <v>1</v>
      </c>
      <c r="D145" s="82">
        <v>10</v>
      </c>
      <c r="E145" s="82">
        <v>3.9</v>
      </c>
      <c r="F145" s="83">
        <v>1012</v>
      </c>
      <c r="G145" s="82">
        <v>5</v>
      </c>
      <c r="H145" s="82">
        <v>45.68</v>
      </c>
      <c r="I145" s="82">
        <v>69.489999999999995</v>
      </c>
      <c r="J145" s="82">
        <v>56.78</v>
      </c>
      <c r="K145" s="82"/>
      <c r="L145" s="137">
        <v>129.91999999999999</v>
      </c>
      <c r="M145" s="137">
        <v>256.19</v>
      </c>
      <c r="N145" s="138">
        <v>5850000</v>
      </c>
      <c r="O145" s="138">
        <v>453360228.74999994</v>
      </c>
      <c r="P145" s="138">
        <v>142037000</v>
      </c>
      <c r="Q145" s="138">
        <v>311322000</v>
      </c>
      <c r="R145" s="87">
        <f t="shared" si="4"/>
        <v>5850000</v>
      </c>
      <c r="S145" s="138">
        <v>453360228.74999994</v>
      </c>
      <c r="T145" s="87">
        <f t="shared" si="5"/>
        <v>11535648.860837439</v>
      </c>
      <c r="U145" s="135"/>
      <c r="V145" s="115" t="s">
        <v>2043</v>
      </c>
      <c r="W145" s="115" t="s">
        <v>2043</v>
      </c>
      <c r="X145" s="115" t="s">
        <v>772</v>
      </c>
    </row>
    <row r="146" spans="1:24">
      <c r="A146" s="135"/>
      <c r="B146" s="135">
        <v>19</v>
      </c>
      <c r="C146" s="82">
        <v>1</v>
      </c>
      <c r="D146" s="82">
        <v>10</v>
      </c>
      <c r="E146" s="82">
        <v>3.9</v>
      </c>
      <c r="F146" s="83">
        <v>1013</v>
      </c>
      <c r="G146" s="82">
        <v>5</v>
      </c>
      <c r="H146" s="82">
        <v>33.53</v>
      </c>
      <c r="I146" s="82">
        <v>51</v>
      </c>
      <c r="J146" s="82">
        <v>41.660000000000004</v>
      </c>
      <c r="K146" s="82"/>
      <c r="L146" s="137">
        <v>95.35</v>
      </c>
      <c r="M146" s="137">
        <v>188.01</v>
      </c>
      <c r="N146" s="138">
        <v>5900000</v>
      </c>
      <c r="O146" s="138">
        <v>335550847.5</v>
      </c>
      <c r="P146" s="138">
        <v>105128000</v>
      </c>
      <c r="Q146" s="138">
        <v>230422000</v>
      </c>
      <c r="R146" s="87">
        <f t="shared" si="4"/>
        <v>5900000</v>
      </c>
      <c r="S146" s="138">
        <v>335550847.5</v>
      </c>
      <c r="T146" s="87">
        <f t="shared" si="5"/>
        <v>11633550.078657579</v>
      </c>
      <c r="U146" s="135"/>
      <c r="V146" s="115" t="s">
        <v>2043</v>
      </c>
      <c r="W146" s="115" t="s">
        <v>2043</v>
      </c>
      <c r="X146" s="115" t="s">
        <v>772</v>
      </c>
    </row>
    <row r="147" spans="1:24">
      <c r="A147" s="135"/>
      <c r="B147" s="135">
        <v>19</v>
      </c>
      <c r="C147" s="82">
        <v>1</v>
      </c>
      <c r="D147" s="82">
        <v>10</v>
      </c>
      <c r="E147" s="82">
        <v>3.9</v>
      </c>
      <c r="F147" s="83">
        <v>1014</v>
      </c>
      <c r="G147" s="82">
        <v>5</v>
      </c>
      <c r="H147" s="82">
        <v>32.880000000000003</v>
      </c>
      <c r="I147" s="82">
        <v>50.02</v>
      </c>
      <c r="J147" s="82">
        <v>40.86</v>
      </c>
      <c r="K147" s="82"/>
      <c r="L147" s="137">
        <v>93.52</v>
      </c>
      <c r="M147" s="137">
        <v>184.4</v>
      </c>
      <c r="N147" s="138">
        <v>5800000</v>
      </c>
      <c r="O147" s="138">
        <v>323529800</v>
      </c>
      <c r="P147" s="138">
        <v>101361000</v>
      </c>
      <c r="Q147" s="138">
        <v>222167000</v>
      </c>
      <c r="R147" s="87">
        <f t="shared" si="4"/>
        <v>5800000</v>
      </c>
      <c r="S147" s="138">
        <v>323529800</v>
      </c>
      <c r="T147" s="87">
        <f t="shared" si="5"/>
        <v>11436270.316509837</v>
      </c>
      <c r="U147" s="135"/>
      <c r="V147" s="115" t="s">
        <v>2043</v>
      </c>
      <c r="W147" s="115" t="s">
        <v>2043</v>
      </c>
      <c r="X147" s="115" t="s">
        <v>772</v>
      </c>
    </row>
    <row r="148" spans="1:24">
      <c r="A148" s="135"/>
      <c r="B148" s="135">
        <v>19</v>
      </c>
      <c r="C148" s="82">
        <v>1</v>
      </c>
      <c r="D148" s="82">
        <v>11</v>
      </c>
      <c r="E148" s="82">
        <v>3.9</v>
      </c>
      <c r="F148" s="83">
        <v>1101</v>
      </c>
      <c r="G148" s="82">
        <v>5</v>
      </c>
      <c r="H148" s="82">
        <v>41.75</v>
      </c>
      <c r="I148" s="82">
        <v>63.53</v>
      </c>
      <c r="J148" s="82">
        <v>51.89</v>
      </c>
      <c r="K148" s="82"/>
      <c r="L148" s="137">
        <v>118.76</v>
      </c>
      <c r="M148" s="137">
        <v>234.18</v>
      </c>
      <c r="N148" s="138">
        <v>5850000</v>
      </c>
      <c r="O148" s="138">
        <v>414410782.5</v>
      </c>
      <c r="P148" s="138">
        <v>129834000</v>
      </c>
      <c r="Q148" s="138">
        <v>284575000</v>
      </c>
      <c r="R148" s="87">
        <f t="shared" si="4"/>
        <v>5850000</v>
      </c>
      <c r="S148" s="138">
        <v>414410782.5</v>
      </c>
      <c r="T148" s="87">
        <f t="shared" si="5"/>
        <v>11535474.90737622</v>
      </c>
      <c r="U148" s="135"/>
      <c r="V148" s="115" t="s">
        <v>2043</v>
      </c>
      <c r="W148" s="115" t="s">
        <v>2043</v>
      </c>
      <c r="X148" s="115" t="s">
        <v>772</v>
      </c>
    </row>
    <row r="149" spans="1:24">
      <c r="A149" s="135"/>
      <c r="B149" s="135">
        <v>19</v>
      </c>
      <c r="C149" s="82">
        <v>1</v>
      </c>
      <c r="D149" s="82">
        <v>11</v>
      </c>
      <c r="E149" s="82">
        <v>3.9</v>
      </c>
      <c r="F149" s="83">
        <v>1102</v>
      </c>
      <c r="G149" s="82">
        <v>5</v>
      </c>
      <c r="H149" s="82">
        <v>39.44</v>
      </c>
      <c r="I149" s="82">
        <v>60.01</v>
      </c>
      <c r="J149" s="82">
        <v>49.01</v>
      </c>
      <c r="K149" s="82"/>
      <c r="L149" s="137">
        <v>112.19</v>
      </c>
      <c r="M149" s="137">
        <v>221.20999999999998</v>
      </c>
      <c r="N149" s="138">
        <v>5800000</v>
      </c>
      <c r="O149" s="138">
        <v>388112944.99999994</v>
      </c>
      <c r="P149" s="138">
        <v>121595000</v>
      </c>
      <c r="Q149" s="138">
        <v>266517000</v>
      </c>
      <c r="R149" s="87">
        <f t="shared" si="4"/>
        <v>5800000</v>
      </c>
      <c r="S149" s="138">
        <v>388112944.99999994</v>
      </c>
      <c r="T149" s="87">
        <f t="shared" si="5"/>
        <v>11436117.301007219</v>
      </c>
      <c r="U149" s="135"/>
      <c r="V149" s="115" t="s">
        <v>2043</v>
      </c>
      <c r="W149" s="115" t="s">
        <v>2043</v>
      </c>
      <c r="X149" s="115" t="s">
        <v>772</v>
      </c>
    </row>
    <row r="150" spans="1:24">
      <c r="A150" s="135"/>
      <c r="B150" s="135">
        <v>19</v>
      </c>
      <c r="C150" s="82">
        <v>1</v>
      </c>
      <c r="D150" s="82">
        <v>11</v>
      </c>
      <c r="E150" s="82">
        <v>3.9</v>
      </c>
      <c r="F150" s="83">
        <v>1103</v>
      </c>
      <c r="G150" s="82">
        <v>5</v>
      </c>
      <c r="H150" s="82">
        <v>39.44</v>
      </c>
      <c r="I150" s="82">
        <v>60.01</v>
      </c>
      <c r="J150" s="82">
        <v>49.01</v>
      </c>
      <c r="K150" s="82"/>
      <c r="L150" s="137">
        <v>112.19</v>
      </c>
      <c r="M150" s="137">
        <v>221.20999999999998</v>
      </c>
      <c r="N150" s="138">
        <v>5800000</v>
      </c>
      <c r="O150" s="138">
        <v>388112944.99999994</v>
      </c>
      <c r="P150" s="138">
        <v>121595000</v>
      </c>
      <c r="Q150" s="138">
        <v>266517000</v>
      </c>
      <c r="R150" s="87">
        <f t="shared" si="4"/>
        <v>5800000</v>
      </c>
      <c r="S150" s="138">
        <v>388112944.99999994</v>
      </c>
      <c r="T150" s="87">
        <f t="shared" si="5"/>
        <v>11436117.301007219</v>
      </c>
      <c r="U150" s="135"/>
      <c r="V150" s="115" t="s">
        <v>2043</v>
      </c>
      <c r="W150" s="115" t="s">
        <v>2043</v>
      </c>
      <c r="X150" s="115" t="s">
        <v>772</v>
      </c>
    </row>
    <row r="151" spans="1:24">
      <c r="A151" s="135"/>
      <c r="B151" s="135">
        <v>19</v>
      </c>
      <c r="C151" s="82">
        <v>1</v>
      </c>
      <c r="D151" s="82">
        <v>11</v>
      </c>
      <c r="E151" s="82">
        <v>3.9</v>
      </c>
      <c r="F151" s="83">
        <v>1104</v>
      </c>
      <c r="G151" s="82">
        <v>5</v>
      </c>
      <c r="H151" s="82">
        <v>38.630000000000003</v>
      </c>
      <c r="I151" s="82">
        <v>58.78</v>
      </c>
      <c r="J151" s="82">
        <v>48.010000000000005</v>
      </c>
      <c r="K151" s="82"/>
      <c r="L151" s="137">
        <v>109.88</v>
      </c>
      <c r="M151" s="137">
        <v>216.67</v>
      </c>
      <c r="N151" s="138">
        <v>5800000</v>
      </c>
      <c r="O151" s="138">
        <v>380147514.99999994</v>
      </c>
      <c r="P151" s="138">
        <v>119100000</v>
      </c>
      <c r="Q151" s="138">
        <v>261047000</v>
      </c>
      <c r="R151" s="87">
        <f t="shared" si="4"/>
        <v>5800000</v>
      </c>
      <c r="S151" s="138">
        <v>380147514.99999994</v>
      </c>
      <c r="T151" s="87">
        <f t="shared" si="5"/>
        <v>11436894.794321077</v>
      </c>
      <c r="U151" s="135"/>
      <c r="V151" s="115" t="s">
        <v>2043</v>
      </c>
      <c r="W151" s="115" t="s">
        <v>2043</v>
      </c>
      <c r="X151" s="115" t="s">
        <v>772</v>
      </c>
    </row>
    <row r="152" spans="1:24">
      <c r="A152" s="135"/>
      <c r="B152" s="135">
        <v>19</v>
      </c>
      <c r="C152" s="82">
        <v>1</v>
      </c>
      <c r="D152" s="82">
        <v>11</v>
      </c>
      <c r="E152" s="82">
        <v>3.9</v>
      </c>
      <c r="F152" s="83">
        <v>1105</v>
      </c>
      <c r="G152" s="82">
        <v>5</v>
      </c>
      <c r="H152" s="82">
        <v>39.44</v>
      </c>
      <c r="I152" s="82">
        <v>60.01</v>
      </c>
      <c r="J152" s="82">
        <v>49.01</v>
      </c>
      <c r="K152" s="82"/>
      <c r="L152" s="137">
        <v>112.19</v>
      </c>
      <c r="M152" s="137">
        <v>221.20999999999998</v>
      </c>
      <c r="N152" s="138">
        <v>5800000</v>
      </c>
      <c r="O152" s="138">
        <v>388112944.99999994</v>
      </c>
      <c r="P152" s="138">
        <v>121595000</v>
      </c>
      <c r="Q152" s="138">
        <v>266517000</v>
      </c>
      <c r="R152" s="87">
        <f t="shared" si="4"/>
        <v>5800000</v>
      </c>
      <c r="S152" s="138">
        <v>388112944.99999994</v>
      </c>
      <c r="T152" s="87">
        <f t="shared" si="5"/>
        <v>11436117.301007219</v>
      </c>
      <c r="U152" s="135"/>
      <c r="V152" s="115" t="s">
        <v>2043</v>
      </c>
      <c r="W152" s="115" t="s">
        <v>2043</v>
      </c>
      <c r="X152" s="115" t="s">
        <v>772</v>
      </c>
    </row>
    <row r="153" spans="1:24">
      <c r="A153" s="135"/>
      <c r="B153" s="135">
        <v>19</v>
      </c>
      <c r="C153" s="82">
        <v>1</v>
      </c>
      <c r="D153" s="82">
        <v>11</v>
      </c>
      <c r="E153" s="82">
        <v>3.9</v>
      </c>
      <c r="F153" s="83">
        <v>1106</v>
      </c>
      <c r="G153" s="82">
        <v>5</v>
      </c>
      <c r="H153" s="82">
        <v>41.94</v>
      </c>
      <c r="I153" s="82">
        <v>63.8</v>
      </c>
      <c r="J153" s="82">
        <v>52.120000000000005</v>
      </c>
      <c r="K153" s="82"/>
      <c r="L153" s="137">
        <v>119.28</v>
      </c>
      <c r="M153" s="137">
        <v>235.2</v>
      </c>
      <c r="N153" s="138">
        <v>5900000</v>
      </c>
      <c r="O153" s="138">
        <v>419773200</v>
      </c>
      <c r="P153" s="138">
        <v>131514000</v>
      </c>
      <c r="Q153" s="138">
        <v>288258000</v>
      </c>
      <c r="R153" s="87">
        <f t="shared" si="4"/>
        <v>5900000</v>
      </c>
      <c r="S153" s="138">
        <v>419773200</v>
      </c>
      <c r="T153" s="87">
        <f t="shared" si="5"/>
        <v>11633802.816901408</v>
      </c>
      <c r="U153" s="135"/>
      <c r="V153" s="115" t="s">
        <v>2043</v>
      </c>
      <c r="W153" s="115" t="s">
        <v>2043</v>
      </c>
      <c r="X153" s="115" t="s">
        <v>772</v>
      </c>
    </row>
    <row r="154" spans="1:24">
      <c r="A154" s="135"/>
      <c r="B154" s="135">
        <v>19</v>
      </c>
      <c r="C154" s="82">
        <v>1</v>
      </c>
      <c r="D154" s="82">
        <v>11</v>
      </c>
      <c r="E154" s="82">
        <v>3.9</v>
      </c>
      <c r="F154" s="83">
        <v>1107</v>
      </c>
      <c r="G154" s="82">
        <v>5</v>
      </c>
      <c r="H154" s="82">
        <v>56.08</v>
      </c>
      <c r="I154" s="82">
        <v>85.33</v>
      </c>
      <c r="J154" s="82">
        <v>69.69</v>
      </c>
      <c r="K154" s="82"/>
      <c r="L154" s="137">
        <v>159.52000000000001</v>
      </c>
      <c r="M154" s="137">
        <v>314.54000000000002</v>
      </c>
      <c r="N154" s="138">
        <v>5850000</v>
      </c>
      <c r="O154" s="138">
        <v>556617847.5</v>
      </c>
      <c r="P154" s="138">
        <v>174388000</v>
      </c>
      <c r="Q154" s="138">
        <v>382229000</v>
      </c>
      <c r="R154" s="87">
        <f t="shared" si="4"/>
        <v>5849999.9999999991</v>
      </c>
      <c r="S154" s="138">
        <v>556617847.5</v>
      </c>
      <c r="T154" s="87">
        <f t="shared" si="5"/>
        <v>11534973.671013039</v>
      </c>
      <c r="U154" s="135"/>
      <c r="V154" s="115" t="s">
        <v>2043</v>
      </c>
      <c r="W154" s="115" t="s">
        <v>2043</v>
      </c>
      <c r="X154" s="115" t="s">
        <v>772</v>
      </c>
    </row>
    <row r="155" spans="1:24">
      <c r="A155" s="135"/>
      <c r="B155" s="135">
        <v>19</v>
      </c>
      <c r="C155" s="82">
        <v>1</v>
      </c>
      <c r="D155" s="82">
        <v>11</v>
      </c>
      <c r="E155" s="82">
        <v>3.9</v>
      </c>
      <c r="F155" s="83">
        <v>1108</v>
      </c>
      <c r="G155" s="82">
        <v>5</v>
      </c>
      <c r="H155" s="82">
        <v>33.200000000000003</v>
      </c>
      <c r="I155" s="82">
        <v>50.51</v>
      </c>
      <c r="J155" s="82">
        <v>41.25</v>
      </c>
      <c r="K155" s="82"/>
      <c r="L155" s="137">
        <v>94.43</v>
      </c>
      <c r="M155" s="137">
        <v>186.19</v>
      </c>
      <c r="N155" s="138">
        <v>5700000</v>
      </c>
      <c r="O155" s="138">
        <v>321038107.5</v>
      </c>
      <c r="P155" s="138">
        <v>100581000</v>
      </c>
      <c r="Q155" s="138">
        <v>220456000</v>
      </c>
      <c r="R155" s="87">
        <f t="shared" si="4"/>
        <v>5700000</v>
      </c>
      <c r="S155" s="138">
        <v>321038107.5</v>
      </c>
      <c r="T155" s="87">
        <f t="shared" si="5"/>
        <v>11238832.997987928</v>
      </c>
      <c r="U155" s="135"/>
      <c r="V155" s="115" t="s">
        <v>2043</v>
      </c>
      <c r="W155" s="115" t="s">
        <v>2043</v>
      </c>
      <c r="X155" s="115" t="s">
        <v>772</v>
      </c>
    </row>
    <row r="156" spans="1:24">
      <c r="A156" s="135"/>
      <c r="B156" s="135">
        <v>19</v>
      </c>
      <c r="C156" s="82">
        <v>1</v>
      </c>
      <c r="D156" s="82">
        <v>11</v>
      </c>
      <c r="E156" s="82">
        <v>3.9</v>
      </c>
      <c r="F156" s="83">
        <v>1109</v>
      </c>
      <c r="G156" s="82">
        <v>5</v>
      </c>
      <c r="H156" s="82">
        <v>32.61</v>
      </c>
      <c r="I156" s="82">
        <v>49.61</v>
      </c>
      <c r="J156" s="82">
        <v>40.519999999999996</v>
      </c>
      <c r="K156" s="82"/>
      <c r="L156" s="137">
        <v>92.75</v>
      </c>
      <c r="M156" s="137">
        <v>182.88</v>
      </c>
      <c r="N156" s="138">
        <v>5700000</v>
      </c>
      <c r="O156" s="138">
        <v>315330840</v>
      </c>
      <c r="P156" s="138">
        <v>98793000</v>
      </c>
      <c r="Q156" s="138">
        <v>216537000</v>
      </c>
      <c r="R156" s="87">
        <f t="shared" si="4"/>
        <v>5700000</v>
      </c>
      <c r="S156" s="138">
        <v>315330840</v>
      </c>
      <c r="T156" s="87">
        <f t="shared" si="5"/>
        <v>11238986.522911051</v>
      </c>
      <c r="U156" s="135"/>
      <c r="V156" s="115" t="s">
        <v>2043</v>
      </c>
      <c r="W156" s="115" t="s">
        <v>2043</v>
      </c>
      <c r="X156" s="115" t="s">
        <v>772</v>
      </c>
    </row>
    <row r="157" spans="1:24">
      <c r="A157" s="135"/>
      <c r="B157" s="135">
        <v>19</v>
      </c>
      <c r="C157" s="82">
        <v>1</v>
      </c>
      <c r="D157" s="82">
        <v>11</v>
      </c>
      <c r="E157" s="82">
        <v>3.9</v>
      </c>
      <c r="F157" s="83" t="s">
        <v>2436</v>
      </c>
      <c r="G157" s="82">
        <v>5</v>
      </c>
      <c r="H157" s="82">
        <v>21.74</v>
      </c>
      <c r="I157" s="82">
        <v>33.08</v>
      </c>
      <c r="J157" s="82">
        <v>27.02</v>
      </c>
      <c r="K157" s="82"/>
      <c r="L157" s="137">
        <v>61.83</v>
      </c>
      <c r="M157" s="137">
        <v>121.92999999999999</v>
      </c>
      <c r="N157" s="138">
        <v>5800000</v>
      </c>
      <c r="O157" s="138">
        <v>213926000</v>
      </c>
      <c r="P157" s="138">
        <v>67023000</v>
      </c>
      <c r="Q157" s="138">
        <v>146903000</v>
      </c>
      <c r="R157" s="87">
        <f t="shared" si="4"/>
        <v>5799994.9842512272</v>
      </c>
      <c r="S157" s="138">
        <v>213926000</v>
      </c>
      <c r="T157" s="87">
        <f t="shared" si="5"/>
        <v>11437706.427781856</v>
      </c>
      <c r="U157" s="135"/>
      <c r="V157" s="115" t="s">
        <v>2043</v>
      </c>
      <c r="W157" s="115" t="s">
        <v>2043</v>
      </c>
      <c r="X157" s="115" t="s">
        <v>772</v>
      </c>
    </row>
    <row r="158" spans="1:24">
      <c r="A158" s="135"/>
      <c r="B158" s="135">
        <v>19</v>
      </c>
      <c r="C158" s="82">
        <v>1</v>
      </c>
      <c r="D158" s="82">
        <v>11</v>
      </c>
      <c r="E158" s="82">
        <v>3.9</v>
      </c>
      <c r="F158" s="83" t="s">
        <v>2437</v>
      </c>
      <c r="G158" s="82">
        <v>5</v>
      </c>
      <c r="H158" s="82">
        <v>21.74</v>
      </c>
      <c r="I158" s="82">
        <v>33.08</v>
      </c>
      <c r="J158" s="82">
        <v>27.02</v>
      </c>
      <c r="K158" s="82"/>
      <c r="L158" s="137">
        <v>61.83</v>
      </c>
      <c r="M158" s="137">
        <v>121.92999999999999</v>
      </c>
      <c r="N158" s="138">
        <v>5800000</v>
      </c>
      <c r="O158" s="138">
        <v>213926000</v>
      </c>
      <c r="P158" s="138">
        <v>67023000</v>
      </c>
      <c r="Q158" s="138">
        <v>146903000</v>
      </c>
      <c r="R158" s="87">
        <f t="shared" si="4"/>
        <v>5799994.9842512272</v>
      </c>
      <c r="S158" s="138">
        <v>213926000</v>
      </c>
      <c r="T158" s="87">
        <f t="shared" si="5"/>
        <v>11437706.427781856</v>
      </c>
      <c r="U158" s="135"/>
      <c r="V158" s="115" t="s">
        <v>1257</v>
      </c>
      <c r="W158" s="115" t="s">
        <v>1257</v>
      </c>
      <c r="X158" s="115" t="s">
        <v>772</v>
      </c>
    </row>
    <row r="159" spans="1:24">
      <c r="A159" s="135"/>
      <c r="B159" s="135">
        <v>19</v>
      </c>
      <c r="C159" s="82">
        <v>1</v>
      </c>
      <c r="D159" s="82">
        <v>11</v>
      </c>
      <c r="E159" s="82">
        <v>3.9</v>
      </c>
      <c r="F159" s="83" t="s">
        <v>2438</v>
      </c>
      <c r="G159" s="82">
        <v>5</v>
      </c>
      <c r="H159" s="82">
        <v>21.74</v>
      </c>
      <c r="I159" s="82">
        <v>33.08</v>
      </c>
      <c r="J159" s="82">
        <v>27.02</v>
      </c>
      <c r="K159" s="82"/>
      <c r="L159" s="137">
        <v>61.83</v>
      </c>
      <c r="M159" s="137">
        <v>121.92999999999999</v>
      </c>
      <c r="N159" s="138">
        <v>5800000</v>
      </c>
      <c r="O159" s="138">
        <v>213926000</v>
      </c>
      <c r="P159" s="138">
        <v>67023000</v>
      </c>
      <c r="Q159" s="138">
        <v>146903000</v>
      </c>
      <c r="R159" s="87">
        <f t="shared" si="4"/>
        <v>5799994.9842512272</v>
      </c>
      <c r="S159" s="138">
        <v>213926000</v>
      </c>
      <c r="T159" s="87">
        <f t="shared" si="5"/>
        <v>11437706.427781856</v>
      </c>
      <c r="U159" s="135"/>
      <c r="V159" s="115" t="s">
        <v>2043</v>
      </c>
      <c r="W159" s="115" t="s">
        <v>2043</v>
      </c>
      <c r="X159" s="115" t="s">
        <v>772</v>
      </c>
    </row>
    <row r="160" spans="1:24">
      <c r="A160" s="135"/>
      <c r="B160" s="135">
        <v>19</v>
      </c>
      <c r="C160" s="82">
        <v>1</v>
      </c>
      <c r="D160" s="82">
        <v>11</v>
      </c>
      <c r="E160" s="82">
        <v>3.9</v>
      </c>
      <c r="F160" s="83" t="s">
        <v>2439</v>
      </c>
      <c r="G160" s="82">
        <v>5</v>
      </c>
      <c r="H160" s="82">
        <v>21.74</v>
      </c>
      <c r="I160" s="82">
        <v>33.08</v>
      </c>
      <c r="J160" s="82">
        <v>27.02</v>
      </c>
      <c r="K160" s="82"/>
      <c r="L160" s="137">
        <v>61.83</v>
      </c>
      <c r="M160" s="137">
        <v>121.92999999999999</v>
      </c>
      <c r="N160" s="138">
        <v>5800000</v>
      </c>
      <c r="O160" s="138">
        <v>213926000</v>
      </c>
      <c r="P160" s="138">
        <v>67023000</v>
      </c>
      <c r="Q160" s="138">
        <v>146903000</v>
      </c>
      <c r="R160" s="87">
        <f t="shared" si="4"/>
        <v>5799994.9842512272</v>
      </c>
      <c r="S160" s="138">
        <v>213926000</v>
      </c>
      <c r="T160" s="87">
        <f t="shared" si="5"/>
        <v>11437706.427781856</v>
      </c>
      <c r="U160" s="135"/>
      <c r="V160" s="115" t="s">
        <v>1257</v>
      </c>
      <c r="W160" s="115" t="s">
        <v>1257</v>
      </c>
      <c r="X160" s="115" t="s">
        <v>772</v>
      </c>
    </row>
    <row r="161" spans="1:24">
      <c r="A161" s="135"/>
      <c r="B161" s="135">
        <v>19</v>
      </c>
      <c r="C161" s="82">
        <v>1</v>
      </c>
      <c r="D161" s="82">
        <v>11</v>
      </c>
      <c r="E161" s="82">
        <v>3.9</v>
      </c>
      <c r="F161" s="83">
        <v>1112</v>
      </c>
      <c r="G161" s="82">
        <v>5</v>
      </c>
      <c r="H161" s="82">
        <v>45.68</v>
      </c>
      <c r="I161" s="82">
        <v>69.489999999999995</v>
      </c>
      <c r="J161" s="82">
        <v>56.78</v>
      </c>
      <c r="K161" s="82"/>
      <c r="L161" s="137">
        <v>129.91999999999999</v>
      </c>
      <c r="M161" s="137">
        <v>256.19</v>
      </c>
      <c r="N161" s="138">
        <v>5850000</v>
      </c>
      <c r="O161" s="138">
        <v>453360228.74999994</v>
      </c>
      <c r="P161" s="138">
        <v>142037000</v>
      </c>
      <c r="Q161" s="138">
        <v>311322000</v>
      </c>
      <c r="R161" s="87">
        <f t="shared" si="4"/>
        <v>5850000</v>
      </c>
      <c r="S161" s="138">
        <v>453360228.74999994</v>
      </c>
      <c r="T161" s="87">
        <f t="shared" si="5"/>
        <v>11535648.860837439</v>
      </c>
      <c r="U161" s="135"/>
      <c r="V161" s="115" t="s">
        <v>2043</v>
      </c>
      <c r="W161" s="115" t="s">
        <v>2043</v>
      </c>
      <c r="X161" s="115" t="s">
        <v>772</v>
      </c>
    </row>
    <row r="162" spans="1:24">
      <c r="A162" s="135"/>
      <c r="B162" s="135">
        <v>19</v>
      </c>
      <c r="C162" s="82">
        <v>1</v>
      </c>
      <c r="D162" s="82">
        <v>11</v>
      </c>
      <c r="E162" s="82">
        <v>3.9</v>
      </c>
      <c r="F162" s="83">
        <v>1113</v>
      </c>
      <c r="G162" s="82">
        <v>5</v>
      </c>
      <c r="H162" s="82">
        <v>33.53</v>
      </c>
      <c r="I162" s="82">
        <v>51</v>
      </c>
      <c r="J162" s="82">
        <v>41.660000000000004</v>
      </c>
      <c r="K162" s="82"/>
      <c r="L162" s="137">
        <v>95.35</v>
      </c>
      <c r="M162" s="137">
        <v>188.01</v>
      </c>
      <c r="N162" s="138">
        <v>5900000</v>
      </c>
      <c r="O162" s="138">
        <v>335550847.5</v>
      </c>
      <c r="P162" s="138">
        <v>105128000</v>
      </c>
      <c r="Q162" s="138">
        <v>230422000</v>
      </c>
      <c r="R162" s="87">
        <f t="shared" si="4"/>
        <v>5900000</v>
      </c>
      <c r="S162" s="138">
        <v>335550847.5</v>
      </c>
      <c r="T162" s="87">
        <f t="shared" si="5"/>
        <v>11633550.078657579</v>
      </c>
      <c r="U162" s="135"/>
      <c r="V162" s="115" t="s">
        <v>2043</v>
      </c>
      <c r="W162" s="115" t="s">
        <v>2043</v>
      </c>
      <c r="X162" s="115" t="s">
        <v>772</v>
      </c>
    </row>
    <row r="163" spans="1:24">
      <c r="A163" s="135"/>
      <c r="B163" s="135">
        <v>19</v>
      </c>
      <c r="C163" s="82">
        <v>1</v>
      </c>
      <c r="D163" s="82">
        <v>11</v>
      </c>
      <c r="E163" s="82">
        <v>3.9</v>
      </c>
      <c r="F163" s="83">
        <v>1114</v>
      </c>
      <c r="G163" s="82">
        <v>5</v>
      </c>
      <c r="H163" s="82">
        <v>32.880000000000003</v>
      </c>
      <c r="I163" s="82">
        <v>50.02</v>
      </c>
      <c r="J163" s="82">
        <v>40.86</v>
      </c>
      <c r="K163" s="82"/>
      <c r="L163" s="137">
        <v>93.52</v>
      </c>
      <c r="M163" s="137">
        <v>184.4</v>
      </c>
      <c r="N163" s="138">
        <v>5800000</v>
      </c>
      <c r="O163" s="138">
        <v>323529800</v>
      </c>
      <c r="P163" s="138">
        <v>101361000</v>
      </c>
      <c r="Q163" s="138">
        <v>222167000</v>
      </c>
      <c r="R163" s="87">
        <f t="shared" si="4"/>
        <v>5800000</v>
      </c>
      <c r="S163" s="138">
        <v>323529800</v>
      </c>
      <c r="T163" s="87">
        <f t="shared" si="5"/>
        <v>11436270.316509837</v>
      </c>
      <c r="U163" s="135"/>
      <c r="V163" s="115" t="s">
        <v>2043</v>
      </c>
      <c r="W163" s="115" t="s">
        <v>2043</v>
      </c>
      <c r="X163" s="115" t="s">
        <v>772</v>
      </c>
    </row>
    <row r="164" spans="1:24">
      <c r="A164" s="135"/>
      <c r="B164" s="135">
        <v>19</v>
      </c>
      <c r="C164" s="82">
        <v>1</v>
      </c>
      <c r="D164" s="82">
        <v>12</v>
      </c>
      <c r="E164" s="82">
        <v>3.9</v>
      </c>
      <c r="F164" s="83">
        <v>1201</v>
      </c>
      <c r="G164" s="82">
        <v>5</v>
      </c>
      <c r="H164" s="82">
        <v>41.75</v>
      </c>
      <c r="I164" s="82">
        <v>63.53</v>
      </c>
      <c r="J164" s="82">
        <v>51.89</v>
      </c>
      <c r="K164" s="82"/>
      <c r="L164" s="137">
        <v>118.76</v>
      </c>
      <c r="M164" s="137">
        <v>234.18</v>
      </c>
      <c r="N164" s="138">
        <v>5900000</v>
      </c>
      <c r="O164" s="138">
        <v>417952755</v>
      </c>
      <c r="P164" s="138">
        <v>130944000</v>
      </c>
      <c r="Q164" s="138">
        <v>287008000</v>
      </c>
      <c r="R164" s="87">
        <f t="shared" si="4"/>
        <v>5900000</v>
      </c>
      <c r="S164" s="138">
        <v>417952755</v>
      </c>
      <c r="T164" s="87">
        <f t="shared" si="5"/>
        <v>11634068.710003369</v>
      </c>
      <c r="U164" s="135"/>
      <c r="V164" s="115" t="s">
        <v>2043</v>
      </c>
      <c r="W164" s="115" t="s">
        <v>2043</v>
      </c>
      <c r="X164" s="115" t="s">
        <v>772</v>
      </c>
    </row>
    <row r="165" spans="1:24">
      <c r="A165" s="135"/>
      <c r="B165" s="135">
        <v>19</v>
      </c>
      <c r="C165" s="82">
        <v>1</v>
      </c>
      <c r="D165" s="82">
        <v>12</v>
      </c>
      <c r="E165" s="82">
        <v>3.9</v>
      </c>
      <c r="F165" s="83">
        <v>1202</v>
      </c>
      <c r="G165" s="82">
        <v>5</v>
      </c>
      <c r="H165" s="82">
        <v>39.44</v>
      </c>
      <c r="I165" s="82">
        <v>60.01</v>
      </c>
      <c r="J165" s="82">
        <v>49.01</v>
      </c>
      <c r="K165" s="82"/>
      <c r="L165" s="137">
        <v>112.19</v>
      </c>
      <c r="M165" s="137">
        <v>221.20999999999998</v>
      </c>
      <c r="N165" s="138">
        <v>5850000</v>
      </c>
      <c r="O165" s="138">
        <v>391458746.24999994</v>
      </c>
      <c r="P165" s="138">
        <v>122644000</v>
      </c>
      <c r="Q165" s="138">
        <v>268814000</v>
      </c>
      <c r="R165" s="87">
        <f t="shared" si="4"/>
        <v>5850000</v>
      </c>
      <c r="S165" s="138">
        <v>391458746.24999994</v>
      </c>
      <c r="T165" s="87">
        <f t="shared" si="5"/>
        <v>11534704.51911935</v>
      </c>
      <c r="U165" s="135"/>
      <c r="V165" s="115" t="s">
        <v>2043</v>
      </c>
      <c r="W165" s="115" t="s">
        <v>2043</v>
      </c>
      <c r="X165" s="115" t="s">
        <v>772</v>
      </c>
    </row>
    <row r="166" spans="1:24">
      <c r="A166" s="135"/>
      <c r="B166" s="135">
        <v>19</v>
      </c>
      <c r="C166" s="82">
        <v>1</v>
      </c>
      <c r="D166" s="82">
        <v>12</v>
      </c>
      <c r="E166" s="82">
        <v>3.9</v>
      </c>
      <c r="F166" s="83">
        <v>1203</v>
      </c>
      <c r="G166" s="82">
        <v>5</v>
      </c>
      <c r="H166" s="82">
        <v>39.44</v>
      </c>
      <c r="I166" s="82">
        <v>60.01</v>
      </c>
      <c r="J166" s="82">
        <v>49.01</v>
      </c>
      <c r="K166" s="82"/>
      <c r="L166" s="137">
        <v>112.19</v>
      </c>
      <c r="M166" s="137">
        <v>221.20999999999998</v>
      </c>
      <c r="N166" s="138">
        <v>5850000</v>
      </c>
      <c r="O166" s="138">
        <v>391458746.24999994</v>
      </c>
      <c r="P166" s="138">
        <v>122644000</v>
      </c>
      <c r="Q166" s="138">
        <v>268814000</v>
      </c>
      <c r="R166" s="87">
        <f t="shared" si="4"/>
        <v>5850000</v>
      </c>
      <c r="S166" s="138">
        <v>391458746.24999994</v>
      </c>
      <c r="T166" s="87">
        <f t="shared" si="5"/>
        <v>11534704.51911935</v>
      </c>
      <c r="U166" s="135"/>
      <c r="V166" s="115" t="s">
        <v>2043</v>
      </c>
      <c r="W166" s="115" t="s">
        <v>2043</v>
      </c>
      <c r="X166" s="115" t="s">
        <v>772</v>
      </c>
    </row>
    <row r="167" spans="1:24">
      <c r="A167" s="135"/>
      <c r="B167" s="135">
        <v>19</v>
      </c>
      <c r="C167" s="82">
        <v>1</v>
      </c>
      <c r="D167" s="82">
        <v>12</v>
      </c>
      <c r="E167" s="82">
        <v>3.9</v>
      </c>
      <c r="F167" s="83">
        <v>1204</v>
      </c>
      <c r="G167" s="82">
        <v>5</v>
      </c>
      <c r="H167" s="82">
        <v>38.630000000000003</v>
      </c>
      <c r="I167" s="82">
        <v>58.78</v>
      </c>
      <c r="J167" s="82">
        <v>48.010000000000005</v>
      </c>
      <c r="K167" s="82"/>
      <c r="L167" s="137">
        <v>109.88</v>
      </c>
      <c r="M167" s="137">
        <v>216.67</v>
      </c>
      <c r="N167" s="138">
        <v>5850000</v>
      </c>
      <c r="O167" s="138">
        <v>383424648.74999994</v>
      </c>
      <c r="P167" s="138">
        <v>120126000</v>
      </c>
      <c r="Q167" s="138">
        <v>263297000</v>
      </c>
      <c r="R167" s="87">
        <f t="shared" si="4"/>
        <v>5850000</v>
      </c>
      <c r="S167" s="138">
        <v>383424648.74999994</v>
      </c>
      <c r="T167" s="87">
        <f t="shared" si="5"/>
        <v>11535488.714961777</v>
      </c>
      <c r="U167" s="135"/>
      <c r="V167" s="115" t="s">
        <v>2043</v>
      </c>
      <c r="W167" s="115" t="s">
        <v>2043</v>
      </c>
      <c r="X167" s="115" t="s">
        <v>772</v>
      </c>
    </row>
    <row r="168" spans="1:24">
      <c r="A168" s="135"/>
      <c r="B168" s="135">
        <v>19</v>
      </c>
      <c r="C168" s="82">
        <v>1</v>
      </c>
      <c r="D168" s="82">
        <v>12</v>
      </c>
      <c r="E168" s="82">
        <v>3.9</v>
      </c>
      <c r="F168" s="83">
        <v>1205</v>
      </c>
      <c r="G168" s="82">
        <v>5</v>
      </c>
      <c r="H168" s="82">
        <v>39.44</v>
      </c>
      <c r="I168" s="82">
        <v>60.01</v>
      </c>
      <c r="J168" s="82">
        <v>49.01</v>
      </c>
      <c r="K168" s="82"/>
      <c r="L168" s="137">
        <v>112.19</v>
      </c>
      <c r="M168" s="137">
        <v>221.20999999999998</v>
      </c>
      <c r="N168" s="138">
        <v>5850000</v>
      </c>
      <c r="O168" s="138">
        <v>391458746.24999994</v>
      </c>
      <c r="P168" s="138">
        <v>122644000</v>
      </c>
      <c r="Q168" s="138">
        <v>268814000</v>
      </c>
      <c r="R168" s="87">
        <f t="shared" si="4"/>
        <v>5850000</v>
      </c>
      <c r="S168" s="138">
        <v>391458746.24999994</v>
      </c>
      <c r="T168" s="87">
        <f t="shared" si="5"/>
        <v>11534704.51911935</v>
      </c>
      <c r="U168" s="135"/>
      <c r="V168" s="115" t="s">
        <v>2043</v>
      </c>
      <c r="W168" s="115" t="s">
        <v>2043</v>
      </c>
      <c r="X168" s="115" t="s">
        <v>772</v>
      </c>
    </row>
    <row r="169" spans="1:24">
      <c r="A169" s="135"/>
      <c r="B169" s="135">
        <v>19</v>
      </c>
      <c r="C169" s="82">
        <v>1</v>
      </c>
      <c r="D169" s="82">
        <v>12</v>
      </c>
      <c r="E169" s="82">
        <v>3.9</v>
      </c>
      <c r="F169" s="83">
        <v>1206</v>
      </c>
      <c r="G169" s="82">
        <v>5</v>
      </c>
      <c r="H169" s="82">
        <v>41.94</v>
      </c>
      <c r="I169" s="82">
        <v>63.8</v>
      </c>
      <c r="J169" s="82">
        <v>52.120000000000005</v>
      </c>
      <c r="K169" s="82"/>
      <c r="L169" s="137">
        <v>119.28</v>
      </c>
      <c r="M169" s="137">
        <v>235.2</v>
      </c>
      <c r="N169" s="138">
        <v>5950000</v>
      </c>
      <c r="O169" s="138">
        <v>423330600</v>
      </c>
      <c r="P169" s="138">
        <v>132629000</v>
      </c>
      <c r="Q169" s="138">
        <v>290701000</v>
      </c>
      <c r="R169" s="87">
        <f t="shared" si="4"/>
        <v>5950000</v>
      </c>
      <c r="S169" s="138">
        <v>423330600</v>
      </c>
      <c r="T169" s="87">
        <f t="shared" si="5"/>
        <v>11732394.366197184</v>
      </c>
      <c r="U169" s="135"/>
      <c r="V169" s="115" t="s">
        <v>2043</v>
      </c>
      <c r="W169" s="115" t="s">
        <v>2043</v>
      </c>
      <c r="X169" s="115" t="s">
        <v>772</v>
      </c>
    </row>
    <row r="170" spans="1:24">
      <c r="A170" s="135"/>
      <c r="B170" s="135">
        <v>19</v>
      </c>
      <c r="C170" s="82">
        <v>1</v>
      </c>
      <c r="D170" s="82">
        <v>12</v>
      </c>
      <c r="E170" s="82">
        <v>3.9</v>
      </c>
      <c r="F170" s="83">
        <v>1207</v>
      </c>
      <c r="G170" s="82">
        <v>5</v>
      </c>
      <c r="H170" s="82">
        <v>56.08</v>
      </c>
      <c r="I170" s="82">
        <v>85.33</v>
      </c>
      <c r="J170" s="82">
        <v>69.69</v>
      </c>
      <c r="K170" s="82"/>
      <c r="L170" s="137">
        <v>159.52000000000001</v>
      </c>
      <c r="M170" s="137">
        <v>314.54000000000002</v>
      </c>
      <c r="N170" s="138">
        <v>5900000</v>
      </c>
      <c r="O170" s="138">
        <v>561375265</v>
      </c>
      <c r="P170" s="138">
        <v>175878000</v>
      </c>
      <c r="Q170" s="138">
        <v>385496000</v>
      </c>
      <c r="R170" s="87">
        <f t="shared" si="4"/>
        <v>5899999.9999999991</v>
      </c>
      <c r="S170" s="138">
        <v>561375265</v>
      </c>
      <c r="T170" s="87">
        <f t="shared" si="5"/>
        <v>11633563.189568706</v>
      </c>
      <c r="U170" s="135"/>
      <c r="V170" s="115" t="s">
        <v>2043</v>
      </c>
      <c r="W170" s="115" t="s">
        <v>2043</v>
      </c>
      <c r="X170" s="115" t="s">
        <v>772</v>
      </c>
    </row>
    <row r="171" spans="1:24">
      <c r="A171" s="135"/>
      <c r="B171" s="135">
        <v>19</v>
      </c>
      <c r="C171" s="82">
        <v>1</v>
      </c>
      <c r="D171" s="82">
        <v>12</v>
      </c>
      <c r="E171" s="82">
        <v>3.9</v>
      </c>
      <c r="F171" s="83">
        <v>1208</v>
      </c>
      <c r="G171" s="82">
        <v>5</v>
      </c>
      <c r="H171" s="82">
        <v>33.06</v>
      </c>
      <c r="I171" s="82">
        <v>50.3</v>
      </c>
      <c r="J171" s="82">
        <v>41.08</v>
      </c>
      <c r="K171" s="82"/>
      <c r="L171" s="137">
        <v>94.03</v>
      </c>
      <c r="M171" s="137">
        <v>185.41000000000003</v>
      </c>
      <c r="N171" s="138">
        <v>5750000</v>
      </c>
      <c r="O171" s="138">
        <v>322497518.75000006</v>
      </c>
      <c r="P171" s="138">
        <v>101038000</v>
      </c>
      <c r="Q171" s="138">
        <v>221459000</v>
      </c>
      <c r="R171" s="87">
        <f t="shared" si="4"/>
        <v>5750000</v>
      </c>
      <c r="S171" s="138">
        <v>322497518.75000006</v>
      </c>
      <c r="T171" s="87">
        <f t="shared" si="5"/>
        <v>11337950.654046584</v>
      </c>
      <c r="U171" s="135"/>
      <c r="V171" s="115" t="s">
        <v>2043</v>
      </c>
      <c r="W171" s="115" t="s">
        <v>2043</v>
      </c>
      <c r="X171" s="115" t="s">
        <v>772</v>
      </c>
    </row>
    <row r="172" spans="1:24">
      <c r="A172" s="135"/>
      <c r="B172" s="135">
        <v>19</v>
      </c>
      <c r="C172" s="82">
        <v>1</v>
      </c>
      <c r="D172" s="82">
        <v>12</v>
      </c>
      <c r="E172" s="82">
        <v>3.9</v>
      </c>
      <c r="F172" s="83">
        <v>1209</v>
      </c>
      <c r="G172" s="82">
        <v>5</v>
      </c>
      <c r="H172" s="82">
        <v>31.75</v>
      </c>
      <c r="I172" s="82">
        <v>48.31</v>
      </c>
      <c r="J172" s="82">
        <v>39.46</v>
      </c>
      <c r="K172" s="82"/>
      <c r="L172" s="137">
        <v>90.32</v>
      </c>
      <c r="M172" s="137">
        <v>178.09</v>
      </c>
      <c r="N172" s="138">
        <v>5750000</v>
      </c>
      <c r="O172" s="138">
        <v>309765293.75</v>
      </c>
      <c r="P172" s="138">
        <v>97049000</v>
      </c>
      <c r="Q172" s="138">
        <v>212715000</v>
      </c>
      <c r="R172" s="87">
        <f t="shared" si="4"/>
        <v>5750000</v>
      </c>
      <c r="S172" s="138">
        <v>309765293.75</v>
      </c>
      <c r="T172" s="87">
        <f t="shared" si="5"/>
        <v>11337660.540301153</v>
      </c>
      <c r="U172" s="135"/>
      <c r="V172" s="115" t="s">
        <v>2043</v>
      </c>
      <c r="W172" s="115" t="s">
        <v>2043</v>
      </c>
      <c r="X172" s="115" t="s">
        <v>772</v>
      </c>
    </row>
    <row r="173" spans="1:24">
      <c r="A173" s="135"/>
      <c r="B173" s="135">
        <v>19</v>
      </c>
      <c r="C173" s="82">
        <v>1</v>
      </c>
      <c r="D173" s="82">
        <v>12</v>
      </c>
      <c r="E173" s="82">
        <v>3.9</v>
      </c>
      <c r="F173" s="83" t="s">
        <v>2440</v>
      </c>
      <c r="G173" s="82">
        <v>5</v>
      </c>
      <c r="H173" s="82">
        <v>21.74</v>
      </c>
      <c r="I173" s="82">
        <v>33.08</v>
      </c>
      <c r="J173" s="82">
        <v>27.02</v>
      </c>
      <c r="K173" s="82"/>
      <c r="L173" s="137">
        <v>61.83</v>
      </c>
      <c r="M173" s="137">
        <v>121.92999999999999</v>
      </c>
      <c r="N173" s="138">
        <v>5900000</v>
      </c>
      <c r="O173" s="138">
        <v>217613000</v>
      </c>
      <c r="P173" s="138">
        <v>68178000</v>
      </c>
      <c r="Q173" s="138">
        <v>149435000</v>
      </c>
      <c r="R173" s="87">
        <f t="shared" si="4"/>
        <v>5899957.5016962048</v>
      </c>
      <c r="S173" s="138">
        <v>217613000</v>
      </c>
      <c r="T173" s="87">
        <f t="shared" si="5"/>
        <v>11634834.516930589</v>
      </c>
      <c r="U173" s="135"/>
      <c r="V173" s="115" t="s">
        <v>2043</v>
      </c>
      <c r="W173" s="115" t="s">
        <v>2043</v>
      </c>
      <c r="X173" s="115" t="s">
        <v>772</v>
      </c>
    </row>
    <row r="174" spans="1:24">
      <c r="A174" s="135"/>
      <c r="B174" s="135">
        <v>19</v>
      </c>
      <c r="C174" s="82">
        <v>1</v>
      </c>
      <c r="D174" s="82">
        <v>12</v>
      </c>
      <c r="E174" s="82">
        <v>3.9</v>
      </c>
      <c r="F174" s="83" t="s">
        <v>2441</v>
      </c>
      <c r="G174" s="82">
        <v>5</v>
      </c>
      <c r="H174" s="82">
        <v>21.74</v>
      </c>
      <c r="I174" s="82">
        <v>33.08</v>
      </c>
      <c r="J174" s="82">
        <v>27.02</v>
      </c>
      <c r="K174" s="82"/>
      <c r="L174" s="137">
        <v>61.83</v>
      </c>
      <c r="M174" s="137">
        <v>121.92999999999999</v>
      </c>
      <c r="N174" s="138">
        <v>5900000</v>
      </c>
      <c r="O174" s="138">
        <v>217613000</v>
      </c>
      <c r="P174" s="138">
        <v>68178000</v>
      </c>
      <c r="Q174" s="138">
        <v>149435000</v>
      </c>
      <c r="R174" s="87">
        <f t="shared" si="4"/>
        <v>5899957.5016962048</v>
      </c>
      <c r="S174" s="138">
        <v>217613000</v>
      </c>
      <c r="T174" s="87">
        <f t="shared" si="5"/>
        <v>11634834.516930589</v>
      </c>
      <c r="U174" s="135"/>
      <c r="V174" s="115" t="s">
        <v>1257</v>
      </c>
      <c r="W174" s="115" t="s">
        <v>1257</v>
      </c>
      <c r="X174" s="115" t="s">
        <v>772</v>
      </c>
    </row>
    <row r="175" spans="1:24">
      <c r="A175" s="135"/>
      <c r="B175" s="135">
        <v>19</v>
      </c>
      <c r="C175" s="82">
        <v>1</v>
      </c>
      <c r="D175" s="82">
        <v>12</v>
      </c>
      <c r="E175" s="82">
        <v>3.9</v>
      </c>
      <c r="F175" s="83" t="s">
        <v>2442</v>
      </c>
      <c r="G175" s="82">
        <v>5</v>
      </c>
      <c r="H175" s="82">
        <v>21.74</v>
      </c>
      <c r="I175" s="82">
        <v>33.08</v>
      </c>
      <c r="J175" s="82">
        <v>27.02</v>
      </c>
      <c r="K175" s="82"/>
      <c r="L175" s="137">
        <v>61.83</v>
      </c>
      <c r="M175" s="137">
        <v>121.92999999999999</v>
      </c>
      <c r="N175" s="138">
        <v>5900000</v>
      </c>
      <c r="O175" s="138">
        <v>217613000</v>
      </c>
      <c r="P175" s="138">
        <v>68178000</v>
      </c>
      <c r="Q175" s="138">
        <v>149435000</v>
      </c>
      <c r="R175" s="87">
        <f t="shared" si="4"/>
        <v>5899957.5016962048</v>
      </c>
      <c r="S175" s="138">
        <v>217613000</v>
      </c>
      <c r="T175" s="87">
        <f t="shared" si="5"/>
        <v>11634834.516930589</v>
      </c>
      <c r="U175" s="135"/>
      <c r="V175" s="115" t="s">
        <v>2043</v>
      </c>
      <c r="W175" s="115" t="s">
        <v>2043</v>
      </c>
      <c r="X175" s="115" t="s">
        <v>772</v>
      </c>
    </row>
    <row r="176" spans="1:24">
      <c r="A176" s="135"/>
      <c r="B176" s="135">
        <v>19</v>
      </c>
      <c r="C176" s="82">
        <v>1</v>
      </c>
      <c r="D176" s="82">
        <v>12</v>
      </c>
      <c r="E176" s="82">
        <v>3.9</v>
      </c>
      <c r="F176" s="83" t="s">
        <v>2443</v>
      </c>
      <c r="G176" s="82">
        <v>5</v>
      </c>
      <c r="H176" s="82">
        <v>21.74</v>
      </c>
      <c r="I176" s="82">
        <v>33.08</v>
      </c>
      <c r="J176" s="82">
        <v>27.02</v>
      </c>
      <c r="K176" s="82"/>
      <c r="L176" s="137">
        <v>61.83</v>
      </c>
      <c r="M176" s="137">
        <v>121.92999999999999</v>
      </c>
      <c r="N176" s="138">
        <v>5900000</v>
      </c>
      <c r="O176" s="138">
        <v>217613000</v>
      </c>
      <c r="P176" s="138">
        <v>68178000</v>
      </c>
      <c r="Q176" s="138">
        <v>149435000</v>
      </c>
      <c r="R176" s="87">
        <f t="shared" si="4"/>
        <v>5899957.5016962048</v>
      </c>
      <c r="S176" s="138">
        <v>217613000</v>
      </c>
      <c r="T176" s="87">
        <f t="shared" si="5"/>
        <v>11634834.516930589</v>
      </c>
      <c r="U176" s="135"/>
      <c r="V176" s="115" t="s">
        <v>1257</v>
      </c>
      <c r="W176" s="115" t="s">
        <v>1257</v>
      </c>
      <c r="X176" s="115" t="s">
        <v>772</v>
      </c>
    </row>
    <row r="177" spans="1:24">
      <c r="A177" s="135"/>
      <c r="B177" s="135">
        <v>19</v>
      </c>
      <c r="C177" s="82">
        <v>1</v>
      </c>
      <c r="D177" s="82">
        <v>12</v>
      </c>
      <c r="E177" s="82">
        <v>3.9</v>
      </c>
      <c r="F177" s="83">
        <v>1212</v>
      </c>
      <c r="G177" s="82">
        <v>5</v>
      </c>
      <c r="H177" s="82">
        <v>45.68</v>
      </c>
      <c r="I177" s="82">
        <v>69.489999999999995</v>
      </c>
      <c r="J177" s="82">
        <v>56.78</v>
      </c>
      <c r="K177" s="82"/>
      <c r="L177" s="137">
        <v>129.91999999999999</v>
      </c>
      <c r="M177" s="137">
        <v>256.19</v>
      </c>
      <c r="N177" s="138">
        <v>5900000</v>
      </c>
      <c r="O177" s="138">
        <v>457235102.49999994</v>
      </c>
      <c r="P177" s="138">
        <v>143251000</v>
      </c>
      <c r="Q177" s="138">
        <v>313983000</v>
      </c>
      <c r="R177" s="87">
        <f t="shared" si="4"/>
        <v>5900000</v>
      </c>
      <c r="S177" s="138">
        <v>457235102.49999994</v>
      </c>
      <c r="T177" s="87">
        <f t="shared" si="5"/>
        <v>11634244.150246305</v>
      </c>
      <c r="U177" s="135"/>
      <c r="V177" s="115" t="s">
        <v>2043</v>
      </c>
      <c r="W177" s="115" t="s">
        <v>2043</v>
      </c>
      <c r="X177" s="115" t="s">
        <v>772</v>
      </c>
    </row>
    <row r="178" spans="1:24">
      <c r="A178" s="135"/>
      <c r="B178" s="135">
        <v>19</v>
      </c>
      <c r="C178" s="82">
        <v>1</v>
      </c>
      <c r="D178" s="82">
        <v>12</v>
      </c>
      <c r="E178" s="82">
        <v>3.9</v>
      </c>
      <c r="F178" s="83">
        <v>1213</v>
      </c>
      <c r="G178" s="82">
        <v>5</v>
      </c>
      <c r="H178" s="82">
        <v>33.53</v>
      </c>
      <c r="I178" s="82">
        <v>51</v>
      </c>
      <c r="J178" s="82">
        <v>41.660000000000004</v>
      </c>
      <c r="K178" s="82"/>
      <c r="L178" s="137">
        <v>95.35</v>
      </c>
      <c r="M178" s="137">
        <v>188.01</v>
      </c>
      <c r="N178" s="138">
        <v>5950000</v>
      </c>
      <c r="O178" s="138">
        <v>338394498.75</v>
      </c>
      <c r="P178" s="138">
        <v>106018000</v>
      </c>
      <c r="Q178" s="138">
        <v>232375000</v>
      </c>
      <c r="R178" s="87">
        <f t="shared" si="4"/>
        <v>5950000</v>
      </c>
      <c r="S178" s="138">
        <v>338394498.75</v>
      </c>
      <c r="T178" s="87">
        <f t="shared" si="5"/>
        <v>11732139.486103829</v>
      </c>
      <c r="U178" s="135"/>
      <c r="V178" s="115" t="s">
        <v>2043</v>
      </c>
      <c r="W178" s="115" t="s">
        <v>2043</v>
      </c>
      <c r="X178" s="115" t="s">
        <v>772</v>
      </c>
    </row>
    <row r="179" spans="1:24">
      <c r="A179" s="135"/>
      <c r="B179" s="135">
        <v>19</v>
      </c>
      <c r="C179" s="82">
        <v>1</v>
      </c>
      <c r="D179" s="82">
        <v>12</v>
      </c>
      <c r="E179" s="82">
        <v>3.9</v>
      </c>
      <c r="F179" s="83">
        <v>1214</v>
      </c>
      <c r="G179" s="82">
        <v>5</v>
      </c>
      <c r="H179" s="82">
        <v>32.880000000000003</v>
      </c>
      <c r="I179" s="82">
        <v>50.02</v>
      </c>
      <c r="J179" s="82">
        <v>40.86</v>
      </c>
      <c r="K179" s="82"/>
      <c r="L179" s="137">
        <v>93.52</v>
      </c>
      <c r="M179" s="137">
        <v>184.4</v>
      </c>
      <c r="N179" s="138">
        <v>5850000</v>
      </c>
      <c r="O179" s="138">
        <v>326318850</v>
      </c>
      <c r="P179" s="138">
        <v>102235000</v>
      </c>
      <c r="Q179" s="138">
        <v>224083000</v>
      </c>
      <c r="R179" s="87">
        <f t="shared" si="4"/>
        <v>5850000</v>
      </c>
      <c r="S179" s="138">
        <v>326318850</v>
      </c>
      <c r="T179" s="87">
        <f t="shared" si="5"/>
        <v>11534858.853721129</v>
      </c>
      <c r="U179" s="135"/>
      <c r="V179" s="115" t="s">
        <v>2043</v>
      </c>
      <c r="W179" s="115" t="s">
        <v>2043</v>
      </c>
      <c r="X179" s="115" t="s">
        <v>772</v>
      </c>
    </row>
    <row r="180" spans="1:24">
      <c r="A180" s="135"/>
      <c r="B180" s="135">
        <v>19</v>
      </c>
      <c r="C180" s="82">
        <v>1</v>
      </c>
      <c r="D180" s="82">
        <v>13</v>
      </c>
      <c r="E180" s="82">
        <v>3.9</v>
      </c>
      <c r="F180" s="83">
        <v>1301</v>
      </c>
      <c r="G180" s="82">
        <v>5</v>
      </c>
      <c r="H180" s="82">
        <v>41.75</v>
      </c>
      <c r="I180" s="82">
        <v>63.53</v>
      </c>
      <c r="J180" s="82">
        <v>51.89</v>
      </c>
      <c r="K180" s="82"/>
      <c r="L180" s="137">
        <v>118.76</v>
      </c>
      <c r="M180" s="137">
        <v>234.18</v>
      </c>
      <c r="N180" s="138">
        <v>5950000</v>
      </c>
      <c r="O180" s="138">
        <v>421494727.5</v>
      </c>
      <c r="P180" s="138">
        <v>132054000</v>
      </c>
      <c r="Q180" s="138">
        <v>289440000</v>
      </c>
      <c r="R180" s="87">
        <f t="shared" si="4"/>
        <v>5950000</v>
      </c>
      <c r="S180" s="138">
        <v>421494727.5</v>
      </c>
      <c r="T180" s="87">
        <f t="shared" si="5"/>
        <v>11732662.512630515</v>
      </c>
      <c r="U180" s="135"/>
      <c r="V180" s="115" t="s">
        <v>2043</v>
      </c>
      <c r="W180" s="115" t="s">
        <v>2043</v>
      </c>
      <c r="X180" s="115" t="s">
        <v>772</v>
      </c>
    </row>
    <row r="181" spans="1:24">
      <c r="A181" s="135"/>
      <c r="B181" s="135">
        <v>19</v>
      </c>
      <c r="C181" s="82">
        <v>1</v>
      </c>
      <c r="D181" s="82">
        <v>13</v>
      </c>
      <c r="E181" s="82">
        <v>3.9</v>
      </c>
      <c r="F181" s="83">
        <v>1302</v>
      </c>
      <c r="G181" s="82">
        <v>5</v>
      </c>
      <c r="H181" s="82">
        <v>39.44</v>
      </c>
      <c r="I181" s="82">
        <v>60.01</v>
      </c>
      <c r="J181" s="82">
        <v>49.01</v>
      </c>
      <c r="K181" s="82"/>
      <c r="L181" s="137">
        <v>112.19</v>
      </c>
      <c r="M181" s="137">
        <v>221.20999999999998</v>
      </c>
      <c r="N181" s="138">
        <v>5900000</v>
      </c>
      <c r="O181" s="138">
        <v>394804547.49999994</v>
      </c>
      <c r="P181" s="138">
        <v>123692000</v>
      </c>
      <c r="Q181" s="138">
        <v>271112000</v>
      </c>
      <c r="R181" s="87">
        <f t="shared" si="4"/>
        <v>5900000</v>
      </c>
      <c r="S181" s="138">
        <v>394804547.49999994</v>
      </c>
      <c r="T181" s="87">
        <f t="shared" si="5"/>
        <v>11633291.73723148</v>
      </c>
      <c r="U181" s="135"/>
      <c r="V181" s="115" t="s">
        <v>2043</v>
      </c>
      <c r="W181" s="115" t="s">
        <v>2043</v>
      </c>
      <c r="X181" s="115" t="s">
        <v>772</v>
      </c>
    </row>
    <row r="182" spans="1:24">
      <c r="A182" s="135"/>
      <c r="B182" s="135">
        <v>19</v>
      </c>
      <c r="C182" s="82">
        <v>1</v>
      </c>
      <c r="D182" s="82">
        <v>13</v>
      </c>
      <c r="E182" s="82">
        <v>3.9</v>
      </c>
      <c r="F182" s="83">
        <v>1303</v>
      </c>
      <c r="G182" s="82">
        <v>5</v>
      </c>
      <c r="H182" s="82">
        <v>39.44</v>
      </c>
      <c r="I182" s="82">
        <v>60.01</v>
      </c>
      <c r="J182" s="82">
        <v>49.01</v>
      </c>
      <c r="K182" s="82"/>
      <c r="L182" s="137">
        <v>112.19</v>
      </c>
      <c r="M182" s="137">
        <v>221.20999999999998</v>
      </c>
      <c r="N182" s="138">
        <v>5900000</v>
      </c>
      <c r="O182" s="138">
        <v>394804547.49999994</v>
      </c>
      <c r="P182" s="138">
        <v>123692000</v>
      </c>
      <c r="Q182" s="138">
        <v>271112000</v>
      </c>
      <c r="R182" s="87">
        <f t="shared" si="4"/>
        <v>5900000</v>
      </c>
      <c r="S182" s="138">
        <v>394804547.49999994</v>
      </c>
      <c r="T182" s="87">
        <f t="shared" si="5"/>
        <v>11633291.73723148</v>
      </c>
      <c r="U182" s="135"/>
      <c r="V182" s="115" t="s">
        <v>2043</v>
      </c>
      <c r="W182" s="115" t="s">
        <v>2043</v>
      </c>
      <c r="X182" s="115" t="s">
        <v>772</v>
      </c>
    </row>
    <row r="183" spans="1:24">
      <c r="A183" s="135"/>
      <c r="B183" s="135">
        <v>19</v>
      </c>
      <c r="C183" s="82">
        <v>1</v>
      </c>
      <c r="D183" s="82">
        <v>13</v>
      </c>
      <c r="E183" s="82">
        <v>3.9</v>
      </c>
      <c r="F183" s="83">
        <v>1304</v>
      </c>
      <c r="G183" s="82">
        <v>5</v>
      </c>
      <c r="H183" s="82">
        <v>38.630000000000003</v>
      </c>
      <c r="I183" s="82">
        <v>58.78</v>
      </c>
      <c r="J183" s="82">
        <v>48.010000000000005</v>
      </c>
      <c r="K183" s="82"/>
      <c r="L183" s="137">
        <v>109.88</v>
      </c>
      <c r="M183" s="137">
        <v>216.67</v>
      </c>
      <c r="N183" s="138">
        <v>5900000</v>
      </c>
      <c r="O183" s="138">
        <v>386701782.49999994</v>
      </c>
      <c r="P183" s="138">
        <v>121153000</v>
      </c>
      <c r="Q183" s="138">
        <v>265548000</v>
      </c>
      <c r="R183" s="87">
        <f t="shared" si="4"/>
        <v>5900000</v>
      </c>
      <c r="S183" s="138">
        <v>386701782.49999994</v>
      </c>
      <c r="T183" s="87">
        <f t="shared" si="5"/>
        <v>11634082.635602476</v>
      </c>
      <c r="U183" s="135"/>
      <c r="V183" s="115" t="s">
        <v>2043</v>
      </c>
      <c r="W183" s="115" t="s">
        <v>2043</v>
      </c>
      <c r="X183" s="115" t="s">
        <v>772</v>
      </c>
    </row>
    <row r="184" spans="1:24">
      <c r="A184" s="135"/>
      <c r="B184" s="135">
        <v>19</v>
      </c>
      <c r="C184" s="82">
        <v>1</v>
      </c>
      <c r="D184" s="82">
        <v>13</v>
      </c>
      <c r="E184" s="82">
        <v>3.9</v>
      </c>
      <c r="F184" s="83">
        <v>1305</v>
      </c>
      <c r="G184" s="82">
        <v>5</v>
      </c>
      <c r="H184" s="82">
        <v>39.44</v>
      </c>
      <c r="I184" s="82">
        <v>60.01</v>
      </c>
      <c r="J184" s="82">
        <v>49.01</v>
      </c>
      <c r="K184" s="82"/>
      <c r="L184" s="137">
        <v>112.19</v>
      </c>
      <c r="M184" s="137">
        <v>221.20999999999998</v>
      </c>
      <c r="N184" s="138">
        <v>5900000</v>
      </c>
      <c r="O184" s="138">
        <v>394804547.49999994</v>
      </c>
      <c r="P184" s="138">
        <v>123692000</v>
      </c>
      <c r="Q184" s="138">
        <v>271112000</v>
      </c>
      <c r="R184" s="87">
        <f t="shared" si="4"/>
        <v>5900000</v>
      </c>
      <c r="S184" s="138">
        <v>394804547.49999994</v>
      </c>
      <c r="T184" s="87">
        <f t="shared" si="5"/>
        <v>11633291.73723148</v>
      </c>
      <c r="U184" s="135"/>
      <c r="V184" s="115" t="s">
        <v>2043</v>
      </c>
      <c r="W184" s="115" t="s">
        <v>2043</v>
      </c>
      <c r="X184" s="115" t="s">
        <v>772</v>
      </c>
    </row>
    <row r="185" spans="1:24">
      <c r="A185" s="135"/>
      <c r="B185" s="135">
        <v>19</v>
      </c>
      <c r="C185" s="82">
        <v>1</v>
      </c>
      <c r="D185" s="82">
        <v>13</v>
      </c>
      <c r="E185" s="82">
        <v>3.9</v>
      </c>
      <c r="F185" s="83">
        <v>1306</v>
      </c>
      <c r="G185" s="82">
        <v>5</v>
      </c>
      <c r="H185" s="82">
        <v>41.94</v>
      </c>
      <c r="I185" s="82">
        <v>63.8</v>
      </c>
      <c r="J185" s="82">
        <v>52.120000000000005</v>
      </c>
      <c r="K185" s="82"/>
      <c r="L185" s="137">
        <v>119.28</v>
      </c>
      <c r="M185" s="137">
        <v>235.2</v>
      </c>
      <c r="N185" s="138">
        <v>6000000</v>
      </c>
      <c r="O185" s="138">
        <v>426888000</v>
      </c>
      <c r="P185" s="138">
        <v>133744000</v>
      </c>
      <c r="Q185" s="138">
        <v>293143000</v>
      </c>
      <c r="R185" s="87">
        <f t="shared" si="4"/>
        <v>6000000</v>
      </c>
      <c r="S185" s="138">
        <v>426888000</v>
      </c>
      <c r="T185" s="87">
        <f t="shared" si="5"/>
        <v>11830985.915492957</v>
      </c>
      <c r="U185" s="135"/>
      <c r="V185" s="115" t="s">
        <v>2043</v>
      </c>
      <c r="W185" s="115" t="s">
        <v>2043</v>
      </c>
      <c r="X185" s="115" t="s">
        <v>772</v>
      </c>
    </row>
    <row r="186" spans="1:24">
      <c r="A186" s="135"/>
      <c r="B186" s="135">
        <v>19</v>
      </c>
      <c r="C186" s="82">
        <v>1</v>
      </c>
      <c r="D186" s="82">
        <v>13</v>
      </c>
      <c r="E186" s="82">
        <v>3.9</v>
      </c>
      <c r="F186" s="83">
        <v>1307</v>
      </c>
      <c r="G186" s="82">
        <v>5</v>
      </c>
      <c r="H186" s="82">
        <v>56.08</v>
      </c>
      <c r="I186" s="82">
        <v>85.33</v>
      </c>
      <c r="J186" s="82">
        <v>69.69</v>
      </c>
      <c r="K186" s="82"/>
      <c r="L186" s="137">
        <v>159.52000000000001</v>
      </c>
      <c r="M186" s="137">
        <v>314.54000000000002</v>
      </c>
      <c r="N186" s="138">
        <v>5950000</v>
      </c>
      <c r="O186" s="138">
        <v>566132682.5</v>
      </c>
      <c r="P186" s="138">
        <v>177369000</v>
      </c>
      <c r="Q186" s="138">
        <v>388763000</v>
      </c>
      <c r="R186" s="87">
        <f t="shared" si="4"/>
        <v>5949999.9999999991</v>
      </c>
      <c r="S186" s="138">
        <v>566132682.5</v>
      </c>
      <c r="T186" s="87">
        <f t="shared" si="5"/>
        <v>11732152.708124373</v>
      </c>
      <c r="U186" s="135"/>
      <c r="V186" s="115" t="s">
        <v>2043</v>
      </c>
      <c r="W186" s="115" t="s">
        <v>2043</v>
      </c>
      <c r="X186" s="115" t="s">
        <v>772</v>
      </c>
    </row>
    <row r="187" spans="1:24">
      <c r="A187" s="135"/>
      <c r="B187" s="135">
        <v>19</v>
      </c>
      <c r="C187" s="82">
        <v>1</v>
      </c>
      <c r="D187" s="82">
        <v>13</v>
      </c>
      <c r="E187" s="82">
        <v>3.9</v>
      </c>
      <c r="F187" s="83">
        <v>1308</v>
      </c>
      <c r="G187" s="82">
        <v>5</v>
      </c>
      <c r="H187" s="82">
        <v>33.200000000000003</v>
      </c>
      <c r="I187" s="82">
        <v>50.51</v>
      </c>
      <c r="J187" s="82">
        <v>41.25</v>
      </c>
      <c r="K187" s="82"/>
      <c r="L187" s="137">
        <v>94.43</v>
      </c>
      <c r="M187" s="137">
        <v>186.19</v>
      </c>
      <c r="N187" s="138">
        <v>5800000</v>
      </c>
      <c r="O187" s="138">
        <v>326670355</v>
      </c>
      <c r="P187" s="138">
        <v>102345000</v>
      </c>
      <c r="Q187" s="138">
        <v>224324000</v>
      </c>
      <c r="R187" s="87">
        <f t="shared" si="4"/>
        <v>5800000</v>
      </c>
      <c r="S187" s="138">
        <v>326670355</v>
      </c>
      <c r="T187" s="87">
        <f t="shared" si="5"/>
        <v>11436005.506724557</v>
      </c>
      <c r="U187" s="135"/>
      <c r="V187" s="115" t="s">
        <v>2043</v>
      </c>
      <c r="W187" s="115" t="s">
        <v>2043</v>
      </c>
      <c r="X187" s="115" t="s">
        <v>772</v>
      </c>
    </row>
    <row r="188" spans="1:24">
      <c r="A188" s="135"/>
      <c r="B188" s="135">
        <v>19</v>
      </c>
      <c r="C188" s="82">
        <v>1</v>
      </c>
      <c r="D188" s="82">
        <v>13</v>
      </c>
      <c r="E188" s="82">
        <v>3.9</v>
      </c>
      <c r="F188" s="83">
        <v>1309</v>
      </c>
      <c r="G188" s="82">
        <v>5</v>
      </c>
      <c r="H188" s="82">
        <v>32.61</v>
      </c>
      <c r="I188" s="82">
        <v>49.61</v>
      </c>
      <c r="J188" s="82">
        <v>40.519999999999996</v>
      </c>
      <c r="K188" s="82"/>
      <c r="L188" s="137">
        <v>92.75</v>
      </c>
      <c r="M188" s="137">
        <v>182.88</v>
      </c>
      <c r="N188" s="138">
        <v>5800000</v>
      </c>
      <c r="O188" s="138">
        <v>320862960</v>
      </c>
      <c r="P188" s="138">
        <v>100526000</v>
      </c>
      <c r="Q188" s="138">
        <v>220336000</v>
      </c>
      <c r="R188" s="87">
        <f t="shared" si="4"/>
        <v>5800000</v>
      </c>
      <c r="S188" s="138">
        <v>320862960</v>
      </c>
      <c r="T188" s="87">
        <f t="shared" si="5"/>
        <v>11436161.725067386</v>
      </c>
      <c r="U188" s="135"/>
      <c r="V188" s="115" t="s">
        <v>2043</v>
      </c>
      <c r="W188" s="115" t="s">
        <v>2043</v>
      </c>
      <c r="X188" s="115" t="s">
        <v>772</v>
      </c>
    </row>
    <row r="189" spans="1:24">
      <c r="A189" s="135"/>
      <c r="B189" s="135">
        <v>19</v>
      </c>
      <c r="C189" s="82">
        <v>1</v>
      </c>
      <c r="D189" s="82">
        <v>13</v>
      </c>
      <c r="E189" s="82">
        <v>3.9</v>
      </c>
      <c r="F189" s="83">
        <v>1310</v>
      </c>
      <c r="G189" s="82">
        <v>5</v>
      </c>
      <c r="H189" s="82">
        <v>43.48</v>
      </c>
      <c r="I189" s="82">
        <v>66.150000000000006</v>
      </c>
      <c r="J189" s="82">
        <v>54.04</v>
      </c>
      <c r="K189" s="82"/>
      <c r="L189" s="137">
        <v>123.66</v>
      </c>
      <c r="M189" s="137">
        <v>243.85</v>
      </c>
      <c r="N189" s="138">
        <v>5800000</v>
      </c>
      <c r="O189" s="138">
        <v>427834825</v>
      </c>
      <c r="P189" s="138">
        <v>134040000</v>
      </c>
      <c r="Q189" s="138">
        <v>293794000</v>
      </c>
      <c r="R189" s="87">
        <f t="shared" si="4"/>
        <v>5800000</v>
      </c>
      <c r="S189" s="138">
        <v>427834825</v>
      </c>
      <c r="T189" s="87">
        <f t="shared" si="5"/>
        <v>11437247.290959083</v>
      </c>
      <c r="U189" s="135"/>
      <c r="V189" s="115" t="s">
        <v>2043</v>
      </c>
      <c r="W189" s="115" t="s">
        <v>2043</v>
      </c>
      <c r="X189" s="115" t="s">
        <v>772</v>
      </c>
    </row>
    <row r="190" spans="1:24">
      <c r="A190" s="135"/>
      <c r="B190" s="135">
        <v>19</v>
      </c>
      <c r="C190" s="82">
        <v>1</v>
      </c>
      <c r="D190" s="82">
        <v>13</v>
      </c>
      <c r="E190" s="82">
        <v>3.9</v>
      </c>
      <c r="F190" s="83">
        <v>1311</v>
      </c>
      <c r="G190" s="82">
        <v>5</v>
      </c>
      <c r="H190" s="82">
        <v>43.48</v>
      </c>
      <c r="I190" s="82">
        <v>66.150000000000006</v>
      </c>
      <c r="J190" s="82">
        <v>54.04</v>
      </c>
      <c r="K190" s="82"/>
      <c r="L190" s="137">
        <v>123.66</v>
      </c>
      <c r="M190" s="137">
        <v>243.85</v>
      </c>
      <c r="N190" s="138">
        <v>5800000</v>
      </c>
      <c r="O190" s="138">
        <v>427834825</v>
      </c>
      <c r="P190" s="138">
        <v>134040000</v>
      </c>
      <c r="Q190" s="138">
        <v>293794000</v>
      </c>
      <c r="R190" s="87">
        <f t="shared" si="4"/>
        <v>5800000</v>
      </c>
      <c r="S190" s="138">
        <v>427834825</v>
      </c>
      <c r="T190" s="87">
        <f t="shared" si="5"/>
        <v>11437247.290959083</v>
      </c>
      <c r="U190" s="135"/>
      <c r="V190" s="115" t="s">
        <v>2043</v>
      </c>
      <c r="W190" s="115" t="s">
        <v>2043</v>
      </c>
      <c r="X190" s="115" t="s">
        <v>772</v>
      </c>
    </row>
    <row r="191" spans="1:24">
      <c r="A191" s="135"/>
      <c r="B191" s="135">
        <v>19</v>
      </c>
      <c r="C191" s="82">
        <v>1</v>
      </c>
      <c r="D191" s="82">
        <v>13</v>
      </c>
      <c r="E191" s="82">
        <v>3.9</v>
      </c>
      <c r="F191" s="83">
        <v>1312</v>
      </c>
      <c r="G191" s="82">
        <v>5</v>
      </c>
      <c r="H191" s="82">
        <v>45.68</v>
      </c>
      <c r="I191" s="82">
        <v>69.489999999999995</v>
      </c>
      <c r="J191" s="82">
        <v>56.78</v>
      </c>
      <c r="K191" s="82"/>
      <c r="L191" s="137">
        <v>129.91999999999999</v>
      </c>
      <c r="M191" s="137">
        <v>256.19</v>
      </c>
      <c r="N191" s="138">
        <v>5950000</v>
      </c>
      <c r="O191" s="138">
        <v>461109976.24999994</v>
      </c>
      <c r="P191" s="138">
        <v>144465000</v>
      </c>
      <c r="Q191" s="138">
        <v>316644000</v>
      </c>
      <c r="R191" s="87">
        <f t="shared" si="4"/>
        <v>5950000</v>
      </c>
      <c r="S191" s="138">
        <v>461109976.24999994</v>
      </c>
      <c r="T191" s="87">
        <f t="shared" si="5"/>
        <v>11732839.439655172</v>
      </c>
      <c r="U191" s="135"/>
      <c r="V191" s="115" t="s">
        <v>2043</v>
      </c>
      <c r="W191" s="115" t="s">
        <v>2043</v>
      </c>
      <c r="X191" s="115" t="s">
        <v>772</v>
      </c>
    </row>
    <row r="192" spans="1:24">
      <c r="A192" s="135"/>
      <c r="B192" s="135">
        <v>19</v>
      </c>
      <c r="C192" s="82">
        <v>1</v>
      </c>
      <c r="D192" s="82">
        <v>13</v>
      </c>
      <c r="E192" s="82">
        <v>3.9</v>
      </c>
      <c r="F192" s="83">
        <v>1313</v>
      </c>
      <c r="G192" s="82">
        <v>5</v>
      </c>
      <c r="H192" s="82">
        <v>33.53</v>
      </c>
      <c r="I192" s="82">
        <v>51</v>
      </c>
      <c r="J192" s="82">
        <v>41.660000000000004</v>
      </c>
      <c r="K192" s="82"/>
      <c r="L192" s="137">
        <v>95.35</v>
      </c>
      <c r="M192" s="137">
        <v>188.01</v>
      </c>
      <c r="N192" s="138">
        <v>6000000</v>
      </c>
      <c r="O192" s="138">
        <v>341238150</v>
      </c>
      <c r="P192" s="138">
        <v>106909000</v>
      </c>
      <c r="Q192" s="138">
        <v>234328000</v>
      </c>
      <c r="R192" s="87">
        <f t="shared" si="4"/>
        <v>6000000</v>
      </c>
      <c r="S192" s="138">
        <v>341238150</v>
      </c>
      <c r="T192" s="87">
        <f t="shared" si="5"/>
        <v>11830728.893550079</v>
      </c>
      <c r="U192" s="135"/>
      <c r="V192" s="115" t="s">
        <v>2043</v>
      </c>
      <c r="W192" s="115" t="s">
        <v>2043</v>
      </c>
      <c r="X192" s="115" t="s">
        <v>772</v>
      </c>
    </row>
    <row r="193" spans="1:24">
      <c r="A193" s="135"/>
      <c r="B193" s="135">
        <v>19</v>
      </c>
      <c r="C193" s="82">
        <v>1</v>
      </c>
      <c r="D193" s="82">
        <v>13</v>
      </c>
      <c r="E193" s="82">
        <v>3.9</v>
      </c>
      <c r="F193" s="83">
        <v>1314</v>
      </c>
      <c r="G193" s="82">
        <v>5</v>
      </c>
      <c r="H193" s="82">
        <v>32.880000000000003</v>
      </c>
      <c r="I193" s="82">
        <v>50.02</v>
      </c>
      <c r="J193" s="82">
        <v>40.86</v>
      </c>
      <c r="K193" s="82"/>
      <c r="L193" s="137">
        <v>93.52</v>
      </c>
      <c r="M193" s="137">
        <v>184.4</v>
      </c>
      <c r="N193" s="138">
        <v>5900000</v>
      </c>
      <c r="O193" s="138">
        <v>329107900</v>
      </c>
      <c r="P193" s="138">
        <v>103109000</v>
      </c>
      <c r="Q193" s="138">
        <v>225998000</v>
      </c>
      <c r="R193" s="87">
        <f t="shared" si="4"/>
        <v>5900000</v>
      </c>
      <c r="S193" s="138">
        <v>329107900</v>
      </c>
      <c r="T193" s="87">
        <f t="shared" si="5"/>
        <v>11633447.39093242</v>
      </c>
      <c r="U193" s="135"/>
      <c r="V193" s="115" t="s">
        <v>2043</v>
      </c>
      <c r="W193" s="115" t="s">
        <v>2043</v>
      </c>
      <c r="X193" s="115" t="s">
        <v>772</v>
      </c>
    </row>
    <row r="194" spans="1:24">
      <c r="A194" s="135"/>
      <c r="B194" s="135">
        <v>19</v>
      </c>
      <c r="C194" s="82">
        <v>1</v>
      </c>
      <c r="D194" s="82">
        <v>14</v>
      </c>
      <c r="E194" s="82">
        <v>3.9</v>
      </c>
      <c r="F194" s="83">
        <v>1401</v>
      </c>
      <c r="G194" s="82">
        <v>5</v>
      </c>
      <c r="H194" s="82">
        <v>41.75</v>
      </c>
      <c r="I194" s="82">
        <v>63.53</v>
      </c>
      <c r="J194" s="82">
        <v>51.89</v>
      </c>
      <c r="K194" s="82"/>
      <c r="L194" s="137">
        <v>118.76</v>
      </c>
      <c r="M194" s="137">
        <v>234.18</v>
      </c>
      <c r="N194" s="138">
        <v>6250000</v>
      </c>
      <c r="O194" s="138">
        <v>442746562.5</v>
      </c>
      <c r="P194" s="138">
        <v>138712000</v>
      </c>
      <c r="Q194" s="138">
        <v>304034000</v>
      </c>
      <c r="R194" s="87">
        <f t="shared" si="4"/>
        <v>6250000</v>
      </c>
      <c r="S194" s="138">
        <v>442746562.5</v>
      </c>
      <c r="T194" s="87">
        <f t="shared" si="5"/>
        <v>12324225.328393398</v>
      </c>
      <c r="U194" s="135"/>
      <c r="V194" s="115" t="s">
        <v>2043</v>
      </c>
      <c r="W194" s="115" t="s">
        <v>2043</v>
      </c>
      <c r="X194" s="115" t="s">
        <v>772</v>
      </c>
    </row>
    <row r="195" spans="1:24">
      <c r="A195" s="135"/>
      <c r="B195" s="135">
        <v>19</v>
      </c>
      <c r="C195" s="82">
        <v>1</v>
      </c>
      <c r="D195" s="82">
        <v>14</v>
      </c>
      <c r="E195" s="82">
        <v>3.9</v>
      </c>
      <c r="F195" s="83">
        <v>1402</v>
      </c>
      <c r="G195" s="82">
        <v>5</v>
      </c>
      <c r="H195" s="82">
        <v>39.44</v>
      </c>
      <c r="I195" s="82">
        <v>60.01</v>
      </c>
      <c r="J195" s="82">
        <v>49.01</v>
      </c>
      <c r="K195" s="82"/>
      <c r="L195" s="137">
        <v>112.19</v>
      </c>
      <c r="M195" s="137">
        <v>221.20999999999998</v>
      </c>
      <c r="N195" s="138">
        <v>6200000</v>
      </c>
      <c r="O195" s="138">
        <v>414879354.99999994</v>
      </c>
      <c r="P195" s="138">
        <v>129981000</v>
      </c>
      <c r="Q195" s="138">
        <v>284897000</v>
      </c>
      <c r="R195" s="87">
        <f t="shared" ref="R195:R221" si="6">S195/(M195*0.3025)</f>
        <v>6200000</v>
      </c>
      <c r="S195" s="138">
        <v>414879354.99999994</v>
      </c>
      <c r="T195" s="87">
        <f t="shared" ref="T195:T221" si="7">S195/(L195*0.3025)</f>
        <v>12224815.045904268</v>
      </c>
      <c r="U195" s="135"/>
      <c r="V195" s="115" t="s">
        <v>2043</v>
      </c>
      <c r="W195" s="115" t="s">
        <v>2043</v>
      </c>
      <c r="X195" s="115" t="s">
        <v>772</v>
      </c>
    </row>
    <row r="196" spans="1:24">
      <c r="A196" s="135"/>
      <c r="B196" s="135">
        <v>19</v>
      </c>
      <c r="C196" s="82">
        <v>1</v>
      </c>
      <c r="D196" s="82">
        <v>14</v>
      </c>
      <c r="E196" s="82">
        <v>3.9</v>
      </c>
      <c r="F196" s="83">
        <v>1403</v>
      </c>
      <c r="G196" s="82">
        <v>5</v>
      </c>
      <c r="H196" s="82">
        <v>39.44</v>
      </c>
      <c r="I196" s="82">
        <v>60.01</v>
      </c>
      <c r="J196" s="82">
        <v>49.01</v>
      </c>
      <c r="K196" s="82"/>
      <c r="L196" s="137">
        <v>112.19</v>
      </c>
      <c r="M196" s="137">
        <v>221.20999999999998</v>
      </c>
      <c r="N196" s="138">
        <v>6200000</v>
      </c>
      <c r="O196" s="138">
        <v>414879354.99999994</v>
      </c>
      <c r="P196" s="138">
        <v>129981000</v>
      </c>
      <c r="Q196" s="138">
        <v>284897000</v>
      </c>
      <c r="R196" s="87">
        <f t="shared" si="6"/>
        <v>6200000</v>
      </c>
      <c r="S196" s="138">
        <v>414879354.99999994</v>
      </c>
      <c r="T196" s="87">
        <f t="shared" si="7"/>
        <v>12224815.045904268</v>
      </c>
      <c r="U196" s="135"/>
      <c r="V196" s="115" t="s">
        <v>2043</v>
      </c>
      <c r="W196" s="115" t="s">
        <v>2043</v>
      </c>
      <c r="X196" s="115" t="s">
        <v>772</v>
      </c>
    </row>
    <row r="197" spans="1:24">
      <c r="A197" s="135"/>
      <c r="B197" s="135">
        <v>19</v>
      </c>
      <c r="C197" s="82">
        <v>1</v>
      </c>
      <c r="D197" s="82">
        <v>14</v>
      </c>
      <c r="E197" s="82">
        <v>3.9</v>
      </c>
      <c r="F197" s="83">
        <v>1404</v>
      </c>
      <c r="G197" s="82">
        <v>5</v>
      </c>
      <c r="H197" s="82">
        <v>38.630000000000003</v>
      </c>
      <c r="I197" s="82">
        <v>58.78</v>
      </c>
      <c r="J197" s="82">
        <v>48.010000000000005</v>
      </c>
      <c r="K197" s="82"/>
      <c r="L197" s="137">
        <v>109.88</v>
      </c>
      <c r="M197" s="137">
        <v>216.67</v>
      </c>
      <c r="N197" s="138">
        <v>6200000</v>
      </c>
      <c r="O197" s="138">
        <v>406364584.99999994</v>
      </c>
      <c r="P197" s="138">
        <v>127314000</v>
      </c>
      <c r="Q197" s="138">
        <v>279050000</v>
      </c>
      <c r="R197" s="87">
        <f t="shared" si="6"/>
        <v>6200000</v>
      </c>
      <c r="S197" s="138">
        <v>406364584.99999994</v>
      </c>
      <c r="T197" s="87">
        <f t="shared" si="7"/>
        <v>12225646.15944667</v>
      </c>
      <c r="U197" s="135"/>
      <c r="V197" s="115" t="s">
        <v>2043</v>
      </c>
      <c r="W197" s="115" t="s">
        <v>2043</v>
      </c>
      <c r="X197" s="115" t="s">
        <v>772</v>
      </c>
    </row>
    <row r="198" spans="1:24">
      <c r="A198" s="135"/>
      <c r="B198" s="135">
        <v>19</v>
      </c>
      <c r="C198" s="82">
        <v>1</v>
      </c>
      <c r="D198" s="82">
        <v>14</v>
      </c>
      <c r="E198" s="82">
        <v>3.9</v>
      </c>
      <c r="F198" s="83">
        <v>1405</v>
      </c>
      <c r="G198" s="82">
        <v>5</v>
      </c>
      <c r="H198" s="82">
        <v>39.44</v>
      </c>
      <c r="I198" s="82">
        <v>60.01</v>
      </c>
      <c r="J198" s="82">
        <v>49.01</v>
      </c>
      <c r="K198" s="82"/>
      <c r="L198" s="137">
        <v>112.19</v>
      </c>
      <c r="M198" s="137">
        <v>221.20999999999998</v>
      </c>
      <c r="N198" s="138">
        <v>6200000</v>
      </c>
      <c r="O198" s="138">
        <v>414879354.99999994</v>
      </c>
      <c r="P198" s="138">
        <v>129981000</v>
      </c>
      <c r="Q198" s="138">
        <v>284897000</v>
      </c>
      <c r="R198" s="87">
        <f t="shared" si="6"/>
        <v>6200000</v>
      </c>
      <c r="S198" s="138">
        <v>414879354.99999994</v>
      </c>
      <c r="T198" s="87">
        <f t="shared" si="7"/>
        <v>12224815.045904268</v>
      </c>
      <c r="U198" s="135"/>
      <c r="V198" s="115" t="s">
        <v>2043</v>
      </c>
      <c r="W198" s="115" t="s">
        <v>2043</v>
      </c>
      <c r="X198" s="115" t="s">
        <v>772</v>
      </c>
    </row>
    <row r="199" spans="1:24">
      <c r="A199" s="135"/>
      <c r="B199" s="135">
        <v>19</v>
      </c>
      <c r="C199" s="82">
        <v>1</v>
      </c>
      <c r="D199" s="82">
        <v>14</v>
      </c>
      <c r="E199" s="82">
        <v>3.9</v>
      </c>
      <c r="F199" s="83">
        <v>1406</v>
      </c>
      <c r="G199" s="82">
        <v>5</v>
      </c>
      <c r="H199" s="82">
        <v>41.94</v>
      </c>
      <c r="I199" s="82">
        <v>63.8</v>
      </c>
      <c r="J199" s="82">
        <v>52.120000000000005</v>
      </c>
      <c r="K199" s="82"/>
      <c r="L199" s="137">
        <v>119.28</v>
      </c>
      <c r="M199" s="137">
        <v>235.2</v>
      </c>
      <c r="N199" s="138">
        <v>6300000</v>
      </c>
      <c r="O199" s="138">
        <v>448232400</v>
      </c>
      <c r="P199" s="138">
        <v>140431000</v>
      </c>
      <c r="Q199" s="138">
        <v>307801000</v>
      </c>
      <c r="R199" s="87">
        <f t="shared" si="6"/>
        <v>6300000</v>
      </c>
      <c r="S199" s="138">
        <v>448232400</v>
      </c>
      <c r="T199" s="87">
        <f t="shared" si="7"/>
        <v>12422535.211267605</v>
      </c>
      <c r="U199" s="135"/>
      <c r="V199" s="115" t="s">
        <v>2043</v>
      </c>
      <c r="W199" s="115" t="s">
        <v>2043</v>
      </c>
      <c r="X199" s="115" t="s">
        <v>772</v>
      </c>
    </row>
    <row r="200" spans="1:24">
      <c r="A200" s="135"/>
      <c r="B200" s="135">
        <v>19</v>
      </c>
      <c r="C200" s="82">
        <v>1</v>
      </c>
      <c r="D200" s="82">
        <v>14</v>
      </c>
      <c r="E200" s="82">
        <v>3.9</v>
      </c>
      <c r="F200" s="83">
        <v>1407</v>
      </c>
      <c r="G200" s="82">
        <v>5</v>
      </c>
      <c r="H200" s="82">
        <v>56.08</v>
      </c>
      <c r="I200" s="82">
        <v>85.33</v>
      </c>
      <c r="J200" s="82">
        <v>69.69</v>
      </c>
      <c r="K200" s="82"/>
      <c r="L200" s="137">
        <v>159.52000000000001</v>
      </c>
      <c r="M200" s="137">
        <v>314.54000000000002</v>
      </c>
      <c r="N200" s="138">
        <v>6250000</v>
      </c>
      <c r="O200" s="138">
        <v>594677187.5</v>
      </c>
      <c r="P200" s="138">
        <v>186312000</v>
      </c>
      <c r="Q200" s="138">
        <v>408364000</v>
      </c>
      <c r="R200" s="87">
        <f t="shared" si="6"/>
        <v>6249999.9999999991</v>
      </c>
      <c r="S200" s="138">
        <v>594677187.5</v>
      </c>
      <c r="T200" s="87">
        <f t="shared" si="7"/>
        <v>12323689.819458375</v>
      </c>
      <c r="U200" s="135"/>
      <c r="V200" s="115" t="s">
        <v>2043</v>
      </c>
      <c r="W200" s="115" t="s">
        <v>2043</v>
      </c>
      <c r="X200" s="115" t="s">
        <v>772</v>
      </c>
    </row>
    <row r="201" spans="1:24">
      <c r="A201" s="135"/>
      <c r="B201" s="135">
        <v>19</v>
      </c>
      <c r="C201" s="82">
        <v>1</v>
      </c>
      <c r="D201" s="82">
        <v>14</v>
      </c>
      <c r="E201" s="82">
        <v>3.9</v>
      </c>
      <c r="F201" s="83">
        <v>1408</v>
      </c>
      <c r="G201" s="82">
        <v>5</v>
      </c>
      <c r="H201" s="82">
        <v>33.200000000000003</v>
      </c>
      <c r="I201" s="82">
        <v>50.51</v>
      </c>
      <c r="J201" s="82">
        <v>41.25</v>
      </c>
      <c r="K201" s="82"/>
      <c r="L201" s="137">
        <v>94.43</v>
      </c>
      <c r="M201" s="137">
        <v>186.19</v>
      </c>
      <c r="N201" s="138">
        <v>6100000</v>
      </c>
      <c r="O201" s="138">
        <v>343567097.5</v>
      </c>
      <c r="P201" s="138">
        <v>107639000</v>
      </c>
      <c r="Q201" s="138">
        <v>235927000</v>
      </c>
      <c r="R201" s="87">
        <f t="shared" si="6"/>
        <v>6100000</v>
      </c>
      <c r="S201" s="138">
        <v>343567097.5</v>
      </c>
      <c r="T201" s="87">
        <f t="shared" si="7"/>
        <v>12027523.03293445</v>
      </c>
      <c r="U201" s="135"/>
      <c r="V201" s="115" t="s">
        <v>2043</v>
      </c>
      <c r="W201" s="115" t="s">
        <v>2043</v>
      </c>
      <c r="X201" s="115" t="s">
        <v>772</v>
      </c>
    </row>
    <row r="202" spans="1:24">
      <c r="A202" s="135"/>
      <c r="B202" s="135">
        <v>19</v>
      </c>
      <c r="C202" s="82">
        <v>1</v>
      </c>
      <c r="D202" s="82">
        <v>14</v>
      </c>
      <c r="E202" s="82">
        <v>3.9</v>
      </c>
      <c r="F202" s="83">
        <v>1409</v>
      </c>
      <c r="G202" s="82">
        <v>5</v>
      </c>
      <c r="H202" s="82">
        <v>32.61</v>
      </c>
      <c r="I202" s="82">
        <v>49.61</v>
      </c>
      <c r="J202" s="82">
        <v>40.519999999999996</v>
      </c>
      <c r="K202" s="82"/>
      <c r="L202" s="137">
        <v>92.75</v>
      </c>
      <c r="M202" s="137">
        <v>182.88</v>
      </c>
      <c r="N202" s="138">
        <v>6100000</v>
      </c>
      <c r="O202" s="138">
        <v>337459320</v>
      </c>
      <c r="P202" s="138">
        <v>105726000</v>
      </c>
      <c r="Q202" s="138">
        <v>231733000</v>
      </c>
      <c r="R202" s="87">
        <f t="shared" si="6"/>
        <v>6100000</v>
      </c>
      <c r="S202" s="138">
        <v>337459320</v>
      </c>
      <c r="T202" s="87">
        <f t="shared" si="7"/>
        <v>12027687.33153639</v>
      </c>
      <c r="U202" s="135"/>
      <c r="V202" s="115" t="s">
        <v>2043</v>
      </c>
      <c r="W202" s="115" t="s">
        <v>2043</v>
      </c>
      <c r="X202" s="115" t="s">
        <v>772</v>
      </c>
    </row>
    <row r="203" spans="1:24">
      <c r="A203" s="135"/>
      <c r="B203" s="135">
        <v>19</v>
      </c>
      <c r="C203" s="82">
        <v>1</v>
      </c>
      <c r="D203" s="82">
        <v>14</v>
      </c>
      <c r="E203" s="82">
        <v>3.9</v>
      </c>
      <c r="F203" s="83">
        <v>1410</v>
      </c>
      <c r="G203" s="82">
        <v>5</v>
      </c>
      <c r="H203" s="82">
        <v>43.48</v>
      </c>
      <c r="I203" s="82">
        <v>66.150000000000006</v>
      </c>
      <c r="J203" s="82">
        <v>54.04</v>
      </c>
      <c r="K203" s="82"/>
      <c r="L203" s="137">
        <v>123.66</v>
      </c>
      <c r="M203" s="137">
        <v>243.85</v>
      </c>
      <c r="N203" s="138">
        <v>6100000</v>
      </c>
      <c r="O203" s="138">
        <v>449964212.5</v>
      </c>
      <c r="P203" s="138">
        <v>140973000</v>
      </c>
      <c r="Q203" s="138">
        <v>308990000</v>
      </c>
      <c r="R203" s="87">
        <f t="shared" si="6"/>
        <v>6100000</v>
      </c>
      <c r="S203" s="138">
        <v>449964212.5</v>
      </c>
      <c r="T203" s="87">
        <f t="shared" si="7"/>
        <v>12028829.047388</v>
      </c>
      <c r="U203" s="135"/>
      <c r="V203" s="115" t="s">
        <v>2043</v>
      </c>
      <c r="W203" s="115" t="s">
        <v>2043</v>
      </c>
      <c r="X203" s="115" t="s">
        <v>772</v>
      </c>
    </row>
    <row r="204" spans="1:24">
      <c r="A204" s="135"/>
      <c r="B204" s="135">
        <v>19</v>
      </c>
      <c r="C204" s="82">
        <v>1</v>
      </c>
      <c r="D204" s="82">
        <v>14</v>
      </c>
      <c r="E204" s="82">
        <v>3.9</v>
      </c>
      <c r="F204" s="83">
        <v>1411</v>
      </c>
      <c r="G204" s="82">
        <v>5</v>
      </c>
      <c r="H204" s="82">
        <v>43.48</v>
      </c>
      <c r="I204" s="82">
        <v>66.150000000000006</v>
      </c>
      <c r="J204" s="82">
        <v>54.04</v>
      </c>
      <c r="K204" s="82"/>
      <c r="L204" s="137">
        <v>123.66</v>
      </c>
      <c r="M204" s="137">
        <v>243.85</v>
      </c>
      <c r="N204" s="138">
        <v>6100000</v>
      </c>
      <c r="O204" s="138">
        <v>449964212.5</v>
      </c>
      <c r="P204" s="138">
        <v>140973000</v>
      </c>
      <c r="Q204" s="138">
        <v>308990000</v>
      </c>
      <c r="R204" s="87">
        <f t="shared" si="6"/>
        <v>6100000</v>
      </c>
      <c r="S204" s="138">
        <v>449964212.5</v>
      </c>
      <c r="T204" s="87">
        <f t="shared" si="7"/>
        <v>12028829.047388</v>
      </c>
      <c r="U204" s="135"/>
      <c r="V204" s="115" t="s">
        <v>2043</v>
      </c>
      <c r="W204" s="115" t="s">
        <v>2043</v>
      </c>
      <c r="X204" s="115" t="s">
        <v>772</v>
      </c>
    </row>
    <row r="205" spans="1:24">
      <c r="A205" s="135"/>
      <c r="B205" s="135">
        <v>19</v>
      </c>
      <c r="C205" s="82">
        <v>1</v>
      </c>
      <c r="D205" s="82">
        <v>14</v>
      </c>
      <c r="E205" s="82">
        <v>3.9</v>
      </c>
      <c r="F205" s="83">
        <v>1412</v>
      </c>
      <c r="G205" s="82">
        <v>5</v>
      </c>
      <c r="H205" s="82">
        <v>45.68</v>
      </c>
      <c r="I205" s="82">
        <v>69.489999999999995</v>
      </c>
      <c r="J205" s="82">
        <v>56.78</v>
      </c>
      <c r="K205" s="82"/>
      <c r="L205" s="137">
        <v>129.91999999999999</v>
      </c>
      <c r="M205" s="137">
        <v>256.19</v>
      </c>
      <c r="N205" s="138">
        <v>6250000</v>
      </c>
      <c r="O205" s="138">
        <v>484359218.74999994</v>
      </c>
      <c r="P205" s="138">
        <v>151749000</v>
      </c>
      <c r="Q205" s="138">
        <v>332609000</v>
      </c>
      <c r="R205" s="87">
        <f t="shared" si="6"/>
        <v>6250000</v>
      </c>
      <c r="S205" s="138">
        <v>484359218.74999994</v>
      </c>
      <c r="T205" s="87">
        <f t="shared" si="7"/>
        <v>12324411.176108375</v>
      </c>
      <c r="U205" s="135"/>
      <c r="V205" s="115" t="s">
        <v>2043</v>
      </c>
      <c r="W205" s="115" t="s">
        <v>2043</v>
      </c>
      <c r="X205" s="115" t="s">
        <v>772</v>
      </c>
    </row>
    <row r="206" spans="1:24">
      <c r="A206" s="135"/>
      <c r="B206" s="135">
        <v>19</v>
      </c>
      <c r="C206" s="82">
        <v>1</v>
      </c>
      <c r="D206" s="82">
        <v>14</v>
      </c>
      <c r="E206" s="82">
        <v>3.9</v>
      </c>
      <c r="F206" s="83">
        <v>1413</v>
      </c>
      <c r="G206" s="82">
        <v>5</v>
      </c>
      <c r="H206" s="82">
        <v>33.53</v>
      </c>
      <c r="I206" s="82">
        <v>51</v>
      </c>
      <c r="J206" s="82">
        <v>41.660000000000004</v>
      </c>
      <c r="K206" s="82"/>
      <c r="L206" s="137">
        <v>95.35</v>
      </c>
      <c r="M206" s="137">
        <v>188.01</v>
      </c>
      <c r="N206" s="138">
        <v>6300000</v>
      </c>
      <c r="O206" s="138">
        <v>358300057.5</v>
      </c>
      <c r="P206" s="138">
        <v>112255000</v>
      </c>
      <c r="Q206" s="138">
        <v>246044000</v>
      </c>
      <c r="R206" s="87">
        <f t="shared" si="6"/>
        <v>6300000</v>
      </c>
      <c r="S206" s="138">
        <v>358300057.5</v>
      </c>
      <c r="T206" s="87">
        <f t="shared" si="7"/>
        <v>12422265.338227583</v>
      </c>
      <c r="U206" s="135"/>
      <c r="V206" s="115" t="s">
        <v>2043</v>
      </c>
      <c r="W206" s="115" t="s">
        <v>2043</v>
      </c>
      <c r="X206" s="115" t="s">
        <v>772</v>
      </c>
    </row>
    <row r="207" spans="1:24">
      <c r="A207" s="135"/>
      <c r="B207" s="135">
        <v>19</v>
      </c>
      <c r="C207" s="82">
        <v>1</v>
      </c>
      <c r="D207" s="82">
        <v>14</v>
      </c>
      <c r="E207" s="82">
        <v>3.9</v>
      </c>
      <c r="F207" s="83">
        <v>1414</v>
      </c>
      <c r="G207" s="82">
        <v>5</v>
      </c>
      <c r="H207" s="82">
        <v>32.880000000000003</v>
      </c>
      <c r="I207" s="82">
        <v>50.02</v>
      </c>
      <c r="J207" s="82">
        <v>40.86</v>
      </c>
      <c r="K207" s="82"/>
      <c r="L207" s="137">
        <v>93.52</v>
      </c>
      <c r="M207" s="137">
        <v>184.4</v>
      </c>
      <c r="N207" s="138">
        <v>6200000</v>
      </c>
      <c r="O207" s="138">
        <v>345842200</v>
      </c>
      <c r="P207" s="138">
        <v>108352000</v>
      </c>
      <c r="Q207" s="138">
        <v>237489000</v>
      </c>
      <c r="R207" s="87">
        <f t="shared" si="6"/>
        <v>6200000</v>
      </c>
      <c r="S207" s="138">
        <v>345842200</v>
      </c>
      <c r="T207" s="87">
        <f t="shared" si="7"/>
        <v>12224978.614200171</v>
      </c>
      <c r="U207" s="135"/>
      <c r="V207" s="115" t="s">
        <v>2043</v>
      </c>
      <c r="W207" s="115" t="s">
        <v>2043</v>
      </c>
      <c r="X207" s="115" t="s">
        <v>772</v>
      </c>
    </row>
    <row r="208" spans="1:24">
      <c r="A208" s="135"/>
      <c r="B208" s="135">
        <v>19</v>
      </c>
      <c r="C208" s="82">
        <v>1</v>
      </c>
      <c r="D208" s="82">
        <v>15</v>
      </c>
      <c r="E208" s="82">
        <v>3.9</v>
      </c>
      <c r="F208" s="83">
        <v>1501</v>
      </c>
      <c r="G208" s="82">
        <v>5</v>
      </c>
      <c r="H208" s="82">
        <v>41.75</v>
      </c>
      <c r="I208" s="82">
        <v>63.53</v>
      </c>
      <c r="J208" s="82">
        <v>51.89</v>
      </c>
      <c r="K208" s="82"/>
      <c r="L208" s="137">
        <v>118.76</v>
      </c>
      <c r="M208" s="137">
        <v>234.18</v>
      </c>
      <c r="N208" s="138">
        <v>6350000</v>
      </c>
      <c r="O208" s="138">
        <v>449830507.5</v>
      </c>
      <c r="P208" s="138">
        <v>140931000</v>
      </c>
      <c r="Q208" s="138">
        <v>308898000</v>
      </c>
      <c r="R208" s="87">
        <f t="shared" si="6"/>
        <v>6350000</v>
      </c>
      <c r="S208" s="138">
        <v>449830507.5</v>
      </c>
      <c r="T208" s="87">
        <f t="shared" si="7"/>
        <v>12521412.933647692</v>
      </c>
      <c r="U208" s="135"/>
      <c r="V208" s="115" t="s">
        <v>2043</v>
      </c>
      <c r="W208" s="115" t="s">
        <v>2043</v>
      </c>
      <c r="X208" s="115" t="s">
        <v>772</v>
      </c>
    </row>
    <row r="209" spans="1:24">
      <c r="A209" s="135"/>
      <c r="B209" s="135">
        <v>19</v>
      </c>
      <c r="C209" s="82">
        <v>1</v>
      </c>
      <c r="D209" s="82">
        <v>15</v>
      </c>
      <c r="E209" s="82">
        <v>3.9</v>
      </c>
      <c r="F209" s="83">
        <v>1502</v>
      </c>
      <c r="G209" s="82">
        <v>5</v>
      </c>
      <c r="H209" s="82">
        <v>39.44</v>
      </c>
      <c r="I209" s="82">
        <v>60.01</v>
      </c>
      <c r="J209" s="82">
        <v>49.01</v>
      </c>
      <c r="K209" s="82"/>
      <c r="L209" s="137">
        <v>112.19</v>
      </c>
      <c r="M209" s="137">
        <v>221.20999999999998</v>
      </c>
      <c r="N209" s="138">
        <v>6300000</v>
      </c>
      <c r="O209" s="138">
        <v>421570957.49999994</v>
      </c>
      <c r="P209" s="138">
        <v>132078000</v>
      </c>
      <c r="Q209" s="138">
        <v>289492000</v>
      </c>
      <c r="R209" s="87">
        <f t="shared" si="6"/>
        <v>6300000</v>
      </c>
      <c r="S209" s="138">
        <v>421570957.49999994</v>
      </c>
      <c r="T209" s="87">
        <f t="shared" si="7"/>
        <v>12421989.482128531</v>
      </c>
      <c r="U209" s="135"/>
      <c r="V209" s="115" t="s">
        <v>2043</v>
      </c>
      <c r="W209" s="115" t="s">
        <v>2043</v>
      </c>
      <c r="X209" s="115" t="s">
        <v>772</v>
      </c>
    </row>
    <row r="210" spans="1:24">
      <c r="A210" s="135"/>
      <c r="B210" s="135">
        <v>19</v>
      </c>
      <c r="C210" s="82">
        <v>1</v>
      </c>
      <c r="D210" s="82">
        <v>15</v>
      </c>
      <c r="E210" s="82">
        <v>3.9</v>
      </c>
      <c r="F210" s="83">
        <v>1503</v>
      </c>
      <c r="G210" s="82">
        <v>5</v>
      </c>
      <c r="H210" s="82">
        <v>39.44</v>
      </c>
      <c r="I210" s="82">
        <v>60.01</v>
      </c>
      <c r="J210" s="82">
        <v>49.01</v>
      </c>
      <c r="K210" s="82"/>
      <c r="L210" s="137">
        <v>112.19</v>
      </c>
      <c r="M210" s="137">
        <v>221.20999999999998</v>
      </c>
      <c r="N210" s="138">
        <v>6300000</v>
      </c>
      <c r="O210" s="138">
        <v>421570957.49999994</v>
      </c>
      <c r="P210" s="138">
        <v>132078000</v>
      </c>
      <c r="Q210" s="138">
        <v>289492000</v>
      </c>
      <c r="R210" s="87">
        <f t="shared" si="6"/>
        <v>6300000</v>
      </c>
      <c r="S210" s="138">
        <v>421570957.49999994</v>
      </c>
      <c r="T210" s="87">
        <f t="shared" si="7"/>
        <v>12421989.482128531</v>
      </c>
      <c r="U210" s="135"/>
      <c r="V210" s="115" t="s">
        <v>2043</v>
      </c>
      <c r="W210" s="115" t="s">
        <v>2043</v>
      </c>
      <c r="X210" s="115" t="s">
        <v>772</v>
      </c>
    </row>
    <row r="211" spans="1:24">
      <c r="A211" s="135"/>
      <c r="B211" s="135">
        <v>19</v>
      </c>
      <c r="C211" s="82">
        <v>1</v>
      </c>
      <c r="D211" s="82">
        <v>15</v>
      </c>
      <c r="E211" s="82">
        <v>3.9</v>
      </c>
      <c r="F211" s="83">
        <v>1504</v>
      </c>
      <c r="G211" s="82">
        <v>5</v>
      </c>
      <c r="H211" s="82">
        <v>38.630000000000003</v>
      </c>
      <c r="I211" s="82">
        <v>58.78</v>
      </c>
      <c r="J211" s="82">
        <v>48.010000000000005</v>
      </c>
      <c r="K211" s="82"/>
      <c r="L211" s="137">
        <v>109.88</v>
      </c>
      <c r="M211" s="137">
        <v>216.67</v>
      </c>
      <c r="N211" s="138">
        <v>6300000</v>
      </c>
      <c r="O211" s="138">
        <v>412918852.49999994</v>
      </c>
      <c r="P211" s="138">
        <v>129367000</v>
      </c>
      <c r="Q211" s="138">
        <v>283551000</v>
      </c>
      <c r="R211" s="87">
        <f t="shared" si="6"/>
        <v>6300000</v>
      </c>
      <c r="S211" s="138">
        <v>412918852.49999994</v>
      </c>
      <c r="T211" s="87">
        <f t="shared" si="7"/>
        <v>12422834.000728067</v>
      </c>
      <c r="U211" s="135"/>
      <c r="V211" s="115" t="s">
        <v>2043</v>
      </c>
      <c r="W211" s="115" t="s">
        <v>2043</v>
      </c>
      <c r="X211" s="115" t="s">
        <v>772</v>
      </c>
    </row>
    <row r="212" spans="1:24">
      <c r="A212" s="135"/>
      <c r="B212" s="135">
        <v>19</v>
      </c>
      <c r="C212" s="82">
        <v>1</v>
      </c>
      <c r="D212" s="82">
        <v>15</v>
      </c>
      <c r="E212" s="82">
        <v>3.9</v>
      </c>
      <c r="F212" s="83">
        <v>1505</v>
      </c>
      <c r="G212" s="82">
        <v>5</v>
      </c>
      <c r="H212" s="82">
        <v>39.44</v>
      </c>
      <c r="I212" s="82">
        <v>60.01</v>
      </c>
      <c r="J212" s="82">
        <v>49.01</v>
      </c>
      <c r="K212" s="82"/>
      <c r="L212" s="137">
        <v>112.19</v>
      </c>
      <c r="M212" s="137">
        <v>221.20999999999998</v>
      </c>
      <c r="N212" s="138">
        <v>6300000</v>
      </c>
      <c r="O212" s="138">
        <v>421570957.49999994</v>
      </c>
      <c r="P212" s="138">
        <v>132078000</v>
      </c>
      <c r="Q212" s="138">
        <v>289492000</v>
      </c>
      <c r="R212" s="87">
        <f t="shared" si="6"/>
        <v>6300000</v>
      </c>
      <c r="S212" s="138">
        <v>421570957.49999994</v>
      </c>
      <c r="T212" s="87">
        <f t="shared" si="7"/>
        <v>12421989.482128531</v>
      </c>
      <c r="U212" s="135"/>
      <c r="V212" s="115" t="s">
        <v>2043</v>
      </c>
      <c r="W212" s="115" t="s">
        <v>2043</v>
      </c>
      <c r="X212" s="115" t="s">
        <v>772</v>
      </c>
    </row>
    <row r="213" spans="1:24">
      <c r="A213" s="135"/>
      <c r="B213" s="135">
        <v>19</v>
      </c>
      <c r="C213" s="82">
        <v>1</v>
      </c>
      <c r="D213" s="82">
        <v>15</v>
      </c>
      <c r="E213" s="82">
        <v>3.9</v>
      </c>
      <c r="F213" s="83">
        <v>1506</v>
      </c>
      <c r="G213" s="82">
        <v>5</v>
      </c>
      <c r="H213" s="82">
        <v>41.94</v>
      </c>
      <c r="I213" s="82">
        <v>63.8</v>
      </c>
      <c r="J213" s="82">
        <v>52.120000000000005</v>
      </c>
      <c r="K213" s="82"/>
      <c r="L213" s="137">
        <v>119.28</v>
      </c>
      <c r="M213" s="137">
        <v>235.2</v>
      </c>
      <c r="N213" s="138">
        <v>6400000</v>
      </c>
      <c r="O213" s="138">
        <v>455347200</v>
      </c>
      <c r="P213" s="138">
        <v>142660000</v>
      </c>
      <c r="Q213" s="138">
        <v>312686000</v>
      </c>
      <c r="R213" s="87">
        <f t="shared" si="6"/>
        <v>6400000</v>
      </c>
      <c r="S213" s="138">
        <v>455347200</v>
      </c>
      <c r="T213" s="87">
        <f t="shared" si="7"/>
        <v>12619718.309859155</v>
      </c>
      <c r="U213" s="135"/>
      <c r="V213" s="115" t="s">
        <v>2043</v>
      </c>
      <c r="W213" s="115" t="s">
        <v>2043</v>
      </c>
      <c r="X213" s="115" t="s">
        <v>772</v>
      </c>
    </row>
    <row r="214" spans="1:24">
      <c r="A214" s="135"/>
      <c r="B214" s="135">
        <v>19</v>
      </c>
      <c r="C214" s="82">
        <v>1</v>
      </c>
      <c r="D214" s="82">
        <v>15</v>
      </c>
      <c r="E214" s="82">
        <v>3.9</v>
      </c>
      <c r="F214" s="83">
        <v>1507</v>
      </c>
      <c r="G214" s="82">
        <v>5</v>
      </c>
      <c r="H214" s="82">
        <v>56.08</v>
      </c>
      <c r="I214" s="82">
        <v>85.33</v>
      </c>
      <c r="J214" s="82">
        <v>69.69</v>
      </c>
      <c r="K214" s="82"/>
      <c r="L214" s="137">
        <v>159.52000000000001</v>
      </c>
      <c r="M214" s="137">
        <v>314.54000000000002</v>
      </c>
      <c r="N214" s="138">
        <v>6350000</v>
      </c>
      <c r="O214" s="138">
        <v>604192022.5</v>
      </c>
      <c r="P214" s="138">
        <v>189293000</v>
      </c>
      <c r="Q214" s="138">
        <v>414898000</v>
      </c>
      <c r="R214" s="87">
        <f t="shared" si="6"/>
        <v>6349999.9999999991</v>
      </c>
      <c r="S214" s="138">
        <v>604192022.5</v>
      </c>
      <c r="T214" s="87">
        <f t="shared" si="7"/>
        <v>12520868.856569709</v>
      </c>
      <c r="U214" s="135"/>
      <c r="V214" s="115" t="s">
        <v>2043</v>
      </c>
      <c r="W214" s="115" t="s">
        <v>2043</v>
      </c>
      <c r="X214" s="115" t="s">
        <v>772</v>
      </c>
    </row>
    <row r="215" spans="1:24">
      <c r="A215" s="135"/>
      <c r="B215" s="135">
        <v>19</v>
      </c>
      <c r="C215" s="82">
        <v>1</v>
      </c>
      <c r="D215" s="82">
        <v>15</v>
      </c>
      <c r="E215" s="82">
        <v>3.9</v>
      </c>
      <c r="F215" s="83">
        <v>1508</v>
      </c>
      <c r="G215" s="82">
        <v>5</v>
      </c>
      <c r="H215" s="82">
        <v>33.06</v>
      </c>
      <c r="I215" s="82">
        <v>50.3</v>
      </c>
      <c r="J215" s="82">
        <v>41.08</v>
      </c>
      <c r="K215" s="82"/>
      <c r="L215" s="137">
        <v>94.03</v>
      </c>
      <c r="M215" s="137">
        <v>185.41000000000003</v>
      </c>
      <c r="N215" s="138">
        <v>6250000</v>
      </c>
      <c r="O215" s="138">
        <v>350540781.25000006</v>
      </c>
      <c r="P215" s="138">
        <v>109824000</v>
      </c>
      <c r="Q215" s="138">
        <v>240716000</v>
      </c>
      <c r="R215" s="87">
        <f t="shared" si="6"/>
        <v>6250000</v>
      </c>
      <c r="S215" s="138">
        <v>350540781.25000006</v>
      </c>
      <c r="T215" s="87">
        <f t="shared" si="7"/>
        <v>12323859.406572374</v>
      </c>
      <c r="U215" s="135"/>
      <c r="V215" s="115" t="s">
        <v>2043</v>
      </c>
      <c r="W215" s="115" t="s">
        <v>2043</v>
      </c>
      <c r="X215" s="115" t="s">
        <v>772</v>
      </c>
    </row>
    <row r="216" spans="1:24">
      <c r="A216" s="135"/>
      <c r="B216" s="135">
        <v>19</v>
      </c>
      <c r="C216" s="82">
        <v>1</v>
      </c>
      <c r="D216" s="82">
        <v>15</v>
      </c>
      <c r="E216" s="82">
        <v>3.9</v>
      </c>
      <c r="F216" s="83">
        <v>1509</v>
      </c>
      <c r="G216" s="82">
        <v>5</v>
      </c>
      <c r="H216" s="82">
        <v>31.75</v>
      </c>
      <c r="I216" s="82">
        <v>48.31</v>
      </c>
      <c r="J216" s="82">
        <v>39.46</v>
      </c>
      <c r="K216" s="82"/>
      <c r="L216" s="137">
        <v>90.32</v>
      </c>
      <c r="M216" s="137">
        <v>178.09</v>
      </c>
      <c r="N216" s="138">
        <v>6250000</v>
      </c>
      <c r="O216" s="138">
        <v>336701406.25</v>
      </c>
      <c r="P216" s="138">
        <v>105488000</v>
      </c>
      <c r="Q216" s="138">
        <v>231212000</v>
      </c>
      <c r="R216" s="87">
        <f t="shared" si="6"/>
        <v>6250000</v>
      </c>
      <c r="S216" s="138">
        <v>336701406.25</v>
      </c>
      <c r="T216" s="87">
        <f t="shared" si="7"/>
        <v>12323544.065544732</v>
      </c>
      <c r="U216" s="135"/>
      <c r="V216" s="115" t="s">
        <v>2043</v>
      </c>
      <c r="W216" s="115" t="s">
        <v>2043</v>
      </c>
      <c r="X216" s="115" t="s">
        <v>772</v>
      </c>
    </row>
    <row r="217" spans="1:24">
      <c r="A217" s="135"/>
      <c r="B217" s="135">
        <v>19</v>
      </c>
      <c r="C217" s="82">
        <v>1</v>
      </c>
      <c r="D217" s="82">
        <v>15</v>
      </c>
      <c r="E217" s="82">
        <v>3.9</v>
      </c>
      <c r="F217" s="83">
        <v>1510</v>
      </c>
      <c r="G217" s="82">
        <v>5</v>
      </c>
      <c r="H217" s="82">
        <v>42.34</v>
      </c>
      <c r="I217" s="82">
        <v>64.41</v>
      </c>
      <c r="J217" s="82">
        <v>52.61</v>
      </c>
      <c r="K217" s="82"/>
      <c r="L217" s="137">
        <v>120.42</v>
      </c>
      <c r="M217" s="137">
        <v>237.44</v>
      </c>
      <c r="N217" s="138">
        <v>6250000</v>
      </c>
      <c r="O217" s="138">
        <v>448909999.99999994</v>
      </c>
      <c r="P217" s="138">
        <v>140643000</v>
      </c>
      <c r="Q217" s="138">
        <v>308266000</v>
      </c>
      <c r="R217" s="87">
        <f t="shared" si="6"/>
        <v>6250000</v>
      </c>
      <c r="S217" s="138">
        <v>448909999.99999994</v>
      </c>
      <c r="T217" s="87">
        <f t="shared" si="7"/>
        <v>12323534.296628466</v>
      </c>
      <c r="U217" s="135"/>
      <c r="V217" s="115" t="s">
        <v>2043</v>
      </c>
      <c r="W217" s="115" t="s">
        <v>2043</v>
      </c>
      <c r="X217" s="115" t="s">
        <v>772</v>
      </c>
    </row>
    <row r="218" spans="1:24">
      <c r="A218" s="135"/>
      <c r="B218" s="135">
        <v>19</v>
      </c>
      <c r="C218" s="82">
        <v>1</v>
      </c>
      <c r="D218" s="82">
        <v>15</v>
      </c>
      <c r="E218" s="82">
        <v>3.9</v>
      </c>
      <c r="F218" s="83">
        <v>1511</v>
      </c>
      <c r="G218" s="82">
        <v>5</v>
      </c>
      <c r="H218" s="82">
        <v>42.34</v>
      </c>
      <c r="I218" s="82">
        <v>64.41</v>
      </c>
      <c r="J218" s="82">
        <v>52.61</v>
      </c>
      <c r="K218" s="82"/>
      <c r="L218" s="137">
        <v>120.42</v>
      </c>
      <c r="M218" s="137">
        <v>237.44</v>
      </c>
      <c r="N218" s="138">
        <v>6250000</v>
      </c>
      <c r="O218" s="138">
        <v>448909999.99999994</v>
      </c>
      <c r="P218" s="138">
        <v>140643000</v>
      </c>
      <c r="Q218" s="138">
        <v>308266000</v>
      </c>
      <c r="R218" s="87">
        <f t="shared" si="6"/>
        <v>6250000</v>
      </c>
      <c r="S218" s="138">
        <v>448909999.99999994</v>
      </c>
      <c r="T218" s="87">
        <f t="shared" si="7"/>
        <v>12323534.296628466</v>
      </c>
      <c r="U218" s="135"/>
      <c r="V218" s="115" t="s">
        <v>2043</v>
      </c>
      <c r="W218" s="115" t="s">
        <v>2043</v>
      </c>
      <c r="X218" s="115" t="s">
        <v>772</v>
      </c>
    </row>
    <row r="219" spans="1:24">
      <c r="A219" s="135"/>
      <c r="B219" s="135">
        <v>19</v>
      </c>
      <c r="C219" s="82">
        <v>1</v>
      </c>
      <c r="D219" s="82">
        <v>15</v>
      </c>
      <c r="E219" s="82">
        <v>3.9</v>
      </c>
      <c r="F219" s="83">
        <v>1512</v>
      </c>
      <c r="G219" s="82">
        <v>5</v>
      </c>
      <c r="H219" s="82">
        <v>42.15</v>
      </c>
      <c r="I219" s="82">
        <v>64.12</v>
      </c>
      <c r="J219" s="82">
        <v>52.370000000000005</v>
      </c>
      <c r="K219" s="82"/>
      <c r="L219" s="137">
        <v>119.88</v>
      </c>
      <c r="M219" s="137">
        <v>236.37</v>
      </c>
      <c r="N219" s="138">
        <v>6350000</v>
      </c>
      <c r="O219" s="138">
        <v>454037223.75</v>
      </c>
      <c r="P219" s="138">
        <v>142249000</v>
      </c>
      <c r="Q219" s="138">
        <v>311787000</v>
      </c>
      <c r="R219" s="87">
        <f t="shared" si="6"/>
        <v>6350000</v>
      </c>
      <c r="S219" s="138">
        <v>454037223.75</v>
      </c>
      <c r="T219" s="87">
        <f t="shared" si="7"/>
        <v>12520432.932932934</v>
      </c>
      <c r="U219" s="135"/>
      <c r="V219" s="115" t="s">
        <v>2043</v>
      </c>
      <c r="W219" s="115" t="s">
        <v>2043</v>
      </c>
      <c r="X219" s="115" t="s">
        <v>772</v>
      </c>
    </row>
    <row r="220" spans="1:24">
      <c r="A220" s="135"/>
      <c r="B220" s="135">
        <v>19</v>
      </c>
      <c r="C220" s="82">
        <v>1</v>
      </c>
      <c r="D220" s="82">
        <v>15</v>
      </c>
      <c r="E220" s="82">
        <v>3.9</v>
      </c>
      <c r="F220" s="83">
        <v>1513</v>
      </c>
      <c r="G220" s="82">
        <v>5</v>
      </c>
      <c r="H220" s="82">
        <v>29.54</v>
      </c>
      <c r="I220" s="82">
        <v>44.94</v>
      </c>
      <c r="J220" s="82">
        <v>36.71</v>
      </c>
      <c r="K220" s="82"/>
      <c r="L220" s="137">
        <v>84.01</v>
      </c>
      <c r="M220" s="137">
        <v>165.66</v>
      </c>
      <c r="N220" s="138">
        <v>6400000</v>
      </c>
      <c r="O220" s="138">
        <v>320717760</v>
      </c>
      <c r="P220" s="138">
        <v>100480000</v>
      </c>
      <c r="Q220" s="138">
        <v>220236000</v>
      </c>
      <c r="R220" s="87">
        <f t="shared" si="6"/>
        <v>6400000</v>
      </c>
      <c r="S220" s="138">
        <v>320717760</v>
      </c>
      <c r="T220" s="87">
        <f t="shared" si="7"/>
        <v>12620211.879538151</v>
      </c>
      <c r="U220" s="135"/>
      <c r="V220" s="115" t="s">
        <v>2043</v>
      </c>
      <c r="W220" s="115" t="s">
        <v>2043</v>
      </c>
      <c r="X220" s="115" t="s">
        <v>772</v>
      </c>
    </row>
    <row r="221" spans="1:24">
      <c r="A221" s="135"/>
      <c r="B221" s="135">
        <v>19</v>
      </c>
      <c r="C221" s="82">
        <v>1</v>
      </c>
      <c r="D221" s="82">
        <v>15</v>
      </c>
      <c r="E221" s="82">
        <v>3.9</v>
      </c>
      <c r="F221" s="83">
        <v>1514</v>
      </c>
      <c r="G221" s="82">
        <v>5</v>
      </c>
      <c r="H221" s="82">
        <v>30.52</v>
      </c>
      <c r="I221" s="82">
        <v>46.43</v>
      </c>
      <c r="J221" s="82">
        <v>37.92</v>
      </c>
      <c r="K221" s="82"/>
      <c r="L221" s="137">
        <v>86.8</v>
      </c>
      <c r="M221" s="137">
        <v>171.15</v>
      </c>
      <c r="N221" s="138">
        <v>6300000</v>
      </c>
      <c r="O221" s="138">
        <v>326169112.5</v>
      </c>
      <c r="P221" s="138">
        <v>102188000</v>
      </c>
      <c r="Q221" s="138">
        <v>223980000</v>
      </c>
      <c r="R221" s="87">
        <f t="shared" si="6"/>
        <v>6300000</v>
      </c>
      <c r="S221" s="138">
        <v>326169112.5</v>
      </c>
      <c r="T221" s="87">
        <f t="shared" si="7"/>
        <v>12422177.419354839</v>
      </c>
      <c r="U221" s="135"/>
      <c r="V221" s="115" t="s">
        <v>2043</v>
      </c>
      <c r="W221" s="115" t="s">
        <v>2043</v>
      </c>
      <c r="X221" s="115" t="s">
        <v>772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X90"/>
  <sheetViews>
    <sheetView workbookViewId="0">
      <selection sqref="A1:XFD1"/>
    </sheetView>
  </sheetViews>
  <sheetFormatPr defaultRowHeight="11.25"/>
  <cols>
    <col min="1" max="1" width="6.5" style="140" bestFit="1" customWidth="1"/>
    <col min="2" max="2" width="7" style="140" bestFit="1" customWidth="1"/>
    <col min="3" max="3" width="6" style="140" bestFit="1" customWidth="1"/>
    <col min="4" max="4" width="4" style="140" bestFit="1" customWidth="1"/>
    <col min="5" max="5" width="6" style="140" bestFit="1" customWidth="1"/>
    <col min="6" max="6" width="6.33203125" style="141" bestFit="1" customWidth="1"/>
    <col min="7" max="7" width="6" style="141" bestFit="1" customWidth="1"/>
    <col min="8" max="8" width="7.33203125" style="140" bestFit="1" customWidth="1"/>
    <col min="9" max="9" width="8" style="140" bestFit="1" customWidth="1"/>
    <col min="10" max="10" width="7.33203125" style="140" bestFit="1" customWidth="1"/>
    <col min="11" max="11" width="8" style="140" bestFit="1" customWidth="1"/>
    <col min="12" max="13" width="8.33203125" style="140" bestFit="1" customWidth="1"/>
    <col min="14" max="14" width="12.1640625" style="142" bestFit="1" customWidth="1"/>
    <col min="15" max="17" width="13.33203125" style="142" bestFit="1" customWidth="1"/>
    <col min="18" max="18" width="13.33203125" style="142" customWidth="1"/>
    <col min="19" max="19" width="13.33203125" style="142" bestFit="1" customWidth="1"/>
    <col min="20" max="20" width="13.33203125" style="142" customWidth="1"/>
    <col min="21" max="21" width="8" style="140" bestFit="1" customWidth="1"/>
    <col min="22" max="23" width="8.1640625" style="140" bestFit="1" customWidth="1"/>
    <col min="24" max="24" width="11.3320312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135"/>
      <c r="B2" s="135">
        <v>20</v>
      </c>
      <c r="C2" s="82">
        <v>1</v>
      </c>
      <c r="D2" s="82">
        <v>-1</v>
      </c>
      <c r="E2" s="82"/>
      <c r="F2" s="83" t="s">
        <v>2411</v>
      </c>
      <c r="G2" s="83">
        <v>8</v>
      </c>
      <c r="H2" s="144">
        <v>18.809999999999999</v>
      </c>
      <c r="I2" s="144">
        <v>33.590000000000003</v>
      </c>
      <c r="J2" s="144">
        <v>24.79</v>
      </c>
      <c r="K2" s="144"/>
      <c r="L2" s="145">
        <v>76.34</v>
      </c>
      <c r="M2" s="145">
        <v>134.72</v>
      </c>
      <c r="N2" s="87">
        <f>O2/(M2*0.3025)</f>
        <v>3829920.8888714393</v>
      </c>
      <c r="O2" s="138">
        <v>156080000</v>
      </c>
      <c r="P2" s="138">
        <v>55110000</v>
      </c>
      <c r="Q2" s="138">
        <v>100970000</v>
      </c>
      <c r="R2" s="87">
        <f>S2/(M2*0.3025)</f>
        <v>3829920.8888714393</v>
      </c>
      <c r="S2" s="138">
        <v>156080000</v>
      </c>
      <c r="T2" s="87">
        <f>S2/(L2*0.3025)</f>
        <v>6758801.9668425499</v>
      </c>
      <c r="U2" s="135"/>
      <c r="V2" s="115" t="s">
        <v>2043</v>
      </c>
      <c r="W2" s="115" t="s">
        <v>2043</v>
      </c>
      <c r="X2" s="115" t="s">
        <v>772</v>
      </c>
    </row>
    <row r="3" spans="1:24">
      <c r="A3" s="135"/>
      <c r="B3" s="135">
        <v>20</v>
      </c>
      <c r="C3" s="82">
        <v>2</v>
      </c>
      <c r="D3" s="82">
        <v>-1</v>
      </c>
      <c r="E3" s="82"/>
      <c r="F3" s="83" t="s">
        <v>1324</v>
      </c>
      <c r="G3" s="83">
        <v>8</v>
      </c>
      <c r="H3" s="144">
        <v>18.91</v>
      </c>
      <c r="I3" s="144">
        <v>33.76</v>
      </c>
      <c r="J3" s="144">
        <v>24.91</v>
      </c>
      <c r="K3" s="144"/>
      <c r="L3" s="145">
        <v>76.72</v>
      </c>
      <c r="M3" s="145">
        <v>135.38999999999999</v>
      </c>
      <c r="N3" s="138">
        <v>6300000</v>
      </c>
      <c r="O3" s="138">
        <v>258020000</v>
      </c>
      <c r="P3" s="138">
        <v>91110000</v>
      </c>
      <c r="Q3" s="138">
        <v>166910000</v>
      </c>
      <c r="R3" s="87">
        <f t="shared" ref="R3:R66" si="0">S3/(M3*0.3025)</f>
        <v>6300012.3915056549</v>
      </c>
      <c r="S3" s="138">
        <v>258020000</v>
      </c>
      <c r="T3" s="87">
        <f t="shared" ref="T3:T66" si="1">S3/(L3*0.3025)</f>
        <v>11117813.838450866</v>
      </c>
      <c r="U3" s="135"/>
      <c r="V3" s="115" t="s">
        <v>2043</v>
      </c>
      <c r="W3" s="115" t="s">
        <v>2043</v>
      </c>
      <c r="X3" s="115" t="s">
        <v>772</v>
      </c>
    </row>
    <row r="4" spans="1:24">
      <c r="A4" s="135"/>
      <c r="B4" s="135">
        <v>20</v>
      </c>
      <c r="C4" s="82">
        <v>2</v>
      </c>
      <c r="D4" s="82">
        <v>-1</v>
      </c>
      <c r="E4" s="82"/>
      <c r="F4" s="83" t="s">
        <v>1325</v>
      </c>
      <c r="G4" s="83">
        <v>8</v>
      </c>
      <c r="H4" s="144">
        <v>14.28</v>
      </c>
      <c r="I4" s="144">
        <v>25.5</v>
      </c>
      <c r="J4" s="144">
        <v>18.82</v>
      </c>
      <c r="K4" s="144"/>
      <c r="L4" s="145">
        <v>57.94</v>
      </c>
      <c r="M4" s="145">
        <v>102.25999999999999</v>
      </c>
      <c r="N4" s="138">
        <v>6300000</v>
      </c>
      <c r="O4" s="138">
        <v>194880000</v>
      </c>
      <c r="P4" s="138">
        <v>68810000</v>
      </c>
      <c r="Q4" s="138">
        <v>126070000</v>
      </c>
      <c r="R4" s="87">
        <f t="shared" si="0"/>
        <v>6299935.5071257362</v>
      </c>
      <c r="S4" s="138">
        <v>194880000</v>
      </c>
      <c r="T4" s="87">
        <f t="shared" si="1"/>
        <v>11118940.36863441</v>
      </c>
      <c r="U4" s="135"/>
      <c r="V4" s="115" t="s">
        <v>2043</v>
      </c>
      <c r="W4" s="115" t="s">
        <v>2043</v>
      </c>
      <c r="X4" s="115" t="s">
        <v>772</v>
      </c>
    </row>
    <row r="5" spans="1:24">
      <c r="A5" s="135"/>
      <c r="B5" s="135">
        <v>20</v>
      </c>
      <c r="C5" s="82">
        <v>2</v>
      </c>
      <c r="D5" s="82">
        <v>-1</v>
      </c>
      <c r="E5" s="82"/>
      <c r="F5" s="83" t="s">
        <v>1326</v>
      </c>
      <c r="G5" s="83">
        <v>8</v>
      </c>
      <c r="H5" s="144">
        <v>13.56</v>
      </c>
      <c r="I5" s="144">
        <v>24.22</v>
      </c>
      <c r="J5" s="144">
        <v>17.87</v>
      </c>
      <c r="K5" s="144"/>
      <c r="L5" s="145">
        <v>55.04</v>
      </c>
      <c r="M5" s="145">
        <v>97.13</v>
      </c>
      <c r="N5" s="138">
        <v>6300000</v>
      </c>
      <c r="O5" s="138">
        <v>185100000</v>
      </c>
      <c r="P5" s="138">
        <v>65360000</v>
      </c>
      <c r="Q5" s="138">
        <v>119740000</v>
      </c>
      <c r="R5" s="87">
        <f t="shared" si="0"/>
        <v>6299812.8945359932</v>
      </c>
      <c r="S5" s="138">
        <v>185100000</v>
      </c>
      <c r="T5" s="87">
        <f t="shared" si="1"/>
        <v>11117384.201422257</v>
      </c>
      <c r="U5" s="135"/>
      <c r="V5" s="115" t="s">
        <v>2043</v>
      </c>
      <c r="W5" s="115" t="s">
        <v>2043</v>
      </c>
      <c r="X5" s="115" t="s">
        <v>772</v>
      </c>
    </row>
    <row r="6" spans="1:24">
      <c r="A6" s="135"/>
      <c r="B6" s="135">
        <v>20</v>
      </c>
      <c r="C6" s="82">
        <v>2</v>
      </c>
      <c r="D6" s="82">
        <v>-1</v>
      </c>
      <c r="E6" s="82"/>
      <c r="F6" s="83" t="s">
        <v>1917</v>
      </c>
      <c r="G6" s="83">
        <v>8</v>
      </c>
      <c r="H6" s="144">
        <v>18.07</v>
      </c>
      <c r="I6" s="144">
        <v>32.26</v>
      </c>
      <c r="J6" s="144">
        <v>23.81</v>
      </c>
      <c r="K6" s="144"/>
      <c r="L6" s="145">
        <v>73.31</v>
      </c>
      <c r="M6" s="145">
        <v>129.38</v>
      </c>
      <c r="N6" s="138">
        <v>6300000</v>
      </c>
      <c r="O6" s="138">
        <v>246560000</v>
      </c>
      <c r="P6" s="138">
        <v>87060000</v>
      </c>
      <c r="Q6" s="138">
        <v>159500000</v>
      </c>
      <c r="R6" s="87">
        <f t="shared" si="0"/>
        <v>6299848.3549643634</v>
      </c>
      <c r="S6" s="138">
        <v>246560000</v>
      </c>
      <c r="T6" s="87">
        <f t="shared" si="1"/>
        <v>11118188.243967934</v>
      </c>
      <c r="U6" s="135"/>
      <c r="V6" s="115" t="s">
        <v>2043</v>
      </c>
      <c r="W6" s="115" t="s">
        <v>2043</v>
      </c>
      <c r="X6" s="115" t="s">
        <v>772</v>
      </c>
    </row>
    <row r="7" spans="1:24">
      <c r="A7" s="135"/>
      <c r="B7" s="135">
        <v>20</v>
      </c>
      <c r="C7" s="82">
        <v>1</v>
      </c>
      <c r="D7" s="82">
        <v>-1</v>
      </c>
      <c r="E7" s="82"/>
      <c r="F7" s="83" t="s">
        <v>1918</v>
      </c>
      <c r="G7" s="83">
        <v>8</v>
      </c>
      <c r="H7" s="144">
        <v>18.95</v>
      </c>
      <c r="I7" s="144">
        <v>33.83</v>
      </c>
      <c r="J7" s="144">
        <v>24.97</v>
      </c>
      <c r="K7" s="144"/>
      <c r="L7" s="145">
        <v>76.88</v>
      </c>
      <c r="M7" s="145">
        <v>135.68</v>
      </c>
      <c r="N7" s="138">
        <v>3500000</v>
      </c>
      <c r="O7" s="138">
        <v>143650000</v>
      </c>
      <c r="P7" s="138">
        <v>50720000</v>
      </c>
      <c r="Q7" s="138">
        <v>92930000</v>
      </c>
      <c r="R7" s="87">
        <f t="shared" si="0"/>
        <v>3499970.7625136441</v>
      </c>
      <c r="S7" s="138">
        <v>143650000</v>
      </c>
      <c r="T7" s="87">
        <f t="shared" si="1"/>
        <v>6176847.4643320935</v>
      </c>
      <c r="U7" s="135"/>
      <c r="V7" s="115" t="s">
        <v>2043</v>
      </c>
      <c r="W7" s="115" t="s">
        <v>2043</v>
      </c>
      <c r="X7" s="115" t="s">
        <v>772</v>
      </c>
    </row>
    <row r="8" spans="1:24">
      <c r="A8" s="135"/>
      <c r="B8" s="135">
        <v>20</v>
      </c>
      <c r="C8" s="82">
        <v>2</v>
      </c>
      <c r="D8" s="82">
        <v>1</v>
      </c>
      <c r="E8" s="82"/>
      <c r="F8" s="83" t="s">
        <v>2182</v>
      </c>
      <c r="G8" s="83">
        <v>8</v>
      </c>
      <c r="H8" s="144">
        <v>24.72</v>
      </c>
      <c r="I8" s="144">
        <v>44.14</v>
      </c>
      <c r="J8" s="144">
        <v>32.58</v>
      </c>
      <c r="K8" s="144"/>
      <c r="L8" s="145">
        <v>100.31</v>
      </c>
      <c r="M8" s="145">
        <v>177.02999999999997</v>
      </c>
      <c r="N8" s="138">
        <v>13650000</v>
      </c>
      <c r="O8" s="138">
        <v>730980000</v>
      </c>
      <c r="P8" s="138">
        <v>258110000</v>
      </c>
      <c r="Q8" s="138">
        <v>472870000</v>
      </c>
      <c r="R8" s="87">
        <f t="shared" si="0"/>
        <v>13650018.696929084</v>
      </c>
      <c r="S8" s="138">
        <v>730980000</v>
      </c>
      <c r="T8" s="87">
        <f t="shared" si="1"/>
        <v>24089949.25647847</v>
      </c>
      <c r="U8" s="135"/>
      <c r="V8" s="115" t="s">
        <v>2043</v>
      </c>
      <c r="W8" s="115" t="s">
        <v>2043</v>
      </c>
      <c r="X8" s="115" t="s">
        <v>772</v>
      </c>
    </row>
    <row r="9" spans="1:24">
      <c r="A9" s="135"/>
      <c r="B9" s="135">
        <v>20</v>
      </c>
      <c r="C9" s="82">
        <v>2</v>
      </c>
      <c r="D9" s="82">
        <v>1</v>
      </c>
      <c r="E9" s="82"/>
      <c r="F9" s="83" t="s">
        <v>1097</v>
      </c>
      <c r="G9" s="83">
        <v>8</v>
      </c>
      <c r="H9" s="144">
        <v>25.26</v>
      </c>
      <c r="I9" s="144">
        <v>45.1</v>
      </c>
      <c r="J9" s="144">
        <v>33.28</v>
      </c>
      <c r="K9" s="144"/>
      <c r="L9" s="145">
        <v>102.49</v>
      </c>
      <c r="M9" s="145">
        <v>180.86999999999998</v>
      </c>
      <c r="N9" s="138">
        <v>14000000</v>
      </c>
      <c r="O9" s="138">
        <v>765990000</v>
      </c>
      <c r="P9" s="138">
        <v>270470000</v>
      </c>
      <c r="Q9" s="138">
        <v>495520000</v>
      </c>
      <c r="R9" s="87">
        <f t="shared" si="0"/>
        <v>14000101.438090554</v>
      </c>
      <c r="S9" s="138">
        <v>765990000</v>
      </c>
      <c r="T9" s="87">
        <f t="shared" si="1"/>
        <v>24706784.536124874</v>
      </c>
      <c r="U9" s="135"/>
      <c r="V9" s="115" t="s">
        <v>2043</v>
      </c>
      <c r="W9" s="115" t="s">
        <v>2043</v>
      </c>
      <c r="X9" s="115" t="s">
        <v>772</v>
      </c>
    </row>
    <row r="10" spans="1:24">
      <c r="A10" s="135"/>
      <c r="B10" s="135">
        <v>20</v>
      </c>
      <c r="C10" s="82">
        <v>2</v>
      </c>
      <c r="D10" s="82">
        <v>1</v>
      </c>
      <c r="E10" s="82"/>
      <c r="F10" s="83" t="s">
        <v>1098</v>
      </c>
      <c r="G10" s="83">
        <v>8</v>
      </c>
      <c r="H10" s="144">
        <v>21.44</v>
      </c>
      <c r="I10" s="144">
        <v>38.29</v>
      </c>
      <c r="J10" s="144">
        <v>28.26</v>
      </c>
      <c r="K10" s="144"/>
      <c r="L10" s="145">
        <v>87.02</v>
      </c>
      <c r="M10" s="145">
        <v>153.57</v>
      </c>
      <c r="N10" s="138">
        <v>10000000</v>
      </c>
      <c r="O10" s="138">
        <v>464550000</v>
      </c>
      <c r="P10" s="138">
        <v>164030000</v>
      </c>
      <c r="Q10" s="138">
        <v>300520000</v>
      </c>
      <c r="R10" s="87">
        <f t="shared" si="0"/>
        <v>10000016.144682184</v>
      </c>
      <c r="S10" s="138">
        <v>464550000</v>
      </c>
      <c r="T10" s="87">
        <f t="shared" si="1"/>
        <v>17647695.694539681</v>
      </c>
      <c r="U10" s="135"/>
      <c r="V10" s="115" t="s">
        <v>2043</v>
      </c>
      <c r="W10" s="115" t="s">
        <v>2043</v>
      </c>
      <c r="X10" s="115" t="s">
        <v>772</v>
      </c>
    </row>
    <row r="11" spans="1:24">
      <c r="A11" s="135"/>
      <c r="B11" s="135">
        <v>20</v>
      </c>
      <c r="C11" s="82">
        <v>2</v>
      </c>
      <c r="D11" s="82">
        <v>1</v>
      </c>
      <c r="E11" s="82"/>
      <c r="F11" s="83" t="s">
        <v>1099</v>
      </c>
      <c r="G11" s="83">
        <v>8</v>
      </c>
      <c r="H11" s="144">
        <v>19.239999999999998</v>
      </c>
      <c r="I11" s="144">
        <v>34.35</v>
      </c>
      <c r="J11" s="144">
        <v>25.35</v>
      </c>
      <c r="K11" s="144"/>
      <c r="L11" s="145">
        <v>78.069999999999993</v>
      </c>
      <c r="M11" s="145">
        <v>137.76999999999998</v>
      </c>
      <c r="N11" s="138">
        <v>11550000</v>
      </c>
      <c r="O11" s="138">
        <v>481360000</v>
      </c>
      <c r="P11" s="138">
        <v>169970000</v>
      </c>
      <c r="Q11" s="138">
        <v>311390000</v>
      </c>
      <c r="R11" s="87">
        <f t="shared" si="0"/>
        <v>11550212.145407038</v>
      </c>
      <c r="S11" s="138">
        <v>481360000</v>
      </c>
      <c r="T11" s="87">
        <f t="shared" si="1"/>
        <v>20382640.287853558</v>
      </c>
      <c r="U11" s="135"/>
      <c r="V11" s="115" t="s">
        <v>2043</v>
      </c>
      <c r="W11" s="115" t="s">
        <v>2043</v>
      </c>
      <c r="X11" s="115" t="s">
        <v>772</v>
      </c>
    </row>
    <row r="12" spans="1:24">
      <c r="A12" s="135"/>
      <c r="B12" s="135">
        <v>20</v>
      </c>
      <c r="C12" s="82">
        <v>2</v>
      </c>
      <c r="D12" s="82">
        <v>1</v>
      </c>
      <c r="E12" s="82"/>
      <c r="F12" s="83" t="s">
        <v>1100</v>
      </c>
      <c r="G12" s="83">
        <v>8</v>
      </c>
      <c r="H12" s="144">
        <v>21.05</v>
      </c>
      <c r="I12" s="144">
        <v>37.58</v>
      </c>
      <c r="J12" s="144">
        <v>27.73</v>
      </c>
      <c r="K12" s="144"/>
      <c r="L12" s="145">
        <v>85.4</v>
      </c>
      <c r="M12" s="145">
        <v>150.71</v>
      </c>
      <c r="N12" s="138">
        <v>12600000</v>
      </c>
      <c r="O12" s="138">
        <v>574430000</v>
      </c>
      <c r="P12" s="138">
        <v>202830000</v>
      </c>
      <c r="Q12" s="138">
        <v>371600000</v>
      </c>
      <c r="R12" s="87">
        <f t="shared" si="0"/>
        <v>12599974.446024355</v>
      </c>
      <c r="S12" s="138">
        <v>574430000</v>
      </c>
      <c r="T12" s="87">
        <f t="shared" si="1"/>
        <v>22235856.542861015</v>
      </c>
      <c r="U12" s="135"/>
      <c r="V12" s="115" t="s">
        <v>2043</v>
      </c>
      <c r="W12" s="115" t="s">
        <v>2043</v>
      </c>
      <c r="X12" s="115" t="s">
        <v>772</v>
      </c>
    </row>
    <row r="13" spans="1:24">
      <c r="A13" s="135"/>
      <c r="B13" s="135">
        <v>20</v>
      </c>
      <c r="C13" s="82">
        <v>2</v>
      </c>
      <c r="D13" s="82">
        <v>1</v>
      </c>
      <c r="E13" s="82"/>
      <c r="F13" s="83" t="s">
        <v>1101</v>
      </c>
      <c r="G13" s="83">
        <v>8</v>
      </c>
      <c r="H13" s="144">
        <v>20.22</v>
      </c>
      <c r="I13" s="144">
        <v>36.11</v>
      </c>
      <c r="J13" s="144">
        <v>26.65</v>
      </c>
      <c r="K13" s="144"/>
      <c r="L13" s="145">
        <v>82.07</v>
      </c>
      <c r="M13" s="145">
        <v>144.82999999999998</v>
      </c>
      <c r="N13" s="138">
        <v>12600000</v>
      </c>
      <c r="O13" s="138">
        <v>552020000</v>
      </c>
      <c r="P13" s="138">
        <v>194920000</v>
      </c>
      <c r="Q13" s="138">
        <v>357100000</v>
      </c>
      <c r="R13" s="87">
        <f t="shared" si="0"/>
        <v>12600010.385501841</v>
      </c>
      <c r="S13" s="138">
        <v>552020000</v>
      </c>
      <c r="T13" s="87">
        <f t="shared" si="1"/>
        <v>22235402.755358007</v>
      </c>
      <c r="U13" s="135"/>
      <c r="V13" s="115" t="s">
        <v>2043</v>
      </c>
      <c r="W13" s="115" t="s">
        <v>2043</v>
      </c>
      <c r="X13" s="115" t="s">
        <v>772</v>
      </c>
    </row>
    <row r="14" spans="1:24">
      <c r="A14" s="135"/>
      <c r="B14" s="135">
        <v>20</v>
      </c>
      <c r="C14" s="82">
        <v>2</v>
      </c>
      <c r="D14" s="82">
        <v>1</v>
      </c>
      <c r="E14" s="82"/>
      <c r="F14" s="83" t="s">
        <v>1102</v>
      </c>
      <c r="G14" s="83">
        <v>8</v>
      </c>
      <c r="H14" s="144">
        <v>18.45</v>
      </c>
      <c r="I14" s="144">
        <v>32.950000000000003</v>
      </c>
      <c r="J14" s="144">
        <v>24.32</v>
      </c>
      <c r="K14" s="144"/>
      <c r="L14" s="145">
        <v>74.88</v>
      </c>
      <c r="M14" s="145">
        <v>132.14999999999998</v>
      </c>
      <c r="N14" s="138">
        <v>11550000</v>
      </c>
      <c r="O14" s="138">
        <v>461710000</v>
      </c>
      <c r="P14" s="138">
        <v>163030000</v>
      </c>
      <c r="Q14" s="138">
        <v>298680000</v>
      </c>
      <c r="R14" s="87">
        <f t="shared" si="0"/>
        <v>11549860.382798161</v>
      </c>
      <c r="S14" s="138">
        <v>461710000</v>
      </c>
      <c r="T14" s="87">
        <f t="shared" si="1"/>
        <v>20383467.542558454</v>
      </c>
      <c r="U14" s="135"/>
      <c r="V14" s="115" t="s">
        <v>2043</v>
      </c>
      <c r="W14" s="115" t="s">
        <v>2043</v>
      </c>
      <c r="X14" s="115" t="s">
        <v>772</v>
      </c>
    </row>
    <row r="15" spans="1:24">
      <c r="A15" s="135"/>
      <c r="B15" s="135">
        <v>20</v>
      </c>
      <c r="C15" s="82">
        <v>2</v>
      </c>
      <c r="D15" s="82">
        <v>2</v>
      </c>
      <c r="E15" s="82"/>
      <c r="F15" s="83" t="s">
        <v>2184</v>
      </c>
      <c r="G15" s="83">
        <v>8</v>
      </c>
      <c r="H15" s="144">
        <v>33.93</v>
      </c>
      <c r="I15" s="144">
        <v>60.58</v>
      </c>
      <c r="J15" s="144">
        <v>44.71</v>
      </c>
      <c r="K15" s="144"/>
      <c r="L15" s="145">
        <v>137.68</v>
      </c>
      <c r="M15" s="145">
        <v>242.97000000000003</v>
      </c>
      <c r="N15" s="138">
        <v>7000000</v>
      </c>
      <c r="O15" s="138">
        <v>514490000</v>
      </c>
      <c r="P15" s="138">
        <v>181670000</v>
      </c>
      <c r="Q15" s="138">
        <v>332820000</v>
      </c>
      <c r="R15" s="87">
        <f t="shared" si="0"/>
        <v>7000013.9458770705</v>
      </c>
      <c r="S15" s="138">
        <v>514490000</v>
      </c>
      <c r="T15" s="87">
        <f t="shared" si="1"/>
        <v>12353234.953731492</v>
      </c>
      <c r="U15" s="135"/>
      <c r="V15" s="115" t="s">
        <v>2043</v>
      </c>
      <c r="W15" s="115" t="s">
        <v>2043</v>
      </c>
      <c r="X15" s="115" t="s">
        <v>772</v>
      </c>
    </row>
    <row r="16" spans="1:24">
      <c r="A16" s="135"/>
      <c r="B16" s="135">
        <v>20</v>
      </c>
      <c r="C16" s="82">
        <v>2</v>
      </c>
      <c r="D16" s="82">
        <v>2</v>
      </c>
      <c r="E16" s="82"/>
      <c r="F16" s="83" t="s">
        <v>1108</v>
      </c>
      <c r="G16" s="83">
        <v>8</v>
      </c>
      <c r="H16" s="144">
        <v>33.799999999999997</v>
      </c>
      <c r="I16" s="144">
        <v>60.36</v>
      </c>
      <c r="J16" s="144">
        <v>44.54</v>
      </c>
      <c r="K16" s="144"/>
      <c r="L16" s="145">
        <v>137.16</v>
      </c>
      <c r="M16" s="145">
        <v>242.06</v>
      </c>
      <c r="N16" s="138">
        <v>7350000</v>
      </c>
      <c r="O16" s="138">
        <v>538190000</v>
      </c>
      <c r="P16" s="138">
        <v>190030000</v>
      </c>
      <c r="Q16" s="138">
        <v>348160000</v>
      </c>
      <c r="R16" s="87">
        <f t="shared" si="0"/>
        <v>7349997.9173253262</v>
      </c>
      <c r="S16" s="138">
        <v>538190000</v>
      </c>
      <c r="T16" s="87">
        <f t="shared" si="1"/>
        <v>12971278.039280904</v>
      </c>
      <c r="U16" s="135"/>
      <c r="V16" s="115" t="s">
        <v>2043</v>
      </c>
      <c r="W16" s="115" t="s">
        <v>2043</v>
      </c>
      <c r="X16" s="115" t="s">
        <v>772</v>
      </c>
    </row>
    <row r="17" spans="1:24">
      <c r="A17" s="135"/>
      <c r="B17" s="135">
        <v>20</v>
      </c>
      <c r="C17" s="82">
        <v>2</v>
      </c>
      <c r="D17" s="82">
        <v>2</v>
      </c>
      <c r="E17" s="82"/>
      <c r="F17" s="83" t="s">
        <v>1109</v>
      </c>
      <c r="G17" s="83">
        <v>8</v>
      </c>
      <c r="H17" s="144">
        <v>44.94</v>
      </c>
      <c r="I17" s="144">
        <v>80.25</v>
      </c>
      <c r="J17" s="144">
        <v>59.2</v>
      </c>
      <c r="K17" s="144"/>
      <c r="L17" s="145">
        <v>182.34</v>
      </c>
      <c r="M17" s="145">
        <v>321.79000000000002</v>
      </c>
      <c r="N17" s="138">
        <v>8930000</v>
      </c>
      <c r="O17" s="138">
        <v>869260000</v>
      </c>
      <c r="P17" s="138">
        <v>306940000</v>
      </c>
      <c r="Q17" s="138">
        <v>562320000</v>
      </c>
      <c r="R17" s="87">
        <f t="shared" si="0"/>
        <v>8930006.4540834203</v>
      </c>
      <c r="S17" s="138">
        <v>869260000</v>
      </c>
      <c r="T17" s="87">
        <f t="shared" si="1"/>
        <v>15759497.514859626</v>
      </c>
      <c r="U17" s="135"/>
      <c r="V17" s="115" t="s">
        <v>2043</v>
      </c>
      <c r="W17" s="115" t="s">
        <v>2043</v>
      </c>
      <c r="X17" s="115" t="s">
        <v>772</v>
      </c>
    </row>
    <row r="18" spans="1:24">
      <c r="A18" s="135"/>
      <c r="B18" s="135">
        <v>20</v>
      </c>
      <c r="C18" s="82">
        <v>2</v>
      </c>
      <c r="D18" s="82">
        <v>2</v>
      </c>
      <c r="E18" s="82"/>
      <c r="F18" s="83" t="s">
        <v>1110</v>
      </c>
      <c r="G18" s="83">
        <v>8</v>
      </c>
      <c r="H18" s="144">
        <v>44.94</v>
      </c>
      <c r="I18" s="144">
        <v>80.25</v>
      </c>
      <c r="J18" s="144">
        <v>59.2</v>
      </c>
      <c r="K18" s="144"/>
      <c r="L18" s="145">
        <v>182.34</v>
      </c>
      <c r="M18" s="145">
        <v>321.79000000000002</v>
      </c>
      <c r="N18" s="138">
        <v>8930000</v>
      </c>
      <c r="O18" s="138">
        <v>869260000</v>
      </c>
      <c r="P18" s="138">
        <v>306940000</v>
      </c>
      <c r="Q18" s="138">
        <v>562320000</v>
      </c>
      <c r="R18" s="87">
        <f t="shared" si="0"/>
        <v>8930006.4540834203</v>
      </c>
      <c r="S18" s="138">
        <v>869260000</v>
      </c>
      <c r="T18" s="87">
        <f t="shared" si="1"/>
        <v>15759497.514859626</v>
      </c>
      <c r="U18" s="135"/>
      <c r="V18" s="115" t="s">
        <v>2043</v>
      </c>
      <c r="W18" s="115" t="s">
        <v>2043</v>
      </c>
      <c r="X18" s="115" t="s">
        <v>772</v>
      </c>
    </row>
    <row r="19" spans="1:24">
      <c r="A19" s="135"/>
      <c r="B19" s="135">
        <v>20</v>
      </c>
      <c r="C19" s="82">
        <v>2</v>
      </c>
      <c r="D19" s="82">
        <v>3</v>
      </c>
      <c r="E19" s="82"/>
      <c r="F19" s="83" t="s">
        <v>2185</v>
      </c>
      <c r="G19" s="83">
        <v>8</v>
      </c>
      <c r="H19" s="144">
        <v>40.229999999999997</v>
      </c>
      <c r="I19" s="144">
        <v>71.84</v>
      </c>
      <c r="J19" s="144">
        <v>53.02</v>
      </c>
      <c r="K19" s="144"/>
      <c r="L19" s="145">
        <v>163.26</v>
      </c>
      <c r="M19" s="145">
        <v>288.12</v>
      </c>
      <c r="N19" s="138">
        <v>6200000</v>
      </c>
      <c r="O19" s="138">
        <v>540360000</v>
      </c>
      <c r="P19" s="138">
        <v>190800000</v>
      </c>
      <c r="Q19" s="138">
        <v>349560000</v>
      </c>
      <c r="R19" s="87">
        <f t="shared" si="0"/>
        <v>6199896.0488226321</v>
      </c>
      <c r="S19" s="138">
        <v>540360000</v>
      </c>
      <c r="T19" s="87">
        <f t="shared" si="1"/>
        <v>10941529.153416496</v>
      </c>
      <c r="U19" s="135"/>
      <c r="V19" s="115" t="s">
        <v>2043</v>
      </c>
      <c r="W19" s="115" t="s">
        <v>2043</v>
      </c>
      <c r="X19" s="115" t="s">
        <v>772</v>
      </c>
    </row>
    <row r="20" spans="1:24">
      <c r="A20" s="135"/>
      <c r="B20" s="135">
        <v>20</v>
      </c>
      <c r="C20" s="82">
        <v>2</v>
      </c>
      <c r="D20" s="82">
        <v>3</v>
      </c>
      <c r="E20" s="82"/>
      <c r="F20" s="83" t="s">
        <v>1125</v>
      </c>
      <c r="G20" s="83">
        <v>8</v>
      </c>
      <c r="H20" s="144">
        <v>40.229999999999997</v>
      </c>
      <c r="I20" s="144">
        <v>71.84</v>
      </c>
      <c r="J20" s="144">
        <v>53.02</v>
      </c>
      <c r="K20" s="144"/>
      <c r="L20" s="145">
        <v>163.26</v>
      </c>
      <c r="M20" s="145">
        <v>288.12</v>
      </c>
      <c r="N20" s="138">
        <v>6200000</v>
      </c>
      <c r="O20" s="138">
        <v>540360000</v>
      </c>
      <c r="P20" s="138">
        <v>190800000</v>
      </c>
      <c r="Q20" s="138">
        <v>349560000</v>
      </c>
      <c r="R20" s="87">
        <f t="shared" si="0"/>
        <v>6199896.0488226321</v>
      </c>
      <c r="S20" s="138">
        <v>540360000</v>
      </c>
      <c r="T20" s="87">
        <f t="shared" si="1"/>
        <v>10941529.153416496</v>
      </c>
      <c r="U20" s="135"/>
      <c r="V20" s="115" t="s">
        <v>2043</v>
      </c>
      <c r="W20" s="115" t="s">
        <v>2043</v>
      </c>
      <c r="X20" s="115" t="s">
        <v>772</v>
      </c>
    </row>
    <row r="21" spans="1:24">
      <c r="A21" s="135"/>
      <c r="B21" s="135">
        <v>20</v>
      </c>
      <c r="C21" s="82">
        <v>2</v>
      </c>
      <c r="D21" s="82">
        <v>3</v>
      </c>
      <c r="E21" s="82"/>
      <c r="F21" s="83" t="s">
        <v>1126</v>
      </c>
      <c r="G21" s="83">
        <v>8</v>
      </c>
      <c r="H21" s="144">
        <v>40.229999999999997</v>
      </c>
      <c r="I21" s="144">
        <v>71.84</v>
      </c>
      <c r="J21" s="144">
        <v>53.02</v>
      </c>
      <c r="K21" s="144"/>
      <c r="L21" s="145">
        <v>163.26</v>
      </c>
      <c r="M21" s="145">
        <v>288.12</v>
      </c>
      <c r="N21" s="138">
        <v>6200000</v>
      </c>
      <c r="O21" s="138">
        <v>540360000</v>
      </c>
      <c r="P21" s="138">
        <v>190800000</v>
      </c>
      <c r="Q21" s="138">
        <v>349560000</v>
      </c>
      <c r="R21" s="87">
        <f t="shared" si="0"/>
        <v>6199896.0488226321</v>
      </c>
      <c r="S21" s="138">
        <v>540360000</v>
      </c>
      <c r="T21" s="87">
        <f t="shared" si="1"/>
        <v>10941529.153416496</v>
      </c>
      <c r="U21" s="135"/>
      <c r="V21" s="115" t="s">
        <v>2043</v>
      </c>
      <c r="W21" s="115" t="s">
        <v>2043</v>
      </c>
      <c r="X21" s="115" t="s">
        <v>772</v>
      </c>
    </row>
    <row r="22" spans="1:24">
      <c r="A22" s="135"/>
      <c r="B22" s="135">
        <v>20</v>
      </c>
      <c r="C22" s="82">
        <v>2</v>
      </c>
      <c r="D22" s="82">
        <v>3</v>
      </c>
      <c r="E22" s="82"/>
      <c r="F22" s="83" t="s">
        <v>1127</v>
      </c>
      <c r="G22" s="83">
        <v>8</v>
      </c>
      <c r="H22" s="144">
        <v>40.229999999999997</v>
      </c>
      <c r="I22" s="144">
        <v>71.84</v>
      </c>
      <c r="J22" s="144">
        <v>53.02</v>
      </c>
      <c r="K22" s="144"/>
      <c r="L22" s="145">
        <v>163.26</v>
      </c>
      <c r="M22" s="145">
        <v>288.12</v>
      </c>
      <c r="N22" s="138">
        <v>6200000</v>
      </c>
      <c r="O22" s="138">
        <v>540360000</v>
      </c>
      <c r="P22" s="138">
        <v>190800000</v>
      </c>
      <c r="Q22" s="138">
        <v>349560000</v>
      </c>
      <c r="R22" s="87">
        <f t="shared" si="0"/>
        <v>6199896.0488226321</v>
      </c>
      <c r="S22" s="138">
        <v>540360000</v>
      </c>
      <c r="T22" s="87">
        <f t="shared" si="1"/>
        <v>10941529.153416496</v>
      </c>
      <c r="U22" s="135"/>
      <c r="V22" s="115" t="s">
        <v>2043</v>
      </c>
      <c r="W22" s="115" t="s">
        <v>2043</v>
      </c>
      <c r="X22" s="115" t="s">
        <v>772</v>
      </c>
    </row>
    <row r="23" spans="1:24">
      <c r="A23" s="135"/>
      <c r="B23" s="135">
        <v>20</v>
      </c>
      <c r="C23" s="82">
        <v>1</v>
      </c>
      <c r="D23" s="82">
        <v>4</v>
      </c>
      <c r="E23" s="82"/>
      <c r="F23" s="83" t="s">
        <v>2187</v>
      </c>
      <c r="G23" s="83">
        <v>8</v>
      </c>
      <c r="H23" s="144">
        <v>40.229999999999997</v>
      </c>
      <c r="I23" s="144">
        <v>71.84</v>
      </c>
      <c r="J23" s="144">
        <v>53.02</v>
      </c>
      <c r="K23" s="144"/>
      <c r="L23" s="145">
        <v>163.26</v>
      </c>
      <c r="M23" s="145">
        <v>288.12</v>
      </c>
      <c r="N23" s="138">
        <v>4900000</v>
      </c>
      <c r="O23" s="138">
        <v>427070000</v>
      </c>
      <c r="P23" s="138">
        <v>150800000</v>
      </c>
      <c r="Q23" s="138">
        <v>276270000</v>
      </c>
      <c r="R23" s="87">
        <f t="shared" si="0"/>
        <v>4900047.3861327292</v>
      </c>
      <c r="S23" s="138">
        <v>427070000</v>
      </c>
      <c r="T23" s="87">
        <f t="shared" si="1"/>
        <v>8647566.1698674634</v>
      </c>
      <c r="U23" s="135"/>
      <c r="V23" s="115" t="s">
        <v>2043</v>
      </c>
      <c r="W23" s="115" t="s">
        <v>2043</v>
      </c>
      <c r="X23" s="115" t="s">
        <v>772</v>
      </c>
    </row>
    <row r="24" spans="1:24">
      <c r="A24" s="135"/>
      <c r="B24" s="135">
        <v>20</v>
      </c>
      <c r="C24" s="82">
        <v>1</v>
      </c>
      <c r="D24" s="82">
        <v>4</v>
      </c>
      <c r="E24" s="82"/>
      <c r="F24" s="83" t="s">
        <v>1142</v>
      </c>
      <c r="G24" s="83">
        <v>8</v>
      </c>
      <c r="H24" s="144">
        <v>40.229999999999997</v>
      </c>
      <c r="I24" s="144">
        <v>71.84</v>
      </c>
      <c r="J24" s="144">
        <v>53.02</v>
      </c>
      <c r="K24" s="144"/>
      <c r="L24" s="145">
        <v>163.26</v>
      </c>
      <c r="M24" s="145">
        <v>288.12</v>
      </c>
      <c r="N24" s="138">
        <v>4900000</v>
      </c>
      <c r="O24" s="138">
        <v>427070000</v>
      </c>
      <c r="P24" s="138">
        <v>150800000</v>
      </c>
      <c r="Q24" s="138">
        <v>276270000</v>
      </c>
      <c r="R24" s="87">
        <f t="shared" si="0"/>
        <v>4900047.3861327292</v>
      </c>
      <c r="S24" s="138">
        <v>427070000</v>
      </c>
      <c r="T24" s="87">
        <f t="shared" si="1"/>
        <v>8647566.1698674634</v>
      </c>
      <c r="U24" s="135"/>
      <c r="V24" s="115" t="s">
        <v>2043</v>
      </c>
      <c r="W24" s="115" t="s">
        <v>2043</v>
      </c>
      <c r="X24" s="115" t="s">
        <v>772</v>
      </c>
    </row>
    <row r="25" spans="1:24">
      <c r="A25" s="135"/>
      <c r="B25" s="135">
        <v>20</v>
      </c>
      <c r="C25" s="82">
        <v>1</v>
      </c>
      <c r="D25" s="82">
        <v>4</v>
      </c>
      <c r="E25" s="82"/>
      <c r="F25" s="83" t="s">
        <v>1143</v>
      </c>
      <c r="G25" s="83">
        <v>8</v>
      </c>
      <c r="H25" s="144">
        <v>40.229999999999997</v>
      </c>
      <c r="I25" s="144">
        <v>71.84</v>
      </c>
      <c r="J25" s="144">
        <v>53.02</v>
      </c>
      <c r="K25" s="144"/>
      <c r="L25" s="145">
        <v>163.26</v>
      </c>
      <c r="M25" s="145">
        <v>288.12</v>
      </c>
      <c r="N25" s="138">
        <v>4900000</v>
      </c>
      <c r="O25" s="138">
        <v>427070000</v>
      </c>
      <c r="P25" s="138">
        <v>150800000</v>
      </c>
      <c r="Q25" s="138">
        <v>276270000</v>
      </c>
      <c r="R25" s="87">
        <f t="shared" si="0"/>
        <v>4900047.3861327292</v>
      </c>
      <c r="S25" s="138">
        <v>427070000</v>
      </c>
      <c r="T25" s="87">
        <f t="shared" si="1"/>
        <v>8647566.1698674634</v>
      </c>
      <c r="U25" s="135"/>
      <c r="V25" s="115" t="s">
        <v>2043</v>
      </c>
      <c r="W25" s="115" t="s">
        <v>2043</v>
      </c>
      <c r="X25" s="115" t="s">
        <v>772</v>
      </c>
    </row>
    <row r="26" spans="1:24">
      <c r="A26" s="135"/>
      <c r="B26" s="135">
        <v>20</v>
      </c>
      <c r="C26" s="82">
        <v>1</v>
      </c>
      <c r="D26" s="82">
        <v>4</v>
      </c>
      <c r="E26" s="82"/>
      <c r="F26" s="83" t="s">
        <v>1144</v>
      </c>
      <c r="G26" s="83">
        <v>8</v>
      </c>
      <c r="H26" s="144">
        <v>40.229999999999997</v>
      </c>
      <c r="I26" s="144">
        <v>71.84</v>
      </c>
      <c r="J26" s="144">
        <v>53.02</v>
      </c>
      <c r="K26" s="144"/>
      <c r="L26" s="145">
        <v>163.26</v>
      </c>
      <c r="M26" s="145">
        <v>288.12</v>
      </c>
      <c r="N26" s="138">
        <v>4900000</v>
      </c>
      <c r="O26" s="138">
        <v>427070000</v>
      </c>
      <c r="P26" s="138">
        <v>150800000</v>
      </c>
      <c r="Q26" s="138">
        <v>276270000</v>
      </c>
      <c r="R26" s="87">
        <f t="shared" si="0"/>
        <v>4900047.3861327292</v>
      </c>
      <c r="S26" s="138">
        <v>427070000</v>
      </c>
      <c r="T26" s="87">
        <f t="shared" si="1"/>
        <v>8647566.1698674634</v>
      </c>
      <c r="U26" s="135"/>
      <c r="V26" s="115" t="s">
        <v>2043</v>
      </c>
      <c r="W26" s="115" t="s">
        <v>2043</v>
      </c>
      <c r="X26" s="115" t="s">
        <v>772</v>
      </c>
    </row>
    <row r="27" spans="1:24">
      <c r="A27" s="135"/>
      <c r="B27" s="135">
        <v>20</v>
      </c>
      <c r="C27" s="82">
        <v>1</v>
      </c>
      <c r="D27" s="82">
        <v>5</v>
      </c>
      <c r="E27" s="82"/>
      <c r="F27" s="83" t="s">
        <v>2188</v>
      </c>
      <c r="G27" s="83">
        <v>8</v>
      </c>
      <c r="H27" s="144">
        <v>40.229999999999997</v>
      </c>
      <c r="I27" s="144">
        <v>71.84</v>
      </c>
      <c r="J27" s="144">
        <v>53.02</v>
      </c>
      <c r="K27" s="144"/>
      <c r="L27" s="145">
        <v>163.26</v>
      </c>
      <c r="M27" s="145">
        <v>288.12</v>
      </c>
      <c r="N27" s="138">
        <v>5000000</v>
      </c>
      <c r="O27" s="138">
        <v>435780000</v>
      </c>
      <c r="P27" s="138">
        <v>153870000</v>
      </c>
      <c r="Q27" s="138">
        <v>281910000</v>
      </c>
      <c r="R27" s="87">
        <f t="shared" si="0"/>
        <v>4999982.7895401707</v>
      </c>
      <c r="S27" s="138">
        <v>435780000</v>
      </c>
      <c r="T27" s="87">
        <f t="shared" si="1"/>
        <v>8823931.4058698658</v>
      </c>
      <c r="U27" s="135"/>
      <c r="V27" s="115" t="s">
        <v>2043</v>
      </c>
      <c r="W27" s="115" t="s">
        <v>2043</v>
      </c>
      <c r="X27" s="115" t="s">
        <v>772</v>
      </c>
    </row>
    <row r="28" spans="1:24">
      <c r="A28" s="135"/>
      <c r="B28" s="135">
        <v>20</v>
      </c>
      <c r="C28" s="82">
        <v>1</v>
      </c>
      <c r="D28" s="82">
        <v>5</v>
      </c>
      <c r="E28" s="82"/>
      <c r="F28" s="83" t="s">
        <v>1159</v>
      </c>
      <c r="G28" s="83">
        <v>8</v>
      </c>
      <c r="H28" s="144">
        <v>40.229999999999997</v>
      </c>
      <c r="I28" s="144">
        <v>71.84</v>
      </c>
      <c r="J28" s="144">
        <v>53.02</v>
      </c>
      <c r="K28" s="144"/>
      <c r="L28" s="145">
        <v>163.26</v>
      </c>
      <c r="M28" s="145">
        <v>288.12</v>
      </c>
      <c r="N28" s="138">
        <v>5000000</v>
      </c>
      <c r="O28" s="138">
        <v>435780000</v>
      </c>
      <c r="P28" s="138">
        <v>153870000</v>
      </c>
      <c r="Q28" s="138">
        <v>281910000</v>
      </c>
      <c r="R28" s="87">
        <f t="shared" si="0"/>
        <v>4999982.7895401707</v>
      </c>
      <c r="S28" s="138">
        <v>435780000</v>
      </c>
      <c r="T28" s="87">
        <f t="shared" si="1"/>
        <v>8823931.4058698658</v>
      </c>
      <c r="U28" s="135"/>
      <c r="V28" s="115" t="s">
        <v>2043</v>
      </c>
      <c r="W28" s="115" t="s">
        <v>2043</v>
      </c>
      <c r="X28" s="115" t="s">
        <v>772</v>
      </c>
    </row>
    <row r="29" spans="1:24">
      <c r="A29" s="135"/>
      <c r="B29" s="135">
        <v>20</v>
      </c>
      <c r="C29" s="82">
        <v>1</v>
      </c>
      <c r="D29" s="82">
        <v>5</v>
      </c>
      <c r="E29" s="82"/>
      <c r="F29" s="83" t="s">
        <v>1160</v>
      </c>
      <c r="G29" s="83">
        <v>8</v>
      </c>
      <c r="H29" s="144">
        <v>40.229999999999997</v>
      </c>
      <c r="I29" s="144">
        <v>71.84</v>
      </c>
      <c r="J29" s="144">
        <v>53.02</v>
      </c>
      <c r="K29" s="144"/>
      <c r="L29" s="145">
        <v>163.26</v>
      </c>
      <c r="M29" s="145">
        <v>288.12</v>
      </c>
      <c r="N29" s="138">
        <v>5000000</v>
      </c>
      <c r="O29" s="138">
        <v>435780000</v>
      </c>
      <c r="P29" s="138">
        <v>153870000</v>
      </c>
      <c r="Q29" s="138">
        <v>281910000</v>
      </c>
      <c r="R29" s="87">
        <f t="shared" si="0"/>
        <v>4999982.7895401707</v>
      </c>
      <c r="S29" s="138">
        <v>435780000</v>
      </c>
      <c r="T29" s="87">
        <f t="shared" si="1"/>
        <v>8823931.4058698658</v>
      </c>
      <c r="U29" s="135"/>
      <c r="V29" s="115" t="s">
        <v>2043</v>
      </c>
      <c r="W29" s="115" t="s">
        <v>2043</v>
      </c>
      <c r="X29" s="115" t="s">
        <v>772</v>
      </c>
    </row>
    <row r="30" spans="1:24">
      <c r="A30" s="135"/>
      <c r="B30" s="135">
        <v>20</v>
      </c>
      <c r="C30" s="82">
        <v>1</v>
      </c>
      <c r="D30" s="82">
        <v>5</v>
      </c>
      <c r="E30" s="82"/>
      <c r="F30" s="83" t="s">
        <v>1161</v>
      </c>
      <c r="G30" s="83" t="s">
        <v>3715</v>
      </c>
      <c r="H30" s="144">
        <v>40.229999999999997</v>
      </c>
      <c r="I30" s="144">
        <v>71.84</v>
      </c>
      <c r="J30" s="144">
        <v>53.02</v>
      </c>
      <c r="K30" s="144"/>
      <c r="L30" s="145">
        <v>163.26</v>
      </c>
      <c r="M30" s="145">
        <v>288.12</v>
      </c>
      <c r="N30" s="138">
        <v>5788125</v>
      </c>
      <c r="O30" s="138">
        <v>504470000</v>
      </c>
      <c r="P30" s="138">
        <v>178130000</v>
      </c>
      <c r="Q30" s="138">
        <v>326340000</v>
      </c>
      <c r="R30" s="87">
        <f t="shared" si="0"/>
        <v>5731160.2259389162</v>
      </c>
      <c r="S30" s="138">
        <v>499506720</v>
      </c>
      <c r="T30" s="87">
        <f t="shared" si="1"/>
        <v>10114307.756324396</v>
      </c>
      <c r="U30" s="135"/>
      <c r="V30" s="115" t="s">
        <v>2043</v>
      </c>
      <c r="W30" s="115" t="s">
        <v>2043</v>
      </c>
      <c r="X30" s="115" t="s">
        <v>772</v>
      </c>
    </row>
    <row r="31" spans="1:24">
      <c r="A31" s="135"/>
      <c r="B31" s="135">
        <v>20</v>
      </c>
      <c r="C31" s="82">
        <v>1</v>
      </c>
      <c r="D31" s="82">
        <v>6</v>
      </c>
      <c r="E31" s="82"/>
      <c r="F31" s="83" t="s">
        <v>2190</v>
      </c>
      <c r="G31" s="83">
        <v>8</v>
      </c>
      <c r="H31" s="144">
        <v>40.229999999999997</v>
      </c>
      <c r="I31" s="144">
        <v>71.84</v>
      </c>
      <c r="J31" s="144">
        <v>53.02</v>
      </c>
      <c r="K31" s="144"/>
      <c r="L31" s="145">
        <v>163.26</v>
      </c>
      <c r="M31" s="145">
        <v>288.12</v>
      </c>
      <c r="N31" s="138">
        <v>5000000</v>
      </c>
      <c r="O31" s="138">
        <v>435780000</v>
      </c>
      <c r="P31" s="138">
        <v>153870000</v>
      </c>
      <c r="Q31" s="138">
        <v>281910000</v>
      </c>
      <c r="R31" s="87">
        <f t="shared" si="0"/>
        <v>4999982.7895401707</v>
      </c>
      <c r="S31" s="138">
        <v>435780000</v>
      </c>
      <c r="T31" s="87">
        <f t="shared" si="1"/>
        <v>8823931.4058698658</v>
      </c>
      <c r="U31" s="135"/>
      <c r="V31" s="115" t="s">
        <v>2043</v>
      </c>
      <c r="W31" s="115" t="s">
        <v>2043</v>
      </c>
      <c r="X31" s="115" t="s">
        <v>772</v>
      </c>
    </row>
    <row r="32" spans="1:24">
      <c r="A32" s="135"/>
      <c r="B32" s="135">
        <v>20</v>
      </c>
      <c r="C32" s="82">
        <v>1</v>
      </c>
      <c r="D32" s="82">
        <v>6</v>
      </c>
      <c r="E32" s="82"/>
      <c r="F32" s="83" t="s">
        <v>1176</v>
      </c>
      <c r="G32" s="83">
        <v>8</v>
      </c>
      <c r="H32" s="144">
        <v>40.229999999999997</v>
      </c>
      <c r="I32" s="144">
        <v>71.84</v>
      </c>
      <c r="J32" s="144">
        <v>53.02</v>
      </c>
      <c r="K32" s="144"/>
      <c r="L32" s="145">
        <v>163.26</v>
      </c>
      <c r="M32" s="145">
        <v>288.12</v>
      </c>
      <c r="N32" s="138">
        <v>5000000</v>
      </c>
      <c r="O32" s="138">
        <v>435780000</v>
      </c>
      <c r="P32" s="138">
        <v>153870000</v>
      </c>
      <c r="Q32" s="138">
        <v>281910000</v>
      </c>
      <c r="R32" s="87">
        <f t="shared" si="0"/>
        <v>4999982.7895401707</v>
      </c>
      <c r="S32" s="138">
        <v>435780000</v>
      </c>
      <c r="T32" s="87">
        <f t="shared" si="1"/>
        <v>8823931.4058698658</v>
      </c>
      <c r="U32" s="135"/>
      <c r="V32" s="115" t="s">
        <v>2043</v>
      </c>
      <c r="W32" s="115" t="s">
        <v>2043</v>
      </c>
      <c r="X32" s="115" t="s">
        <v>772</v>
      </c>
    </row>
    <row r="33" spans="1:24">
      <c r="A33" s="135"/>
      <c r="B33" s="135">
        <v>20</v>
      </c>
      <c r="C33" s="82">
        <v>1</v>
      </c>
      <c r="D33" s="82">
        <v>6</v>
      </c>
      <c r="E33" s="82"/>
      <c r="F33" s="83" t="s">
        <v>1177</v>
      </c>
      <c r="G33" s="83">
        <v>8</v>
      </c>
      <c r="H33" s="144">
        <v>40.229999999999997</v>
      </c>
      <c r="I33" s="144">
        <v>71.84</v>
      </c>
      <c r="J33" s="144">
        <v>53.02</v>
      </c>
      <c r="K33" s="144"/>
      <c r="L33" s="145">
        <v>163.26</v>
      </c>
      <c r="M33" s="145">
        <v>288.12</v>
      </c>
      <c r="N33" s="138">
        <v>5000000</v>
      </c>
      <c r="O33" s="138">
        <v>435780000</v>
      </c>
      <c r="P33" s="138">
        <v>153870000</v>
      </c>
      <c r="Q33" s="138">
        <v>281910000</v>
      </c>
      <c r="R33" s="87">
        <f t="shared" si="0"/>
        <v>4999982.7895401707</v>
      </c>
      <c r="S33" s="138">
        <v>435780000</v>
      </c>
      <c r="T33" s="87">
        <f t="shared" si="1"/>
        <v>8823931.4058698658</v>
      </c>
      <c r="U33" s="135"/>
      <c r="V33" s="115" t="s">
        <v>2043</v>
      </c>
      <c r="W33" s="115" t="s">
        <v>2043</v>
      </c>
      <c r="X33" s="115" t="s">
        <v>772</v>
      </c>
    </row>
    <row r="34" spans="1:24">
      <c r="A34" s="135"/>
      <c r="B34" s="135">
        <v>20</v>
      </c>
      <c r="C34" s="82">
        <v>1</v>
      </c>
      <c r="D34" s="82">
        <v>6</v>
      </c>
      <c r="E34" s="82"/>
      <c r="F34" s="83" t="s">
        <v>1178</v>
      </c>
      <c r="G34" s="83">
        <v>8</v>
      </c>
      <c r="H34" s="144">
        <v>40.229999999999997</v>
      </c>
      <c r="I34" s="144">
        <v>71.84</v>
      </c>
      <c r="J34" s="144">
        <v>53.02</v>
      </c>
      <c r="K34" s="144"/>
      <c r="L34" s="145">
        <v>163.26</v>
      </c>
      <c r="M34" s="145">
        <v>288.12</v>
      </c>
      <c r="N34" s="138">
        <v>5800000</v>
      </c>
      <c r="O34" s="138">
        <v>505500000</v>
      </c>
      <c r="P34" s="138">
        <v>178490000</v>
      </c>
      <c r="Q34" s="138">
        <v>327010000</v>
      </c>
      <c r="R34" s="87">
        <f t="shared" si="0"/>
        <v>5799924.9623951456</v>
      </c>
      <c r="S34" s="138">
        <v>505500000</v>
      </c>
      <c r="T34" s="87">
        <f t="shared" si="1"/>
        <v>10235663.237567618</v>
      </c>
      <c r="U34" s="135"/>
      <c r="V34" s="115" t="s">
        <v>2043</v>
      </c>
      <c r="W34" s="115" t="s">
        <v>2043</v>
      </c>
      <c r="X34" s="115" t="s">
        <v>772</v>
      </c>
    </row>
    <row r="35" spans="1:24">
      <c r="A35" s="135"/>
      <c r="B35" s="135">
        <v>20</v>
      </c>
      <c r="C35" s="83">
        <v>1</v>
      </c>
      <c r="D35" s="82">
        <v>7</v>
      </c>
      <c r="E35" s="82"/>
      <c r="F35" s="83" t="s">
        <v>2191</v>
      </c>
      <c r="G35" s="83">
        <v>8</v>
      </c>
      <c r="H35" s="144">
        <v>40.229999999999997</v>
      </c>
      <c r="I35" s="144">
        <v>71.84</v>
      </c>
      <c r="J35" s="144">
        <v>53.02</v>
      </c>
      <c r="K35" s="144"/>
      <c r="L35" s="145">
        <v>163.26</v>
      </c>
      <c r="M35" s="145">
        <v>288.12</v>
      </c>
      <c r="N35" s="138">
        <v>5100000</v>
      </c>
      <c r="O35" s="138">
        <v>444500000</v>
      </c>
      <c r="P35" s="138">
        <v>156950000</v>
      </c>
      <c r="Q35" s="138">
        <v>287550000</v>
      </c>
      <c r="R35" s="87">
        <f t="shared" si="0"/>
        <v>5100032.929346473</v>
      </c>
      <c r="S35" s="138">
        <v>444500000</v>
      </c>
      <c r="T35" s="87">
        <f t="shared" si="1"/>
        <v>9000499.1277919021</v>
      </c>
      <c r="U35" s="135"/>
      <c r="V35" s="115" t="s">
        <v>2043</v>
      </c>
      <c r="W35" s="115" t="s">
        <v>2043</v>
      </c>
      <c r="X35" s="115" t="s">
        <v>772</v>
      </c>
    </row>
    <row r="36" spans="1:24">
      <c r="A36" s="135"/>
      <c r="B36" s="135">
        <v>20</v>
      </c>
      <c r="C36" s="83">
        <v>1</v>
      </c>
      <c r="D36" s="82">
        <v>7</v>
      </c>
      <c r="E36" s="82"/>
      <c r="F36" s="83" t="s">
        <v>1193</v>
      </c>
      <c r="G36" s="83">
        <v>8</v>
      </c>
      <c r="H36" s="144">
        <v>40.229999999999997</v>
      </c>
      <c r="I36" s="144">
        <v>71.84</v>
      </c>
      <c r="J36" s="144">
        <v>53.02</v>
      </c>
      <c r="K36" s="144"/>
      <c r="L36" s="145">
        <v>163.26</v>
      </c>
      <c r="M36" s="145">
        <v>288.12</v>
      </c>
      <c r="N36" s="138">
        <v>5100000</v>
      </c>
      <c r="O36" s="138">
        <v>444500000</v>
      </c>
      <c r="P36" s="138">
        <v>156950000</v>
      </c>
      <c r="Q36" s="138">
        <v>287550000</v>
      </c>
      <c r="R36" s="87">
        <f t="shared" si="0"/>
        <v>5100032.929346473</v>
      </c>
      <c r="S36" s="138">
        <v>444500000</v>
      </c>
      <c r="T36" s="87">
        <f t="shared" si="1"/>
        <v>9000499.1277919021</v>
      </c>
      <c r="U36" s="135"/>
      <c r="V36" s="115" t="s">
        <v>2043</v>
      </c>
      <c r="W36" s="115" t="s">
        <v>2043</v>
      </c>
      <c r="X36" s="115" t="s">
        <v>772</v>
      </c>
    </row>
    <row r="37" spans="1:24">
      <c r="A37" s="135"/>
      <c r="B37" s="135">
        <v>20</v>
      </c>
      <c r="C37" s="83">
        <v>1</v>
      </c>
      <c r="D37" s="82">
        <v>7</v>
      </c>
      <c r="E37" s="82"/>
      <c r="F37" s="83" t="s">
        <v>1194</v>
      </c>
      <c r="G37" s="83">
        <v>8</v>
      </c>
      <c r="H37" s="144">
        <v>40.229999999999997</v>
      </c>
      <c r="I37" s="144">
        <v>71.84</v>
      </c>
      <c r="J37" s="144">
        <v>53.02</v>
      </c>
      <c r="K37" s="144"/>
      <c r="L37" s="145">
        <v>163.26</v>
      </c>
      <c r="M37" s="145">
        <v>288.12</v>
      </c>
      <c r="N37" s="138">
        <v>5100000</v>
      </c>
      <c r="O37" s="138">
        <v>444500000</v>
      </c>
      <c r="P37" s="138">
        <v>156950000</v>
      </c>
      <c r="Q37" s="138">
        <v>287550000</v>
      </c>
      <c r="R37" s="87">
        <f t="shared" si="0"/>
        <v>5100032.929346473</v>
      </c>
      <c r="S37" s="138">
        <v>444500000</v>
      </c>
      <c r="T37" s="87">
        <f t="shared" si="1"/>
        <v>9000499.1277919021</v>
      </c>
      <c r="U37" s="135"/>
      <c r="V37" s="115" t="s">
        <v>2043</v>
      </c>
      <c r="W37" s="115" t="s">
        <v>2043</v>
      </c>
      <c r="X37" s="115" t="s">
        <v>772</v>
      </c>
    </row>
    <row r="38" spans="1:24">
      <c r="A38" s="135"/>
      <c r="B38" s="135">
        <v>20</v>
      </c>
      <c r="C38" s="83">
        <v>1</v>
      </c>
      <c r="D38" s="82">
        <v>7</v>
      </c>
      <c r="E38" s="82"/>
      <c r="F38" s="83" t="s">
        <v>1195</v>
      </c>
      <c r="G38" s="83">
        <v>8</v>
      </c>
      <c r="H38" s="144">
        <v>40.229999999999997</v>
      </c>
      <c r="I38" s="144">
        <v>71.84</v>
      </c>
      <c r="J38" s="144">
        <v>53.02</v>
      </c>
      <c r="K38" s="144"/>
      <c r="L38" s="145">
        <v>163.26</v>
      </c>
      <c r="M38" s="145">
        <v>288.12</v>
      </c>
      <c r="N38" s="138">
        <v>5313500</v>
      </c>
      <c r="O38" s="138">
        <v>463100000</v>
      </c>
      <c r="P38" s="138">
        <v>163520000</v>
      </c>
      <c r="Q38" s="138">
        <v>299580000</v>
      </c>
      <c r="R38" s="87">
        <f t="shared" si="0"/>
        <v>5313442.6312268879</v>
      </c>
      <c r="S38" s="138">
        <v>463100000</v>
      </c>
      <c r="T38" s="87">
        <f t="shared" si="1"/>
        <v>9377122.9383136779</v>
      </c>
      <c r="U38" s="135"/>
      <c r="V38" s="115" t="s">
        <v>2043</v>
      </c>
      <c r="W38" s="115" t="s">
        <v>2043</v>
      </c>
      <c r="X38" s="115" t="s">
        <v>772</v>
      </c>
    </row>
    <row r="39" spans="1:24">
      <c r="A39" s="135"/>
      <c r="B39" s="135">
        <v>20</v>
      </c>
      <c r="C39" s="82">
        <v>1</v>
      </c>
      <c r="D39" s="82">
        <v>8</v>
      </c>
      <c r="E39" s="82"/>
      <c r="F39" s="83" t="s">
        <v>2203</v>
      </c>
      <c r="G39" s="83">
        <v>8</v>
      </c>
      <c r="H39" s="144">
        <v>40.229999999999997</v>
      </c>
      <c r="I39" s="144">
        <v>71.84</v>
      </c>
      <c r="J39" s="144">
        <v>53.02</v>
      </c>
      <c r="K39" s="144"/>
      <c r="L39" s="145">
        <v>163.26</v>
      </c>
      <c r="M39" s="145">
        <v>288.12</v>
      </c>
      <c r="N39" s="138">
        <v>5200000</v>
      </c>
      <c r="O39" s="138">
        <v>453210000</v>
      </c>
      <c r="P39" s="138">
        <v>160030000</v>
      </c>
      <c r="Q39" s="138">
        <v>293180000</v>
      </c>
      <c r="R39" s="87">
        <f t="shared" si="0"/>
        <v>5199968.3327539144</v>
      </c>
      <c r="S39" s="138">
        <v>453210000</v>
      </c>
      <c r="T39" s="87">
        <f t="shared" si="1"/>
        <v>9176864.3637943044</v>
      </c>
      <c r="U39" s="135"/>
      <c r="V39" s="115" t="s">
        <v>2043</v>
      </c>
      <c r="W39" s="115" t="s">
        <v>2043</v>
      </c>
      <c r="X39" s="115" t="s">
        <v>772</v>
      </c>
    </row>
    <row r="40" spans="1:24">
      <c r="A40" s="135"/>
      <c r="B40" s="135">
        <v>20</v>
      </c>
      <c r="C40" s="82">
        <v>1</v>
      </c>
      <c r="D40" s="82">
        <v>8</v>
      </c>
      <c r="E40" s="82"/>
      <c r="F40" s="83" t="s">
        <v>1210</v>
      </c>
      <c r="G40" s="83">
        <v>8</v>
      </c>
      <c r="H40" s="144">
        <v>40.229999999999997</v>
      </c>
      <c r="I40" s="144">
        <v>71.84</v>
      </c>
      <c r="J40" s="144">
        <v>53.02</v>
      </c>
      <c r="K40" s="144"/>
      <c r="L40" s="145">
        <v>163.26</v>
      </c>
      <c r="M40" s="145">
        <v>288.12</v>
      </c>
      <c r="N40" s="138">
        <v>5200000</v>
      </c>
      <c r="O40" s="138">
        <v>453210000</v>
      </c>
      <c r="P40" s="138">
        <v>160030000</v>
      </c>
      <c r="Q40" s="138">
        <v>293180000</v>
      </c>
      <c r="R40" s="87">
        <f t="shared" si="0"/>
        <v>5199968.3327539144</v>
      </c>
      <c r="S40" s="138">
        <v>453210000</v>
      </c>
      <c r="T40" s="87">
        <f t="shared" si="1"/>
        <v>9176864.3637943044</v>
      </c>
      <c r="U40" s="135"/>
      <c r="V40" s="115" t="s">
        <v>2043</v>
      </c>
      <c r="W40" s="115" t="s">
        <v>2043</v>
      </c>
      <c r="X40" s="115" t="s">
        <v>772</v>
      </c>
    </row>
    <row r="41" spans="1:24">
      <c r="A41" s="135"/>
      <c r="B41" s="135">
        <v>20</v>
      </c>
      <c r="C41" s="82">
        <v>1</v>
      </c>
      <c r="D41" s="82">
        <v>8</v>
      </c>
      <c r="E41" s="82"/>
      <c r="F41" s="83" t="s">
        <v>1211</v>
      </c>
      <c r="G41" s="83">
        <v>8</v>
      </c>
      <c r="H41" s="144">
        <v>40.229999999999997</v>
      </c>
      <c r="I41" s="144">
        <v>71.84</v>
      </c>
      <c r="J41" s="144">
        <v>53.02</v>
      </c>
      <c r="K41" s="144"/>
      <c r="L41" s="145">
        <v>163.26</v>
      </c>
      <c r="M41" s="145">
        <v>288.12</v>
      </c>
      <c r="N41" s="138">
        <v>6030000</v>
      </c>
      <c r="O41" s="138">
        <v>525550000</v>
      </c>
      <c r="P41" s="138">
        <v>185570000</v>
      </c>
      <c r="Q41" s="138">
        <v>339980000</v>
      </c>
      <c r="R41" s="87">
        <f t="shared" si="0"/>
        <v>6029971.4421103233</v>
      </c>
      <c r="S41" s="138">
        <v>525550000</v>
      </c>
      <c r="T41" s="87">
        <f t="shared" si="1"/>
        <v>10641647.506436523</v>
      </c>
      <c r="U41" s="135"/>
      <c r="V41" s="115" t="s">
        <v>2043</v>
      </c>
      <c r="W41" s="115" t="s">
        <v>2043</v>
      </c>
      <c r="X41" s="115" t="s">
        <v>772</v>
      </c>
    </row>
    <row r="42" spans="1:24">
      <c r="A42" s="135"/>
      <c r="B42" s="135">
        <v>20</v>
      </c>
      <c r="C42" s="82">
        <v>1</v>
      </c>
      <c r="D42" s="82">
        <v>8</v>
      </c>
      <c r="E42" s="82"/>
      <c r="F42" s="83" t="s">
        <v>1212</v>
      </c>
      <c r="G42" s="83">
        <v>8</v>
      </c>
      <c r="H42" s="144">
        <v>40.229999999999997</v>
      </c>
      <c r="I42" s="144">
        <v>71.84</v>
      </c>
      <c r="J42" s="144">
        <v>53.02</v>
      </c>
      <c r="K42" s="144"/>
      <c r="L42" s="145">
        <v>163.26</v>
      </c>
      <c r="M42" s="145">
        <v>288.12</v>
      </c>
      <c r="N42" s="138">
        <v>5607900</v>
      </c>
      <c r="O42" s="138">
        <v>488760000</v>
      </c>
      <c r="P42" s="138">
        <v>172580000</v>
      </c>
      <c r="Q42" s="138">
        <v>316180000</v>
      </c>
      <c r="R42" s="87">
        <f t="shared" si="0"/>
        <v>5607856.2307027718</v>
      </c>
      <c r="S42" s="138">
        <v>488760000</v>
      </c>
      <c r="T42" s="87">
        <f t="shared" si="1"/>
        <v>9896701.80809802</v>
      </c>
      <c r="U42" s="135"/>
      <c r="V42" s="115" t="s">
        <v>2043</v>
      </c>
      <c r="W42" s="115" t="s">
        <v>2043</v>
      </c>
      <c r="X42" s="115" t="s">
        <v>772</v>
      </c>
    </row>
    <row r="43" spans="1:24">
      <c r="A43" s="135"/>
      <c r="B43" s="135">
        <v>20</v>
      </c>
      <c r="C43" s="82">
        <v>1</v>
      </c>
      <c r="D43" s="82">
        <v>9</v>
      </c>
      <c r="E43" s="82"/>
      <c r="F43" s="83" t="s">
        <v>2226</v>
      </c>
      <c r="G43" s="83">
        <v>8</v>
      </c>
      <c r="H43" s="144">
        <v>40.229999999999997</v>
      </c>
      <c r="I43" s="144">
        <v>71.84</v>
      </c>
      <c r="J43" s="144">
        <v>53.02</v>
      </c>
      <c r="K43" s="144"/>
      <c r="L43" s="145">
        <v>163.26</v>
      </c>
      <c r="M43" s="145">
        <v>288.12</v>
      </c>
      <c r="N43" s="138">
        <v>5300000</v>
      </c>
      <c r="O43" s="138">
        <v>461930000</v>
      </c>
      <c r="P43" s="138">
        <v>163110000</v>
      </c>
      <c r="Q43" s="138">
        <v>298820000</v>
      </c>
      <c r="R43" s="87">
        <f t="shared" si="0"/>
        <v>5300018.4725602167</v>
      </c>
      <c r="S43" s="138">
        <v>461930000</v>
      </c>
      <c r="T43" s="87">
        <f t="shared" si="1"/>
        <v>9353432.0857163407</v>
      </c>
      <c r="U43" s="135"/>
      <c r="V43" s="115" t="s">
        <v>2043</v>
      </c>
      <c r="W43" s="115" t="s">
        <v>2043</v>
      </c>
      <c r="X43" s="115" t="s">
        <v>772</v>
      </c>
    </row>
    <row r="44" spans="1:24">
      <c r="A44" s="135"/>
      <c r="B44" s="135">
        <v>20</v>
      </c>
      <c r="C44" s="82">
        <v>1</v>
      </c>
      <c r="D44" s="82">
        <v>9</v>
      </c>
      <c r="E44" s="82"/>
      <c r="F44" s="83" t="s">
        <v>1227</v>
      </c>
      <c r="G44" s="83">
        <v>8</v>
      </c>
      <c r="H44" s="144">
        <v>40.229999999999997</v>
      </c>
      <c r="I44" s="144">
        <v>71.84</v>
      </c>
      <c r="J44" s="144">
        <v>53.02</v>
      </c>
      <c r="K44" s="144"/>
      <c r="L44" s="145">
        <v>163.26</v>
      </c>
      <c r="M44" s="145">
        <v>288.12</v>
      </c>
      <c r="N44" s="138">
        <v>5300000</v>
      </c>
      <c r="O44" s="138">
        <v>461930000</v>
      </c>
      <c r="P44" s="138">
        <v>163110000</v>
      </c>
      <c r="Q44" s="138">
        <v>298820000</v>
      </c>
      <c r="R44" s="87">
        <f t="shared" si="0"/>
        <v>5300018.4725602167</v>
      </c>
      <c r="S44" s="138">
        <v>461930000</v>
      </c>
      <c r="T44" s="87">
        <f t="shared" si="1"/>
        <v>9353432.0857163407</v>
      </c>
      <c r="U44" s="135"/>
      <c r="V44" s="115" t="s">
        <v>2043</v>
      </c>
      <c r="W44" s="115" t="s">
        <v>2043</v>
      </c>
      <c r="X44" s="115" t="s">
        <v>772</v>
      </c>
    </row>
    <row r="45" spans="1:24">
      <c r="A45" s="135"/>
      <c r="B45" s="135">
        <v>20</v>
      </c>
      <c r="C45" s="82">
        <v>1</v>
      </c>
      <c r="D45" s="82">
        <v>9</v>
      </c>
      <c r="E45" s="82"/>
      <c r="F45" s="83" t="s">
        <v>1228</v>
      </c>
      <c r="G45" s="83">
        <v>8</v>
      </c>
      <c r="H45" s="144">
        <v>40.229999999999997</v>
      </c>
      <c r="I45" s="144">
        <v>71.84</v>
      </c>
      <c r="J45" s="144">
        <v>53.02</v>
      </c>
      <c r="K45" s="144"/>
      <c r="L45" s="145">
        <v>163.26</v>
      </c>
      <c r="M45" s="145">
        <v>288.12</v>
      </c>
      <c r="N45" s="138">
        <v>5300000</v>
      </c>
      <c r="O45" s="138">
        <v>461930000</v>
      </c>
      <c r="P45" s="138">
        <v>163110000</v>
      </c>
      <c r="Q45" s="138">
        <v>298820000</v>
      </c>
      <c r="R45" s="87">
        <f t="shared" si="0"/>
        <v>5300018.4725602167</v>
      </c>
      <c r="S45" s="138">
        <v>461930000</v>
      </c>
      <c r="T45" s="87">
        <f t="shared" si="1"/>
        <v>9353432.0857163407</v>
      </c>
      <c r="U45" s="135"/>
      <c r="V45" s="115" t="s">
        <v>2043</v>
      </c>
      <c r="W45" s="115" t="s">
        <v>2043</v>
      </c>
      <c r="X45" s="115" t="s">
        <v>772</v>
      </c>
    </row>
    <row r="46" spans="1:24">
      <c r="A46" s="135"/>
      <c r="B46" s="135">
        <v>20</v>
      </c>
      <c r="C46" s="82">
        <v>1</v>
      </c>
      <c r="D46" s="82">
        <v>9</v>
      </c>
      <c r="E46" s="82"/>
      <c r="F46" s="83" t="s">
        <v>1229</v>
      </c>
      <c r="G46" s="83">
        <v>8</v>
      </c>
      <c r="H46" s="144">
        <v>40.229999999999997</v>
      </c>
      <c r="I46" s="144">
        <v>71.84</v>
      </c>
      <c r="J46" s="144">
        <v>53.02</v>
      </c>
      <c r="K46" s="144"/>
      <c r="L46" s="145">
        <v>163.26</v>
      </c>
      <c r="M46" s="145">
        <v>288.12</v>
      </c>
      <c r="N46" s="138">
        <v>5300000</v>
      </c>
      <c r="O46" s="138">
        <v>461930000</v>
      </c>
      <c r="P46" s="138">
        <v>163110000</v>
      </c>
      <c r="Q46" s="138">
        <v>298820000</v>
      </c>
      <c r="R46" s="87">
        <f t="shared" si="0"/>
        <v>5300018.4725602167</v>
      </c>
      <c r="S46" s="138">
        <v>461930000</v>
      </c>
      <c r="T46" s="87">
        <f t="shared" si="1"/>
        <v>9353432.0857163407</v>
      </c>
      <c r="U46" s="135"/>
      <c r="V46" s="115" t="s">
        <v>2043</v>
      </c>
      <c r="W46" s="115" t="s">
        <v>2043</v>
      </c>
      <c r="X46" s="115" t="s">
        <v>772</v>
      </c>
    </row>
    <row r="47" spans="1:24">
      <c r="A47" s="135"/>
      <c r="B47" s="135">
        <v>20</v>
      </c>
      <c r="C47" s="82">
        <v>3</v>
      </c>
      <c r="D47" s="82">
        <v>10</v>
      </c>
      <c r="E47" s="82"/>
      <c r="F47" s="83">
        <v>1001</v>
      </c>
      <c r="G47" s="83">
        <v>8</v>
      </c>
      <c r="H47" s="144">
        <v>40.229999999999997</v>
      </c>
      <c r="I47" s="144">
        <v>71.84</v>
      </c>
      <c r="J47" s="144">
        <v>53.02</v>
      </c>
      <c r="K47" s="144"/>
      <c r="L47" s="145">
        <v>163.26</v>
      </c>
      <c r="M47" s="145">
        <v>288.12</v>
      </c>
      <c r="N47" s="138">
        <v>5350000</v>
      </c>
      <c r="O47" s="138">
        <v>466290000</v>
      </c>
      <c r="P47" s="138">
        <v>164650000</v>
      </c>
      <c r="Q47" s="138">
        <v>301640000</v>
      </c>
      <c r="R47" s="87">
        <f t="shared" si="0"/>
        <v>5350043.5424633678</v>
      </c>
      <c r="S47" s="138">
        <v>466290000</v>
      </c>
      <c r="T47" s="87">
        <f t="shared" si="1"/>
        <v>9441715.9466773588</v>
      </c>
      <c r="U47" s="135"/>
      <c r="V47" s="115" t="s">
        <v>2043</v>
      </c>
      <c r="W47" s="115" t="s">
        <v>2043</v>
      </c>
      <c r="X47" s="115" t="s">
        <v>772</v>
      </c>
    </row>
    <row r="48" spans="1:24">
      <c r="A48" s="135"/>
      <c r="B48" s="135">
        <v>20</v>
      </c>
      <c r="C48" s="82">
        <v>3</v>
      </c>
      <c r="D48" s="82">
        <v>10</v>
      </c>
      <c r="E48" s="82"/>
      <c r="F48" s="83">
        <v>1002</v>
      </c>
      <c r="G48" s="83">
        <v>8</v>
      </c>
      <c r="H48" s="144">
        <v>40.229999999999997</v>
      </c>
      <c r="I48" s="144">
        <v>71.84</v>
      </c>
      <c r="J48" s="144">
        <v>53.02</v>
      </c>
      <c r="K48" s="144"/>
      <c r="L48" s="145">
        <v>163.26</v>
      </c>
      <c r="M48" s="145">
        <v>288.12</v>
      </c>
      <c r="N48" s="138">
        <v>5350000</v>
      </c>
      <c r="O48" s="138">
        <v>466290000</v>
      </c>
      <c r="P48" s="138">
        <v>164650000</v>
      </c>
      <c r="Q48" s="138">
        <v>301640000</v>
      </c>
      <c r="R48" s="87">
        <f t="shared" si="0"/>
        <v>5350043.5424633678</v>
      </c>
      <c r="S48" s="138">
        <v>466290000</v>
      </c>
      <c r="T48" s="87">
        <f t="shared" si="1"/>
        <v>9441715.9466773588</v>
      </c>
      <c r="U48" s="135"/>
      <c r="V48" s="115" t="s">
        <v>2043</v>
      </c>
      <c r="W48" s="115" t="s">
        <v>2043</v>
      </c>
      <c r="X48" s="115" t="s">
        <v>772</v>
      </c>
    </row>
    <row r="49" spans="1:24">
      <c r="A49" s="135"/>
      <c r="B49" s="135">
        <v>20</v>
      </c>
      <c r="C49" s="82">
        <v>3</v>
      </c>
      <c r="D49" s="82">
        <v>10</v>
      </c>
      <c r="E49" s="82"/>
      <c r="F49" s="83">
        <v>1003</v>
      </c>
      <c r="G49" s="83">
        <v>8</v>
      </c>
      <c r="H49" s="144">
        <v>40.229999999999997</v>
      </c>
      <c r="I49" s="144">
        <v>71.84</v>
      </c>
      <c r="J49" s="144">
        <v>53.02</v>
      </c>
      <c r="K49" s="144"/>
      <c r="L49" s="145">
        <v>163.26</v>
      </c>
      <c r="M49" s="145">
        <v>288.12</v>
      </c>
      <c r="N49" s="138">
        <v>5766000</v>
      </c>
      <c r="O49" s="138">
        <v>502550000</v>
      </c>
      <c r="P49" s="138">
        <v>177450000</v>
      </c>
      <c r="Q49" s="138">
        <v>325100000</v>
      </c>
      <c r="R49" s="87">
        <f t="shared" si="0"/>
        <v>5766077.7247313159</v>
      </c>
      <c r="S49" s="138">
        <v>502550000</v>
      </c>
      <c r="T49" s="87">
        <f t="shared" si="1"/>
        <v>10175929.891275186</v>
      </c>
      <c r="U49" s="135"/>
      <c r="V49" s="115" t="s">
        <v>2043</v>
      </c>
      <c r="W49" s="115" t="s">
        <v>2043</v>
      </c>
      <c r="X49" s="115" t="s">
        <v>772</v>
      </c>
    </row>
    <row r="50" spans="1:24">
      <c r="A50" s="135"/>
      <c r="B50" s="135">
        <v>20</v>
      </c>
      <c r="C50" s="82">
        <v>3</v>
      </c>
      <c r="D50" s="82">
        <v>10</v>
      </c>
      <c r="E50" s="82"/>
      <c r="F50" s="83">
        <v>1004</v>
      </c>
      <c r="G50" s="83">
        <v>8</v>
      </c>
      <c r="H50" s="144">
        <v>40.229999999999997</v>
      </c>
      <c r="I50" s="144">
        <v>71.84</v>
      </c>
      <c r="J50" s="144">
        <v>53.02</v>
      </c>
      <c r="K50" s="144"/>
      <c r="L50" s="145">
        <v>163.26</v>
      </c>
      <c r="M50" s="145">
        <v>288.12</v>
      </c>
      <c r="N50" s="138">
        <v>5575500</v>
      </c>
      <c r="O50" s="138">
        <v>485940000</v>
      </c>
      <c r="P50" s="138">
        <v>171590000</v>
      </c>
      <c r="Q50" s="138">
        <v>314350000</v>
      </c>
      <c r="R50" s="87">
        <f t="shared" si="0"/>
        <v>5575500.566224128</v>
      </c>
      <c r="S50" s="138">
        <v>485940000</v>
      </c>
      <c r="T50" s="87">
        <f t="shared" si="1"/>
        <v>9839600.7787608486</v>
      </c>
      <c r="U50" s="135"/>
      <c r="V50" s="115" t="s">
        <v>2043</v>
      </c>
      <c r="W50" s="115" t="s">
        <v>2043</v>
      </c>
      <c r="X50" s="115" t="s">
        <v>772</v>
      </c>
    </row>
    <row r="51" spans="1:24">
      <c r="A51" s="135"/>
      <c r="B51" s="135">
        <v>20</v>
      </c>
      <c r="C51" s="82">
        <v>1</v>
      </c>
      <c r="D51" s="82">
        <v>11</v>
      </c>
      <c r="E51" s="82"/>
      <c r="F51" s="83">
        <v>1101</v>
      </c>
      <c r="G51" s="83">
        <v>8</v>
      </c>
      <c r="H51" s="144">
        <v>40.229999999999997</v>
      </c>
      <c r="I51" s="144">
        <v>71.84</v>
      </c>
      <c r="J51" s="144">
        <v>53.02</v>
      </c>
      <c r="K51" s="144"/>
      <c r="L51" s="145">
        <v>163.26</v>
      </c>
      <c r="M51" s="145">
        <v>288.12</v>
      </c>
      <c r="N51" s="138">
        <v>5350000</v>
      </c>
      <c r="O51" s="138">
        <v>466290000</v>
      </c>
      <c r="P51" s="138">
        <v>164650000</v>
      </c>
      <c r="Q51" s="138">
        <v>301640000</v>
      </c>
      <c r="R51" s="87">
        <f t="shared" si="0"/>
        <v>5350043.5424633678</v>
      </c>
      <c r="S51" s="138">
        <v>466290000</v>
      </c>
      <c r="T51" s="87">
        <f t="shared" si="1"/>
        <v>9441715.9466773588</v>
      </c>
      <c r="U51" s="135"/>
      <c r="V51" s="115" t="s">
        <v>2043</v>
      </c>
      <c r="W51" s="115" t="s">
        <v>2043</v>
      </c>
      <c r="X51" s="115" t="s">
        <v>772</v>
      </c>
    </row>
    <row r="52" spans="1:24">
      <c r="A52" s="135"/>
      <c r="B52" s="135">
        <v>20</v>
      </c>
      <c r="C52" s="82">
        <v>1</v>
      </c>
      <c r="D52" s="82">
        <v>11</v>
      </c>
      <c r="E52" s="82"/>
      <c r="F52" s="83">
        <v>1102</v>
      </c>
      <c r="G52" s="83">
        <v>8</v>
      </c>
      <c r="H52" s="144">
        <v>40.229999999999997</v>
      </c>
      <c r="I52" s="144">
        <v>71.84</v>
      </c>
      <c r="J52" s="144">
        <v>53.02</v>
      </c>
      <c r="K52" s="144"/>
      <c r="L52" s="145">
        <v>163.26</v>
      </c>
      <c r="M52" s="145">
        <v>288.12</v>
      </c>
      <c r="N52" s="138">
        <v>5350000</v>
      </c>
      <c r="O52" s="138">
        <v>466290000</v>
      </c>
      <c r="P52" s="138">
        <v>164650000</v>
      </c>
      <c r="Q52" s="138">
        <v>301640000</v>
      </c>
      <c r="R52" s="87">
        <f t="shared" si="0"/>
        <v>5350043.5424633678</v>
      </c>
      <c r="S52" s="138">
        <v>466290000</v>
      </c>
      <c r="T52" s="87">
        <f t="shared" si="1"/>
        <v>9441715.9466773588</v>
      </c>
      <c r="U52" s="135"/>
      <c r="V52" s="115" t="s">
        <v>2043</v>
      </c>
      <c r="W52" s="115" t="s">
        <v>2043</v>
      </c>
      <c r="X52" s="115" t="s">
        <v>772</v>
      </c>
    </row>
    <row r="53" spans="1:24">
      <c r="A53" s="135"/>
      <c r="B53" s="135">
        <v>20</v>
      </c>
      <c r="C53" s="82">
        <v>1</v>
      </c>
      <c r="D53" s="82">
        <v>11</v>
      </c>
      <c r="E53" s="82"/>
      <c r="F53" s="83">
        <v>1103</v>
      </c>
      <c r="G53" s="83">
        <v>8</v>
      </c>
      <c r="H53" s="144">
        <v>40.229999999999997</v>
      </c>
      <c r="I53" s="144">
        <v>71.84</v>
      </c>
      <c r="J53" s="144">
        <v>53.02</v>
      </c>
      <c r="K53" s="144"/>
      <c r="L53" s="145">
        <v>163.26</v>
      </c>
      <c r="M53" s="145">
        <v>288.12</v>
      </c>
      <c r="N53" s="138">
        <v>6200000</v>
      </c>
      <c r="O53" s="138">
        <v>540360000</v>
      </c>
      <c r="P53" s="138">
        <v>190800000</v>
      </c>
      <c r="Q53" s="138">
        <v>349560000</v>
      </c>
      <c r="R53" s="87">
        <f t="shared" si="0"/>
        <v>6199896.0488226321</v>
      </c>
      <c r="S53" s="138">
        <v>540360000</v>
      </c>
      <c r="T53" s="87">
        <f t="shared" si="1"/>
        <v>10941529.153416496</v>
      </c>
      <c r="U53" s="135"/>
      <c r="V53" s="115" t="s">
        <v>2043</v>
      </c>
      <c r="W53" s="115" t="s">
        <v>2043</v>
      </c>
      <c r="X53" s="115" t="s">
        <v>772</v>
      </c>
    </row>
    <row r="54" spans="1:24">
      <c r="A54" s="135"/>
      <c r="B54" s="135">
        <v>20</v>
      </c>
      <c r="C54" s="82">
        <v>1</v>
      </c>
      <c r="D54" s="82">
        <v>11</v>
      </c>
      <c r="E54" s="82"/>
      <c r="F54" s="83">
        <v>1104</v>
      </c>
      <c r="G54" s="83">
        <v>8</v>
      </c>
      <c r="H54" s="144">
        <v>40.229999999999997</v>
      </c>
      <c r="I54" s="144">
        <v>71.84</v>
      </c>
      <c r="J54" s="144">
        <v>53.02</v>
      </c>
      <c r="K54" s="144"/>
      <c r="L54" s="145">
        <v>163.26</v>
      </c>
      <c r="M54" s="145">
        <v>288.12</v>
      </c>
      <c r="N54" s="138">
        <v>6200000</v>
      </c>
      <c r="O54" s="138">
        <v>540360000</v>
      </c>
      <c r="P54" s="138">
        <v>190800000</v>
      </c>
      <c r="Q54" s="138">
        <v>349560000</v>
      </c>
      <c r="R54" s="87">
        <f t="shared" si="0"/>
        <v>6199896.0488226321</v>
      </c>
      <c r="S54" s="138">
        <v>540360000</v>
      </c>
      <c r="T54" s="87">
        <f t="shared" si="1"/>
        <v>10941529.153416496</v>
      </c>
      <c r="U54" s="135"/>
      <c r="V54" s="115" t="s">
        <v>2043</v>
      </c>
      <c r="W54" s="115" t="s">
        <v>2043</v>
      </c>
      <c r="X54" s="115" t="s">
        <v>772</v>
      </c>
    </row>
    <row r="55" spans="1:24">
      <c r="A55" s="135"/>
      <c r="B55" s="135">
        <v>20</v>
      </c>
      <c r="C55" s="82">
        <v>1</v>
      </c>
      <c r="D55" s="82">
        <v>12</v>
      </c>
      <c r="E55" s="82"/>
      <c r="F55" s="83">
        <v>1201</v>
      </c>
      <c r="G55" s="83">
        <v>8</v>
      </c>
      <c r="H55" s="144">
        <v>40.229999999999997</v>
      </c>
      <c r="I55" s="144">
        <v>71.84</v>
      </c>
      <c r="J55" s="144">
        <v>53.02</v>
      </c>
      <c r="K55" s="144"/>
      <c r="L55" s="145">
        <v>163.26</v>
      </c>
      <c r="M55" s="145">
        <v>288.12</v>
      </c>
      <c r="N55" s="138">
        <v>5400000</v>
      </c>
      <c r="O55" s="138">
        <v>470640000</v>
      </c>
      <c r="P55" s="138">
        <v>166180000</v>
      </c>
      <c r="Q55" s="138">
        <v>304460000</v>
      </c>
      <c r="R55" s="87">
        <f t="shared" si="0"/>
        <v>5399953.8759676581</v>
      </c>
      <c r="S55" s="138">
        <v>470640000</v>
      </c>
      <c r="T55" s="87">
        <f t="shared" si="1"/>
        <v>9529797.3217187431</v>
      </c>
      <c r="U55" s="135"/>
      <c r="V55" s="115" t="s">
        <v>2043</v>
      </c>
      <c r="W55" s="115" t="s">
        <v>2043</v>
      </c>
      <c r="X55" s="115" t="s">
        <v>772</v>
      </c>
    </row>
    <row r="56" spans="1:24">
      <c r="A56" s="135"/>
      <c r="B56" s="135">
        <v>20</v>
      </c>
      <c r="C56" s="82">
        <v>1</v>
      </c>
      <c r="D56" s="82">
        <v>12</v>
      </c>
      <c r="E56" s="82"/>
      <c r="F56" s="83">
        <v>1202</v>
      </c>
      <c r="G56" s="83">
        <v>8</v>
      </c>
      <c r="H56" s="144">
        <v>40.229999999999997</v>
      </c>
      <c r="I56" s="144">
        <v>71.84</v>
      </c>
      <c r="J56" s="144">
        <v>53.02</v>
      </c>
      <c r="K56" s="144"/>
      <c r="L56" s="145">
        <v>163.26</v>
      </c>
      <c r="M56" s="145">
        <v>288.12</v>
      </c>
      <c r="N56" s="138">
        <v>5400000</v>
      </c>
      <c r="O56" s="138">
        <v>470640000</v>
      </c>
      <c r="P56" s="138">
        <v>166180000</v>
      </c>
      <c r="Q56" s="138">
        <v>304460000</v>
      </c>
      <c r="R56" s="87">
        <f t="shared" si="0"/>
        <v>5399953.8759676581</v>
      </c>
      <c r="S56" s="138">
        <v>470640000</v>
      </c>
      <c r="T56" s="87">
        <f t="shared" si="1"/>
        <v>9529797.3217187431</v>
      </c>
      <c r="U56" s="135"/>
      <c r="V56" s="115" t="s">
        <v>2043</v>
      </c>
      <c r="W56" s="115" t="s">
        <v>2043</v>
      </c>
      <c r="X56" s="115" t="s">
        <v>772</v>
      </c>
    </row>
    <row r="57" spans="1:24">
      <c r="A57" s="135"/>
      <c r="B57" s="135">
        <v>20</v>
      </c>
      <c r="C57" s="82">
        <v>1</v>
      </c>
      <c r="D57" s="82">
        <v>12</v>
      </c>
      <c r="E57" s="82"/>
      <c r="F57" s="83">
        <v>1203</v>
      </c>
      <c r="G57" s="83">
        <v>8</v>
      </c>
      <c r="H57" s="144">
        <v>40.229999999999997</v>
      </c>
      <c r="I57" s="144">
        <v>71.84</v>
      </c>
      <c r="J57" s="144">
        <v>53.02</v>
      </c>
      <c r="K57" s="144"/>
      <c r="L57" s="145">
        <v>163.26</v>
      </c>
      <c r="M57" s="145">
        <v>288.12</v>
      </c>
      <c r="N57" s="138">
        <v>5400000</v>
      </c>
      <c r="O57" s="138">
        <v>470640000</v>
      </c>
      <c r="P57" s="138">
        <v>166180000</v>
      </c>
      <c r="Q57" s="138">
        <v>304460000</v>
      </c>
      <c r="R57" s="87">
        <f t="shared" si="0"/>
        <v>5399953.8759676581</v>
      </c>
      <c r="S57" s="138">
        <v>470640000</v>
      </c>
      <c r="T57" s="87">
        <f t="shared" si="1"/>
        <v>9529797.3217187431</v>
      </c>
      <c r="U57" s="135"/>
      <c r="V57" s="115" t="s">
        <v>2043</v>
      </c>
      <c r="W57" s="115" t="s">
        <v>2043</v>
      </c>
      <c r="X57" s="115" t="s">
        <v>772</v>
      </c>
    </row>
    <row r="58" spans="1:24">
      <c r="A58" s="135"/>
      <c r="B58" s="135">
        <v>20</v>
      </c>
      <c r="C58" s="82">
        <v>1</v>
      </c>
      <c r="D58" s="82">
        <v>12</v>
      </c>
      <c r="E58" s="82"/>
      <c r="F58" s="83">
        <v>1204</v>
      </c>
      <c r="G58" s="83">
        <v>8</v>
      </c>
      <c r="H58" s="144">
        <v>40.229999999999997</v>
      </c>
      <c r="I58" s="144">
        <v>71.84</v>
      </c>
      <c r="J58" s="144">
        <v>53.02</v>
      </c>
      <c r="K58" s="144"/>
      <c r="L58" s="145">
        <v>163.26</v>
      </c>
      <c r="M58" s="145">
        <v>288.12</v>
      </c>
      <c r="N58" s="138">
        <v>6260000</v>
      </c>
      <c r="O58" s="138">
        <v>545600000</v>
      </c>
      <c r="P58" s="138">
        <v>192650000</v>
      </c>
      <c r="Q58" s="138">
        <v>352950000</v>
      </c>
      <c r="R58" s="87">
        <f t="shared" si="0"/>
        <v>6260017.9218255021</v>
      </c>
      <c r="S58" s="138">
        <v>545600000</v>
      </c>
      <c r="T58" s="87">
        <f t="shared" si="1"/>
        <v>11047631.775305426</v>
      </c>
      <c r="U58" s="135"/>
      <c r="V58" s="115" t="s">
        <v>2043</v>
      </c>
      <c r="W58" s="115" t="s">
        <v>2043</v>
      </c>
      <c r="X58" s="115" t="s">
        <v>772</v>
      </c>
    </row>
    <row r="59" spans="1:24">
      <c r="A59" s="135"/>
      <c r="B59" s="135">
        <v>20</v>
      </c>
      <c r="C59" s="82">
        <v>1</v>
      </c>
      <c r="D59" s="82">
        <v>13</v>
      </c>
      <c r="E59" s="82"/>
      <c r="F59" s="83">
        <v>1301</v>
      </c>
      <c r="G59" s="83">
        <v>8</v>
      </c>
      <c r="H59" s="144">
        <v>40.229999999999997</v>
      </c>
      <c r="I59" s="144">
        <v>71.84</v>
      </c>
      <c r="J59" s="144">
        <v>53.02</v>
      </c>
      <c r="K59" s="144"/>
      <c r="L59" s="145">
        <v>163.26</v>
      </c>
      <c r="M59" s="145">
        <v>288.12</v>
      </c>
      <c r="N59" s="138">
        <v>5400000</v>
      </c>
      <c r="O59" s="138">
        <v>470640000</v>
      </c>
      <c r="P59" s="138">
        <v>166180000</v>
      </c>
      <c r="Q59" s="138">
        <v>304460000</v>
      </c>
      <c r="R59" s="87">
        <f t="shared" si="0"/>
        <v>5399953.8759676581</v>
      </c>
      <c r="S59" s="138">
        <v>470640000</v>
      </c>
      <c r="T59" s="87">
        <f t="shared" si="1"/>
        <v>9529797.3217187431</v>
      </c>
      <c r="U59" s="135"/>
      <c r="V59" s="115" t="s">
        <v>2043</v>
      </c>
      <c r="W59" s="115" t="s">
        <v>2043</v>
      </c>
      <c r="X59" s="115" t="s">
        <v>772</v>
      </c>
    </row>
    <row r="60" spans="1:24">
      <c r="A60" s="135"/>
      <c r="B60" s="135">
        <v>20</v>
      </c>
      <c r="C60" s="82">
        <v>1</v>
      </c>
      <c r="D60" s="82">
        <v>13</v>
      </c>
      <c r="E60" s="82"/>
      <c r="F60" s="83">
        <v>1302</v>
      </c>
      <c r="G60" s="83">
        <v>8</v>
      </c>
      <c r="H60" s="144">
        <v>40.229999999999997</v>
      </c>
      <c r="I60" s="144">
        <v>71.84</v>
      </c>
      <c r="J60" s="144">
        <v>53.02</v>
      </c>
      <c r="K60" s="144"/>
      <c r="L60" s="145">
        <v>163.26</v>
      </c>
      <c r="M60" s="145">
        <v>288.12</v>
      </c>
      <c r="N60" s="138">
        <v>5400000</v>
      </c>
      <c r="O60" s="138">
        <v>470640000</v>
      </c>
      <c r="P60" s="138">
        <v>166180000</v>
      </c>
      <c r="Q60" s="138">
        <v>304460000</v>
      </c>
      <c r="R60" s="87">
        <f t="shared" si="0"/>
        <v>5399953.8759676581</v>
      </c>
      <c r="S60" s="138">
        <v>470640000</v>
      </c>
      <c r="T60" s="87">
        <f t="shared" si="1"/>
        <v>9529797.3217187431</v>
      </c>
      <c r="U60" s="135"/>
      <c r="V60" s="115" t="s">
        <v>2043</v>
      </c>
      <c r="W60" s="115" t="s">
        <v>2043</v>
      </c>
      <c r="X60" s="115" t="s">
        <v>772</v>
      </c>
    </row>
    <row r="61" spans="1:24">
      <c r="A61" s="135"/>
      <c r="B61" s="135">
        <v>20</v>
      </c>
      <c r="C61" s="82">
        <v>1</v>
      </c>
      <c r="D61" s="82">
        <v>13</v>
      </c>
      <c r="E61" s="82"/>
      <c r="F61" s="83">
        <v>1303</v>
      </c>
      <c r="G61" s="83">
        <v>8</v>
      </c>
      <c r="H61" s="144">
        <v>40.229999999999997</v>
      </c>
      <c r="I61" s="144">
        <v>71.84</v>
      </c>
      <c r="J61" s="144">
        <v>53.02</v>
      </c>
      <c r="K61" s="144"/>
      <c r="L61" s="145">
        <v>163.26</v>
      </c>
      <c r="M61" s="145">
        <v>288.12</v>
      </c>
      <c r="N61" s="138">
        <v>6260000</v>
      </c>
      <c r="O61" s="138">
        <v>545600000</v>
      </c>
      <c r="P61" s="138">
        <v>192650000</v>
      </c>
      <c r="Q61" s="138">
        <v>352950000</v>
      </c>
      <c r="R61" s="87">
        <f t="shared" si="0"/>
        <v>6260017.9218255021</v>
      </c>
      <c r="S61" s="138">
        <v>545600000</v>
      </c>
      <c r="T61" s="87">
        <f t="shared" si="1"/>
        <v>11047631.775305426</v>
      </c>
      <c r="U61" s="135"/>
      <c r="V61" s="115" t="s">
        <v>2043</v>
      </c>
      <c r="W61" s="115" t="s">
        <v>2043</v>
      </c>
      <c r="X61" s="115" t="s">
        <v>772</v>
      </c>
    </row>
    <row r="62" spans="1:24">
      <c r="A62" s="135"/>
      <c r="B62" s="135">
        <v>20</v>
      </c>
      <c r="C62" s="82">
        <v>1</v>
      </c>
      <c r="D62" s="82">
        <v>13</v>
      </c>
      <c r="E62" s="82"/>
      <c r="F62" s="83">
        <v>1304</v>
      </c>
      <c r="G62" s="83">
        <v>8</v>
      </c>
      <c r="H62" s="144">
        <v>40.229999999999997</v>
      </c>
      <c r="I62" s="144">
        <v>71.84</v>
      </c>
      <c r="J62" s="144">
        <v>53.02</v>
      </c>
      <c r="K62" s="144"/>
      <c r="L62" s="145">
        <v>163.26</v>
      </c>
      <c r="M62" s="145">
        <v>288.12</v>
      </c>
      <c r="N62" s="138">
        <v>6260000</v>
      </c>
      <c r="O62" s="138">
        <v>545600000</v>
      </c>
      <c r="P62" s="138">
        <v>192650000</v>
      </c>
      <c r="Q62" s="138">
        <v>352950000</v>
      </c>
      <c r="R62" s="87">
        <f t="shared" si="0"/>
        <v>6260017.9218255021</v>
      </c>
      <c r="S62" s="138">
        <v>545600000</v>
      </c>
      <c r="T62" s="87">
        <f t="shared" si="1"/>
        <v>11047631.775305426</v>
      </c>
      <c r="U62" s="135"/>
      <c r="V62" s="115" t="s">
        <v>2043</v>
      </c>
      <c r="W62" s="115" t="s">
        <v>2043</v>
      </c>
      <c r="X62" s="115" t="s">
        <v>772</v>
      </c>
    </row>
    <row r="63" spans="1:24">
      <c r="A63" s="135"/>
      <c r="B63" s="135">
        <v>20</v>
      </c>
      <c r="C63" s="82">
        <v>1</v>
      </c>
      <c r="D63" s="82">
        <v>14</v>
      </c>
      <c r="E63" s="82"/>
      <c r="F63" s="83" t="s">
        <v>2275</v>
      </c>
      <c r="G63" s="83">
        <v>8</v>
      </c>
      <c r="H63" s="144">
        <v>40.229999999999997</v>
      </c>
      <c r="I63" s="144">
        <v>71.84</v>
      </c>
      <c r="J63" s="144">
        <v>53.02</v>
      </c>
      <c r="K63" s="144"/>
      <c r="L63" s="145">
        <v>163.26</v>
      </c>
      <c r="M63" s="145">
        <v>288.12</v>
      </c>
      <c r="N63" s="138">
        <v>5450000</v>
      </c>
      <c r="O63" s="138">
        <v>475000000</v>
      </c>
      <c r="P63" s="138">
        <v>167720000</v>
      </c>
      <c r="Q63" s="138">
        <v>307280000</v>
      </c>
      <c r="R63" s="87">
        <f t="shared" si="0"/>
        <v>5449978.9458708093</v>
      </c>
      <c r="S63" s="138">
        <v>475000000</v>
      </c>
      <c r="T63" s="87">
        <f t="shared" si="1"/>
        <v>9618081.1826797612</v>
      </c>
      <c r="U63" s="135"/>
      <c r="V63" s="115" t="s">
        <v>2043</v>
      </c>
      <c r="W63" s="115" t="s">
        <v>2043</v>
      </c>
      <c r="X63" s="115" t="s">
        <v>772</v>
      </c>
    </row>
    <row r="64" spans="1:24">
      <c r="A64" s="135"/>
      <c r="B64" s="135">
        <v>20</v>
      </c>
      <c r="C64" s="82">
        <v>1</v>
      </c>
      <c r="D64" s="82">
        <v>14</v>
      </c>
      <c r="E64" s="82"/>
      <c r="F64" s="83" t="s">
        <v>2122</v>
      </c>
      <c r="G64" s="83">
        <v>8</v>
      </c>
      <c r="H64" s="144">
        <v>40.229999999999997</v>
      </c>
      <c r="I64" s="144">
        <v>71.84</v>
      </c>
      <c r="J64" s="144">
        <v>53.02</v>
      </c>
      <c r="K64" s="144"/>
      <c r="L64" s="145">
        <v>163.26</v>
      </c>
      <c r="M64" s="145">
        <v>288.12</v>
      </c>
      <c r="N64" s="138">
        <v>5450000</v>
      </c>
      <c r="O64" s="138">
        <v>475000000</v>
      </c>
      <c r="P64" s="138">
        <v>167720000</v>
      </c>
      <c r="Q64" s="138">
        <v>307280000</v>
      </c>
      <c r="R64" s="87">
        <f t="shared" si="0"/>
        <v>5449978.9458708093</v>
      </c>
      <c r="S64" s="138">
        <v>475000000</v>
      </c>
      <c r="T64" s="87">
        <f t="shared" si="1"/>
        <v>9618081.1826797612</v>
      </c>
      <c r="U64" s="135"/>
      <c r="V64" s="115" t="s">
        <v>2043</v>
      </c>
      <c r="W64" s="115" t="s">
        <v>2043</v>
      </c>
      <c r="X64" s="115" t="s">
        <v>772</v>
      </c>
    </row>
    <row r="65" spans="1:24">
      <c r="A65" s="135"/>
      <c r="B65" s="135">
        <v>20</v>
      </c>
      <c r="C65" s="82">
        <v>1</v>
      </c>
      <c r="D65" s="82">
        <v>14</v>
      </c>
      <c r="E65" s="82"/>
      <c r="F65" s="83" t="s">
        <v>2123</v>
      </c>
      <c r="G65" s="83">
        <v>8</v>
      </c>
      <c r="H65" s="144">
        <v>40.229999999999997</v>
      </c>
      <c r="I65" s="144">
        <v>71.84</v>
      </c>
      <c r="J65" s="144">
        <v>53.02</v>
      </c>
      <c r="K65" s="144"/>
      <c r="L65" s="145">
        <v>163.26</v>
      </c>
      <c r="M65" s="145">
        <v>288.12</v>
      </c>
      <c r="N65" s="138">
        <v>6320000</v>
      </c>
      <c r="O65" s="138">
        <v>550830000</v>
      </c>
      <c r="P65" s="138">
        <v>194500000</v>
      </c>
      <c r="Q65" s="138">
        <v>356330000</v>
      </c>
      <c r="R65" s="87">
        <f t="shared" si="0"/>
        <v>6320025.0584295113</v>
      </c>
      <c r="S65" s="138">
        <v>550830000</v>
      </c>
      <c r="T65" s="87">
        <f t="shared" si="1"/>
        <v>11153531.911274722</v>
      </c>
      <c r="U65" s="135"/>
      <c r="V65" s="115" t="s">
        <v>2043</v>
      </c>
      <c r="W65" s="115" t="s">
        <v>2043</v>
      </c>
      <c r="X65" s="115" t="s">
        <v>772</v>
      </c>
    </row>
    <row r="66" spans="1:24">
      <c r="A66" s="135"/>
      <c r="B66" s="135">
        <v>20</v>
      </c>
      <c r="C66" s="82">
        <v>1</v>
      </c>
      <c r="D66" s="82">
        <v>14</v>
      </c>
      <c r="E66" s="82"/>
      <c r="F66" s="83" t="s">
        <v>2124</v>
      </c>
      <c r="G66" s="83">
        <v>8</v>
      </c>
      <c r="H66" s="144">
        <v>40.229999999999997</v>
      </c>
      <c r="I66" s="144">
        <v>71.84</v>
      </c>
      <c r="J66" s="144">
        <v>53.02</v>
      </c>
      <c r="K66" s="144"/>
      <c r="L66" s="145">
        <v>163.26</v>
      </c>
      <c r="M66" s="145">
        <v>288.12</v>
      </c>
      <c r="N66" s="138">
        <v>6320000</v>
      </c>
      <c r="O66" s="138">
        <v>550830000</v>
      </c>
      <c r="P66" s="138">
        <v>194500000</v>
      </c>
      <c r="Q66" s="138">
        <v>356330000</v>
      </c>
      <c r="R66" s="87">
        <f t="shared" si="0"/>
        <v>6320025.0584295113</v>
      </c>
      <c r="S66" s="138">
        <v>550830000</v>
      </c>
      <c r="T66" s="87">
        <f t="shared" si="1"/>
        <v>11153531.911274722</v>
      </c>
      <c r="U66" s="135"/>
      <c r="V66" s="115" t="s">
        <v>2043</v>
      </c>
      <c r="W66" s="115" t="s">
        <v>2043</v>
      </c>
      <c r="X66" s="115" t="s">
        <v>772</v>
      </c>
    </row>
    <row r="67" spans="1:24">
      <c r="A67" s="135"/>
      <c r="B67" s="135">
        <v>20</v>
      </c>
      <c r="C67" s="82">
        <v>1</v>
      </c>
      <c r="D67" s="82">
        <v>15</v>
      </c>
      <c r="E67" s="82"/>
      <c r="F67" s="83" t="s">
        <v>2276</v>
      </c>
      <c r="G67" s="83">
        <v>8</v>
      </c>
      <c r="H67" s="144">
        <v>40.229999999999997</v>
      </c>
      <c r="I67" s="144">
        <v>71.84</v>
      </c>
      <c r="J67" s="144">
        <v>53.02</v>
      </c>
      <c r="K67" s="144"/>
      <c r="L67" s="145">
        <v>163.26</v>
      </c>
      <c r="M67" s="145">
        <v>288.12</v>
      </c>
      <c r="N67" s="138">
        <v>5450000</v>
      </c>
      <c r="O67" s="138">
        <v>475000000</v>
      </c>
      <c r="P67" s="138">
        <v>167720000</v>
      </c>
      <c r="Q67" s="138">
        <v>307280000</v>
      </c>
      <c r="R67" s="87">
        <f t="shared" ref="R67:R90" si="2">S67/(M67*0.3025)</f>
        <v>5449978.9458708093</v>
      </c>
      <c r="S67" s="138">
        <v>475000000</v>
      </c>
      <c r="T67" s="87">
        <f t="shared" ref="T67:T90" si="3">S67/(L67*0.3025)</f>
        <v>9618081.1826797612</v>
      </c>
      <c r="U67" s="135"/>
      <c r="V67" s="115" t="s">
        <v>2043</v>
      </c>
      <c r="W67" s="115" t="s">
        <v>2043</v>
      </c>
      <c r="X67" s="115" t="s">
        <v>772</v>
      </c>
    </row>
    <row r="68" spans="1:24">
      <c r="A68" s="135"/>
      <c r="B68" s="135">
        <v>20</v>
      </c>
      <c r="C68" s="82">
        <v>1</v>
      </c>
      <c r="D68" s="82">
        <v>15</v>
      </c>
      <c r="E68" s="82"/>
      <c r="F68" s="83" t="s">
        <v>2134</v>
      </c>
      <c r="G68" s="83">
        <v>8</v>
      </c>
      <c r="H68" s="144">
        <v>40.229999999999997</v>
      </c>
      <c r="I68" s="144">
        <v>71.84</v>
      </c>
      <c r="J68" s="144">
        <v>53.02</v>
      </c>
      <c r="K68" s="144"/>
      <c r="L68" s="145">
        <v>163.26</v>
      </c>
      <c r="M68" s="145">
        <v>288.12</v>
      </c>
      <c r="N68" s="138">
        <v>5450000</v>
      </c>
      <c r="O68" s="138">
        <v>475000000</v>
      </c>
      <c r="P68" s="138">
        <v>167720000</v>
      </c>
      <c r="Q68" s="138">
        <v>307280000</v>
      </c>
      <c r="R68" s="87">
        <f t="shared" si="2"/>
        <v>5449978.9458708093</v>
      </c>
      <c r="S68" s="138">
        <v>475000000</v>
      </c>
      <c r="T68" s="87">
        <f t="shared" si="3"/>
        <v>9618081.1826797612</v>
      </c>
      <c r="U68" s="135"/>
      <c r="V68" s="115" t="s">
        <v>2043</v>
      </c>
      <c r="W68" s="115" t="s">
        <v>2043</v>
      </c>
      <c r="X68" s="115" t="s">
        <v>772</v>
      </c>
    </row>
    <row r="69" spans="1:24">
      <c r="A69" s="135"/>
      <c r="B69" s="135">
        <v>20</v>
      </c>
      <c r="C69" s="82">
        <v>1</v>
      </c>
      <c r="D69" s="82">
        <v>15</v>
      </c>
      <c r="E69" s="82"/>
      <c r="F69" s="83" t="s">
        <v>2135</v>
      </c>
      <c r="G69" s="83">
        <v>8</v>
      </c>
      <c r="H69" s="144">
        <v>40.229999999999997</v>
      </c>
      <c r="I69" s="144">
        <v>71.84</v>
      </c>
      <c r="J69" s="144">
        <v>53.02</v>
      </c>
      <c r="K69" s="144"/>
      <c r="L69" s="145">
        <v>163.26</v>
      </c>
      <c r="M69" s="145">
        <v>288.12</v>
      </c>
      <c r="N69" s="138">
        <v>6320000</v>
      </c>
      <c r="O69" s="138">
        <v>550830000</v>
      </c>
      <c r="P69" s="138">
        <v>194500000</v>
      </c>
      <c r="Q69" s="138">
        <v>356330000</v>
      </c>
      <c r="R69" s="87">
        <f t="shared" si="2"/>
        <v>6320025.0584295113</v>
      </c>
      <c r="S69" s="138">
        <v>550830000</v>
      </c>
      <c r="T69" s="87">
        <f t="shared" si="3"/>
        <v>11153531.911274722</v>
      </c>
      <c r="U69" s="135"/>
      <c r="V69" s="115" t="s">
        <v>2043</v>
      </c>
      <c r="W69" s="115" t="s">
        <v>2043</v>
      </c>
      <c r="X69" s="115" t="s">
        <v>772</v>
      </c>
    </row>
    <row r="70" spans="1:24">
      <c r="A70" s="135"/>
      <c r="B70" s="135">
        <v>20</v>
      </c>
      <c r="C70" s="82">
        <v>1</v>
      </c>
      <c r="D70" s="82">
        <v>15</v>
      </c>
      <c r="E70" s="82"/>
      <c r="F70" s="83" t="s">
        <v>2136</v>
      </c>
      <c r="G70" s="83">
        <v>8</v>
      </c>
      <c r="H70" s="144">
        <v>40.229999999999997</v>
      </c>
      <c r="I70" s="144">
        <v>71.84</v>
      </c>
      <c r="J70" s="144">
        <v>53.02</v>
      </c>
      <c r="K70" s="144"/>
      <c r="L70" s="145">
        <v>163.26</v>
      </c>
      <c r="M70" s="145">
        <v>288.12</v>
      </c>
      <c r="N70" s="138">
        <v>6320000</v>
      </c>
      <c r="O70" s="138">
        <v>550830000</v>
      </c>
      <c r="P70" s="138">
        <v>194500000</v>
      </c>
      <c r="Q70" s="138">
        <v>356330000</v>
      </c>
      <c r="R70" s="87">
        <f t="shared" si="2"/>
        <v>6320025.0584295113</v>
      </c>
      <c r="S70" s="138">
        <v>550830000</v>
      </c>
      <c r="T70" s="87">
        <f t="shared" si="3"/>
        <v>11153531.911274722</v>
      </c>
      <c r="U70" s="135"/>
      <c r="V70" s="115" t="s">
        <v>2043</v>
      </c>
      <c r="W70" s="115" t="s">
        <v>2043</v>
      </c>
      <c r="X70" s="115" t="s">
        <v>772</v>
      </c>
    </row>
    <row r="71" spans="1:24">
      <c r="A71" s="135"/>
      <c r="B71" s="135">
        <v>20</v>
      </c>
      <c r="C71" s="82">
        <v>1</v>
      </c>
      <c r="D71" s="82">
        <v>16</v>
      </c>
      <c r="E71" s="82"/>
      <c r="F71" s="83" t="s">
        <v>2277</v>
      </c>
      <c r="G71" s="83">
        <v>8</v>
      </c>
      <c r="H71" s="144">
        <v>40.229999999999997</v>
      </c>
      <c r="I71" s="144">
        <v>71.84</v>
      </c>
      <c r="J71" s="144">
        <v>53.02</v>
      </c>
      <c r="K71" s="144"/>
      <c r="L71" s="145">
        <v>163.26</v>
      </c>
      <c r="M71" s="145">
        <v>288.12</v>
      </c>
      <c r="N71" s="138">
        <v>5500000</v>
      </c>
      <c r="O71" s="138">
        <v>479360000</v>
      </c>
      <c r="P71" s="138">
        <v>169260000</v>
      </c>
      <c r="Q71" s="138">
        <v>310100000</v>
      </c>
      <c r="R71" s="87">
        <f t="shared" si="2"/>
        <v>5500004.0157739604</v>
      </c>
      <c r="S71" s="138">
        <v>479360000</v>
      </c>
      <c r="T71" s="87">
        <f t="shared" si="3"/>
        <v>9706365.0436407793</v>
      </c>
      <c r="U71" s="135"/>
      <c r="V71" s="115" t="s">
        <v>2043</v>
      </c>
      <c r="W71" s="115" t="s">
        <v>2043</v>
      </c>
      <c r="X71" s="115" t="s">
        <v>772</v>
      </c>
    </row>
    <row r="72" spans="1:24">
      <c r="A72" s="135"/>
      <c r="B72" s="135">
        <v>20</v>
      </c>
      <c r="C72" s="82">
        <v>1</v>
      </c>
      <c r="D72" s="82">
        <v>16</v>
      </c>
      <c r="E72" s="82"/>
      <c r="F72" s="83" t="s">
        <v>2146</v>
      </c>
      <c r="G72" s="83">
        <v>8</v>
      </c>
      <c r="H72" s="144">
        <v>40.229999999999997</v>
      </c>
      <c r="I72" s="144">
        <v>71.84</v>
      </c>
      <c r="J72" s="144">
        <v>53.02</v>
      </c>
      <c r="K72" s="144"/>
      <c r="L72" s="145">
        <v>163.26</v>
      </c>
      <c r="M72" s="145">
        <v>288.12</v>
      </c>
      <c r="N72" s="138">
        <v>5500000</v>
      </c>
      <c r="O72" s="138">
        <v>479360000</v>
      </c>
      <c r="P72" s="138">
        <v>169260000</v>
      </c>
      <c r="Q72" s="138">
        <v>310100000</v>
      </c>
      <c r="R72" s="87">
        <f t="shared" si="2"/>
        <v>5500004.0157739604</v>
      </c>
      <c r="S72" s="138">
        <v>479360000</v>
      </c>
      <c r="T72" s="87">
        <f t="shared" si="3"/>
        <v>9706365.0436407793</v>
      </c>
      <c r="U72" s="135"/>
      <c r="V72" s="115" t="s">
        <v>2043</v>
      </c>
      <c r="W72" s="115" t="s">
        <v>2043</v>
      </c>
      <c r="X72" s="115" t="s">
        <v>772</v>
      </c>
    </row>
    <row r="73" spans="1:24">
      <c r="A73" s="135"/>
      <c r="B73" s="135">
        <v>20</v>
      </c>
      <c r="C73" s="82">
        <v>1</v>
      </c>
      <c r="D73" s="82">
        <v>16</v>
      </c>
      <c r="E73" s="82"/>
      <c r="F73" s="83" t="s">
        <v>2147</v>
      </c>
      <c r="G73" s="83">
        <v>8</v>
      </c>
      <c r="H73" s="144">
        <v>40.229999999999997</v>
      </c>
      <c r="I73" s="144">
        <v>71.84</v>
      </c>
      <c r="J73" s="144">
        <v>53.02</v>
      </c>
      <c r="K73" s="144"/>
      <c r="L73" s="145">
        <v>163.26</v>
      </c>
      <c r="M73" s="145">
        <v>288.12</v>
      </c>
      <c r="N73" s="138">
        <v>6380000</v>
      </c>
      <c r="O73" s="138">
        <v>556050000</v>
      </c>
      <c r="P73" s="138">
        <v>196340000</v>
      </c>
      <c r="Q73" s="138">
        <v>359710000</v>
      </c>
      <c r="R73" s="87">
        <f t="shared" si="2"/>
        <v>6379917.4586346596</v>
      </c>
      <c r="S73" s="138">
        <v>556050000</v>
      </c>
      <c r="T73" s="87">
        <f t="shared" si="3"/>
        <v>11259229.56132438</v>
      </c>
      <c r="U73" s="135"/>
      <c r="V73" s="115" t="s">
        <v>2043</v>
      </c>
      <c r="W73" s="115" t="s">
        <v>2043</v>
      </c>
      <c r="X73" s="115" t="s">
        <v>772</v>
      </c>
    </row>
    <row r="74" spans="1:24">
      <c r="A74" s="135"/>
      <c r="B74" s="135">
        <v>20</v>
      </c>
      <c r="C74" s="82">
        <v>1</v>
      </c>
      <c r="D74" s="82">
        <v>16</v>
      </c>
      <c r="E74" s="82"/>
      <c r="F74" s="83" t="s">
        <v>2148</v>
      </c>
      <c r="G74" s="83">
        <v>8</v>
      </c>
      <c r="H74" s="144">
        <v>40.229999999999997</v>
      </c>
      <c r="I74" s="144">
        <v>71.84</v>
      </c>
      <c r="J74" s="144">
        <v>53.02</v>
      </c>
      <c r="K74" s="144"/>
      <c r="L74" s="145">
        <v>163.26</v>
      </c>
      <c r="M74" s="145">
        <v>288.12</v>
      </c>
      <c r="N74" s="138">
        <v>5500000</v>
      </c>
      <c r="O74" s="138">
        <v>479360000</v>
      </c>
      <c r="P74" s="138">
        <v>169260000</v>
      </c>
      <c r="Q74" s="138">
        <v>310100000</v>
      </c>
      <c r="R74" s="87">
        <f t="shared" si="2"/>
        <v>5500004.0157739604</v>
      </c>
      <c r="S74" s="138">
        <v>479360000</v>
      </c>
      <c r="T74" s="87">
        <f t="shared" si="3"/>
        <v>9706365.0436407793</v>
      </c>
      <c r="U74" s="135"/>
      <c r="V74" s="115" t="s">
        <v>2043</v>
      </c>
      <c r="W74" s="115" t="s">
        <v>2043</v>
      </c>
      <c r="X74" s="115" t="s">
        <v>772</v>
      </c>
    </row>
    <row r="75" spans="1:24">
      <c r="A75" s="135"/>
      <c r="B75" s="135">
        <v>20</v>
      </c>
      <c r="C75" s="82">
        <v>1</v>
      </c>
      <c r="D75" s="82">
        <v>17</v>
      </c>
      <c r="E75" s="82"/>
      <c r="F75" s="83" t="s">
        <v>2278</v>
      </c>
      <c r="G75" s="83">
        <v>8</v>
      </c>
      <c r="H75" s="144">
        <v>40.229999999999997</v>
      </c>
      <c r="I75" s="144">
        <v>71.84</v>
      </c>
      <c r="J75" s="144">
        <v>53.02</v>
      </c>
      <c r="K75" s="144"/>
      <c r="L75" s="145">
        <v>163.26</v>
      </c>
      <c r="M75" s="145">
        <v>288.12</v>
      </c>
      <c r="N75" s="138">
        <v>5550000</v>
      </c>
      <c r="O75" s="138">
        <v>483720000</v>
      </c>
      <c r="P75" s="138">
        <v>170800000</v>
      </c>
      <c r="Q75" s="138">
        <v>312920000</v>
      </c>
      <c r="R75" s="87">
        <f t="shared" si="2"/>
        <v>5550029.0856771106</v>
      </c>
      <c r="S75" s="138">
        <v>483720000</v>
      </c>
      <c r="T75" s="87">
        <f t="shared" si="3"/>
        <v>9794648.9046017975</v>
      </c>
      <c r="U75" s="135"/>
      <c r="V75" s="115" t="s">
        <v>2043</v>
      </c>
      <c r="W75" s="115" t="s">
        <v>2043</v>
      </c>
      <c r="X75" s="115" t="s">
        <v>772</v>
      </c>
    </row>
    <row r="76" spans="1:24">
      <c r="A76" s="135"/>
      <c r="B76" s="135">
        <v>20</v>
      </c>
      <c r="C76" s="82">
        <v>1</v>
      </c>
      <c r="D76" s="82">
        <v>17</v>
      </c>
      <c r="E76" s="82"/>
      <c r="F76" s="83" t="s">
        <v>2158</v>
      </c>
      <c r="G76" s="83">
        <v>8</v>
      </c>
      <c r="H76" s="144">
        <v>38.53</v>
      </c>
      <c r="I76" s="144">
        <v>68.81</v>
      </c>
      <c r="J76" s="144">
        <v>50.78</v>
      </c>
      <c r="K76" s="144"/>
      <c r="L76" s="145">
        <v>156.37</v>
      </c>
      <c r="M76" s="145">
        <v>275.96000000000004</v>
      </c>
      <c r="N76" s="138">
        <v>5550000</v>
      </c>
      <c r="O76" s="138">
        <v>463300000</v>
      </c>
      <c r="P76" s="138">
        <v>163590000</v>
      </c>
      <c r="Q76" s="138">
        <v>299710000</v>
      </c>
      <c r="R76" s="87">
        <f t="shared" si="2"/>
        <v>5549971.90873273</v>
      </c>
      <c r="S76" s="138">
        <v>463300000</v>
      </c>
      <c r="T76" s="87">
        <f t="shared" si="3"/>
        <v>9794527.3897415381</v>
      </c>
      <c r="U76" s="135"/>
      <c r="V76" s="115" t="s">
        <v>2043</v>
      </c>
      <c r="W76" s="115" t="s">
        <v>2043</v>
      </c>
      <c r="X76" s="115" t="s">
        <v>772</v>
      </c>
    </row>
    <row r="77" spans="1:24">
      <c r="A77" s="135"/>
      <c r="B77" s="135">
        <v>20</v>
      </c>
      <c r="C77" s="82">
        <v>1</v>
      </c>
      <c r="D77" s="82">
        <v>17</v>
      </c>
      <c r="E77" s="82"/>
      <c r="F77" s="83" t="s">
        <v>2159</v>
      </c>
      <c r="G77" s="83" t="s">
        <v>3715</v>
      </c>
      <c r="H77" s="144">
        <v>40.659999999999997</v>
      </c>
      <c r="I77" s="144">
        <v>72.61</v>
      </c>
      <c r="J77" s="144">
        <v>53.57</v>
      </c>
      <c r="K77" s="144"/>
      <c r="L77" s="145">
        <v>165</v>
      </c>
      <c r="M77" s="145">
        <v>291.18</v>
      </c>
      <c r="N77" s="138">
        <v>6424818</v>
      </c>
      <c r="O77" s="138">
        <v>565910000</v>
      </c>
      <c r="P77" s="138">
        <v>199820000</v>
      </c>
      <c r="Q77" s="138">
        <v>366090000</v>
      </c>
      <c r="R77" s="87">
        <f t="shared" si="2"/>
        <v>6361606.0952329049</v>
      </c>
      <c r="S77" s="138">
        <v>560342670</v>
      </c>
      <c r="T77" s="87">
        <f t="shared" si="3"/>
        <v>11226499.774605559</v>
      </c>
      <c r="U77" s="135"/>
      <c r="V77" s="115" t="s">
        <v>2043</v>
      </c>
      <c r="W77" s="115" t="s">
        <v>2043</v>
      </c>
      <c r="X77" s="115" t="s">
        <v>772</v>
      </c>
    </row>
    <row r="78" spans="1:24">
      <c r="A78" s="135"/>
      <c r="B78" s="135">
        <v>20</v>
      </c>
      <c r="C78" s="82">
        <v>1</v>
      </c>
      <c r="D78" s="82">
        <v>17</v>
      </c>
      <c r="E78" s="82"/>
      <c r="F78" s="83" t="s">
        <v>2160</v>
      </c>
      <c r="G78" s="83" t="s">
        <v>3715</v>
      </c>
      <c r="H78" s="144">
        <v>38.53</v>
      </c>
      <c r="I78" s="144">
        <v>68.81</v>
      </c>
      <c r="J78" s="144">
        <v>50.78</v>
      </c>
      <c r="K78" s="144"/>
      <c r="L78" s="145">
        <v>156.37</v>
      </c>
      <c r="M78" s="145">
        <v>275.96000000000004</v>
      </c>
      <c r="N78" s="138">
        <v>6424818</v>
      </c>
      <c r="O78" s="138">
        <v>536330000</v>
      </c>
      <c r="P78" s="138">
        <v>189380000</v>
      </c>
      <c r="Q78" s="138">
        <v>346950000</v>
      </c>
      <c r="R78" s="87">
        <f t="shared" si="2"/>
        <v>6361602.8913041651</v>
      </c>
      <c r="S78" s="138">
        <v>531053250</v>
      </c>
      <c r="T78" s="87">
        <f t="shared" si="3"/>
        <v>11226884.529540818</v>
      </c>
      <c r="U78" s="135"/>
      <c r="V78" s="115" t="s">
        <v>2043</v>
      </c>
      <c r="W78" s="115" t="s">
        <v>2043</v>
      </c>
      <c r="X78" s="115" t="s">
        <v>772</v>
      </c>
    </row>
    <row r="79" spans="1:24">
      <c r="A79" s="135"/>
      <c r="B79" s="135">
        <v>20</v>
      </c>
      <c r="C79" s="82">
        <v>1</v>
      </c>
      <c r="D79" s="82">
        <v>18</v>
      </c>
      <c r="E79" s="82"/>
      <c r="F79" s="83" t="s">
        <v>2279</v>
      </c>
      <c r="G79" s="83">
        <v>8</v>
      </c>
      <c r="H79" s="144">
        <v>44.75</v>
      </c>
      <c r="I79" s="144">
        <v>79.89</v>
      </c>
      <c r="J79" s="144">
        <v>58.95</v>
      </c>
      <c r="K79" s="144"/>
      <c r="L79" s="145">
        <v>181.55</v>
      </c>
      <c r="M79" s="145">
        <v>320.39</v>
      </c>
      <c r="N79" s="138">
        <v>5600000</v>
      </c>
      <c r="O79" s="138">
        <v>542740000</v>
      </c>
      <c r="P79" s="138">
        <v>191640000</v>
      </c>
      <c r="Q79" s="138">
        <v>351100000</v>
      </c>
      <c r="R79" s="87">
        <f t="shared" si="2"/>
        <v>5599993.1901177261</v>
      </c>
      <c r="S79" s="138">
        <v>542740000</v>
      </c>
      <c r="T79" s="87">
        <f t="shared" si="3"/>
        <v>9882576.8007811531</v>
      </c>
      <c r="U79" s="135"/>
      <c r="V79" s="115" t="s">
        <v>2043</v>
      </c>
      <c r="W79" s="115" t="s">
        <v>2043</v>
      </c>
      <c r="X79" s="115" t="s">
        <v>772</v>
      </c>
    </row>
    <row r="80" spans="1:24">
      <c r="A80" s="135"/>
      <c r="B80" s="135">
        <v>20</v>
      </c>
      <c r="C80" s="82">
        <v>1</v>
      </c>
      <c r="D80" s="82">
        <v>18</v>
      </c>
      <c r="E80" s="82"/>
      <c r="F80" s="83" t="s">
        <v>2170</v>
      </c>
      <c r="G80" s="83">
        <v>8</v>
      </c>
      <c r="H80" s="144">
        <v>44.75</v>
      </c>
      <c r="I80" s="144">
        <v>79.89</v>
      </c>
      <c r="J80" s="144">
        <v>58.95</v>
      </c>
      <c r="K80" s="144"/>
      <c r="L80" s="145">
        <v>181.55</v>
      </c>
      <c r="M80" s="145">
        <v>320.39</v>
      </c>
      <c r="N80" s="138">
        <v>5600000</v>
      </c>
      <c r="O80" s="138">
        <v>542740000</v>
      </c>
      <c r="P80" s="138">
        <v>191640000</v>
      </c>
      <c r="Q80" s="138">
        <v>351100000</v>
      </c>
      <c r="R80" s="87">
        <f t="shared" si="2"/>
        <v>5599993.1901177261</v>
      </c>
      <c r="S80" s="138">
        <v>542740000</v>
      </c>
      <c r="T80" s="87">
        <f t="shared" si="3"/>
        <v>9882576.8007811531</v>
      </c>
      <c r="U80" s="135"/>
      <c r="V80" s="115" t="s">
        <v>2043</v>
      </c>
      <c r="W80" s="115" t="s">
        <v>2043</v>
      </c>
      <c r="X80" s="115" t="s">
        <v>772</v>
      </c>
    </row>
    <row r="81" spans="1:24">
      <c r="A81" s="135"/>
      <c r="B81" s="135">
        <v>20</v>
      </c>
      <c r="C81" s="82">
        <v>1</v>
      </c>
      <c r="D81" s="82">
        <v>18</v>
      </c>
      <c r="E81" s="82"/>
      <c r="F81" s="83" t="s">
        <v>2171</v>
      </c>
      <c r="G81" s="83" t="s">
        <v>3715</v>
      </c>
      <c r="H81" s="144">
        <v>44.75</v>
      </c>
      <c r="I81" s="144">
        <v>79.89</v>
      </c>
      <c r="J81" s="144">
        <v>58.95</v>
      </c>
      <c r="K81" s="144"/>
      <c r="L81" s="145">
        <v>181.55</v>
      </c>
      <c r="M81" s="145">
        <v>320.39</v>
      </c>
      <c r="N81" s="138">
        <v>6482700</v>
      </c>
      <c r="O81" s="138">
        <v>628290000</v>
      </c>
      <c r="P81" s="138">
        <v>221850000</v>
      </c>
      <c r="Q81" s="138">
        <v>406440000</v>
      </c>
      <c r="R81" s="87">
        <f t="shared" si="2"/>
        <v>6418918.8847579621</v>
      </c>
      <c r="S81" s="138">
        <v>622108620</v>
      </c>
      <c r="T81" s="87">
        <f t="shared" si="3"/>
        <v>11327774.285252566</v>
      </c>
      <c r="U81" s="135"/>
      <c r="V81" s="115" t="s">
        <v>2043</v>
      </c>
      <c r="W81" s="115" t="s">
        <v>2043</v>
      </c>
      <c r="X81" s="115" t="s">
        <v>772</v>
      </c>
    </row>
    <row r="82" spans="1:24">
      <c r="A82" s="135"/>
      <c r="B82" s="135">
        <v>20</v>
      </c>
      <c r="C82" s="82">
        <v>1</v>
      </c>
      <c r="D82" s="82">
        <v>18</v>
      </c>
      <c r="E82" s="82"/>
      <c r="F82" s="83" t="s">
        <v>2172</v>
      </c>
      <c r="G82" s="83" t="s">
        <v>3715</v>
      </c>
      <c r="H82" s="144">
        <v>44.75</v>
      </c>
      <c r="I82" s="144">
        <v>79.89</v>
      </c>
      <c r="J82" s="144">
        <v>58.95</v>
      </c>
      <c r="K82" s="144"/>
      <c r="L82" s="145">
        <v>181.55</v>
      </c>
      <c r="M82" s="145">
        <v>320.39</v>
      </c>
      <c r="N82" s="138">
        <v>6482700</v>
      </c>
      <c r="O82" s="138">
        <v>628290000</v>
      </c>
      <c r="P82" s="138">
        <v>221850000</v>
      </c>
      <c r="Q82" s="138">
        <v>406440000</v>
      </c>
      <c r="R82" s="87">
        <f t="shared" si="2"/>
        <v>6418918.8847579621</v>
      </c>
      <c r="S82" s="138">
        <v>622108620</v>
      </c>
      <c r="T82" s="87">
        <f t="shared" si="3"/>
        <v>11327774.285252566</v>
      </c>
      <c r="U82" s="135"/>
      <c r="V82" s="115" t="s">
        <v>2043</v>
      </c>
      <c r="W82" s="115" t="s">
        <v>2043</v>
      </c>
      <c r="X82" s="115" t="s">
        <v>772</v>
      </c>
    </row>
    <row r="83" spans="1:24">
      <c r="A83" s="135"/>
      <c r="B83" s="135">
        <v>20</v>
      </c>
      <c r="C83" s="82">
        <v>1</v>
      </c>
      <c r="D83" s="82">
        <v>19</v>
      </c>
      <c r="E83" s="82"/>
      <c r="F83" s="83" t="s">
        <v>2280</v>
      </c>
      <c r="G83" s="83">
        <v>8</v>
      </c>
      <c r="H83" s="144">
        <v>44.75</v>
      </c>
      <c r="I83" s="144">
        <v>79.89</v>
      </c>
      <c r="J83" s="144">
        <v>58.95</v>
      </c>
      <c r="K83" s="144"/>
      <c r="L83" s="145">
        <v>181.55</v>
      </c>
      <c r="M83" s="145">
        <v>320.39</v>
      </c>
      <c r="N83" s="138">
        <v>5650000</v>
      </c>
      <c r="O83" s="138">
        <v>547580000</v>
      </c>
      <c r="P83" s="138">
        <v>193350000</v>
      </c>
      <c r="Q83" s="138">
        <v>354230000</v>
      </c>
      <c r="R83" s="87">
        <f t="shared" si="2"/>
        <v>5649932.3267949009</v>
      </c>
      <c r="S83" s="138">
        <v>547580000</v>
      </c>
      <c r="T83" s="87">
        <f t="shared" si="3"/>
        <v>9970706.7925189659</v>
      </c>
      <c r="U83" s="135"/>
      <c r="V83" s="115" t="s">
        <v>2043</v>
      </c>
      <c r="W83" s="115" t="s">
        <v>2043</v>
      </c>
      <c r="X83" s="115" t="s">
        <v>772</v>
      </c>
    </row>
    <row r="84" spans="1:24">
      <c r="A84" s="135"/>
      <c r="B84" s="135">
        <v>20</v>
      </c>
      <c r="C84" s="82">
        <v>1</v>
      </c>
      <c r="D84" s="82">
        <v>19</v>
      </c>
      <c r="E84" s="82"/>
      <c r="F84" s="83" t="s">
        <v>2281</v>
      </c>
      <c r="G84" s="83">
        <v>8</v>
      </c>
      <c r="H84" s="144">
        <v>44.75</v>
      </c>
      <c r="I84" s="144">
        <v>79.89</v>
      </c>
      <c r="J84" s="144">
        <v>58.95</v>
      </c>
      <c r="K84" s="144"/>
      <c r="L84" s="145">
        <v>181.55</v>
      </c>
      <c r="M84" s="145">
        <v>320.39</v>
      </c>
      <c r="N84" s="138">
        <v>5650000</v>
      </c>
      <c r="O84" s="138">
        <v>547580000</v>
      </c>
      <c r="P84" s="138">
        <v>193350000</v>
      </c>
      <c r="Q84" s="138">
        <v>354230000</v>
      </c>
      <c r="R84" s="87">
        <f t="shared" si="2"/>
        <v>5649932.3267949009</v>
      </c>
      <c r="S84" s="138">
        <v>547580000</v>
      </c>
      <c r="T84" s="87">
        <f t="shared" si="3"/>
        <v>9970706.7925189659</v>
      </c>
      <c r="U84" s="135"/>
      <c r="V84" s="115" t="s">
        <v>2043</v>
      </c>
      <c r="W84" s="115" t="s">
        <v>2043</v>
      </c>
      <c r="X84" s="115" t="s">
        <v>772</v>
      </c>
    </row>
    <row r="85" spans="1:24">
      <c r="A85" s="135"/>
      <c r="B85" s="135">
        <v>20</v>
      </c>
      <c r="C85" s="82">
        <v>1</v>
      </c>
      <c r="D85" s="82">
        <v>19</v>
      </c>
      <c r="E85" s="82"/>
      <c r="F85" s="83" t="s">
        <v>2282</v>
      </c>
      <c r="G85" s="83">
        <v>8</v>
      </c>
      <c r="H85" s="144">
        <v>44.75</v>
      </c>
      <c r="I85" s="144">
        <v>79.89</v>
      </c>
      <c r="J85" s="144">
        <v>58.95</v>
      </c>
      <c r="K85" s="144"/>
      <c r="L85" s="145">
        <v>181.55</v>
      </c>
      <c r="M85" s="145">
        <v>320.39</v>
      </c>
      <c r="N85" s="138">
        <v>5650000</v>
      </c>
      <c r="O85" s="138">
        <v>547580000</v>
      </c>
      <c r="P85" s="138">
        <v>193350000</v>
      </c>
      <c r="Q85" s="138">
        <v>354230000</v>
      </c>
      <c r="R85" s="87">
        <f t="shared" si="2"/>
        <v>5649932.3267949009</v>
      </c>
      <c r="S85" s="138">
        <v>547580000</v>
      </c>
      <c r="T85" s="87">
        <f t="shared" si="3"/>
        <v>9970706.7925189659</v>
      </c>
      <c r="U85" s="135"/>
      <c r="V85" s="115" t="s">
        <v>2043</v>
      </c>
      <c r="W85" s="115" t="s">
        <v>2043</v>
      </c>
      <c r="X85" s="115" t="s">
        <v>772</v>
      </c>
    </row>
    <row r="86" spans="1:24">
      <c r="A86" s="135"/>
      <c r="B86" s="135">
        <v>20</v>
      </c>
      <c r="C86" s="82">
        <v>1</v>
      </c>
      <c r="D86" s="82">
        <v>19</v>
      </c>
      <c r="E86" s="82"/>
      <c r="F86" s="83" t="s">
        <v>2283</v>
      </c>
      <c r="G86" s="83">
        <v>8</v>
      </c>
      <c r="H86" s="144">
        <v>44.75</v>
      </c>
      <c r="I86" s="144">
        <v>79.89</v>
      </c>
      <c r="J86" s="144">
        <v>58.95</v>
      </c>
      <c r="K86" s="144"/>
      <c r="L86" s="145">
        <v>181.55</v>
      </c>
      <c r="M86" s="145">
        <v>320.39</v>
      </c>
      <c r="N86" s="138">
        <v>5650000</v>
      </c>
      <c r="O86" s="138">
        <v>547580000</v>
      </c>
      <c r="P86" s="138">
        <v>193350000</v>
      </c>
      <c r="Q86" s="138">
        <v>354230000</v>
      </c>
      <c r="R86" s="87">
        <f t="shared" si="2"/>
        <v>5649932.3267949009</v>
      </c>
      <c r="S86" s="138">
        <v>547580000</v>
      </c>
      <c r="T86" s="87">
        <f t="shared" si="3"/>
        <v>9970706.7925189659</v>
      </c>
      <c r="U86" s="135"/>
      <c r="V86" s="115" t="s">
        <v>2043</v>
      </c>
      <c r="W86" s="115" t="s">
        <v>2043</v>
      </c>
      <c r="X86" s="115" t="s">
        <v>772</v>
      </c>
    </row>
    <row r="87" spans="1:24">
      <c r="A87" s="135"/>
      <c r="B87" s="135">
        <v>20</v>
      </c>
      <c r="C87" s="82">
        <v>1</v>
      </c>
      <c r="D87" s="82">
        <v>20</v>
      </c>
      <c r="E87" s="82"/>
      <c r="F87" s="83" t="s">
        <v>2289</v>
      </c>
      <c r="G87" s="83">
        <v>8</v>
      </c>
      <c r="H87" s="144">
        <v>31.65</v>
      </c>
      <c r="I87" s="144">
        <v>56.51</v>
      </c>
      <c r="J87" s="144">
        <v>41.7</v>
      </c>
      <c r="K87" s="144"/>
      <c r="L87" s="145">
        <v>128.4</v>
      </c>
      <c r="M87" s="145">
        <v>226.61</v>
      </c>
      <c r="N87" s="138">
        <v>7500000</v>
      </c>
      <c r="O87" s="138">
        <v>514130000</v>
      </c>
      <c r="P87" s="138">
        <v>181540000</v>
      </c>
      <c r="Q87" s="138">
        <v>332590000</v>
      </c>
      <c r="R87" s="87">
        <f t="shared" si="2"/>
        <v>7500124.9096912043</v>
      </c>
      <c r="S87" s="138">
        <v>514130000</v>
      </c>
      <c r="T87" s="87">
        <f t="shared" si="3"/>
        <v>13236785.870600654</v>
      </c>
      <c r="U87" s="135"/>
      <c r="V87" s="115" t="s">
        <v>2043</v>
      </c>
      <c r="W87" s="115" t="s">
        <v>2043</v>
      </c>
      <c r="X87" s="115" t="s">
        <v>772</v>
      </c>
    </row>
    <row r="88" spans="1:24">
      <c r="A88" s="135"/>
      <c r="B88" s="135">
        <v>20</v>
      </c>
      <c r="C88" s="82">
        <v>1</v>
      </c>
      <c r="D88" s="82">
        <v>20</v>
      </c>
      <c r="E88" s="82"/>
      <c r="F88" s="83" t="s">
        <v>2290</v>
      </c>
      <c r="G88" s="83">
        <v>8</v>
      </c>
      <c r="H88" s="144">
        <v>31.65</v>
      </c>
      <c r="I88" s="144">
        <v>56.51</v>
      </c>
      <c r="J88" s="144">
        <v>41.7</v>
      </c>
      <c r="K88" s="144"/>
      <c r="L88" s="145">
        <v>128.4</v>
      </c>
      <c r="M88" s="145">
        <v>226.61</v>
      </c>
      <c r="N88" s="138">
        <v>7500000</v>
      </c>
      <c r="O88" s="138">
        <v>514130000</v>
      </c>
      <c r="P88" s="138">
        <v>181540000</v>
      </c>
      <c r="Q88" s="138">
        <v>332590000</v>
      </c>
      <c r="R88" s="87">
        <f t="shared" si="2"/>
        <v>7500124.9096912043</v>
      </c>
      <c r="S88" s="138">
        <v>514130000</v>
      </c>
      <c r="T88" s="87">
        <f t="shared" si="3"/>
        <v>13236785.870600654</v>
      </c>
      <c r="U88" s="135"/>
      <c r="V88" s="115" t="s">
        <v>2043</v>
      </c>
      <c r="W88" s="115" t="s">
        <v>2043</v>
      </c>
      <c r="X88" s="115" t="s">
        <v>772</v>
      </c>
    </row>
    <row r="89" spans="1:24">
      <c r="A89" s="135"/>
      <c r="B89" s="135">
        <v>20</v>
      </c>
      <c r="C89" s="82">
        <v>1</v>
      </c>
      <c r="D89" s="82">
        <v>20</v>
      </c>
      <c r="E89" s="82"/>
      <c r="F89" s="83" t="s">
        <v>2291</v>
      </c>
      <c r="G89" s="83">
        <v>8</v>
      </c>
      <c r="H89" s="144">
        <v>31.65</v>
      </c>
      <c r="I89" s="144">
        <v>56.51</v>
      </c>
      <c r="J89" s="144">
        <v>41.7</v>
      </c>
      <c r="K89" s="144"/>
      <c r="L89" s="145">
        <v>128.4</v>
      </c>
      <c r="M89" s="145">
        <v>226.61</v>
      </c>
      <c r="N89" s="138">
        <v>7880000</v>
      </c>
      <c r="O89" s="138">
        <v>540170000</v>
      </c>
      <c r="P89" s="138">
        <v>190730000</v>
      </c>
      <c r="Q89" s="138">
        <v>349440000</v>
      </c>
      <c r="R89" s="87">
        <f t="shared" si="2"/>
        <v>7879996.2508857641</v>
      </c>
      <c r="S89" s="138">
        <v>540170000</v>
      </c>
      <c r="T89" s="87">
        <f t="shared" si="3"/>
        <v>13907211.45181638</v>
      </c>
      <c r="U89" s="135"/>
      <c r="V89" s="115" t="s">
        <v>2043</v>
      </c>
      <c r="W89" s="115" t="s">
        <v>2043</v>
      </c>
      <c r="X89" s="115" t="s">
        <v>772</v>
      </c>
    </row>
    <row r="90" spans="1:24">
      <c r="A90" s="135"/>
      <c r="B90" s="135">
        <v>20</v>
      </c>
      <c r="C90" s="82">
        <v>1</v>
      </c>
      <c r="D90" s="82">
        <v>20</v>
      </c>
      <c r="E90" s="82"/>
      <c r="F90" s="83" t="s">
        <v>2215</v>
      </c>
      <c r="G90" s="83">
        <v>8</v>
      </c>
      <c r="H90" s="144">
        <v>31.65</v>
      </c>
      <c r="I90" s="144">
        <v>56.51</v>
      </c>
      <c r="J90" s="144">
        <v>41.7</v>
      </c>
      <c r="K90" s="144"/>
      <c r="L90" s="145">
        <v>128.4</v>
      </c>
      <c r="M90" s="145">
        <v>226.61</v>
      </c>
      <c r="N90" s="138">
        <v>7880000</v>
      </c>
      <c r="O90" s="138">
        <v>540170000</v>
      </c>
      <c r="P90" s="138">
        <v>190730000</v>
      </c>
      <c r="Q90" s="138">
        <v>349440000</v>
      </c>
      <c r="R90" s="87">
        <f t="shared" si="2"/>
        <v>7879996.2508857641</v>
      </c>
      <c r="S90" s="138">
        <v>540170000</v>
      </c>
      <c r="T90" s="87">
        <f t="shared" si="3"/>
        <v>13907211.45181638</v>
      </c>
      <c r="U90" s="135"/>
      <c r="V90" s="115" t="s">
        <v>2043</v>
      </c>
      <c r="W90" s="115" t="s">
        <v>2043</v>
      </c>
      <c r="X90" s="115" t="s">
        <v>772</v>
      </c>
    </row>
  </sheetData>
  <phoneticPr fontId="3" type="noConversion"/>
  <pageMargins left="0" right="0" top="0" bottom="0" header="0.31496062992125984" footer="0.31496062992125984"/>
  <pageSetup paperSize="9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X80"/>
  <sheetViews>
    <sheetView workbookViewId="0">
      <selection sqref="A1:XFD1"/>
    </sheetView>
  </sheetViews>
  <sheetFormatPr defaultRowHeight="11.25"/>
  <cols>
    <col min="1" max="1" width="6.5" style="140" bestFit="1" customWidth="1"/>
    <col min="2" max="2" width="7" style="140" bestFit="1" customWidth="1"/>
    <col min="3" max="3" width="6" style="140" bestFit="1" customWidth="1"/>
    <col min="4" max="4" width="4" style="140" bestFit="1" customWidth="1"/>
    <col min="5" max="5" width="6" style="140" bestFit="1" customWidth="1"/>
    <col min="6" max="6" width="7.5" style="141" bestFit="1" customWidth="1"/>
    <col min="7" max="7" width="6" style="140" bestFit="1" customWidth="1"/>
    <col min="8" max="8" width="13.33203125" style="140" bestFit="1" customWidth="1"/>
    <col min="9" max="11" width="8" style="140" bestFit="1" customWidth="1"/>
    <col min="12" max="13" width="8.5" style="140" bestFit="1" customWidth="1"/>
    <col min="14" max="14" width="12.1640625" style="142" bestFit="1" customWidth="1"/>
    <col min="15" max="15" width="15.33203125" style="142" bestFit="1" customWidth="1"/>
    <col min="16" max="17" width="13.33203125" style="142" bestFit="1" customWidth="1"/>
    <col min="18" max="18" width="13.33203125" style="142" customWidth="1"/>
    <col min="19" max="19" width="15.33203125" style="142" bestFit="1" customWidth="1"/>
    <col min="20" max="20" width="15.33203125" style="142" customWidth="1"/>
    <col min="21" max="21" width="8" style="140" bestFit="1" customWidth="1"/>
    <col min="22" max="23" width="8.1640625" style="140" bestFit="1" customWidth="1"/>
    <col min="24" max="24" width="11.3320312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 s="154" customFormat="1">
      <c r="A2" s="148"/>
      <c r="B2" s="135">
        <v>21</v>
      </c>
      <c r="C2" s="82">
        <v>5</v>
      </c>
      <c r="D2" s="82">
        <v>-3</v>
      </c>
      <c r="E2" s="82"/>
      <c r="F2" s="150" t="s">
        <v>2444</v>
      </c>
      <c r="G2" s="82">
        <v>5</v>
      </c>
      <c r="H2" s="149">
        <v>8.7730436028919954</v>
      </c>
      <c r="I2" s="149">
        <v>18.670000000000002</v>
      </c>
      <c r="J2" s="149">
        <v>10.050000000000001</v>
      </c>
      <c r="K2" s="82"/>
      <c r="L2" s="151">
        <v>29.2</v>
      </c>
      <c r="M2" s="151">
        <v>58.95</v>
      </c>
      <c r="N2" s="87">
        <f>O2/(M2*0.3025)</f>
        <v>2499947.4270813619</v>
      </c>
      <c r="O2" s="152">
        <v>44580000</v>
      </c>
      <c r="P2" s="153">
        <v>19369700</v>
      </c>
      <c r="Q2" s="153">
        <v>25210300</v>
      </c>
      <c r="R2" s="87">
        <f>S2/(M2*0.3025)</f>
        <v>2499947.4270813619</v>
      </c>
      <c r="S2" s="152">
        <v>44580000</v>
      </c>
      <c r="T2" s="87">
        <f>S2/(L2*0.3025)</f>
        <v>5046982.9050152833</v>
      </c>
      <c r="U2" s="152"/>
      <c r="V2" s="115" t="s">
        <v>1257</v>
      </c>
      <c r="W2" s="115" t="s">
        <v>1257</v>
      </c>
      <c r="X2" s="115" t="s">
        <v>772</v>
      </c>
    </row>
    <row r="3" spans="1:24" s="154" customFormat="1">
      <c r="A3" s="148"/>
      <c r="B3" s="135">
        <v>21</v>
      </c>
      <c r="C3" s="82">
        <v>5</v>
      </c>
      <c r="D3" s="82">
        <v>-3</v>
      </c>
      <c r="E3" s="82"/>
      <c r="F3" s="150" t="s">
        <v>1923</v>
      </c>
      <c r="G3" s="82">
        <v>5</v>
      </c>
      <c r="H3" s="149">
        <v>8.7730436028919954</v>
      </c>
      <c r="I3" s="149">
        <v>18.670000000000002</v>
      </c>
      <c r="J3" s="149">
        <v>10.050000000000001</v>
      </c>
      <c r="K3" s="82"/>
      <c r="L3" s="151">
        <v>29.2</v>
      </c>
      <c r="M3" s="151">
        <v>58.95</v>
      </c>
      <c r="N3" s="152">
        <v>2500000</v>
      </c>
      <c r="O3" s="152">
        <v>44580000</v>
      </c>
      <c r="P3" s="153">
        <v>19369700</v>
      </c>
      <c r="Q3" s="153">
        <v>25210300</v>
      </c>
      <c r="R3" s="87">
        <f t="shared" ref="R3:R66" si="0">S3/(M3*0.3025)</f>
        <v>2499947.4270813619</v>
      </c>
      <c r="S3" s="152">
        <v>44580000</v>
      </c>
      <c r="T3" s="87">
        <f t="shared" ref="T3:T66" si="1">S3/(L3*0.3025)</f>
        <v>5046982.9050152833</v>
      </c>
      <c r="U3" s="152"/>
      <c r="V3" s="115" t="s">
        <v>1257</v>
      </c>
      <c r="W3" s="115" t="s">
        <v>1257</v>
      </c>
      <c r="X3" s="115" t="s">
        <v>772</v>
      </c>
    </row>
    <row r="4" spans="1:24" s="154" customFormat="1">
      <c r="A4" s="148"/>
      <c r="B4" s="135">
        <v>21</v>
      </c>
      <c r="C4" s="82">
        <v>5</v>
      </c>
      <c r="D4" s="82">
        <v>-3</v>
      </c>
      <c r="E4" s="82"/>
      <c r="F4" s="150" t="s">
        <v>2048</v>
      </c>
      <c r="G4" s="82">
        <v>5</v>
      </c>
      <c r="H4" s="149">
        <v>10.464558516737267</v>
      </c>
      <c r="I4" s="149">
        <v>22.27</v>
      </c>
      <c r="J4" s="149">
        <v>11.99</v>
      </c>
      <c r="K4" s="82"/>
      <c r="L4" s="151">
        <v>34.83</v>
      </c>
      <c r="M4" s="151">
        <v>70.319999999999993</v>
      </c>
      <c r="N4" s="152">
        <v>2500000</v>
      </c>
      <c r="O4" s="152">
        <v>53180000</v>
      </c>
      <c r="P4" s="153">
        <v>23105700</v>
      </c>
      <c r="Q4" s="153">
        <v>30074300</v>
      </c>
      <c r="R4" s="87">
        <f t="shared" si="0"/>
        <v>2500023.5052980944</v>
      </c>
      <c r="S4" s="152">
        <v>53180000</v>
      </c>
      <c r="T4" s="87">
        <f t="shared" si="1"/>
        <v>5047420.4103520531</v>
      </c>
      <c r="U4" s="152"/>
      <c r="V4" s="115" t="s">
        <v>1257</v>
      </c>
      <c r="W4" s="115" t="s">
        <v>1257</v>
      </c>
      <c r="X4" s="115" t="s">
        <v>772</v>
      </c>
    </row>
    <row r="5" spans="1:24" s="154" customFormat="1">
      <c r="A5" s="148"/>
      <c r="B5" s="135">
        <v>21</v>
      </c>
      <c r="C5" s="82">
        <v>5</v>
      </c>
      <c r="D5" s="82">
        <v>-3</v>
      </c>
      <c r="E5" s="82"/>
      <c r="F5" s="150" t="s">
        <v>2355</v>
      </c>
      <c r="G5" s="82">
        <v>5</v>
      </c>
      <c r="H5" s="149">
        <v>10.464558516737267</v>
      </c>
      <c r="I5" s="149">
        <v>22.27</v>
      </c>
      <c r="J5" s="149">
        <v>11.99</v>
      </c>
      <c r="K5" s="82"/>
      <c r="L5" s="151">
        <v>34.83</v>
      </c>
      <c r="M5" s="151">
        <v>70.319999999999993</v>
      </c>
      <c r="N5" s="152">
        <v>2500000</v>
      </c>
      <c r="O5" s="152">
        <v>53180000</v>
      </c>
      <c r="P5" s="153">
        <v>23105700</v>
      </c>
      <c r="Q5" s="153">
        <v>30074300</v>
      </c>
      <c r="R5" s="87">
        <f t="shared" si="0"/>
        <v>2500023.5052980944</v>
      </c>
      <c r="S5" s="152">
        <v>53180000</v>
      </c>
      <c r="T5" s="87">
        <f t="shared" si="1"/>
        <v>5047420.4103520531</v>
      </c>
      <c r="U5" s="152"/>
      <c r="V5" s="115" t="s">
        <v>1257</v>
      </c>
      <c r="W5" s="115" t="s">
        <v>1257</v>
      </c>
      <c r="X5" s="115" t="s">
        <v>772</v>
      </c>
    </row>
    <row r="6" spans="1:24" s="154" customFormat="1">
      <c r="A6" s="148"/>
      <c r="B6" s="135">
        <v>21</v>
      </c>
      <c r="C6" s="82">
        <v>5</v>
      </c>
      <c r="D6" s="82">
        <v>-3</v>
      </c>
      <c r="E6" s="82"/>
      <c r="F6" s="150" t="s">
        <v>2356</v>
      </c>
      <c r="G6" s="82">
        <v>5</v>
      </c>
      <c r="H6" s="149">
        <v>8.6408470554511574</v>
      </c>
      <c r="I6" s="149">
        <v>18.39</v>
      </c>
      <c r="J6" s="149">
        <v>9.9</v>
      </c>
      <c r="K6" s="82"/>
      <c r="L6" s="151">
        <v>28.76</v>
      </c>
      <c r="M6" s="151">
        <v>58.06</v>
      </c>
      <c r="N6" s="152">
        <v>2500000</v>
      </c>
      <c r="O6" s="152">
        <v>43908000</v>
      </c>
      <c r="P6" s="153">
        <v>19078100</v>
      </c>
      <c r="Q6" s="153">
        <v>24829900</v>
      </c>
      <c r="R6" s="87">
        <f t="shared" si="0"/>
        <v>2500007.1171743111</v>
      </c>
      <c r="S6" s="152">
        <v>43908000</v>
      </c>
      <c r="T6" s="87">
        <f t="shared" si="1"/>
        <v>5046954.5626961235</v>
      </c>
      <c r="U6" s="152"/>
      <c r="V6" s="115" t="s">
        <v>1257</v>
      </c>
      <c r="W6" s="115" t="s">
        <v>1257</v>
      </c>
      <c r="X6" s="115" t="s">
        <v>772</v>
      </c>
    </row>
    <row r="7" spans="1:24" s="154" customFormat="1">
      <c r="A7" s="148"/>
      <c r="B7" s="135">
        <v>21</v>
      </c>
      <c r="C7" s="82">
        <v>5</v>
      </c>
      <c r="D7" s="82">
        <v>-3</v>
      </c>
      <c r="E7" s="82"/>
      <c r="F7" s="150" t="s">
        <v>2445</v>
      </c>
      <c r="G7" s="82">
        <v>5</v>
      </c>
      <c r="H7" s="149">
        <v>8.6408470554511574</v>
      </c>
      <c r="I7" s="149">
        <v>18.39</v>
      </c>
      <c r="J7" s="149">
        <v>9.9</v>
      </c>
      <c r="K7" s="82"/>
      <c r="L7" s="151">
        <v>28.76</v>
      </c>
      <c r="M7" s="151">
        <v>58.06</v>
      </c>
      <c r="N7" s="152">
        <v>2500000</v>
      </c>
      <c r="O7" s="152">
        <v>43908000</v>
      </c>
      <c r="P7" s="153">
        <v>19078100</v>
      </c>
      <c r="Q7" s="153">
        <v>24829900</v>
      </c>
      <c r="R7" s="87">
        <f t="shared" si="0"/>
        <v>2500007.1171743111</v>
      </c>
      <c r="S7" s="152">
        <v>43908000</v>
      </c>
      <c r="T7" s="87">
        <f t="shared" si="1"/>
        <v>5046954.5626961235</v>
      </c>
      <c r="U7" s="152"/>
      <c r="V7" s="115" t="s">
        <v>1257</v>
      </c>
      <c r="W7" s="115" t="s">
        <v>1257</v>
      </c>
      <c r="X7" s="115" t="s">
        <v>772</v>
      </c>
    </row>
    <row r="8" spans="1:24" s="154" customFormat="1">
      <c r="A8" s="148"/>
      <c r="B8" s="135">
        <v>21</v>
      </c>
      <c r="C8" s="82">
        <v>5</v>
      </c>
      <c r="D8" s="82">
        <v>-3</v>
      </c>
      <c r="E8" s="82"/>
      <c r="F8" s="150" t="s">
        <v>2446</v>
      </c>
      <c r="G8" s="82">
        <v>5</v>
      </c>
      <c r="H8" s="149">
        <v>5.7835989505366747</v>
      </c>
      <c r="I8" s="149">
        <v>12.31</v>
      </c>
      <c r="J8" s="149">
        <v>6.63</v>
      </c>
      <c r="K8" s="82"/>
      <c r="L8" s="151">
        <v>19.25</v>
      </c>
      <c r="M8" s="151">
        <v>38.870000000000005</v>
      </c>
      <c r="N8" s="152">
        <v>2500000</v>
      </c>
      <c r="O8" s="152">
        <v>29395000</v>
      </c>
      <c r="P8" s="153">
        <v>12770600</v>
      </c>
      <c r="Q8" s="153">
        <v>16624400</v>
      </c>
      <c r="R8" s="87">
        <f t="shared" si="0"/>
        <v>2499962.7918448225</v>
      </c>
      <c r="S8" s="152">
        <v>29395000</v>
      </c>
      <c r="T8" s="87">
        <f t="shared" si="1"/>
        <v>5047976.8165718578</v>
      </c>
      <c r="U8" s="152"/>
      <c r="V8" s="115" t="s">
        <v>1257</v>
      </c>
      <c r="W8" s="115" t="s">
        <v>1257</v>
      </c>
      <c r="X8" s="115" t="s">
        <v>772</v>
      </c>
    </row>
    <row r="9" spans="1:24" s="154" customFormat="1">
      <c r="A9" s="148"/>
      <c r="B9" s="135">
        <v>21</v>
      </c>
      <c r="C9" s="82">
        <v>5</v>
      </c>
      <c r="D9" s="82">
        <v>-3</v>
      </c>
      <c r="E9" s="82"/>
      <c r="F9" s="150" t="s">
        <v>2447</v>
      </c>
      <c r="G9" s="82">
        <v>5</v>
      </c>
      <c r="H9" s="149">
        <v>5.7835989505366747</v>
      </c>
      <c r="I9" s="149">
        <v>12.31</v>
      </c>
      <c r="J9" s="149">
        <v>6.63</v>
      </c>
      <c r="K9" s="82"/>
      <c r="L9" s="151">
        <v>19.25</v>
      </c>
      <c r="M9" s="151">
        <v>38.870000000000005</v>
      </c>
      <c r="N9" s="152">
        <v>2500000</v>
      </c>
      <c r="O9" s="152">
        <v>29395000</v>
      </c>
      <c r="P9" s="153">
        <v>12770600</v>
      </c>
      <c r="Q9" s="153">
        <v>16624400</v>
      </c>
      <c r="R9" s="87">
        <f t="shared" si="0"/>
        <v>2499962.7918448225</v>
      </c>
      <c r="S9" s="152">
        <v>29395000</v>
      </c>
      <c r="T9" s="87">
        <f t="shared" si="1"/>
        <v>5047976.8165718578</v>
      </c>
      <c r="U9" s="152"/>
      <c r="V9" s="115" t="s">
        <v>1257</v>
      </c>
      <c r="W9" s="115" t="s">
        <v>1257</v>
      </c>
      <c r="X9" s="115" t="s">
        <v>772</v>
      </c>
    </row>
    <row r="10" spans="1:24" s="154" customFormat="1">
      <c r="A10" s="148"/>
      <c r="B10" s="135">
        <v>21</v>
      </c>
      <c r="C10" s="82">
        <v>5</v>
      </c>
      <c r="D10" s="82">
        <v>-3</v>
      </c>
      <c r="E10" s="82"/>
      <c r="F10" s="150" t="s">
        <v>2448</v>
      </c>
      <c r="G10" s="82">
        <v>5</v>
      </c>
      <c r="H10" s="149">
        <v>4.8522141844762228</v>
      </c>
      <c r="I10" s="149">
        <v>10.33</v>
      </c>
      <c r="J10" s="149">
        <v>5.56</v>
      </c>
      <c r="K10" s="82"/>
      <c r="L10" s="151">
        <v>16.149999999999999</v>
      </c>
      <c r="M10" s="151">
        <v>32.61</v>
      </c>
      <c r="N10" s="152">
        <v>2500000</v>
      </c>
      <c r="O10" s="152">
        <v>24660000</v>
      </c>
      <c r="P10" s="153">
        <v>10713500</v>
      </c>
      <c r="Q10" s="153">
        <v>13946500</v>
      </c>
      <c r="R10" s="87">
        <f t="shared" si="0"/>
        <v>2499866.947470862</v>
      </c>
      <c r="S10" s="152">
        <v>24660000</v>
      </c>
      <c r="T10" s="87">
        <f t="shared" si="1"/>
        <v>5047718.9570913184</v>
      </c>
      <c r="U10" s="152"/>
      <c r="V10" s="115" t="s">
        <v>1257</v>
      </c>
      <c r="W10" s="115" t="s">
        <v>1257</v>
      </c>
      <c r="X10" s="115" t="s">
        <v>772</v>
      </c>
    </row>
    <row r="11" spans="1:24" s="154" customFormat="1">
      <c r="A11" s="148"/>
      <c r="B11" s="135">
        <v>21</v>
      </c>
      <c r="C11" s="82">
        <v>5</v>
      </c>
      <c r="D11" s="82">
        <v>-3</v>
      </c>
      <c r="E11" s="82"/>
      <c r="F11" s="150" t="s">
        <v>2449</v>
      </c>
      <c r="G11" s="82">
        <v>5</v>
      </c>
      <c r="H11" s="149">
        <v>6.2583047345287754</v>
      </c>
      <c r="I11" s="149">
        <v>13.32</v>
      </c>
      <c r="J11" s="149">
        <v>7.17</v>
      </c>
      <c r="K11" s="82"/>
      <c r="L11" s="151">
        <v>20.83</v>
      </c>
      <c r="M11" s="151">
        <v>42.05</v>
      </c>
      <c r="N11" s="152">
        <v>2500000</v>
      </c>
      <c r="O11" s="152">
        <v>31800000</v>
      </c>
      <c r="P11" s="153">
        <v>13817300</v>
      </c>
      <c r="Q11" s="153">
        <v>17982700</v>
      </c>
      <c r="R11" s="87">
        <f t="shared" si="0"/>
        <v>2499975.4326313618</v>
      </c>
      <c r="S11" s="152">
        <v>31800000</v>
      </c>
      <c r="T11" s="87">
        <f t="shared" si="1"/>
        <v>5046757.8944862587</v>
      </c>
      <c r="U11" s="152"/>
      <c r="V11" s="115" t="s">
        <v>1257</v>
      </c>
      <c r="W11" s="115" t="s">
        <v>1257</v>
      </c>
      <c r="X11" s="115" t="s">
        <v>772</v>
      </c>
    </row>
    <row r="12" spans="1:24">
      <c r="A12" s="135"/>
      <c r="B12" s="135">
        <v>21</v>
      </c>
      <c r="C12" s="82">
        <v>2</v>
      </c>
      <c r="D12" s="82">
        <v>-2</v>
      </c>
      <c r="E12" s="82"/>
      <c r="F12" s="83" t="s">
        <v>1924</v>
      </c>
      <c r="G12" s="82">
        <v>5</v>
      </c>
      <c r="H12" s="149">
        <v>94.310218731088938</v>
      </c>
      <c r="I12" s="149">
        <v>200.73</v>
      </c>
      <c r="J12" s="149">
        <v>108.09</v>
      </c>
      <c r="K12" s="82"/>
      <c r="L12" s="151">
        <v>313.89999999999998</v>
      </c>
      <c r="M12" s="151">
        <v>633.78</v>
      </c>
      <c r="N12" s="152">
        <v>3200000</v>
      </c>
      <c r="O12" s="152">
        <v>613498000</v>
      </c>
      <c r="P12" s="153">
        <v>247855800</v>
      </c>
      <c r="Q12" s="153">
        <v>365642200</v>
      </c>
      <c r="R12" s="87">
        <f t="shared" si="0"/>
        <v>3199994.575378635</v>
      </c>
      <c r="S12" s="152">
        <v>613498000</v>
      </c>
      <c r="T12" s="87">
        <f t="shared" si="1"/>
        <v>6460951.1372522181</v>
      </c>
      <c r="U12" s="135"/>
      <c r="V12" s="115" t="s">
        <v>1257</v>
      </c>
      <c r="W12" s="115" t="s">
        <v>1257</v>
      </c>
      <c r="X12" s="115" t="s">
        <v>772</v>
      </c>
    </row>
    <row r="13" spans="1:24">
      <c r="A13" s="135"/>
      <c r="B13" s="135">
        <v>21</v>
      </c>
      <c r="C13" s="82">
        <v>2</v>
      </c>
      <c r="D13" s="82">
        <v>-2</v>
      </c>
      <c r="E13" s="82"/>
      <c r="F13" s="83" t="s">
        <v>1925</v>
      </c>
      <c r="G13" s="82">
        <v>5</v>
      </c>
      <c r="H13" s="149">
        <v>131.33126094849825</v>
      </c>
      <c r="I13" s="149">
        <v>279.52999999999997</v>
      </c>
      <c r="J13" s="149">
        <v>150.52000000000001</v>
      </c>
      <c r="K13" s="82"/>
      <c r="L13" s="151">
        <v>437.12</v>
      </c>
      <c r="M13" s="151">
        <v>882.56999999999994</v>
      </c>
      <c r="N13" s="152">
        <v>3500000</v>
      </c>
      <c r="O13" s="152">
        <v>934416000</v>
      </c>
      <c r="P13" s="153">
        <v>364720700</v>
      </c>
      <c r="Q13" s="153">
        <v>569695300</v>
      </c>
      <c r="R13" s="87">
        <f t="shared" si="0"/>
        <v>3499981.3186452002</v>
      </c>
      <c r="S13" s="152">
        <v>934416000</v>
      </c>
      <c r="T13" s="87">
        <f t="shared" si="1"/>
        <v>7066660.2132061999</v>
      </c>
      <c r="U13" s="135"/>
      <c r="V13" s="115" t="s">
        <v>1257</v>
      </c>
      <c r="W13" s="115" t="s">
        <v>1257</v>
      </c>
      <c r="X13" s="115" t="s">
        <v>772</v>
      </c>
    </row>
    <row r="14" spans="1:24">
      <c r="A14" s="135"/>
      <c r="B14" s="135">
        <v>21</v>
      </c>
      <c r="C14" s="82">
        <v>5</v>
      </c>
      <c r="D14" s="82">
        <v>-2</v>
      </c>
      <c r="E14" s="82"/>
      <c r="F14" s="83" t="s">
        <v>2450</v>
      </c>
      <c r="G14" s="82">
        <v>5</v>
      </c>
      <c r="H14" s="149">
        <v>8.7730436028919954</v>
      </c>
      <c r="I14" s="149">
        <v>18.670000000000002</v>
      </c>
      <c r="J14" s="149">
        <v>10.050000000000001</v>
      </c>
      <c r="K14" s="82"/>
      <c r="L14" s="151">
        <v>29.2</v>
      </c>
      <c r="M14" s="151">
        <v>58.95</v>
      </c>
      <c r="N14" s="152">
        <v>3000000</v>
      </c>
      <c r="O14" s="152">
        <v>53496000</v>
      </c>
      <c r="P14" s="153">
        <v>21614000</v>
      </c>
      <c r="Q14" s="153">
        <v>31882000</v>
      </c>
      <c r="R14" s="87">
        <f t="shared" si="0"/>
        <v>2999936.9124976345</v>
      </c>
      <c r="S14" s="152">
        <v>53496000</v>
      </c>
      <c r="T14" s="87">
        <f t="shared" si="1"/>
        <v>6056379.4860183401</v>
      </c>
      <c r="U14" s="135"/>
      <c r="V14" s="115" t="s">
        <v>1257</v>
      </c>
      <c r="W14" s="115" t="s">
        <v>1257</v>
      </c>
      <c r="X14" s="115" t="s">
        <v>772</v>
      </c>
    </row>
    <row r="15" spans="1:24">
      <c r="A15" s="135"/>
      <c r="B15" s="135">
        <v>21</v>
      </c>
      <c r="C15" s="82">
        <v>5</v>
      </c>
      <c r="D15" s="82">
        <v>-2</v>
      </c>
      <c r="E15" s="82"/>
      <c r="F15" s="83" t="s">
        <v>2451</v>
      </c>
      <c r="G15" s="82">
        <v>5</v>
      </c>
      <c r="H15" s="149">
        <v>8.7730436028919954</v>
      </c>
      <c r="I15" s="149">
        <v>18.670000000000002</v>
      </c>
      <c r="J15" s="149">
        <v>10.050000000000001</v>
      </c>
      <c r="K15" s="82"/>
      <c r="L15" s="151">
        <v>29.2</v>
      </c>
      <c r="M15" s="151">
        <v>58.95</v>
      </c>
      <c r="N15" s="152">
        <v>3000000</v>
      </c>
      <c r="O15" s="152">
        <v>53496000</v>
      </c>
      <c r="P15" s="153">
        <v>21614000</v>
      </c>
      <c r="Q15" s="153">
        <v>31882000</v>
      </c>
      <c r="R15" s="87">
        <f t="shared" si="0"/>
        <v>2999936.9124976345</v>
      </c>
      <c r="S15" s="152">
        <v>53496000</v>
      </c>
      <c r="T15" s="87">
        <f t="shared" si="1"/>
        <v>6056379.4860183401</v>
      </c>
      <c r="U15" s="135"/>
      <c r="V15" s="115" t="s">
        <v>1257</v>
      </c>
      <c r="W15" s="115" t="s">
        <v>1257</v>
      </c>
      <c r="X15" s="115" t="s">
        <v>772</v>
      </c>
    </row>
    <row r="16" spans="1:24">
      <c r="A16" s="135"/>
      <c r="B16" s="135">
        <v>21</v>
      </c>
      <c r="C16" s="82">
        <v>5</v>
      </c>
      <c r="D16" s="82">
        <v>-2</v>
      </c>
      <c r="E16" s="82"/>
      <c r="F16" s="83" t="s">
        <v>2452</v>
      </c>
      <c r="G16" s="82">
        <v>5</v>
      </c>
      <c r="H16" s="149">
        <v>6.4986620935121175</v>
      </c>
      <c r="I16" s="149">
        <v>13.83</v>
      </c>
      <c r="J16" s="149">
        <v>7.45</v>
      </c>
      <c r="K16" s="82"/>
      <c r="L16" s="151">
        <v>21.63</v>
      </c>
      <c r="M16" s="151">
        <v>43.67</v>
      </c>
      <c r="N16" s="152">
        <v>3200000</v>
      </c>
      <c r="O16" s="152">
        <v>42272000</v>
      </c>
      <c r="P16" s="153">
        <v>17078500</v>
      </c>
      <c r="Q16" s="153">
        <v>25193500</v>
      </c>
      <c r="R16" s="87">
        <f t="shared" si="0"/>
        <v>3199957.6084344075</v>
      </c>
      <c r="S16" s="152">
        <v>42272000</v>
      </c>
      <c r="T16" s="87">
        <f t="shared" si="1"/>
        <v>6460570.9089380763</v>
      </c>
      <c r="U16" s="135"/>
      <c r="V16" s="115" t="s">
        <v>1257</v>
      </c>
      <c r="W16" s="115" t="s">
        <v>1257</v>
      </c>
      <c r="X16" s="115" t="s">
        <v>772</v>
      </c>
    </row>
    <row r="17" spans="1:24">
      <c r="A17" s="135"/>
      <c r="B17" s="135">
        <v>21</v>
      </c>
      <c r="C17" s="82">
        <v>1</v>
      </c>
      <c r="D17" s="82">
        <v>-1</v>
      </c>
      <c r="E17" s="82"/>
      <c r="F17" s="83" t="s">
        <v>1916</v>
      </c>
      <c r="G17" s="82">
        <v>5</v>
      </c>
      <c r="H17" s="149">
        <v>47.194167436379267</v>
      </c>
      <c r="I17" s="149">
        <v>100.45</v>
      </c>
      <c r="J17" s="149">
        <v>54.09</v>
      </c>
      <c r="K17" s="82"/>
      <c r="L17" s="151">
        <v>157.08000000000001</v>
      </c>
      <c r="M17" s="151">
        <v>317.14999999999998</v>
      </c>
      <c r="N17" s="152">
        <v>3500000</v>
      </c>
      <c r="O17" s="152">
        <v>335780000</v>
      </c>
      <c r="P17" s="153">
        <v>131062300</v>
      </c>
      <c r="Q17" s="153">
        <v>204717700</v>
      </c>
      <c r="R17" s="87">
        <f t="shared" si="0"/>
        <v>3499973.2900066841</v>
      </c>
      <c r="S17" s="152">
        <v>335780000</v>
      </c>
      <c r="T17" s="87">
        <f t="shared" si="1"/>
        <v>7066568.1749784816</v>
      </c>
      <c r="U17" s="135"/>
      <c r="V17" s="115" t="s">
        <v>1257</v>
      </c>
      <c r="W17" s="115" t="s">
        <v>1257</v>
      </c>
      <c r="X17" s="115" t="s">
        <v>772</v>
      </c>
    </row>
    <row r="18" spans="1:24">
      <c r="A18" s="135"/>
      <c r="B18" s="135">
        <v>21</v>
      </c>
      <c r="C18" s="82">
        <v>1</v>
      </c>
      <c r="D18" s="82">
        <v>-1</v>
      </c>
      <c r="E18" s="82"/>
      <c r="F18" s="83" t="s">
        <v>1324</v>
      </c>
      <c r="G18" s="82">
        <v>5</v>
      </c>
      <c r="H18" s="149">
        <v>46.734483987323628</v>
      </c>
      <c r="I18" s="149">
        <v>99.47</v>
      </c>
      <c r="J18" s="149">
        <v>53.56</v>
      </c>
      <c r="K18" s="82"/>
      <c r="L18" s="151">
        <v>155.55000000000001</v>
      </c>
      <c r="M18" s="151">
        <v>314.06</v>
      </c>
      <c r="N18" s="152">
        <v>3500000</v>
      </c>
      <c r="O18" s="152">
        <v>332511000</v>
      </c>
      <c r="P18" s="153">
        <v>129786600</v>
      </c>
      <c r="Q18" s="153">
        <v>202724400</v>
      </c>
      <c r="R18" s="87">
        <f t="shared" si="0"/>
        <v>3499999.7368508312</v>
      </c>
      <c r="S18" s="152">
        <v>332511000</v>
      </c>
      <c r="T18" s="87">
        <f t="shared" si="1"/>
        <v>7066601.8473505098</v>
      </c>
      <c r="U18" s="135"/>
      <c r="V18" s="115" t="s">
        <v>1257</v>
      </c>
      <c r="W18" s="115" t="s">
        <v>1257</v>
      </c>
      <c r="X18" s="115" t="s">
        <v>772</v>
      </c>
    </row>
    <row r="19" spans="1:24">
      <c r="A19" s="135"/>
      <c r="B19" s="135">
        <v>21</v>
      </c>
      <c r="C19" s="82">
        <v>1</v>
      </c>
      <c r="D19" s="82">
        <v>-1</v>
      </c>
      <c r="E19" s="82"/>
      <c r="F19" s="83" t="s">
        <v>1325</v>
      </c>
      <c r="G19" s="82">
        <v>5</v>
      </c>
      <c r="H19" s="149">
        <v>37.114180694015346</v>
      </c>
      <c r="I19" s="149">
        <v>79</v>
      </c>
      <c r="J19" s="149">
        <v>42.54</v>
      </c>
      <c r="K19" s="82"/>
      <c r="L19" s="151">
        <v>123.53</v>
      </c>
      <c r="M19" s="151">
        <v>249.42000000000002</v>
      </c>
      <c r="N19" s="152">
        <v>3500000</v>
      </c>
      <c r="O19" s="152">
        <v>264072000</v>
      </c>
      <c r="P19" s="153">
        <v>103070900</v>
      </c>
      <c r="Q19" s="153">
        <v>161001100</v>
      </c>
      <c r="R19" s="87">
        <f t="shared" si="0"/>
        <v>3499981.1132074348</v>
      </c>
      <c r="S19" s="152">
        <v>264072000</v>
      </c>
      <c r="T19" s="87">
        <f t="shared" si="1"/>
        <v>7066828.213844398</v>
      </c>
      <c r="U19" s="135"/>
      <c r="V19" s="115" t="s">
        <v>1257</v>
      </c>
      <c r="W19" s="115" t="s">
        <v>1257</v>
      </c>
      <c r="X19" s="115" t="s">
        <v>772</v>
      </c>
    </row>
    <row r="20" spans="1:24">
      <c r="A20" s="135"/>
      <c r="B20" s="135">
        <v>21</v>
      </c>
      <c r="C20" s="82">
        <v>1</v>
      </c>
      <c r="D20" s="82">
        <v>-1</v>
      </c>
      <c r="E20" s="82"/>
      <c r="F20" s="83" t="s">
        <v>1326</v>
      </c>
      <c r="G20" s="82">
        <v>5</v>
      </c>
      <c r="H20" s="149">
        <v>37.114180694015346</v>
      </c>
      <c r="I20" s="149">
        <v>79</v>
      </c>
      <c r="J20" s="149">
        <v>42.54</v>
      </c>
      <c r="K20" s="82"/>
      <c r="L20" s="151">
        <v>123.53</v>
      </c>
      <c r="M20" s="151">
        <v>249.42000000000002</v>
      </c>
      <c r="N20" s="152">
        <v>3500000</v>
      </c>
      <c r="O20" s="152">
        <v>264072000</v>
      </c>
      <c r="P20" s="153">
        <v>103070900</v>
      </c>
      <c r="Q20" s="153">
        <v>161001100</v>
      </c>
      <c r="R20" s="87">
        <f t="shared" si="0"/>
        <v>3499981.1132074348</v>
      </c>
      <c r="S20" s="152">
        <v>264072000</v>
      </c>
      <c r="T20" s="87">
        <f t="shared" si="1"/>
        <v>7066828.213844398</v>
      </c>
      <c r="U20" s="135"/>
      <c r="V20" s="115" t="s">
        <v>1257</v>
      </c>
      <c r="W20" s="115" t="s">
        <v>1257</v>
      </c>
      <c r="X20" s="115" t="s">
        <v>772</v>
      </c>
    </row>
    <row r="21" spans="1:24">
      <c r="A21" s="135"/>
      <c r="B21" s="135">
        <v>21</v>
      </c>
      <c r="C21" s="82">
        <v>1</v>
      </c>
      <c r="D21" s="82">
        <v>-1</v>
      </c>
      <c r="E21" s="82"/>
      <c r="F21" s="83" t="s">
        <v>1917</v>
      </c>
      <c r="G21" s="82">
        <v>5</v>
      </c>
      <c r="H21" s="149">
        <v>37.114180694015346</v>
      </c>
      <c r="I21" s="149">
        <v>79</v>
      </c>
      <c r="J21" s="149">
        <v>42.54</v>
      </c>
      <c r="K21" s="82"/>
      <c r="L21" s="151">
        <v>123.53</v>
      </c>
      <c r="M21" s="151">
        <v>249.42000000000002</v>
      </c>
      <c r="N21" s="152">
        <v>3500000</v>
      </c>
      <c r="O21" s="152">
        <v>264072000</v>
      </c>
      <c r="P21" s="153">
        <v>103070900</v>
      </c>
      <c r="Q21" s="153">
        <v>161001100</v>
      </c>
      <c r="R21" s="87">
        <f t="shared" si="0"/>
        <v>3499981.1132074348</v>
      </c>
      <c r="S21" s="152">
        <v>264072000</v>
      </c>
      <c r="T21" s="87">
        <f t="shared" si="1"/>
        <v>7066828.213844398</v>
      </c>
      <c r="U21" s="135"/>
      <c r="V21" s="115" t="s">
        <v>1257</v>
      </c>
      <c r="W21" s="115" t="s">
        <v>1257</v>
      </c>
      <c r="X21" s="115" t="s">
        <v>772</v>
      </c>
    </row>
    <row r="22" spans="1:24">
      <c r="A22" s="135"/>
      <c r="B22" s="135">
        <v>21</v>
      </c>
      <c r="C22" s="82">
        <v>1</v>
      </c>
      <c r="D22" s="82">
        <v>-1</v>
      </c>
      <c r="E22" s="82"/>
      <c r="F22" s="83" t="s">
        <v>1918</v>
      </c>
      <c r="G22" s="82">
        <v>5</v>
      </c>
      <c r="H22" s="149">
        <v>37.114180694015346</v>
      </c>
      <c r="I22" s="149">
        <v>79</v>
      </c>
      <c r="J22" s="149">
        <v>42.54</v>
      </c>
      <c r="K22" s="82"/>
      <c r="L22" s="151">
        <v>123.53</v>
      </c>
      <c r="M22" s="151">
        <v>249.42000000000002</v>
      </c>
      <c r="N22" s="152">
        <v>3500000</v>
      </c>
      <c r="O22" s="152">
        <v>264072000</v>
      </c>
      <c r="P22" s="153">
        <v>103070900</v>
      </c>
      <c r="Q22" s="153">
        <v>161001100</v>
      </c>
      <c r="R22" s="87">
        <f t="shared" si="0"/>
        <v>3499981.1132074348</v>
      </c>
      <c r="S22" s="152">
        <v>264072000</v>
      </c>
      <c r="T22" s="87">
        <f t="shared" si="1"/>
        <v>7066828.213844398</v>
      </c>
      <c r="U22" s="135"/>
      <c r="V22" s="115" t="s">
        <v>1257</v>
      </c>
      <c r="W22" s="115" t="s">
        <v>1257</v>
      </c>
      <c r="X22" s="115" t="s">
        <v>772</v>
      </c>
    </row>
    <row r="23" spans="1:24">
      <c r="A23" s="135"/>
      <c r="B23" s="135">
        <v>21</v>
      </c>
      <c r="C23" s="82">
        <v>1</v>
      </c>
      <c r="D23" s="82">
        <v>-1</v>
      </c>
      <c r="E23" s="82"/>
      <c r="F23" s="83" t="s">
        <v>1919</v>
      </c>
      <c r="G23" s="82">
        <v>5</v>
      </c>
      <c r="H23" s="149">
        <v>37.114180694015346</v>
      </c>
      <c r="I23" s="149">
        <v>79</v>
      </c>
      <c r="J23" s="149">
        <v>42.54</v>
      </c>
      <c r="K23" s="82"/>
      <c r="L23" s="151">
        <v>123.53</v>
      </c>
      <c r="M23" s="151">
        <v>249.42000000000002</v>
      </c>
      <c r="N23" s="152">
        <v>3500000</v>
      </c>
      <c r="O23" s="152">
        <v>264072000</v>
      </c>
      <c r="P23" s="153">
        <v>103070900</v>
      </c>
      <c r="Q23" s="153">
        <v>161001100</v>
      </c>
      <c r="R23" s="87">
        <f t="shared" si="0"/>
        <v>3499981.1132074348</v>
      </c>
      <c r="S23" s="152">
        <v>264072000</v>
      </c>
      <c r="T23" s="87">
        <f t="shared" si="1"/>
        <v>7066828.213844398</v>
      </c>
      <c r="U23" s="135"/>
      <c r="V23" s="115" t="s">
        <v>1257</v>
      </c>
      <c r="W23" s="115" t="s">
        <v>1257</v>
      </c>
      <c r="X23" s="115" t="s">
        <v>772</v>
      </c>
    </row>
    <row r="24" spans="1:24">
      <c r="A24" s="135"/>
      <c r="B24" s="135">
        <v>21</v>
      </c>
      <c r="C24" s="82">
        <v>1</v>
      </c>
      <c r="D24" s="82">
        <v>-1</v>
      </c>
      <c r="E24" s="82"/>
      <c r="F24" s="83" t="s">
        <v>1920</v>
      </c>
      <c r="G24" s="82">
        <v>5</v>
      </c>
      <c r="H24" s="149">
        <v>38.601391852724774</v>
      </c>
      <c r="I24" s="149">
        <v>82.16</v>
      </c>
      <c r="J24" s="149">
        <v>44.24</v>
      </c>
      <c r="K24" s="82"/>
      <c r="L24" s="151">
        <v>128.47999999999999</v>
      </c>
      <c r="M24" s="151">
        <v>259.40999999999997</v>
      </c>
      <c r="N24" s="152">
        <v>3500000</v>
      </c>
      <c r="O24" s="152">
        <v>274649000</v>
      </c>
      <c r="P24" s="153">
        <v>107200400</v>
      </c>
      <c r="Q24" s="153">
        <v>167448600</v>
      </c>
      <c r="R24" s="87">
        <f t="shared" si="0"/>
        <v>3499982.9556007744</v>
      </c>
      <c r="S24" s="152">
        <v>274649000</v>
      </c>
      <c r="T24" s="87">
        <f t="shared" si="1"/>
        <v>7066707.491534845</v>
      </c>
      <c r="U24" s="135"/>
      <c r="V24" s="115" t="s">
        <v>1257</v>
      </c>
      <c r="W24" s="115" t="s">
        <v>1257</v>
      </c>
      <c r="X24" s="115" t="s">
        <v>772</v>
      </c>
    </row>
    <row r="25" spans="1:24">
      <c r="A25" s="135"/>
      <c r="B25" s="135">
        <v>21</v>
      </c>
      <c r="C25" s="82">
        <v>2</v>
      </c>
      <c r="D25" s="82">
        <v>1</v>
      </c>
      <c r="E25" s="82"/>
      <c r="F25" s="83" t="s">
        <v>1296</v>
      </c>
      <c r="G25" s="82">
        <v>5</v>
      </c>
      <c r="H25" s="149">
        <v>14.1810841800172</v>
      </c>
      <c r="I25" s="149">
        <v>30.18</v>
      </c>
      <c r="J25" s="149">
        <v>16.25</v>
      </c>
      <c r="K25" s="82"/>
      <c r="L25" s="151">
        <v>47.2</v>
      </c>
      <c r="M25" s="151">
        <v>95.29</v>
      </c>
      <c r="N25" s="152">
        <v>14000000</v>
      </c>
      <c r="O25" s="152">
        <v>403550000</v>
      </c>
      <c r="P25" s="153">
        <v>147529400</v>
      </c>
      <c r="Q25" s="153">
        <v>256020600</v>
      </c>
      <c r="R25" s="87">
        <f t="shared" si="0"/>
        <v>13999890.720714236</v>
      </c>
      <c r="S25" s="152">
        <v>403550000</v>
      </c>
      <c r="T25" s="87">
        <f t="shared" si="1"/>
        <v>28263762.431713123</v>
      </c>
      <c r="U25" s="135"/>
      <c r="V25" s="115" t="s">
        <v>1257</v>
      </c>
      <c r="W25" s="115" t="s">
        <v>1257</v>
      </c>
      <c r="X25" s="115" t="s">
        <v>772</v>
      </c>
    </row>
    <row r="26" spans="1:24">
      <c r="A26" s="135"/>
      <c r="B26" s="135">
        <v>21</v>
      </c>
      <c r="C26" s="82">
        <v>2</v>
      </c>
      <c r="D26" s="82">
        <v>1</v>
      </c>
      <c r="E26" s="82"/>
      <c r="F26" s="83" t="s">
        <v>1097</v>
      </c>
      <c r="G26" s="82">
        <v>5</v>
      </c>
      <c r="H26" s="149">
        <v>18.080882329521927</v>
      </c>
      <c r="I26" s="149">
        <v>38.479999999999997</v>
      </c>
      <c r="J26" s="149">
        <v>20.72</v>
      </c>
      <c r="K26" s="82"/>
      <c r="L26" s="151">
        <v>60.18</v>
      </c>
      <c r="M26" s="151">
        <v>121.5</v>
      </c>
      <c r="N26" s="152">
        <v>14000000</v>
      </c>
      <c r="O26" s="152">
        <v>514556000</v>
      </c>
      <c r="P26" s="153">
        <v>188105700</v>
      </c>
      <c r="Q26" s="153">
        <v>326450300</v>
      </c>
      <c r="R26" s="87">
        <f t="shared" si="0"/>
        <v>14000095.228378057</v>
      </c>
      <c r="S26" s="152">
        <v>514556000</v>
      </c>
      <c r="T26" s="87">
        <f t="shared" si="1"/>
        <v>28265396.647523001</v>
      </c>
      <c r="U26" s="135"/>
      <c r="V26" s="115" t="s">
        <v>1257</v>
      </c>
      <c r="W26" s="115" t="s">
        <v>1257</v>
      </c>
      <c r="X26" s="115" t="s">
        <v>772</v>
      </c>
    </row>
    <row r="27" spans="1:24">
      <c r="A27" s="135"/>
      <c r="B27" s="135">
        <v>21</v>
      </c>
      <c r="C27" s="82">
        <v>2</v>
      </c>
      <c r="D27" s="82">
        <v>1</v>
      </c>
      <c r="E27" s="82"/>
      <c r="F27" s="83" t="s">
        <v>1098</v>
      </c>
      <c r="G27" s="82">
        <v>5</v>
      </c>
      <c r="H27" s="149">
        <v>18.080882329521927</v>
      </c>
      <c r="I27" s="149">
        <v>38.479999999999997</v>
      </c>
      <c r="J27" s="149">
        <v>20.72</v>
      </c>
      <c r="K27" s="82"/>
      <c r="L27" s="151">
        <v>60.18</v>
      </c>
      <c r="M27" s="151">
        <v>121.5</v>
      </c>
      <c r="N27" s="152">
        <v>14000000</v>
      </c>
      <c r="O27" s="152">
        <v>514556000</v>
      </c>
      <c r="P27" s="153">
        <v>188105700</v>
      </c>
      <c r="Q27" s="153">
        <v>326450300</v>
      </c>
      <c r="R27" s="87">
        <f t="shared" si="0"/>
        <v>14000095.228378057</v>
      </c>
      <c r="S27" s="152">
        <v>514556000</v>
      </c>
      <c r="T27" s="87">
        <f t="shared" si="1"/>
        <v>28265396.647523001</v>
      </c>
      <c r="U27" s="135"/>
      <c r="V27" s="115" t="s">
        <v>1257</v>
      </c>
      <c r="W27" s="115" t="s">
        <v>1257</v>
      </c>
      <c r="X27" s="115" t="s">
        <v>772</v>
      </c>
    </row>
    <row r="28" spans="1:24">
      <c r="A28" s="135"/>
      <c r="B28" s="135">
        <v>21</v>
      </c>
      <c r="C28" s="82">
        <v>2</v>
      </c>
      <c r="D28" s="82">
        <v>1</v>
      </c>
      <c r="E28" s="82"/>
      <c r="F28" s="83" t="s">
        <v>1099</v>
      </c>
      <c r="G28" s="82">
        <v>5</v>
      </c>
      <c r="H28" s="149">
        <v>14.358347732267413</v>
      </c>
      <c r="I28" s="149">
        <v>30.56</v>
      </c>
      <c r="J28" s="149">
        <v>16.46</v>
      </c>
      <c r="K28" s="82"/>
      <c r="L28" s="151">
        <v>47.79</v>
      </c>
      <c r="M28" s="151">
        <v>96.490000000000009</v>
      </c>
      <c r="N28" s="152">
        <v>14000000</v>
      </c>
      <c r="O28" s="152">
        <v>408632000</v>
      </c>
      <c r="P28" s="153">
        <v>149378500</v>
      </c>
      <c r="Q28" s="153">
        <v>259253500</v>
      </c>
      <c r="R28" s="87">
        <f t="shared" si="0"/>
        <v>13999892.079768468</v>
      </c>
      <c r="S28" s="152">
        <v>408632000</v>
      </c>
      <c r="T28" s="87">
        <f t="shared" si="1"/>
        <v>28266365.071706623</v>
      </c>
      <c r="U28" s="135"/>
      <c r="V28" s="115" t="s">
        <v>1257</v>
      </c>
      <c r="W28" s="115" t="s">
        <v>1257</v>
      </c>
      <c r="X28" s="115" t="s">
        <v>772</v>
      </c>
    </row>
    <row r="29" spans="1:24">
      <c r="A29" s="135"/>
      <c r="B29" s="135">
        <v>21</v>
      </c>
      <c r="C29" s="82">
        <v>2</v>
      </c>
      <c r="D29" s="82">
        <v>1</v>
      </c>
      <c r="E29" s="82"/>
      <c r="F29" s="83" t="s">
        <v>1100</v>
      </c>
      <c r="G29" s="82">
        <v>5</v>
      </c>
      <c r="H29" s="149">
        <v>15.512063055387456</v>
      </c>
      <c r="I29" s="149">
        <v>33.020000000000003</v>
      </c>
      <c r="J29" s="149">
        <v>17.78</v>
      </c>
      <c r="K29" s="82"/>
      <c r="L29" s="151">
        <v>51.63</v>
      </c>
      <c r="M29" s="151">
        <v>104.25</v>
      </c>
      <c r="N29" s="152">
        <v>14000000</v>
      </c>
      <c r="O29" s="152">
        <v>441490000</v>
      </c>
      <c r="P29" s="153">
        <v>161383300</v>
      </c>
      <c r="Q29" s="153">
        <v>280106700</v>
      </c>
      <c r="R29" s="87">
        <f t="shared" si="0"/>
        <v>13999722.536020771</v>
      </c>
      <c r="S29" s="152">
        <v>441490000</v>
      </c>
      <c r="T29" s="87">
        <f t="shared" si="1"/>
        <v>28267888.328107014</v>
      </c>
      <c r="U29" s="135"/>
      <c r="V29" s="115" t="s">
        <v>1257</v>
      </c>
      <c r="W29" s="115" t="s">
        <v>1257</v>
      </c>
      <c r="X29" s="115" t="s">
        <v>772</v>
      </c>
    </row>
    <row r="30" spans="1:24">
      <c r="A30" s="135"/>
      <c r="B30" s="135">
        <v>21</v>
      </c>
      <c r="C30" s="82">
        <v>2</v>
      </c>
      <c r="D30" s="82">
        <v>1</v>
      </c>
      <c r="E30" s="82"/>
      <c r="F30" s="83" t="s">
        <v>1101</v>
      </c>
      <c r="G30" s="82">
        <v>5</v>
      </c>
      <c r="H30" s="149">
        <v>15.512063055387456</v>
      </c>
      <c r="I30" s="149">
        <v>33.020000000000003</v>
      </c>
      <c r="J30" s="149">
        <v>17.78</v>
      </c>
      <c r="K30" s="82"/>
      <c r="L30" s="151">
        <v>51.63</v>
      </c>
      <c r="M30" s="151">
        <v>104.25</v>
      </c>
      <c r="N30" s="152">
        <v>14000000</v>
      </c>
      <c r="O30" s="152">
        <v>441490000</v>
      </c>
      <c r="P30" s="153">
        <v>161383300</v>
      </c>
      <c r="Q30" s="153">
        <v>280106700</v>
      </c>
      <c r="R30" s="87">
        <f t="shared" si="0"/>
        <v>13999722.536020771</v>
      </c>
      <c r="S30" s="152">
        <v>441490000</v>
      </c>
      <c r="T30" s="87">
        <f t="shared" si="1"/>
        <v>28267888.328107014</v>
      </c>
      <c r="U30" s="135"/>
      <c r="V30" s="115" t="s">
        <v>1257</v>
      </c>
      <c r="W30" s="115" t="s">
        <v>1257</v>
      </c>
      <c r="X30" s="115" t="s">
        <v>772</v>
      </c>
    </row>
    <row r="31" spans="1:24">
      <c r="A31" s="135"/>
      <c r="B31" s="135">
        <v>21</v>
      </c>
      <c r="C31" s="82">
        <v>2</v>
      </c>
      <c r="D31" s="82">
        <v>1</v>
      </c>
      <c r="E31" s="82"/>
      <c r="F31" s="83" t="s">
        <v>1102</v>
      </c>
      <c r="G31" s="82">
        <v>5</v>
      </c>
      <c r="H31" s="149">
        <v>14.358347732267413</v>
      </c>
      <c r="I31" s="149">
        <v>30.56</v>
      </c>
      <c r="J31" s="149">
        <v>16.46</v>
      </c>
      <c r="K31" s="82"/>
      <c r="L31" s="151">
        <v>47.79</v>
      </c>
      <c r="M31" s="151">
        <v>96.490000000000009</v>
      </c>
      <c r="N31" s="152">
        <v>14000000</v>
      </c>
      <c r="O31" s="152">
        <v>408632000</v>
      </c>
      <c r="P31" s="153">
        <v>149378500</v>
      </c>
      <c r="Q31" s="153">
        <v>259253500</v>
      </c>
      <c r="R31" s="87">
        <f t="shared" si="0"/>
        <v>13999892.079768468</v>
      </c>
      <c r="S31" s="152">
        <v>408632000</v>
      </c>
      <c r="T31" s="87">
        <f t="shared" si="1"/>
        <v>28266365.071706623</v>
      </c>
      <c r="U31" s="135"/>
      <c r="V31" s="115" t="s">
        <v>1257</v>
      </c>
      <c r="W31" s="115" t="s">
        <v>1257</v>
      </c>
      <c r="X31" s="115" t="s">
        <v>772</v>
      </c>
    </row>
    <row r="32" spans="1:24">
      <c r="A32" s="135"/>
      <c r="B32" s="135">
        <v>21</v>
      </c>
      <c r="C32" s="82">
        <v>2</v>
      </c>
      <c r="D32" s="82">
        <v>1</v>
      </c>
      <c r="E32" s="82"/>
      <c r="F32" s="83" t="s">
        <v>1103</v>
      </c>
      <c r="G32" s="82">
        <v>5</v>
      </c>
      <c r="H32" s="149">
        <v>14.358347732267413</v>
      </c>
      <c r="I32" s="149">
        <v>30.56</v>
      </c>
      <c r="J32" s="149">
        <v>16.46</v>
      </c>
      <c r="K32" s="82"/>
      <c r="L32" s="151">
        <v>47.79</v>
      </c>
      <c r="M32" s="151">
        <v>96.490000000000009</v>
      </c>
      <c r="N32" s="152">
        <v>14000000</v>
      </c>
      <c r="O32" s="152">
        <v>408632000</v>
      </c>
      <c r="P32" s="153">
        <v>149378500</v>
      </c>
      <c r="Q32" s="153">
        <v>259253500</v>
      </c>
      <c r="R32" s="87">
        <f t="shared" si="0"/>
        <v>13999892.079768468</v>
      </c>
      <c r="S32" s="152">
        <v>408632000</v>
      </c>
      <c r="T32" s="87">
        <f t="shared" si="1"/>
        <v>28266365.071706623</v>
      </c>
      <c r="U32" s="135"/>
      <c r="V32" s="115" t="s">
        <v>1257</v>
      </c>
      <c r="W32" s="115" t="s">
        <v>1257</v>
      </c>
      <c r="X32" s="115" t="s">
        <v>772</v>
      </c>
    </row>
    <row r="33" spans="1:24">
      <c r="A33" s="135"/>
      <c r="B33" s="135">
        <v>21</v>
      </c>
      <c r="C33" s="82">
        <v>2</v>
      </c>
      <c r="D33" s="82">
        <v>1</v>
      </c>
      <c r="E33" s="82"/>
      <c r="F33" s="83" t="s">
        <v>1104</v>
      </c>
      <c r="G33" s="82">
        <v>5</v>
      </c>
      <c r="H33" s="149">
        <v>14.358347732267413</v>
      </c>
      <c r="I33" s="149">
        <v>30.56</v>
      </c>
      <c r="J33" s="149">
        <v>16.46</v>
      </c>
      <c r="K33" s="82"/>
      <c r="L33" s="151">
        <v>47.79</v>
      </c>
      <c r="M33" s="151">
        <v>96.490000000000009</v>
      </c>
      <c r="N33" s="152">
        <v>14000000</v>
      </c>
      <c r="O33" s="152">
        <v>408632000</v>
      </c>
      <c r="P33" s="153">
        <v>149378500</v>
      </c>
      <c r="Q33" s="153">
        <v>259253500</v>
      </c>
      <c r="R33" s="87">
        <f t="shared" si="0"/>
        <v>13999892.079768468</v>
      </c>
      <c r="S33" s="152">
        <v>408632000</v>
      </c>
      <c r="T33" s="87">
        <f t="shared" si="1"/>
        <v>28266365.071706623</v>
      </c>
      <c r="U33" s="135"/>
      <c r="V33" s="115" t="s">
        <v>1257</v>
      </c>
      <c r="W33" s="115" t="s">
        <v>1257</v>
      </c>
      <c r="X33" s="115" t="s">
        <v>772</v>
      </c>
    </row>
    <row r="34" spans="1:24">
      <c r="A34" s="135"/>
      <c r="B34" s="135">
        <v>21</v>
      </c>
      <c r="C34" s="82">
        <v>2</v>
      </c>
      <c r="D34" s="82">
        <v>1</v>
      </c>
      <c r="E34" s="82"/>
      <c r="F34" s="83" t="s">
        <v>1105</v>
      </c>
      <c r="G34" s="82">
        <v>5</v>
      </c>
      <c r="H34" s="149">
        <v>14.358347732267413</v>
      </c>
      <c r="I34" s="149">
        <v>30.56</v>
      </c>
      <c r="J34" s="149">
        <v>16.46</v>
      </c>
      <c r="K34" s="82"/>
      <c r="L34" s="151">
        <v>47.79</v>
      </c>
      <c r="M34" s="151">
        <v>96.490000000000009</v>
      </c>
      <c r="N34" s="152">
        <v>14000000</v>
      </c>
      <c r="O34" s="152">
        <v>408632000</v>
      </c>
      <c r="P34" s="153">
        <v>149378500</v>
      </c>
      <c r="Q34" s="153">
        <v>259253500</v>
      </c>
      <c r="R34" s="87">
        <f t="shared" si="0"/>
        <v>13999892.079768468</v>
      </c>
      <c r="S34" s="152">
        <v>408632000</v>
      </c>
      <c r="T34" s="87">
        <f t="shared" si="1"/>
        <v>28266365.071706623</v>
      </c>
      <c r="U34" s="135"/>
      <c r="V34" s="115" t="s">
        <v>1257</v>
      </c>
      <c r="W34" s="115" t="s">
        <v>1257</v>
      </c>
      <c r="X34" s="115" t="s">
        <v>772</v>
      </c>
    </row>
    <row r="35" spans="1:24">
      <c r="A35" s="135"/>
      <c r="B35" s="135">
        <v>21</v>
      </c>
      <c r="C35" s="82">
        <v>2</v>
      </c>
      <c r="D35" s="82">
        <v>1</v>
      </c>
      <c r="E35" s="82"/>
      <c r="F35" s="83" t="s">
        <v>1106</v>
      </c>
      <c r="G35" s="82">
        <v>5</v>
      </c>
      <c r="H35" s="149">
        <v>16.043853712138102</v>
      </c>
      <c r="I35" s="149">
        <v>34.15</v>
      </c>
      <c r="J35" s="149">
        <v>18.39</v>
      </c>
      <c r="K35" s="82"/>
      <c r="L35" s="151">
        <v>53.4</v>
      </c>
      <c r="M35" s="151">
        <v>107.82</v>
      </c>
      <c r="N35" s="152">
        <v>14000000</v>
      </c>
      <c r="O35" s="152">
        <v>456610000</v>
      </c>
      <c r="P35" s="153">
        <v>166914100</v>
      </c>
      <c r="Q35" s="153">
        <v>289695900</v>
      </c>
      <c r="R35" s="87">
        <f t="shared" si="0"/>
        <v>13999763.916291462</v>
      </c>
      <c r="S35" s="152">
        <v>456610000</v>
      </c>
      <c r="T35" s="87">
        <f t="shared" si="1"/>
        <v>28266939.053455912</v>
      </c>
      <c r="U35" s="135"/>
      <c r="V35" s="115" t="s">
        <v>1257</v>
      </c>
      <c r="W35" s="115" t="s">
        <v>1257</v>
      </c>
      <c r="X35" s="115" t="s">
        <v>772</v>
      </c>
    </row>
    <row r="36" spans="1:24">
      <c r="A36" s="135"/>
      <c r="B36" s="135">
        <v>21</v>
      </c>
      <c r="C36" s="82">
        <v>1</v>
      </c>
      <c r="D36" s="82">
        <v>3</v>
      </c>
      <c r="E36" s="82"/>
      <c r="F36" s="83" t="s">
        <v>1298</v>
      </c>
      <c r="G36" s="82">
        <v>5</v>
      </c>
      <c r="H36" s="149">
        <v>29.488843480268816</v>
      </c>
      <c r="I36" s="149">
        <v>62.77</v>
      </c>
      <c r="J36" s="149">
        <v>33.799999999999997</v>
      </c>
      <c r="K36" s="82"/>
      <c r="L36" s="151">
        <v>98.15</v>
      </c>
      <c r="M36" s="151">
        <v>198.18</v>
      </c>
      <c r="N36" s="152">
        <v>5850000</v>
      </c>
      <c r="O36" s="152">
        <v>350702000</v>
      </c>
      <c r="P36" s="153">
        <v>136881800</v>
      </c>
      <c r="Q36" s="153">
        <v>213820200</v>
      </c>
      <c r="R36" s="87">
        <f t="shared" si="0"/>
        <v>5849961.926256204</v>
      </c>
      <c r="S36" s="152">
        <v>350702000</v>
      </c>
      <c r="T36" s="87">
        <f t="shared" si="1"/>
        <v>11811976.103366831</v>
      </c>
      <c r="U36" s="135"/>
      <c r="V36" s="115" t="s">
        <v>1257</v>
      </c>
      <c r="W36" s="115" t="s">
        <v>1257</v>
      </c>
      <c r="X36" s="115" t="s">
        <v>772</v>
      </c>
    </row>
    <row r="37" spans="1:24">
      <c r="A37" s="135"/>
      <c r="B37" s="135">
        <v>21</v>
      </c>
      <c r="C37" s="82">
        <v>1</v>
      </c>
      <c r="D37" s="82">
        <v>3</v>
      </c>
      <c r="E37" s="82"/>
      <c r="F37" s="83" t="s">
        <v>1125</v>
      </c>
      <c r="G37" s="82">
        <v>5</v>
      </c>
      <c r="H37" s="149">
        <v>28.353154959072523</v>
      </c>
      <c r="I37" s="149">
        <v>60.35</v>
      </c>
      <c r="J37" s="149">
        <v>32.5</v>
      </c>
      <c r="K37" s="82"/>
      <c r="L37" s="151">
        <v>94.37</v>
      </c>
      <c r="M37" s="151">
        <v>190.54000000000002</v>
      </c>
      <c r="N37" s="152">
        <v>5850000</v>
      </c>
      <c r="O37" s="152">
        <v>337182000</v>
      </c>
      <c r="P37" s="153">
        <v>131608000</v>
      </c>
      <c r="Q37" s="153">
        <v>205574000</v>
      </c>
      <c r="R37" s="87">
        <f t="shared" si="0"/>
        <v>5849959.2719083736</v>
      </c>
      <c r="S37" s="152">
        <v>337182000</v>
      </c>
      <c r="T37" s="87">
        <f t="shared" si="1"/>
        <v>11811499.837548176</v>
      </c>
      <c r="U37" s="135"/>
      <c r="V37" s="115" t="s">
        <v>1257</v>
      </c>
      <c r="W37" s="115" t="s">
        <v>1257</v>
      </c>
      <c r="X37" s="115" t="s">
        <v>772</v>
      </c>
    </row>
    <row r="38" spans="1:24">
      <c r="A38" s="135"/>
      <c r="B38" s="135">
        <v>21</v>
      </c>
      <c r="C38" s="82">
        <v>1</v>
      </c>
      <c r="D38" s="82">
        <v>3</v>
      </c>
      <c r="E38" s="82"/>
      <c r="F38" s="83" t="s">
        <v>1126</v>
      </c>
      <c r="G38" s="82">
        <v>5</v>
      </c>
      <c r="H38" s="149">
        <v>28.353154959072523</v>
      </c>
      <c r="I38" s="149">
        <v>60.35</v>
      </c>
      <c r="J38" s="149">
        <v>32.5</v>
      </c>
      <c r="K38" s="82"/>
      <c r="L38" s="151">
        <v>94.37</v>
      </c>
      <c r="M38" s="151">
        <v>190.54000000000002</v>
      </c>
      <c r="N38" s="152">
        <v>5850000</v>
      </c>
      <c r="O38" s="152">
        <v>337182000</v>
      </c>
      <c r="P38" s="153">
        <v>131608000</v>
      </c>
      <c r="Q38" s="153">
        <v>205574000</v>
      </c>
      <c r="R38" s="87">
        <f t="shared" si="0"/>
        <v>5849959.2719083736</v>
      </c>
      <c r="S38" s="152">
        <v>337182000</v>
      </c>
      <c r="T38" s="87">
        <f t="shared" si="1"/>
        <v>11811499.837548176</v>
      </c>
      <c r="U38" s="135"/>
      <c r="V38" s="115" t="s">
        <v>1257</v>
      </c>
      <c r="W38" s="115" t="s">
        <v>1257</v>
      </c>
      <c r="X38" s="115" t="s">
        <v>772</v>
      </c>
    </row>
    <row r="39" spans="1:24">
      <c r="A39" s="135"/>
      <c r="B39" s="135">
        <v>21</v>
      </c>
      <c r="C39" s="82">
        <v>1</v>
      </c>
      <c r="D39" s="82">
        <v>3</v>
      </c>
      <c r="E39" s="82"/>
      <c r="F39" s="83" t="s">
        <v>1127</v>
      </c>
      <c r="G39" s="82">
        <v>5</v>
      </c>
      <c r="H39" s="149">
        <v>28.353154959072523</v>
      </c>
      <c r="I39" s="149">
        <v>60.35</v>
      </c>
      <c r="J39" s="149">
        <v>32.5</v>
      </c>
      <c r="K39" s="82"/>
      <c r="L39" s="151">
        <v>94.37</v>
      </c>
      <c r="M39" s="151">
        <v>190.54000000000002</v>
      </c>
      <c r="N39" s="152">
        <v>5850000</v>
      </c>
      <c r="O39" s="152">
        <v>337182000</v>
      </c>
      <c r="P39" s="153">
        <v>131608000</v>
      </c>
      <c r="Q39" s="153">
        <v>205574000</v>
      </c>
      <c r="R39" s="87">
        <f t="shared" si="0"/>
        <v>5849959.2719083736</v>
      </c>
      <c r="S39" s="152">
        <v>337182000</v>
      </c>
      <c r="T39" s="87">
        <f t="shared" si="1"/>
        <v>11811499.837548176</v>
      </c>
      <c r="U39" s="135"/>
      <c r="V39" s="115" t="s">
        <v>1257</v>
      </c>
      <c r="W39" s="115" t="s">
        <v>1257</v>
      </c>
      <c r="X39" s="115" t="s">
        <v>772</v>
      </c>
    </row>
    <row r="40" spans="1:24">
      <c r="A40" s="135"/>
      <c r="B40" s="135">
        <v>21</v>
      </c>
      <c r="C40" s="82">
        <v>1</v>
      </c>
      <c r="D40" s="82">
        <v>3</v>
      </c>
      <c r="E40" s="82"/>
      <c r="F40" s="83" t="s">
        <v>1128</v>
      </c>
      <c r="G40" s="82">
        <v>5</v>
      </c>
      <c r="H40" s="149">
        <v>46.635336576743001</v>
      </c>
      <c r="I40" s="149">
        <v>99.26</v>
      </c>
      <c r="J40" s="149">
        <v>53.45</v>
      </c>
      <c r="K40" s="82"/>
      <c r="L40" s="151">
        <v>155.22</v>
      </c>
      <c r="M40" s="151">
        <v>313.39999999999998</v>
      </c>
      <c r="N40" s="152">
        <v>5900000</v>
      </c>
      <c r="O40" s="152">
        <v>559338000</v>
      </c>
      <c r="P40" s="153">
        <v>218319600</v>
      </c>
      <c r="Q40" s="153">
        <v>341018400</v>
      </c>
      <c r="R40" s="87">
        <f t="shared" si="0"/>
        <v>5899972.0474455068</v>
      </c>
      <c r="S40" s="152">
        <v>559338000</v>
      </c>
      <c r="T40" s="87">
        <f t="shared" si="1"/>
        <v>11912454.836164294</v>
      </c>
      <c r="U40" s="135"/>
      <c r="V40" s="115" t="s">
        <v>1257</v>
      </c>
      <c r="W40" s="115" t="s">
        <v>1257</v>
      </c>
      <c r="X40" s="115" t="s">
        <v>772</v>
      </c>
    </row>
    <row r="41" spans="1:24">
      <c r="A41" s="135"/>
      <c r="B41" s="135">
        <v>21</v>
      </c>
      <c r="C41" s="82">
        <v>1</v>
      </c>
      <c r="D41" s="82">
        <v>4</v>
      </c>
      <c r="E41" s="82"/>
      <c r="F41" s="83" t="s">
        <v>1299</v>
      </c>
      <c r="G41" s="82">
        <v>5</v>
      </c>
      <c r="H41" s="149">
        <v>29.488843480268816</v>
      </c>
      <c r="I41" s="149">
        <v>62.77</v>
      </c>
      <c r="J41" s="149">
        <v>33.799999999999997</v>
      </c>
      <c r="K41" s="82"/>
      <c r="L41" s="151">
        <v>98.15</v>
      </c>
      <c r="M41" s="151">
        <v>198.18</v>
      </c>
      <c r="N41" s="152">
        <v>5750000</v>
      </c>
      <c r="O41" s="152">
        <v>344707000</v>
      </c>
      <c r="P41" s="153">
        <v>134541900</v>
      </c>
      <c r="Q41" s="153">
        <v>210165100</v>
      </c>
      <c r="R41" s="87">
        <f t="shared" si="0"/>
        <v>5749961.0088165952</v>
      </c>
      <c r="S41" s="152">
        <v>344707000</v>
      </c>
      <c r="T41" s="87">
        <f t="shared" si="1"/>
        <v>11610058.815356828</v>
      </c>
      <c r="U41" s="135"/>
      <c r="V41" s="115" t="s">
        <v>1257</v>
      </c>
      <c r="W41" s="115" t="s">
        <v>1257</v>
      </c>
      <c r="X41" s="115" t="s">
        <v>772</v>
      </c>
    </row>
    <row r="42" spans="1:24">
      <c r="A42" s="135"/>
      <c r="B42" s="135">
        <v>21</v>
      </c>
      <c r="C42" s="82">
        <v>1</v>
      </c>
      <c r="D42" s="82">
        <v>4</v>
      </c>
      <c r="E42" s="82"/>
      <c r="F42" s="83" t="s">
        <v>1142</v>
      </c>
      <c r="G42" s="82">
        <v>5</v>
      </c>
      <c r="H42" s="149">
        <v>28.353154959072523</v>
      </c>
      <c r="I42" s="149">
        <v>60.35</v>
      </c>
      <c r="J42" s="149">
        <v>32.5</v>
      </c>
      <c r="K42" s="82"/>
      <c r="L42" s="151">
        <v>94.37</v>
      </c>
      <c r="M42" s="151">
        <v>190.54000000000002</v>
      </c>
      <c r="N42" s="152">
        <v>5750000</v>
      </c>
      <c r="O42" s="152">
        <v>331419000</v>
      </c>
      <c r="P42" s="153">
        <v>129358600</v>
      </c>
      <c r="Q42" s="153">
        <v>202060400</v>
      </c>
      <c r="R42" s="87">
        <f t="shared" si="0"/>
        <v>5749973.758790805</v>
      </c>
      <c r="S42" s="152">
        <v>331419000</v>
      </c>
      <c r="T42" s="87">
        <f t="shared" si="1"/>
        <v>11609621.701812016</v>
      </c>
      <c r="U42" s="135"/>
      <c r="V42" s="115" t="s">
        <v>1257</v>
      </c>
      <c r="W42" s="115" t="s">
        <v>1257</v>
      </c>
      <c r="X42" s="115" t="s">
        <v>772</v>
      </c>
    </row>
    <row r="43" spans="1:24">
      <c r="A43" s="135"/>
      <c r="B43" s="135">
        <v>21</v>
      </c>
      <c r="C43" s="82">
        <v>1</v>
      </c>
      <c r="D43" s="82">
        <v>4</v>
      </c>
      <c r="E43" s="82"/>
      <c r="F43" s="83" t="s">
        <v>1143</v>
      </c>
      <c r="G43" s="82">
        <v>5</v>
      </c>
      <c r="H43" s="149">
        <v>28.353154959072523</v>
      </c>
      <c r="I43" s="149">
        <v>60.35</v>
      </c>
      <c r="J43" s="149">
        <v>32.5</v>
      </c>
      <c r="K43" s="82"/>
      <c r="L43" s="151">
        <v>94.37</v>
      </c>
      <c r="M43" s="151">
        <v>190.54000000000002</v>
      </c>
      <c r="N43" s="152">
        <v>5750000</v>
      </c>
      <c r="O43" s="152">
        <v>331419000</v>
      </c>
      <c r="P43" s="153">
        <v>129358600</v>
      </c>
      <c r="Q43" s="153">
        <v>202060400</v>
      </c>
      <c r="R43" s="87">
        <f t="shared" si="0"/>
        <v>5749973.758790805</v>
      </c>
      <c r="S43" s="152">
        <v>331419000</v>
      </c>
      <c r="T43" s="87">
        <f t="shared" si="1"/>
        <v>11609621.701812016</v>
      </c>
      <c r="U43" s="135"/>
      <c r="V43" s="115" t="s">
        <v>1257</v>
      </c>
      <c r="W43" s="115" t="s">
        <v>1257</v>
      </c>
      <c r="X43" s="115" t="s">
        <v>772</v>
      </c>
    </row>
    <row r="44" spans="1:24">
      <c r="A44" s="135"/>
      <c r="B44" s="135">
        <v>21</v>
      </c>
      <c r="C44" s="82">
        <v>1</v>
      </c>
      <c r="D44" s="82">
        <v>4</v>
      </c>
      <c r="E44" s="82"/>
      <c r="F44" s="83" t="s">
        <v>1144</v>
      </c>
      <c r="G44" s="82">
        <v>5</v>
      </c>
      <c r="H44" s="149">
        <v>28.353154959072523</v>
      </c>
      <c r="I44" s="149">
        <v>60.35</v>
      </c>
      <c r="J44" s="149">
        <v>32.5</v>
      </c>
      <c r="K44" s="82"/>
      <c r="L44" s="151">
        <v>94.37</v>
      </c>
      <c r="M44" s="151">
        <v>190.54000000000002</v>
      </c>
      <c r="N44" s="152">
        <v>5750000</v>
      </c>
      <c r="O44" s="152">
        <v>331419000</v>
      </c>
      <c r="P44" s="153">
        <v>129358600</v>
      </c>
      <c r="Q44" s="153">
        <v>202060400</v>
      </c>
      <c r="R44" s="87">
        <f t="shared" si="0"/>
        <v>5749973.758790805</v>
      </c>
      <c r="S44" s="152">
        <v>331419000</v>
      </c>
      <c r="T44" s="87">
        <f t="shared" si="1"/>
        <v>11609621.701812016</v>
      </c>
      <c r="U44" s="135"/>
      <c r="V44" s="115" t="s">
        <v>1257</v>
      </c>
      <c r="W44" s="115" t="s">
        <v>1257</v>
      </c>
      <c r="X44" s="115" t="s">
        <v>772</v>
      </c>
    </row>
    <row r="45" spans="1:24">
      <c r="A45" s="135"/>
      <c r="B45" s="135">
        <v>21</v>
      </c>
      <c r="C45" s="82">
        <v>1</v>
      </c>
      <c r="D45" s="82">
        <v>4</v>
      </c>
      <c r="E45" s="82"/>
      <c r="F45" s="83" t="s">
        <v>1145</v>
      </c>
      <c r="G45" s="82">
        <v>5</v>
      </c>
      <c r="H45" s="149">
        <v>46.635336576743001</v>
      </c>
      <c r="I45" s="149">
        <v>99.26</v>
      </c>
      <c r="J45" s="149">
        <v>53.45</v>
      </c>
      <c r="K45" s="82"/>
      <c r="L45" s="151">
        <v>155.22</v>
      </c>
      <c r="M45" s="151">
        <v>313.39999999999998</v>
      </c>
      <c r="N45" s="152">
        <v>5800000</v>
      </c>
      <c r="O45" s="152">
        <v>549857000</v>
      </c>
      <c r="P45" s="153">
        <v>214619000</v>
      </c>
      <c r="Q45" s="153">
        <v>335238000</v>
      </c>
      <c r="R45" s="87">
        <f t="shared" si="0"/>
        <v>5799965.1911585554</v>
      </c>
      <c r="S45" s="152">
        <v>549857000</v>
      </c>
      <c r="T45" s="87">
        <f t="shared" si="1"/>
        <v>11710534.022091812</v>
      </c>
      <c r="U45" s="135"/>
      <c r="V45" s="115" t="s">
        <v>1257</v>
      </c>
      <c r="W45" s="115" t="s">
        <v>1257</v>
      </c>
      <c r="X45" s="115" t="s">
        <v>772</v>
      </c>
    </row>
    <row r="46" spans="1:24">
      <c r="A46" s="135"/>
      <c r="B46" s="135">
        <v>21</v>
      </c>
      <c r="C46" s="82">
        <v>1</v>
      </c>
      <c r="D46" s="82">
        <v>5</v>
      </c>
      <c r="E46" s="82"/>
      <c r="F46" s="83" t="s">
        <v>1300</v>
      </c>
      <c r="G46" s="82">
        <v>5</v>
      </c>
      <c r="H46" s="149">
        <v>107.12727489887568</v>
      </c>
      <c r="I46" s="149">
        <v>228.01</v>
      </c>
      <c r="J46" s="149">
        <v>122.78</v>
      </c>
      <c r="K46" s="82"/>
      <c r="L46" s="151">
        <v>356.56</v>
      </c>
      <c r="M46" s="151">
        <v>719.91000000000008</v>
      </c>
      <c r="N46" s="152">
        <v>6160000</v>
      </c>
      <c r="O46" s="152">
        <v>1341476000</v>
      </c>
      <c r="P46" s="153">
        <v>523606300</v>
      </c>
      <c r="Q46" s="153">
        <v>817869700</v>
      </c>
      <c r="R46" s="87">
        <f t="shared" si="0"/>
        <v>6159980.2822001046</v>
      </c>
      <c r="S46" s="152">
        <v>1341476000</v>
      </c>
      <c r="T46" s="87">
        <f t="shared" si="1"/>
        <v>12437265.551263962</v>
      </c>
      <c r="U46" s="135"/>
      <c r="V46" s="115" t="s">
        <v>1257</v>
      </c>
      <c r="W46" s="115" t="s">
        <v>1257</v>
      </c>
      <c r="X46" s="115" t="s">
        <v>772</v>
      </c>
    </row>
    <row r="47" spans="1:24">
      <c r="A47" s="135"/>
      <c r="B47" s="135">
        <v>21</v>
      </c>
      <c r="C47" s="82">
        <v>1</v>
      </c>
      <c r="D47" s="82">
        <v>5</v>
      </c>
      <c r="E47" s="82"/>
      <c r="F47" s="83" t="s">
        <v>1159</v>
      </c>
      <c r="G47" s="82">
        <v>5</v>
      </c>
      <c r="H47" s="149">
        <v>30.663590072299897</v>
      </c>
      <c r="I47" s="149">
        <v>65.27</v>
      </c>
      <c r="J47" s="149">
        <v>35.14</v>
      </c>
      <c r="K47" s="82"/>
      <c r="L47" s="151">
        <v>102.06</v>
      </c>
      <c r="M47" s="151">
        <v>206.07</v>
      </c>
      <c r="N47" s="152">
        <v>6110000</v>
      </c>
      <c r="O47" s="152">
        <v>380873000</v>
      </c>
      <c r="P47" s="153">
        <v>148659900</v>
      </c>
      <c r="Q47" s="153">
        <v>232213100</v>
      </c>
      <c r="R47" s="87">
        <f t="shared" si="0"/>
        <v>6109983.488720635</v>
      </c>
      <c r="S47" s="152">
        <v>380873000</v>
      </c>
      <c r="T47" s="87">
        <f t="shared" si="1"/>
        <v>12336706.814821294</v>
      </c>
      <c r="U47" s="135"/>
      <c r="V47" s="115" t="s">
        <v>1257</v>
      </c>
      <c r="W47" s="115" t="s">
        <v>1257</v>
      </c>
      <c r="X47" s="115" t="s">
        <v>772</v>
      </c>
    </row>
    <row r="48" spans="1:24">
      <c r="A48" s="135"/>
      <c r="B48" s="135">
        <v>21</v>
      </c>
      <c r="C48" s="82">
        <v>1</v>
      </c>
      <c r="D48" s="82">
        <v>5</v>
      </c>
      <c r="E48" s="82"/>
      <c r="F48" s="83" t="s">
        <v>1160</v>
      </c>
      <c r="G48" s="82">
        <v>5</v>
      </c>
      <c r="H48" s="149">
        <v>30.846862558524698</v>
      </c>
      <c r="I48" s="149">
        <v>65.66</v>
      </c>
      <c r="J48" s="149">
        <v>35.35</v>
      </c>
      <c r="K48" s="82"/>
      <c r="L48" s="151">
        <v>102.67</v>
      </c>
      <c r="M48" s="151">
        <v>207.3</v>
      </c>
      <c r="N48" s="152">
        <v>6110000</v>
      </c>
      <c r="O48" s="152">
        <v>383146000</v>
      </c>
      <c r="P48" s="153">
        <v>149547800</v>
      </c>
      <c r="Q48" s="153">
        <v>233598200</v>
      </c>
      <c r="R48" s="87">
        <f t="shared" si="0"/>
        <v>6109977.5547874486</v>
      </c>
      <c r="S48" s="152">
        <v>383146000</v>
      </c>
      <c r="T48" s="87">
        <f t="shared" si="1"/>
        <v>12336596.348567626</v>
      </c>
      <c r="U48" s="135"/>
      <c r="V48" s="115" t="s">
        <v>1257</v>
      </c>
      <c r="W48" s="115" t="s">
        <v>1257</v>
      </c>
      <c r="X48" s="115" t="s">
        <v>772</v>
      </c>
    </row>
    <row r="49" spans="1:24">
      <c r="A49" s="135"/>
      <c r="B49" s="135">
        <v>21</v>
      </c>
      <c r="C49" s="82">
        <v>1</v>
      </c>
      <c r="D49" s="82">
        <v>5</v>
      </c>
      <c r="E49" s="82"/>
      <c r="F49" s="83" t="s">
        <v>1161</v>
      </c>
      <c r="G49" s="82">
        <v>5</v>
      </c>
      <c r="H49" s="149">
        <v>45.406509578940657</v>
      </c>
      <c r="I49" s="149">
        <v>96.64</v>
      </c>
      <c r="J49" s="149">
        <v>52.04</v>
      </c>
      <c r="K49" s="82"/>
      <c r="L49" s="151">
        <v>151.13</v>
      </c>
      <c r="M49" s="151">
        <v>305.13</v>
      </c>
      <c r="N49" s="152">
        <v>6160000</v>
      </c>
      <c r="O49" s="152">
        <v>568574000</v>
      </c>
      <c r="P49" s="153">
        <v>221929900</v>
      </c>
      <c r="Q49" s="153">
        <v>346644100</v>
      </c>
      <c r="R49" s="87">
        <f t="shared" si="0"/>
        <v>6159943.2080568289</v>
      </c>
      <c r="S49" s="152">
        <v>568574000</v>
      </c>
      <c r="T49" s="87">
        <f t="shared" si="1"/>
        <v>12436865.420991069</v>
      </c>
      <c r="U49" s="135"/>
      <c r="V49" s="115" t="s">
        <v>1257</v>
      </c>
      <c r="W49" s="115" t="s">
        <v>1257</v>
      </c>
      <c r="X49" s="115" t="s">
        <v>772</v>
      </c>
    </row>
    <row r="50" spans="1:24">
      <c r="A50" s="135"/>
      <c r="B50" s="135">
        <v>21</v>
      </c>
      <c r="C50" s="82">
        <v>1</v>
      </c>
      <c r="D50" s="82">
        <v>6</v>
      </c>
      <c r="E50" s="82"/>
      <c r="F50" s="83" t="s">
        <v>1301</v>
      </c>
      <c r="G50" s="82">
        <v>5</v>
      </c>
      <c r="H50" s="149">
        <v>107.12727489887568</v>
      </c>
      <c r="I50" s="149">
        <v>228.01</v>
      </c>
      <c r="J50" s="149">
        <v>122.78</v>
      </c>
      <c r="K50" s="82"/>
      <c r="L50" s="151">
        <v>356.56</v>
      </c>
      <c r="M50" s="151">
        <v>719.91000000000008</v>
      </c>
      <c r="N50" s="152">
        <v>5710000</v>
      </c>
      <c r="O50" s="152">
        <v>1243478000</v>
      </c>
      <c r="P50" s="153">
        <v>485355600</v>
      </c>
      <c r="Q50" s="153">
        <v>758122400</v>
      </c>
      <c r="R50" s="87">
        <f t="shared" si="0"/>
        <v>5709979.128474622</v>
      </c>
      <c r="S50" s="152">
        <v>1243478000</v>
      </c>
      <c r="T50" s="87">
        <f t="shared" si="1"/>
        <v>11528693.836605804</v>
      </c>
      <c r="U50" s="135"/>
      <c r="V50" s="115" t="s">
        <v>1257</v>
      </c>
      <c r="W50" s="115" t="s">
        <v>1257</v>
      </c>
      <c r="X50" s="115" t="s">
        <v>772</v>
      </c>
    </row>
    <row r="51" spans="1:24">
      <c r="A51" s="135"/>
      <c r="B51" s="135">
        <v>21</v>
      </c>
      <c r="C51" s="82">
        <v>1</v>
      </c>
      <c r="D51" s="82">
        <v>6</v>
      </c>
      <c r="E51" s="82"/>
      <c r="F51" s="83" t="s">
        <v>1176</v>
      </c>
      <c r="G51" s="82">
        <v>5</v>
      </c>
      <c r="H51" s="149">
        <v>30.663590072299897</v>
      </c>
      <c r="I51" s="149">
        <v>65.27</v>
      </c>
      <c r="J51" s="149">
        <v>35.14</v>
      </c>
      <c r="K51" s="82"/>
      <c r="L51" s="151">
        <v>102.06</v>
      </c>
      <c r="M51" s="151">
        <v>206.07</v>
      </c>
      <c r="N51" s="152">
        <v>5660000</v>
      </c>
      <c r="O51" s="152">
        <v>352822000</v>
      </c>
      <c r="P51" s="153">
        <v>137711200</v>
      </c>
      <c r="Q51" s="153">
        <v>215110800</v>
      </c>
      <c r="R51" s="87">
        <f t="shared" si="0"/>
        <v>5659987.9604419107</v>
      </c>
      <c r="S51" s="152">
        <v>352822000</v>
      </c>
      <c r="T51" s="87">
        <f t="shared" si="1"/>
        <v>11428117.960104492</v>
      </c>
      <c r="U51" s="135"/>
      <c r="V51" s="115" t="s">
        <v>1257</v>
      </c>
      <c r="W51" s="115" t="s">
        <v>1257</v>
      </c>
      <c r="X51" s="115" t="s">
        <v>772</v>
      </c>
    </row>
    <row r="52" spans="1:24">
      <c r="A52" s="135"/>
      <c r="B52" s="135">
        <v>21</v>
      </c>
      <c r="C52" s="82">
        <v>1</v>
      </c>
      <c r="D52" s="82">
        <v>6</v>
      </c>
      <c r="E52" s="82"/>
      <c r="F52" s="83" t="s">
        <v>1177</v>
      </c>
      <c r="G52" s="82">
        <v>5</v>
      </c>
      <c r="H52" s="149">
        <v>30.846862558524698</v>
      </c>
      <c r="I52" s="149">
        <v>65.66</v>
      </c>
      <c r="J52" s="149">
        <v>35.35</v>
      </c>
      <c r="K52" s="82"/>
      <c r="L52" s="151">
        <v>102.67</v>
      </c>
      <c r="M52" s="151">
        <v>207.3</v>
      </c>
      <c r="N52" s="152">
        <v>5660000</v>
      </c>
      <c r="O52" s="152">
        <v>354927000</v>
      </c>
      <c r="P52" s="153">
        <v>138533500</v>
      </c>
      <c r="Q52" s="153">
        <v>216393500</v>
      </c>
      <c r="R52" s="87">
        <f t="shared" si="0"/>
        <v>5659972.9700637478</v>
      </c>
      <c r="S52" s="152">
        <v>354927000</v>
      </c>
      <c r="T52" s="87">
        <f t="shared" si="1"/>
        <v>11427996.461422177</v>
      </c>
      <c r="U52" s="135"/>
      <c r="V52" s="115" t="s">
        <v>1257</v>
      </c>
      <c r="W52" s="115" t="s">
        <v>1257</v>
      </c>
      <c r="X52" s="115" t="s">
        <v>772</v>
      </c>
    </row>
    <row r="53" spans="1:24">
      <c r="A53" s="135"/>
      <c r="B53" s="135">
        <v>21</v>
      </c>
      <c r="C53" s="82">
        <v>1</v>
      </c>
      <c r="D53" s="82">
        <v>6</v>
      </c>
      <c r="E53" s="82"/>
      <c r="F53" s="83" t="s">
        <v>1178</v>
      </c>
      <c r="G53" s="82">
        <v>5</v>
      </c>
      <c r="H53" s="149">
        <v>45.406509578940657</v>
      </c>
      <c r="I53" s="149">
        <v>96.64</v>
      </c>
      <c r="J53" s="149">
        <v>52.04</v>
      </c>
      <c r="K53" s="82"/>
      <c r="L53" s="151">
        <v>151.13</v>
      </c>
      <c r="M53" s="151">
        <v>305.13</v>
      </c>
      <c r="N53" s="152">
        <v>5710000</v>
      </c>
      <c r="O53" s="152">
        <v>527039000</v>
      </c>
      <c r="P53" s="153">
        <v>205717700</v>
      </c>
      <c r="Q53" s="153">
        <v>321321300</v>
      </c>
      <c r="R53" s="87">
        <f t="shared" si="0"/>
        <v>5709952.1054973723</v>
      </c>
      <c r="S53" s="152">
        <v>527039000</v>
      </c>
      <c r="T53" s="87">
        <f t="shared" si="1"/>
        <v>11528337.761863384</v>
      </c>
      <c r="U53" s="135"/>
      <c r="V53" s="115" t="s">
        <v>1257</v>
      </c>
      <c r="W53" s="115" t="s">
        <v>1257</v>
      </c>
      <c r="X53" s="115" t="s">
        <v>772</v>
      </c>
    </row>
    <row r="54" spans="1:24">
      <c r="A54" s="135"/>
      <c r="B54" s="135">
        <v>21</v>
      </c>
      <c r="C54" s="82">
        <v>1</v>
      </c>
      <c r="D54" s="82">
        <v>7</v>
      </c>
      <c r="E54" s="82"/>
      <c r="F54" s="83" t="s">
        <v>1302</v>
      </c>
      <c r="G54" s="82">
        <v>5</v>
      </c>
      <c r="H54" s="149">
        <v>107.12727489887568</v>
      </c>
      <c r="I54" s="149">
        <v>228.01</v>
      </c>
      <c r="J54" s="149">
        <v>122.78</v>
      </c>
      <c r="K54" s="82"/>
      <c r="L54" s="151">
        <v>356.56</v>
      </c>
      <c r="M54" s="151">
        <v>719.91000000000008</v>
      </c>
      <c r="N54" s="152">
        <v>5710000</v>
      </c>
      <c r="O54" s="152">
        <v>1243478000</v>
      </c>
      <c r="P54" s="153">
        <v>485355600</v>
      </c>
      <c r="Q54" s="153">
        <v>758122400</v>
      </c>
      <c r="R54" s="87">
        <f t="shared" si="0"/>
        <v>5709979.128474622</v>
      </c>
      <c r="S54" s="152">
        <v>1243478000</v>
      </c>
      <c r="T54" s="87">
        <f t="shared" si="1"/>
        <v>11528693.836605804</v>
      </c>
      <c r="U54" s="135"/>
      <c r="V54" s="115" t="s">
        <v>1257</v>
      </c>
      <c r="W54" s="115" t="s">
        <v>1257</v>
      </c>
      <c r="X54" s="115" t="s">
        <v>772</v>
      </c>
    </row>
    <row r="55" spans="1:24">
      <c r="A55" s="135"/>
      <c r="B55" s="135">
        <v>21</v>
      </c>
      <c r="C55" s="82">
        <v>1</v>
      </c>
      <c r="D55" s="82">
        <v>7</v>
      </c>
      <c r="E55" s="82"/>
      <c r="F55" s="83" t="s">
        <v>1193</v>
      </c>
      <c r="G55" s="82">
        <v>5</v>
      </c>
      <c r="H55" s="149">
        <v>30.663590072299897</v>
      </c>
      <c r="I55" s="149">
        <v>65.27</v>
      </c>
      <c r="J55" s="149">
        <v>35.14</v>
      </c>
      <c r="K55" s="82"/>
      <c r="L55" s="151">
        <v>102.06</v>
      </c>
      <c r="M55" s="151">
        <v>206.07</v>
      </c>
      <c r="N55" s="152">
        <v>5660000</v>
      </c>
      <c r="O55" s="152">
        <v>352822000</v>
      </c>
      <c r="P55" s="153">
        <v>137711200</v>
      </c>
      <c r="Q55" s="153">
        <v>215110800</v>
      </c>
      <c r="R55" s="87">
        <f t="shared" si="0"/>
        <v>5659987.9604419107</v>
      </c>
      <c r="S55" s="152">
        <v>352822000</v>
      </c>
      <c r="T55" s="87">
        <f t="shared" si="1"/>
        <v>11428117.960104492</v>
      </c>
      <c r="U55" s="135"/>
      <c r="V55" s="115" t="s">
        <v>1257</v>
      </c>
      <c r="W55" s="115" t="s">
        <v>1257</v>
      </c>
      <c r="X55" s="115" t="s">
        <v>772</v>
      </c>
    </row>
    <row r="56" spans="1:24">
      <c r="A56" s="135"/>
      <c r="B56" s="135">
        <v>21</v>
      </c>
      <c r="C56" s="82">
        <v>1</v>
      </c>
      <c r="D56" s="82">
        <v>7</v>
      </c>
      <c r="E56" s="82"/>
      <c r="F56" s="83" t="s">
        <v>1194</v>
      </c>
      <c r="G56" s="82">
        <v>5</v>
      </c>
      <c r="H56" s="149">
        <v>30.846862558524698</v>
      </c>
      <c r="I56" s="149">
        <v>65.66</v>
      </c>
      <c r="J56" s="149">
        <v>35.35</v>
      </c>
      <c r="K56" s="82"/>
      <c r="L56" s="151">
        <v>102.67</v>
      </c>
      <c r="M56" s="151">
        <v>207.3</v>
      </c>
      <c r="N56" s="152">
        <v>5660000</v>
      </c>
      <c r="O56" s="152">
        <v>354927000</v>
      </c>
      <c r="P56" s="153">
        <v>138533500</v>
      </c>
      <c r="Q56" s="153">
        <v>216393500</v>
      </c>
      <c r="R56" s="87">
        <f t="shared" si="0"/>
        <v>5659972.9700637478</v>
      </c>
      <c r="S56" s="152">
        <v>354927000</v>
      </c>
      <c r="T56" s="87">
        <f t="shared" si="1"/>
        <v>11427996.461422177</v>
      </c>
      <c r="U56" s="135"/>
      <c r="V56" s="115" t="s">
        <v>1257</v>
      </c>
      <c r="W56" s="115" t="s">
        <v>1257</v>
      </c>
      <c r="X56" s="115" t="s">
        <v>772</v>
      </c>
    </row>
    <row r="57" spans="1:24">
      <c r="A57" s="135"/>
      <c r="B57" s="135">
        <v>21</v>
      </c>
      <c r="C57" s="82">
        <v>1</v>
      </c>
      <c r="D57" s="82">
        <v>7</v>
      </c>
      <c r="E57" s="82"/>
      <c r="F57" s="83" t="s">
        <v>1195</v>
      </c>
      <c r="G57" s="82">
        <v>5</v>
      </c>
      <c r="H57" s="149">
        <v>45.406509578940657</v>
      </c>
      <c r="I57" s="149">
        <v>96.64</v>
      </c>
      <c r="J57" s="149">
        <v>52.04</v>
      </c>
      <c r="K57" s="82"/>
      <c r="L57" s="151">
        <v>151.13</v>
      </c>
      <c r="M57" s="151">
        <v>305.13</v>
      </c>
      <c r="N57" s="152">
        <v>5710000</v>
      </c>
      <c r="O57" s="152">
        <v>527039000</v>
      </c>
      <c r="P57" s="153">
        <v>205717700</v>
      </c>
      <c r="Q57" s="153">
        <v>321321300</v>
      </c>
      <c r="R57" s="87">
        <f t="shared" si="0"/>
        <v>5709952.1054973723</v>
      </c>
      <c r="S57" s="152">
        <v>527039000</v>
      </c>
      <c r="T57" s="87">
        <f t="shared" si="1"/>
        <v>11528337.761863384</v>
      </c>
      <c r="U57" s="135"/>
      <c r="V57" s="115" t="s">
        <v>1257</v>
      </c>
      <c r="W57" s="115" t="s">
        <v>1257</v>
      </c>
      <c r="X57" s="115" t="s">
        <v>772</v>
      </c>
    </row>
    <row r="58" spans="1:24">
      <c r="A58" s="135"/>
      <c r="B58" s="135">
        <v>21</v>
      </c>
      <c r="C58" s="82">
        <v>1</v>
      </c>
      <c r="D58" s="82">
        <v>8</v>
      </c>
      <c r="E58" s="82"/>
      <c r="F58" s="83" t="s">
        <v>1303</v>
      </c>
      <c r="G58" s="82">
        <v>5</v>
      </c>
      <c r="H58" s="149">
        <v>107.12727489887568</v>
      </c>
      <c r="I58" s="149">
        <v>228.01</v>
      </c>
      <c r="J58" s="149">
        <v>122.78</v>
      </c>
      <c r="K58" s="82"/>
      <c r="L58" s="151">
        <v>356.56</v>
      </c>
      <c r="M58" s="151">
        <v>719.91000000000008</v>
      </c>
      <c r="N58" s="152">
        <v>5760000</v>
      </c>
      <c r="O58" s="152">
        <v>1254367000</v>
      </c>
      <c r="P58" s="153">
        <v>489605800</v>
      </c>
      <c r="Q58" s="153">
        <v>764761200</v>
      </c>
      <c r="R58" s="87">
        <f t="shared" si="0"/>
        <v>5759980.7873137491</v>
      </c>
      <c r="S58" s="152">
        <v>1254367000</v>
      </c>
      <c r="T58" s="87">
        <f t="shared" si="1"/>
        <v>11629649.339788651</v>
      </c>
      <c r="U58" s="135"/>
      <c r="V58" s="115" t="s">
        <v>1257</v>
      </c>
      <c r="W58" s="115" t="s">
        <v>1257</v>
      </c>
      <c r="X58" s="115" t="s">
        <v>772</v>
      </c>
    </row>
    <row r="59" spans="1:24">
      <c r="A59" s="135"/>
      <c r="B59" s="135">
        <v>21</v>
      </c>
      <c r="C59" s="82">
        <v>1</v>
      </c>
      <c r="D59" s="82">
        <v>8</v>
      </c>
      <c r="E59" s="82"/>
      <c r="F59" s="83" t="s">
        <v>1210</v>
      </c>
      <c r="G59" s="82">
        <v>5</v>
      </c>
      <c r="H59" s="149">
        <v>30.663590072299897</v>
      </c>
      <c r="I59" s="149">
        <v>65.27</v>
      </c>
      <c r="J59" s="149">
        <v>35.14</v>
      </c>
      <c r="K59" s="82"/>
      <c r="L59" s="151">
        <v>102.06</v>
      </c>
      <c r="M59" s="151">
        <v>206.07</v>
      </c>
      <c r="N59" s="152">
        <v>5710000</v>
      </c>
      <c r="O59" s="152">
        <v>355939000</v>
      </c>
      <c r="P59" s="153">
        <v>138927800</v>
      </c>
      <c r="Q59" s="153">
        <v>217011200</v>
      </c>
      <c r="R59" s="87">
        <f t="shared" si="0"/>
        <v>5709991.0284838621</v>
      </c>
      <c r="S59" s="152">
        <v>355939000</v>
      </c>
      <c r="T59" s="87">
        <f t="shared" si="1"/>
        <v>11529079.475207422</v>
      </c>
      <c r="U59" s="135"/>
      <c r="V59" s="115" t="s">
        <v>1257</v>
      </c>
      <c r="W59" s="115" t="s">
        <v>1257</v>
      </c>
      <c r="X59" s="115" t="s">
        <v>772</v>
      </c>
    </row>
    <row r="60" spans="1:24">
      <c r="A60" s="135"/>
      <c r="B60" s="135">
        <v>21</v>
      </c>
      <c r="C60" s="82">
        <v>1</v>
      </c>
      <c r="D60" s="82">
        <v>8</v>
      </c>
      <c r="E60" s="82"/>
      <c r="F60" s="83" t="s">
        <v>1211</v>
      </c>
      <c r="G60" s="82">
        <v>5</v>
      </c>
      <c r="H60" s="149">
        <v>30.846862558524698</v>
      </c>
      <c r="I60" s="149">
        <v>65.66</v>
      </c>
      <c r="J60" s="149">
        <v>35.35</v>
      </c>
      <c r="K60" s="82"/>
      <c r="L60" s="151">
        <v>102.67</v>
      </c>
      <c r="M60" s="151">
        <v>207.3</v>
      </c>
      <c r="N60" s="152">
        <v>5710000</v>
      </c>
      <c r="O60" s="152">
        <v>358063000</v>
      </c>
      <c r="P60" s="153">
        <v>139757500</v>
      </c>
      <c r="Q60" s="153">
        <v>218305500</v>
      </c>
      <c r="R60" s="87">
        <f t="shared" si="0"/>
        <v>5709982.338846962</v>
      </c>
      <c r="S60" s="152">
        <v>358063000</v>
      </c>
      <c r="T60" s="87">
        <f t="shared" si="1"/>
        <v>11528969.892305203</v>
      </c>
      <c r="U60" s="135"/>
      <c r="V60" s="115" t="s">
        <v>1257</v>
      </c>
      <c r="W60" s="115" t="s">
        <v>1257</v>
      </c>
      <c r="X60" s="115" t="s">
        <v>772</v>
      </c>
    </row>
    <row r="61" spans="1:24">
      <c r="A61" s="135"/>
      <c r="B61" s="135">
        <v>21</v>
      </c>
      <c r="C61" s="82">
        <v>1</v>
      </c>
      <c r="D61" s="82">
        <v>8</v>
      </c>
      <c r="E61" s="82"/>
      <c r="F61" s="83" t="s">
        <v>1212</v>
      </c>
      <c r="G61" s="82">
        <v>5</v>
      </c>
      <c r="H61" s="149">
        <v>45.406509578940657</v>
      </c>
      <c r="I61" s="149">
        <v>96.64</v>
      </c>
      <c r="J61" s="149">
        <v>52.04</v>
      </c>
      <c r="K61" s="82"/>
      <c r="L61" s="151">
        <v>151.13</v>
      </c>
      <c r="M61" s="151">
        <v>305.13</v>
      </c>
      <c r="N61" s="152">
        <v>5760000</v>
      </c>
      <c r="O61" s="152">
        <v>531654000</v>
      </c>
      <c r="P61" s="153">
        <v>207519000</v>
      </c>
      <c r="Q61" s="153">
        <v>324135000</v>
      </c>
      <c r="R61" s="87">
        <f t="shared" si="0"/>
        <v>5759951.1168928677</v>
      </c>
      <c r="S61" s="152">
        <v>531654000</v>
      </c>
      <c r="T61" s="87">
        <f t="shared" si="1"/>
        <v>11629285.279544238</v>
      </c>
      <c r="U61" s="135"/>
      <c r="V61" s="115" t="s">
        <v>1257</v>
      </c>
      <c r="W61" s="115" t="s">
        <v>1257</v>
      </c>
      <c r="X61" s="115" t="s">
        <v>772</v>
      </c>
    </row>
    <row r="62" spans="1:24">
      <c r="A62" s="135"/>
      <c r="B62" s="135">
        <v>21</v>
      </c>
      <c r="C62" s="82">
        <v>1</v>
      </c>
      <c r="D62" s="82">
        <v>9</v>
      </c>
      <c r="E62" s="82"/>
      <c r="F62" s="83" t="s">
        <v>1304</v>
      </c>
      <c r="G62" s="82">
        <v>5</v>
      </c>
      <c r="H62" s="149">
        <v>107.12727489887568</v>
      </c>
      <c r="I62" s="149">
        <v>228.01</v>
      </c>
      <c r="J62" s="149">
        <v>122.78</v>
      </c>
      <c r="K62" s="82"/>
      <c r="L62" s="151">
        <v>356.56</v>
      </c>
      <c r="M62" s="151">
        <v>719.91000000000008</v>
      </c>
      <c r="N62" s="152">
        <v>5810000</v>
      </c>
      <c r="O62" s="152">
        <v>1265255000</v>
      </c>
      <c r="P62" s="153">
        <v>493855600</v>
      </c>
      <c r="Q62" s="153">
        <v>771399400</v>
      </c>
      <c r="R62" s="87">
        <f t="shared" si="0"/>
        <v>5809977.8542106552</v>
      </c>
      <c r="S62" s="152">
        <v>1265255000</v>
      </c>
      <c r="T62" s="87">
        <f t="shared" si="1"/>
        <v>11730595.571642343</v>
      </c>
      <c r="U62" s="135"/>
      <c r="V62" s="115" t="s">
        <v>1257</v>
      </c>
      <c r="W62" s="115" t="s">
        <v>1257</v>
      </c>
      <c r="X62" s="115" t="s">
        <v>772</v>
      </c>
    </row>
    <row r="63" spans="1:24">
      <c r="A63" s="135"/>
      <c r="B63" s="135">
        <v>21</v>
      </c>
      <c r="C63" s="82">
        <v>1</v>
      </c>
      <c r="D63" s="82">
        <v>9</v>
      </c>
      <c r="E63" s="82"/>
      <c r="F63" s="83" t="s">
        <v>1227</v>
      </c>
      <c r="G63" s="82">
        <v>5</v>
      </c>
      <c r="H63" s="149">
        <v>30.663590072299897</v>
      </c>
      <c r="I63" s="149">
        <v>65.27</v>
      </c>
      <c r="J63" s="149">
        <v>35.14</v>
      </c>
      <c r="K63" s="82"/>
      <c r="L63" s="151">
        <v>102.06</v>
      </c>
      <c r="M63" s="151">
        <v>206.07</v>
      </c>
      <c r="N63" s="152">
        <v>5760000</v>
      </c>
      <c r="O63" s="152">
        <v>359055000</v>
      </c>
      <c r="P63" s="153">
        <v>140144000</v>
      </c>
      <c r="Q63" s="153">
        <v>218911000</v>
      </c>
      <c r="R63" s="87">
        <f t="shared" si="0"/>
        <v>5759978.0544763934</v>
      </c>
      <c r="S63" s="152">
        <v>359055000</v>
      </c>
      <c r="T63" s="87">
        <f t="shared" si="1"/>
        <v>11630008.599705569</v>
      </c>
      <c r="U63" s="135"/>
      <c r="V63" s="115" t="s">
        <v>1257</v>
      </c>
      <c r="W63" s="115" t="s">
        <v>1257</v>
      </c>
      <c r="X63" s="115" t="s">
        <v>772</v>
      </c>
    </row>
    <row r="64" spans="1:24">
      <c r="A64" s="135"/>
      <c r="B64" s="135">
        <v>21</v>
      </c>
      <c r="C64" s="82">
        <v>1</v>
      </c>
      <c r="D64" s="82">
        <v>9</v>
      </c>
      <c r="E64" s="82"/>
      <c r="F64" s="83" t="s">
        <v>1228</v>
      </c>
      <c r="G64" s="82">
        <v>5</v>
      </c>
      <c r="H64" s="149">
        <v>30.846862558524698</v>
      </c>
      <c r="I64" s="149">
        <v>65.66</v>
      </c>
      <c r="J64" s="149">
        <v>35.35</v>
      </c>
      <c r="K64" s="82"/>
      <c r="L64" s="151">
        <v>102.67</v>
      </c>
      <c r="M64" s="151">
        <v>207.3</v>
      </c>
      <c r="N64" s="152">
        <v>5760000</v>
      </c>
      <c r="O64" s="152">
        <v>361198000</v>
      </c>
      <c r="P64" s="153">
        <v>140981200</v>
      </c>
      <c r="Q64" s="153">
        <v>220216800</v>
      </c>
      <c r="R64" s="87">
        <f t="shared" si="0"/>
        <v>5759975.7607651306</v>
      </c>
      <c r="S64" s="152">
        <v>361198000</v>
      </c>
      <c r="T64" s="87">
        <f t="shared" si="1"/>
        <v>11629911.125027871</v>
      </c>
      <c r="U64" s="135"/>
      <c r="V64" s="115" t="s">
        <v>1257</v>
      </c>
      <c r="W64" s="115" t="s">
        <v>1257</v>
      </c>
      <c r="X64" s="115" t="s">
        <v>772</v>
      </c>
    </row>
    <row r="65" spans="1:24">
      <c r="A65" s="135"/>
      <c r="B65" s="135">
        <v>21</v>
      </c>
      <c r="C65" s="82">
        <v>1</v>
      </c>
      <c r="D65" s="82">
        <v>9</v>
      </c>
      <c r="E65" s="82"/>
      <c r="F65" s="83" t="s">
        <v>1229</v>
      </c>
      <c r="G65" s="82">
        <v>5</v>
      </c>
      <c r="H65" s="149">
        <v>45.406509578940657</v>
      </c>
      <c r="I65" s="149">
        <v>96.64</v>
      </c>
      <c r="J65" s="149">
        <v>52.04</v>
      </c>
      <c r="K65" s="82"/>
      <c r="L65" s="151">
        <v>151.13</v>
      </c>
      <c r="M65" s="151">
        <v>305.13</v>
      </c>
      <c r="N65" s="152">
        <v>5810000</v>
      </c>
      <c r="O65" s="152">
        <v>536269000</v>
      </c>
      <c r="P65" s="153">
        <v>209320400</v>
      </c>
      <c r="Q65" s="153">
        <v>326948600</v>
      </c>
      <c r="R65" s="87">
        <f t="shared" si="0"/>
        <v>5809950.1282883631</v>
      </c>
      <c r="S65" s="152">
        <v>536269000</v>
      </c>
      <c r="T65" s="87">
        <f t="shared" si="1"/>
        <v>11730232.797225092</v>
      </c>
      <c r="U65" s="135"/>
      <c r="V65" s="115" t="s">
        <v>1257</v>
      </c>
      <c r="W65" s="115" t="s">
        <v>1257</v>
      </c>
      <c r="X65" s="115" t="s">
        <v>772</v>
      </c>
    </row>
    <row r="66" spans="1:24">
      <c r="A66" s="135"/>
      <c r="B66" s="135">
        <v>21</v>
      </c>
      <c r="C66" s="82">
        <v>1</v>
      </c>
      <c r="D66" s="82">
        <v>10</v>
      </c>
      <c r="E66" s="82"/>
      <c r="F66" s="83">
        <v>1001</v>
      </c>
      <c r="G66" s="82">
        <v>5</v>
      </c>
      <c r="H66" s="149">
        <v>107.12727489887568</v>
      </c>
      <c r="I66" s="149">
        <v>228.01</v>
      </c>
      <c r="J66" s="149">
        <v>122.78</v>
      </c>
      <c r="K66" s="82"/>
      <c r="L66" s="151">
        <v>356.56</v>
      </c>
      <c r="M66" s="151">
        <v>719.91000000000008</v>
      </c>
      <c r="N66" s="152">
        <v>5910000</v>
      </c>
      <c r="O66" s="152">
        <v>1287033000</v>
      </c>
      <c r="P66" s="153">
        <v>502356000</v>
      </c>
      <c r="Q66" s="153">
        <v>784677000</v>
      </c>
      <c r="R66" s="87">
        <f t="shared" si="0"/>
        <v>5909981.1718889093</v>
      </c>
      <c r="S66" s="152">
        <v>1287033000</v>
      </c>
      <c r="T66" s="87">
        <f t="shared" si="1"/>
        <v>11932506.578008037</v>
      </c>
      <c r="U66" s="135"/>
      <c r="V66" s="115" t="s">
        <v>1257</v>
      </c>
      <c r="W66" s="115" t="s">
        <v>1257</v>
      </c>
      <c r="X66" s="115" t="s">
        <v>772</v>
      </c>
    </row>
    <row r="67" spans="1:24">
      <c r="A67" s="135"/>
      <c r="B67" s="135">
        <v>21</v>
      </c>
      <c r="C67" s="82">
        <v>1</v>
      </c>
      <c r="D67" s="82">
        <v>10</v>
      </c>
      <c r="E67" s="82"/>
      <c r="F67" s="83">
        <v>1002</v>
      </c>
      <c r="G67" s="82">
        <v>5</v>
      </c>
      <c r="H67" s="149">
        <v>30.663590072299897</v>
      </c>
      <c r="I67" s="149">
        <v>65.27</v>
      </c>
      <c r="J67" s="149">
        <v>35.14</v>
      </c>
      <c r="K67" s="82"/>
      <c r="L67" s="151">
        <v>102.06</v>
      </c>
      <c r="M67" s="151">
        <v>206.07</v>
      </c>
      <c r="N67" s="152">
        <v>5860000</v>
      </c>
      <c r="O67" s="152">
        <v>365289000</v>
      </c>
      <c r="P67" s="153">
        <v>142577300</v>
      </c>
      <c r="Q67" s="153">
        <v>222711700</v>
      </c>
      <c r="R67" s="87">
        <f t="shared" ref="R67:R80" si="2">S67/(M67*0.3025)</f>
        <v>5859984.1905602971</v>
      </c>
      <c r="S67" s="152">
        <v>365289000</v>
      </c>
      <c r="T67" s="87">
        <f t="shared" ref="T67:T80" si="3">S67/(L67*0.3025)</f>
        <v>11831931.629911428</v>
      </c>
      <c r="U67" s="135"/>
      <c r="V67" s="115" t="s">
        <v>1257</v>
      </c>
      <c r="W67" s="115" t="s">
        <v>1257</v>
      </c>
      <c r="X67" s="115" t="s">
        <v>772</v>
      </c>
    </row>
    <row r="68" spans="1:24">
      <c r="A68" s="135"/>
      <c r="B68" s="135">
        <v>21</v>
      </c>
      <c r="C68" s="82">
        <v>1</v>
      </c>
      <c r="D68" s="82">
        <v>10</v>
      </c>
      <c r="E68" s="82"/>
      <c r="F68" s="83">
        <v>1003</v>
      </c>
      <c r="G68" s="82">
        <v>5</v>
      </c>
      <c r="H68" s="149">
        <v>30.846862558524698</v>
      </c>
      <c r="I68" s="149">
        <v>65.66</v>
      </c>
      <c r="J68" s="149">
        <v>35.35</v>
      </c>
      <c r="K68" s="82"/>
      <c r="L68" s="151">
        <v>102.67</v>
      </c>
      <c r="M68" s="151">
        <v>207.3</v>
      </c>
      <c r="N68" s="152">
        <v>5860000</v>
      </c>
      <c r="O68" s="152">
        <v>367469000</v>
      </c>
      <c r="P68" s="153">
        <v>143428800</v>
      </c>
      <c r="Q68" s="153">
        <v>224040200</v>
      </c>
      <c r="R68" s="87">
        <f t="shared" si="2"/>
        <v>5859978.5514665134</v>
      </c>
      <c r="S68" s="152">
        <v>367469000</v>
      </c>
      <c r="T68" s="87">
        <f t="shared" si="3"/>
        <v>11831825.788633566</v>
      </c>
      <c r="U68" s="135"/>
      <c r="V68" s="115" t="s">
        <v>1257</v>
      </c>
      <c r="W68" s="115" t="s">
        <v>1257</v>
      </c>
      <c r="X68" s="115" t="s">
        <v>772</v>
      </c>
    </row>
    <row r="69" spans="1:24">
      <c r="A69" s="135"/>
      <c r="B69" s="135">
        <v>21</v>
      </c>
      <c r="C69" s="82">
        <v>1</v>
      </c>
      <c r="D69" s="82">
        <v>10</v>
      </c>
      <c r="E69" s="82"/>
      <c r="F69" s="83">
        <v>1004</v>
      </c>
      <c r="G69" s="82">
        <v>5</v>
      </c>
      <c r="H69" s="149">
        <v>45.406509578940657</v>
      </c>
      <c r="I69" s="149">
        <v>96.64</v>
      </c>
      <c r="J69" s="149">
        <v>52.04</v>
      </c>
      <c r="K69" s="82"/>
      <c r="L69" s="151">
        <v>151.13</v>
      </c>
      <c r="M69" s="151">
        <v>305.13</v>
      </c>
      <c r="N69" s="152">
        <v>5910000</v>
      </c>
      <c r="O69" s="152">
        <v>545499000</v>
      </c>
      <c r="P69" s="153">
        <v>212923100</v>
      </c>
      <c r="Q69" s="153">
        <v>332575900</v>
      </c>
      <c r="R69" s="87">
        <f t="shared" si="2"/>
        <v>5909948.1510793529</v>
      </c>
      <c r="S69" s="152">
        <v>545499000</v>
      </c>
      <c r="T69" s="87">
        <f t="shared" si="3"/>
        <v>11932127.832586799</v>
      </c>
      <c r="U69" s="135"/>
      <c r="V69" s="115" t="s">
        <v>1257</v>
      </c>
      <c r="W69" s="115" t="s">
        <v>1257</v>
      </c>
      <c r="X69" s="115" t="s">
        <v>772</v>
      </c>
    </row>
    <row r="70" spans="1:24">
      <c r="A70" s="135"/>
      <c r="B70" s="135">
        <v>21</v>
      </c>
      <c r="C70" s="82">
        <v>1</v>
      </c>
      <c r="D70" s="82">
        <v>11</v>
      </c>
      <c r="E70" s="82"/>
      <c r="F70" s="83">
        <v>1101</v>
      </c>
      <c r="G70" s="82">
        <v>5</v>
      </c>
      <c r="H70" s="149">
        <v>107.12727489887568</v>
      </c>
      <c r="I70" s="149">
        <v>228.01</v>
      </c>
      <c r="J70" s="149">
        <v>122.78</v>
      </c>
      <c r="K70" s="82"/>
      <c r="L70" s="151">
        <v>356.56</v>
      </c>
      <c r="M70" s="151">
        <v>719.91000000000008</v>
      </c>
      <c r="N70" s="152">
        <v>5960000</v>
      </c>
      <c r="O70" s="152">
        <v>1297921000</v>
      </c>
      <c r="P70" s="153">
        <v>506605900</v>
      </c>
      <c r="Q70" s="153">
        <v>791315100</v>
      </c>
      <c r="R70" s="87">
        <f t="shared" si="2"/>
        <v>5959978.2387858164</v>
      </c>
      <c r="S70" s="152">
        <v>1297921000</v>
      </c>
      <c r="T70" s="87">
        <f t="shared" si="3"/>
        <v>12033452.809861729</v>
      </c>
      <c r="U70" s="135"/>
      <c r="V70" s="115" t="s">
        <v>1257</v>
      </c>
      <c r="W70" s="115" t="s">
        <v>1257</v>
      </c>
      <c r="X70" s="115" t="s">
        <v>772</v>
      </c>
    </row>
    <row r="71" spans="1:24">
      <c r="A71" s="135"/>
      <c r="B71" s="135">
        <v>21</v>
      </c>
      <c r="C71" s="82">
        <v>1</v>
      </c>
      <c r="D71" s="82">
        <v>11</v>
      </c>
      <c r="E71" s="82"/>
      <c r="F71" s="83">
        <v>1102</v>
      </c>
      <c r="G71" s="82">
        <v>5</v>
      </c>
      <c r="H71" s="149">
        <v>30.663590072299897</v>
      </c>
      <c r="I71" s="149">
        <v>65.27</v>
      </c>
      <c r="J71" s="149">
        <v>35.14</v>
      </c>
      <c r="K71" s="82"/>
      <c r="L71" s="151">
        <v>102.06</v>
      </c>
      <c r="M71" s="151">
        <v>206.07</v>
      </c>
      <c r="N71" s="152">
        <v>5910000</v>
      </c>
      <c r="O71" s="152">
        <v>368406000</v>
      </c>
      <c r="P71" s="153">
        <v>143793900</v>
      </c>
      <c r="Q71" s="153">
        <v>224612100</v>
      </c>
      <c r="R71" s="87">
        <f t="shared" si="2"/>
        <v>5909987.2586022485</v>
      </c>
      <c r="S71" s="152">
        <v>368406000</v>
      </c>
      <c r="T71" s="87">
        <f t="shared" si="3"/>
        <v>11932893.145014357</v>
      </c>
      <c r="U71" s="135"/>
      <c r="V71" s="115" t="s">
        <v>1257</v>
      </c>
      <c r="W71" s="115" t="s">
        <v>1257</v>
      </c>
      <c r="X71" s="115" t="s">
        <v>772</v>
      </c>
    </row>
    <row r="72" spans="1:24">
      <c r="A72" s="135"/>
      <c r="B72" s="135">
        <v>21</v>
      </c>
      <c r="C72" s="82">
        <v>1</v>
      </c>
      <c r="D72" s="82">
        <v>11</v>
      </c>
      <c r="E72" s="82"/>
      <c r="F72" s="83">
        <v>1103</v>
      </c>
      <c r="G72" s="82">
        <v>5</v>
      </c>
      <c r="H72" s="149">
        <v>30.846862558524698</v>
      </c>
      <c r="I72" s="149">
        <v>65.66</v>
      </c>
      <c r="J72" s="149">
        <v>35.35</v>
      </c>
      <c r="K72" s="82"/>
      <c r="L72" s="151">
        <v>102.67</v>
      </c>
      <c r="M72" s="151">
        <v>207.3</v>
      </c>
      <c r="N72" s="152">
        <v>5910000</v>
      </c>
      <c r="O72" s="152">
        <v>370604000</v>
      </c>
      <c r="P72" s="153">
        <v>144652500</v>
      </c>
      <c r="Q72" s="153">
        <v>225951500</v>
      </c>
      <c r="R72" s="87">
        <f t="shared" si="2"/>
        <v>5909971.9733846821</v>
      </c>
      <c r="S72" s="152">
        <v>370604000</v>
      </c>
      <c r="T72" s="87">
        <f t="shared" si="3"/>
        <v>11932767.021356234</v>
      </c>
      <c r="U72" s="135"/>
      <c r="V72" s="115" t="s">
        <v>1257</v>
      </c>
      <c r="W72" s="115" t="s">
        <v>1257</v>
      </c>
      <c r="X72" s="115" t="s">
        <v>772</v>
      </c>
    </row>
    <row r="73" spans="1:24">
      <c r="A73" s="135"/>
      <c r="B73" s="135">
        <v>21</v>
      </c>
      <c r="C73" s="82">
        <v>1</v>
      </c>
      <c r="D73" s="82">
        <v>11</v>
      </c>
      <c r="E73" s="82"/>
      <c r="F73" s="83">
        <v>1104</v>
      </c>
      <c r="G73" s="82">
        <v>5</v>
      </c>
      <c r="H73" s="149">
        <v>45.406509578940657</v>
      </c>
      <c r="I73" s="149">
        <v>96.64</v>
      </c>
      <c r="J73" s="149">
        <v>52.04</v>
      </c>
      <c r="K73" s="82"/>
      <c r="L73" s="151">
        <v>151.13</v>
      </c>
      <c r="M73" s="151">
        <v>305.13</v>
      </c>
      <c r="N73" s="152">
        <v>5960000</v>
      </c>
      <c r="O73" s="152">
        <v>550114000</v>
      </c>
      <c r="P73" s="153">
        <v>214724500</v>
      </c>
      <c r="Q73" s="153">
        <v>335389500</v>
      </c>
      <c r="R73" s="87">
        <f t="shared" si="2"/>
        <v>5959947.1624748483</v>
      </c>
      <c r="S73" s="152">
        <v>550114000</v>
      </c>
      <c r="T73" s="87">
        <f t="shared" si="3"/>
        <v>12033075.350267652</v>
      </c>
      <c r="U73" s="135"/>
      <c r="V73" s="115" t="s">
        <v>1257</v>
      </c>
      <c r="W73" s="115" t="s">
        <v>1257</v>
      </c>
      <c r="X73" s="115" t="s">
        <v>772</v>
      </c>
    </row>
    <row r="74" spans="1:24">
      <c r="A74" s="135"/>
      <c r="B74" s="135">
        <v>21</v>
      </c>
      <c r="C74" s="82">
        <v>1</v>
      </c>
      <c r="D74" s="82">
        <v>12</v>
      </c>
      <c r="E74" s="82"/>
      <c r="F74" s="83">
        <v>1201</v>
      </c>
      <c r="G74" s="82">
        <v>5</v>
      </c>
      <c r="H74" s="149">
        <v>107.12727489887568</v>
      </c>
      <c r="I74" s="149">
        <v>228.01</v>
      </c>
      <c r="J74" s="149">
        <v>122.78</v>
      </c>
      <c r="K74" s="82"/>
      <c r="L74" s="151">
        <v>356.56</v>
      </c>
      <c r="M74" s="151">
        <v>719.91000000000008</v>
      </c>
      <c r="N74" s="152">
        <v>6060000</v>
      </c>
      <c r="O74" s="152">
        <v>1319698000</v>
      </c>
      <c r="P74" s="153">
        <v>515105900</v>
      </c>
      <c r="Q74" s="153">
        <v>804592100</v>
      </c>
      <c r="R74" s="87">
        <f t="shared" si="2"/>
        <v>6059976.9645218505</v>
      </c>
      <c r="S74" s="152">
        <v>1319698000</v>
      </c>
      <c r="T74" s="87">
        <f t="shared" si="3"/>
        <v>12235354.544898266</v>
      </c>
      <c r="U74" s="135"/>
      <c r="V74" s="115" t="s">
        <v>1257</v>
      </c>
      <c r="W74" s="115" t="s">
        <v>1257</v>
      </c>
      <c r="X74" s="115" t="s">
        <v>772</v>
      </c>
    </row>
    <row r="75" spans="1:24">
      <c r="A75" s="135"/>
      <c r="B75" s="135">
        <v>21</v>
      </c>
      <c r="C75" s="82">
        <v>1</v>
      </c>
      <c r="D75" s="82">
        <v>12</v>
      </c>
      <c r="E75" s="82"/>
      <c r="F75" s="83">
        <v>1202</v>
      </c>
      <c r="G75" s="82">
        <v>5</v>
      </c>
      <c r="H75" s="149">
        <v>30.663590072299897</v>
      </c>
      <c r="I75" s="149">
        <v>65.27</v>
      </c>
      <c r="J75" s="149">
        <v>35.14</v>
      </c>
      <c r="K75" s="82"/>
      <c r="L75" s="151">
        <v>102.06</v>
      </c>
      <c r="M75" s="151">
        <v>206.07</v>
      </c>
      <c r="N75" s="152">
        <v>6010000</v>
      </c>
      <c r="O75" s="152">
        <v>374639000</v>
      </c>
      <c r="P75" s="153">
        <v>146226700</v>
      </c>
      <c r="Q75" s="153">
        <v>228412300</v>
      </c>
      <c r="R75" s="87">
        <f t="shared" si="2"/>
        <v>6009977.3526367312</v>
      </c>
      <c r="S75" s="152">
        <v>374639000</v>
      </c>
      <c r="T75" s="87">
        <f t="shared" si="3"/>
        <v>12134783.784615435</v>
      </c>
      <c r="U75" s="135"/>
      <c r="V75" s="115" t="s">
        <v>1257</v>
      </c>
      <c r="W75" s="115" t="s">
        <v>1257</v>
      </c>
      <c r="X75" s="115" t="s">
        <v>772</v>
      </c>
    </row>
    <row r="76" spans="1:24">
      <c r="A76" s="135"/>
      <c r="B76" s="135">
        <v>21</v>
      </c>
      <c r="C76" s="82">
        <v>1</v>
      </c>
      <c r="D76" s="82">
        <v>12</v>
      </c>
      <c r="E76" s="82"/>
      <c r="F76" s="83">
        <v>1203</v>
      </c>
      <c r="G76" s="82">
        <v>5</v>
      </c>
      <c r="H76" s="149">
        <v>30.846862558524698</v>
      </c>
      <c r="I76" s="149">
        <v>65.66</v>
      </c>
      <c r="J76" s="149">
        <v>35.35</v>
      </c>
      <c r="K76" s="82"/>
      <c r="L76" s="151">
        <v>102.67</v>
      </c>
      <c r="M76" s="151">
        <v>207.3</v>
      </c>
      <c r="N76" s="152">
        <v>6010000</v>
      </c>
      <c r="O76" s="152">
        <v>376875000</v>
      </c>
      <c r="P76" s="153">
        <v>147100100</v>
      </c>
      <c r="Q76" s="153">
        <v>229774900</v>
      </c>
      <c r="R76" s="87">
        <f t="shared" si="2"/>
        <v>6009974.7640860649</v>
      </c>
      <c r="S76" s="152">
        <v>376875000</v>
      </c>
      <c r="T76" s="87">
        <f t="shared" si="3"/>
        <v>12134681.68496193</v>
      </c>
      <c r="U76" s="135"/>
      <c r="V76" s="115" t="s">
        <v>1257</v>
      </c>
      <c r="W76" s="115" t="s">
        <v>1257</v>
      </c>
      <c r="X76" s="115" t="s">
        <v>772</v>
      </c>
    </row>
    <row r="77" spans="1:24">
      <c r="A77" s="135"/>
      <c r="B77" s="135">
        <v>21</v>
      </c>
      <c r="C77" s="82">
        <v>1</v>
      </c>
      <c r="D77" s="82">
        <v>12</v>
      </c>
      <c r="E77" s="82"/>
      <c r="F77" s="83">
        <v>1204</v>
      </c>
      <c r="G77" s="82">
        <v>5</v>
      </c>
      <c r="H77" s="149">
        <v>45.406509578940657</v>
      </c>
      <c r="I77" s="149">
        <v>96.64</v>
      </c>
      <c r="J77" s="149">
        <v>52.04</v>
      </c>
      <c r="K77" s="82"/>
      <c r="L77" s="151">
        <v>151.13</v>
      </c>
      <c r="M77" s="151">
        <v>305.13</v>
      </c>
      <c r="N77" s="152">
        <v>6060000</v>
      </c>
      <c r="O77" s="152">
        <v>559344000</v>
      </c>
      <c r="P77" s="153">
        <v>218327200</v>
      </c>
      <c r="Q77" s="153">
        <v>341016800</v>
      </c>
      <c r="R77" s="87">
        <f t="shared" si="2"/>
        <v>6059945.1852658391</v>
      </c>
      <c r="S77" s="152">
        <v>559344000</v>
      </c>
      <c r="T77" s="87">
        <f t="shared" si="3"/>
        <v>12234970.385629361</v>
      </c>
      <c r="U77" s="135"/>
      <c r="V77" s="115" t="s">
        <v>1257</v>
      </c>
      <c r="W77" s="115" t="s">
        <v>1257</v>
      </c>
      <c r="X77" s="115" t="s">
        <v>772</v>
      </c>
    </row>
    <row r="78" spans="1:24">
      <c r="A78" s="135"/>
      <c r="B78" s="135">
        <v>21</v>
      </c>
      <c r="C78" s="82">
        <v>1</v>
      </c>
      <c r="D78" s="82">
        <v>13</v>
      </c>
      <c r="E78" s="82"/>
      <c r="F78" s="83">
        <v>1301</v>
      </c>
      <c r="G78" s="82">
        <v>5</v>
      </c>
      <c r="H78" s="149">
        <v>107.12727489887568</v>
      </c>
      <c r="I78" s="149">
        <v>228.01</v>
      </c>
      <c r="J78" s="149">
        <v>122.78</v>
      </c>
      <c r="K78" s="82"/>
      <c r="L78" s="151">
        <v>356.56</v>
      </c>
      <c r="M78" s="151">
        <v>719.91000000000008</v>
      </c>
      <c r="N78" s="152">
        <v>6270000</v>
      </c>
      <c r="O78" s="152">
        <v>1365430000</v>
      </c>
      <c r="P78" s="153">
        <v>532956000</v>
      </c>
      <c r="Q78" s="153">
        <v>832474000</v>
      </c>
      <c r="R78" s="87">
        <f t="shared" si="2"/>
        <v>6269975.6661501871</v>
      </c>
      <c r="S78" s="152">
        <v>1365430000</v>
      </c>
      <c r="T78" s="87">
        <f t="shared" si="3"/>
        <v>12659350.969873743</v>
      </c>
      <c r="U78" s="135"/>
      <c r="V78" s="115" t="s">
        <v>1257</v>
      </c>
      <c r="W78" s="115" t="s">
        <v>1257</v>
      </c>
      <c r="X78" s="115" t="s">
        <v>772</v>
      </c>
    </row>
    <row r="79" spans="1:24">
      <c r="A79" s="135"/>
      <c r="B79" s="135">
        <v>21</v>
      </c>
      <c r="C79" s="82">
        <v>1</v>
      </c>
      <c r="D79" s="82">
        <v>13</v>
      </c>
      <c r="E79" s="82"/>
      <c r="F79" s="83">
        <v>1302</v>
      </c>
      <c r="G79" s="82">
        <v>5</v>
      </c>
      <c r="H79" s="149">
        <v>30.663590072299897</v>
      </c>
      <c r="I79" s="149">
        <v>65.27</v>
      </c>
      <c r="J79" s="149">
        <v>35.14</v>
      </c>
      <c r="K79" s="82"/>
      <c r="L79" s="151">
        <v>102.06</v>
      </c>
      <c r="M79" s="151">
        <v>206.07</v>
      </c>
      <c r="N79" s="152">
        <v>6220000</v>
      </c>
      <c r="O79" s="152">
        <v>387730000</v>
      </c>
      <c r="P79" s="153">
        <v>151336300</v>
      </c>
      <c r="Q79" s="153">
        <v>236393700</v>
      </c>
      <c r="R79" s="87">
        <f t="shared" si="2"/>
        <v>6219983.8215931598</v>
      </c>
      <c r="S79" s="152">
        <v>387730000</v>
      </c>
      <c r="T79" s="87">
        <f t="shared" si="3"/>
        <v>12558809.191805825</v>
      </c>
      <c r="U79" s="135"/>
      <c r="V79" s="115" t="s">
        <v>1257</v>
      </c>
      <c r="W79" s="115" t="s">
        <v>1257</v>
      </c>
      <c r="X79" s="115" t="s">
        <v>772</v>
      </c>
    </row>
    <row r="80" spans="1:24">
      <c r="A80" s="135"/>
      <c r="B80" s="135">
        <v>21</v>
      </c>
      <c r="C80" s="82">
        <v>1</v>
      </c>
      <c r="D80" s="82">
        <v>13</v>
      </c>
      <c r="E80" s="82"/>
      <c r="F80" s="83">
        <v>1303</v>
      </c>
      <c r="G80" s="82">
        <v>5</v>
      </c>
      <c r="H80" s="149">
        <v>30.663590072299897</v>
      </c>
      <c r="I80" s="149">
        <v>65.27</v>
      </c>
      <c r="J80" s="149">
        <v>35.14</v>
      </c>
      <c r="K80" s="82"/>
      <c r="L80" s="151">
        <v>102.06</v>
      </c>
      <c r="M80" s="151">
        <v>206.07</v>
      </c>
      <c r="N80" s="152">
        <v>6220000</v>
      </c>
      <c r="O80" s="152">
        <v>387730000</v>
      </c>
      <c r="P80" s="153">
        <v>151336300</v>
      </c>
      <c r="Q80" s="153">
        <v>236393700</v>
      </c>
      <c r="R80" s="87">
        <f t="shared" si="2"/>
        <v>6219983.8215931598</v>
      </c>
      <c r="S80" s="152">
        <v>387730000</v>
      </c>
      <c r="T80" s="87">
        <f t="shared" si="3"/>
        <v>12558809.191805825</v>
      </c>
      <c r="U80" s="135"/>
      <c r="V80" s="115" t="s">
        <v>1257</v>
      </c>
      <c r="W80" s="115" t="s">
        <v>1257</v>
      </c>
      <c r="X80" s="115" t="s">
        <v>772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X139"/>
  <sheetViews>
    <sheetView workbookViewId="0">
      <selection sqref="A1:XFD1"/>
    </sheetView>
  </sheetViews>
  <sheetFormatPr defaultRowHeight="11.25"/>
  <cols>
    <col min="1" max="1" width="6.5" style="140" bestFit="1" customWidth="1"/>
    <col min="2" max="2" width="7" style="140" bestFit="1" customWidth="1"/>
    <col min="3" max="3" width="6" style="140" bestFit="1" customWidth="1"/>
    <col min="4" max="4" width="4" style="140" bestFit="1" customWidth="1"/>
    <col min="5" max="5" width="6" style="140" bestFit="1" customWidth="1"/>
    <col min="6" max="6" width="7.5" style="141" customWidth="1"/>
    <col min="7" max="7" width="6" style="140" bestFit="1" customWidth="1"/>
    <col min="8" max="8" width="13.33203125" style="140" bestFit="1" customWidth="1"/>
    <col min="9" max="11" width="8" style="140" bestFit="1" customWidth="1"/>
    <col min="12" max="13" width="8.5" style="140" bestFit="1" customWidth="1"/>
    <col min="14" max="14" width="12.1640625" style="142" bestFit="1" customWidth="1"/>
    <col min="15" max="15" width="15.33203125" style="142" bestFit="1" customWidth="1"/>
    <col min="16" max="17" width="13.33203125" style="142" bestFit="1" customWidth="1"/>
    <col min="18" max="18" width="13.33203125" style="142" customWidth="1"/>
    <col min="19" max="19" width="15.33203125" style="142" bestFit="1" customWidth="1"/>
    <col min="20" max="20" width="15.33203125" style="142" customWidth="1"/>
    <col min="21" max="21" width="8" style="140" bestFit="1" customWidth="1"/>
    <col min="22" max="23" width="8.1640625" style="140" bestFit="1" customWidth="1"/>
    <col min="24" max="24" width="11.3320312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 s="154" customFormat="1">
      <c r="A2" s="148"/>
      <c r="B2" s="135">
        <v>22</v>
      </c>
      <c r="C2" s="82">
        <v>5</v>
      </c>
      <c r="D2" s="82">
        <v>-3</v>
      </c>
      <c r="E2" s="82"/>
      <c r="F2" s="150" t="s">
        <v>2444</v>
      </c>
      <c r="G2" s="82">
        <v>5</v>
      </c>
      <c r="H2" s="149">
        <v>17.049062950428286</v>
      </c>
      <c r="I2" s="149">
        <v>31.16</v>
      </c>
      <c r="J2" s="149">
        <v>20.23</v>
      </c>
      <c r="K2" s="82"/>
      <c r="L2" s="151">
        <v>53.93</v>
      </c>
      <c r="M2" s="151">
        <v>107.08</v>
      </c>
      <c r="N2" s="87">
        <f>O2/(M2*0.3025)</f>
        <v>2500023.1540795946</v>
      </c>
      <c r="O2" s="152">
        <v>80980000</v>
      </c>
      <c r="P2" s="153">
        <v>36534400</v>
      </c>
      <c r="Q2" s="153">
        <v>44445600</v>
      </c>
      <c r="R2" s="87">
        <f>S2/(M2*0.3025)</f>
        <v>2500023.1540795946</v>
      </c>
      <c r="S2" s="152">
        <v>80980000</v>
      </c>
      <c r="T2" s="87">
        <f>S2/(L2*0.3025)</f>
        <v>4963887.9907072689</v>
      </c>
      <c r="U2" s="152"/>
      <c r="V2" s="115" t="s">
        <v>1257</v>
      </c>
      <c r="W2" s="115" t="s">
        <v>1257</v>
      </c>
      <c r="X2" s="115" t="s">
        <v>772</v>
      </c>
    </row>
    <row r="3" spans="1:24" s="154" customFormat="1">
      <c r="A3" s="148"/>
      <c r="B3" s="135">
        <v>22</v>
      </c>
      <c r="C3" s="82">
        <v>5</v>
      </c>
      <c r="D3" s="82">
        <v>-3</v>
      </c>
      <c r="E3" s="82"/>
      <c r="F3" s="150" t="s">
        <v>1923</v>
      </c>
      <c r="G3" s="82">
        <v>5</v>
      </c>
      <c r="H3" s="149">
        <v>10.451363269815671</v>
      </c>
      <c r="I3" s="149">
        <v>19.100000000000001</v>
      </c>
      <c r="J3" s="149">
        <v>12.4</v>
      </c>
      <c r="K3" s="82"/>
      <c r="L3" s="151">
        <v>33.06</v>
      </c>
      <c r="M3" s="151">
        <v>65.64</v>
      </c>
      <c r="N3" s="152">
        <v>2500000</v>
      </c>
      <c r="O3" s="152">
        <v>49640000</v>
      </c>
      <c r="P3" s="153">
        <v>22395600</v>
      </c>
      <c r="Q3" s="153">
        <v>27244400</v>
      </c>
      <c r="R3" s="87">
        <f t="shared" ref="R3:R66" si="0">S3/(M3*0.3025)</f>
        <v>2499987.4094107104</v>
      </c>
      <c r="S3" s="152">
        <v>49640000</v>
      </c>
      <c r="T3" s="87">
        <f t="shared" ref="T3:T66" si="1">S3/(L3*0.3025)</f>
        <v>4963677.3609715365</v>
      </c>
      <c r="U3" s="152"/>
      <c r="V3" s="115" t="s">
        <v>1257</v>
      </c>
      <c r="W3" s="115" t="s">
        <v>1257</v>
      </c>
      <c r="X3" s="115" t="s">
        <v>772</v>
      </c>
    </row>
    <row r="4" spans="1:24" s="154" customFormat="1">
      <c r="A4" s="148"/>
      <c r="B4" s="135">
        <v>22</v>
      </c>
      <c r="C4" s="82">
        <v>5</v>
      </c>
      <c r="D4" s="82">
        <v>-3</v>
      </c>
      <c r="E4" s="82"/>
      <c r="F4" s="150" t="s">
        <v>2048</v>
      </c>
      <c r="G4" s="82">
        <v>5</v>
      </c>
      <c r="H4" s="149">
        <v>10.451363269815671</v>
      </c>
      <c r="I4" s="149">
        <v>19.100000000000001</v>
      </c>
      <c r="J4" s="149">
        <v>12.4</v>
      </c>
      <c r="K4" s="82"/>
      <c r="L4" s="151">
        <v>33.06</v>
      </c>
      <c r="M4" s="151">
        <v>65.64</v>
      </c>
      <c r="N4" s="152">
        <v>2500000</v>
      </c>
      <c r="O4" s="152">
        <v>49640000</v>
      </c>
      <c r="P4" s="153">
        <v>22395600</v>
      </c>
      <c r="Q4" s="153">
        <v>27244400</v>
      </c>
      <c r="R4" s="87">
        <f t="shared" si="0"/>
        <v>2499987.4094107104</v>
      </c>
      <c r="S4" s="152">
        <v>49640000</v>
      </c>
      <c r="T4" s="87">
        <f t="shared" si="1"/>
        <v>4963677.3609715365</v>
      </c>
      <c r="U4" s="152"/>
      <c r="V4" s="115" t="s">
        <v>1257</v>
      </c>
      <c r="W4" s="115" t="s">
        <v>1257</v>
      </c>
      <c r="X4" s="115" t="s">
        <v>772</v>
      </c>
    </row>
    <row r="5" spans="1:24" s="154" customFormat="1">
      <c r="A5" s="148"/>
      <c r="B5" s="135">
        <v>22</v>
      </c>
      <c r="C5" s="82">
        <v>5</v>
      </c>
      <c r="D5" s="82">
        <v>-3</v>
      </c>
      <c r="E5" s="82"/>
      <c r="F5" s="150" t="s">
        <v>2355</v>
      </c>
      <c r="G5" s="82">
        <v>5</v>
      </c>
      <c r="H5" s="149">
        <v>9.3259291125094457</v>
      </c>
      <c r="I5" s="149">
        <v>17.05</v>
      </c>
      <c r="J5" s="149">
        <v>11.07</v>
      </c>
      <c r="K5" s="82"/>
      <c r="L5" s="151">
        <v>29.5</v>
      </c>
      <c r="M5" s="151">
        <v>58.59</v>
      </c>
      <c r="N5" s="152">
        <v>2500000</v>
      </c>
      <c r="O5" s="152">
        <v>44308000</v>
      </c>
      <c r="P5" s="153">
        <v>19986600</v>
      </c>
      <c r="Q5" s="153">
        <v>24321400</v>
      </c>
      <c r="R5" s="87">
        <f t="shared" si="0"/>
        <v>2499961.2096386291</v>
      </c>
      <c r="S5" s="152">
        <v>44308000</v>
      </c>
      <c r="T5" s="87">
        <f t="shared" si="1"/>
        <v>4965177.1956856698</v>
      </c>
      <c r="U5" s="152"/>
      <c r="V5" s="115" t="s">
        <v>1257</v>
      </c>
      <c r="W5" s="115" t="s">
        <v>1257</v>
      </c>
      <c r="X5" s="115" t="s">
        <v>772</v>
      </c>
    </row>
    <row r="6" spans="1:24" s="154" customFormat="1">
      <c r="A6" s="148"/>
      <c r="B6" s="135">
        <v>22</v>
      </c>
      <c r="C6" s="82">
        <v>5</v>
      </c>
      <c r="D6" s="82">
        <v>-3</v>
      </c>
      <c r="E6" s="82"/>
      <c r="F6" s="150" t="s">
        <v>2356</v>
      </c>
      <c r="G6" s="82">
        <v>5</v>
      </c>
      <c r="H6" s="149">
        <v>7.3975166519566447</v>
      </c>
      <c r="I6" s="149">
        <v>13.52</v>
      </c>
      <c r="J6" s="149">
        <v>8.7799999999999994</v>
      </c>
      <c r="K6" s="82"/>
      <c r="L6" s="151">
        <v>23.4</v>
      </c>
      <c r="M6" s="151">
        <v>46.47</v>
      </c>
      <c r="N6" s="152">
        <v>2500000</v>
      </c>
      <c r="O6" s="152">
        <v>35143000</v>
      </c>
      <c r="P6" s="153">
        <v>15853300</v>
      </c>
      <c r="Q6" s="153">
        <v>19289700</v>
      </c>
      <c r="R6" s="87">
        <f t="shared" si="0"/>
        <v>2500004.4461280452</v>
      </c>
      <c r="S6" s="152">
        <v>35143000</v>
      </c>
      <c r="T6" s="87">
        <f t="shared" si="1"/>
        <v>4964752.4192978749</v>
      </c>
      <c r="U6" s="152"/>
      <c r="V6" s="115" t="s">
        <v>1257</v>
      </c>
      <c r="W6" s="115" t="s">
        <v>1257</v>
      </c>
      <c r="X6" s="115" t="s">
        <v>772</v>
      </c>
    </row>
    <row r="7" spans="1:24" s="154" customFormat="1">
      <c r="A7" s="148"/>
      <c r="B7" s="135">
        <v>22</v>
      </c>
      <c r="C7" s="82">
        <v>5</v>
      </c>
      <c r="D7" s="82">
        <v>-3</v>
      </c>
      <c r="E7" s="82"/>
      <c r="F7" s="150" t="s">
        <v>2445</v>
      </c>
      <c r="G7" s="82">
        <v>5</v>
      </c>
      <c r="H7" s="149">
        <v>7.3975166519566447</v>
      </c>
      <c r="I7" s="149">
        <v>13.52</v>
      </c>
      <c r="J7" s="149">
        <v>8.7799999999999994</v>
      </c>
      <c r="K7" s="82"/>
      <c r="L7" s="151">
        <v>23.4</v>
      </c>
      <c r="M7" s="151">
        <v>46.47</v>
      </c>
      <c r="N7" s="152">
        <v>2500000</v>
      </c>
      <c r="O7" s="152">
        <v>35143000</v>
      </c>
      <c r="P7" s="153">
        <v>15853300</v>
      </c>
      <c r="Q7" s="153">
        <v>19289700</v>
      </c>
      <c r="R7" s="87">
        <f t="shared" si="0"/>
        <v>2500004.4461280452</v>
      </c>
      <c r="S7" s="152">
        <v>35143000</v>
      </c>
      <c r="T7" s="87">
        <f t="shared" si="1"/>
        <v>4964752.4192978749</v>
      </c>
      <c r="U7" s="152"/>
      <c r="V7" s="115" t="s">
        <v>1257</v>
      </c>
      <c r="W7" s="115" t="s">
        <v>1257</v>
      </c>
      <c r="X7" s="115" t="s">
        <v>772</v>
      </c>
    </row>
    <row r="8" spans="1:24" s="154" customFormat="1">
      <c r="A8" s="148"/>
      <c r="B8" s="135">
        <v>22</v>
      </c>
      <c r="C8" s="82">
        <v>5</v>
      </c>
      <c r="D8" s="82">
        <v>-3</v>
      </c>
      <c r="E8" s="82"/>
      <c r="F8" s="150" t="s">
        <v>2446</v>
      </c>
      <c r="G8" s="82">
        <v>5</v>
      </c>
      <c r="H8" s="149">
        <v>7.1035127850199062</v>
      </c>
      <c r="I8" s="149">
        <v>12.98</v>
      </c>
      <c r="J8" s="149">
        <v>8.43</v>
      </c>
      <c r="K8" s="82"/>
      <c r="L8" s="151">
        <v>22.47</v>
      </c>
      <c r="M8" s="151">
        <v>44.62</v>
      </c>
      <c r="N8" s="152">
        <v>2500000</v>
      </c>
      <c r="O8" s="152">
        <v>33743000</v>
      </c>
      <c r="P8" s="153">
        <v>15222300</v>
      </c>
      <c r="Q8" s="153">
        <v>18520700</v>
      </c>
      <c r="R8" s="87">
        <f t="shared" si="0"/>
        <v>2499935.1734203617</v>
      </c>
      <c r="S8" s="152">
        <v>33743000</v>
      </c>
      <c r="T8" s="87">
        <f t="shared" si="1"/>
        <v>4964268.2437924584</v>
      </c>
      <c r="U8" s="152"/>
      <c r="V8" s="115" t="s">
        <v>1257</v>
      </c>
      <c r="W8" s="115" t="s">
        <v>1257</v>
      </c>
      <c r="X8" s="115" t="s">
        <v>772</v>
      </c>
    </row>
    <row r="9" spans="1:24" s="154" customFormat="1">
      <c r="A9" s="148"/>
      <c r="B9" s="135">
        <v>22</v>
      </c>
      <c r="C9" s="82">
        <v>5</v>
      </c>
      <c r="D9" s="82">
        <v>-3</v>
      </c>
      <c r="E9" s="82"/>
      <c r="F9" s="150" t="s">
        <v>2447</v>
      </c>
      <c r="G9" s="82">
        <v>5</v>
      </c>
      <c r="H9" s="149">
        <v>14.207025570039812</v>
      </c>
      <c r="I9" s="149">
        <v>25.97</v>
      </c>
      <c r="J9" s="149">
        <v>16.86</v>
      </c>
      <c r="K9" s="82"/>
      <c r="L9" s="151">
        <v>44.94</v>
      </c>
      <c r="M9" s="151">
        <v>89.24</v>
      </c>
      <c r="N9" s="152">
        <v>2500000</v>
      </c>
      <c r="O9" s="152">
        <v>67488000</v>
      </c>
      <c r="P9" s="153">
        <v>30445500</v>
      </c>
      <c r="Q9" s="153">
        <v>37042500</v>
      </c>
      <c r="R9" s="87">
        <f t="shared" si="0"/>
        <v>2500009.2609399487</v>
      </c>
      <c r="S9" s="152">
        <v>67488000</v>
      </c>
      <c r="T9" s="87">
        <f t="shared" si="1"/>
        <v>4964415.3637356702</v>
      </c>
      <c r="U9" s="152"/>
      <c r="V9" s="115" t="s">
        <v>1257</v>
      </c>
      <c r="W9" s="115" t="s">
        <v>1257</v>
      </c>
      <c r="X9" s="115" t="s">
        <v>772</v>
      </c>
    </row>
    <row r="10" spans="1:24" s="154" customFormat="1">
      <c r="A10" s="148"/>
      <c r="B10" s="135">
        <v>22</v>
      </c>
      <c r="C10" s="82">
        <v>5</v>
      </c>
      <c r="D10" s="82">
        <v>-3</v>
      </c>
      <c r="E10" s="82"/>
      <c r="F10" s="150" t="s">
        <v>2448</v>
      </c>
      <c r="G10" s="82">
        <v>5</v>
      </c>
      <c r="H10" s="149">
        <v>13.701212465632521</v>
      </c>
      <c r="I10" s="149">
        <v>25.04</v>
      </c>
      <c r="J10" s="149">
        <v>16.260000000000002</v>
      </c>
      <c r="K10" s="82"/>
      <c r="L10" s="151">
        <v>43.34</v>
      </c>
      <c r="M10" s="151">
        <v>86.06</v>
      </c>
      <c r="N10" s="152">
        <v>2500000</v>
      </c>
      <c r="O10" s="152">
        <v>65083000</v>
      </c>
      <c r="P10" s="153">
        <v>29361100</v>
      </c>
      <c r="Q10" s="153">
        <v>35721900</v>
      </c>
      <c r="R10" s="87">
        <f t="shared" si="0"/>
        <v>2500004.8015703056</v>
      </c>
      <c r="S10" s="152">
        <v>65083000</v>
      </c>
      <c r="T10" s="87">
        <f t="shared" si="1"/>
        <v>4964245.8057946581</v>
      </c>
      <c r="U10" s="152"/>
      <c r="V10" s="115" t="s">
        <v>1257</v>
      </c>
      <c r="W10" s="115" t="s">
        <v>1257</v>
      </c>
      <c r="X10" s="115" t="s">
        <v>772</v>
      </c>
    </row>
    <row r="11" spans="1:24" s="154" customFormat="1">
      <c r="A11" s="148"/>
      <c r="B11" s="135">
        <v>22</v>
      </c>
      <c r="C11" s="82">
        <v>5</v>
      </c>
      <c r="D11" s="82">
        <v>-3</v>
      </c>
      <c r="E11" s="82"/>
      <c r="F11" s="150" t="s">
        <v>2449</v>
      </c>
      <c r="G11" s="82">
        <v>5</v>
      </c>
      <c r="H11" s="149">
        <v>14.207025570039812</v>
      </c>
      <c r="I11" s="149">
        <v>25.97</v>
      </c>
      <c r="J11" s="149">
        <v>16.86</v>
      </c>
      <c r="K11" s="82"/>
      <c r="L11" s="151">
        <v>44.94</v>
      </c>
      <c r="M11" s="151">
        <v>89.24</v>
      </c>
      <c r="N11" s="152">
        <v>2500000</v>
      </c>
      <c r="O11" s="152">
        <v>67488000</v>
      </c>
      <c r="P11" s="153">
        <v>30445500</v>
      </c>
      <c r="Q11" s="153">
        <v>37042500</v>
      </c>
      <c r="R11" s="87">
        <f t="shared" si="0"/>
        <v>2500009.2609399487</v>
      </c>
      <c r="S11" s="152">
        <v>67488000</v>
      </c>
      <c r="T11" s="87">
        <f t="shared" si="1"/>
        <v>4964415.3637356702</v>
      </c>
      <c r="U11" s="152"/>
      <c r="V11" s="115" t="s">
        <v>1257</v>
      </c>
      <c r="W11" s="115" t="s">
        <v>1257</v>
      </c>
      <c r="X11" s="115" t="s">
        <v>772</v>
      </c>
    </row>
    <row r="12" spans="1:24">
      <c r="A12" s="135"/>
      <c r="B12" s="135">
        <v>22</v>
      </c>
      <c r="C12" s="82">
        <v>5</v>
      </c>
      <c r="D12" s="82">
        <v>-3</v>
      </c>
      <c r="E12" s="82"/>
      <c r="F12" s="150" t="s">
        <v>2453</v>
      </c>
      <c r="G12" s="82">
        <v>5</v>
      </c>
      <c r="H12" s="149">
        <v>8.5988227749239634</v>
      </c>
      <c r="I12" s="149">
        <v>15.72</v>
      </c>
      <c r="J12" s="149">
        <v>10.199999999999999</v>
      </c>
      <c r="K12" s="82"/>
      <c r="L12" s="151">
        <v>27.2</v>
      </c>
      <c r="M12" s="151">
        <v>54.01</v>
      </c>
      <c r="N12" s="152">
        <v>2500000</v>
      </c>
      <c r="O12" s="152">
        <v>40845000</v>
      </c>
      <c r="P12" s="153">
        <v>18426700</v>
      </c>
      <c r="Q12" s="153">
        <v>22418300</v>
      </c>
      <c r="R12" s="87">
        <f t="shared" si="0"/>
        <v>2499996.1745682238</v>
      </c>
      <c r="S12" s="152">
        <v>40845000</v>
      </c>
      <c r="T12" s="87">
        <f t="shared" si="1"/>
        <v>4964146.8157510944</v>
      </c>
      <c r="U12" s="135"/>
      <c r="V12" s="115" t="s">
        <v>1257</v>
      </c>
      <c r="W12" s="115" t="s">
        <v>1257</v>
      </c>
      <c r="X12" s="115" t="s">
        <v>772</v>
      </c>
    </row>
    <row r="13" spans="1:24">
      <c r="A13" s="135"/>
      <c r="B13" s="135">
        <v>22</v>
      </c>
      <c r="C13" s="82">
        <v>5</v>
      </c>
      <c r="D13" s="82">
        <v>-3</v>
      </c>
      <c r="E13" s="82"/>
      <c r="F13" s="150" t="s">
        <v>2454</v>
      </c>
      <c r="G13" s="82">
        <v>5</v>
      </c>
      <c r="H13" s="149">
        <v>8.5988227749239634</v>
      </c>
      <c r="I13" s="149">
        <v>15.72</v>
      </c>
      <c r="J13" s="149">
        <v>10.199999999999999</v>
      </c>
      <c r="K13" s="82"/>
      <c r="L13" s="151">
        <v>27.2</v>
      </c>
      <c r="M13" s="151">
        <v>54.01</v>
      </c>
      <c r="N13" s="152">
        <v>2500000</v>
      </c>
      <c r="O13" s="152">
        <v>40845000</v>
      </c>
      <c r="P13" s="153">
        <v>18426700</v>
      </c>
      <c r="Q13" s="153">
        <v>22418300</v>
      </c>
      <c r="R13" s="87">
        <f t="shared" si="0"/>
        <v>2499996.1745682238</v>
      </c>
      <c r="S13" s="152">
        <v>40845000</v>
      </c>
      <c r="T13" s="87">
        <f t="shared" si="1"/>
        <v>4964146.8157510944</v>
      </c>
      <c r="U13" s="135"/>
      <c r="V13" s="115" t="s">
        <v>1257</v>
      </c>
      <c r="W13" s="115" t="s">
        <v>1257</v>
      </c>
      <c r="X13" s="115" t="s">
        <v>772</v>
      </c>
    </row>
    <row r="14" spans="1:24">
      <c r="A14" s="135"/>
      <c r="B14" s="135">
        <v>22</v>
      </c>
      <c r="C14" s="82">
        <v>5</v>
      </c>
      <c r="D14" s="82">
        <v>-3</v>
      </c>
      <c r="E14" s="82"/>
      <c r="F14" s="150" t="s">
        <v>2455</v>
      </c>
      <c r="G14" s="82">
        <v>5</v>
      </c>
      <c r="H14" s="149">
        <v>14.981551886163478</v>
      </c>
      <c r="I14" s="149">
        <v>27.38</v>
      </c>
      <c r="J14" s="149">
        <v>17.78</v>
      </c>
      <c r="K14" s="82"/>
      <c r="L14" s="151">
        <v>47.39</v>
      </c>
      <c r="M14" s="151">
        <v>94.1</v>
      </c>
      <c r="N14" s="152">
        <v>2500000</v>
      </c>
      <c r="O14" s="152">
        <v>71163000</v>
      </c>
      <c r="P14" s="153">
        <v>32104400</v>
      </c>
      <c r="Q14" s="153">
        <v>39058600</v>
      </c>
      <c r="R14" s="87">
        <f t="shared" si="0"/>
        <v>2499995.60868076</v>
      </c>
      <c r="S14" s="152">
        <v>71163000</v>
      </c>
      <c r="T14" s="87">
        <f t="shared" si="1"/>
        <v>4964118.7334218081</v>
      </c>
      <c r="U14" s="135"/>
      <c r="V14" s="115" t="s">
        <v>1257</v>
      </c>
      <c r="W14" s="115" t="s">
        <v>1257</v>
      </c>
      <c r="X14" s="115" t="s">
        <v>772</v>
      </c>
    </row>
    <row r="15" spans="1:24">
      <c r="A15" s="135"/>
      <c r="B15" s="135">
        <v>22</v>
      </c>
      <c r="C15" s="82">
        <v>5</v>
      </c>
      <c r="D15" s="82">
        <v>-3</v>
      </c>
      <c r="E15" s="82"/>
      <c r="F15" s="150" t="s">
        <v>2456</v>
      </c>
      <c r="G15" s="82">
        <v>5</v>
      </c>
      <c r="H15" s="149">
        <v>7.9444270710970288</v>
      </c>
      <c r="I15" s="149">
        <v>14.52</v>
      </c>
      <c r="J15" s="149">
        <v>9.43</v>
      </c>
      <c r="K15" s="82"/>
      <c r="L15" s="151">
        <v>25.13</v>
      </c>
      <c r="M15" s="151">
        <v>49.9</v>
      </c>
      <c r="N15" s="152">
        <v>2500000</v>
      </c>
      <c r="O15" s="152">
        <v>37738000</v>
      </c>
      <c r="P15" s="153">
        <v>17025000</v>
      </c>
      <c r="Q15" s="153">
        <v>20713000</v>
      </c>
      <c r="R15" s="87">
        <f t="shared" si="0"/>
        <v>2500074.5292237368</v>
      </c>
      <c r="S15" s="152">
        <v>37738000</v>
      </c>
      <c r="T15" s="87">
        <f t="shared" si="1"/>
        <v>4964334.2223742325</v>
      </c>
      <c r="U15" s="135"/>
      <c r="V15" s="115" t="s">
        <v>1257</v>
      </c>
      <c r="W15" s="115" t="s">
        <v>1257</v>
      </c>
      <c r="X15" s="115" t="s">
        <v>772</v>
      </c>
    </row>
    <row r="16" spans="1:24">
      <c r="A16" s="135"/>
      <c r="B16" s="135">
        <v>22</v>
      </c>
      <c r="C16" s="82">
        <v>5</v>
      </c>
      <c r="D16" s="82">
        <v>-3</v>
      </c>
      <c r="E16" s="82"/>
      <c r="F16" s="150" t="s">
        <v>2457</v>
      </c>
      <c r="G16" s="82">
        <v>5</v>
      </c>
      <c r="H16" s="149">
        <v>8.57985478350869</v>
      </c>
      <c r="I16" s="149">
        <v>15.68</v>
      </c>
      <c r="J16" s="149">
        <v>10.18</v>
      </c>
      <c r="K16" s="82"/>
      <c r="L16" s="151">
        <v>27.14</v>
      </c>
      <c r="M16" s="151">
        <v>53.89</v>
      </c>
      <c r="N16" s="152">
        <v>2500000</v>
      </c>
      <c r="O16" s="152">
        <v>40755000</v>
      </c>
      <c r="P16" s="153">
        <v>18386300</v>
      </c>
      <c r="Q16" s="153">
        <v>22368700</v>
      </c>
      <c r="R16" s="87">
        <f t="shared" si="0"/>
        <v>2500042.1734509692</v>
      </c>
      <c r="S16" s="152">
        <v>40755000</v>
      </c>
      <c r="T16" s="87">
        <f t="shared" si="1"/>
        <v>4964158.9066791721</v>
      </c>
      <c r="U16" s="135"/>
      <c r="V16" s="115" t="s">
        <v>1257</v>
      </c>
      <c r="W16" s="115" t="s">
        <v>1257</v>
      </c>
      <c r="X16" s="115" t="s">
        <v>772</v>
      </c>
    </row>
    <row r="17" spans="1:24">
      <c r="A17" s="135"/>
      <c r="B17" s="135">
        <v>22</v>
      </c>
      <c r="C17" s="82">
        <v>5</v>
      </c>
      <c r="D17" s="82">
        <v>-3</v>
      </c>
      <c r="E17" s="82"/>
      <c r="F17" s="150" t="s">
        <v>2458</v>
      </c>
      <c r="G17" s="82">
        <v>5</v>
      </c>
      <c r="H17" s="149">
        <v>8.57985478350869</v>
      </c>
      <c r="I17" s="149">
        <v>15.68</v>
      </c>
      <c r="J17" s="149">
        <v>10.18</v>
      </c>
      <c r="K17" s="82"/>
      <c r="L17" s="151">
        <v>27.14</v>
      </c>
      <c r="M17" s="151">
        <v>53.89</v>
      </c>
      <c r="N17" s="152">
        <v>2500000</v>
      </c>
      <c r="O17" s="152">
        <v>40755000</v>
      </c>
      <c r="P17" s="153">
        <v>18386300</v>
      </c>
      <c r="Q17" s="153">
        <v>22368700</v>
      </c>
      <c r="R17" s="87">
        <f t="shared" si="0"/>
        <v>2500042.1734509692</v>
      </c>
      <c r="S17" s="152">
        <v>40755000</v>
      </c>
      <c r="T17" s="87">
        <f t="shared" si="1"/>
        <v>4964158.9066791721</v>
      </c>
      <c r="U17" s="135"/>
      <c r="V17" s="115" t="s">
        <v>1257</v>
      </c>
      <c r="W17" s="115" t="s">
        <v>1257</v>
      </c>
      <c r="X17" s="115" t="s">
        <v>772</v>
      </c>
    </row>
    <row r="18" spans="1:24">
      <c r="A18" s="135"/>
      <c r="B18" s="135">
        <v>22</v>
      </c>
      <c r="C18" s="82">
        <v>5</v>
      </c>
      <c r="D18" s="82">
        <v>-2</v>
      </c>
      <c r="E18" s="82"/>
      <c r="F18" s="150" t="s">
        <v>2450</v>
      </c>
      <c r="G18" s="82">
        <v>5</v>
      </c>
      <c r="H18" s="149">
        <v>17.049062950428286</v>
      </c>
      <c r="I18" s="149">
        <v>31.16</v>
      </c>
      <c r="J18" s="149">
        <v>20.23</v>
      </c>
      <c r="K18" s="82"/>
      <c r="L18" s="151">
        <v>53.93</v>
      </c>
      <c r="M18" s="151">
        <v>107.08</v>
      </c>
      <c r="N18" s="152">
        <v>3000000</v>
      </c>
      <c r="O18" s="152">
        <v>97176000</v>
      </c>
      <c r="P18" s="153">
        <v>40851700</v>
      </c>
      <c r="Q18" s="153">
        <v>56324300</v>
      </c>
      <c r="R18" s="87">
        <f t="shared" si="0"/>
        <v>3000027.7848955132</v>
      </c>
      <c r="S18" s="152">
        <v>97176000</v>
      </c>
      <c r="T18" s="87">
        <f t="shared" si="1"/>
        <v>5956665.5888487231</v>
      </c>
      <c r="U18" s="135"/>
      <c r="V18" s="115" t="s">
        <v>1257</v>
      </c>
      <c r="W18" s="115" t="s">
        <v>1257</v>
      </c>
      <c r="X18" s="115" t="s">
        <v>772</v>
      </c>
    </row>
    <row r="19" spans="1:24">
      <c r="A19" s="135"/>
      <c r="B19" s="135">
        <v>22</v>
      </c>
      <c r="C19" s="82">
        <v>5</v>
      </c>
      <c r="D19" s="82">
        <v>-2</v>
      </c>
      <c r="E19" s="82"/>
      <c r="F19" s="150" t="s">
        <v>2451</v>
      </c>
      <c r="G19" s="82">
        <v>5</v>
      </c>
      <c r="H19" s="149">
        <v>10.451363269815671</v>
      </c>
      <c r="I19" s="149">
        <v>19.100000000000001</v>
      </c>
      <c r="J19" s="149">
        <v>12.4</v>
      </c>
      <c r="K19" s="82"/>
      <c r="L19" s="151">
        <v>33.06</v>
      </c>
      <c r="M19" s="151">
        <v>65.64</v>
      </c>
      <c r="N19" s="152">
        <v>3000000</v>
      </c>
      <c r="O19" s="152">
        <v>59568000</v>
      </c>
      <c r="P19" s="153">
        <v>25042100</v>
      </c>
      <c r="Q19" s="153">
        <v>34525900</v>
      </c>
      <c r="R19" s="87">
        <f t="shared" si="0"/>
        <v>2999984.8912928523</v>
      </c>
      <c r="S19" s="152">
        <v>59568000</v>
      </c>
      <c r="T19" s="87">
        <f t="shared" si="1"/>
        <v>5956412.833165844</v>
      </c>
      <c r="U19" s="135"/>
      <c r="V19" s="115" t="s">
        <v>1257</v>
      </c>
      <c r="W19" s="115" t="s">
        <v>1257</v>
      </c>
      <c r="X19" s="115" t="s">
        <v>772</v>
      </c>
    </row>
    <row r="20" spans="1:24">
      <c r="A20" s="135"/>
      <c r="B20" s="135">
        <v>22</v>
      </c>
      <c r="C20" s="82">
        <v>5</v>
      </c>
      <c r="D20" s="82">
        <v>-2</v>
      </c>
      <c r="E20" s="82"/>
      <c r="F20" s="150" t="s">
        <v>2452</v>
      </c>
      <c r="G20" s="82">
        <v>5</v>
      </c>
      <c r="H20" s="149">
        <v>10.451363269815671</v>
      </c>
      <c r="I20" s="149">
        <v>19.100000000000001</v>
      </c>
      <c r="J20" s="149">
        <v>12.4</v>
      </c>
      <c r="K20" s="82"/>
      <c r="L20" s="151">
        <v>33.06</v>
      </c>
      <c r="M20" s="151">
        <v>65.64</v>
      </c>
      <c r="N20" s="152">
        <v>3000000</v>
      </c>
      <c r="O20" s="152">
        <v>59568000</v>
      </c>
      <c r="P20" s="153">
        <v>25042100</v>
      </c>
      <c r="Q20" s="153">
        <v>34525900</v>
      </c>
      <c r="R20" s="87">
        <f t="shared" si="0"/>
        <v>2999984.8912928523</v>
      </c>
      <c r="S20" s="152">
        <v>59568000</v>
      </c>
      <c r="T20" s="87">
        <f t="shared" si="1"/>
        <v>5956412.833165844</v>
      </c>
      <c r="U20" s="135"/>
      <c r="V20" s="115" t="s">
        <v>1257</v>
      </c>
      <c r="W20" s="115" t="s">
        <v>1257</v>
      </c>
      <c r="X20" s="115" t="s">
        <v>772</v>
      </c>
    </row>
    <row r="21" spans="1:24">
      <c r="A21" s="135"/>
      <c r="B21" s="135">
        <v>22</v>
      </c>
      <c r="C21" s="82">
        <v>5</v>
      </c>
      <c r="D21" s="82">
        <v>-2</v>
      </c>
      <c r="E21" s="82"/>
      <c r="F21" s="150" t="s">
        <v>2459</v>
      </c>
      <c r="G21" s="82">
        <v>5</v>
      </c>
      <c r="H21" s="149">
        <v>9.3259291125094457</v>
      </c>
      <c r="I21" s="149">
        <v>17.05</v>
      </c>
      <c r="J21" s="149">
        <v>11.07</v>
      </c>
      <c r="K21" s="82"/>
      <c r="L21" s="151">
        <v>29.5</v>
      </c>
      <c r="M21" s="151">
        <v>58.59</v>
      </c>
      <c r="N21" s="152">
        <v>3000000</v>
      </c>
      <c r="O21" s="152">
        <v>53169000</v>
      </c>
      <c r="P21" s="153">
        <v>22348000</v>
      </c>
      <c r="Q21" s="153">
        <v>30821000</v>
      </c>
      <c r="R21" s="87">
        <f t="shared" si="0"/>
        <v>2999919.5981600671</v>
      </c>
      <c r="S21" s="152">
        <v>53169000</v>
      </c>
      <c r="T21" s="87">
        <f t="shared" si="1"/>
        <v>5958145.3985151984</v>
      </c>
      <c r="U21" s="135"/>
      <c r="V21" s="115" t="s">
        <v>1257</v>
      </c>
      <c r="W21" s="115" t="s">
        <v>1257</v>
      </c>
      <c r="X21" s="115" t="s">
        <v>772</v>
      </c>
    </row>
    <row r="22" spans="1:24">
      <c r="A22" s="135"/>
      <c r="B22" s="135">
        <v>22</v>
      </c>
      <c r="C22" s="82">
        <v>5</v>
      </c>
      <c r="D22" s="82">
        <v>-2</v>
      </c>
      <c r="E22" s="82"/>
      <c r="F22" s="150" t="s">
        <v>2460</v>
      </c>
      <c r="G22" s="82">
        <v>5</v>
      </c>
      <c r="H22" s="149">
        <v>18.949023423858176</v>
      </c>
      <c r="I22" s="149">
        <v>34.630000000000003</v>
      </c>
      <c r="J22" s="149">
        <v>22.48</v>
      </c>
      <c r="K22" s="82"/>
      <c r="L22" s="151">
        <v>59.94</v>
      </c>
      <c r="M22" s="151">
        <v>119.00999999999999</v>
      </c>
      <c r="N22" s="152">
        <v>3000000</v>
      </c>
      <c r="O22" s="152">
        <v>108000000</v>
      </c>
      <c r="P22" s="153">
        <v>45402700</v>
      </c>
      <c r="Q22" s="153">
        <v>62597300</v>
      </c>
      <c r="R22" s="87">
        <f t="shared" si="0"/>
        <v>2999956.2506380118</v>
      </c>
      <c r="S22" s="152">
        <v>108000000</v>
      </c>
      <c r="T22" s="87">
        <f t="shared" si="1"/>
        <v>5956369.5927332295</v>
      </c>
      <c r="U22" s="135"/>
      <c r="V22" s="115" t="s">
        <v>1257</v>
      </c>
      <c r="W22" s="115" t="s">
        <v>1257</v>
      </c>
      <c r="X22" s="115" t="s">
        <v>772</v>
      </c>
    </row>
    <row r="23" spans="1:24">
      <c r="A23" s="135"/>
      <c r="B23" s="135">
        <v>22</v>
      </c>
      <c r="C23" s="82">
        <v>5</v>
      </c>
      <c r="D23" s="82">
        <v>-2</v>
      </c>
      <c r="E23" s="82"/>
      <c r="F23" s="150" t="s">
        <v>2461</v>
      </c>
      <c r="G23" s="82">
        <v>5</v>
      </c>
      <c r="H23" s="149">
        <v>10.062519445802565</v>
      </c>
      <c r="I23" s="149">
        <v>18.39</v>
      </c>
      <c r="J23" s="149">
        <v>11.94</v>
      </c>
      <c r="K23" s="82"/>
      <c r="L23" s="151">
        <v>31.83</v>
      </c>
      <c r="M23" s="151">
        <v>63.2</v>
      </c>
      <c r="N23" s="152">
        <v>3000000</v>
      </c>
      <c r="O23" s="152">
        <v>57354000</v>
      </c>
      <c r="P23" s="153">
        <v>24110900</v>
      </c>
      <c r="Q23" s="153">
        <v>33243100</v>
      </c>
      <c r="R23" s="87">
        <f t="shared" si="0"/>
        <v>3000000</v>
      </c>
      <c r="S23" s="152">
        <v>57354000</v>
      </c>
      <c r="T23" s="87">
        <f t="shared" si="1"/>
        <v>5956644.6748350617</v>
      </c>
      <c r="U23" s="135"/>
      <c r="V23" s="115" t="s">
        <v>1257</v>
      </c>
      <c r="W23" s="115" t="s">
        <v>1257</v>
      </c>
      <c r="X23" s="115" t="s">
        <v>772</v>
      </c>
    </row>
    <row r="24" spans="1:24">
      <c r="A24" s="135"/>
      <c r="B24" s="135">
        <v>22</v>
      </c>
      <c r="C24" s="82">
        <v>5</v>
      </c>
      <c r="D24" s="82">
        <v>-2</v>
      </c>
      <c r="E24" s="82"/>
      <c r="F24" s="150" t="s">
        <v>2462</v>
      </c>
      <c r="G24" s="82">
        <v>5</v>
      </c>
      <c r="H24" s="149">
        <v>10.062519445802565</v>
      </c>
      <c r="I24" s="149">
        <v>18.39</v>
      </c>
      <c r="J24" s="149">
        <v>11.94</v>
      </c>
      <c r="K24" s="82"/>
      <c r="L24" s="151">
        <v>31.83</v>
      </c>
      <c r="M24" s="151">
        <v>63.2</v>
      </c>
      <c r="N24" s="152">
        <v>3000000</v>
      </c>
      <c r="O24" s="152">
        <v>57354000</v>
      </c>
      <c r="P24" s="153">
        <v>24110900</v>
      </c>
      <c r="Q24" s="153">
        <v>33243100</v>
      </c>
      <c r="R24" s="87">
        <f t="shared" si="0"/>
        <v>3000000</v>
      </c>
      <c r="S24" s="152">
        <v>57354000</v>
      </c>
      <c r="T24" s="87">
        <f t="shared" si="1"/>
        <v>5956644.6748350617</v>
      </c>
      <c r="U24" s="135"/>
      <c r="V24" s="115" t="s">
        <v>1257</v>
      </c>
      <c r="W24" s="115" t="s">
        <v>1257</v>
      </c>
      <c r="X24" s="115" t="s">
        <v>772</v>
      </c>
    </row>
    <row r="25" spans="1:24">
      <c r="A25" s="135"/>
      <c r="B25" s="135">
        <v>22</v>
      </c>
      <c r="C25" s="82">
        <v>5</v>
      </c>
      <c r="D25" s="82">
        <v>-2</v>
      </c>
      <c r="E25" s="82"/>
      <c r="F25" s="150" t="s">
        <v>2463</v>
      </c>
      <c r="G25" s="82">
        <v>5</v>
      </c>
      <c r="H25" s="149">
        <v>13.701212465632521</v>
      </c>
      <c r="I25" s="149">
        <v>25.04</v>
      </c>
      <c r="J25" s="149">
        <v>16.260000000000002</v>
      </c>
      <c r="K25" s="82"/>
      <c r="L25" s="151">
        <v>43.34</v>
      </c>
      <c r="M25" s="151">
        <v>86.06</v>
      </c>
      <c r="N25" s="152">
        <v>3000000</v>
      </c>
      <c r="O25" s="152">
        <v>78099000</v>
      </c>
      <c r="P25" s="153">
        <v>32830400</v>
      </c>
      <c r="Q25" s="153">
        <v>45268600</v>
      </c>
      <c r="R25" s="87">
        <f t="shared" si="0"/>
        <v>2999982.7143469001</v>
      </c>
      <c r="S25" s="152">
        <v>78099000</v>
      </c>
      <c r="T25" s="87">
        <f t="shared" si="1"/>
        <v>5957049.2015850069</v>
      </c>
      <c r="U25" s="135"/>
      <c r="V25" s="115" t="s">
        <v>1257</v>
      </c>
      <c r="W25" s="115" t="s">
        <v>1257</v>
      </c>
      <c r="X25" s="115" t="s">
        <v>772</v>
      </c>
    </row>
    <row r="26" spans="1:24">
      <c r="A26" s="135"/>
      <c r="B26" s="135">
        <v>22</v>
      </c>
      <c r="C26" s="82">
        <v>5</v>
      </c>
      <c r="D26" s="82">
        <v>-2</v>
      </c>
      <c r="E26" s="82"/>
      <c r="F26" s="150" t="s">
        <v>2464</v>
      </c>
      <c r="G26" s="82">
        <v>5</v>
      </c>
      <c r="H26" s="149">
        <v>14.207025570039812</v>
      </c>
      <c r="I26" s="149">
        <v>25.97</v>
      </c>
      <c r="J26" s="149">
        <v>16.86</v>
      </c>
      <c r="K26" s="82"/>
      <c r="L26" s="151">
        <v>44.94</v>
      </c>
      <c r="M26" s="151">
        <v>89.24</v>
      </c>
      <c r="N26" s="152">
        <v>3000000</v>
      </c>
      <c r="O26" s="152">
        <v>80985000</v>
      </c>
      <c r="P26" s="153">
        <v>34043000</v>
      </c>
      <c r="Q26" s="153">
        <v>46942000</v>
      </c>
      <c r="R26" s="87">
        <f t="shared" si="0"/>
        <v>2999988.8868720625</v>
      </c>
      <c r="S26" s="152">
        <v>80985000</v>
      </c>
      <c r="T26" s="87">
        <f t="shared" si="1"/>
        <v>5957254.3004998406</v>
      </c>
      <c r="U26" s="135"/>
      <c r="V26" s="115" t="s">
        <v>1257</v>
      </c>
      <c r="W26" s="115" t="s">
        <v>1257</v>
      </c>
      <c r="X26" s="115" t="s">
        <v>772</v>
      </c>
    </row>
    <row r="27" spans="1:24">
      <c r="A27" s="135"/>
      <c r="B27" s="135">
        <v>22</v>
      </c>
      <c r="C27" s="82">
        <v>5</v>
      </c>
      <c r="D27" s="82">
        <v>-2</v>
      </c>
      <c r="E27" s="82"/>
      <c r="F27" s="150" t="s">
        <v>2465</v>
      </c>
      <c r="G27" s="82">
        <v>5</v>
      </c>
      <c r="H27" s="149">
        <v>12.389259726076107</v>
      </c>
      <c r="I27" s="149">
        <v>22.64</v>
      </c>
      <c r="J27" s="149">
        <v>14.7</v>
      </c>
      <c r="K27" s="82"/>
      <c r="L27" s="151">
        <v>39.19</v>
      </c>
      <c r="M27" s="151">
        <v>77.81</v>
      </c>
      <c r="N27" s="152">
        <v>3000000</v>
      </c>
      <c r="O27" s="152">
        <v>70611000</v>
      </c>
      <c r="P27" s="153">
        <v>29684800</v>
      </c>
      <c r="Q27" s="153">
        <v>40926200</v>
      </c>
      <c r="R27" s="87">
        <f t="shared" si="0"/>
        <v>2999933.085572931</v>
      </c>
      <c r="S27" s="152">
        <v>70611000</v>
      </c>
      <c r="T27" s="87">
        <f t="shared" si="1"/>
        <v>5956233.5643896339</v>
      </c>
      <c r="U27" s="135"/>
      <c r="V27" s="115" t="s">
        <v>1257</v>
      </c>
      <c r="W27" s="115" t="s">
        <v>1257</v>
      </c>
      <c r="X27" s="115" t="s">
        <v>772</v>
      </c>
    </row>
    <row r="28" spans="1:24">
      <c r="A28" s="135"/>
      <c r="B28" s="135">
        <v>22</v>
      </c>
      <c r="C28" s="82">
        <v>5</v>
      </c>
      <c r="D28" s="82">
        <v>-2</v>
      </c>
      <c r="E28" s="82"/>
      <c r="F28" s="150" t="s">
        <v>2466</v>
      </c>
      <c r="G28" s="82">
        <v>5</v>
      </c>
      <c r="H28" s="149">
        <v>9.8949688549676509</v>
      </c>
      <c r="I28" s="149">
        <v>18.09</v>
      </c>
      <c r="J28" s="149">
        <v>11.74</v>
      </c>
      <c r="K28" s="82"/>
      <c r="L28" s="151">
        <v>31.3</v>
      </c>
      <c r="M28" s="151">
        <v>62.150000000000006</v>
      </c>
      <c r="N28" s="152">
        <v>3000000</v>
      </c>
      <c r="O28" s="152">
        <v>56400000</v>
      </c>
      <c r="P28" s="153">
        <v>23709300</v>
      </c>
      <c r="Q28" s="153">
        <v>32690700</v>
      </c>
      <c r="R28" s="87">
        <f t="shared" si="0"/>
        <v>2999940.1607680693</v>
      </c>
      <c r="S28" s="152">
        <v>56400000</v>
      </c>
      <c r="T28" s="87">
        <f t="shared" si="1"/>
        <v>5956750.1914292509</v>
      </c>
      <c r="U28" s="135"/>
      <c r="V28" s="115" t="s">
        <v>1257</v>
      </c>
      <c r="W28" s="115" t="s">
        <v>1257</v>
      </c>
      <c r="X28" s="115" t="s">
        <v>772</v>
      </c>
    </row>
    <row r="29" spans="1:24">
      <c r="A29" s="135"/>
      <c r="B29" s="135">
        <v>22</v>
      </c>
      <c r="C29" s="82">
        <v>5</v>
      </c>
      <c r="D29" s="82">
        <v>-2</v>
      </c>
      <c r="E29" s="82"/>
      <c r="F29" s="150" t="s">
        <v>2467</v>
      </c>
      <c r="G29" s="82">
        <v>5</v>
      </c>
      <c r="H29" s="149">
        <v>9.8949688549676509</v>
      </c>
      <c r="I29" s="149">
        <v>18.09</v>
      </c>
      <c r="J29" s="149">
        <v>11.74</v>
      </c>
      <c r="K29" s="82"/>
      <c r="L29" s="151">
        <v>31.3</v>
      </c>
      <c r="M29" s="151">
        <v>62.150000000000006</v>
      </c>
      <c r="N29" s="152">
        <v>3000000</v>
      </c>
      <c r="O29" s="152">
        <v>56400000</v>
      </c>
      <c r="P29" s="153">
        <v>23709300</v>
      </c>
      <c r="Q29" s="153">
        <v>32690700</v>
      </c>
      <c r="R29" s="87">
        <f t="shared" si="0"/>
        <v>2999940.1607680693</v>
      </c>
      <c r="S29" s="152">
        <v>56400000</v>
      </c>
      <c r="T29" s="87">
        <f t="shared" si="1"/>
        <v>5956750.1914292509</v>
      </c>
      <c r="U29" s="135"/>
      <c r="V29" s="115" t="s">
        <v>1257</v>
      </c>
      <c r="W29" s="115" t="s">
        <v>1257</v>
      </c>
      <c r="X29" s="115" t="s">
        <v>772</v>
      </c>
    </row>
    <row r="30" spans="1:24">
      <c r="A30" s="135"/>
      <c r="B30" s="135">
        <v>22</v>
      </c>
      <c r="C30" s="82">
        <v>1</v>
      </c>
      <c r="D30" s="82">
        <v>-2</v>
      </c>
      <c r="E30" s="82"/>
      <c r="F30" s="150" t="s">
        <v>2468</v>
      </c>
      <c r="G30" s="82">
        <v>5</v>
      </c>
      <c r="H30" s="149">
        <v>97.896965026128825</v>
      </c>
      <c r="I30" s="149">
        <v>178.93</v>
      </c>
      <c r="J30" s="149">
        <v>116.16</v>
      </c>
      <c r="K30" s="82"/>
      <c r="L30" s="151">
        <v>309.67</v>
      </c>
      <c r="M30" s="151">
        <v>614.8900000000001</v>
      </c>
      <c r="N30" s="152">
        <v>3500000</v>
      </c>
      <c r="O30" s="152">
        <v>651011000</v>
      </c>
      <c r="P30" s="153">
        <v>273670400</v>
      </c>
      <c r="Q30" s="153">
        <v>377340600</v>
      </c>
      <c r="R30" s="87">
        <f t="shared" si="0"/>
        <v>3499979.6375593077</v>
      </c>
      <c r="S30" s="152">
        <v>651011000</v>
      </c>
      <c r="T30" s="87">
        <f t="shared" si="1"/>
        <v>6949664.0919005489</v>
      </c>
      <c r="U30" s="135"/>
      <c r="V30" s="115" t="s">
        <v>1257</v>
      </c>
      <c r="W30" s="115" t="s">
        <v>1257</v>
      </c>
      <c r="X30" s="115" t="s">
        <v>772</v>
      </c>
    </row>
    <row r="31" spans="1:24">
      <c r="A31" s="135"/>
      <c r="B31" s="135">
        <v>22</v>
      </c>
      <c r="C31" s="82">
        <v>1</v>
      </c>
      <c r="D31" s="82">
        <v>-1</v>
      </c>
      <c r="E31" s="82"/>
      <c r="F31" s="150" t="s">
        <v>2469</v>
      </c>
      <c r="G31" s="82">
        <v>5</v>
      </c>
      <c r="H31" s="149">
        <v>96.531269644229127</v>
      </c>
      <c r="I31" s="149">
        <v>176.43</v>
      </c>
      <c r="J31" s="149">
        <v>114.54</v>
      </c>
      <c r="K31" s="82"/>
      <c r="L31" s="151">
        <v>305.35000000000002</v>
      </c>
      <c r="M31" s="151">
        <v>606.30999999999995</v>
      </c>
      <c r="N31" s="152">
        <v>3500000</v>
      </c>
      <c r="O31" s="152">
        <v>641928000</v>
      </c>
      <c r="P31" s="153">
        <v>260955300</v>
      </c>
      <c r="Q31" s="153">
        <v>380972700</v>
      </c>
      <c r="R31" s="87">
        <f t="shared" si="0"/>
        <v>3499985.2106312797</v>
      </c>
      <c r="S31" s="152">
        <v>641928000</v>
      </c>
      <c r="T31" s="87">
        <f t="shared" si="1"/>
        <v>6949651.3281737389</v>
      </c>
      <c r="U31" s="135"/>
      <c r="V31" s="115" t="s">
        <v>1257</v>
      </c>
      <c r="W31" s="115" t="s">
        <v>1257</v>
      </c>
      <c r="X31" s="115" t="s">
        <v>772</v>
      </c>
    </row>
    <row r="32" spans="1:24">
      <c r="A32" s="135"/>
      <c r="B32" s="135">
        <v>22</v>
      </c>
      <c r="C32" s="82">
        <v>1</v>
      </c>
      <c r="D32" s="82">
        <v>-1</v>
      </c>
      <c r="E32" s="82"/>
      <c r="F32" s="150" t="s">
        <v>1324</v>
      </c>
      <c r="G32" s="82">
        <v>5</v>
      </c>
      <c r="H32" s="149">
        <v>51.109252868454305</v>
      </c>
      <c r="I32" s="149">
        <v>93.41</v>
      </c>
      <c r="J32" s="149">
        <v>60.64</v>
      </c>
      <c r="K32" s="82"/>
      <c r="L32" s="151">
        <v>161.66999999999999</v>
      </c>
      <c r="M32" s="151">
        <v>321.01</v>
      </c>
      <c r="N32" s="152">
        <v>3500000</v>
      </c>
      <c r="O32" s="152">
        <v>339868000</v>
      </c>
      <c r="P32" s="153">
        <v>138163900</v>
      </c>
      <c r="Q32" s="153">
        <v>201704100</v>
      </c>
      <c r="R32" s="87">
        <f t="shared" si="0"/>
        <v>3499986.2263244032</v>
      </c>
      <c r="S32" s="152">
        <v>339868000</v>
      </c>
      <c r="T32" s="87">
        <f t="shared" si="1"/>
        <v>6949530.3922335431</v>
      </c>
      <c r="U32" s="135"/>
      <c r="V32" s="115" t="s">
        <v>1257</v>
      </c>
      <c r="W32" s="115" t="s">
        <v>1257</v>
      </c>
      <c r="X32" s="115" t="s">
        <v>772</v>
      </c>
    </row>
    <row r="33" spans="1:24">
      <c r="A33" s="135"/>
      <c r="B33" s="135">
        <v>22</v>
      </c>
      <c r="C33" s="82">
        <v>1</v>
      </c>
      <c r="D33" s="82">
        <v>-1</v>
      </c>
      <c r="E33" s="82"/>
      <c r="F33" s="150" t="s">
        <v>1325</v>
      </c>
      <c r="G33" s="82">
        <v>5</v>
      </c>
      <c r="H33" s="149">
        <v>51.725712589450694</v>
      </c>
      <c r="I33" s="149">
        <v>94.54</v>
      </c>
      <c r="J33" s="149">
        <v>61.38</v>
      </c>
      <c r="K33" s="82"/>
      <c r="L33" s="151">
        <v>163.62</v>
      </c>
      <c r="M33" s="151">
        <v>324.89</v>
      </c>
      <c r="N33" s="152">
        <v>3500000</v>
      </c>
      <c r="O33" s="152">
        <v>343977000</v>
      </c>
      <c r="P33" s="153">
        <v>139832200</v>
      </c>
      <c r="Q33" s="153">
        <v>204144800</v>
      </c>
      <c r="R33" s="87">
        <f t="shared" si="0"/>
        <v>3499997.0746615068</v>
      </c>
      <c r="S33" s="152">
        <v>343977000</v>
      </c>
      <c r="T33" s="87">
        <f t="shared" si="1"/>
        <v>6949725.2755578589</v>
      </c>
      <c r="U33" s="135"/>
      <c r="V33" s="115" t="s">
        <v>1257</v>
      </c>
      <c r="W33" s="115" t="s">
        <v>1257</v>
      </c>
      <c r="X33" s="115" t="s">
        <v>772</v>
      </c>
    </row>
    <row r="34" spans="1:24">
      <c r="A34" s="135"/>
      <c r="B34" s="135">
        <v>22</v>
      </c>
      <c r="C34" s="82">
        <v>1</v>
      </c>
      <c r="D34" s="82">
        <v>-1</v>
      </c>
      <c r="E34" s="82"/>
      <c r="F34" s="150" t="s">
        <v>1326</v>
      </c>
      <c r="G34" s="82">
        <v>5</v>
      </c>
      <c r="H34" s="149">
        <v>51.725712589450694</v>
      </c>
      <c r="I34" s="149">
        <v>94.54</v>
      </c>
      <c r="J34" s="149">
        <v>61.38</v>
      </c>
      <c r="K34" s="82"/>
      <c r="L34" s="151">
        <v>163.62</v>
      </c>
      <c r="M34" s="151">
        <v>324.89</v>
      </c>
      <c r="N34" s="152">
        <v>3500000</v>
      </c>
      <c r="O34" s="152">
        <v>343977000</v>
      </c>
      <c r="P34" s="153">
        <v>139832200</v>
      </c>
      <c r="Q34" s="153">
        <v>204144800</v>
      </c>
      <c r="R34" s="87">
        <f t="shared" si="0"/>
        <v>3499997.0746615068</v>
      </c>
      <c r="S34" s="152">
        <v>343977000</v>
      </c>
      <c r="T34" s="87">
        <f t="shared" si="1"/>
        <v>6949725.2755578589</v>
      </c>
      <c r="U34" s="135"/>
      <c r="V34" s="115" t="s">
        <v>1257</v>
      </c>
      <c r="W34" s="115" t="s">
        <v>1257</v>
      </c>
      <c r="X34" s="115" t="s">
        <v>772</v>
      </c>
    </row>
    <row r="35" spans="1:24">
      <c r="A35" s="135"/>
      <c r="B35" s="135">
        <v>22</v>
      </c>
      <c r="C35" s="82">
        <v>1</v>
      </c>
      <c r="D35" s="82">
        <v>-1</v>
      </c>
      <c r="E35" s="82"/>
      <c r="F35" s="150" t="s">
        <v>1917</v>
      </c>
      <c r="G35" s="82">
        <v>5</v>
      </c>
      <c r="H35" s="149">
        <v>84.123041926737756</v>
      </c>
      <c r="I35" s="149">
        <v>153.75</v>
      </c>
      <c r="J35" s="149">
        <v>99.82</v>
      </c>
      <c r="K35" s="82"/>
      <c r="L35" s="151">
        <v>266.10000000000002</v>
      </c>
      <c r="M35" s="151">
        <v>528.38</v>
      </c>
      <c r="N35" s="152">
        <v>3500000</v>
      </c>
      <c r="O35" s="152">
        <v>559419000</v>
      </c>
      <c r="P35" s="153">
        <v>227412400</v>
      </c>
      <c r="Q35" s="153">
        <v>332006600</v>
      </c>
      <c r="R35" s="87">
        <f t="shared" si="0"/>
        <v>3499979.1972907055</v>
      </c>
      <c r="S35" s="152">
        <v>559419000</v>
      </c>
      <c r="T35" s="87">
        <f t="shared" si="1"/>
        <v>6949714.4241430396</v>
      </c>
      <c r="U35" s="135"/>
      <c r="V35" s="115" t="s">
        <v>1257</v>
      </c>
      <c r="W35" s="115" t="s">
        <v>1257</v>
      </c>
      <c r="X35" s="115" t="s">
        <v>772</v>
      </c>
    </row>
    <row r="36" spans="1:24">
      <c r="A36" s="135"/>
      <c r="B36" s="135">
        <v>22</v>
      </c>
      <c r="C36" s="82">
        <v>1</v>
      </c>
      <c r="D36" s="82">
        <v>-1</v>
      </c>
      <c r="E36" s="82"/>
      <c r="F36" s="150" t="s">
        <v>1918</v>
      </c>
      <c r="G36" s="82">
        <v>5</v>
      </c>
      <c r="H36" s="149">
        <v>13.163786042199773</v>
      </c>
      <c r="I36" s="149">
        <v>24.06</v>
      </c>
      <c r="J36" s="149">
        <v>15.62</v>
      </c>
      <c r="K36" s="82"/>
      <c r="L36" s="151">
        <v>41.64</v>
      </c>
      <c r="M36" s="151">
        <v>82.682999999999993</v>
      </c>
      <c r="N36" s="152">
        <v>3500000</v>
      </c>
      <c r="O36" s="152">
        <v>87539000</v>
      </c>
      <c r="P36" s="153">
        <v>35585800</v>
      </c>
      <c r="Q36" s="153">
        <v>51953200</v>
      </c>
      <c r="R36" s="87">
        <f t="shared" si="0"/>
        <v>3499934.980188699</v>
      </c>
      <c r="S36" s="152">
        <v>87539000</v>
      </c>
      <c r="T36" s="87">
        <f t="shared" si="1"/>
        <v>6949690.7773040859</v>
      </c>
      <c r="U36" s="135"/>
      <c r="V36" s="115" t="s">
        <v>1257</v>
      </c>
      <c r="W36" s="115" t="s">
        <v>1257</v>
      </c>
      <c r="X36" s="115" t="s">
        <v>772</v>
      </c>
    </row>
    <row r="37" spans="1:24">
      <c r="A37" s="135"/>
      <c r="B37" s="135">
        <v>22</v>
      </c>
      <c r="C37" s="82">
        <v>5</v>
      </c>
      <c r="D37" s="82">
        <v>-1</v>
      </c>
      <c r="E37" s="82"/>
      <c r="F37" s="150" t="s">
        <v>2470</v>
      </c>
      <c r="G37" s="82">
        <v>5</v>
      </c>
      <c r="H37" s="149">
        <v>17.049062950428286</v>
      </c>
      <c r="I37" s="149">
        <v>31.16</v>
      </c>
      <c r="J37" s="149">
        <v>20.23</v>
      </c>
      <c r="K37" s="82"/>
      <c r="L37" s="151">
        <v>53.93</v>
      </c>
      <c r="M37" s="151">
        <v>107.08</v>
      </c>
      <c r="N37" s="152">
        <v>3200000</v>
      </c>
      <c r="O37" s="152">
        <v>103654000</v>
      </c>
      <c r="P37" s="153">
        <v>42138300</v>
      </c>
      <c r="Q37" s="153">
        <v>61515700</v>
      </c>
      <c r="R37" s="87">
        <f t="shared" si="0"/>
        <v>3200017.2883794303</v>
      </c>
      <c r="S37" s="152">
        <v>103654000</v>
      </c>
      <c r="T37" s="87">
        <f t="shared" si="1"/>
        <v>6353752.1090240953</v>
      </c>
      <c r="U37" s="135"/>
      <c r="V37" s="115" t="s">
        <v>1257</v>
      </c>
      <c r="W37" s="115" t="s">
        <v>1257</v>
      </c>
      <c r="X37" s="115" t="s">
        <v>772</v>
      </c>
    </row>
    <row r="38" spans="1:24">
      <c r="A38" s="135"/>
      <c r="B38" s="135">
        <v>22</v>
      </c>
      <c r="C38" s="82">
        <v>5</v>
      </c>
      <c r="D38" s="82">
        <v>-1</v>
      </c>
      <c r="E38" s="82"/>
      <c r="F38" s="150" t="s">
        <v>2471</v>
      </c>
      <c r="G38" s="82">
        <v>5</v>
      </c>
      <c r="H38" s="149">
        <v>10.451363269815671</v>
      </c>
      <c r="I38" s="149">
        <v>19.100000000000001</v>
      </c>
      <c r="J38" s="149">
        <v>12.4</v>
      </c>
      <c r="K38" s="82"/>
      <c r="L38" s="151">
        <v>33.06</v>
      </c>
      <c r="M38" s="151">
        <v>65.64</v>
      </c>
      <c r="N38" s="152">
        <v>3200000</v>
      </c>
      <c r="O38" s="152">
        <v>63539000</v>
      </c>
      <c r="P38" s="153">
        <v>25830800</v>
      </c>
      <c r="Q38" s="153">
        <v>37708200</v>
      </c>
      <c r="R38" s="87">
        <f t="shared" si="0"/>
        <v>3199973.8115742775</v>
      </c>
      <c r="S38" s="152">
        <v>63539000</v>
      </c>
      <c r="T38" s="87">
        <f t="shared" si="1"/>
        <v>6353487.0233434821</v>
      </c>
      <c r="U38" s="135"/>
      <c r="V38" s="115" t="s">
        <v>1257</v>
      </c>
      <c r="W38" s="115" t="s">
        <v>1257</v>
      </c>
      <c r="X38" s="115" t="s">
        <v>772</v>
      </c>
    </row>
    <row r="39" spans="1:24">
      <c r="A39" s="135"/>
      <c r="B39" s="135">
        <v>22</v>
      </c>
      <c r="C39" s="82">
        <v>5</v>
      </c>
      <c r="D39" s="82">
        <v>-1</v>
      </c>
      <c r="E39" s="82"/>
      <c r="F39" s="150" t="s">
        <v>2472</v>
      </c>
      <c r="G39" s="82">
        <v>5</v>
      </c>
      <c r="H39" s="149">
        <v>10.451363269815671</v>
      </c>
      <c r="I39" s="149">
        <v>19.100000000000001</v>
      </c>
      <c r="J39" s="149">
        <v>12.4</v>
      </c>
      <c r="K39" s="82"/>
      <c r="L39" s="151">
        <v>33.06</v>
      </c>
      <c r="M39" s="151">
        <v>65.64</v>
      </c>
      <c r="N39" s="152">
        <v>3200000</v>
      </c>
      <c r="O39" s="152">
        <v>63539000</v>
      </c>
      <c r="P39" s="153">
        <v>25830800</v>
      </c>
      <c r="Q39" s="153">
        <v>37708200</v>
      </c>
      <c r="R39" s="87">
        <f t="shared" si="0"/>
        <v>3199973.8115742775</v>
      </c>
      <c r="S39" s="152">
        <v>63539000</v>
      </c>
      <c r="T39" s="87">
        <f t="shared" si="1"/>
        <v>6353487.0233434821</v>
      </c>
      <c r="U39" s="135"/>
      <c r="V39" s="115" t="s">
        <v>1257</v>
      </c>
      <c r="W39" s="115" t="s">
        <v>1257</v>
      </c>
      <c r="X39" s="115" t="s">
        <v>772</v>
      </c>
    </row>
    <row r="40" spans="1:24">
      <c r="A40" s="135"/>
      <c r="B40" s="135">
        <v>22</v>
      </c>
      <c r="C40" s="82">
        <v>5</v>
      </c>
      <c r="D40" s="82">
        <v>-1</v>
      </c>
      <c r="E40" s="82"/>
      <c r="F40" s="150" t="s">
        <v>2473</v>
      </c>
      <c r="G40" s="82">
        <v>5</v>
      </c>
      <c r="H40" s="149">
        <v>9.3259291125094457</v>
      </c>
      <c r="I40" s="149">
        <v>17.05</v>
      </c>
      <c r="J40" s="149">
        <v>11.07</v>
      </c>
      <c r="K40" s="82"/>
      <c r="L40" s="151">
        <v>29.5</v>
      </c>
      <c r="M40" s="151">
        <v>58.59</v>
      </c>
      <c r="N40" s="152">
        <v>3200000</v>
      </c>
      <c r="O40" s="152">
        <v>56714000</v>
      </c>
      <c r="P40" s="153">
        <v>23052000</v>
      </c>
      <c r="Q40" s="153">
        <v>33662000</v>
      </c>
      <c r="R40" s="87">
        <f t="shared" si="0"/>
        <v>3199936.8069749302</v>
      </c>
      <c r="S40" s="152">
        <v>56714000</v>
      </c>
      <c r="T40" s="87">
        <f t="shared" si="1"/>
        <v>6355399.915954615</v>
      </c>
      <c r="U40" s="135"/>
      <c r="V40" s="115" t="s">
        <v>1257</v>
      </c>
      <c r="W40" s="115" t="s">
        <v>1257</v>
      </c>
      <c r="X40" s="115" t="s">
        <v>772</v>
      </c>
    </row>
    <row r="41" spans="1:24">
      <c r="A41" s="135"/>
      <c r="B41" s="135">
        <v>22</v>
      </c>
      <c r="C41" s="82">
        <v>5</v>
      </c>
      <c r="D41" s="82">
        <v>-1</v>
      </c>
      <c r="E41" s="82"/>
      <c r="F41" s="150" t="s">
        <v>2474</v>
      </c>
      <c r="G41" s="82">
        <v>5</v>
      </c>
      <c r="H41" s="149">
        <v>9.8949688549676509</v>
      </c>
      <c r="I41" s="149">
        <v>18.09</v>
      </c>
      <c r="J41" s="149">
        <v>11.74</v>
      </c>
      <c r="K41" s="82"/>
      <c r="L41" s="151">
        <v>31.3</v>
      </c>
      <c r="M41" s="151">
        <v>62.150000000000006</v>
      </c>
      <c r="N41" s="152">
        <v>3200000</v>
      </c>
      <c r="O41" s="152">
        <v>60160000</v>
      </c>
      <c r="P41" s="153">
        <v>24456100</v>
      </c>
      <c r="Q41" s="153">
        <v>35703900</v>
      </c>
      <c r="R41" s="87">
        <f t="shared" si="0"/>
        <v>3199936.1714859405</v>
      </c>
      <c r="S41" s="152">
        <v>60160000</v>
      </c>
      <c r="T41" s="87">
        <f t="shared" si="1"/>
        <v>6353866.8708578674</v>
      </c>
      <c r="U41" s="135"/>
      <c r="V41" s="115" t="s">
        <v>1257</v>
      </c>
      <c r="W41" s="115" t="s">
        <v>1257</v>
      </c>
      <c r="X41" s="115" t="s">
        <v>772</v>
      </c>
    </row>
    <row r="42" spans="1:24">
      <c r="A42" s="135"/>
      <c r="B42" s="135">
        <v>22</v>
      </c>
      <c r="C42" s="82">
        <v>5</v>
      </c>
      <c r="D42" s="82">
        <v>-1</v>
      </c>
      <c r="E42" s="82"/>
      <c r="F42" s="150" t="s">
        <v>2475</v>
      </c>
      <c r="G42" s="82">
        <v>5</v>
      </c>
      <c r="H42" s="149">
        <v>9.8949688549676509</v>
      </c>
      <c r="I42" s="149">
        <v>18.09</v>
      </c>
      <c r="J42" s="149">
        <v>11.74</v>
      </c>
      <c r="K42" s="82"/>
      <c r="L42" s="151">
        <v>31.3</v>
      </c>
      <c r="M42" s="151">
        <v>62.150000000000006</v>
      </c>
      <c r="N42" s="152">
        <v>3200000</v>
      </c>
      <c r="O42" s="152">
        <v>60160000</v>
      </c>
      <c r="P42" s="153">
        <v>24456100</v>
      </c>
      <c r="Q42" s="153">
        <v>35703900</v>
      </c>
      <c r="R42" s="87">
        <f t="shared" si="0"/>
        <v>3199936.1714859405</v>
      </c>
      <c r="S42" s="152">
        <v>60160000</v>
      </c>
      <c r="T42" s="87">
        <f t="shared" si="1"/>
        <v>6353866.8708578674</v>
      </c>
      <c r="U42" s="135"/>
      <c r="V42" s="115" t="s">
        <v>1257</v>
      </c>
      <c r="W42" s="115" t="s">
        <v>1257</v>
      </c>
      <c r="X42" s="115" t="s">
        <v>772</v>
      </c>
    </row>
    <row r="43" spans="1:24">
      <c r="A43" s="135"/>
      <c r="B43" s="135">
        <v>22</v>
      </c>
      <c r="C43" s="82">
        <v>5</v>
      </c>
      <c r="D43" s="82">
        <v>-1</v>
      </c>
      <c r="E43" s="82"/>
      <c r="F43" s="150" t="s">
        <v>2476</v>
      </c>
      <c r="G43" s="82">
        <v>5</v>
      </c>
      <c r="H43" s="149">
        <v>12.392421057978654</v>
      </c>
      <c r="I43" s="149">
        <v>22.65</v>
      </c>
      <c r="J43" s="149">
        <v>14.7</v>
      </c>
      <c r="K43" s="82"/>
      <c r="L43" s="151">
        <v>39.200000000000003</v>
      </c>
      <c r="M43" s="151">
        <v>77.830000000000013</v>
      </c>
      <c r="N43" s="152">
        <v>3200000</v>
      </c>
      <c r="O43" s="152">
        <v>75338000</v>
      </c>
      <c r="P43" s="153">
        <v>30627800</v>
      </c>
      <c r="Q43" s="153">
        <v>44710200</v>
      </c>
      <c r="R43" s="87">
        <f t="shared" si="0"/>
        <v>3199938.8368164133</v>
      </c>
      <c r="S43" s="152">
        <v>75338000</v>
      </c>
      <c r="T43" s="87">
        <f t="shared" si="1"/>
        <v>6353347.9507505475</v>
      </c>
      <c r="U43" s="135"/>
      <c r="V43" s="115" t="s">
        <v>1257</v>
      </c>
      <c r="W43" s="115" t="s">
        <v>1257</v>
      </c>
      <c r="X43" s="115" t="s">
        <v>772</v>
      </c>
    </row>
    <row r="44" spans="1:24">
      <c r="A44" s="135"/>
      <c r="B44" s="135">
        <v>22</v>
      </c>
      <c r="C44" s="82">
        <v>2</v>
      </c>
      <c r="D44" s="82">
        <v>1</v>
      </c>
      <c r="E44" s="82"/>
      <c r="F44" s="150" t="s">
        <v>1296</v>
      </c>
      <c r="G44" s="82">
        <v>5</v>
      </c>
      <c r="H44" s="149">
        <v>17.453713433954118</v>
      </c>
      <c r="I44" s="149">
        <v>31.901</v>
      </c>
      <c r="J44" s="149">
        <v>20.71</v>
      </c>
      <c r="K44" s="82"/>
      <c r="L44" s="151">
        <v>55.21</v>
      </c>
      <c r="M44" s="151">
        <v>109.628</v>
      </c>
      <c r="N44" s="152">
        <v>14000000</v>
      </c>
      <c r="O44" s="152">
        <v>464268000</v>
      </c>
      <c r="P44" s="153">
        <v>177055900</v>
      </c>
      <c r="Q44" s="153">
        <v>287212100</v>
      </c>
      <c r="R44" s="87">
        <f t="shared" si="0"/>
        <v>13999801.582933962</v>
      </c>
      <c r="S44" s="152">
        <v>464268000</v>
      </c>
      <c r="T44" s="87">
        <f t="shared" si="1"/>
        <v>27798772.829811342</v>
      </c>
      <c r="U44" s="135"/>
      <c r="V44" s="115" t="s">
        <v>1257</v>
      </c>
      <c r="W44" s="115" t="s">
        <v>1257</v>
      </c>
      <c r="X44" s="115" t="s">
        <v>772</v>
      </c>
    </row>
    <row r="45" spans="1:24">
      <c r="A45" s="135"/>
      <c r="B45" s="135">
        <v>22</v>
      </c>
      <c r="C45" s="82">
        <v>2</v>
      </c>
      <c r="D45" s="82">
        <v>1</v>
      </c>
      <c r="E45" s="82"/>
      <c r="F45" s="150" t="s">
        <v>1097</v>
      </c>
      <c r="G45" s="82">
        <v>5</v>
      </c>
      <c r="H45" s="149">
        <v>15.620140930477685</v>
      </c>
      <c r="I45" s="149">
        <v>28.548999999999999</v>
      </c>
      <c r="J45" s="149">
        <v>18.53</v>
      </c>
      <c r="K45" s="82"/>
      <c r="L45" s="151">
        <v>49.41</v>
      </c>
      <c r="M45" s="151">
        <v>98.105999999999995</v>
      </c>
      <c r="N45" s="152">
        <v>14000000</v>
      </c>
      <c r="O45" s="152">
        <v>415478000</v>
      </c>
      <c r="P45" s="153">
        <v>158454300</v>
      </c>
      <c r="Q45" s="153">
        <v>257023700</v>
      </c>
      <c r="R45" s="87">
        <f t="shared" si="0"/>
        <v>13999969.336590394</v>
      </c>
      <c r="S45" s="152">
        <v>415478000</v>
      </c>
      <c r="T45" s="87">
        <f t="shared" si="1"/>
        <v>27797631.891024839</v>
      </c>
      <c r="U45" s="135"/>
      <c r="V45" s="115" t="s">
        <v>1257</v>
      </c>
      <c r="W45" s="115" t="s">
        <v>1257</v>
      </c>
      <c r="X45" s="115" t="s">
        <v>772</v>
      </c>
    </row>
    <row r="46" spans="1:24">
      <c r="A46" s="135"/>
      <c r="B46" s="135">
        <v>22</v>
      </c>
      <c r="C46" s="82">
        <v>2</v>
      </c>
      <c r="D46" s="82">
        <v>1</v>
      </c>
      <c r="E46" s="82"/>
      <c r="F46" s="150" t="s">
        <v>1098</v>
      </c>
      <c r="G46" s="82">
        <v>5</v>
      </c>
      <c r="H46" s="149">
        <v>15.620140930477685</v>
      </c>
      <c r="I46" s="149">
        <v>28.548999999999999</v>
      </c>
      <c r="J46" s="149">
        <v>18.53</v>
      </c>
      <c r="K46" s="82"/>
      <c r="L46" s="151">
        <v>49.41</v>
      </c>
      <c r="M46" s="151">
        <v>98.105999999999995</v>
      </c>
      <c r="N46" s="152">
        <v>14000000</v>
      </c>
      <c r="O46" s="152">
        <v>415478000</v>
      </c>
      <c r="P46" s="153">
        <v>158454300</v>
      </c>
      <c r="Q46" s="153">
        <v>257023700</v>
      </c>
      <c r="R46" s="87">
        <f t="shared" si="0"/>
        <v>13999969.336590394</v>
      </c>
      <c r="S46" s="152">
        <v>415478000</v>
      </c>
      <c r="T46" s="87">
        <f t="shared" si="1"/>
        <v>27797631.891024839</v>
      </c>
      <c r="U46" s="135"/>
      <c r="V46" s="115" t="s">
        <v>1257</v>
      </c>
      <c r="W46" s="115" t="s">
        <v>1257</v>
      </c>
      <c r="X46" s="115" t="s">
        <v>772</v>
      </c>
    </row>
    <row r="47" spans="1:24">
      <c r="A47" s="135"/>
      <c r="B47" s="135">
        <v>22</v>
      </c>
      <c r="C47" s="82">
        <v>2</v>
      </c>
      <c r="D47" s="82">
        <v>1</v>
      </c>
      <c r="E47" s="82"/>
      <c r="F47" s="150" t="s">
        <v>1099</v>
      </c>
      <c r="G47" s="82">
        <v>5</v>
      </c>
      <c r="H47" s="149">
        <v>16.875189695788279</v>
      </c>
      <c r="I47" s="149">
        <v>30.843</v>
      </c>
      <c r="J47" s="149">
        <v>20.02</v>
      </c>
      <c r="K47" s="82"/>
      <c r="L47" s="151">
        <v>53.38</v>
      </c>
      <c r="M47" s="151">
        <v>105.99000000000001</v>
      </c>
      <c r="N47" s="152">
        <v>14000000</v>
      </c>
      <c r="O47" s="152">
        <v>448868000</v>
      </c>
      <c r="P47" s="153">
        <v>171187100</v>
      </c>
      <c r="Q47" s="153">
        <v>277680900</v>
      </c>
      <c r="R47" s="87">
        <f t="shared" si="0"/>
        <v>14000010.916358083</v>
      </c>
      <c r="S47" s="152">
        <v>448868000</v>
      </c>
      <c r="T47" s="87">
        <f t="shared" si="1"/>
        <v>27798073.380007371</v>
      </c>
      <c r="U47" s="135"/>
      <c r="V47" s="115" t="s">
        <v>1257</v>
      </c>
      <c r="W47" s="115" t="s">
        <v>1257</v>
      </c>
      <c r="X47" s="115" t="s">
        <v>772</v>
      </c>
    </row>
    <row r="48" spans="1:24">
      <c r="A48" s="135"/>
      <c r="B48" s="135">
        <v>22</v>
      </c>
      <c r="C48" s="82">
        <v>2</v>
      </c>
      <c r="D48" s="82">
        <v>1</v>
      </c>
      <c r="E48" s="82"/>
      <c r="F48" s="150" t="s">
        <v>1100</v>
      </c>
      <c r="G48" s="82">
        <v>5</v>
      </c>
      <c r="H48" s="149">
        <v>16.875189695788279</v>
      </c>
      <c r="I48" s="149">
        <v>30.843</v>
      </c>
      <c r="J48" s="149">
        <v>20.02</v>
      </c>
      <c r="K48" s="82"/>
      <c r="L48" s="151">
        <v>53.38</v>
      </c>
      <c r="M48" s="151">
        <v>105.99000000000001</v>
      </c>
      <c r="N48" s="152">
        <v>14000000</v>
      </c>
      <c r="O48" s="152">
        <v>448868000</v>
      </c>
      <c r="P48" s="153">
        <v>171187100</v>
      </c>
      <c r="Q48" s="153">
        <v>277680900</v>
      </c>
      <c r="R48" s="87">
        <f t="shared" si="0"/>
        <v>14000010.916358083</v>
      </c>
      <c r="S48" s="152">
        <v>448868000</v>
      </c>
      <c r="T48" s="87">
        <f t="shared" si="1"/>
        <v>27798073.380007371</v>
      </c>
      <c r="U48" s="135"/>
      <c r="V48" s="115" t="s">
        <v>1257</v>
      </c>
      <c r="W48" s="115" t="s">
        <v>1257</v>
      </c>
      <c r="X48" s="115" t="s">
        <v>772</v>
      </c>
    </row>
    <row r="49" spans="1:24">
      <c r="A49" s="135"/>
      <c r="B49" s="135">
        <v>22</v>
      </c>
      <c r="C49" s="82">
        <v>2</v>
      </c>
      <c r="D49" s="82">
        <v>1</v>
      </c>
      <c r="E49" s="82"/>
      <c r="F49" s="150" t="s">
        <v>1101</v>
      </c>
      <c r="G49" s="82">
        <v>5</v>
      </c>
      <c r="H49" s="149">
        <v>15.620140930477685</v>
      </c>
      <c r="I49" s="149">
        <v>28.548999999999999</v>
      </c>
      <c r="J49" s="149">
        <v>18.53</v>
      </c>
      <c r="K49" s="82"/>
      <c r="L49" s="151">
        <v>49.41</v>
      </c>
      <c r="M49" s="151">
        <v>98.105999999999995</v>
      </c>
      <c r="N49" s="152">
        <v>14000000</v>
      </c>
      <c r="O49" s="152">
        <v>415478000</v>
      </c>
      <c r="P49" s="153">
        <v>158454300</v>
      </c>
      <c r="Q49" s="153">
        <v>257023700</v>
      </c>
      <c r="R49" s="87">
        <f t="shared" si="0"/>
        <v>13999969.336590394</v>
      </c>
      <c r="S49" s="152">
        <v>415478000</v>
      </c>
      <c r="T49" s="87">
        <f t="shared" si="1"/>
        <v>27797631.891024839</v>
      </c>
      <c r="U49" s="135"/>
      <c r="V49" s="115" t="s">
        <v>1257</v>
      </c>
      <c r="W49" s="115" t="s">
        <v>1257</v>
      </c>
      <c r="X49" s="115" t="s">
        <v>772</v>
      </c>
    </row>
    <row r="50" spans="1:24">
      <c r="A50" s="135"/>
      <c r="B50" s="135">
        <v>22</v>
      </c>
      <c r="C50" s="82">
        <v>2</v>
      </c>
      <c r="D50" s="82">
        <v>1</v>
      </c>
      <c r="E50" s="82"/>
      <c r="F50" s="150" t="s">
        <v>1102</v>
      </c>
      <c r="G50" s="82">
        <v>5</v>
      </c>
      <c r="H50" s="149">
        <v>15.620140930477685</v>
      </c>
      <c r="I50" s="149">
        <v>28.548999999999999</v>
      </c>
      <c r="J50" s="149">
        <v>18.53</v>
      </c>
      <c r="K50" s="82"/>
      <c r="L50" s="151">
        <v>49.41</v>
      </c>
      <c r="M50" s="151">
        <v>98.105999999999995</v>
      </c>
      <c r="N50" s="152">
        <v>14000000</v>
      </c>
      <c r="O50" s="152">
        <v>415478000</v>
      </c>
      <c r="P50" s="153">
        <v>158454300</v>
      </c>
      <c r="Q50" s="153">
        <v>257023700</v>
      </c>
      <c r="R50" s="87">
        <f t="shared" si="0"/>
        <v>13999969.336590394</v>
      </c>
      <c r="S50" s="152">
        <v>415478000</v>
      </c>
      <c r="T50" s="87">
        <f t="shared" si="1"/>
        <v>27797631.891024839</v>
      </c>
      <c r="U50" s="135"/>
      <c r="V50" s="115" t="s">
        <v>1257</v>
      </c>
      <c r="W50" s="115" t="s">
        <v>1257</v>
      </c>
      <c r="X50" s="115" t="s">
        <v>772</v>
      </c>
    </row>
    <row r="51" spans="1:24">
      <c r="A51" s="135"/>
      <c r="B51" s="135">
        <v>22</v>
      </c>
      <c r="C51" s="82">
        <v>2</v>
      </c>
      <c r="D51" s="82">
        <v>1</v>
      </c>
      <c r="E51" s="82"/>
      <c r="F51" s="150" t="s">
        <v>1103</v>
      </c>
      <c r="G51" s="82">
        <v>5</v>
      </c>
      <c r="H51" s="149">
        <v>17.453713433954118</v>
      </c>
      <c r="I51" s="149">
        <v>31.901</v>
      </c>
      <c r="J51" s="149">
        <v>20.71</v>
      </c>
      <c r="K51" s="82"/>
      <c r="L51" s="151">
        <v>55.21</v>
      </c>
      <c r="M51" s="151">
        <v>109.628</v>
      </c>
      <c r="N51" s="152">
        <v>14000000</v>
      </c>
      <c r="O51" s="152">
        <v>464268000</v>
      </c>
      <c r="P51" s="153">
        <v>177055900</v>
      </c>
      <c r="Q51" s="153">
        <v>287212100</v>
      </c>
      <c r="R51" s="87">
        <f t="shared" si="0"/>
        <v>13999801.582933962</v>
      </c>
      <c r="S51" s="152">
        <v>464268000</v>
      </c>
      <c r="T51" s="87">
        <f t="shared" si="1"/>
        <v>27798772.829811342</v>
      </c>
      <c r="U51" s="135"/>
      <c r="V51" s="115" t="s">
        <v>1257</v>
      </c>
      <c r="W51" s="115" t="s">
        <v>1257</v>
      </c>
      <c r="X51" s="115" t="s">
        <v>772</v>
      </c>
    </row>
    <row r="52" spans="1:24">
      <c r="A52" s="135"/>
      <c r="B52" s="135">
        <v>22</v>
      </c>
      <c r="C52" s="82">
        <v>2</v>
      </c>
      <c r="D52" s="82">
        <v>1</v>
      </c>
      <c r="E52" s="82"/>
      <c r="F52" s="150" t="s">
        <v>1104</v>
      </c>
      <c r="G52" s="82">
        <v>5</v>
      </c>
      <c r="H52" s="149">
        <v>13.448305913428875</v>
      </c>
      <c r="I52" s="149">
        <v>24.58</v>
      </c>
      <c r="J52" s="149">
        <v>15.96</v>
      </c>
      <c r="K52" s="82"/>
      <c r="L52" s="151">
        <v>42.54</v>
      </c>
      <c r="M52" s="151">
        <v>84.472000000000008</v>
      </c>
      <c r="N52" s="152">
        <v>14000000</v>
      </c>
      <c r="O52" s="152">
        <v>357742000</v>
      </c>
      <c r="P52" s="153">
        <v>136428300</v>
      </c>
      <c r="Q52" s="153">
        <v>221313700</v>
      </c>
      <c r="R52" s="87">
        <f t="shared" si="0"/>
        <v>14000120.534830259</v>
      </c>
      <c r="S52" s="152">
        <v>357742000</v>
      </c>
      <c r="T52" s="87">
        <f t="shared" si="1"/>
        <v>27800145.317775786</v>
      </c>
      <c r="U52" s="135"/>
      <c r="V52" s="115" t="s">
        <v>1257</v>
      </c>
      <c r="W52" s="115" t="s">
        <v>1257</v>
      </c>
      <c r="X52" s="115" t="s">
        <v>772</v>
      </c>
    </row>
    <row r="53" spans="1:24">
      <c r="A53" s="135"/>
      <c r="B53" s="135">
        <v>22</v>
      </c>
      <c r="C53" s="82">
        <v>2</v>
      </c>
      <c r="D53" s="82">
        <v>1</v>
      </c>
      <c r="E53" s="82"/>
      <c r="F53" s="150" t="s">
        <v>1105</v>
      </c>
      <c r="G53" s="82">
        <v>5</v>
      </c>
      <c r="H53" s="149">
        <v>13.448305913428875</v>
      </c>
      <c r="I53" s="149">
        <v>24.58</v>
      </c>
      <c r="J53" s="149">
        <v>15.96</v>
      </c>
      <c r="K53" s="82"/>
      <c r="L53" s="151">
        <v>42.54</v>
      </c>
      <c r="M53" s="151">
        <v>84.472000000000008</v>
      </c>
      <c r="N53" s="152">
        <v>14000000</v>
      </c>
      <c r="O53" s="152">
        <v>357742000</v>
      </c>
      <c r="P53" s="153">
        <v>136428300</v>
      </c>
      <c r="Q53" s="153">
        <v>221313700</v>
      </c>
      <c r="R53" s="87">
        <f t="shared" si="0"/>
        <v>14000120.534830259</v>
      </c>
      <c r="S53" s="152">
        <v>357742000</v>
      </c>
      <c r="T53" s="87">
        <f t="shared" si="1"/>
        <v>27800145.317775786</v>
      </c>
      <c r="U53" s="135"/>
      <c r="V53" s="115" t="s">
        <v>1257</v>
      </c>
      <c r="W53" s="115" t="s">
        <v>1257</v>
      </c>
      <c r="X53" s="115" t="s">
        <v>772</v>
      </c>
    </row>
    <row r="54" spans="1:24">
      <c r="A54" s="135"/>
      <c r="B54" s="135">
        <v>22</v>
      </c>
      <c r="C54" s="82">
        <v>1</v>
      </c>
      <c r="D54" s="82">
        <v>2</v>
      </c>
      <c r="E54" s="82"/>
      <c r="F54" s="150" t="s">
        <v>1297</v>
      </c>
      <c r="G54" s="82">
        <v>5</v>
      </c>
      <c r="H54" s="149">
        <v>64.187682949285346</v>
      </c>
      <c r="I54" s="149">
        <v>117.32</v>
      </c>
      <c r="J54" s="149">
        <v>76.16</v>
      </c>
      <c r="K54" s="82"/>
      <c r="L54" s="151">
        <v>203.04</v>
      </c>
      <c r="M54" s="151">
        <v>403.15999999999997</v>
      </c>
      <c r="N54" s="152">
        <v>5900000</v>
      </c>
      <c r="O54" s="152">
        <v>719535000</v>
      </c>
      <c r="P54" s="153">
        <v>292504300</v>
      </c>
      <c r="Q54" s="153">
        <v>427030700</v>
      </c>
      <c r="R54" s="87">
        <f t="shared" si="0"/>
        <v>5899960.5595137263</v>
      </c>
      <c r="S54" s="152">
        <v>719535000</v>
      </c>
      <c r="T54" s="87">
        <f t="shared" si="1"/>
        <v>11715071.410429245</v>
      </c>
      <c r="U54" s="135"/>
      <c r="V54" s="115" t="s">
        <v>1257</v>
      </c>
      <c r="W54" s="115" t="s">
        <v>1257</v>
      </c>
      <c r="X54" s="115" t="s">
        <v>772</v>
      </c>
    </row>
    <row r="55" spans="1:24">
      <c r="A55" s="135"/>
      <c r="B55" s="135">
        <v>22</v>
      </c>
      <c r="C55" s="82">
        <v>1</v>
      </c>
      <c r="D55" s="82">
        <v>2</v>
      </c>
      <c r="E55" s="82"/>
      <c r="F55" s="150" t="s">
        <v>1108</v>
      </c>
      <c r="G55" s="82">
        <v>5</v>
      </c>
      <c r="H55" s="149">
        <v>92.772446012102435</v>
      </c>
      <c r="I55" s="149">
        <v>169.56</v>
      </c>
      <c r="J55" s="149">
        <v>110.08</v>
      </c>
      <c r="K55" s="82"/>
      <c r="L55" s="151">
        <v>293.45999999999998</v>
      </c>
      <c r="M55" s="151">
        <v>582.70000000000005</v>
      </c>
      <c r="N55" s="152">
        <v>5900000</v>
      </c>
      <c r="O55" s="152">
        <v>1039969000</v>
      </c>
      <c r="P55" s="153">
        <v>422766500</v>
      </c>
      <c r="Q55" s="153">
        <v>617202500</v>
      </c>
      <c r="R55" s="87">
        <f t="shared" si="0"/>
        <v>5899972.6267149076</v>
      </c>
      <c r="S55" s="152">
        <v>1039969000</v>
      </c>
      <c r="T55" s="87">
        <f t="shared" si="1"/>
        <v>11715102.738317922</v>
      </c>
      <c r="U55" s="135"/>
      <c r="V55" s="115" t="s">
        <v>1257</v>
      </c>
      <c r="W55" s="115" t="s">
        <v>1257</v>
      </c>
      <c r="X55" s="115" t="s">
        <v>772</v>
      </c>
    </row>
    <row r="56" spans="1:24">
      <c r="A56" s="135"/>
      <c r="B56" s="135">
        <v>22</v>
      </c>
      <c r="C56" s="82">
        <v>1</v>
      </c>
      <c r="D56" s="82">
        <v>3</v>
      </c>
      <c r="E56" s="82"/>
      <c r="F56" s="150" t="s">
        <v>1298</v>
      </c>
      <c r="G56" s="82">
        <v>5</v>
      </c>
      <c r="H56" s="149">
        <v>54.251616779584609</v>
      </c>
      <c r="I56" s="149">
        <v>99.16</v>
      </c>
      <c r="J56" s="149">
        <v>64.37</v>
      </c>
      <c r="K56" s="82"/>
      <c r="L56" s="151">
        <v>171.61</v>
      </c>
      <c r="M56" s="151">
        <v>340.76</v>
      </c>
      <c r="N56" s="152">
        <v>5920000</v>
      </c>
      <c r="O56" s="152">
        <v>610228000</v>
      </c>
      <c r="P56" s="153">
        <v>248065500</v>
      </c>
      <c r="Q56" s="153">
        <v>362162500</v>
      </c>
      <c r="R56" s="87">
        <f t="shared" si="0"/>
        <v>5919951.4163284991</v>
      </c>
      <c r="S56" s="152">
        <v>610228000</v>
      </c>
      <c r="T56" s="87">
        <f t="shared" si="1"/>
        <v>11755041.341577409</v>
      </c>
      <c r="U56" s="135"/>
      <c r="V56" s="115" t="s">
        <v>1257</v>
      </c>
      <c r="W56" s="115" t="s">
        <v>1257</v>
      </c>
      <c r="X56" s="115" t="s">
        <v>772</v>
      </c>
    </row>
    <row r="57" spans="1:24">
      <c r="A57" s="135"/>
      <c r="B57" s="135">
        <v>22</v>
      </c>
      <c r="C57" s="82">
        <v>1</v>
      </c>
      <c r="D57" s="82">
        <v>3</v>
      </c>
      <c r="E57" s="82"/>
      <c r="F57" s="150" t="s">
        <v>1125</v>
      </c>
      <c r="G57" s="82">
        <v>5</v>
      </c>
      <c r="H57" s="149">
        <v>30.857760700747356</v>
      </c>
      <c r="I57" s="149">
        <v>56.4</v>
      </c>
      <c r="J57" s="149">
        <v>36.61</v>
      </c>
      <c r="K57" s="82"/>
      <c r="L57" s="151">
        <v>97.61</v>
      </c>
      <c r="M57" s="151">
        <v>193.81</v>
      </c>
      <c r="N57" s="152">
        <v>5870000</v>
      </c>
      <c r="O57" s="152">
        <v>344140000</v>
      </c>
      <c r="P57" s="153">
        <v>139901900</v>
      </c>
      <c r="Q57" s="153">
        <v>204238100</v>
      </c>
      <c r="R57" s="87">
        <f t="shared" si="0"/>
        <v>5869939.0772508308</v>
      </c>
      <c r="S57" s="152">
        <v>344140000</v>
      </c>
      <c r="T57" s="87">
        <f t="shared" si="1"/>
        <v>11655085.468312504</v>
      </c>
      <c r="U57" s="135"/>
      <c r="V57" s="115" t="s">
        <v>1257</v>
      </c>
      <c r="W57" s="115" t="s">
        <v>1257</v>
      </c>
      <c r="X57" s="115" t="s">
        <v>772</v>
      </c>
    </row>
    <row r="58" spans="1:24">
      <c r="A58" s="135"/>
      <c r="B58" s="135">
        <v>22</v>
      </c>
      <c r="C58" s="82">
        <v>1</v>
      </c>
      <c r="D58" s="82">
        <v>3</v>
      </c>
      <c r="E58" s="82"/>
      <c r="F58" s="150" t="s">
        <v>1126</v>
      </c>
      <c r="G58" s="82">
        <v>5</v>
      </c>
      <c r="H58" s="149">
        <v>33.067531700626709</v>
      </c>
      <c r="I58" s="149">
        <v>60.44</v>
      </c>
      <c r="J58" s="149">
        <v>39.24</v>
      </c>
      <c r="K58" s="82"/>
      <c r="L58" s="151">
        <v>104.6</v>
      </c>
      <c r="M58" s="151">
        <v>207.7</v>
      </c>
      <c r="N58" s="152">
        <v>5870000</v>
      </c>
      <c r="O58" s="152">
        <v>368806000</v>
      </c>
      <c r="P58" s="153">
        <v>149924600</v>
      </c>
      <c r="Q58" s="153">
        <v>218881400</v>
      </c>
      <c r="R58" s="87">
        <f t="shared" si="0"/>
        <v>5869972.9823290911</v>
      </c>
      <c r="S58" s="152">
        <v>368806000</v>
      </c>
      <c r="T58" s="87">
        <f t="shared" si="1"/>
        <v>11655768.531833194</v>
      </c>
      <c r="U58" s="135"/>
      <c r="V58" s="115" t="s">
        <v>1257</v>
      </c>
      <c r="W58" s="115" t="s">
        <v>1257</v>
      </c>
      <c r="X58" s="115" t="s">
        <v>772</v>
      </c>
    </row>
    <row r="59" spans="1:24">
      <c r="A59" s="135"/>
      <c r="B59" s="135">
        <v>22</v>
      </c>
      <c r="C59" s="82">
        <v>1</v>
      </c>
      <c r="D59" s="82">
        <v>3</v>
      </c>
      <c r="E59" s="82"/>
      <c r="F59" s="150" t="s">
        <v>1127</v>
      </c>
      <c r="G59" s="82">
        <v>5</v>
      </c>
      <c r="H59" s="149">
        <v>33.162371657703083</v>
      </c>
      <c r="I59" s="149">
        <v>60.61</v>
      </c>
      <c r="J59" s="149">
        <v>39.35</v>
      </c>
      <c r="K59" s="82"/>
      <c r="L59" s="151">
        <v>104.9</v>
      </c>
      <c r="M59" s="151">
        <v>208.29000000000002</v>
      </c>
      <c r="N59" s="152">
        <v>5870000</v>
      </c>
      <c r="O59" s="152">
        <v>369851000</v>
      </c>
      <c r="P59" s="153">
        <v>150351900</v>
      </c>
      <c r="Q59" s="153">
        <v>219499100</v>
      </c>
      <c r="R59" s="87">
        <f t="shared" si="0"/>
        <v>5869931.028298513</v>
      </c>
      <c r="S59" s="152">
        <v>369851000</v>
      </c>
      <c r="T59" s="87">
        <f t="shared" si="1"/>
        <v>11655366.385932293</v>
      </c>
      <c r="U59" s="135"/>
      <c r="V59" s="115" t="s">
        <v>1257</v>
      </c>
      <c r="W59" s="115" t="s">
        <v>1257</v>
      </c>
      <c r="X59" s="115" t="s">
        <v>772</v>
      </c>
    </row>
    <row r="60" spans="1:24">
      <c r="A60" s="135"/>
      <c r="B60" s="135">
        <v>22</v>
      </c>
      <c r="C60" s="82">
        <v>1</v>
      </c>
      <c r="D60" s="82">
        <v>3</v>
      </c>
      <c r="E60" s="82"/>
      <c r="F60" s="150" t="s">
        <v>1128</v>
      </c>
      <c r="G60" s="82">
        <v>5</v>
      </c>
      <c r="H60" s="149">
        <v>33.162371657703083</v>
      </c>
      <c r="I60" s="149">
        <v>60.61</v>
      </c>
      <c r="J60" s="149">
        <v>39.35</v>
      </c>
      <c r="K60" s="82"/>
      <c r="L60" s="151">
        <v>104.9</v>
      </c>
      <c r="M60" s="151">
        <v>208.29000000000002</v>
      </c>
      <c r="N60" s="152">
        <v>5870000</v>
      </c>
      <c r="O60" s="152">
        <v>369851000</v>
      </c>
      <c r="P60" s="153">
        <v>150351900</v>
      </c>
      <c r="Q60" s="153">
        <v>219499100</v>
      </c>
      <c r="R60" s="87">
        <f t="shared" si="0"/>
        <v>5869931.028298513</v>
      </c>
      <c r="S60" s="152">
        <v>369851000</v>
      </c>
      <c r="T60" s="87">
        <f t="shared" si="1"/>
        <v>11655366.385932293</v>
      </c>
      <c r="U60" s="135"/>
      <c r="V60" s="115" t="s">
        <v>1257</v>
      </c>
      <c r="W60" s="115" t="s">
        <v>1257</v>
      </c>
      <c r="X60" s="115" t="s">
        <v>772</v>
      </c>
    </row>
    <row r="61" spans="1:24">
      <c r="A61" s="135"/>
      <c r="B61" s="135">
        <v>22</v>
      </c>
      <c r="C61" s="82">
        <v>1</v>
      </c>
      <c r="D61" s="82">
        <v>3</v>
      </c>
      <c r="E61" s="82"/>
      <c r="F61" s="150" t="s">
        <v>1129</v>
      </c>
      <c r="G61" s="82">
        <v>5</v>
      </c>
      <c r="H61" s="149">
        <v>58.212765653474214</v>
      </c>
      <c r="I61" s="149">
        <v>106.4</v>
      </c>
      <c r="J61" s="149">
        <v>69.069999999999993</v>
      </c>
      <c r="K61" s="82"/>
      <c r="L61" s="151">
        <v>184.14</v>
      </c>
      <c r="M61" s="151">
        <v>365.64</v>
      </c>
      <c r="N61" s="152">
        <v>5920000</v>
      </c>
      <c r="O61" s="152">
        <v>654788000</v>
      </c>
      <c r="P61" s="153">
        <v>266179900</v>
      </c>
      <c r="Q61" s="153">
        <v>388608100</v>
      </c>
      <c r="R61" s="87">
        <f t="shared" si="0"/>
        <v>5919998.9873976214</v>
      </c>
      <c r="S61" s="152">
        <v>654788000</v>
      </c>
      <c r="T61" s="87">
        <f t="shared" si="1"/>
        <v>11755123.437341513</v>
      </c>
      <c r="U61" s="135"/>
      <c r="V61" s="115" t="s">
        <v>1257</v>
      </c>
      <c r="W61" s="115" t="s">
        <v>1257</v>
      </c>
      <c r="X61" s="115" t="s">
        <v>772</v>
      </c>
    </row>
    <row r="62" spans="1:24">
      <c r="A62" s="135"/>
      <c r="B62" s="135">
        <v>22</v>
      </c>
      <c r="C62" s="82">
        <v>1</v>
      </c>
      <c r="D62" s="82">
        <v>4</v>
      </c>
      <c r="E62" s="82"/>
      <c r="F62" s="150" t="s">
        <v>1299</v>
      </c>
      <c r="G62" s="82">
        <v>5</v>
      </c>
      <c r="H62" s="149">
        <v>54.251616779584609</v>
      </c>
      <c r="I62" s="149">
        <v>99.16</v>
      </c>
      <c r="J62" s="149">
        <v>64.37</v>
      </c>
      <c r="K62" s="82"/>
      <c r="L62" s="151">
        <v>171.61</v>
      </c>
      <c r="M62" s="151">
        <v>340.76</v>
      </c>
      <c r="N62" s="152">
        <v>5820000</v>
      </c>
      <c r="O62" s="152">
        <v>599920000</v>
      </c>
      <c r="P62" s="153">
        <v>243875200</v>
      </c>
      <c r="Q62" s="153">
        <v>356044800</v>
      </c>
      <c r="R62" s="87">
        <f t="shared" si="0"/>
        <v>5819951.3193163751</v>
      </c>
      <c r="S62" s="152">
        <v>599920000</v>
      </c>
      <c r="T62" s="87">
        <f t="shared" si="1"/>
        <v>11556474.63184108</v>
      </c>
      <c r="U62" s="135"/>
      <c r="V62" s="115" t="s">
        <v>1257</v>
      </c>
      <c r="W62" s="115" t="s">
        <v>1257</v>
      </c>
      <c r="X62" s="115" t="s">
        <v>772</v>
      </c>
    </row>
    <row r="63" spans="1:24">
      <c r="A63" s="135"/>
      <c r="B63" s="135">
        <v>22</v>
      </c>
      <c r="C63" s="82">
        <v>1</v>
      </c>
      <c r="D63" s="82">
        <v>4</v>
      </c>
      <c r="E63" s="82"/>
      <c r="F63" s="150" t="s">
        <v>1142</v>
      </c>
      <c r="G63" s="82">
        <v>5</v>
      </c>
      <c r="H63" s="149">
        <v>30.857760700747356</v>
      </c>
      <c r="I63" s="149">
        <v>56.4</v>
      </c>
      <c r="J63" s="149">
        <v>36.61</v>
      </c>
      <c r="K63" s="82"/>
      <c r="L63" s="151">
        <v>97.61</v>
      </c>
      <c r="M63" s="151">
        <v>193.81</v>
      </c>
      <c r="N63" s="152">
        <v>5770000</v>
      </c>
      <c r="O63" s="152">
        <v>338278000</v>
      </c>
      <c r="P63" s="153">
        <v>137518900</v>
      </c>
      <c r="Q63" s="153">
        <v>200759100</v>
      </c>
      <c r="R63" s="87">
        <f t="shared" si="0"/>
        <v>5769951.9125189064</v>
      </c>
      <c r="S63" s="152">
        <v>338278000</v>
      </c>
      <c r="T63" s="87">
        <f t="shared" si="1"/>
        <v>11456555.477566738</v>
      </c>
      <c r="U63" s="135"/>
      <c r="V63" s="115" t="s">
        <v>1257</v>
      </c>
      <c r="W63" s="115" t="s">
        <v>1257</v>
      </c>
      <c r="X63" s="115" t="s">
        <v>772</v>
      </c>
    </row>
    <row r="64" spans="1:24">
      <c r="A64" s="135"/>
      <c r="B64" s="135">
        <v>22</v>
      </c>
      <c r="C64" s="82">
        <v>1</v>
      </c>
      <c r="D64" s="82">
        <v>4</v>
      </c>
      <c r="E64" s="82"/>
      <c r="F64" s="150" t="s">
        <v>1143</v>
      </c>
      <c r="G64" s="82">
        <v>5</v>
      </c>
      <c r="H64" s="149">
        <v>33.067531700626709</v>
      </c>
      <c r="I64" s="149">
        <v>60.44</v>
      </c>
      <c r="J64" s="149">
        <v>39.24</v>
      </c>
      <c r="K64" s="82"/>
      <c r="L64" s="151">
        <v>104.6</v>
      </c>
      <c r="M64" s="151">
        <v>207.7</v>
      </c>
      <c r="N64" s="152">
        <v>5770000</v>
      </c>
      <c r="O64" s="152">
        <v>362523000</v>
      </c>
      <c r="P64" s="153">
        <v>147370500</v>
      </c>
      <c r="Q64" s="153">
        <v>215152500</v>
      </c>
      <c r="R64" s="87">
        <f t="shared" si="0"/>
        <v>5769971.7886175634</v>
      </c>
      <c r="S64" s="152">
        <v>362523000</v>
      </c>
      <c r="T64" s="87">
        <f t="shared" si="1"/>
        <v>11457200.1959452</v>
      </c>
      <c r="U64" s="135"/>
      <c r="V64" s="115" t="s">
        <v>1257</v>
      </c>
      <c r="W64" s="115" t="s">
        <v>1257</v>
      </c>
      <c r="X64" s="115" t="s">
        <v>772</v>
      </c>
    </row>
    <row r="65" spans="1:24">
      <c r="A65" s="135"/>
      <c r="B65" s="135">
        <v>22</v>
      </c>
      <c r="C65" s="82">
        <v>1</v>
      </c>
      <c r="D65" s="82">
        <v>4</v>
      </c>
      <c r="E65" s="82"/>
      <c r="F65" s="150" t="s">
        <v>1144</v>
      </c>
      <c r="G65" s="82">
        <v>5</v>
      </c>
      <c r="H65" s="149">
        <v>33.162371657703083</v>
      </c>
      <c r="I65" s="149">
        <v>60.61</v>
      </c>
      <c r="J65" s="149">
        <v>39.35</v>
      </c>
      <c r="K65" s="82"/>
      <c r="L65" s="151">
        <v>104.9</v>
      </c>
      <c r="M65" s="151">
        <v>208.29000000000002</v>
      </c>
      <c r="N65" s="152">
        <v>5770000</v>
      </c>
      <c r="O65" s="152">
        <v>363550000</v>
      </c>
      <c r="P65" s="153">
        <v>147790400</v>
      </c>
      <c r="Q65" s="153">
        <v>215759600</v>
      </c>
      <c r="R65" s="87">
        <f t="shared" si="0"/>
        <v>5769927.4176301388</v>
      </c>
      <c r="S65" s="152">
        <v>363550000</v>
      </c>
      <c r="T65" s="87">
        <f t="shared" si="1"/>
        <v>11456798.68272814</v>
      </c>
      <c r="U65" s="135"/>
      <c r="V65" s="115" t="s">
        <v>1257</v>
      </c>
      <c r="W65" s="115" t="s">
        <v>1257</v>
      </c>
      <c r="X65" s="115" t="s">
        <v>772</v>
      </c>
    </row>
    <row r="66" spans="1:24">
      <c r="A66" s="135"/>
      <c r="B66" s="135">
        <v>22</v>
      </c>
      <c r="C66" s="82">
        <v>1</v>
      </c>
      <c r="D66" s="82">
        <v>4</v>
      </c>
      <c r="E66" s="82"/>
      <c r="F66" s="150" t="s">
        <v>1145</v>
      </c>
      <c r="G66" s="82">
        <v>5</v>
      </c>
      <c r="H66" s="149">
        <v>33.162371657703083</v>
      </c>
      <c r="I66" s="149">
        <v>60.61</v>
      </c>
      <c r="J66" s="149">
        <v>39.35</v>
      </c>
      <c r="K66" s="82"/>
      <c r="L66" s="151">
        <v>104.9</v>
      </c>
      <c r="M66" s="151">
        <v>208.29000000000002</v>
      </c>
      <c r="N66" s="152">
        <v>5770000</v>
      </c>
      <c r="O66" s="152">
        <v>363550000</v>
      </c>
      <c r="P66" s="153">
        <v>147790400</v>
      </c>
      <c r="Q66" s="153">
        <v>215759600</v>
      </c>
      <c r="R66" s="87">
        <f t="shared" si="0"/>
        <v>5769927.4176301388</v>
      </c>
      <c r="S66" s="152">
        <v>363550000</v>
      </c>
      <c r="T66" s="87">
        <f t="shared" si="1"/>
        <v>11456798.68272814</v>
      </c>
      <c r="U66" s="135"/>
      <c r="V66" s="115" t="s">
        <v>1257</v>
      </c>
      <c r="W66" s="115" t="s">
        <v>1257</v>
      </c>
      <c r="X66" s="115" t="s">
        <v>772</v>
      </c>
    </row>
    <row r="67" spans="1:24">
      <c r="A67" s="135"/>
      <c r="B67" s="135">
        <v>22</v>
      </c>
      <c r="C67" s="82">
        <v>1</v>
      </c>
      <c r="D67" s="82">
        <v>4</v>
      </c>
      <c r="E67" s="82"/>
      <c r="F67" s="150" t="s">
        <v>1146</v>
      </c>
      <c r="G67" s="82">
        <v>5</v>
      </c>
      <c r="H67" s="149">
        <v>58.212765653474214</v>
      </c>
      <c r="I67" s="149">
        <v>106.4</v>
      </c>
      <c r="J67" s="149">
        <v>69.069999999999993</v>
      </c>
      <c r="K67" s="82"/>
      <c r="L67" s="151">
        <v>184.14</v>
      </c>
      <c r="M67" s="151">
        <v>365.64</v>
      </c>
      <c r="N67" s="152">
        <v>5820000</v>
      </c>
      <c r="O67" s="152">
        <v>643727000</v>
      </c>
      <c r="P67" s="153">
        <v>261683500</v>
      </c>
      <c r="Q67" s="153">
        <v>382043500</v>
      </c>
      <c r="R67" s="87">
        <f t="shared" ref="R67:R130" si="2">S67/(M67*0.3025)</f>
        <v>5819995.4613714796</v>
      </c>
      <c r="S67" s="152">
        <v>643727000</v>
      </c>
      <c r="T67" s="87">
        <f t="shared" ref="T67:T130" si="3">S67/(L67*0.3025)</f>
        <v>11556550.12759785</v>
      </c>
      <c r="U67" s="135"/>
      <c r="V67" s="115" t="s">
        <v>1257</v>
      </c>
      <c r="W67" s="115" t="s">
        <v>1257</v>
      </c>
      <c r="X67" s="115" t="s">
        <v>772</v>
      </c>
    </row>
    <row r="68" spans="1:24">
      <c r="A68" s="135"/>
      <c r="B68" s="135">
        <v>22</v>
      </c>
      <c r="C68" s="82">
        <v>1</v>
      </c>
      <c r="D68" s="82">
        <v>5</v>
      </c>
      <c r="E68" s="82"/>
      <c r="F68" s="150" t="s">
        <v>1300</v>
      </c>
      <c r="G68" s="82">
        <v>5</v>
      </c>
      <c r="H68" s="149">
        <v>33.424762205614364</v>
      </c>
      <c r="I68" s="149">
        <v>61.09</v>
      </c>
      <c r="J68" s="149">
        <v>39.659999999999997</v>
      </c>
      <c r="K68" s="82"/>
      <c r="L68" s="151">
        <v>105.73</v>
      </c>
      <c r="M68" s="151">
        <v>209.94</v>
      </c>
      <c r="N68" s="152">
        <v>6180000</v>
      </c>
      <c r="O68" s="152">
        <v>392473000</v>
      </c>
      <c r="P68" s="153">
        <v>159547300</v>
      </c>
      <c r="Q68" s="153">
        <v>232925700</v>
      </c>
      <c r="R68" s="87">
        <f t="shared" si="2"/>
        <v>6180010.5028040279</v>
      </c>
      <c r="S68" s="152">
        <v>392473000</v>
      </c>
      <c r="T68" s="87">
        <f t="shared" si="3"/>
        <v>12271175.682953538</v>
      </c>
      <c r="U68" s="135"/>
      <c r="V68" s="115" t="s">
        <v>1257</v>
      </c>
      <c r="W68" s="115" t="s">
        <v>1257</v>
      </c>
      <c r="X68" s="115" t="s">
        <v>772</v>
      </c>
    </row>
    <row r="69" spans="1:24">
      <c r="A69" s="135"/>
      <c r="B69" s="135">
        <v>22</v>
      </c>
      <c r="C69" s="82">
        <v>1</v>
      </c>
      <c r="D69" s="82">
        <v>5</v>
      </c>
      <c r="E69" s="82"/>
      <c r="F69" s="150" t="s">
        <v>1159</v>
      </c>
      <c r="G69" s="82">
        <v>5</v>
      </c>
      <c r="H69" s="149">
        <v>32.138100121278313</v>
      </c>
      <c r="I69" s="149">
        <v>58.74</v>
      </c>
      <c r="J69" s="149">
        <v>38.130000000000003</v>
      </c>
      <c r="K69" s="82"/>
      <c r="L69" s="151">
        <v>101.66</v>
      </c>
      <c r="M69" s="151">
        <v>201.86</v>
      </c>
      <c r="N69" s="152">
        <v>6130000</v>
      </c>
      <c r="O69" s="152">
        <v>374310000</v>
      </c>
      <c r="P69" s="153">
        <v>152163000</v>
      </c>
      <c r="Q69" s="153">
        <v>222147000</v>
      </c>
      <c r="R69" s="87">
        <f t="shared" si="2"/>
        <v>6129933.7647481719</v>
      </c>
      <c r="S69" s="152">
        <v>374310000</v>
      </c>
      <c r="T69" s="87">
        <f t="shared" si="3"/>
        <v>12171831.888176925</v>
      </c>
      <c r="U69" s="135"/>
      <c r="V69" s="115" t="s">
        <v>1257</v>
      </c>
      <c r="W69" s="115" t="s">
        <v>1257</v>
      </c>
      <c r="X69" s="115" t="s">
        <v>772</v>
      </c>
    </row>
    <row r="70" spans="1:24">
      <c r="A70" s="135"/>
      <c r="B70" s="135">
        <v>22</v>
      </c>
      <c r="C70" s="82">
        <v>1</v>
      </c>
      <c r="D70" s="82">
        <v>5</v>
      </c>
      <c r="E70" s="135"/>
      <c r="F70" s="150" t="s">
        <v>1160</v>
      </c>
      <c r="G70" s="82">
        <v>5</v>
      </c>
      <c r="H70" s="149">
        <v>32.138100121278313</v>
      </c>
      <c r="I70" s="149">
        <v>58.74</v>
      </c>
      <c r="J70" s="149">
        <v>38.130000000000003</v>
      </c>
      <c r="K70" s="82"/>
      <c r="L70" s="151">
        <v>101.66</v>
      </c>
      <c r="M70" s="151">
        <v>201.86</v>
      </c>
      <c r="N70" s="152">
        <v>6130000</v>
      </c>
      <c r="O70" s="152">
        <v>374310000</v>
      </c>
      <c r="P70" s="153">
        <v>152163000</v>
      </c>
      <c r="Q70" s="153">
        <v>222147000</v>
      </c>
      <c r="R70" s="87">
        <f t="shared" si="2"/>
        <v>6129933.7647481719</v>
      </c>
      <c r="S70" s="152">
        <v>374310000</v>
      </c>
      <c r="T70" s="87">
        <f t="shared" si="3"/>
        <v>12171831.888176925</v>
      </c>
      <c r="U70" s="135"/>
      <c r="V70" s="115" t="s">
        <v>1257</v>
      </c>
      <c r="W70" s="115" t="s">
        <v>1257</v>
      </c>
      <c r="X70" s="115" t="s">
        <v>772</v>
      </c>
    </row>
    <row r="71" spans="1:24">
      <c r="A71" s="135"/>
      <c r="B71" s="135">
        <v>22</v>
      </c>
      <c r="C71" s="82">
        <v>1</v>
      </c>
      <c r="D71" s="82">
        <v>5</v>
      </c>
      <c r="E71" s="135"/>
      <c r="F71" s="150" t="s">
        <v>1161</v>
      </c>
      <c r="G71" s="82">
        <v>5</v>
      </c>
      <c r="H71" s="149">
        <v>33.424762205614364</v>
      </c>
      <c r="I71" s="149">
        <v>61.09</v>
      </c>
      <c r="J71" s="149">
        <v>39.659999999999997</v>
      </c>
      <c r="K71" s="82"/>
      <c r="L71" s="151">
        <v>105.73</v>
      </c>
      <c r="M71" s="151">
        <v>209.94</v>
      </c>
      <c r="N71" s="152">
        <v>6180000</v>
      </c>
      <c r="O71" s="152">
        <v>392473000</v>
      </c>
      <c r="P71" s="153">
        <v>159547300</v>
      </c>
      <c r="Q71" s="153">
        <v>232925700</v>
      </c>
      <c r="R71" s="87">
        <f t="shared" si="2"/>
        <v>6180010.5028040279</v>
      </c>
      <c r="S71" s="152">
        <v>392473000</v>
      </c>
      <c r="T71" s="87">
        <f t="shared" si="3"/>
        <v>12271175.682953538</v>
      </c>
      <c r="U71" s="135"/>
      <c r="V71" s="115" t="s">
        <v>1257</v>
      </c>
      <c r="W71" s="115" t="s">
        <v>1257</v>
      </c>
      <c r="X71" s="115" t="s">
        <v>772</v>
      </c>
    </row>
    <row r="72" spans="1:24">
      <c r="A72" s="135"/>
      <c r="B72" s="135">
        <v>22</v>
      </c>
      <c r="C72" s="82">
        <v>1</v>
      </c>
      <c r="D72" s="82">
        <v>5</v>
      </c>
      <c r="E72" s="135"/>
      <c r="F72" s="150" t="s">
        <v>1162</v>
      </c>
      <c r="G72" s="82">
        <v>5</v>
      </c>
      <c r="H72" s="149">
        <v>33.424762205614364</v>
      </c>
      <c r="I72" s="149">
        <v>61.09</v>
      </c>
      <c r="J72" s="149">
        <v>39.659999999999997</v>
      </c>
      <c r="K72" s="82"/>
      <c r="L72" s="151">
        <v>105.73</v>
      </c>
      <c r="M72" s="151">
        <v>209.94</v>
      </c>
      <c r="N72" s="152">
        <v>6180000</v>
      </c>
      <c r="O72" s="152">
        <v>392473000</v>
      </c>
      <c r="P72" s="153">
        <v>159547300</v>
      </c>
      <c r="Q72" s="153">
        <v>232925700</v>
      </c>
      <c r="R72" s="87">
        <f t="shared" si="2"/>
        <v>6180010.5028040279</v>
      </c>
      <c r="S72" s="152">
        <v>392473000</v>
      </c>
      <c r="T72" s="87">
        <f t="shared" si="3"/>
        <v>12271175.682953538</v>
      </c>
      <c r="U72" s="135"/>
      <c r="V72" s="115" t="s">
        <v>1257</v>
      </c>
      <c r="W72" s="115" t="s">
        <v>1257</v>
      </c>
      <c r="X72" s="115" t="s">
        <v>772</v>
      </c>
    </row>
    <row r="73" spans="1:24">
      <c r="A73" s="135"/>
      <c r="B73" s="135">
        <v>22</v>
      </c>
      <c r="C73" s="82">
        <v>1</v>
      </c>
      <c r="D73" s="82">
        <v>5</v>
      </c>
      <c r="E73" s="135"/>
      <c r="F73" s="150" t="s">
        <v>1163</v>
      </c>
      <c r="G73" s="82">
        <v>5</v>
      </c>
      <c r="H73" s="149">
        <v>32.138100121278313</v>
      </c>
      <c r="I73" s="149">
        <v>58.74</v>
      </c>
      <c r="J73" s="149">
        <v>38.130000000000003</v>
      </c>
      <c r="K73" s="82"/>
      <c r="L73" s="151">
        <v>101.66</v>
      </c>
      <c r="M73" s="151">
        <v>201.86</v>
      </c>
      <c r="N73" s="152">
        <v>6130000</v>
      </c>
      <c r="O73" s="152">
        <v>374310000</v>
      </c>
      <c r="P73" s="153">
        <v>152163000</v>
      </c>
      <c r="Q73" s="153">
        <v>222147000</v>
      </c>
      <c r="R73" s="87">
        <f t="shared" si="2"/>
        <v>6129933.7647481719</v>
      </c>
      <c r="S73" s="152">
        <v>374310000</v>
      </c>
      <c r="T73" s="87">
        <f t="shared" si="3"/>
        <v>12171831.888176925</v>
      </c>
      <c r="U73" s="135"/>
      <c r="V73" s="115" t="s">
        <v>1257</v>
      </c>
      <c r="W73" s="115" t="s">
        <v>1257</v>
      </c>
      <c r="X73" s="115" t="s">
        <v>772</v>
      </c>
    </row>
    <row r="74" spans="1:24">
      <c r="A74" s="135"/>
      <c r="B74" s="135">
        <v>22</v>
      </c>
      <c r="C74" s="82">
        <v>1</v>
      </c>
      <c r="D74" s="82">
        <v>5</v>
      </c>
      <c r="E74" s="135"/>
      <c r="F74" s="150" t="s">
        <v>1164</v>
      </c>
      <c r="G74" s="82">
        <v>5</v>
      </c>
      <c r="H74" s="149">
        <v>32.138100121278313</v>
      </c>
      <c r="I74" s="149">
        <v>58.74</v>
      </c>
      <c r="J74" s="149">
        <v>38.130000000000003</v>
      </c>
      <c r="K74" s="82"/>
      <c r="L74" s="151">
        <v>101.66</v>
      </c>
      <c r="M74" s="151">
        <v>201.86</v>
      </c>
      <c r="N74" s="152">
        <v>6130000</v>
      </c>
      <c r="O74" s="152">
        <v>374310000</v>
      </c>
      <c r="P74" s="153">
        <v>152163000</v>
      </c>
      <c r="Q74" s="153">
        <v>222147000</v>
      </c>
      <c r="R74" s="87">
        <f t="shared" si="2"/>
        <v>6129933.7647481719</v>
      </c>
      <c r="S74" s="152">
        <v>374310000</v>
      </c>
      <c r="T74" s="87">
        <f t="shared" si="3"/>
        <v>12171831.888176925</v>
      </c>
      <c r="U74" s="135"/>
      <c r="V74" s="115" t="s">
        <v>1257</v>
      </c>
      <c r="W74" s="115" t="s">
        <v>1257</v>
      </c>
      <c r="X74" s="115" t="s">
        <v>772</v>
      </c>
    </row>
    <row r="75" spans="1:24">
      <c r="A75" s="135"/>
      <c r="B75" s="135">
        <v>22</v>
      </c>
      <c r="C75" s="82">
        <v>1</v>
      </c>
      <c r="D75" s="82">
        <v>5</v>
      </c>
      <c r="E75" s="135"/>
      <c r="F75" s="150" t="s">
        <v>1165</v>
      </c>
      <c r="G75" s="82">
        <v>5</v>
      </c>
      <c r="H75" s="149">
        <v>33.424762205614364</v>
      </c>
      <c r="I75" s="149">
        <v>61.09</v>
      </c>
      <c r="J75" s="149">
        <v>39.659999999999997</v>
      </c>
      <c r="K75" s="82"/>
      <c r="L75" s="151">
        <v>105.73</v>
      </c>
      <c r="M75" s="151">
        <v>209.94</v>
      </c>
      <c r="N75" s="152">
        <v>6180000</v>
      </c>
      <c r="O75" s="152">
        <v>392473000</v>
      </c>
      <c r="P75" s="153">
        <v>159547300</v>
      </c>
      <c r="Q75" s="153">
        <v>232925700</v>
      </c>
      <c r="R75" s="87">
        <f t="shared" si="2"/>
        <v>6180010.5028040279</v>
      </c>
      <c r="S75" s="152">
        <v>392473000</v>
      </c>
      <c r="T75" s="87">
        <f t="shared" si="3"/>
        <v>12271175.682953538</v>
      </c>
      <c r="U75" s="135"/>
      <c r="V75" s="115" t="s">
        <v>1257</v>
      </c>
      <c r="W75" s="115" t="s">
        <v>1257</v>
      </c>
      <c r="X75" s="115" t="s">
        <v>772</v>
      </c>
    </row>
    <row r="76" spans="1:24">
      <c r="A76" s="135"/>
      <c r="B76" s="135">
        <v>22</v>
      </c>
      <c r="C76" s="82">
        <v>1</v>
      </c>
      <c r="D76" s="135">
        <v>6</v>
      </c>
      <c r="E76" s="135"/>
      <c r="F76" s="150" t="s">
        <v>1301</v>
      </c>
      <c r="G76" s="82">
        <v>5</v>
      </c>
      <c r="H76" s="149">
        <v>33.424762205614364</v>
      </c>
      <c r="I76" s="149">
        <v>61.09</v>
      </c>
      <c r="J76" s="149">
        <v>39.659999999999997</v>
      </c>
      <c r="K76" s="82"/>
      <c r="L76" s="151">
        <v>105.73</v>
      </c>
      <c r="M76" s="151">
        <v>209.94</v>
      </c>
      <c r="N76" s="152">
        <v>5730000</v>
      </c>
      <c r="O76" s="152">
        <v>363895000</v>
      </c>
      <c r="P76" s="153">
        <v>147929800</v>
      </c>
      <c r="Q76" s="153">
        <v>215965200</v>
      </c>
      <c r="R76" s="87">
        <f t="shared" si="2"/>
        <v>5730011.8018764909</v>
      </c>
      <c r="S76" s="152">
        <v>363895000</v>
      </c>
      <c r="T76" s="87">
        <f t="shared" si="3"/>
        <v>11377647.571038971</v>
      </c>
      <c r="U76" s="135"/>
      <c r="V76" s="115" t="s">
        <v>1257</v>
      </c>
      <c r="W76" s="115" t="s">
        <v>1257</v>
      </c>
      <c r="X76" s="115" t="s">
        <v>772</v>
      </c>
    </row>
    <row r="77" spans="1:24">
      <c r="A77" s="135"/>
      <c r="B77" s="135">
        <v>22</v>
      </c>
      <c r="C77" s="82">
        <v>1</v>
      </c>
      <c r="D77" s="135">
        <v>6</v>
      </c>
      <c r="E77" s="135"/>
      <c r="F77" s="150" t="s">
        <v>1176</v>
      </c>
      <c r="G77" s="82">
        <v>5</v>
      </c>
      <c r="H77" s="149">
        <v>32.138100121278313</v>
      </c>
      <c r="I77" s="149">
        <v>58.74</v>
      </c>
      <c r="J77" s="149">
        <v>38.130000000000003</v>
      </c>
      <c r="K77" s="82"/>
      <c r="L77" s="151">
        <v>101.66</v>
      </c>
      <c r="M77" s="151">
        <v>201.86</v>
      </c>
      <c r="N77" s="152">
        <v>5680000</v>
      </c>
      <c r="O77" s="152">
        <v>346832000</v>
      </c>
      <c r="P77" s="153">
        <v>140992800</v>
      </c>
      <c r="Q77" s="153">
        <v>205839200</v>
      </c>
      <c r="R77" s="87">
        <f t="shared" si="2"/>
        <v>5679936.9172481047</v>
      </c>
      <c r="S77" s="152">
        <v>346832000</v>
      </c>
      <c r="T77" s="87">
        <f t="shared" si="3"/>
        <v>11278300.866768666</v>
      </c>
      <c r="U77" s="135"/>
      <c r="V77" s="115" t="s">
        <v>1257</v>
      </c>
      <c r="W77" s="115" t="s">
        <v>1257</v>
      </c>
      <c r="X77" s="115" t="s">
        <v>772</v>
      </c>
    </row>
    <row r="78" spans="1:24">
      <c r="A78" s="135"/>
      <c r="B78" s="135">
        <v>22</v>
      </c>
      <c r="C78" s="82">
        <v>1</v>
      </c>
      <c r="D78" s="135">
        <v>6</v>
      </c>
      <c r="E78" s="135"/>
      <c r="F78" s="150" t="s">
        <v>1177</v>
      </c>
      <c r="G78" s="82">
        <v>5</v>
      </c>
      <c r="H78" s="149">
        <v>32.138100121278313</v>
      </c>
      <c r="I78" s="149">
        <v>58.74</v>
      </c>
      <c r="J78" s="149">
        <v>38.130000000000003</v>
      </c>
      <c r="K78" s="82"/>
      <c r="L78" s="151">
        <v>101.66</v>
      </c>
      <c r="M78" s="151">
        <v>201.86</v>
      </c>
      <c r="N78" s="152">
        <v>5680000</v>
      </c>
      <c r="O78" s="152">
        <v>346832000</v>
      </c>
      <c r="P78" s="153">
        <v>140992800</v>
      </c>
      <c r="Q78" s="153">
        <v>205839200</v>
      </c>
      <c r="R78" s="87">
        <f t="shared" si="2"/>
        <v>5679936.9172481047</v>
      </c>
      <c r="S78" s="152">
        <v>346832000</v>
      </c>
      <c r="T78" s="87">
        <f t="shared" si="3"/>
        <v>11278300.866768666</v>
      </c>
      <c r="U78" s="135"/>
      <c r="V78" s="115" t="s">
        <v>1257</v>
      </c>
      <c r="W78" s="115" t="s">
        <v>1257</v>
      </c>
      <c r="X78" s="115" t="s">
        <v>772</v>
      </c>
    </row>
    <row r="79" spans="1:24">
      <c r="A79" s="135"/>
      <c r="B79" s="135">
        <v>22</v>
      </c>
      <c r="C79" s="82">
        <v>1</v>
      </c>
      <c r="D79" s="135">
        <v>6</v>
      </c>
      <c r="E79" s="135"/>
      <c r="F79" s="150" t="s">
        <v>1178</v>
      </c>
      <c r="G79" s="82">
        <v>5</v>
      </c>
      <c r="H79" s="149">
        <v>33.424762205614364</v>
      </c>
      <c r="I79" s="149">
        <v>61.09</v>
      </c>
      <c r="J79" s="149">
        <v>39.659999999999997</v>
      </c>
      <c r="K79" s="82"/>
      <c r="L79" s="151">
        <v>105.73</v>
      </c>
      <c r="M79" s="151">
        <v>209.94</v>
      </c>
      <c r="N79" s="152">
        <v>5730000</v>
      </c>
      <c r="O79" s="152">
        <v>363895000</v>
      </c>
      <c r="P79" s="153">
        <v>147929800</v>
      </c>
      <c r="Q79" s="153">
        <v>215965200</v>
      </c>
      <c r="R79" s="87">
        <f t="shared" si="2"/>
        <v>5730011.8018764909</v>
      </c>
      <c r="S79" s="152">
        <v>363895000</v>
      </c>
      <c r="T79" s="87">
        <f t="shared" si="3"/>
        <v>11377647.571038971</v>
      </c>
      <c r="U79" s="135"/>
      <c r="V79" s="115" t="s">
        <v>1257</v>
      </c>
      <c r="W79" s="115" t="s">
        <v>1257</v>
      </c>
      <c r="X79" s="115" t="s">
        <v>772</v>
      </c>
    </row>
    <row r="80" spans="1:24">
      <c r="A80" s="135"/>
      <c r="B80" s="135">
        <v>22</v>
      </c>
      <c r="C80" s="82">
        <v>1</v>
      </c>
      <c r="D80" s="135">
        <v>6</v>
      </c>
      <c r="E80" s="135"/>
      <c r="F80" s="150" t="s">
        <v>1179</v>
      </c>
      <c r="G80" s="82">
        <v>5</v>
      </c>
      <c r="H80" s="149">
        <v>33.424762205614364</v>
      </c>
      <c r="I80" s="149">
        <v>61.09</v>
      </c>
      <c r="J80" s="149">
        <v>39.659999999999997</v>
      </c>
      <c r="K80" s="82"/>
      <c r="L80" s="151">
        <v>105.73</v>
      </c>
      <c r="M80" s="151">
        <v>209.94</v>
      </c>
      <c r="N80" s="152">
        <v>5730000</v>
      </c>
      <c r="O80" s="152">
        <v>363895000</v>
      </c>
      <c r="P80" s="153">
        <v>147929800</v>
      </c>
      <c r="Q80" s="153">
        <v>215965200</v>
      </c>
      <c r="R80" s="87">
        <f t="shared" si="2"/>
        <v>5730011.8018764909</v>
      </c>
      <c r="S80" s="152">
        <v>363895000</v>
      </c>
      <c r="T80" s="87">
        <f t="shared" si="3"/>
        <v>11377647.571038971</v>
      </c>
      <c r="U80" s="135"/>
      <c r="V80" s="115" t="s">
        <v>1257</v>
      </c>
      <c r="W80" s="115" t="s">
        <v>1257</v>
      </c>
      <c r="X80" s="115" t="s">
        <v>772</v>
      </c>
    </row>
    <row r="81" spans="1:24">
      <c r="A81" s="135"/>
      <c r="B81" s="135">
        <v>22</v>
      </c>
      <c r="C81" s="82">
        <v>1</v>
      </c>
      <c r="D81" s="135">
        <v>6</v>
      </c>
      <c r="E81" s="135"/>
      <c r="F81" s="150" t="s">
        <v>1180</v>
      </c>
      <c r="G81" s="82">
        <v>5</v>
      </c>
      <c r="H81" s="149">
        <v>32.138100121278313</v>
      </c>
      <c r="I81" s="149">
        <v>58.74</v>
      </c>
      <c r="J81" s="149">
        <v>38.130000000000003</v>
      </c>
      <c r="K81" s="82"/>
      <c r="L81" s="151">
        <v>101.66</v>
      </c>
      <c r="M81" s="151">
        <v>201.86</v>
      </c>
      <c r="N81" s="152">
        <v>5680000</v>
      </c>
      <c r="O81" s="152">
        <v>346832000</v>
      </c>
      <c r="P81" s="153">
        <v>140992800</v>
      </c>
      <c r="Q81" s="153">
        <v>205839200</v>
      </c>
      <c r="R81" s="87">
        <f t="shared" si="2"/>
        <v>5679936.9172481047</v>
      </c>
      <c r="S81" s="152">
        <v>346832000</v>
      </c>
      <c r="T81" s="87">
        <f t="shared" si="3"/>
        <v>11278300.866768666</v>
      </c>
      <c r="U81" s="135"/>
      <c r="V81" s="115" t="s">
        <v>1257</v>
      </c>
      <c r="W81" s="115" t="s">
        <v>1257</v>
      </c>
      <c r="X81" s="115" t="s">
        <v>772</v>
      </c>
    </row>
    <row r="82" spans="1:24">
      <c r="A82" s="135"/>
      <c r="B82" s="135">
        <v>22</v>
      </c>
      <c r="C82" s="82">
        <v>1</v>
      </c>
      <c r="D82" s="135">
        <v>6</v>
      </c>
      <c r="E82" s="135"/>
      <c r="F82" s="150" t="s">
        <v>1181</v>
      </c>
      <c r="G82" s="82">
        <v>5</v>
      </c>
      <c r="H82" s="149">
        <v>32.138100121278313</v>
      </c>
      <c r="I82" s="149">
        <v>58.74</v>
      </c>
      <c r="J82" s="149">
        <v>38.130000000000003</v>
      </c>
      <c r="K82" s="82"/>
      <c r="L82" s="151">
        <v>101.66</v>
      </c>
      <c r="M82" s="151">
        <v>201.86</v>
      </c>
      <c r="N82" s="152">
        <v>5680000</v>
      </c>
      <c r="O82" s="152">
        <v>346832000</v>
      </c>
      <c r="P82" s="153">
        <v>140992800</v>
      </c>
      <c r="Q82" s="153">
        <v>205839200</v>
      </c>
      <c r="R82" s="87">
        <f t="shared" si="2"/>
        <v>5679936.9172481047</v>
      </c>
      <c r="S82" s="152">
        <v>346832000</v>
      </c>
      <c r="T82" s="87">
        <f t="shared" si="3"/>
        <v>11278300.866768666</v>
      </c>
      <c r="U82" s="135"/>
      <c r="V82" s="115" t="s">
        <v>1257</v>
      </c>
      <c r="W82" s="115" t="s">
        <v>1257</v>
      </c>
      <c r="X82" s="115" t="s">
        <v>772</v>
      </c>
    </row>
    <row r="83" spans="1:24">
      <c r="A83" s="135"/>
      <c r="B83" s="135">
        <v>22</v>
      </c>
      <c r="C83" s="82">
        <v>1</v>
      </c>
      <c r="D83" s="135">
        <v>6</v>
      </c>
      <c r="E83" s="135"/>
      <c r="F83" s="150" t="s">
        <v>1182</v>
      </c>
      <c r="G83" s="82">
        <v>5</v>
      </c>
      <c r="H83" s="149">
        <v>33.424762205614364</v>
      </c>
      <c r="I83" s="149">
        <v>61.09</v>
      </c>
      <c r="J83" s="149">
        <v>39.659999999999997</v>
      </c>
      <c r="K83" s="82"/>
      <c r="L83" s="151">
        <v>105.73</v>
      </c>
      <c r="M83" s="151">
        <v>209.94</v>
      </c>
      <c r="N83" s="152">
        <v>5730000</v>
      </c>
      <c r="O83" s="152">
        <v>363895000</v>
      </c>
      <c r="P83" s="153">
        <v>147929800</v>
      </c>
      <c r="Q83" s="153">
        <v>215965200</v>
      </c>
      <c r="R83" s="87">
        <f t="shared" si="2"/>
        <v>5730011.8018764909</v>
      </c>
      <c r="S83" s="152">
        <v>363895000</v>
      </c>
      <c r="T83" s="87">
        <f t="shared" si="3"/>
        <v>11377647.571038971</v>
      </c>
      <c r="U83" s="135"/>
      <c r="V83" s="115" t="s">
        <v>1257</v>
      </c>
      <c r="W83" s="115" t="s">
        <v>1257</v>
      </c>
      <c r="X83" s="115" t="s">
        <v>772</v>
      </c>
    </row>
    <row r="84" spans="1:24">
      <c r="A84" s="135"/>
      <c r="B84" s="135">
        <v>22</v>
      </c>
      <c r="C84" s="82">
        <v>1</v>
      </c>
      <c r="D84" s="135">
        <v>7</v>
      </c>
      <c r="E84" s="135"/>
      <c r="F84" s="150" t="s">
        <v>1302</v>
      </c>
      <c r="G84" s="82">
        <v>5</v>
      </c>
      <c r="H84" s="149">
        <v>33.424762205614364</v>
      </c>
      <c r="I84" s="149">
        <v>61.09</v>
      </c>
      <c r="J84" s="149">
        <v>39.659999999999997</v>
      </c>
      <c r="K84" s="82"/>
      <c r="L84" s="151">
        <v>105.73</v>
      </c>
      <c r="M84" s="151">
        <v>209.94</v>
      </c>
      <c r="N84" s="152">
        <v>5730000</v>
      </c>
      <c r="O84" s="152">
        <v>363895000</v>
      </c>
      <c r="P84" s="153">
        <v>147929800</v>
      </c>
      <c r="Q84" s="153">
        <v>215965200</v>
      </c>
      <c r="R84" s="87">
        <f t="shared" si="2"/>
        <v>5730011.8018764909</v>
      </c>
      <c r="S84" s="152">
        <v>363895000</v>
      </c>
      <c r="T84" s="87">
        <f t="shared" si="3"/>
        <v>11377647.571038971</v>
      </c>
      <c r="U84" s="135"/>
      <c r="V84" s="115" t="s">
        <v>1257</v>
      </c>
      <c r="W84" s="115" t="s">
        <v>1257</v>
      </c>
      <c r="X84" s="115" t="s">
        <v>772</v>
      </c>
    </row>
    <row r="85" spans="1:24">
      <c r="A85" s="135"/>
      <c r="B85" s="135">
        <v>22</v>
      </c>
      <c r="C85" s="82">
        <v>1</v>
      </c>
      <c r="D85" s="135">
        <v>7</v>
      </c>
      <c r="E85" s="135"/>
      <c r="F85" s="150" t="s">
        <v>1193</v>
      </c>
      <c r="G85" s="82">
        <v>5</v>
      </c>
      <c r="H85" s="149">
        <v>32.138100121278313</v>
      </c>
      <c r="I85" s="149">
        <v>58.74</v>
      </c>
      <c r="J85" s="149">
        <v>38.130000000000003</v>
      </c>
      <c r="K85" s="82"/>
      <c r="L85" s="151">
        <v>101.66</v>
      </c>
      <c r="M85" s="151">
        <v>201.86</v>
      </c>
      <c r="N85" s="152">
        <v>5680000</v>
      </c>
      <c r="O85" s="152">
        <v>346832000</v>
      </c>
      <c r="P85" s="153">
        <v>140992800</v>
      </c>
      <c r="Q85" s="153">
        <v>205839200</v>
      </c>
      <c r="R85" s="87">
        <f t="shared" si="2"/>
        <v>5679936.9172481047</v>
      </c>
      <c r="S85" s="152">
        <v>346832000</v>
      </c>
      <c r="T85" s="87">
        <f t="shared" si="3"/>
        <v>11278300.866768666</v>
      </c>
      <c r="U85" s="135"/>
      <c r="V85" s="115" t="s">
        <v>1257</v>
      </c>
      <c r="W85" s="115" t="s">
        <v>1257</v>
      </c>
      <c r="X85" s="115" t="s">
        <v>772</v>
      </c>
    </row>
    <row r="86" spans="1:24">
      <c r="A86" s="135"/>
      <c r="B86" s="135">
        <v>22</v>
      </c>
      <c r="C86" s="82">
        <v>1</v>
      </c>
      <c r="D86" s="135">
        <v>7</v>
      </c>
      <c r="E86" s="135"/>
      <c r="F86" s="150" t="s">
        <v>1194</v>
      </c>
      <c r="G86" s="82">
        <v>5</v>
      </c>
      <c r="H86" s="149">
        <v>32.138100121278313</v>
      </c>
      <c r="I86" s="149">
        <v>58.74</v>
      </c>
      <c r="J86" s="149">
        <v>38.130000000000003</v>
      </c>
      <c r="K86" s="82"/>
      <c r="L86" s="151">
        <v>101.66</v>
      </c>
      <c r="M86" s="151">
        <v>201.86</v>
      </c>
      <c r="N86" s="152">
        <v>5680000</v>
      </c>
      <c r="O86" s="152">
        <v>346832000</v>
      </c>
      <c r="P86" s="153">
        <v>140992800</v>
      </c>
      <c r="Q86" s="153">
        <v>205839200</v>
      </c>
      <c r="R86" s="87">
        <f t="shared" si="2"/>
        <v>5679936.9172481047</v>
      </c>
      <c r="S86" s="152">
        <v>346832000</v>
      </c>
      <c r="T86" s="87">
        <f t="shared" si="3"/>
        <v>11278300.866768666</v>
      </c>
      <c r="U86" s="135"/>
      <c r="V86" s="115" t="s">
        <v>1257</v>
      </c>
      <c r="W86" s="115" t="s">
        <v>1257</v>
      </c>
      <c r="X86" s="115" t="s">
        <v>772</v>
      </c>
    </row>
    <row r="87" spans="1:24">
      <c r="A87" s="135"/>
      <c r="B87" s="135">
        <v>22</v>
      </c>
      <c r="C87" s="82">
        <v>1</v>
      </c>
      <c r="D87" s="135">
        <v>7</v>
      </c>
      <c r="E87" s="135"/>
      <c r="F87" s="150" t="s">
        <v>1195</v>
      </c>
      <c r="G87" s="82">
        <v>5</v>
      </c>
      <c r="H87" s="149">
        <v>33.424762205614364</v>
      </c>
      <c r="I87" s="149">
        <v>61.09</v>
      </c>
      <c r="J87" s="149">
        <v>39.659999999999997</v>
      </c>
      <c r="K87" s="82"/>
      <c r="L87" s="151">
        <v>105.73</v>
      </c>
      <c r="M87" s="151">
        <v>209.94</v>
      </c>
      <c r="N87" s="152">
        <v>5730000</v>
      </c>
      <c r="O87" s="152">
        <v>363895000</v>
      </c>
      <c r="P87" s="153">
        <v>147929800</v>
      </c>
      <c r="Q87" s="153">
        <v>215965200</v>
      </c>
      <c r="R87" s="87">
        <f t="shared" si="2"/>
        <v>5730011.8018764909</v>
      </c>
      <c r="S87" s="152">
        <v>363895000</v>
      </c>
      <c r="T87" s="87">
        <f t="shared" si="3"/>
        <v>11377647.571038971</v>
      </c>
      <c r="U87" s="135"/>
      <c r="V87" s="115" t="s">
        <v>1257</v>
      </c>
      <c r="W87" s="115" t="s">
        <v>1257</v>
      </c>
      <c r="X87" s="115" t="s">
        <v>772</v>
      </c>
    </row>
    <row r="88" spans="1:24">
      <c r="A88" s="135"/>
      <c r="B88" s="135">
        <v>22</v>
      </c>
      <c r="C88" s="82">
        <v>1</v>
      </c>
      <c r="D88" s="135">
        <v>7</v>
      </c>
      <c r="E88" s="135"/>
      <c r="F88" s="150" t="s">
        <v>1196</v>
      </c>
      <c r="G88" s="82">
        <v>5</v>
      </c>
      <c r="H88" s="149">
        <v>33.424762205614364</v>
      </c>
      <c r="I88" s="149">
        <v>61.09</v>
      </c>
      <c r="J88" s="149">
        <v>39.659999999999997</v>
      </c>
      <c r="K88" s="82"/>
      <c r="L88" s="151">
        <v>105.73</v>
      </c>
      <c r="M88" s="151">
        <v>209.94</v>
      </c>
      <c r="N88" s="152">
        <v>5730000</v>
      </c>
      <c r="O88" s="152">
        <v>363895000</v>
      </c>
      <c r="P88" s="153">
        <v>147929800</v>
      </c>
      <c r="Q88" s="153">
        <v>215965200</v>
      </c>
      <c r="R88" s="87">
        <f t="shared" si="2"/>
        <v>5730011.8018764909</v>
      </c>
      <c r="S88" s="152">
        <v>363895000</v>
      </c>
      <c r="T88" s="87">
        <f t="shared" si="3"/>
        <v>11377647.571038971</v>
      </c>
      <c r="U88" s="135"/>
      <c r="V88" s="115" t="s">
        <v>1257</v>
      </c>
      <c r="W88" s="115" t="s">
        <v>1257</v>
      </c>
      <c r="X88" s="115" t="s">
        <v>772</v>
      </c>
    </row>
    <row r="89" spans="1:24">
      <c r="A89" s="135"/>
      <c r="B89" s="135">
        <v>22</v>
      </c>
      <c r="C89" s="82">
        <v>1</v>
      </c>
      <c r="D89" s="135">
        <v>7</v>
      </c>
      <c r="E89" s="135"/>
      <c r="F89" s="150" t="s">
        <v>1197</v>
      </c>
      <c r="G89" s="82">
        <v>5</v>
      </c>
      <c r="H89" s="149">
        <v>32.138100121278313</v>
      </c>
      <c r="I89" s="149">
        <v>58.74</v>
      </c>
      <c r="J89" s="149">
        <v>38.130000000000003</v>
      </c>
      <c r="K89" s="82"/>
      <c r="L89" s="151">
        <v>101.66</v>
      </c>
      <c r="M89" s="151">
        <v>201.86</v>
      </c>
      <c r="N89" s="152">
        <v>5680000</v>
      </c>
      <c r="O89" s="152">
        <v>346832000</v>
      </c>
      <c r="P89" s="153">
        <v>140992800</v>
      </c>
      <c r="Q89" s="153">
        <v>205839200</v>
      </c>
      <c r="R89" s="87">
        <f t="shared" si="2"/>
        <v>5679936.9172481047</v>
      </c>
      <c r="S89" s="152">
        <v>346832000</v>
      </c>
      <c r="T89" s="87">
        <f t="shared" si="3"/>
        <v>11278300.866768666</v>
      </c>
      <c r="U89" s="135"/>
      <c r="V89" s="115" t="s">
        <v>1257</v>
      </c>
      <c r="W89" s="115" t="s">
        <v>1257</v>
      </c>
      <c r="X89" s="115" t="s">
        <v>772</v>
      </c>
    </row>
    <row r="90" spans="1:24">
      <c r="A90" s="135"/>
      <c r="B90" s="135">
        <v>22</v>
      </c>
      <c r="C90" s="82">
        <v>1</v>
      </c>
      <c r="D90" s="135">
        <v>7</v>
      </c>
      <c r="E90" s="135"/>
      <c r="F90" s="150" t="s">
        <v>1198</v>
      </c>
      <c r="G90" s="82">
        <v>5</v>
      </c>
      <c r="H90" s="149">
        <v>32.138100121278313</v>
      </c>
      <c r="I90" s="149">
        <v>58.74</v>
      </c>
      <c r="J90" s="149">
        <v>38.130000000000003</v>
      </c>
      <c r="K90" s="82"/>
      <c r="L90" s="151">
        <v>101.66</v>
      </c>
      <c r="M90" s="151">
        <v>201.86</v>
      </c>
      <c r="N90" s="152">
        <v>5680000</v>
      </c>
      <c r="O90" s="152">
        <v>346832000</v>
      </c>
      <c r="P90" s="153">
        <v>140992800</v>
      </c>
      <c r="Q90" s="153">
        <v>205839200</v>
      </c>
      <c r="R90" s="87">
        <f t="shared" si="2"/>
        <v>5679936.9172481047</v>
      </c>
      <c r="S90" s="152">
        <v>346832000</v>
      </c>
      <c r="T90" s="87">
        <f t="shared" si="3"/>
        <v>11278300.866768666</v>
      </c>
      <c r="U90" s="135"/>
      <c r="V90" s="115" t="s">
        <v>1257</v>
      </c>
      <c r="W90" s="115" t="s">
        <v>1257</v>
      </c>
      <c r="X90" s="115" t="s">
        <v>772</v>
      </c>
    </row>
    <row r="91" spans="1:24">
      <c r="A91" s="135"/>
      <c r="B91" s="135">
        <v>22</v>
      </c>
      <c r="C91" s="82">
        <v>1</v>
      </c>
      <c r="D91" s="135">
        <v>7</v>
      </c>
      <c r="E91" s="135"/>
      <c r="F91" s="150" t="s">
        <v>1199</v>
      </c>
      <c r="G91" s="82">
        <v>5</v>
      </c>
      <c r="H91" s="149">
        <v>33.424762205614364</v>
      </c>
      <c r="I91" s="149">
        <v>61.09</v>
      </c>
      <c r="J91" s="149">
        <v>39.659999999999997</v>
      </c>
      <c r="K91" s="82"/>
      <c r="L91" s="151">
        <v>105.73</v>
      </c>
      <c r="M91" s="151">
        <v>209.94</v>
      </c>
      <c r="N91" s="152">
        <v>5730000</v>
      </c>
      <c r="O91" s="152">
        <v>363895000</v>
      </c>
      <c r="P91" s="153">
        <v>147929800</v>
      </c>
      <c r="Q91" s="153">
        <v>215965200</v>
      </c>
      <c r="R91" s="87">
        <f t="shared" si="2"/>
        <v>5730011.8018764909</v>
      </c>
      <c r="S91" s="152">
        <v>363895000</v>
      </c>
      <c r="T91" s="87">
        <f t="shared" si="3"/>
        <v>11377647.571038971</v>
      </c>
      <c r="U91" s="135"/>
      <c r="V91" s="115" t="s">
        <v>1257</v>
      </c>
      <c r="W91" s="115" t="s">
        <v>1257</v>
      </c>
      <c r="X91" s="115" t="s">
        <v>772</v>
      </c>
    </row>
    <row r="92" spans="1:24">
      <c r="A92" s="135"/>
      <c r="B92" s="135">
        <v>22</v>
      </c>
      <c r="C92" s="82">
        <v>1</v>
      </c>
      <c r="D92" s="135">
        <v>8</v>
      </c>
      <c r="E92" s="135"/>
      <c r="F92" s="150" t="s">
        <v>1303</v>
      </c>
      <c r="G92" s="82">
        <v>5</v>
      </c>
      <c r="H92" s="149">
        <v>33.424762205614364</v>
      </c>
      <c r="I92" s="149">
        <v>61.09</v>
      </c>
      <c r="J92" s="149">
        <v>39.659999999999997</v>
      </c>
      <c r="K92" s="82"/>
      <c r="L92" s="151">
        <v>105.73</v>
      </c>
      <c r="M92" s="151">
        <v>209.94</v>
      </c>
      <c r="N92" s="152">
        <v>5780000</v>
      </c>
      <c r="O92" s="152">
        <v>367070000</v>
      </c>
      <c r="P92" s="153">
        <v>149220500</v>
      </c>
      <c r="Q92" s="153">
        <v>217849500</v>
      </c>
      <c r="R92" s="87">
        <f t="shared" si="2"/>
        <v>5780006.4087574808</v>
      </c>
      <c r="S92" s="152">
        <v>367070000</v>
      </c>
      <c r="T92" s="87">
        <f t="shared" si="3"/>
        <v>11476918.050265254</v>
      </c>
      <c r="U92" s="135"/>
      <c r="V92" s="115" t="s">
        <v>1257</v>
      </c>
      <c r="W92" s="115" t="s">
        <v>1257</v>
      </c>
      <c r="X92" s="115" t="s">
        <v>772</v>
      </c>
    </row>
    <row r="93" spans="1:24">
      <c r="A93" s="135"/>
      <c r="B93" s="135">
        <v>22</v>
      </c>
      <c r="C93" s="82">
        <v>1</v>
      </c>
      <c r="D93" s="135">
        <v>8</v>
      </c>
      <c r="E93" s="135"/>
      <c r="F93" s="150" t="s">
        <v>1210</v>
      </c>
      <c r="G93" s="82">
        <v>5</v>
      </c>
      <c r="H93" s="149">
        <v>32.138100121278313</v>
      </c>
      <c r="I93" s="149">
        <v>58.74</v>
      </c>
      <c r="J93" s="149">
        <v>38.130000000000003</v>
      </c>
      <c r="K93" s="82"/>
      <c r="L93" s="151">
        <v>101.66</v>
      </c>
      <c r="M93" s="151">
        <v>201.86</v>
      </c>
      <c r="N93" s="152">
        <v>5730000</v>
      </c>
      <c r="O93" s="152">
        <v>349885000</v>
      </c>
      <c r="P93" s="153">
        <v>142233900</v>
      </c>
      <c r="Q93" s="153">
        <v>207651100</v>
      </c>
      <c r="R93" s="87">
        <f t="shared" si="2"/>
        <v>5729934.7473455537</v>
      </c>
      <c r="S93" s="152">
        <v>349885000</v>
      </c>
      <c r="T93" s="87">
        <f t="shared" si="3"/>
        <v>11377578.478252741</v>
      </c>
      <c r="U93" s="135"/>
      <c r="V93" s="115" t="s">
        <v>1257</v>
      </c>
      <c r="W93" s="115" t="s">
        <v>1257</v>
      </c>
      <c r="X93" s="115" t="s">
        <v>772</v>
      </c>
    </row>
    <row r="94" spans="1:24">
      <c r="A94" s="135"/>
      <c r="B94" s="135">
        <v>22</v>
      </c>
      <c r="C94" s="82">
        <v>1</v>
      </c>
      <c r="D94" s="135">
        <v>8</v>
      </c>
      <c r="E94" s="135"/>
      <c r="F94" s="150" t="s">
        <v>1211</v>
      </c>
      <c r="G94" s="82">
        <v>5</v>
      </c>
      <c r="H94" s="149">
        <v>32.138100121278313</v>
      </c>
      <c r="I94" s="149">
        <v>58.74</v>
      </c>
      <c r="J94" s="149">
        <v>38.130000000000003</v>
      </c>
      <c r="K94" s="82"/>
      <c r="L94" s="151">
        <v>101.66</v>
      </c>
      <c r="M94" s="151">
        <v>201.86</v>
      </c>
      <c r="N94" s="152">
        <v>5730000</v>
      </c>
      <c r="O94" s="152">
        <v>349885000</v>
      </c>
      <c r="P94" s="153">
        <v>142233900</v>
      </c>
      <c r="Q94" s="153">
        <v>207651100</v>
      </c>
      <c r="R94" s="87">
        <f t="shared" si="2"/>
        <v>5729934.7473455537</v>
      </c>
      <c r="S94" s="152">
        <v>349885000</v>
      </c>
      <c r="T94" s="87">
        <f t="shared" si="3"/>
        <v>11377578.478252741</v>
      </c>
      <c r="U94" s="135"/>
      <c r="V94" s="115" t="s">
        <v>1257</v>
      </c>
      <c r="W94" s="115" t="s">
        <v>1257</v>
      </c>
      <c r="X94" s="115" t="s">
        <v>772</v>
      </c>
    </row>
    <row r="95" spans="1:24">
      <c r="A95" s="135"/>
      <c r="B95" s="135">
        <v>22</v>
      </c>
      <c r="C95" s="82">
        <v>1</v>
      </c>
      <c r="D95" s="135">
        <v>8</v>
      </c>
      <c r="E95" s="135"/>
      <c r="F95" s="150" t="s">
        <v>1212</v>
      </c>
      <c r="G95" s="82">
        <v>5</v>
      </c>
      <c r="H95" s="149">
        <v>33.424762205614364</v>
      </c>
      <c r="I95" s="149">
        <v>61.09</v>
      </c>
      <c r="J95" s="149">
        <v>39.659999999999997</v>
      </c>
      <c r="K95" s="82"/>
      <c r="L95" s="151">
        <v>105.73</v>
      </c>
      <c r="M95" s="151">
        <v>209.94</v>
      </c>
      <c r="N95" s="152">
        <v>5780000</v>
      </c>
      <c r="O95" s="152">
        <v>367070000</v>
      </c>
      <c r="P95" s="153">
        <v>149220500</v>
      </c>
      <c r="Q95" s="153">
        <v>217849500</v>
      </c>
      <c r="R95" s="87">
        <f t="shared" si="2"/>
        <v>5780006.4087574808</v>
      </c>
      <c r="S95" s="152">
        <v>367070000</v>
      </c>
      <c r="T95" s="87">
        <f t="shared" si="3"/>
        <v>11476918.050265254</v>
      </c>
      <c r="U95" s="135"/>
      <c r="V95" s="115" t="s">
        <v>1257</v>
      </c>
      <c r="W95" s="115" t="s">
        <v>1257</v>
      </c>
      <c r="X95" s="115" t="s">
        <v>772</v>
      </c>
    </row>
    <row r="96" spans="1:24">
      <c r="A96" s="135"/>
      <c r="B96" s="135">
        <v>22</v>
      </c>
      <c r="C96" s="82">
        <v>1</v>
      </c>
      <c r="D96" s="135">
        <v>8</v>
      </c>
      <c r="E96" s="135"/>
      <c r="F96" s="150" t="s">
        <v>1213</v>
      </c>
      <c r="G96" s="82">
        <v>5</v>
      </c>
      <c r="H96" s="149">
        <v>33.424762205614364</v>
      </c>
      <c r="I96" s="149">
        <v>61.09</v>
      </c>
      <c r="J96" s="149">
        <v>39.659999999999997</v>
      </c>
      <c r="K96" s="82"/>
      <c r="L96" s="151">
        <v>105.73</v>
      </c>
      <c r="M96" s="151">
        <v>209.94</v>
      </c>
      <c r="N96" s="152">
        <v>5780000</v>
      </c>
      <c r="O96" s="152">
        <v>367070000</v>
      </c>
      <c r="P96" s="153">
        <v>149220500</v>
      </c>
      <c r="Q96" s="153">
        <v>217849500</v>
      </c>
      <c r="R96" s="87">
        <f t="shared" si="2"/>
        <v>5780006.4087574808</v>
      </c>
      <c r="S96" s="152">
        <v>367070000</v>
      </c>
      <c r="T96" s="87">
        <f t="shared" si="3"/>
        <v>11476918.050265254</v>
      </c>
      <c r="U96" s="135"/>
      <c r="V96" s="115" t="s">
        <v>1257</v>
      </c>
      <c r="W96" s="115" t="s">
        <v>1257</v>
      </c>
      <c r="X96" s="115" t="s">
        <v>772</v>
      </c>
    </row>
    <row r="97" spans="1:24">
      <c r="A97" s="135"/>
      <c r="B97" s="135">
        <v>22</v>
      </c>
      <c r="C97" s="82">
        <v>1</v>
      </c>
      <c r="D97" s="135">
        <v>8</v>
      </c>
      <c r="E97" s="135"/>
      <c r="F97" s="150" t="s">
        <v>1214</v>
      </c>
      <c r="G97" s="82">
        <v>5</v>
      </c>
      <c r="H97" s="149">
        <v>32.138100121278313</v>
      </c>
      <c r="I97" s="149">
        <v>58.74</v>
      </c>
      <c r="J97" s="149">
        <v>38.130000000000003</v>
      </c>
      <c r="K97" s="82"/>
      <c r="L97" s="151">
        <v>101.66</v>
      </c>
      <c r="M97" s="151">
        <v>201.86</v>
      </c>
      <c r="N97" s="152">
        <v>5730000</v>
      </c>
      <c r="O97" s="152">
        <v>349885000</v>
      </c>
      <c r="P97" s="153">
        <v>142233900</v>
      </c>
      <c r="Q97" s="153">
        <v>207651100</v>
      </c>
      <c r="R97" s="87">
        <f t="shared" si="2"/>
        <v>5729934.7473455537</v>
      </c>
      <c r="S97" s="152">
        <v>349885000</v>
      </c>
      <c r="T97" s="87">
        <f t="shared" si="3"/>
        <v>11377578.478252741</v>
      </c>
      <c r="U97" s="135"/>
      <c r="V97" s="115" t="s">
        <v>1257</v>
      </c>
      <c r="W97" s="115" t="s">
        <v>1257</v>
      </c>
      <c r="X97" s="115" t="s">
        <v>772</v>
      </c>
    </row>
    <row r="98" spans="1:24">
      <c r="A98" s="135"/>
      <c r="B98" s="135">
        <v>22</v>
      </c>
      <c r="C98" s="82">
        <v>1</v>
      </c>
      <c r="D98" s="135">
        <v>8</v>
      </c>
      <c r="E98" s="135"/>
      <c r="F98" s="150" t="s">
        <v>1215</v>
      </c>
      <c r="G98" s="82">
        <v>5</v>
      </c>
      <c r="H98" s="149">
        <v>32.138100121278313</v>
      </c>
      <c r="I98" s="149">
        <v>58.74</v>
      </c>
      <c r="J98" s="149">
        <v>38.130000000000003</v>
      </c>
      <c r="K98" s="82"/>
      <c r="L98" s="151">
        <v>101.66</v>
      </c>
      <c r="M98" s="151">
        <v>201.86</v>
      </c>
      <c r="N98" s="152">
        <v>5730000</v>
      </c>
      <c r="O98" s="152">
        <v>349885000</v>
      </c>
      <c r="P98" s="153">
        <v>142233900</v>
      </c>
      <c r="Q98" s="153">
        <v>207651100</v>
      </c>
      <c r="R98" s="87">
        <f t="shared" si="2"/>
        <v>5729934.7473455537</v>
      </c>
      <c r="S98" s="152">
        <v>349885000</v>
      </c>
      <c r="T98" s="87">
        <f t="shared" si="3"/>
        <v>11377578.478252741</v>
      </c>
      <c r="U98" s="135"/>
      <c r="V98" s="115" t="s">
        <v>1257</v>
      </c>
      <c r="W98" s="115" t="s">
        <v>1257</v>
      </c>
      <c r="X98" s="115" t="s">
        <v>772</v>
      </c>
    </row>
    <row r="99" spans="1:24">
      <c r="A99" s="135"/>
      <c r="B99" s="135">
        <v>22</v>
      </c>
      <c r="C99" s="82">
        <v>1</v>
      </c>
      <c r="D99" s="135">
        <v>8</v>
      </c>
      <c r="E99" s="135"/>
      <c r="F99" s="150" t="s">
        <v>1216</v>
      </c>
      <c r="G99" s="82">
        <v>5</v>
      </c>
      <c r="H99" s="149">
        <v>33.424762205614364</v>
      </c>
      <c r="I99" s="149">
        <v>61.09</v>
      </c>
      <c r="J99" s="149">
        <v>39.659999999999997</v>
      </c>
      <c r="K99" s="82"/>
      <c r="L99" s="151">
        <v>105.73</v>
      </c>
      <c r="M99" s="151">
        <v>209.94</v>
      </c>
      <c r="N99" s="152">
        <v>5780000</v>
      </c>
      <c r="O99" s="152">
        <v>367070000</v>
      </c>
      <c r="P99" s="153">
        <v>149220500</v>
      </c>
      <c r="Q99" s="153">
        <v>217849500</v>
      </c>
      <c r="R99" s="87">
        <f t="shared" si="2"/>
        <v>5780006.4087574808</v>
      </c>
      <c r="S99" s="152">
        <v>367070000</v>
      </c>
      <c r="T99" s="87">
        <f t="shared" si="3"/>
        <v>11476918.050265254</v>
      </c>
      <c r="U99" s="135"/>
      <c r="V99" s="115" t="s">
        <v>1257</v>
      </c>
      <c r="W99" s="115" t="s">
        <v>1257</v>
      </c>
      <c r="X99" s="115" t="s">
        <v>772</v>
      </c>
    </row>
    <row r="100" spans="1:24">
      <c r="A100" s="135"/>
      <c r="B100" s="135">
        <v>22</v>
      </c>
      <c r="C100" s="82">
        <v>1</v>
      </c>
      <c r="D100" s="135">
        <v>9</v>
      </c>
      <c r="E100" s="135"/>
      <c r="F100" s="150" t="s">
        <v>1304</v>
      </c>
      <c r="G100" s="82">
        <v>5</v>
      </c>
      <c r="H100" s="149">
        <v>33.424762205614364</v>
      </c>
      <c r="I100" s="149">
        <v>61.09</v>
      </c>
      <c r="J100" s="149">
        <v>39.659999999999997</v>
      </c>
      <c r="K100" s="82"/>
      <c r="L100" s="151">
        <v>105.73</v>
      </c>
      <c r="M100" s="151">
        <v>209.94</v>
      </c>
      <c r="N100" s="152">
        <v>5830000</v>
      </c>
      <c r="O100" s="152">
        <v>370246000</v>
      </c>
      <c r="P100" s="153">
        <v>150511600</v>
      </c>
      <c r="Q100" s="153">
        <v>219734400</v>
      </c>
      <c r="R100" s="87">
        <f t="shared" si="2"/>
        <v>5830016.7619713461</v>
      </c>
      <c r="S100" s="152">
        <v>370246000</v>
      </c>
      <c r="T100" s="87">
        <f t="shared" si="3"/>
        <v>11576219.795784209</v>
      </c>
      <c r="U100" s="135"/>
      <c r="V100" s="115" t="s">
        <v>1257</v>
      </c>
      <c r="W100" s="115" t="s">
        <v>1257</v>
      </c>
      <c r="X100" s="115" t="s">
        <v>772</v>
      </c>
    </row>
    <row r="101" spans="1:24">
      <c r="A101" s="135"/>
      <c r="B101" s="135">
        <v>22</v>
      </c>
      <c r="C101" s="82">
        <v>1</v>
      </c>
      <c r="D101" s="135">
        <v>9</v>
      </c>
      <c r="E101" s="135"/>
      <c r="F101" s="150" t="s">
        <v>1227</v>
      </c>
      <c r="G101" s="82">
        <v>5</v>
      </c>
      <c r="H101" s="149">
        <v>32.138100121278313</v>
      </c>
      <c r="I101" s="149">
        <v>58.74</v>
      </c>
      <c r="J101" s="149">
        <v>38.130000000000003</v>
      </c>
      <c r="K101" s="82"/>
      <c r="L101" s="151">
        <v>101.66</v>
      </c>
      <c r="M101" s="151">
        <v>201.86</v>
      </c>
      <c r="N101" s="152">
        <v>5780000</v>
      </c>
      <c r="O101" s="152">
        <v>352938000</v>
      </c>
      <c r="P101" s="153">
        <v>143475000</v>
      </c>
      <c r="Q101" s="153">
        <v>209463000</v>
      </c>
      <c r="R101" s="87">
        <f t="shared" si="2"/>
        <v>5779932.5774430027</v>
      </c>
      <c r="S101" s="152">
        <v>352938000</v>
      </c>
      <c r="T101" s="87">
        <f t="shared" si="3"/>
        <v>11476856.089736816</v>
      </c>
      <c r="U101" s="135"/>
      <c r="V101" s="115" t="s">
        <v>1257</v>
      </c>
      <c r="W101" s="115" t="s">
        <v>1257</v>
      </c>
      <c r="X101" s="115" t="s">
        <v>772</v>
      </c>
    </row>
    <row r="102" spans="1:24">
      <c r="A102" s="135"/>
      <c r="B102" s="135">
        <v>22</v>
      </c>
      <c r="C102" s="82">
        <v>1</v>
      </c>
      <c r="D102" s="135">
        <v>9</v>
      </c>
      <c r="E102" s="135"/>
      <c r="F102" s="150" t="s">
        <v>1228</v>
      </c>
      <c r="G102" s="82">
        <v>5</v>
      </c>
      <c r="H102" s="149">
        <v>32.138100121278313</v>
      </c>
      <c r="I102" s="149">
        <v>58.74</v>
      </c>
      <c r="J102" s="149">
        <v>38.130000000000003</v>
      </c>
      <c r="K102" s="82"/>
      <c r="L102" s="151">
        <v>101.66</v>
      </c>
      <c r="M102" s="151">
        <v>201.86</v>
      </c>
      <c r="N102" s="152">
        <v>5780000</v>
      </c>
      <c r="O102" s="152">
        <v>352938000</v>
      </c>
      <c r="P102" s="153">
        <v>143475000</v>
      </c>
      <c r="Q102" s="153">
        <v>209463000</v>
      </c>
      <c r="R102" s="87">
        <f t="shared" si="2"/>
        <v>5779932.5774430027</v>
      </c>
      <c r="S102" s="152">
        <v>352938000</v>
      </c>
      <c r="T102" s="87">
        <f t="shared" si="3"/>
        <v>11476856.089736816</v>
      </c>
      <c r="U102" s="135"/>
      <c r="V102" s="115" t="s">
        <v>1257</v>
      </c>
      <c r="W102" s="115" t="s">
        <v>1257</v>
      </c>
      <c r="X102" s="115" t="s">
        <v>772</v>
      </c>
    </row>
    <row r="103" spans="1:24">
      <c r="A103" s="135"/>
      <c r="B103" s="135">
        <v>22</v>
      </c>
      <c r="C103" s="82">
        <v>1</v>
      </c>
      <c r="D103" s="135">
        <v>9</v>
      </c>
      <c r="E103" s="135"/>
      <c r="F103" s="150" t="s">
        <v>1229</v>
      </c>
      <c r="G103" s="82">
        <v>5</v>
      </c>
      <c r="H103" s="149">
        <v>33.424762205614364</v>
      </c>
      <c r="I103" s="149">
        <v>61.09</v>
      </c>
      <c r="J103" s="149">
        <v>39.659999999999997</v>
      </c>
      <c r="K103" s="82"/>
      <c r="L103" s="151">
        <v>105.73</v>
      </c>
      <c r="M103" s="151">
        <v>209.94</v>
      </c>
      <c r="N103" s="152">
        <v>5830000</v>
      </c>
      <c r="O103" s="152">
        <v>370246000</v>
      </c>
      <c r="P103" s="153">
        <v>150511600</v>
      </c>
      <c r="Q103" s="153">
        <v>219734400</v>
      </c>
      <c r="R103" s="87">
        <f t="shared" si="2"/>
        <v>5830016.7619713461</v>
      </c>
      <c r="S103" s="152">
        <v>370246000</v>
      </c>
      <c r="T103" s="87">
        <f t="shared" si="3"/>
        <v>11576219.795784209</v>
      </c>
      <c r="U103" s="135"/>
      <c r="V103" s="115" t="s">
        <v>1257</v>
      </c>
      <c r="W103" s="115" t="s">
        <v>1257</v>
      </c>
      <c r="X103" s="115" t="s">
        <v>772</v>
      </c>
    </row>
    <row r="104" spans="1:24">
      <c r="A104" s="135"/>
      <c r="B104" s="135">
        <v>22</v>
      </c>
      <c r="C104" s="82">
        <v>1</v>
      </c>
      <c r="D104" s="135">
        <v>9</v>
      </c>
      <c r="E104" s="135"/>
      <c r="F104" s="150" t="s">
        <v>1230</v>
      </c>
      <c r="G104" s="82">
        <v>5</v>
      </c>
      <c r="H104" s="149">
        <v>33.424762205614364</v>
      </c>
      <c r="I104" s="149">
        <v>61.09</v>
      </c>
      <c r="J104" s="149">
        <v>39.659999999999997</v>
      </c>
      <c r="K104" s="82"/>
      <c r="L104" s="151">
        <v>105.73</v>
      </c>
      <c r="M104" s="151">
        <v>209.94</v>
      </c>
      <c r="N104" s="152">
        <v>5830000</v>
      </c>
      <c r="O104" s="152">
        <v>370246000</v>
      </c>
      <c r="P104" s="153">
        <v>150511600</v>
      </c>
      <c r="Q104" s="153">
        <v>219734400</v>
      </c>
      <c r="R104" s="87">
        <f t="shared" si="2"/>
        <v>5830016.7619713461</v>
      </c>
      <c r="S104" s="152">
        <v>370246000</v>
      </c>
      <c r="T104" s="87">
        <f t="shared" si="3"/>
        <v>11576219.795784209</v>
      </c>
      <c r="U104" s="135"/>
      <c r="V104" s="115" t="s">
        <v>1257</v>
      </c>
      <c r="W104" s="115" t="s">
        <v>1257</v>
      </c>
      <c r="X104" s="115" t="s">
        <v>772</v>
      </c>
    </row>
    <row r="105" spans="1:24">
      <c r="A105" s="135"/>
      <c r="B105" s="135">
        <v>22</v>
      </c>
      <c r="C105" s="82">
        <v>1</v>
      </c>
      <c r="D105" s="135">
        <v>9</v>
      </c>
      <c r="E105" s="135"/>
      <c r="F105" s="150" t="s">
        <v>1231</v>
      </c>
      <c r="G105" s="82">
        <v>5</v>
      </c>
      <c r="H105" s="149">
        <v>32.138100121278313</v>
      </c>
      <c r="I105" s="149">
        <v>58.74</v>
      </c>
      <c r="J105" s="149">
        <v>38.130000000000003</v>
      </c>
      <c r="K105" s="82"/>
      <c r="L105" s="151">
        <v>101.66</v>
      </c>
      <c r="M105" s="151">
        <v>201.86</v>
      </c>
      <c r="N105" s="152">
        <v>5780000</v>
      </c>
      <c r="O105" s="152">
        <v>352938000</v>
      </c>
      <c r="P105" s="153">
        <v>143475000</v>
      </c>
      <c r="Q105" s="153">
        <v>209463000</v>
      </c>
      <c r="R105" s="87">
        <f t="shared" si="2"/>
        <v>5779932.5774430027</v>
      </c>
      <c r="S105" s="152">
        <v>352938000</v>
      </c>
      <c r="T105" s="87">
        <f t="shared" si="3"/>
        <v>11476856.089736816</v>
      </c>
      <c r="U105" s="135"/>
      <c r="V105" s="115" t="s">
        <v>1257</v>
      </c>
      <c r="W105" s="115" t="s">
        <v>1257</v>
      </c>
      <c r="X105" s="115" t="s">
        <v>772</v>
      </c>
    </row>
    <row r="106" spans="1:24">
      <c r="A106" s="135"/>
      <c r="B106" s="135">
        <v>22</v>
      </c>
      <c r="C106" s="82">
        <v>1</v>
      </c>
      <c r="D106" s="135">
        <v>9</v>
      </c>
      <c r="E106" s="135"/>
      <c r="F106" s="150" t="s">
        <v>1232</v>
      </c>
      <c r="G106" s="82">
        <v>5</v>
      </c>
      <c r="H106" s="149">
        <v>32.138100121278313</v>
      </c>
      <c r="I106" s="149">
        <v>58.74</v>
      </c>
      <c r="J106" s="149">
        <v>38.130000000000003</v>
      </c>
      <c r="K106" s="82"/>
      <c r="L106" s="151">
        <v>101.66</v>
      </c>
      <c r="M106" s="151">
        <v>201.86</v>
      </c>
      <c r="N106" s="152">
        <v>5780000</v>
      </c>
      <c r="O106" s="152">
        <v>352938000</v>
      </c>
      <c r="P106" s="153">
        <v>143475000</v>
      </c>
      <c r="Q106" s="153">
        <v>209463000</v>
      </c>
      <c r="R106" s="87">
        <f t="shared" si="2"/>
        <v>5779932.5774430027</v>
      </c>
      <c r="S106" s="152">
        <v>352938000</v>
      </c>
      <c r="T106" s="87">
        <f t="shared" si="3"/>
        <v>11476856.089736816</v>
      </c>
      <c r="U106" s="135"/>
      <c r="V106" s="115" t="s">
        <v>1257</v>
      </c>
      <c r="W106" s="115" t="s">
        <v>1257</v>
      </c>
      <c r="X106" s="115" t="s">
        <v>772</v>
      </c>
    </row>
    <row r="107" spans="1:24">
      <c r="A107" s="135"/>
      <c r="B107" s="135">
        <v>22</v>
      </c>
      <c r="C107" s="82">
        <v>1</v>
      </c>
      <c r="D107" s="135">
        <v>9</v>
      </c>
      <c r="E107" s="135"/>
      <c r="F107" s="150" t="s">
        <v>1233</v>
      </c>
      <c r="G107" s="82">
        <v>5</v>
      </c>
      <c r="H107" s="149">
        <v>33.424762205614364</v>
      </c>
      <c r="I107" s="149">
        <v>61.09</v>
      </c>
      <c r="J107" s="149">
        <v>39.659999999999997</v>
      </c>
      <c r="K107" s="82"/>
      <c r="L107" s="151">
        <v>105.73</v>
      </c>
      <c r="M107" s="151">
        <v>209.94</v>
      </c>
      <c r="N107" s="152">
        <v>5830000</v>
      </c>
      <c r="O107" s="152">
        <v>370246000</v>
      </c>
      <c r="P107" s="153">
        <v>150511600</v>
      </c>
      <c r="Q107" s="153">
        <v>219734400</v>
      </c>
      <c r="R107" s="87">
        <f t="shared" si="2"/>
        <v>5830016.7619713461</v>
      </c>
      <c r="S107" s="152">
        <v>370246000</v>
      </c>
      <c r="T107" s="87">
        <f t="shared" si="3"/>
        <v>11576219.795784209</v>
      </c>
      <c r="U107" s="135"/>
      <c r="V107" s="115" t="s">
        <v>1257</v>
      </c>
      <c r="W107" s="115" t="s">
        <v>1257</v>
      </c>
      <c r="X107" s="115" t="s">
        <v>772</v>
      </c>
    </row>
    <row r="108" spans="1:24">
      <c r="A108" s="135"/>
      <c r="B108" s="135">
        <v>22</v>
      </c>
      <c r="C108" s="82">
        <v>1</v>
      </c>
      <c r="D108" s="135">
        <v>10</v>
      </c>
      <c r="E108" s="135"/>
      <c r="F108" s="150" t="s">
        <v>2477</v>
      </c>
      <c r="G108" s="82">
        <v>5</v>
      </c>
      <c r="H108" s="149">
        <v>33.424762205614364</v>
      </c>
      <c r="I108" s="149">
        <v>61.09</v>
      </c>
      <c r="J108" s="149">
        <v>39.659999999999997</v>
      </c>
      <c r="K108" s="82"/>
      <c r="L108" s="151">
        <v>105.73</v>
      </c>
      <c r="M108" s="151">
        <v>209.94</v>
      </c>
      <c r="N108" s="152">
        <v>5930000</v>
      </c>
      <c r="O108" s="152">
        <v>376597000</v>
      </c>
      <c r="P108" s="153">
        <v>153093400</v>
      </c>
      <c r="Q108" s="153">
        <v>223503600</v>
      </c>
      <c r="R108" s="87">
        <f t="shared" si="2"/>
        <v>5930021.7220662022</v>
      </c>
      <c r="S108" s="152">
        <v>376597000</v>
      </c>
      <c r="T108" s="87">
        <f t="shared" si="3"/>
        <v>11774792.020529447</v>
      </c>
      <c r="U108" s="135"/>
      <c r="V108" s="115" t="s">
        <v>1257</v>
      </c>
      <c r="W108" s="115" t="s">
        <v>1257</v>
      </c>
      <c r="X108" s="115" t="s">
        <v>772</v>
      </c>
    </row>
    <row r="109" spans="1:24">
      <c r="A109" s="135"/>
      <c r="B109" s="135">
        <v>22</v>
      </c>
      <c r="C109" s="82">
        <v>1</v>
      </c>
      <c r="D109" s="135">
        <v>10</v>
      </c>
      <c r="E109" s="135"/>
      <c r="F109" s="150" t="s">
        <v>2066</v>
      </c>
      <c r="G109" s="82">
        <v>5</v>
      </c>
      <c r="H109" s="149">
        <v>32.138100121278313</v>
      </c>
      <c r="I109" s="149">
        <v>58.74</v>
      </c>
      <c r="J109" s="149">
        <v>38.130000000000003</v>
      </c>
      <c r="K109" s="82"/>
      <c r="L109" s="151">
        <v>101.66</v>
      </c>
      <c r="M109" s="151">
        <v>201.86</v>
      </c>
      <c r="N109" s="152">
        <v>5880000</v>
      </c>
      <c r="O109" s="152">
        <v>359045000</v>
      </c>
      <c r="P109" s="153">
        <v>145957600</v>
      </c>
      <c r="Q109" s="153">
        <v>213087400</v>
      </c>
      <c r="R109" s="87">
        <f t="shared" si="2"/>
        <v>5879944.6142609268</v>
      </c>
      <c r="S109" s="152">
        <v>359045000</v>
      </c>
      <c r="T109" s="87">
        <f t="shared" si="3"/>
        <v>11675443.830756551</v>
      </c>
      <c r="U109" s="135"/>
      <c r="V109" s="115" t="s">
        <v>1257</v>
      </c>
      <c r="W109" s="115" t="s">
        <v>1257</v>
      </c>
      <c r="X109" s="115" t="s">
        <v>772</v>
      </c>
    </row>
    <row r="110" spans="1:24">
      <c r="A110" s="135"/>
      <c r="B110" s="135">
        <v>22</v>
      </c>
      <c r="C110" s="82">
        <v>1</v>
      </c>
      <c r="D110" s="135">
        <v>10</v>
      </c>
      <c r="E110" s="135"/>
      <c r="F110" s="150" t="s">
        <v>2067</v>
      </c>
      <c r="G110" s="82">
        <v>5</v>
      </c>
      <c r="H110" s="149">
        <v>32.138100121278313</v>
      </c>
      <c r="I110" s="149">
        <v>58.74</v>
      </c>
      <c r="J110" s="149">
        <v>38.130000000000003</v>
      </c>
      <c r="K110" s="82"/>
      <c r="L110" s="151">
        <v>101.66</v>
      </c>
      <c r="M110" s="151">
        <v>201.86</v>
      </c>
      <c r="N110" s="152">
        <v>5880000</v>
      </c>
      <c r="O110" s="152">
        <v>359045000</v>
      </c>
      <c r="P110" s="153">
        <v>145957600</v>
      </c>
      <c r="Q110" s="153">
        <v>213087400</v>
      </c>
      <c r="R110" s="87">
        <f t="shared" si="2"/>
        <v>5879944.6142609268</v>
      </c>
      <c r="S110" s="152">
        <v>359045000</v>
      </c>
      <c r="T110" s="87">
        <f t="shared" si="3"/>
        <v>11675443.830756551</v>
      </c>
      <c r="U110" s="135"/>
      <c r="V110" s="115" t="s">
        <v>1257</v>
      </c>
      <c r="W110" s="115" t="s">
        <v>1257</v>
      </c>
      <c r="X110" s="115" t="s">
        <v>772</v>
      </c>
    </row>
    <row r="111" spans="1:24">
      <c r="A111" s="135"/>
      <c r="B111" s="135">
        <v>22</v>
      </c>
      <c r="C111" s="82">
        <v>1</v>
      </c>
      <c r="D111" s="135">
        <v>10</v>
      </c>
      <c r="E111" s="135"/>
      <c r="F111" s="150" t="s">
        <v>2068</v>
      </c>
      <c r="G111" s="82">
        <v>5</v>
      </c>
      <c r="H111" s="149">
        <v>33.424762205614364</v>
      </c>
      <c r="I111" s="149">
        <v>61.09</v>
      </c>
      <c r="J111" s="149">
        <v>39.659999999999997</v>
      </c>
      <c r="K111" s="82"/>
      <c r="L111" s="151">
        <v>105.73</v>
      </c>
      <c r="M111" s="151">
        <v>209.94</v>
      </c>
      <c r="N111" s="152">
        <v>5930000</v>
      </c>
      <c r="O111" s="152">
        <v>376597000</v>
      </c>
      <c r="P111" s="153">
        <v>153093400</v>
      </c>
      <c r="Q111" s="153">
        <v>223503600</v>
      </c>
      <c r="R111" s="87">
        <f t="shared" si="2"/>
        <v>5930021.7220662022</v>
      </c>
      <c r="S111" s="152">
        <v>376597000</v>
      </c>
      <c r="T111" s="87">
        <f t="shared" si="3"/>
        <v>11774792.020529447</v>
      </c>
      <c r="U111" s="135"/>
      <c r="V111" s="115" t="s">
        <v>1257</v>
      </c>
      <c r="W111" s="115" t="s">
        <v>1257</v>
      </c>
      <c r="X111" s="115" t="s">
        <v>772</v>
      </c>
    </row>
    <row r="112" spans="1:24">
      <c r="A112" s="135"/>
      <c r="B112" s="135">
        <v>22</v>
      </c>
      <c r="C112" s="82">
        <v>1</v>
      </c>
      <c r="D112" s="135">
        <v>10</v>
      </c>
      <c r="E112" s="135"/>
      <c r="F112" s="150" t="s">
        <v>2069</v>
      </c>
      <c r="G112" s="82">
        <v>5</v>
      </c>
      <c r="H112" s="149">
        <v>33.424762205614364</v>
      </c>
      <c r="I112" s="149">
        <v>61.09</v>
      </c>
      <c r="J112" s="149">
        <v>39.659999999999997</v>
      </c>
      <c r="K112" s="82"/>
      <c r="L112" s="151">
        <v>105.73</v>
      </c>
      <c r="M112" s="151">
        <v>209.94</v>
      </c>
      <c r="N112" s="152">
        <v>5930000</v>
      </c>
      <c r="O112" s="152">
        <v>376597000</v>
      </c>
      <c r="P112" s="153">
        <v>153093400</v>
      </c>
      <c r="Q112" s="153">
        <v>223503600</v>
      </c>
      <c r="R112" s="87">
        <f t="shared" si="2"/>
        <v>5930021.7220662022</v>
      </c>
      <c r="S112" s="152">
        <v>376597000</v>
      </c>
      <c r="T112" s="87">
        <f t="shared" si="3"/>
        <v>11774792.020529447</v>
      </c>
      <c r="U112" s="135"/>
      <c r="V112" s="115" t="s">
        <v>1257</v>
      </c>
      <c r="W112" s="115" t="s">
        <v>1257</v>
      </c>
      <c r="X112" s="115" t="s">
        <v>772</v>
      </c>
    </row>
    <row r="113" spans="1:24">
      <c r="A113" s="135"/>
      <c r="B113" s="135">
        <v>22</v>
      </c>
      <c r="C113" s="82">
        <v>1</v>
      </c>
      <c r="D113" s="135">
        <v>10</v>
      </c>
      <c r="E113" s="135"/>
      <c r="F113" s="150" t="s">
        <v>2070</v>
      </c>
      <c r="G113" s="82">
        <v>5</v>
      </c>
      <c r="H113" s="149">
        <v>32.138100121278313</v>
      </c>
      <c r="I113" s="149">
        <v>58.74</v>
      </c>
      <c r="J113" s="149">
        <v>38.130000000000003</v>
      </c>
      <c r="K113" s="82"/>
      <c r="L113" s="151">
        <v>101.66</v>
      </c>
      <c r="M113" s="151">
        <v>201.86</v>
      </c>
      <c r="N113" s="152">
        <v>5880000</v>
      </c>
      <c r="O113" s="152">
        <v>359045000</v>
      </c>
      <c r="P113" s="153">
        <v>145957600</v>
      </c>
      <c r="Q113" s="153">
        <v>213087400</v>
      </c>
      <c r="R113" s="87">
        <f t="shared" si="2"/>
        <v>5879944.6142609268</v>
      </c>
      <c r="S113" s="152">
        <v>359045000</v>
      </c>
      <c r="T113" s="87">
        <f t="shared" si="3"/>
        <v>11675443.830756551</v>
      </c>
      <c r="U113" s="135"/>
      <c r="V113" s="115" t="s">
        <v>1257</v>
      </c>
      <c r="W113" s="115" t="s">
        <v>1257</v>
      </c>
      <c r="X113" s="115" t="s">
        <v>772</v>
      </c>
    </row>
    <row r="114" spans="1:24">
      <c r="A114" s="135"/>
      <c r="B114" s="135">
        <v>22</v>
      </c>
      <c r="C114" s="82">
        <v>1</v>
      </c>
      <c r="D114" s="135">
        <v>10</v>
      </c>
      <c r="E114" s="135"/>
      <c r="F114" s="150" t="s">
        <v>2071</v>
      </c>
      <c r="G114" s="82">
        <v>5</v>
      </c>
      <c r="H114" s="149">
        <v>32.138100121278313</v>
      </c>
      <c r="I114" s="149">
        <v>58.74</v>
      </c>
      <c r="J114" s="149">
        <v>38.130000000000003</v>
      </c>
      <c r="K114" s="82"/>
      <c r="L114" s="151">
        <v>101.66</v>
      </c>
      <c r="M114" s="151">
        <v>201.86</v>
      </c>
      <c r="N114" s="152">
        <v>5880000</v>
      </c>
      <c r="O114" s="152">
        <v>359045000</v>
      </c>
      <c r="P114" s="153">
        <v>145957600</v>
      </c>
      <c r="Q114" s="153">
        <v>213087400</v>
      </c>
      <c r="R114" s="87">
        <f t="shared" si="2"/>
        <v>5879944.6142609268</v>
      </c>
      <c r="S114" s="152">
        <v>359045000</v>
      </c>
      <c r="T114" s="87">
        <f t="shared" si="3"/>
        <v>11675443.830756551</v>
      </c>
      <c r="U114" s="135"/>
      <c r="V114" s="115" t="s">
        <v>1257</v>
      </c>
      <c r="W114" s="115" t="s">
        <v>1257</v>
      </c>
      <c r="X114" s="115" t="s">
        <v>772</v>
      </c>
    </row>
    <row r="115" spans="1:24">
      <c r="A115" s="135"/>
      <c r="B115" s="135">
        <v>22</v>
      </c>
      <c r="C115" s="82">
        <v>1</v>
      </c>
      <c r="D115" s="135">
        <v>10</v>
      </c>
      <c r="E115" s="135"/>
      <c r="F115" s="150" t="s">
        <v>2072</v>
      </c>
      <c r="G115" s="82">
        <v>5</v>
      </c>
      <c r="H115" s="149">
        <v>33.424762205614364</v>
      </c>
      <c r="I115" s="149">
        <v>61.09</v>
      </c>
      <c r="J115" s="149">
        <v>39.659999999999997</v>
      </c>
      <c r="K115" s="82"/>
      <c r="L115" s="151">
        <v>105.73</v>
      </c>
      <c r="M115" s="151">
        <v>209.94</v>
      </c>
      <c r="N115" s="152">
        <v>5930000</v>
      </c>
      <c r="O115" s="152">
        <v>376597000</v>
      </c>
      <c r="P115" s="153">
        <v>153093400</v>
      </c>
      <c r="Q115" s="153">
        <v>223503600</v>
      </c>
      <c r="R115" s="87">
        <f t="shared" si="2"/>
        <v>5930021.7220662022</v>
      </c>
      <c r="S115" s="152">
        <v>376597000</v>
      </c>
      <c r="T115" s="87">
        <f t="shared" si="3"/>
        <v>11774792.020529447</v>
      </c>
      <c r="U115" s="135"/>
      <c r="V115" s="115" t="s">
        <v>1257</v>
      </c>
      <c r="W115" s="115" t="s">
        <v>1257</v>
      </c>
      <c r="X115" s="115" t="s">
        <v>772</v>
      </c>
    </row>
    <row r="116" spans="1:24">
      <c r="A116" s="135"/>
      <c r="B116" s="135">
        <v>22</v>
      </c>
      <c r="C116" s="82">
        <v>1</v>
      </c>
      <c r="D116" s="135">
        <v>11</v>
      </c>
      <c r="E116" s="135"/>
      <c r="F116" s="150" t="s">
        <v>2478</v>
      </c>
      <c r="G116" s="82">
        <v>5</v>
      </c>
      <c r="H116" s="149">
        <v>33.424762205614364</v>
      </c>
      <c r="I116" s="149">
        <v>61.09</v>
      </c>
      <c r="J116" s="149">
        <v>39.659999999999997</v>
      </c>
      <c r="K116" s="82"/>
      <c r="L116" s="151">
        <v>105.73</v>
      </c>
      <c r="M116" s="151">
        <v>209.94</v>
      </c>
      <c r="N116" s="152">
        <v>5980000</v>
      </c>
      <c r="O116" s="152">
        <v>379772000</v>
      </c>
      <c r="P116" s="153">
        <v>154384100</v>
      </c>
      <c r="Q116" s="153">
        <v>225387900</v>
      </c>
      <c r="R116" s="87">
        <f t="shared" si="2"/>
        <v>5980016.3289471921</v>
      </c>
      <c r="S116" s="152">
        <v>379772000</v>
      </c>
      <c r="T116" s="87">
        <f t="shared" si="3"/>
        <v>11874062.499755733</v>
      </c>
      <c r="U116" s="135"/>
      <c r="V116" s="115" t="s">
        <v>1257</v>
      </c>
      <c r="W116" s="115" t="s">
        <v>1257</v>
      </c>
      <c r="X116" s="115" t="s">
        <v>772</v>
      </c>
    </row>
    <row r="117" spans="1:24">
      <c r="A117" s="135"/>
      <c r="B117" s="135">
        <v>22</v>
      </c>
      <c r="C117" s="82">
        <v>1</v>
      </c>
      <c r="D117" s="135">
        <v>11</v>
      </c>
      <c r="E117" s="135"/>
      <c r="F117" s="150" t="s">
        <v>2080</v>
      </c>
      <c r="G117" s="82">
        <v>5</v>
      </c>
      <c r="H117" s="149">
        <v>32.138100121278313</v>
      </c>
      <c r="I117" s="149">
        <v>58.74</v>
      </c>
      <c r="J117" s="149">
        <v>38.130000000000003</v>
      </c>
      <c r="K117" s="82"/>
      <c r="L117" s="151">
        <v>101.66</v>
      </c>
      <c r="M117" s="151">
        <v>201.86</v>
      </c>
      <c r="N117" s="152">
        <v>5930000</v>
      </c>
      <c r="O117" s="152">
        <v>362098000</v>
      </c>
      <c r="P117" s="153">
        <v>147198700</v>
      </c>
      <c r="Q117" s="153">
        <v>214899300</v>
      </c>
      <c r="R117" s="87">
        <f t="shared" si="2"/>
        <v>5929942.4443583759</v>
      </c>
      <c r="S117" s="152">
        <v>362098000</v>
      </c>
      <c r="T117" s="87">
        <f t="shared" si="3"/>
        <v>11774721.442240626</v>
      </c>
      <c r="U117" s="135"/>
      <c r="V117" s="115" t="s">
        <v>1257</v>
      </c>
      <c r="W117" s="115" t="s">
        <v>1257</v>
      </c>
      <c r="X117" s="115" t="s">
        <v>772</v>
      </c>
    </row>
    <row r="118" spans="1:24">
      <c r="A118" s="135"/>
      <c r="B118" s="135">
        <v>22</v>
      </c>
      <c r="C118" s="82">
        <v>1</v>
      </c>
      <c r="D118" s="135">
        <v>11</v>
      </c>
      <c r="E118" s="135"/>
      <c r="F118" s="150" t="s">
        <v>2081</v>
      </c>
      <c r="G118" s="82">
        <v>5</v>
      </c>
      <c r="H118" s="149">
        <v>32.138100121278313</v>
      </c>
      <c r="I118" s="149">
        <v>58.74</v>
      </c>
      <c r="J118" s="149">
        <v>38.130000000000003</v>
      </c>
      <c r="K118" s="82"/>
      <c r="L118" s="151">
        <v>101.66</v>
      </c>
      <c r="M118" s="151">
        <v>201.86</v>
      </c>
      <c r="N118" s="152">
        <v>5930000</v>
      </c>
      <c r="O118" s="152">
        <v>362098000</v>
      </c>
      <c r="P118" s="153">
        <v>147198700</v>
      </c>
      <c r="Q118" s="153">
        <v>214899300</v>
      </c>
      <c r="R118" s="87">
        <f t="shared" si="2"/>
        <v>5929942.4443583759</v>
      </c>
      <c r="S118" s="152">
        <v>362098000</v>
      </c>
      <c r="T118" s="87">
        <f t="shared" si="3"/>
        <v>11774721.442240626</v>
      </c>
      <c r="U118" s="135"/>
      <c r="V118" s="115" t="s">
        <v>1257</v>
      </c>
      <c r="W118" s="115" t="s">
        <v>1257</v>
      </c>
      <c r="X118" s="115" t="s">
        <v>772</v>
      </c>
    </row>
    <row r="119" spans="1:24">
      <c r="A119" s="135"/>
      <c r="B119" s="135">
        <v>22</v>
      </c>
      <c r="C119" s="82">
        <v>1</v>
      </c>
      <c r="D119" s="135">
        <v>11</v>
      </c>
      <c r="E119" s="135"/>
      <c r="F119" s="150" t="s">
        <v>2082</v>
      </c>
      <c r="G119" s="82">
        <v>5</v>
      </c>
      <c r="H119" s="149">
        <v>33.424762205614364</v>
      </c>
      <c r="I119" s="149">
        <v>61.09</v>
      </c>
      <c r="J119" s="149">
        <v>39.659999999999997</v>
      </c>
      <c r="K119" s="82"/>
      <c r="L119" s="151">
        <v>105.73</v>
      </c>
      <c r="M119" s="151">
        <v>209.94</v>
      </c>
      <c r="N119" s="152">
        <v>5980000</v>
      </c>
      <c r="O119" s="152">
        <v>379772000</v>
      </c>
      <c r="P119" s="153">
        <v>154384100</v>
      </c>
      <c r="Q119" s="153">
        <v>225387900</v>
      </c>
      <c r="R119" s="87">
        <f t="shared" si="2"/>
        <v>5980016.3289471921</v>
      </c>
      <c r="S119" s="152">
        <v>379772000</v>
      </c>
      <c r="T119" s="87">
        <f t="shared" si="3"/>
        <v>11874062.499755733</v>
      </c>
      <c r="U119" s="135"/>
      <c r="V119" s="115" t="s">
        <v>1257</v>
      </c>
      <c r="W119" s="115" t="s">
        <v>1257</v>
      </c>
      <c r="X119" s="115" t="s">
        <v>772</v>
      </c>
    </row>
    <row r="120" spans="1:24">
      <c r="A120" s="135"/>
      <c r="B120" s="135">
        <v>22</v>
      </c>
      <c r="C120" s="82">
        <v>1</v>
      </c>
      <c r="D120" s="135">
        <v>11</v>
      </c>
      <c r="E120" s="135"/>
      <c r="F120" s="150" t="s">
        <v>2083</v>
      </c>
      <c r="G120" s="82">
        <v>5</v>
      </c>
      <c r="H120" s="149">
        <v>33.424762205614364</v>
      </c>
      <c r="I120" s="149">
        <v>61.09</v>
      </c>
      <c r="J120" s="149">
        <v>39.659999999999997</v>
      </c>
      <c r="K120" s="82"/>
      <c r="L120" s="151">
        <v>105.73</v>
      </c>
      <c r="M120" s="151">
        <v>209.94</v>
      </c>
      <c r="N120" s="152">
        <v>5980000</v>
      </c>
      <c r="O120" s="152">
        <v>379772000</v>
      </c>
      <c r="P120" s="153">
        <v>154384100</v>
      </c>
      <c r="Q120" s="153">
        <v>225387900</v>
      </c>
      <c r="R120" s="87">
        <f t="shared" si="2"/>
        <v>5980016.3289471921</v>
      </c>
      <c r="S120" s="152">
        <v>379772000</v>
      </c>
      <c r="T120" s="87">
        <f t="shared" si="3"/>
        <v>11874062.499755733</v>
      </c>
      <c r="U120" s="135"/>
      <c r="V120" s="115" t="s">
        <v>1257</v>
      </c>
      <c r="W120" s="115" t="s">
        <v>1257</v>
      </c>
      <c r="X120" s="115" t="s">
        <v>772</v>
      </c>
    </row>
    <row r="121" spans="1:24">
      <c r="A121" s="135"/>
      <c r="B121" s="135">
        <v>22</v>
      </c>
      <c r="C121" s="82">
        <v>1</v>
      </c>
      <c r="D121" s="135">
        <v>11</v>
      </c>
      <c r="E121" s="135"/>
      <c r="F121" s="150" t="s">
        <v>2084</v>
      </c>
      <c r="G121" s="82">
        <v>5</v>
      </c>
      <c r="H121" s="149">
        <v>32.138100121278313</v>
      </c>
      <c r="I121" s="149">
        <v>58.74</v>
      </c>
      <c r="J121" s="149">
        <v>38.130000000000003</v>
      </c>
      <c r="K121" s="82"/>
      <c r="L121" s="151">
        <v>101.66</v>
      </c>
      <c r="M121" s="151">
        <v>201.86</v>
      </c>
      <c r="N121" s="152">
        <v>5930000</v>
      </c>
      <c r="O121" s="152">
        <v>362098000</v>
      </c>
      <c r="P121" s="153">
        <v>147198700</v>
      </c>
      <c r="Q121" s="153">
        <v>214899300</v>
      </c>
      <c r="R121" s="87">
        <f t="shared" si="2"/>
        <v>5929942.4443583759</v>
      </c>
      <c r="S121" s="152">
        <v>362098000</v>
      </c>
      <c r="T121" s="87">
        <f t="shared" si="3"/>
        <v>11774721.442240626</v>
      </c>
      <c r="U121" s="135"/>
      <c r="V121" s="115" t="s">
        <v>1257</v>
      </c>
      <c r="W121" s="115" t="s">
        <v>1257</v>
      </c>
      <c r="X121" s="115" t="s">
        <v>772</v>
      </c>
    </row>
    <row r="122" spans="1:24">
      <c r="A122" s="135"/>
      <c r="B122" s="135">
        <v>22</v>
      </c>
      <c r="C122" s="82">
        <v>1</v>
      </c>
      <c r="D122" s="135">
        <v>11</v>
      </c>
      <c r="E122" s="135"/>
      <c r="F122" s="150" t="s">
        <v>2085</v>
      </c>
      <c r="G122" s="82">
        <v>5</v>
      </c>
      <c r="H122" s="149">
        <v>32.138100121278313</v>
      </c>
      <c r="I122" s="149">
        <v>58.74</v>
      </c>
      <c r="J122" s="149">
        <v>38.130000000000003</v>
      </c>
      <c r="K122" s="82"/>
      <c r="L122" s="151">
        <v>101.66</v>
      </c>
      <c r="M122" s="151">
        <v>201.86</v>
      </c>
      <c r="N122" s="152">
        <v>5930000</v>
      </c>
      <c r="O122" s="152">
        <v>362098000</v>
      </c>
      <c r="P122" s="153">
        <v>147198700</v>
      </c>
      <c r="Q122" s="153">
        <v>214899300</v>
      </c>
      <c r="R122" s="87">
        <f t="shared" si="2"/>
        <v>5929942.4443583759</v>
      </c>
      <c r="S122" s="152">
        <v>362098000</v>
      </c>
      <c r="T122" s="87">
        <f t="shared" si="3"/>
        <v>11774721.442240626</v>
      </c>
      <c r="U122" s="135"/>
      <c r="V122" s="115" t="s">
        <v>1257</v>
      </c>
      <c r="W122" s="115" t="s">
        <v>1257</v>
      </c>
      <c r="X122" s="115" t="s">
        <v>772</v>
      </c>
    </row>
    <row r="123" spans="1:24">
      <c r="A123" s="135"/>
      <c r="B123" s="135">
        <v>22</v>
      </c>
      <c r="C123" s="82">
        <v>1</v>
      </c>
      <c r="D123" s="135">
        <v>11</v>
      </c>
      <c r="E123" s="135"/>
      <c r="F123" s="150" t="s">
        <v>2086</v>
      </c>
      <c r="G123" s="82">
        <v>5</v>
      </c>
      <c r="H123" s="149">
        <v>33.424762205614364</v>
      </c>
      <c r="I123" s="149">
        <v>61.09</v>
      </c>
      <c r="J123" s="149">
        <v>39.659999999999997</v>
      </c>
      <c r="K123" s="82"/>
      <c r="L123" s="151">
        <v>105.73</v>
      </c>
      <c r="M123" s="151">
        <v>209.94</v>
      </c>
      <c r="N123" s="152">
        <v>5980000</v>
      </c>
      <c r="O123" s="152">
        <v>379772000</v>
      </c>
      <c r="P123" s="153">
        <v>154384100</v>
      </c>
      <c r="Q123" s="153">
        <v>225387900</v>
      </c>
      <c r="R123" s="87">
        <f t="shared" si="2"/>
        <v>5980016.3289471921</v>
      </c>
      <c r="S123" s="152">
        <v>379772000</v>
      </c>
      <c r="T123" s="87">
        <f t="shared" si="3"/>
        <v>11874062.499755733</v>
      </c>
      <c r="U123" s="135"/>
      <c r="V123" s="115" t="s">
        <v>1257</v>
      </c>
      <c r="W123" s="115" t="s">
        <v>1257</v>
      </c>
      <c r="X123" s="115" t="s">
        <v>772</v>
      </c>
    </row>
    <row r="124" spans="1:24">
      <c r="A124" s="135"/>
      <c r="B124" s="135">
        <v>22</v>
      </c>
      <c r="C124" s="82">
        <v>1</v>
      </c>
      <c r="D124" s="135">
        <v>12</v>
      </c>
      <c r="E124" s="135"/>
      <c r="F124" s="150" t="s">
        <v>2479</v>
      </c>
      <c r="G124" s="82">
        <v>5</v>
      </c>
      <c r="H124" s="149">
        <v>33.424762205614364</v>
      </c>
      <c r="I124" s="149">
        <v>61.09</v>
      </c>
      <c r="J124" s="149">
        <v>39.659999999999997</v>
      </c>
      <c r="K124" s="82"/>
      <c r="L124" s="151">
        <v>105.73</v>
      </c>
      <c r="M124" s="151">
        <v>209.94</v>
      </c>
      <c r="N124" s="152">
        <v>6080000</v>
      </c>
      <c r="O124" s="152">
        <v>386123000</v>
      </c>
      <c r="P124" s="153">
        <v>156965900</v>
      </c>
      <c r="Q124" s="153">
        <v>229157100</v>
      </c>
      <c r="R124" s="87">
        <f t="shared" si="2"/>
        <v>6080021.2890420482</v>
      </c>
      <c r="S124" s="152">
        <v>386123000</v>
      </c>
      <c r="T124" s="87">
        <f t="shared" si="3"/>
        <v>12072634.724500971</v>
      </c>
      <c r="U124" s="135"/>
      <c r="V124" s="115" t="s">
        <v>1257</v>
      </c>
      <c r="W124" s="115" t="s">
        <v>1257</v>
      </c>
      <c r="X124" s="115" t="s">
        <v>772</v>
      </c>
    </row>
    <row r="125" spans="1:24">
      <c r="A125" s="135"/>
      <c r="B125" s="135">
        <v>22</v>
      </c>
      <c r="C125" s="82">
        <v>1</v>
      </c>
      <c r="D125" s="135">
        <v>12</v>
      </c>
      <c r="E125" s="135"/>
      <c r="F125" s="150" t="s">
        <v>2094</v>
      </c>
      <c r="G125" s="82">
        <v>5</v>
      </c>
      <c r="H125" s="149">
        <v>32.138100121278313</v>
      </c>
      <c r="I125" s="149">
        <v>58.74</v>
      </c>
      <c r="J125" s="149">
        <v>38.130000000000003</v>
      </c>
      <c r="K125" s="82"/>
      <c r="L125" s="151">
        <v>101.66</v>
      </c>
      <c r="M125" s="151">
        <v>201.86</v>
      </c>
      <c r="N125" s="152">
        <v>6030000</v>
      </c>
      <c r="O125" s="152">
        <v>368204000</v>
      </c>
      <c r="P125" s="153">
        <v>149680900</v>
      </c>
      <c r="Q125" s="153">
        <v>218523100</v>
      </c>
      <c r="R125" s="87">
        <f t="shared" si="2"/>
        <v>6029938.1045532739</v>
      </c>
      <c r="S125" s="152">
        <v>368204000</v>
      </c>
      <c r="T125" s="87">
        <f t="shared" si="3"/>
        <v>11973276.665208776</v>
      </c>
      <c r="U125" s="135"/>
      <c r="V125" s="115" t="s">
        <v>1257</v>
      </c>
      <c r="W125" s="115" t="s">
        <v>1257</v>
      </c>
      <c r="X125" s="115" t="s">
        <v>772</v>
      </c>
    </row>
    <row r="126" spans="1:24">
      <c r="A126" s="135"/>
      <c r="B126" s="135">
        <v>22</v>
      </c>
      <c r="C126" s="82">
        <v>1</v>
      </c>
      <c r="D126" s="135">
        <v>12</v>
      </c>
      <c r="E126" s="135"/>
      <c r="F126" s="150" t="s">
        <v>2095</v>
      </c>
      <c r="G126" s="82">
        <v>5</v>
      </c>
      <c r="H126" s="149">
        <v>32.138100121278313</v>
      </c>
      <c r="I126" s="149">
        <v>58.74</v>
      </c>
      <c r="J126" s="149">
        <v>38.130000000000003</v>
      </c>
      <c r="K126" s="82"/>
      <c r="L126" s="151">
        <v>101.66</v>
      </c>
      <c r="M126" s="151">
        <v>201.86</v>
      </c>
      <c r="N126" s="152">
        <v>6030000</v>
      </c>
      <c r="O126" s="152">
        <v>368204000</v>
      </c>
      <c r="P126" s="153">
        <v>149680900</v>
      </c>
      <c r="Q126" s="153">
        <v>218523100</v>
      </c>
      <c r="R126" s="87">
        <f t="shared" si="2"/>
        <v>6029938.1045532739</v>
      </c>
      <c r="S126" s="152">
        <v>368204000</v>
      </c>
      <c r="T126" s="87">
        <f t="shared" si="3"/>
        <v>11973276.665208776</v>
      </c>
      <c r="U126" s="135"/>
      <c r="V126" s="115" t="s">
        <v>1257</v>
      </c>
      <c r="W126" s="115" t="s">
        <v>1257</v>
      </c>
      <c r="X126" s="115" t="s">
        <v>772</v>
      </c>
    </row>
    <row r="127" spans="1:24">
      <c r="A127" s="135"/>
      <c r="B127" s="135">
        <v>22</v>
      </c>
      <c r="C127" s="82">
        <v>1</v>
      </c>
      <c r="D127" s="135">
        <v>12</v>
      </c>
      <c r="E127" s="135"/>
      <c r="F127" s="150" t="s">
        <v>2096</v>
      </c>
      <c r="G127" s="82">
        <v>5</v>
      </c>
      <c r="H127" s="149">
        <v>33.424762205614364</v>
      </c>
      <c r="I127" s="149">
        <v>61.09</v>
      </c>
      <c r="J127" s="149">
        <v>39.659999999999997</v>
      </c>
      <c r="K127" s="82"/>
      <c r="L127" s="151">
        <v>105.73</v>
      </c>
      <c r="M127" s="151">
        <v>209.94</v>
      </c>
      <c r="N127" s="152">
        <v>6080000</v>
      </c>
      <c r="O127" s="152">
        <v>386123000</v>
      </c>
      <c r="P127" s="153">
        <v>156965900</v>
      </c>
      <c r="Q127" s="153">
        <v>229157100</v>
      </c>
      <c r="R127" s="87">
        <f t="shared" si="2"/>
        <v>6080021.2890420482</v>
      </c>
      <c r="S127" s="152">
        <v>386123000</v>
      </c>
      <c r="T127" s="87">
        <f t="shared" si="3"/>
        <v>12072634.724500971</v>
      </c>
      <c r="U127" s="135"/>
      <c r="V127" s="115" t="s">
        <v>1257</v>
      </c>
      <c r="W127" s="115" t="s">
        <v>1257</v>
      </c>
      <c r="X127" s="115" t="s">
        <v>772</v>
      </c>
    </row>
    <row r="128" spans="1:24">
      <c r="A128" s="135"/>
      <c r="B128" s="135">
        <v>22</v>
      </c>
      <c r="C128" s="82">
        <v>1</v>
      </c>
      <c r="D128" s="135">
        <v>12</v>
      </c>
      <c r="E128" s="135"/>
      <c r="F128" s="150" t="s">
        <v>2097</v>
      </c>
      <c r="G128" s="82">
        <v>5</v>
      </c>
      <c r="H128" s="149">
        <v>33.424762205614364</v>
      </c>
      <c r="I128" s="149">
        <v>61.09</v>
      </c>
      <c r="J128" s="149">
        <v>39.659999999999997</v>
      </c>
      <c r="K128" s="82"/>
      <c r="L128" s="151">
        <v>105.73</v>
      </c>
      <c r="M128" s="151">
        <v>209.94</v>
      </c>
      <c r="N128" s="152">
        <v>6080000</v>
      </c>
      <c r="O128" s="152">
        <v>386123000</v>
      </c>
      <c r="P128" s="153">
        <v>156965900</v>
      </c>
      <c r="Q128" s="153">
        <v>229157100</v>
      </c>
      <c r="R128" s="87">
        <f t="shared" si="2"/>
        <v>6080021.2890420482</v>
      </c>
      <c r="S128" s="152">
        <v>386123000</v>
      </c>
      <c r="T128" s="87">
        <f t="shared" si="3"/>
        <v>12072634.724500971</v>
      </c>
      <c r="U128" s="135"/>
      <c r="V128" s="115" t="s">
        <v>1257</v>
      </c>
      <c r="W128" s="115" t="s">
        <v>1257</v>
      </c>
      <c r="X128" s="115" t="s">
        <v>772</v>
      </c>
    </row>
    <row r="129" spans="1:24">
      <c r="A129" s="135"/>
      <c r="B129" s="135">
        <v>22</v>
      </c>
      <c r="C129" s="82">
        <v>1</v>
      </c>
      <c r="D129" s="135">
        <v>12</v>
      </c>
      <c r="E129" s="135"/>
      <c r="F129" s="150" t="s">
        <v>2098</v>
      </c>
      <c r="G129" s="82">
        <v>5</v>
      </c>
      <c r="H129" s="149">
        <v>32.138100121278313</v>
      </c>
      <c r="I129" s="149">
        <v>58.74</v>
      </c>
      <c r="J129" s="149">
        <v>38.130000000000003</v>
      </c>
      <c r="K129" s="82"/>
      <c r="L129" s="151">
        <v>101.66</v>
      </c>
      <c r="M129" s="151">
        <v>201.86</v>
      </c>
      <c r="N129" s="152">
        <v>6030000</v>
      </c>
      <c r="O129" s="152">
        <v>368204000</v>
      </c>
      <c r="P129" s="153">
        <v>149680900</v>
      </c>
      <c r="Q129" s="153">
        <v>218523100</v>
      </c>
      <c r="R129" s="87">
        <f t="shared" si="2"/>
        <v>6029938.1045532739</v>
      </c>
      <c r="S129" s="152">
        <v>368204000</v>
      </c>
      <c r="T129" s="87">
        <f t="shared" si="3"/>
        <v>11973276.665208776</v>
      </c>
      <c r="U129" s="135"/>
      <c r="V129" s="115" t="s">
        <v>1257</v>
      </c>
      <c r="W129" s="115" t="s">
        <v>1257</v>
      </c>
      <c r="X129" s="115" t="s">
        <v>772</v>
      </c>
    </row>
    <row r="130" spans="1:24">
      <c r="A130" s="135"/>
      <c r="B130" s="135">
        <v>22</v>
      </c>
      <c r="C130" s="82">
        <v>1</v>
      </c>
      <c r="D130" s="135">
        <v>12</v>
      </c>
      <c r="E130" s="135"/>
      <c r="F130" s="150" t="s">
        <v>2099</v>
      </c>
      <c r="G130" s="82">
        <v>5</v>
      </c>
      <c r="H130" s="149">
        <v>32.138100121278313</v>
      </c>
      <c r="I130" s="149">
        <v>58.74</v>
      </c>
      <c r="J130" s="149">
        <v>38.130000000000003</v>
      </c>
      <c r="K130" s="82"/>
      <c r="L130" s="151">
        <v>101.66</v>
      </c>
      <c r="M130" s="151">
        <v>201.86</v>
      </c>
      <c r="N130" s="152">
        <v>6030000</v>
      </c>
      <c r="O130" s="152">
        <v>368204000</v>
      </c>
      <c r="P130" s="153">
        <v>149680900</v>
      </c>
      <c r="Q130" s="153">
        <v>218523100</v>
      </c>
      <c r="R130" s="87">
        <f t="shared" si="2"/>
        <v>6029938.1045532739</v>
      </c>
      <c r="S130" s="152">
        <v>368204000</v>
      </c>
      <c r="T130" s="87">
        <f t="shared" si="3"/>
        <v>11973276.665208776</v>
      </c>
      <c r="U130" s="135"/>
      <c r="V130" s="115" t="s">
        <v>1257</v>
      </c>
      <c r="W130" s="115" t="s">
        <v>1257</v>
      </c>
      <c r="X130" s="115" t="s">
        <v>772</v>
      </c>
    </row>
    <row r="131" spans="1:24">
      <c r="A131" s="135"/>
      <c r="B131" s="135">
        <v>22</v>
      </c>
      <c r="C131" s="82">
        <v>1</v>
      </c>
      <c r="D131" s="135">
        <v>12</v>
      </c>
      <c r="E131" s="135"/>
      <c r="F131" s="150" t="s">
        <v>2100</v>
      </c>
      <c r="G131" s="82">
        <v>5</v>
      </c>
      <c r="H131" s="149">
        <v>33.424762205614364</v>
      </c>
      <c r="I131" s="149">
        <v>61.09</v>
      </c>
      <c r="J131" s="149">
        <v>39.659999999999997</v>
      </c>
      <c r="K131" s="82"/>
      <c r="L131" s="151">
        <v>105.73</v>
      </c>
      <c r="M131" s="151">
        <v>209.94</v>
      </c>
      <c r="N131" s="152">
        <v>6080000</v>
      </c>
      <c r="O131" s="152">
        <v>386123000</v>
      </c>
      <c r="P131" s="153">
        <v>156965900</v>
      </c>
      <c r="Q131" s="153">
        <v>229157100</v>
      </c>
      <c r="R131" s="87">
        <f t="shared" ref="R131:R139" si="4">S131/(M131*0.3025)</f>
        <v>6080021.2890420482</v>
      </c>
      <c r="S131" s="152">
        <v>386123000</v>
      </c>
      <c r="T131" s="87">
        <f t="shared" ref="T131:T139" si="5">S131/(L131*0.3025)</f>
        <v>12072634.724500971</v>
      </c>
      <c r="U131" s="135"/>
      <c r="V131" s="115" t="s">
        <v>1257</v>
      </c>
      <c r="W131" s="115" t="s">
        <v>1257</v>
      </c>
      <c r="X131" s="115" t="s">
        <v>772</v>
      </c>
    </row>
    <row r="132" spans="1:24">
      <c r="A132" s="135"/>
      <c r="B132" s="135">
        <v>22</v>
      </c>
      <c r="C132" s="82">
        <v>1</v>
      </c>
      <c r="D132" s="135">
        <v>13</v>
      </c>
      <c r="E132" s="135"/>
      <c r="F132" s="150" t="s">
        <v>2480</v>
      </c>
      <c r="G132" s="82">
        <v>5</v>
      </c>
      <c r="H132" s="149">
        <v>27.032549098667211</v>
      </c>
      <c r="I132" s="149">
        <v>49.41</v>
      </c>
      <c r="J132" s="149">
        <v>32.08</v>
      </c>
      <c r="K132" s="82"/>
      <c r="L132" s="151">
        <v>85.51</v>
      </c>
      <c r="M132" s="151">
        <v>169.8</v>
      </c>
      <c r="N132" s="152">
        <v>6290000</v>
      </c>
      <c r="O132" s="152">
        <v>323080000</v>
      </c>
      <c r="P132" s="153">
        <v>131333500</v>
      </c>
      <c r="Q132" s="153">
        <v>191746500</v>
      </c>
      <c r="R132" s="87">
        <f t="shared" si="4"/>
        <v>6289947.3371686675</v>
      </c>
      <c r="S132" s="152">
        <v>323080000</v>
      </c>
      <c r="T132" s="87">
        <f t="shared" si="5"/>
        <v>12490153.874999879</v>
      </c>
      <c r="U132" s="135"/>
      <c r="V132" s="115" t="s">
        <v>1257</v>
      </c>
      <c r="W132" s="115" t="s">
        <v>1257</v>
      </c>
      <c r="X132" s="115" t="s">
        <v>772</v>
      </c>
    </row>
    <row r="133" spans="1:24">
      <c r="A133" s="135"/>
      <c r="B133" s="135">
        <v>22</v>
      </c>
      <c r="C133" s="82">
        <v>1</v>
      </c>
      <c r="D133" s="135">
        <v>13</v>
      </c>
      <c r="E133" s="135"/>
      <c r="F133" s="150" t="s">
        <v>2108</v>
      </c>
      <c r="G133" s="82">
        <v>5</v>
      </c>
      <c r="H133" s="149">
        <v>25.992470902729718</v>
      </c>
      <c r="I133" s="149">
        <v>47.51</v>
      </c>
      <c r="J133" s="149">
        <v>30.84</v>
      </c>
      <c r="K133" s="82"/>
      <c r="L133" s="151">
        <v>82.22</v>
      </c>
      <c r="M133" s="151">
        <v>163.26</v>
      </c>
      <c r="N133" s="152">
        <v>6240000</v>
      </c>
      <c r="O133" s="152">
        <v>308169000</v>
      </c>
      <c r="P133" s="153">
        <v>125275300</v>
      </c>
      <c r="Q133" s="153">
        <v>182893700</v>
      </c>
      <c r="R133" s="87">
        <f t="shared" si="4"/>
        <v>6239988.3368110294</v>
      </c>
      <c r="S133" s="152">
        <v>308169000</v>
      </c>
      <c r="T133" s="87">
        <f t="shared" si="5"/>
        <v>12390421.988175245</v>
      </c>
      <c r="U133" s="135"/>
      <c r="V133" s="115" t="s">
        <v>1257</v>
      </c>
      <c r="W133" s="115" t="s">
        <v>1257</v>
      </c>
      <c r="X133" s="115" t="s">
        <v>772</v>
      </c>
    </row>
    <row r="134" spans="1:24">
      <c r="A134" s="135"/>
      <c r="B134" s="135">
        <v>22</v>
      </c>
      <c r="C134" s="82">
        <v>1</v>
      </c>
      <c r="D134" s="135">
        <v>13</v>
      </c>
      <c r="E134" s="135"/>
      <c r="F134" s="150" t="s">
        <v>2109</v>
      </c>
      <c r="G134" s="82">
        <v>5</v>
      </c>
      <c r="H134" s="149">
        <v>24.949231374889674</v>
      </c>
      <c r="I134" s="149">
        <v>45.6</v>
      </c>
      <c r="J134" s="149">
        <v>29.6</v>
      </c>
      <c r="K134" s="82"/>
      <c r="L134" s="151">
        <v>78.92</v>
      </c>
      <c r="M134" s="151">
        <v>156.69999999999999</v>
      </c>
      <c r="N134" s="152">
        <v>6240000</v>
      </c>
      <c r="O134" s="152">
        <v>295788000</v>
      </c>
      <c r="P134" s="153">
        <v>120245600</v>
      </c>
      <c r="Q134" s="153">
        <v>175542400</v>
      </c>
      <c r="R134" s="87">
        <f t="shared" si="4"/>
        <v>6240022.7839689469</v>
      </c>
      <c r="S134" s="152">
        <v>295788000</v>
      </c>
      <c r="T134" s="87">
        <f t="shared" si="5"/>
        <v>12389908.391382841</v>
      </c>
      <c r="U134" s="135"/>
      <c r="V134" s="115" t="s">
        <v>1257</v>
      </c>
      <c r="W134" s="115" t="s">
        <v>1257</v>
      </c>
      <c r="X134" s="115" t="s">
        <v>772</v>
      </c>
    </row>
    <row r="135" spans="1:24">
      <c r="A135" s="135"/>
      <c r="B135" s="135">
        <v>22</v>
      </c>
      <c r="C135" s="82">
        <v>1</v>
      </c>
      <c r="D135" s="135">
        <v>13</v>
      </c>
      <c r="E135" s="135"/>
      <c r="F135" s="150" t="s">
        <v>2110</v>
      </c>
      <c r="G135" s="82">
        <v>5</v>
      </c>
      <c r="H135" s="149">
        <v>34.714585621852954</v>
      </c>
      <c r="I135" s="149">
        <v>63.45</v>
      </c>
      <c r="J135" s="149">
        <v>41.19</v>
      </c>
      <c r="K135" s="82"/>
      <c r="L135" s="151">
        <v>109.81</v>
      </c>
      <c r="M135" s="151">
        <v>218.04000000000002</v>
      </c>
      <c r="N135" s="152">
        <v>6290000</v>
      </c>
      <c r="O135" s="152">
        <v>414870000</v>
      </c>
      <c r="P135" s="153">
        <v>168652700</v>
      </c>
      <c r="Q135" s="153">
        <v>246217300</v>
      </c>
      <c r="R135" s="87">
        <f t="shared" si="4"/>
        <v>6289997.589342162</v>
      </c>
      <c r="S135" s="152">
        <v>414870000</v>
      </c>
      <c r="T135" s="87">
        <f t="shared" si="5"/>
        <v>12489491.616247747</v>
      </c>
      <c r="U135" s="135"/>
      <c r="V135" s="115" t="s">
        <v>1257</v>
      </c>
      <c r="W135" s="115" t="s">
        <v>1257</v>
      </c>
      <c r="X135" s="115" t="s">
        <v>772</v>
      </c>
    </row>
    <row r="136" spans="1:24">
      <c r="A136" s="135"/>
      <c r="B136" s="135">
        <v>22</v>
      </c>
      <c r="C136" s="82">
        <v>1</v>
      </c>
      <c r="D136" s="135">
        <v>13</v>
      </c>
      <c r="E136" s="135"/>
      <c r="F136" s="150" t="s">
        <v>2111</v>
      </c>
      <c r="G136" s="82">
        <v>5</v>
      </c>
      <c r="H136" s="149">
        <v>33.424762205614364</v>
      </c>
      <c r="I136" s="149">
        <v>61.09</v>
      </c>
      <c r="J136" s="149">
        <v>39.659999999999997</v>
      </c>
      <c r="K136" s="82"/>
      <c r="L136" s="151">
        <v>105.73</v>
      </c>
      <c r="M136" s="151">
        <v>209.94</v>
      </c>
      <c r="N136" s="152">
        <v>6290000</v>
      </c>
      <c r="O136" s="152">
        <v>399459000</v>
      </c>
      <c r="P136" s="153">
        <v>162387200</v>
      </c>
      <c r="Q136" s="153">
        <v>237071800</v>
      </c>
      <c r="R136" s="87">
        <f t="shared" si="4"/>
        <v>6290014.3842750825</v>
      </c>
      <c r="S136" s="152">
        <v>399459000</v>
      </c>
      <c r="T136" s="87">
        <f t="shared" si="5"/>
        <v>12489602.003544034</v>
      </c>
      <c r="U136" s="135"/>
      <c r="V136" s="115" t="s">
        <v>1257</v>
      </c>
      <c r="W136" s="115" t="s">
        <v>1257</v>
      </c>
      <c r="X136" s="115" t="s">
        <v>772</v>
      </c>
    </row>
    <row r="137" spans="1:24">
      <c r="A137" s="135"/>
      <c r="B137" s="135">
        <v>22</v>
      </c>
      <c r="C137" s="82">
        <v>1</v>
      </c>
      <c r="D137" s="135">
        <v>13</v>
      </c>
      <c r="E137" s="135"/>
      <c r="F137" s="150" t="s">
        <v>2112</v>
      </c>
      <c r="G137" s="82">
        <v>5</v>
      </c>
      <c r="H137" s="149">
        <v>32.138100121278313</v>
      </c>
      <c r="I137" s="149">
        <v>58.74</v>
      </c>
      <c r="J137" s="149">
        <v>38.130000000000003</v>
      </c>
      <c r="K137" s="82"/>
      <c r="L137" s="151">
        <v>101.66</v>
      </c>
      <c r="M137" s="151">
        <v>201.86</v>
      </c>
      <c r="N137" s="152">
        <v>6240000</v>
      </c>
      <c r="O137" s="152">
        <v>381027000</v>
      </c>
      <c r="P137" s="153">
        <v>154893600</v>
      </c>
      <c r="Q137" s="153">
        <v>226133400</v>
      </c>
      <c r="R137" s="87">
        <f t="shared" si="4"/>
        <v>6239935.5416117702</v>
      </c>
      <c r="S137" s="152">
        <v>381027000</v>
      </c>
      <c r="T137" s="87">
        <f t="shared" si="5"/>
        <v>12390255.640662525</v>
      </c>
      <c r="U137" s="135"/>
      <c r="V137" s="115" t="s">
        <v>1257</v>
      </c>
      <c r="W137" s="115" t="s">
        <v>1257</v>
      </c>
      <c r="X137" s="115" t="s">
        <v>772</v>
      </c>
    </row>
    <row r="138" spans="1:24">
      <c r="A138" s="135"/>
      <c r="B138" s="135">
        <v>22</v>
      </c>
      <c r="C138" s="82">
        <v>1</v>
      </c>
      <c r="D138" s="135">
        <v>13</v>
      </c>
      <c r="E138" s="135"/>
      <c r="F138" s="150" t="s">
        <v>2113</v>
      </c>
      <c r="G138" s="82">
        <v>5</v>
      </c>
      <c r="H138" s="149">
        <v>32.138100121278313</v>
      </c>
      <c r="I138" s="149">
        <v>58.74</v>
      </c>
      <c r="J138" s="149">
        <v>38.130000000000003</v>
      </c>
      <c r="K138" s="82"/>
      <c r="L138" s="151">
        <v>101.66</v>
      </c>
      <c r="M138" s="151">
        <v>201.86</v>
      </c>
      <c r="N138" s="152">
        <v>6240000</v>
      </c>
      <c r="O138" s="152">
        <v>381027000</v>
      </c>
      <c r="P138" s="153">
        <v>154893600</v>
      </c>
      <c r="Q138" s="153">
        <v>226133400</v>
      </c>
      <c r="R138" s="87">
        <f t="shared" si="4"/>
        <v>6239935.5416117702</v>
      </c>
      <c r="S138" s="152">
        <v>381027000</v>
      </c>
      <c r="T138" s="87">
        <f t="shared" si="5"/>
        <v>12390255.640662525</v>
      </c>
      <c r="U138" s="135"/>
      <c r="V138" s="115" t="s">
        <v>1257</v>
      </c>
      <c r="W138" s="115" t="s">
        <v>1257</v>
      </c>
      <c r="X138" s="115" t="s">
        <v>772</v>
      </c>
    </row>
    <row r="139" spans="1:24">
      <c r="A139" s="135"/>
      <c r="B139" s="135">
        <v>22</v>
      </c>
      <c r="C139" s="82">
        <v>1</v>
      </c>
      <c r="D139" s="135">
        <v>13</v>
      </c>
      <c r="E139" s="135"/>
      <c r="F139" s="150" t="s">
        <v>2114</v>
      </c>
      <c r="G139" s="82">
        <v>5</v>
      </c>
      <c r="H139" s="149">
        <v>33.424762205614364</v>
      </c>
      <c r="I139" s="149">
        <v>61.09</v>
      </c>
      <c r="J139" s="149">
        <v>39.659999999999997</v>
      </c>
      <c r="K139" s="82"/>
      <c r="L139" s="151">
        <v>105.73</v>
      </c>
      <c r="M139" s="151">
        <v>209.94</v>
      </c>
      <c r="N139" s="152">
        <v>6290000</v>
      </c>
      <c r="O139" s="152">
        <v>399459000</v>
      </c>
      <c r="P139" s="153">
        <v>162387200</v>
      </c>
      <c r="Q139" s="153">
        <v>237071800</v>
      </c>
      <c r="R139" s="87">
        <f t="shared" si="4"/>
        <v>6290014.3842750825</v>
      </c>
      <c r="S139" s="152">
        <v>399459000</v>
      </c>
      <c r="T139" s="87">
        <f t="shared" si="5"/>
        <v>12489602.003544034</v>
      </c>
      <c r="U139" s="135"/>
      <c r="V139" s="115" t="s">
        <v>1257</v>
      </c>
      <c r="W139" s="115" t="s">
        <v>1257</v>
      </c>
      <c r="X139" s="115" t="s">
        <v>772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X223"/>
  <sheetViews>
    <sheetView workbookViewId="0">
      <selection sqref="A1:XFD1"/>
    </sheetView>
  </sheetViews>
  <sheetFormatPr defaultRowHeight="11.25"/>
  <cols>
    <col min="1" max="1" width="6.5" style="140" bestFit="1" customWidth="1"/>
    <col min="2" max="2" width="7" style="140" bestFit="1" customWidth="1"/>
    <col min="3" max="3" width="6" style="140" bestFit="1" customWidth="1"/>
    <col min="4" max="4" width="4" style="140" bestFit="1" customWidth="1"/>
    <col min="5" max="5" width="6" style="140" bestFit="1" customWidth="1"/>
    <col min="6" max="6" width="6.33203125" style="141" customWidth="1"/>
    <col min="7" max="7" width="6" style="140" bestFit="1" customWidth="1"/>
    <col min="8" max="8" width="7" style="140" customWidth="1"/>
    <col min="9" max="11" width="8" style="140" bestFit="1" customWidth="1"/>
    <col min="12" max="13" width="8.5" style="140" bestFit="1" customWidth="1"/>
    <col min="14" max="14" width="11" style="142" customWidth="1"/>
    <col min="15" max="15" width="15.33203125" style="142" bestFit="1" customWidth="1"/>
    <col min="16" max="17" width="13.33203125" style="142" bestFit="1" customWidth="1"/>
    <col min="18" max="18" width="13.33203125" style="142" customWidth="1"/>
    <col min="19" max="19" width="15.33203125" style="142" bestFit="1" customWidth="1"/>
    <col min="20" max="20" width="15.33203125" style="142" customWidth="1"/>
    <col min="21" max="21" width="8" style="140" bestFit="1" customWidth="1"/>
    <col min="22" max="23" width="8.1640625" style="140" bestFit="1" customWidth="1"/>
    <col min="24" max="24" width="11.3320312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 s="154" customFormat="1">
      <c r="A2" s="148"/>
      <c r="B2" s="135">
        <v>23</v>
      </c>
      <c r="C2" s="82">
        <v>1</v>
      </c>
      <c r="D2" s="82">
        <v>-1</v>
      </c>
      <c r="E2" s="82"/>
      <c r="F2" s="150" t="s">
        <v>1916</v>
      </c>
      <c r="G2" s="82">
        <v>5</v>
      </c>
      <c r="H2" s="149">
        <v>57.01</v>
      </c>
      <c r="I2" s="149"/>
      <c r="J2" s="149">
        <v>256.26</v>
      </c>
      <c r="K2" s="82"/>
      <c r="L2" s="151">
        <v>249.03</v>
      </c>
      <c r="M2" s="151">
        <v>505.28999999999996</v>
      </c>
      <c r="N2" s="87">
        <f>O2/(M2*0.3025)</f>
        <v>3409991.7092042225</v>
      </c>
      <c r="O2" s="152">
        <v>521218000</v>
      </c>
      <c r="P2" s="153">
        <v>258565000</v>
      </c>
      <c r="Q2" s="153">
        <v>262653000</v>
      </c>
      <c r="R2" s="87">
        <f>S2/(M2*0.3025)</f>
        <v>3409991.7092042225</v>
      </c>
      <c r="S2" s="152">
        <v>521218000</v>
      </c>
      <c r="T2" s="87">
        <f>S2/(L2*0.3025)</f>
        <v>6918984.5028462503</v>
      </c>
      <c r="U2" s="152"/>
      <c r="V2" s="115" t="s">
        <v>1257</v>
      </c>
      <c r="W2" s="115" t="s">
        <v>1257</v>
      </c>
      <c r="X2" s="115" t="s">
        <v>772</v>
      </c>
    </row>
    <row r="3" spans="1:24" s="154" customFormat="1">
      <c r="A3" s="148"/>
      <c r="B3" s="135">
        <v>23</v>
      </c>
      <c r="C3" s="82">
        <v>1</v>
      </c>
      <c r="D3" s="82">
        <v>-1</v>
      </c>
      <c r="E3" s="82"/>
      <c r="F3" s="150" t="s">
        <v>1324</v>
      </c>
      <c r="G3" s="82">
        <v>5</v>
      </c>
      <c r="H3" s="149">
        <v>50.62</v>
      </c>
      <c r="I3" s="149"/>
      <c r="J3" s="149">
        <v>227.55</v>
      </c>
      <c r="K3" s="82"/>
      <c r="L3" s="151">
        <v>221.13</v>
      </c>
      <c r="M3" s="151">
        <v>448.68</v>
      </c>
      <c r="N3" s="152">
        <v>3410000</v>
      </c>
      <c r="O3" s="152">
        <v>462839000</v>
      </c>
      <c r="P3" s="153">
        <v>229584000</v>
      </c>
      <c r="Q3" s="153">
        <v>233255000</v>
      </c>
      <c r="R3" s="87">
        <f t="shared" ref="R3:R66" si="0">S3/(M3*0.3025)</f>
        <v>3410105.8237312464</v>
      </c>
      <c r="S3" s="152">
        <v>462839000</v>
      </c>
      <c r="T3" s="87">
        <f t="shared" ref="T3:T66" si="1">S3/(L3*0.3025)</f>
        <v>6919216.2121455055</v>
      </c>
      <c r="U3" s="152"/>
      <c r="V3" s="115" t="s">
        <v>1257</v>
      </c>
      <c r="W3" s="115" t="s">
        <v>1257</v>
      </c>
      <c r="X3" s="115" t="s">
        <v>772</v>
      </c>
    </row>
    <row r="4" spans="1:24">
      <c r="A4" s="135"/>
      <c r="B4" s="135">
        <v>23</v>
      </c>
      <c r="C4" s="82">
        <v>1</v>
      </c>
      <c r="D4" s="82">
        <v>-1</v>
      </c>
      <c r="E4" s="82"/>
      <c r="F4" s="150" t="s">
        <v>1325</v>
      </c>
      <c r="G4" s="82">
        <v>5</v>
      </c>
      <c r="H4" s="149">
        <v>47.81</v>
      </c>
      <c r="I4" s="149"/>
      <c r="J4" s="149">
        <v>214.9</v>
      </c>
      <c r="K4" s="82"/>
      <c r="L4" s="151">
        <v>208.84</v>
      </c>
      <c r="M4" s="151">
        <v>423.74</v>
      </c>
      <c r="N4" s="152">
        <v>3410000</v>
      </c>
      <c r="O4" s="152">
        <v>437093000</v>
      </c>
      <c r="P4" s="153">
        <v>216839000</v>
      </c>
      <c r="Q4" s="153">
        <v>220254000</v>
      </c>
      <c r="R4" s="87">
        <f t="shared" si="0"/>
        <v>3409957.8448814899</v>
      </c>
      <c r="S4" s="152">
        <v>437093000</v>
      </c>
      <c r="T4" s="87">
        <f t="shared" si="1"/>
        <v>6918863.9015039392</v>
      </c>
      <c r="U4" s="135"/>
      <c r="V4" s="115" t="s">
        <v>1257</v>
      </c>
      <c r="W4" s="115" t="s">
        <v>1257</v>
      </c>
      <c r="X4" s="115" t="s">
        <v>772</v>
      </c>
    </row>
    <row r="5" spans="1:24">
      <c r="A5" s="135"/>
      <c r="B5" s="135">
        <v>23</v>
      </c>
      <c r="C5" s="82">
        <v>1</v>
      </c>
      <c r="D5" s="82">
        <v>-1</v>
      </c>
      <c r="E5" s="82"/>
      <c r="F5" s="150" t="s">
        <v>1326</v>
      </c>
      <c r="G5" s="82">
        <v>5</v>
      </c>
      <c r="H5" s="149">
        <v>54.33</v>
      </c>
      <c r="I5" s="149"/>
      <c r="J5" s="149">
        <v>244.21999999999994</v>
      </c>
      <c r="K5" s="82"/>
      <c r="L5" s="151">
        <v>237.33</v>
      </c>
      <c r="M5" s="151">
        <v>481.54999999999995</v>
      </c>
      <c r="N5" s="152">
        <v>3410000</v>
      </c>
      <c r="O5" s="152">
        <v>496734000</v>
      </c>
      <c r="P5" s="153">
        <v>246410000</v>
      </c>
      <c r="Q5" s="153">
        <v>250324000</v>
      </c>
      <c r="R5" s="87">
        <f t="shared" si="0"/>
        <v>3410021.5299939676</v>
      </c>
      <c r="S5" s="152">
        <v>496734000</v>
      </c>
      <c r="T5" s="87">
        <f t="shared" si="1"/>
        <v>6919040.4406042006</v>
      </c>
      <c r="U5" s="135"/>
      <c r="V5" s="115" t="s">
        <v>1257</v>
      </c>
      <c r="W5" s="115" t="s">
        <v>1257</v>
      </c>
      <c r="X5" s="115" t="s">
        <v>772</v>
      </c>
    </row>
    <row r="6" spans="1:24">
      <c r="A6" s="135"/>
      <c r="B6" s="135">
        <v>23</v>
      </c>
      <c r="C6" s="82">
        <v>1</v>
      </c>
      <c r="D6" s="82">
        <v>-1</v>
      </c>
      <c r="E6" s="82"/>
      <c r="F6" s="150" t="s">
        <v>1917</v>
      </c>
      <c r="G6" s="82">
        <v>5</v>
      </c>
      <c r="H6" s="149">
        <v>45.24</v>
      </c>
      <c r="I6" s="149"/>
      <c r="J6" s="149">
        <v>203.37</v>
      </c>
      <c r="K6" s="82"/>
      <c r="L6" s="151">
        <v>197.63</v>
      </c>
      <c r="M6" s="151">
        <v>401</v>
      </c>
      <c r="N6" s="152">
        <v>3410000</v>
      </c>
      <c r="O6" s="152">
        <v>413633000</v>
      </c>
      <c r="P6" s="153">
        <v>205183000</v>
      </c>
      <c r="Q6" s="153">
        <v>208450000</v>
      </c>
      <c r="R6" s="87">
        <f t="shared" si="0"/>
        <v>3409929.7211516663</v>
      </c>
      <c r="S6" s="152">
        <v>413633000</v>
      </c>
      <c r="T6" s="87">
        <f t="shared" si="1"/>
        <v>6918898.0325953458</v>
      </c>
      <c r="U6" s="135"/>
      <c r="V6" s="115" t="s">
        <v>1257</v>
      </c>
      <c r="W6" s="115" t="s">
        <v>1257</v>
      </c>
      <c r="X6" s="115" t="s">
        <v>772</v>
      </c>
    </row>
    <row r="7" spans="1:24">
      <c r="A7" s="135"/>
      <c r="B7" s="135">
        <v>23</v>
      </c>
      <c r="C7" s="82">
        <v>1</v>
      </c>
      <c r="D7" s="82">
        <v>-1</v>
      </c>
      <c r="E7" s="82"/>
      <c r="F7" s="150" t="s">
        <v>1918</v>
      </c>
      <c r="G7" s="82">
        <v>5</v>
      </c>
      <c r="H7" s="149">
        <v>35.43</v>
      </c>
      <c r="I7" s="149"/>
      <c r="J7" s="149">
        <v>159.28</v>
      </c>
      <c r="K7" s="82"/>
      <c r="L7" s="151">
        <v>154.78</v>
      </c>
      <c r="M7" s="151">
        <v>314.06</v>
      </c>
      <c r="N7" s="152">
        <v>3410000</v>
      </c>
      <c r="O7" s="152">
        <v>323950000</v>
      </c>
      <c r="P7" s="153">
        <v>160690000</v>
      </c>
      <c r="Q7" s="153">
        <v>163260000</v>
      </c>
      <c r="R7" s="87">
        <f t="shared" si="0"/>
        <v>3409886.9353279341</v>
      </c>
      <c r="S7" s="152">
        <v>323950000</v>
      </c>
      <c r="T7" s="87">
        <f t="shared" si="1"/>
        <v>6918911.2993222056</v>
      </c>
      <c r="U7" s="135"/>
      <c r="V7" s="115" t="s">
        <v>1257</v>
      </c>
      <c r="W7" s="115" t="s">
        <v>1257</v>
      </c>
      <c r="X7" s="115" t="s">
        <v>772</v>
      </c>
    </row>
    <row r="8" spans="1:24">
      <c r="A8" s="135"/>
      <c r="B8" s="135">
        <v>23</v>
      </c>
      <c r="C8" s="82">
        <v>1</v>
      </c>
      <c r="D8" s="82">
        <v>-1</v>
      </c>
      <c r="E8" s="82"/>
      <c r="F8" s="150" t="s">
        <v>1919</v>
      </c>
      <c r="G8" s="82">
        <v>5</v>
      </c>
      <c r="H8" s="149">
        <v>33.93</v>
      </c>
      <c r="I8" s="149"/>
      <c r="J8" s="149">
        <v>152.52000000000001</v>
      </c>
      <c r="K8" s="82"/>
      <c r="L8" s="151">
        <v>148.21</v>
      </c>
      <c r="M8" s="151">
        <v>300.73</v>
      </c>
      <c r="N8" s="152">
        <v>3410000</v>
      </c>
      <c r="O8" s="152">
        <v>310207000</v>
      </c>
      <c r="P8" s="153">
        <v>153887000</v>
      </c>
      <c r="Q8" s="153">
        <v>156320000</v>
      </c>
      <c r="R8" s="87">
        <f t="shared" si="0"/>
        <v>3409961.3804755532</v>
      </c>
      <c r="S8" s="152">
        <v>310207000</v>
      </c>
      <c r="T8" s="87">
        <f t="shared" si="1"/>
        <v>6919085.6619014451</v>
      </c>
      <c r="U8" s="135"/>
      <c r="V8" s="115" t="s">
        <v>1257</v>
      </c>
      <c r="W8" s="115" t="s">
        <v>1257</v>
      </c>
      <c r="X8" s="115" t="s">
        <v>772</v>
      </c>
    </row>
    <row r="9" spans="1:24">
      <c r="A9" s="135"/>
      <c r="B9" s="135">
        <v>23</v>
      </c>
      <c r="C9" s="82">
        <v>1</v>
      </c>
      <c r="D9" s="82">
        <v>-1</v>
      </c>
      <c r="E9" s="82"/>
      <c r="F9" s="150" t="s">
        <v>1920</v>
      </c>
      <c r="G9" s="82">
        <v>5</v>
      </c>
      <c r="H9" s="149">
        <v>22.81</v>
      </c>
      <c r="I9" s="149"/>
      <c r="J9" s="149">
        <v>102.51999999999998</v>
      </c>
      <c r="K9" s="82"/>
      <c r="L9" s="151">
        <v>99.63</v>
      </c>
      <c r="M9" s="151">
        <v>202.14999999999998</v>
      </c>
      <c r="N9" s="152">
        <v>3410000</v>
      </c>
      <c r="O9" s="152">
        <v>208521000</v>
      </c>
      <c r="P9" s="153">
        <v>103453000</v>
      </c>
      <c r="Q9" s="153">
        <v>105068000</v>
      </c>
      <c r="R9" s="87">
        <f t="shared" si="0"/>
        <v>3409970.9118709415</v>
      </c>
      <c r="S9" s="152">
        <v>208521000</v>
      </c>
      <c r="T9" s="87">
        <f t="shared" si="1"/>
        <v>6918855.9654191593</v>
      </c>
      <c r="U9" s="135"/>
      <c r="V9" s="115" t="s">
        <v>1257</v>
      </c>
      <c r="W9" s="115" t="s">
        <v>1257</v>
      </c>
      <c r="X9" s="115" t="s">
        <v>772</v>
      </c>
    </row>
    <row r="10" spans="1:24">
      <c r="A10" s="135"/>
      <c r="B10" s="135">
        <v>23</v>
      </c>
      <c r="C10" s="82">
        <v>1</v>
      </c>
      <c r="D10" s="82">
        <v>-1</v>
      </c>
      <c r="E10" s="82"/>
      <c r="F10" s="150" t="s">
        <v>1930</v>
      </c>
      <c r="G10" s="82">
        <v>5</v>
      </c>
      <c r="H10" s="149">
        <v>22.81</v>
      </c>
      <c r="I10" s="149"/>
      <c r="J10" s="149">
        <v>102.51999999999998</v>
      </c>
      <c r="K10" s="82"/>
      <c r="L10" s="151">
        <v>99.63</v>
      </c>
      <c r="M10" s="151">
        <v>202.14999999999998</v>
      </c>
      <c r="N10" s="152">
        <v>3410000</v>
      </c>
      <c r="O10" s="152">
        <v>208521000</v>
      </c>
      <c r="P10" s="153">
        <v>103453000</v>
      </c>
      <c r="Q10" s="153">
        <v>105068000</v>
      </c>
      <c r="R10" s="87">
        <f t="shared" si="0"/>
        <v>3409970.9118709415</v>
      </c>
      <c r="S10" s="152">
        <v>208521000</v>
      </c>
      <c r="T10" s="87">
        <f t="shared" si="1"/>
        <v>6918855.9654191593</v>
      </c>
      <c r="U10" s="135"/>
      <c r="V10" s="115" t="s">
        <v>1257</v>
      </c>
      <c r="W10" s="115" t="s">
        <v>1257</v>
      </c>
      <c r="X10" s="115" t="s">
        <v>772</v>
      </c>
    </row>
    <row r="11" spans="1:24">
      <c r="A11" s="135"/>
      <c r="B11" s="135">
        <v>23</v>
      </c>
      <c r="C11" s="82">
        <v>1</v>
      </c>
      <c r="D11" s="82">
        <v>-1</v>
      </c>
      <c r="E11" s="82"/>
      <c r="F11" s="150" t="s">
        <v>1931</v>
      </c>
      <c r="G11" s="82">
        <v>5</v>
      </c>
      <c r="H11" s="149">
        <v>21.96</v>
      </c>
      <c r="I11" s="149"/>
      <c r="J11" s="149">
        <v>98.72</v>
      </c>
      <c r="K11" s="82"/>
      <c r="L11" s="151">
        <v>95.94</v>
      </c>
      <c r="M11" s="151">
        <v>194.66</v>
      </c>
      <c r="N11" s="152">
        <v>3410000</v>
      </c>
      <c r="O11" s="152">
        <v>200780000</v>
      </c>
      <c r="P11" s="153">
        <v>99598000</v>
      </c>
      <c r="Q11" s="153">
        <v>101182000</v>
      </c>
      <c r="R11" s="87">
        <f t="shared" si="0"/>
        <v>3409717.1334125279</v>
      </c>
      <c r="S11" s="152">
        <v>200780000</v>
      </c>
      <c r="T11" s="87">
        <f t="shared" si="1"/>
        <v>6918235.7430694466</v>
      </c>
      <c r="U11" s="135"/>
      <c r="V11" s="115" t="s">
        <v>1257</v>
      </c>
      <c r="W11" s="115" t="s">
        <v>1257</v>
      </c>
      <c r="X11" s="115" t="s">
        <v>772</v>
      </c>
    </row>
    <row r="12" spans="1:24">
      <c r="A12" s="135"/>
      <c r="B12" s="135">
        <v>23</v>
      </c>
      <c r="C12" s="82">
        <v>1</v>
      </c>
      <c r="D12" s="82">
        <v>-1</v>
      </c>
      <c r="E12" s="82"/>
      <c r="F12" s="150" t="s">
        <v>1932</v>
      </c>
      <c r="G12" s="82">
        <v>5</v>
      </c>
      <c r="H12" s="149">
        <v>21.96</v>
      </c>
      <c r="I12" s="149"/>
      <c r="J12" s="149">
        <v>98.72</v>
      </c>
      <c r="K12" s="82"/>
      <c r="L12" s="151">
        <v>95.94</v>
      </c>
      <c r="M12" s="151">
        <v>194.66</v>
      </c>
      <c r="N12" s="152">
        <v>3410000</v>
      </c>
      <c r="O12" s="152">
        <v>200780000</v>
      </c>
      <c r="P12" s="153">
        <v>99598000</v>
      </c>
      <c r="Q12" s="153">
        <v>101182000</v>
      </c>
      <c r="R12" s="87">
        <f t="shared" si="0"/>
        <v>3409717.1334125279</v>
      </c>
      <c r="S12" s="152">
        <v>200780000</v>
      </c>
      <c r="T12" s="87">
        <f t="shared" si="1"/>
        <v>6918235.7430694466</v>
      </c>
      <c r="U12" s="135"/>
      <c r="V12" s="115" t="s">
        <v>1257</v>
      </c>
      <c r="W12" s="115" t="s">
        <v>1257</v>
      </c>
      <c r="X12" s="115" t="s">
        <v>772</v>
      </c>
    </row>
    <row r="13" spans="1:24">
      <c r="A13" s="135"/>
      <c r="B13" s="135">
        <v>23</v>
      </c>
      <c r="C13" s="82">
        <v>1</v>
      </c>
      <c r="D13" s="82">
        <v>-1</v>
      </c>
      <c r="E13" s="82"/>
      <c r="F13" s="150" t="s">
        <v>1935</v>
      </c>
      <c r="G13" s="82">
        <v>5</v>
      </c>
      <c r="H13" s="149">
        <v>21.96</v>
      </c>
      <c r="I13" s="149"/>
      <c r="J13" s="149">
        <v>98.72</v>
      </c>
      <c r="K13" s="82"/>
      <c r="L13" s="151">
        <v>95.94</v>
      </c>
      <c r="M13" s="151">
        <v>194.66</v>
      </c>
      <c r="N13" s="152">
        <v>3410000</v>
      </c>
      <c r="O13" s="152">
        <v>200780000</v>
      </c>
      <c r="P13" s="153">
        <v>99598000</v>
      </c>
      <c r="Q13" s="153">
        <v>101182000</v>
      </c>
      <c r="R13" s="87">
        <f t="shared" si="0"/>
        <v>3409717.1334125279</v>
      </c>
      <c r="S13" s="152">
        <v>200780000</v>
      </c>
      <c r="T13" s="87">
        <f t="shared" si="1"/>
        <v>6918235.7430694466</v>
      </c>
      <c r="U13" s="135"/>
      <c r="V13" s="115" t="s">
        <v>1257</v>
      </c>
      <c r="W13" s="115" t="s">
        <v>1257</v>
      </c>
      <c r="X13" s="115" t="s">
        <v>772</v>
      </c>
    </row>
    <row r="14" spans="1:24">
      <c r="A14" s="135"/>
      <c r="B14" s="135">
        <v>23</v>
      </c>
      <c r="C14" s="82">
        <v>1</v>
      </c>
      <c r="D14" s="82">
        <v>-1</v>
      </c>
      <c r="E14" s="82"/>
      <c r="F14" s="150" t="s">
        <v>1936</v>
      </c>
      <c r="G14" s="82">
        <v>5</v>
      </c>
      <c r="H14" s="149">
        <v>27.78</v>
      </c>
      <c r="I14" s="149"/>
      <c r="J14" s="149">
        <v>124.87</v>
      </c>
      <c r="K14" s="82"/>
      <c r="L14" s="151">
        <v>121.34</v>
      </c>
      <c r="M14" s="151">
        <v>246.21</v>
      </c>
      <c r="N14" s="152">
        <v>3410000</v>
      </c>
      <c r="O14" s="152">
        <v>253976000</v>
      </c>
      <c r="P14" s="153">
        <v>125994000</v>
      </c>
      <c r="Q14" s="153">
        <v>127982000</v>
      </c>
      <c r="R14" s="87">
        <f t="shared" si="0"/>
        <v>3410056.791538232</v>
      </c>
      <c r="S14" s="152">
        <v>253976000</v>
      </c>
      <c r="T14" s="87">
        <f t="shared" si="1"/>
        <v>6919318.3010106152</v>
      </c>
      <c r="U14" s="135"/>
      <c r="V14" s="115" t="s">
        <v>1257</v>
      </c>
      <c r="W14" s="115" t="s">
        <v>1257</v>
      </c>
      <c r="X14" s="115" t="s">
        <v>772</v>
      </c>
    </row>
    <row r="15" spans="1:24">
      <c r="A15" s="135"/>
      <c r="B15" s="135">
        <v>23</v>
      </c>
      <c r="C15" s="82">
        <v>1</v>
      </c>
      <c r="D15" s="82">
        <v>-1</v>
      </c>
      <c r="E15" s="82"/>
      <c r="F15" s="150" t="s">
        <v>1937</v>
      </c>
      <c r="G15" s="82">
        <v>5</v>
      </c>
      <c r="H15" s="149">
        <v>27.78</v>
      </c>
      <c r="I15" s="149"/>
      <c r="J15" s="149">
        <v>124.87</v>
      </c>
      <c r="K15" s="82"/>
      <c r="L15" s="151">
        <v>121.34</v>
      </c>
      <c r="M15" s="151">
        <v>246.21</v>
      </c>
      <c r="N15" s="152">
        <v>3410000</v>
      </c>
      <c r="O15" s="152">
        <v>253976000</v>
      </c>
      <c r="P15" s="153">
        <v>125994000</v>
      </c>
      <c r="Q15" s="153">
        <v>127982000</v>
      </c>
      <c r="R15" s="87">
        <f t="shared" si="0"/>
        <v>3410056.791538232</v>
      </c>
      <c r="S15" s="152">
        <v>253976000</v>
      </c>
      <c r="T15" s="87">
        <f t="shared" si="1"/>
        <v>6919318.3010106152</v>
      </c>
      <c r="U15" s="135"/>
      <c r="V15" s="115" t="s">
        <v>1257</v>
      </c>
      <c r="W15" s="115" t="s">
        <v>1257</v>
      </c>
      <c r="X15" s="115" t="s">
        <v>772</v>
      </c>
    </row>
    <row r="16" spans="1:24">
      <c r="A16" s="135"/>
      <c r="B16" s="135">
        <v>23</v>
      </c>
      <c r="C16" s="82">
        <v>1</v>
      </c>
      <c r="D16" s="82">
        <v>-1</v>
      </c>
      <c r="E16" s="135"/>
      <c r="F16" s="150" t="s">
        <v>1938</v>
      </c>
      <c r="G16" s="82">
        <v>5</v>
      </c>
      <c r="H16" s="149">
        <v>21.96</v>
      </c>
      <c r="I16" s="149"/>
      <c r="J16" s="149">
        <v>98.72</v>
      </c>
      <c r="K16" s="82"/>
      <c r="L16" s="151">
        <v>95.94</v>
      </c>
      <c r="M16" s="151">
        <v>194.66</v>
      </c>
      <c r="N16" s="152">
        <v>3410000</v>
      </c>
      <c r="O16" s="152">
        <v>200780000</v>
      </c>
      <c r="P16" s="153">
        <v>99598000</v>
      </c>
      <c r="Q16" s="153">
        <v>101182000</v>
      </c>
      <c r="R16" s="87">
        <f t="shared" si="0"/>
        <v>3409717.1334125279</v>
      </c>
      <c r="S16" s="152">
        <v>200780000</v>
      </c>
      <c r="T16" s="87">
        <f t="shared" si="1"/>
        <v>6918235.7430694466</v>
      </c>
      <c r="U16" s="135"/>
      <c r="V16" s="115" t="s">
        <v>1257</v>
      </c>
      <c r="W16" s="115" t="s">
        <v>1257</v>
      </c>
      <c r="X16" s="115" t="s">
        <v>772</v>
      </c>
    </row>
    <row r="17" spans="1:24">
      <c r="A17" s="135"/>
      <c r="B17" s="135">
        <v>23</v>
      </c>
      <c r="C17" s="82">
        <v>1</v>
      </c>
      <c r="D17" s="82">
        <v>-1</v>
      </c>
      <c r="E17" s="135"/>
      <c r="F17" s="150" t="s">
        <v>1939</v>
      </c>
      <c r="G17" s="82">
        <v>5</v>
      </c>
      <c r="H17" s="149">
        <v>21.96</v>
      </c>
      <c r="I17" s="149"/>
      <c r="J17" s="149">
        <v>98.72</v>
      </c>
      <c r="K17" s="82"/>
      <c r="L17" s="151">
        <v>95.94</v>
      </c>
      <c r="M17" s="151">
        <v>194.66</v>
      </c>
      <c r="N17" s="152">
        <v>3410000</v>
      </c>
      <c r="O17" s="152">
        <v>200780000</v>
      </c>
      <c r="P17" s="153">
        <v>99598000</v>
      </c>
      <c r="Q17" s="153">
        <v>101182000</v>
      </c>
      <c r="R17" s="87">
        <f t="shared" si="0"/>
        <v>3409717.1334125279</v>
      </c>
      <c r="S17" s="152">
        <v>200780000</v>
      </c>
      <c r="T17" s="87">
        <f t="shared" si="1"/>
        <v>6918235.7430694466</v>
      </c>
      <c r="U17" s="135"/>
      <c r="V17" s="115" t="s">
        <v>1257</v>
      </c>
      <c r="W17" s="115" t="s">
        <v>1257</v>
      </c>
      <c r="X17" s="115" t="s">
        <v>772</v>
      </c>
    </row>
    <row r="18" spans="1:24">
      <c r="A18" s="135"/>
      <c r="B18" s="135">
        <v>23</v>
      </c>
      <c r="C18" s="82">
        <v>1</v>
      </c>
      <c r="D18" s="82">
        <v>-1</v>
      </c>
      <c r="E18" s="135"/>
      <c r="F18" s="150" t="s">
        <v>1940</v>
      </c>
      <c r="G18" s="82">
        <v>5</v>
      </c>
      <c r="H18" s="149">
        <v>21.96</v>
      </c>
      <c r="I18" s="149"/>
      <c r="J18" s="149">
        <v>98.72</v>
      </c>
      <c r="K18" s="82"/>
      <c r="L18" s="151">
        <v>95.94</v>
      </c>
      <c r="M18" s="151">
        <v>194.66</v>
      </c>
      <c r="N18" s="152">
        <v>3410000</v>
      </c>
      <c r="O18" s="152">
        <v>200780000</v>
      </c>
      <c r="P18" s="153">
        <v>99598000</v>
      </c>
      <c r="Q18" s="153">
        <v>101182000</v>
      </c>
      <c r="R18" s="87">
        <f t="shared" si="0"/>
        <v>3409717.1334125279</v>
      </c>
      <c r="S18" s="152">
        <v>200780000</v>
      </c>
      <c r="T18" s="87">
        <f t="shared" si="1"/>
        <v>6918235.7430694466</v>
      </c>
      <c r="U18" s="135"/>
      <c r="V18" s="115" t="s">
        <v>1257</v>
      </c>
      <c r="W18" s="115" t="s">
        <v>1257</v>
      </c>
      <c r="X18" s="115" t="s">
        <v>772</v>
      </c>
    </row>
    <row r="19" spans="1:24">
      <c r="A19" s="135"/>
      <c r="B19" s="135">
        <v>23</v>
      </c>
      <c r="C19" s="82">
        <v>1</v>
      </c>
      <c r="D19" s="82">
        <v>-1</v>
      </c>
      <c r="E19" s="135"/>
      <c r="F19" s="150" t="s">
        <v>1941</v>
      </c>
      <c r="G19" s="82">
        <v>5</v>
      </c>
      <c r="H19" s="149">
        <v>30.75</v>
      </c>
      <c r="I19" s="149"/>
      <c r="J19" s="149">
        <v>138.21999999999997</v>
      </c>
      <c r="K19" s="82"/>
      <c r="L19" s="151">
        <v>134.31</v>
      </c>
      <c r="M19" s="151">
        <v>272.52999999999997</v>
      </c>
      <c r="N19" s="152">
        <v>3410000</v>
      </c>
      <c r="O19" s="152">
        <v>281120000</v>
      </c>
      <c r="P19" s="153">
        <v>139464000</v>
      </c>
      <c r="Q19" s="153">
        <v>141656000</v>
      </c>
      <c r="R19" s="87">
        <f t="shared" si="0"/>
        <v>3409981.7049483983</v>
      </c>
      <c r="S19" s="152">
        <v>281120000</v>
      </c>
      <c r="T19" s="87">
        <f t="shared" si="1"/>
        <v>6919233.9665667992</v>
      </c>
      <c r="U19" s="135"/>
      <c r="V19" s="115" t="s">
        <v>1257</v>
      </c>
      <c r="W19" s="115" t="s">
        <v>1257</v>
      </c>
      <c r="X19" s="115" t="s">
        <v>772</v>
      </c>
    </row>
    <row r="20" spans="1:24">
      <c r="A20" s="135"/>
      <c r="B20" s="135">
        <v>23</v>
      </c>
      <c r="C20" s="82">
        <v>1</v>
      </c>
      <c r="D20" s="82">
        <v>-1</v>
      </c>
      <c r="E20" s="135"/>
      <c r="F20" s="150" t="s">
        <v>1942</v>
      </c>
      <c r="G20" s="82">
        <v>5</v>
      </c>
      <c r="H20" s="149">
        <v>26.18</v>
      </c>
      <c r="I20" s="149"/>
      <c r="J20" s="149">
        <v>117.69999999999999</v>
      </c>
      <c r="K20" s="82"/>
      <c r="L20" s="151">
        <v>114.37</v>
      </c>
      <c r="M20" s="151">
        <v>232.07</v>
      </c>
      <c r="N20" s="152">
        <v>3240000</v>
      </c>
      <c r="O20" s="152">
        <v>227448000</v>
      </c>
      <c r="P20" s="153">
        <v>118737000</v>
      </c>
      <c r="Q20" s="153">
        <v>108711000</v>
      </c>
      <c r="R20" s="87">
        <f t="shared" si="0"/>
        <v>3239945.770138463</v>
      </c>
      <c r="S20" s="152">
        <v>227448000</v>
      </c>
      <c r="T20" s="87">
        <f t="shared" si="1"/>
        <v>6574225.8885724675</v>
      </c>
      <c r="U20" s="135"/>
      <c r="V20" s="115" t="s">
        <v>1257</v>
      </c>
      <c r="W20" s="115" t="s">
        <v>1257</v>
      </c>
      <c r="X20" s="115" t="s">
        <v>772</v>
      </c>
    </row>
    <row r="21" spans="1:24">
      <c r="A21" s="135"/>
      <c r="B21" s="135">
        <v>23</v>
      </c>
      <c r="C21" s="82">
        <v>1</v>
      </c>
      <c r="D21" s="82">
        <v>-1</v>
      </c>
      <c r="E21" s="135"/>
      <c r="F21" s="150" t="s">
        <v>1943</v>
      </c>
      <c r="G21" s="82">
        <v>5</v>
      </c>
      <c r="H21" s="149">
        <v>30.62</v>
      </c>
      <c r="I21" s="149"/>
      <c r="J21" s="149">
        <v>137.62</v>
      </c>
      <c r="K21" s="82"/>
      <c r="L21" s="151">
        <v>133.74</v>
      </c>
      <c r="M21" s="151">
        <v>271.36</v>
      </c>
      <c r="N21" s="152">
        <v>3240000</v>
      </c>
      <c r="O21" s="152">
        <v>265971000</v>
      </c>
      <c r="P21" s="153">
        <v>138875000</v>
      </c>
      <c r="Q21" s="153">
        <v>127096000</v>
      </c>
      <c r="R21" s="87">
        <f t="shared" si="0"/>
        <v>3240134.7848121007</v>
      </c>
      <c r="S21" s="152">
        <v>265971000</v>
      </c>
      <c r="T21" s="87">
        <f t="shared" si="1"/>
        <v>6574270.7881457424</v>
      </c>
      <c r="U21" s="135"/>
      <c r="V21" s="115" t="s">
        <v>1257</v>
      </c>
      <c r="W21" s="115" t="s">
        <v>1257</v>
      </c>
      <c r="X21" s="115" t="s">
        <v>772</v>
      </c>
    </row>
    <row r="22" spans="1:24">
      <c r="A22" s="135"/>
      <c r="B22" s="135">
        <v>23</v>
      </c>
      <c r="C22" s="82">
        <v>1</v>
      </c>
      <c r="D22" s="82">
        <v>-1</v>
      </c>
      <c r="E22" s="135"/>
      <c r="F22" s="150" t="s">
        <v>1926</v>
      </c>
      <c r="G22" s="82">
        <v>5</v>
      </c>
      <c r="H22" s="149">
        <v>33.22</v>
      </c>
      <c r="I22" s="149"/>
      <c r="J22" s="149">
        <v>149.30999999999997</v>
      </c>
      <c r="K22" s="82"/>
      <c r="L22" s="151">
        <v>145.1</v>
      </c>
      <c r="M22" s="151">
        <v>294.40999999999997</v>
      </c>
      <c r="N22" s="152">
        <v>3240000</v>
      </c>
      <c r="O22" s="152">
        <v>288554000</v>
      </c>
      <c r="P22" s="153">
        <v>150667000</v>
      </c>
      <c r="Q22" s="153">
        <v>137887000</v>
      </c>
      <c r="R22" s="87">
        <f t="shared" si="0"/>
        <v>3240030.9794543567</v>
      </c>
      <c r="S22" s="152">
        <v>288554000</v>
      </c>
      <c r="T22" s="87">
        <f t="shared" si="1"/>
        <v>6574069.7495600069</v>
      </c>
      <c r="U22" s="135"/>
      <c r="V22" s="115" t="s">
        <v>1257</v>
      </c>
      <c r="W22" s="115" t="s">
        <v>1257</v>
      </c>
      <c r="X22" s="115" t="s">
        <v>772</v>
      </c>
    </row>
    <row r="23" spans="1:24">
      <c r="A23" s="135"/>
      <c r="B23" s="135">
        <v>23</v>
      </c>
      <c r="C23" s="82">
        <v>1</v>
      </c>
      <c r="D23" s="82">
        <v>-1</v>
      </c>
      <c r="E23" s="135"/>
      <c r="F23" s="150" t="s">
        <v>1927</v>
      </c>
      <c r="G23" s="82">
        <v>5</v>
      </c>
      <c r="H23" s="149">
        <v>34.4</v>
      </c>
      <c r="I23" s="149"/>
      <c r="J23" s="149">
        <v>154.61999999999998</v>
      </c>
      <c r="K23" s="82"/>
      <c r="L23" s="151">
        <v>150.27000000000001</v>
      </c>
      <c r="M23" s="151">
        <v>304.89</v>
      </c>
      <c r="N23" s="152">
        <v>2760000</v>
      </c>
      <c r="O23" s="152">
        <v>254554000</v>
      </c>
      <c r="P23" s="153">
        <v>156019000</v>
      </c>
      <c r="Q23" s="153">
        <v>98535000</v>
      </c>
      <c r="R23" s="87">
        <f t="shared" si="0"/>
        <v>2760014.5181746893</v>
      </c>
      <c r="S23" s="152">
        <v>254554000</v>
      </c>
      <c r="T23" s="87">
        <f t="shared" si="1"/>
        <v>5599925.6434836024</v>
      </c>
      <c r="U23" s="135"/>
      <c r="V23" s="115" t="s">
        <v>1257</v>
      </c>
      <c r="W23" s="115" t="s">
        <v>1257</v>
      </c>
      <c r="X23" s="115" t="s">
        <v>772</v>
      </c>
    </row>
    <row r="24" spans="1:24">
      <c r="A24" s="135"/>
      <c r="B24" s="135">
        <v>23</v>
      </c>
      <c r="C24" s="82">
        <v>1</v>
      </c>
      <c r="D24" s="82">
        <v>-1</v>
      </c>
      <c r="E24" s="135"/>
      <c r="F24" s="150" t="s">
        <v>1928</v>
      </c>
      <c r="G24" s="82">
        <v>5</v>
      </c>
      <c r="H24" s="149">
        <v>38.020000000000003</v>
      </c>
      <c r="I24" s="149"/>
      <c r="J24" s="149">
        <v>170.91</v>
      </c>
      <c r="K24" s="82"/>
      <c r="L24" s="151">
        <v>166.08</v>
      </c>
      <c r="M24" s="151">
        <v>336.99</v>
      </c>
      <c r="N24" s="152">
        <v>2760000</v>
      </c>
      <c r="O24" s="152">
        <v>281354000</v>
      </c>
      <c r="P24" s="153">
        <v>172437000</v>
      </c>
      <c r="Q24" s="153">
        <v>108917000</v>
      </c>
      <c r="R24" s="87">
        <f t="shared" si="0"/>
        <v>2760010.2904198789</v>
      </c>
      <c r="S24" s="152">
        <v>281354000</v>
      </c>
      <c r="T24" s="87">
        <f t="shared" si="1"/>
        <v>5600288.2211500183</v>
      </c>
      <c r="U24" s="135"/>
      <c r="V24" s="115" t="s">
        <v>1257</v>
      </c>
      <c r="W24" s="115" t="s">
        <v>1257</v>
      </c>
      <c r="X24" s="115" t="s">
        <v>772</v>
      </c>
    </row>
    <row r="25" spans="1:24">
      <c r="A25" s="135"/>
      <c r="B25" s="135">
        <v>23</v>
      </c>
      <c r="C25" s="82">
        <v>1</v>
      </c>
      <c r="D25" s="82">
        <v>-1</v>
      </c>
      <c r="E25" s="135"/>
      <c r="F25" s="150" t="s">
        <v>1929</v>
      </c>
      <c r="G25" s="82">
        <v>5</v>
      </c>
      <c r="H25" s="149">
        <v>28.56</v>
      </c>
      <c r="I25" s="149"/>
      <c r="J25" s="149">
        <v>128.38</v>
      </c>
      <c r="K25" s="82"/>
      <c r="L25" s="151">
        <v>124.76</v>
      </c>
      <c r="M25" s="151">
        <v>253.14</v>
      </c>
      <c r="N25" s="152">
        <v>2760000</v>
      </c>
      <c r="O25" s="152">
        <v>211333000</v>
      </c>
      <c r="P25" s="153">
        <v>129532000</v>
      </c>
      <c r="Q25" s="153">
        <v>81801000</v>
      </c>
      <c r="R25" s="87">
        <f t="shared" si="0"/>
        <v>2759822.5788232037</v>
      </c>
      <c r="S25" s="152">
        <v>211333000</v>
      </c>
      <c r="T25" s="87">
        <f t="shared" si="1"/>
        <v>5599723.3696962632</v>
      </c>
      <c r="U25" s="135"/>
      <c r="V25" s="115" t="s">
        <v>1257</v>
      </c>
      <c r="W25" s="115" t="s">
        <v>1257</v>
      </c>
      <c r="X25" s="115" t="s">
        <v>772</v>
      </c>
    </row>
    <row r="26" spans="1:24">
      <c r="A26" s="135"/>
      <c r="B26" s="135">
        <v>23</v>
      </c>
      <c r="C26" s="82">
        <v>1</v>
      </c>
      <c r="D26" s="135">
        <v>4</v>
      </c>
      <c r="E26" s="135"/>
      <c r="F26" s="150" t="s">
        <v>1299</v>
      </c>
      <c r="G26" s="82">
        <v>5</v>
      </c>
      <c r="H26" s="149">
        <v>64.290000000000006</v>
      </c>
      <c r="I26" s="149"/>
      <c r="J26" s="149">
        <v>289</v>
      </c>
      <c r="K26" s="82"/>
      <c r="L26" s="151">
        <v>280.85000000000002</v>
      </c>
      <c r="M26" s="151">
        <v>569.85</v>
      </c>
      <c r="N26" s="152">
        <v>5800000</v>
      </c>
      <c r="O26" s="152">
        <v>999804000</v>
      </c>
      <c r="P26" s="153">
        <v>291583000</v>
      </c>
      <c r="Q26" s="153">
        <v>708221000</v>
      </c>
      <c r="R26" s="87">
        <f t="shared" si="0"/>
        <v>5800012.6175004728</v>
      </c>
      <c r="S26" s="152">
        <v>999804000</v>
      </c>
      <c r="T26" s="87">
        <f t="shared" si="1"/>
        <v>11768336.087173382</v>
      </c>
      <c r="U26" s="135"/>
      <c r="V26" s="115" t="s">
        <v>1257</v>
      </c>
      <c r="W26" s="115" t="s">
        <v>1257</v>
      </c>
      <c r="X26" s="115" t="s">
        <v>772</v>
      </c>
    </row>
    <row r="27" spans="1:24">
      <c r="A27" s="135"/>
      <c r="B27" s="135">
        <v>23</v>
      </c>
      <c r="C27" s="82">
        <v>1</v>
      </c>
      <c r="D27" s="135">
        <v>4</v>
      </c>
      <c r="E27" s="135"/>
      <c r="F27" s="150" t="s">
        <v>2481</v>
      </c>
      <c r="G27" s="82">
        <v>5</v>
      </c>
      <c r="H27" s="149">
        <v>66.180000000000007</v>
      </c>
      <c r="I27" s="149"/>
      <c r="J27" s="149">
        <v>297.5</v>
      </c>
      <c r="K27" s="82"/>
      <c r="L27" s="151">
        <v>289.10000000000002</v>
      </c>
      <c r="M27" s="151">
        <v>586.6</v>
      </c>
      <c r="N27" s="152">
        <v>5800000</v>
      </c>
      <c r="O27" s="152">
        <v>1029210000</v>
      </c>
      <c r="P27" s="153">
        <v>300155000</v>
      </c>
      <c r="Q27" s="153">
        <v>729055000</v>
      </c>
      <c r="R27" s="87">
        <f t="shared" si="0"/>
        <v>5800114.4006785136</v>
      </c>
      <c r="S27" s="152">
        <v>1029210000</v>
      </c>
      <c r="T27" s="87">
        <f t="shared" si="1"/>
        <v>11768755.127768993</v>
      </c>
      <c r="U27" s="135"/>
      <c r="V27" s="115" t="s">
        <v>1257</v>
      </c>
      <c r="W27" s="115" t="s">
        <v>1257</v>
      </c>
      <c r="X27" s="115" t="s">
        <v>772</v>
      </c>
    </row>
    <row r="28" spans="1:24">
      <c r="A28" s="135"/>
      <c r="B28" s="135">
        <v>23</v>
      </c>
      <c r="C28" s="82">
        <v>1</v>
      </c>
      <c r="D28" s="135">
        <v>5</v>
      </c>
      <c r="E28" s="135"/>
      <c r="F28" s="150" t="s">
        <v>2482</v>
      </c>
      <c r="G28" s="82">
        <v>5</v>
      </c>
      <c r="H28" s="149">
        <v>33.08</v>
      </c>
      <c r="I28" s="149"/>
      <c r="J28" s="149">
        <v>148.69999999999999</v>
      </c>
      <c r="K28" s="82"/>
      <c r="L28" s="151">
        <v>144.5</v>
      </c>
      <c r="M28" s="151">
        <v>293.2</v>
      </c>
      <c r="N28" s="152">
        <v>5780000</v>
      </c>
      <c r="O28" s="152">
        <v>512628000</v>
      </c>
      <c r="P28" s="153">
        <v>150032000</v>
      </c>
      <c r="Q28" s="153">
        <v>362596000</v>
      </c>
      <c r="R28" s="87">
        <f t="shared" si="0"/>
        <v>5779802.2391846031</v>
      </c>
      <c r="S28" s="152">
        <v>512628000</v>
      </c>
      <c r="T28" s="87">
        <f t="shared" si="1"/>
        <v>11727598.730303984</v>
      </c>
      <c r="U28" s="135"/>
      <c r="V28" s="115" t="s">
        <v>1257</v>
      </c>
      <c r="W28" s="115" t="s">
        <v>1257</v>
      </c>
      <c r="X28" s="115" t="s">
        <v>772</v>
      </c>
    </row>
    <row r="29" spans="1:24">
      <c r="A29" s="135"/>
      <c r="B29" s="135">
        <v>23</v>
      </c>
      <c r="C29" s="82">
        <v>1</v>
      </c>
      <c r="D29" s="135">
        <v>5</v>
      </c>
      <c r="E29" s="135"/>
      <c r="F29" s="150" t="s">
        <v>1159</v>
      </c>
      <c r="G29" s="82">
        <v>5</v>
      </c>
      <c r="H29" s="149">
        <v>31.52</v>
      </c>
      <c r="I29" s="149"/>
      <c r="J29" s="149">
        <v>141.69</v>
      </c>
      <c r="K29" s="82"/>
      <c r="L29" s="151">
        <v>137.69999999999999</v>
      </c>
      <c r="M29" s="151">
        <v>279.39</v>
      </c>
      <c r="N29" s="152">
        <v>5780000</v>
      </c>
      <c r="O29" s="152">
        <v>488525000</v>
      </c>
      <c r="P29" s="153">
        <v>142957000</v>
      </c>
      <c r="Q29" s="153">
        <v>345568000</v>
      </c>
      <c r="R29" s="87">
        <f t="shared" si="0"/>
        <v>5780302.3647444453</v>
      </c>
      <c r="S29" s="152">
        <v>488525000</v>
      </c>
      <c r="T29" s="87">
        <f t="shared" si="1"/>
        <v>11728094.972301746</v>
      </c>
      <c r="U29" s="135"/>
      <c r="V29" s="115" t="s">
        <v>1257</v>
      </c>
      <c r="W29" s="115" t="s">
        <v>1257</v>
      </c>
      <c r="X29" s="115" t="s">
        <v>772</v>
      </c>
    </row>
    <row r="30" spans="1:24">
      <c r="A30" s="135"/>
      <c r="B30" s="135">
        <v>23</v>
      </c>
      <c r="C30" s="82">
        <v>1</v>
      </c>
      <c r="D30" s="135">
        <v>5</v>
      </c>
      <c r="E30" s="135"/>
      <c r="F30" s="150" t="s">
        <v>1160</v>
      </c>
      <c r="G30" s="82">
        <v>5</v>
      </c>
      <c r="H30" s="149">
        <v>31.21</v>
      </c>
      <c r="I30" s="149"/>
      <c r="J30" s="149">
        <v>140.30999999999997</v>
      </c>
      <c r="K30" s="82"/>
      <c r="L30" s="151">
        <v>136.35</v>
      </c>
      <c r="M30" s="151">
        <v>276.65999999999997</v>
      </c>
      <c r="N30" s="152">
        <v>5780000</v>
      </c>
      <c r="O30" s="152">
        <v>483728000</v>
      </c>
      <c r="P30" s="153">
        <v>141551000</v>
      </c>
      <c r="Q30" s="153">
        <v>342177000</v>
      </c>
      <c r="R30" s="87">
        <f t="shared" si="0"/>
        <v>5780021.7828608444</v>
      </c>
      <c r="S30" s="152">
        <v>483728000</v>
      </c>
      <c r="T30" s="87">
        <f t="shared" si="1"/>
        <v>11727912.18515791</v>
      </c>
      <c r="U30" s="135"/>
      <c r="V30" s="115" t="s">
        <v>1257</v>
      </c>
      <c r="W30" s="115" t="s">
        <v>1257</v>
      </c>
      <c r="X30" s="115" t="s">
        <v>772</v>
      </c>
    </row>
    <row r="31" spans="1:24">
      <c r="A31" s="135"/>
      <c r="B31" s="135">
        <v>23</v>
      </c>
      <c r="C31" s="82">
        <v>1</v>
      </c>
      <c r="D31" s="135">
        <v>5</v>
      </c>
      <c r="E31" s="135"/>
      <c r="F31" s="150" t="s">
        <v>1161</v>
      </c>
      <c r="G31" s="82">
        <v>5</v>
      </c>
      <c r="H31" s="149">
        <v>64.290000000000006</v>
      </c>
      <c r="I31" s="149"/>
      <c r="J31" s="149">
        <v>289</v>
      </c>
      <c r="K31" s="82"/>
      <c r="L31" s="151">
        <v>280.85000000000002</v>
      </c>
      <c r="M31" s="151">
        <v>569.85</v>
      </c>
      <c r="N31" s="152">
        <v>5830000</v>
      </c>
      <c r="O31" s="152">
        <v>1004975000</v>
      </c>
      <c r="P31" s="153">
        <v>291583000</v>
      </c>
      <c r="Q31" s="153">
        <v>713392000</v>
      </c>
      <c r="R31" s="87">
        <f t="shared" si="0"/>
        <v>5830010.3623035494</v>
      </c>
      <c r="S31" s="152">
        <v>1004975000</v>
      </c>
      <c r="T31" s="87">
        <f t="shared" si="1"/>
        <v>11829202.082815303</v>
      </c>
      <c r="U31" s="135"/>
      <c r="V31" s="115" t="s">
        <v>1257</v>
      </c>
      <c r="W31" s="115" t="s">
        <v>1257</v>
      </c>
      <c r="X31" s="115" t="s">
        <v>772</v>
      </c>
    </row>
    <row r="32" spans="1:24">
      <c r="A32" s="135"/>
      <c r="B32" s="135">
        <v>23</v>
      </c>
      <c r="C32" s="82">
        <v>1</v>
      </c>
      <c r="D32" s="135">
        <v>5</v>
      </c>
      <c r="E32" s="135"/>
      <c r="F32" s="150" t="s">
        <v>1162</v>
      </c>
      <c r="G32" s="82">
        <v>5</v>
      </c>
      <c r="H32" s="149">
        <v>64.290000000000006</v>
      </c>
      <c r="I32" s="149"/>
      <c r="J32" s="149">
        <v>289</v>
      </c>
      <c r="K32" s="82"/>
      <c r="L32" s="151">
        <v>280.85000000000002</v>
      </c>
      <c r="M32" s="151">
        <v>569.85</v>
      </c>
      <c r="N32" s="152">
        <v>5830000</v>
      </c>
      <c r="O32" s="152">
        <v>1004975000</v>
      </c>
      <c r="P32" s="153">
        <v>291583000</v>
      </c>
      <c r="Q32" s="153">
        <v>713392000</v>
      </c>
      <c r="R32" s="87">
        <f t="shared" si="0"/>
        <v>5830010.3623035494</v>
      </c>
      <c r="S32" s="152">
        <v>1004975000</v>
      </c>
      <c r="T32" s="87">
        <f t="shared" si="1"/>
        <v>11829202.082815303</v>
      </c>
      <c r="U32" s="135"/>
      <c r="V32" s="115" t="s">
        <v>1257</v>
      </c>
      <c r="W32" s="115" t="s">
        <v>1257</v>
      </c>
      <c r="X32" s="115" t="s">
        <v>772</v>
      </c>
    </row>
    <row r="33" spans="1:24">
      <c r="A33" s="135"/>
      <c r="B33" s="135">
        <v>23</v>
      </c>
      <c r="C33" s="82">
        <v>1</v>
      </c>
      <c r="D33" s="135">
        <v>5</v>
      </c>
      <c r="E33" s="135"/>
      <c r="F33" s="150" t="s">
        <v>1163</v>
      </c>
      <c r="G33" s="82">
        <v>5</v>
      </c>
      <c r="H33" s="149">
        <v>31.21</v>
      </c>
      <c r="I33" s="149"/>
      <c r="J33" s="149">
        <v>140.30999999999997</v>
      </c>
      <c r="K33" s="82"/>
      <c r="L33" s="151">
        <v>136.35</v>
      </c>
      <c r="M33" s="151">
        <v>276.65999999999997</v>
      </c>
      <c r="N33" s="152">
        <v>5780000</v>
      </c>
      <c r="O33" s="152">
        <v>483728000</v>
      </c>
      <c r="P33" s="153">
        <v>141551000</v>
      </c>
      <c r="Q33" s="153">
        <v>342177000</v>
      </c>
      <c r="R33" s="87">
        <f t="shared" si="0"/>
        <v>5780021.7828608444</v>
      </c>
      <c r="S33" s="152">
        <v>483728000</v>
      </c>
      <c r="T33" s="87">
        <f t="shared" si="1"/>
        <v>11727912.18515791</v>
      </c>
      <c r="U33" s="135"/>
      <c r="V33" s="115" t="s">
        <v>1257</v>
      </c>
      <c r="W33" s="115" t="s">
        <v>1257</v>
      </c>
      <c r="X33" s="115" t="s">
        <v>772</v>
      </c>
    </row>
    <row r="34" spans="1:24">
      <c r="A34" s="135"/>
      <c r="B34" s="135">
        <v>23</v>
      </c>
      <c r="C34" s="82">
        <v>1</v>
      </c>
      <c r="D34" s="135">
        <v>5</v>
      </c>
      <c r="E34" s="135"/>
      <c r="F34" s="150" t="s">
        <v>1164</v>
      </c>
      <c r="G34" s="82">
        <v>5</v>
      </c>
      <c r="H34" s="149">
        <v>31.52</v>
      </c>
      <c r="I34" s="149"/>
      <c r="J34" s="149">
        <v>141.69</v>
      </c>
      <c r="K34" s="82"/>
      <c r="L34" s="151">
        <v>137.69999999999999</v>
      </c>
      <c r="M34" s="151">
        <v>279.39</v>
      </c>
      <c r="N34" s="152">
        <v>5780000</v>
      </c>
      <c r="O34" s="152">
        <v>488525000</v>
      </c>
      <c r="P34" s="153">
        <v>142957000</v>
      </c>
      <c r="Q34" s="153">
        <v>345568000</v>
      </c>
      <c r="R34" s="87">
        <f t="shared" si="0"/>
        <v>5780302.3647444453</v>
      </c>
      <c r="S34" s="152">
        <v>488525000</v>
      </c>
      <c r="T34" s="87">
        <f t="shared" si="1"/>
        <v>11728094.972301746</v>
      </c>
      <c r="U34" s="135"/>
      <c r="V34" s="115" t="s">
        <v>1257</v>
      </c>
      <c r="W34" s="115" t="s">
        <v>1257</v>
      </c>
      <c r="X34" s="115" t="s">
        <v>772</v>
      </c>
    </row>
    <row r="35" spans="1:24">
      <c r="A35" s="135"/>
      <c r="B35" s="135">
        <v>23</v>
      </c>
      <c r="C35" s="82">
        <v>1</v>
      </c>
      <c r="D35" s="135">
        <v>5</v>
      </c>
      <c r="E35" s="135"/>
      <c r="F35" s="150" t="s">
        <v>1165</v>
      </c>
      <c r="G35" s="82">
        <v>5</v>
      </c>
      <c r="H35" s="149">
        <v>33.08</v>
      </c>
      <c r="I35" s="149"/>
      <c r="J35" s="149">
        <v>148.69999999999999</v>
      </c>
      <c r="K35" s="82"/>
      <c r="L35" s="151">
        <v>144.5</v>
      </c>
      <c r="M35" s="151">
        <v>293.2</v>
      </c>
      <c r="N35" s="152">
        <v>5780000</v>
      </c>
      <c r="O35" s="152">
        <v>512628000</v>
      </c>
      <c r="P35" s="153">
        <v>150032000</v>
      </c>
      <c r="Q35" s="153">
        <v>362596000</v>
      </c>
      <c r="R35" s="87">
        <f t="shared" si="0"/>
        <v>5779802.2391846031</v>
      </c>
      <c r="S35" s="152">
        <v>512628000</v>
      </c>
      <c r="T35" s="87">
        <f t="shared" si="1"/>
        <v>11727598.730303984</v>
      </c>
      <c r="U35" s="135"/>
      <c r="V35" s="115" t="s">
        <v>1257</v>
      </c>
      <c r="W35" s="115" t="s">
        <v>1257</v>
      </c>
      <c r="X35" s="115" t="s">
        <v>772</v>
      </c>
    </row>
    <row r="36" spans="1:24">
      <c r="A36" s="135"/>
      <c r="B36" s="135">
        <v>23</v>
      </c>
      <c r="C36" s="82">
        <v>1</v>
      </c>
      <c r="D36" s="135">
        <v>6</v>
      </c>
      <c r="E36" s="135"/>
      <c r="F36" s="150" t="s">
        <v>1301</v>
      </c>
      <c r="G36" s="82">
        <v>5</v>
      </c>
      <c r="H36" s="149">
        <v>33.08</v>
      </c>
      <c r="I36" s="149"/>
      <c r="J36" s="149">
        <v>148.69999999999999</v>
      </c>
      <c r="K36" s="82"/>
      <c r="L36" s="151">
        <v>144.5</v>
      </c>
      <c r="M36" s="151">
        <v>293.2</v>
      </c>
      <c r="N36" s="152">
        <v>5780000</v>
      </c>
      <c r="O36" s="152">
        <v>512628000</v>
      </c>
      <c r="P36" s="153">
        <v>150032000</v>
      </c>
      <c r="Q36" s="153">
        <v>362596000</v>
      </c>
      <c r="R36" s="87">
        <f t="shared" si="0"/>
        <v>5779802.2391846031</v>
      </c>
      <c r="S36" s="152">
        <v>512628000</v>
      </c>
      <c r="T36" s="87">
        <f t="shared" si="1"/>
        <v>11727598.730303984</v>
      </c>
      <c r="U36" s="135"/>
      <c r="V36" s="115" t="s">
        <v>1257</v>
      </c>
      <c r="W36" s="115" t="s">
        <v>1257</v>
      </c>
      <c r="X36" s="115" t="s">
        <v>772</v>
      </c>
    </row>
    <row r="37" spans="1:24">
      <c r="A37" s="135"/>
      <c r="B37" s="135">
        <v>23</v>
      </c>
      <c r="C37" s="82">
        <v>1</v>
      </c>
      <c r="D37" s="135">
        <v>6</v>
      </c>
      <c r="E37" s="135"/>
      <c r="F37" s="150" t="s">
        <v>1176</v>
      </c>
      <c r="G37" s="82">
        <v>5</v>
      </c>
      <c r="H37" s="149">
        <v>31.52</v>
      </c>
      <c r="I37" s="149"/>
      <c r="J37" s="149">
        <v>141.69</v>
      </c>
      <c r="K37" s="82"/>
      <c r="L37" s="151">
        <v>137.69999999999999</v>
      </c>
      <c r="M37" s="151">
        <v>279.39</v>
      </c>
      <c r="N37" s="152">
        <v>5780000</v>
      </c>
      <c r="O37" s="152">
        <v>488525000</v>
      </c>
      <c r="P37" s="153">
        <v>142957000</v>
      </c>
      <c r="Q37" s="153">
        <v>345568000</v>
      </c>
      <c r="R37" s="87">
        <f t="shared" si="0"/>
        <v>5780302.3647444453</v>
      </c>
      <c r="S37" s="152">
        <v>488525000</v>
      </c>
      <c r="T37" s="87">
        <f t="shared" si="1"/>
        <v>11728094.972301746</v>
      </c>
      <c r="U37" s="135"/>
      <c r="V37" s="115" t="s">
        <v>1257</v>
      </c>
      <c r="W37" s="115" t="s">
        <v>1257</v>
      </c>
      <c r="X37" s="115" t="s">
        <v>772</v>
      </c>
    </row>
    <row r="38" spans="1:24">
      <c r="A38" s="135"/>
      <c r="B38" s="135">
        <v>23</v>
      </c>
      <c r="C38" s="82">
        <v>1</v>
      </c>
      <c r="D38" s="135">
        <v>6</v>
      </c>
      <c r="E38" s="135"/>
      <c r="F38" s="150" t="s">
        <v>1177</v>
      </c>
      <c r="G38" s="82">
        <v>5</v>
      </c>
      <c r="H38" s="149">
        <v>31.21</v>
      </c>
      <c r="I38" s="149"/>
      <c r="J38" s="149">
        <v>140.30999999999997</v>
      </c>
      <c r="K38" s="82"/>
      <c r="L38" s="151">
        <v>136.35</v>
      </c>
      <c r="M38" s="151">
        <v>276.65999999999997</v>
      </c>
      <c r="N38" s="152">
        <v>5780000</v>
      </c>
      <c r="O38" s="152">
        <v>483728000</v>
      </c>
      <c r="P38" s="153">
        <v>141551000</v>
      </c>
      <c r="Q38" s="153">
        <v>342177000</v>
      </c>
      <c r="R38" s="87">
        <f t="shared" si="0"/>
        <v>5780021.7828608444</v>
      </c>
      <c r="S38" s="152">
        <v>483728000</v>
      </c>
      <c r="T38" s="87">
        <f t="shared" si="1"/>
        <v>11727912.18515791</v>
      </c>
      <c r="U38" s="135"/>
      <c r="V38" s="115" t="s">
        <v>1257</v>
      </c>
      <c r="W38" s="115" t="s">
        <v>1257</v>
      </c>
      <c r="X38" s="115" t="s">
        <v>772</v>
      </c>
    </row>
    <row r="39" spans="1:24">
      <c r="A39" s="135"/>
      <c r="B39" s="135">
        <v>23</v>
      </c>
      <c r="C39" s="82">
        <v>1</v>
      </c>
      <c r="D39" s="135">
        <v>6</v>
      </c>
      <c r="E39" s="135"/>
      <c r="F39" s="150" t="s">
        <v>1178</v>
      </c>
      <c r="G39" s="82">
        <v>5</v>
      </c>
      <c r="H39" s="149">
        <v>64.290000000000006</v>
      </c>
      <c r="I39" s="149"/>
      <c r="J39" s="149">
        <v>289</v>
      </c>
      <c r="K39" s="82"/>
      <c r="L39" s="151">
        <v>280.85000000000002</v>
      </c>
      <c r="M39" s="151">
        <v>569.85</v>
      </c>
      <c r="N39" s="152">
        <v>5830000</v>
      </c>
      <c r="O39" s="152">
        <v>1004975000</v>
      </c>
      <c r="P39" s="153">
        <v>291583000</v>
      </c>
      <c r="Q39" s="153">
        <v>713392000</v>
      </c>
      <c r="R39" s="87">
        <f t="shared" si="0"/>
        <v>5830010.3623035494</v>
      </c>
      <c r="S39" s="152">
        <v>1004975000</v>
      </c>
      <c r="T39" s="87">
        <f t="shared" si="1"/>
        <v>11829202.082815303</v>
      </c>
      <c r="U39" s="135"/>
      <c r="V39" s="115" t="s">
        <v>1257</v>
      </c>
      <c r="W39" s="115" t="s">
        <v>1257</v>
      </c>
      <c r="X39" s="115" t="s">
        <v>772</v>
      </c>
    </row>
    <row r="40" spans="1:24">
      <c r="A40" s="135"/>
      <c r="B40" s="135">
        <v>23</v>
      </c>
      <c r="C40" s="82">
        <v>1</v>
      </c>
      <c r="D40" s="135">
        <v>6</v>
      </c>
      <c r="E40" s="135"/>
      <c r="F40" s="150" t="s">
        <v>1179</v>
      </c>
      <c r="G40" s="82">
        <v>5</v>
      </c>
      <c r="H40" s="149">
        <v>64.290000000000006</v>
      </c>
      <c r="I40" s="149"/>
      <c r="J40" s="149">
        <v>289</v>
      </c>
      <c r="K40" s="82"/>
      <c r="L40" s="151">
        <v>280.85000000000002</v>
      </c>
      <c r="M40" s="151">
        <v>569.85</v>
      </c>
      <c r="N40" s="152">
        <v>5830000</v>
      </c>
      <c r="O40" s="152">
        <v>1004975000</v>
      </c>
      <c r="P40" s="153">
        <v>291583000</v>
      </c>
      <c r="Q40" s="153">
        <v>713392000</v>
      </c>
      <c r="R40" s="87">
        <f t="shared" si="0"/>
        <v>5830010.3623035494</v>
      </c>
      <c r="S40" s="152">
        <v>1004975000</v>
      </c>
      <c r="T40" s="87">
        <f t="shared" si="1"/>
        <v>11829202.082815303</v>
      </c>
      <c r="U40" s="135"/>
      <c r="V40" s="115" t="s">
        <v>1257</v>
      </c>
      <c r="W40" s="115" t="s">
        <v>1257</v>
      </c>
      <c r="X40" s="115" t="s">
        <v>772</v>
      </c>
    </row>
    <row r="41" spans="1:24">
      <c r="A41" s="135"/>
      <c r="B41" s="135">
        <v>23</v>
      </c>
      <c r="C41" s="82">
        <v>1</v>
      </c>
      <c r="D41" s="135">
        <v>6</v>
      </c>
      <c r="E41" s="135"/>
      <c r="F41" s="150" t="s">
        <v>1180</v>
      </c>
      <c r="G41" s="82">
        <v>5</v>
      </c>
      <c r="H41" s="149">
        <v>31.21</v>
      </c>
      <c r="I41" s="149"/>
      <c r="J41" s="149">
        <v>140.30999999999997</v>
      </c>
      <c r="K41" s="82"/>
      <c r="L41" s="151">
        <v>136.35</v>
      </c>
      <c r="M41" s="151">
        <v>276.65999999999997</v>
      </c>
      <c r="N41" s="152">
        <v>5780000</v>
      </c>
      <c r="O41" s="152">
        <v>483728000</v>
      </c>
      <c r="P41" s="153">
        <v>141551000</v>
      </c>
      <c r="Q41" s="153">
        <v>342177000</v>
      </c>
      <c r="R41" s="87">
        <f t="shared" si="0"/>
        <v>5780021.7828608444</v>
      </c>
      <c r="S41" s="152">
        <v>483728000</v>
      </c>
      <c r="T41" s="87">
        <f t="shared" si="1"/>
        <v>11727912.18515791</v>
      </c>
      <c r="U41" s="135"/>
      <c r="V41" s="115" t="s">
        <v>1257</v>
      </c>
      <c r="W41" s="115" t="s">
        <v>1257</v>
      </c>
      <c r="X41" s="115" t="s">
        <v>772</v>
      </c>
    </row>
    <row r="42" spans="1:24">
      <c r="A42" s="135"/>
      <c r="B42" s="135">
        <v>23</v>
      </c>
      <c r="C42" s="82">
        <v>1</v>
      </c>
      <c r="D42" s="135">
        <v>6</v>
      </c>
      <c r="E42" s="135"/>
      <c r="F42" s="150" t="s">
        <v>1181</v>
      </c>
      <c r="G42" s="82">
        <v>5</v>
      </c>
      <c r="H42" s="149">
        <v>31.52</v>
      </c>
      <c r="I42" s="149"/>
      <c r="J42" s="149">
        <v>141.69</v>
      </c>
      <c r="K42" s="82"/>
      <c r="L42" s="151">
        <v>137.69999999999999</v>
      </c>
      <c r="M42" s="151">
        <v>279.39</v>
      </c>
      <c r="N42" s="152">
        <v>5780000</v>
      </c>
      <c r="O42" s="152">
        <v>488525000</v>
      </c>
      <c r="P42" s="153">
        <v>142957000</v>
      </c>
      <c r="Q42" s="153">
        <v>345568000</v>
      </c>
      <c r="R42" s="87">
        <f t="shared" si="0"/>
        <v>5780302.3647444453</v>
      </c>
      <c r="S42" s="152">
        <v>488525000</v>
      </c>
      <c r="T42" s="87">
        <f t="shared" si="1"/>
        <v>11728094.972301746</v>
      </c>
      <c r="U42" s="135"/>
      <c r="V42" s="115" t="s">
        <v>1257</v>
      </c>
      <c r="W42" s="115" t="s">
        <v>1257</v>
      </c>
      <c r="X42" s="115" t="s">
        <v>772</v>
      </c>
    </row>
    <row r="43" spans="1:24">
      <c r="A43" s="135"/>
      <c r="B43" s="135">
        <v>23</v>
      </c>
      <c r="C43" s="82">
        <v>1</v>
      </c>
      <c r="D43" s="135">
        <v>6</v>
      </c>
      <c r="E43" s="135"/>
      <c r="F43" s="150" t="s">
        <v>1182</v>
      </c>
      <c r="G43" s="82">
        <v>5</v>
      </c>
      <c r="H43" s="149">
        <v>33.08</v>
      </c>
      <c r="I43" s="149"/>
      <c r="J43" s="149">
        <v>148.69999999999999</v>
      </c>
      <c r="K43" s="82"/>
      <c r="L43" s="151">
        <v>144.5</v>
      </c>
      <c r="M43" s="151">
        <v>293.2</v>
      </c>
      <c r="N43" s="152">
        <v>5780000</v>
      </c>
      <c r="O43" s="152">
        <v>512628000</v>
      </c>
      <c r="P43" s="153">
        <v>150032000</v>
      </c>
      <c r="Q43" s="153">
        <v>362596000</v>
      </c>
      <c r="R43" s="87">
        <f t="shared" si="0"/>
        <v>5779802.2391846031</v>
      </c>
      <c r="S43" s="152">
        <v>512628000</v>
      </c>
      <c r="T43" s="87">
        <f t="shared" si="1"/>
        <v>11727598.730303984</v>
      </c>
      <c r="U43" s="135"/>
      <c r="V43" s="115" t="s">
        <v>1257</v>
      </c>
      <c r="W43" s="115" t="s">
        <v>1257</v>
      </c>
      <c r="X43" s="115" t="s">
        <v>772</v>
      </c>
    </row>
    <row r="44" spans="1:24">
      <c r="A44" s="135"/>
      <c r="B44" s="135">
        <v>23</v>
      </c>
      <c r="C44" s="82">
        <v>1</v>
      </c>
      <c r="D44" s="135">
        <v>7</v>
      </c>
      <c r="E44" s="135"/>
      <c r="F44" s="150" t="s">
        <v>1302</v>
      </c>
      <c r="G44" s="82">
        <v>5</v>
      </c>
      <c r="H44" s="149">
        <v>64.599999999999994</v>
      </c>
      <c r="I44" s="149"/>
      <c r="J44" s="149">
        <v>290.39999999999992</v>
      </c>
      <c r="K44" s="82"/>
      <c r="L44" s="151">
        <v>282.2</v>
      </c>
      <c r="M44" s="151">
        <v>572.59999999999991</v>
      </c>
      <c r="N44" s="152">
        <v>5930000</v>
      </c>
      <c r="O44" s="152">
        <v>1027135000</v>
      </c>
      <c r="P44" s="153">
        <v>292989000</v>
      </c>
      <c r="Q44" s="153">
        <v>734146000</v>
      </c>
      <c r="R44" s="87">
        <f t="shared" si="0"/>
        <v>5929946.9146101745</v>
      </c>
      <c r="S44" s="152">
        <v>1027135000</v>
      </c>
      <c r="T44" s="87">
        <f t="shared" si="1"/>
        <v>12032202.704839777</v>
      </c>
      <c r="U44" s="135"/>
      <c r="V44" s="115" t="s">
        <v>1257</v>
      </c>
      <c r="W44" s="115" t="s">
        <v>1257</v>
      </c>
      <c r="X44" s="115" t="s">
        <v>772</v>
      </c>
    </row>
    <row r="45" spans="1:24">
      <c r="A45" s="135"/>
      <c r="B45" s="135">
        <v>23</v>
      </c>
      <c r="C45" s="82">
        <v>1</v>
      </c>
      <c r="D45" s="135">
        <v>7</v>
      </c>
      <c r="E45" s="135"/>
      <c r="F45" s="150" t="s">
        <v>1193</v>
      </c>
      <c r="G45" s="82">
        <v>5</v>
      </c>
      <c r="H45" s="149">
        <v>31.52</v>
      </c>
      <c r="I45" s="149"/>
      <c r="J45" s="149">
        <v>141.69</v>
      </c>
      <c r="K45" s="82"/>
      <c r="L45" s="151">
        <v>137.69999999999999</v>
      </c>
      <c r="M45" s="151">
        <v>279.39</v>
      </c>
      <c r="N45" s="152">
        <v>5880000</v>
      </c>
      <c r="O45" s="152">
        <v>496977000</v>
      </c>
      <c r="P45" s="153">
        <v>142957000</v>
      </c>
      <c r="Q45" s="153">
        <v>354020000</v>
      </c>
      <c r="R45" s="87">
        <f t="shared" si="0"/>
        <v>5880307.7187935114</v>
      </c>
      <c r="S45" s="152">
        <v>496977000</v>
      </c>
      <c r="T45" s="87">
        <f t="shared" si="1"/>
        <v>11931003.43902483</v>
      </c>
      <c r="U45" s="135"/>
      <c r="V45" s="115" t="s">
        <v>1257</v>
      </c>
      <c r="W45" s="115" t="s">
        <v>1257</v>
      </c>
      <c r="X45" s="115" t="s">
        <v>772</v>
      </c>
    </row>
    <row r="46" spans="1:24">
      <c r="A46" s="135"/>
      <c r="B46" s="135">
        <v>23</v>
      </c>
      <c r="C46" s="82">
        <v>1</v>
      </c>
      <c r="D46" s="135">
        <v>7</v>
      </c>
      <c r="E46" s="135"/>
      <c r="F46" s="150" t="s">
        <v>1194</v>
      </c>
      <c r="G46" s="82">
        <v>5</v>
      </c>
      <c r="H46" s="149">
        <v>31.52</v>
      </c>
      <c r="I46" s="149"/>
      <c r="J46" s="149">
        <v>141.69</v>
      </c>
      <c r="K46" s="82"/>
      <c r="L46" s="151">
        <v>137.69999999999999</v>
      </c>
      <c r="M46" s="151">
        <v>279.39</v>
      </c>
      <c r="N46" s="152">
        <v>5880000</v>
      </c>
      <c r="O46" s="152">
        <v>496977000</v>
      </c>
      <c r="P46" s="153">
        <v>142957000</v>
      </c>
      <c r="Q46" s="153">
        <v>354020000</v>
      </c>
      <c r="R46" s="87">
        <f t="shared" si="0"/>
        <v>5880307.7187935114</v>
      </c>
      <c r="S46" s="152">
        <v>496977000</v>
      </c>
      <c r="T46" s="87">
        <f t="shared" si="1"/>
        <v>11931003.43902483</v>
      </c>
      <c r="U46" s="135"/>
      <c r="V46" s="115" t="s">
        <v>1257</v>
      </c>
      <c r="W46" s="115" t="s">
        <v>1257</v>
      </c>
      <c r="X46" s="115" t="s">
        <v>772</v>
      </c>
    </row>
    <row r="47" spans="1:24">
      <c r="A47" s="135"/>
      <c r="B47" s="135">
        <v>23</v>
      </c>
      <c r="C47" s="82">
        <v>1</v>
      </c>
      <c r="D47" s="135">
        <v>7</v>
      </c>
      <c r="E47" s="135"/>
      <c r="F47" s="150" t="s">
        <v>1195</v>
      </c>
      <c r="G47" s="82">
        <v>5</v>
      </c>
      <c r="H47" s="149">
        <v>31.52</v>
      </c>
      <c r="I47" s="149"/>
      <c r="J47" s="149">
        <v>141.69</v>
      </c>
      <c r="K47" s="82"/>
      <c r="L47" s="151">
        <v>137.69999999999999</v>
      </c>
      <c r="M47" s="151">
        <v>279.39</v>
      </c>
      <c r="N47" s="152">
        <v>5880000</v>
      </c>
      <c r="O47" s="152">
        <v>496977000</v>
      </c>
      <c r="P47" s="153">
        <v>142957000</v>
      </c>
      <c r="Q47" s="153">
        <v>354020000</v>
      </c>
      <c r="R47" s="87">
        <f t="shared" si="0"/>
        <v>5880307.7187935114</v>
      </c>
      <c r="S47" s="152">
        <v>496977000</v>
      </c>
      <c r="T47" s="87">
        <f t="shared" si="1"/>
        <v>11931003.43902483</v>
      </c>
      <c r="U47" s="135"/>
      <c r="V47" s="115" t="s">
        <v>1257</v>
      </c>
      <c r="W47" s="115" t="s">
        <v>1257</v>
      </c>
      <c r="X47" s="115" t="s">
        <v>772</v>
      </c>
    </row>
    <row r="48" spans="1:24">
      <c r="A48" s="135"/>
      <c r="B48" s="135">
        <v>23</v>
      </c>
      <c r="C48" s="82">
        <v>1</v>
      </c>
      <c r="D48" s="135">
        <v>7</v>
      </c>
      <c r="E48" s="135"/>
      <c r="F48" s="150" t="s">
        <v>1196</v>
      </c>
      <c r="G48" s="82">
        <v>5</v>
      </c>
      <c r="H48" s="149">
        <v>31.21</v>
      </c>
      <c r="I48" s="149"/>
      <c r="J48" s="149">
        <v>140.30999999999997</v>
      </c>
      <c r="K48" s="82"/>
      <c r="L48" s="151">
        <v>136.35</v>
      </c>
      <c r="M48" s="151">
        <v>276.65999999999997</v>
      </c>
      <c r="N48" s="152">
        <v>5880000</v>
      </c>
      <c r="O48" s="152">
        <v>492097000</v>
      </c>
      <c r="P48" s="153">
        <v>141551000</v>
      </c>
      <c r="Q48" s="153">
        <v>350546000</v>
      </c>
      <c r="R48" s="87">
        <f t="shared" si="0"/>
        <v>5880022.2010726547</v>
      </c>
      <c r="S48" s="152">
        <v>492097000</v>
      </c>
      <c r="T48" s="87">
        <f t="shared" si="1"/>
        <v>11930817.324156659</v>
      </c>
      <c r="U48" s="135"/>
      <c r="V48" s="115" t="s">
        <v>1257</v>
      </c>
      <c r="W48" s="115" t="s">
        <v>1257</v>
      </c>
      <c r="X48" s="115" t="s">
        <v>772</v>
      </c>
    </row>
    <row r="49" spans="1:24">
      <c r="A49" s="135"/>
      <c r="B49" s="135">
        <v>23</v>
      </c>
      <c r="C49" s="82">
        <v>1</v>
      </c>
      <c r="D49" s="135">
        <v>7</v>
      </c>
      <c r="E49" s="135"/>
      <c r="F49" s="150" t="s">
        <v>1197</v>
      </c>
      <c r="G49" s="82">
        <v>5</v>
      </c>
      <c r="H49" s="149">
        <v>63</v>
      </c>
      <c r="I49" s="149"/>
      <c r="J49" s="149">
        <v>283.21000000000004</v>
      </c>
      <c r="K49" s="82"/>
      <c r="L49" s="151">
        <v>275.22000000000003</v>
      </c>
      <c r="M49" s="151">
        <v>558.43000000000006</v>
      </c>
      <c r="N49" s="152">
        <v>5930000</v>
      </c>
      <c r="O49" s="152">
        <v>1001754000</v>
      </c>
      <c r="P49" s="153">
        <v>285732000</v>
      </c>
      <c r="Q49" s="153">
        <v>716022000</v>
      </c>
      <c r="R49" s="87">
        <f t="shared" si="0"/>
        <v>5930167.5609734068</v>
      </c>
      <c r="S49" s="152">
        <v>1001754000</v>
      </c>
      <c r="T49" s="87">
        <f t="shared" si="1"/>
        <v>12032495.716424605</v>
      </c>
      <c r="U49" s="135"/>
      <c r="V49" s="115" t="s">
        <v>1257</v>
      </c>
      <c r="W49" s="115" t="s">
        <v>1257</v>
      </c>
      <c r="X49" s="115" t="s">
        <v>772</v>
      </c>
    </row>
    <row r="50" spans="1:24">
      <c r="A50" s="135"/>
      <c r="B50" s="135">
        <v>23</v>
      </c>
      <c r="C50" s="82">
        <v>1</v>
      </c>
      <c r="D50" s="135">
        <v>7</v>
      </c>
      <c r="E50" s="135"/>
      <c r="F50" s="150" t="s">
        <v>1198</v>
      </c>
      <c r="G50" s="82">
        <v>5</v>
      </c>
      <c r="H50" s="149">
        <v>63</v>
      </c>
      <c r="I50" s="149"/>
      <c r="J50" s="149">
        <v>283.21000000000004</v>
      </c>
      <c r="K50" s="82"/>
      <c r="L50" s="151">
        <v>275.22000000000003</v>
      </c>
      <c r="M50" s="151">
        <v>558.43000000000006</v>
      </c>
      <c r="N50" s="152">
        <v>5930000</v>
      </c>
      <c r="O50" s="152">
        <v>1001754000</v>
      </c>
      <c r="P50" s="153">
        <v>285732000</v>
      </c>
      <c r="Q50" s="153">
        <v>716022000</v>
      </c>
      <c r="R50" s="87">
        <f t="shared" si="0"/>
        <v>5930167.5609734068</v>
      </c>
      <c r="S50" s="152">
        <v>1001754000</v>
      </c>
      <c r="T50" s="87">
        <f t="shared" si="1"/>
        <v>12032495.716424605</v>
      </c>
      <c r="U50" s="135"/>
      <c r="V50" s="115" t="s">
        <v>1257</v>
      </c>
      <c r="W50" s="115" t="s">
        <v>1257</v>
      </c>
      <c r="X50" s="115" t="s">
        <v>772</v>
      </c>
    </row>
    <row r="51" spans="1:24">
      <c r="A51" s="135"/>
      <c r="B51" s="135">
        <v>23</v>
      </c>
      <c r="C51" s="82">
        <v>1</v>
      </c>
      <c r="D51" s="135">
        <v>7</v>
      </c>
      <c r="E51" s="135"/>
      <c r="F51" s="150" t="s">
        <v>1199</v>
      </c>
      <c r="G51" s="82">
        <v>5</v>
      </c>
      <c r="H51" s="149">
        <v>31.21</v>
      </c>
      <c r="I51" s="149"/>
      <c r="J51" s="149">
        <v>140.30999999999997</v>
      </c>
      <c r="K51" s="82"/>
      <c r="L51" s="151">
        <v>136.35</v>
      </c>
      <c r="M51" s="151">
        <v>276.65999999999997</v>
      </c>
      <c r="N51" s="152">
        <v>5880000</v>
      </c>
      <c r="O51" s="152">
        <v>492097000</v>
      </c>
      <c r="P51" s="153">
        <v>141551000</v>
      </c>
      <c r="Q51" s="153">
        <v>350546000</v>
      </c>
      <c r="R51" s="87">
        <f t="shared" si="0"/>
        <v>5880022.2010726547</v>
      </c>
      <c r="S51" s="152">
        <v>492097000</v>
      </c>
      <c r="T51" s="87">
        <f t="shared" si="1"/>
        <v>11930817.324156659</v>
      </c>
      <c r="U51" s="135"/>
      <c r="V51" s="115" t="s">
        <v>1257</v>
      </c>
      <c r="W51" s="115" t="s">
        <v>1257</v>
      </c>
      <c r="X51" s="115" t="s">
        <v>772</v>
      </c>
    </row>
    <row r="52" spans="1:24">
      <c r="A52" s="135"/>
      <c r="B52" s="135">
        <v>23</v>
      </c>
      <c r="C52" s="82">
        <v>1</v>
      </c>
      <c r="D52" s="135">
        <v>7</v>
      </c>
      <c r="E52" s="135"/>
      <c r="F52" s="150" t="s">
        <v>1200</v>
      </c>
      <c r="G52" s="82">
        <v>5</v>
      </c>
      <c r="H52" s="149">
        <v>31.52</v>
      </c>
      <c r="I52" s="149"/>
      <c r="J52" s="149">
        <v>141.69</v>
      </c>
      <c r="K52" s="82"/>
      <c r="L52" s="151">
        <v>137.69999999999999</v>
      </c>
      <c r="M52" s="151">
        <v>279.39</v>
      </c>
      <c r="N52" s="152">
        <v>5880000</v>
      </c>
      <c r="O52" s="152">
        <v>496977000</v>
      </c>
      <c r="P52" s="153">
        <v>142957000</v>
      </c>
      <c r="Q52" s="153">
        <v>354020000</v>
      </c>
      <c r="R52" s="87">
        <f t="shared" si="0"/>
        <v>5880307.7187935114</v>
      </c>
      <c r="S52" s="152">
        <v>496977000</v>
      </c>
      <c r="T52" s="87">
        <f t="shared" si="1"/>
        <v>11931003.43902483</v>
      </c>
      <c r="U52" s="135"/>
      <c r="V52" s="115" t="s">
        <v>1257</v>
      </c>
      <c r="W52" s="115" t="s">
        <v>1257</v>
      </c>
      <c r="X52" s="115" t="s">
        <v>772</v>
      </c>
    </row>
    <row r="53" spans="1:24">
      <c r="A53" s="135"/>
      <c r="B53" s="135">
        <v>23</v>
      </c>
      <c r="C53" s="82">
        <v>1</v>
      </c>
      <c r="D53" s="135">
        <v>7</v>
      </c>
      <c r="E53" s="135"/>
      <c r="F53" s="150" t="s">
        <v>1201</v>
      </c>
      <c r="G53" s="82">
        <v>5</v>
      </c>
      <c r="H53" s="149">
        <v>31.52</v>
      </c>
      <c r="I53" s="149"/>
      <c r="J53" s="149">
        <v>141.69</v>
      </c>
      <c r="K53" s="82"/>
      <c r="L53" s="151">
        <v>137.69999999999999</v>
      </c>
      <c r="M53" s="151">
        <v>279.39</v>
      </c>
      <c r="N53" s="152">
        <v>5880000</v>
      </c>
      <c r="O53" s="152">
        <v>496977000</v>
      </c>
      <c r="P53" s="153">
        <v>142957000</v>
      </c>
      <c r="Q53" s="153">
        <v>354020000</v>
      </c>
      <c r="R53" s="87">
        <f t="shared" si="0"/>
        <v>5880307.7187935114</v>
      </c>
      <c r="S53" s="152">
        <v>496977000</v>
      </c>
      <c r="T53" s="87">
        <f t="shared" si="1"/>
        <v>11931003.43902483</v>
      </c>
      <c r="U53" s="135"/>
      <c r="V53" s="115" t="s">
        <v>1257</v>
      </c>
      <c r="W53" s="115" t="s">
        <v>1257</v>
      </c>
      <c r="X53" s="115" t="s">
        <v>772</v>
      </c>
    </row>
    <row r="54" spans="1:24">
      <c r="A54" s="135"/>
      <c r="B54" s="135">
        <v>23</v>
      </c>
      <c r="C54" s="82">
        <v>1</v>
      </c>
      <c r="D54" s="135">
        <v>7</v>
      </c>
      <c r="E54" s="135"/>
      <c r="F54" s="150" t="s">
        <v>1202</v>
      </c>
      <c r="G54" s="82">
        <v>5</v>
      </c>
      <c r="H54" s="149">
        <v>31.52</v>
      </c>
      <c r="I54" s="149"/>
      <c r="J54" s="149">
        <v>141.69</v>
      </c>
      <c r="K54" s="82"/>
      <c r="L54" s="151">
        <v>137.69999999999999</v>
      </c>
      <c r="M54" s="151">
        <v>279.39</v>
      </c>
      <c r="N54" s="152">
        <v>5880000</v>
      </c>
      <c r="O54" s="152">
        <v>496977000</v>
      </c>
      <c r="P54" s="153">
        <v>142957000</v>
      </c>
      <c r="Q54" s="153">
        <v>354020000</v>
      </c>
      <c r="R54" s="87">
        <f t="shared" si="0"/>
        <v>5880307.7187935114</v>
      </c>
      <c r="S54" s="152">
        <v>496977000</v>
      </c>
      <c r="T54" s="87">
        <f t="shared" si="1"/>
        <v>11931003.43902483</v>
      </c>
      <c r="U54" s="135"/>
      <c r="V54" s="115" t="s">
        <v>1257</v>
      </c>
      <c r="W54" s="115" t="s">
        <v>1257</v>
      </c>
      <c r="X54" s="115" t="s">
        <v>772</v>
      </c>
    </row>
    <row r="55" spans="1:24">
      <c r="A55" s="135"/>
      <c r="B55" s="135">
        <v>23</v>
      </c>
      <c r="C55" s="82">
        <v>1</v>
      </c>
      <c r="D55" s="135">
        <v>7</v>
      </c>
      <c r="E55" s="135"/>
      <c r="F55" s="150" t="s">
        <v>1203</v>
      </c>
      <c r="G55" s="82">
        <v>5</v>
      </c>
      <c r="H55" s="149">
        <v>64.599999999999994</v>
      </c>
      <c r="I55" s="149"/>
      <c r="J55" s="149">
        <v>290.39999999999992</v>
      </c>
      <c r="K55" s="82"/>
      <c r="L55" s="151">
        <v>282.2</v>
      </c>
      <c r="M55" s="151">
        <v>572.59999999999991</v>
      </c>
      <c r="N55" s="152">
        <v>5930000</v>
      </c>
      <c r="O55" s="152">
        <v>1027135000</v>
      </c>
      <c r="P55" s="153">
        <v>292989000</v>
      </c>
      <c r="Q55" s="153">
        <v>734146000</v>
      </c>
      <c r="R55" s="87">
        <f t="shared" si="0"/>
        <v>5929946.9146101745</v>
      </c>
      <c r="S55" s="152">
        <v>1027135000</v>
      </c>
      <c r="T55" s="87">
        <f t="shared" si="1"/>
        <v>12032202.704839777</v>
      </c>
      <c r="U55" s="135"/>
      <c r="V55" s="115" t="s">
        <v>1257</v>
      </c>
      <c r="W55" s="115" t="s">
        <v>1257</v>
      </c>
      <c r="X55" s="115" t="s">
        <v>772</v>
      </c>
    </row>
    <row r="56" spans="1:24">
      <c r="A56" s="135"/>
      <c r="B56" s="135">
        <v>23</v>
      </c>
      <c r="C56" s="82">
        <v>1</v>
      </c>
      <c r="D56" s="135">
        <v>8</v>
      </c>
      <c r="E56" s="135"/>
      <c r="F56" s="150" t="s">
        <v>1303</v>
      </c>
      <c r="G56" s="82">
        <v>5</v>
      </c>
      <c r="H56" s="149">
        <v>64.599999999999994</v>
      </c>
      <c r="I56" s="149"/>
      <c r="J56" s="149">
        <v>290.39999999999992</v>
      </c>
      <c r="K56" s="82"/>
      <c r="L56" s="151">
        <v>282.2</v>
      </c>
      <c r="M56" s="151">
        <v>572.59999999999991</v>
      </c>
      <c r="N56" s="152">
        <v>5780000</v>
      </c>
      <c r="O56" s="152">
        <v>1001153000</v>
      </c>
      <c r="P56" s="153">
        <v>292989000</v>
      </c>
      <c r="Q56" s="153">
        <v>708164000</v>
      </c>
      <c r="R56" s="87">
        <f t="shared" si="0"/>
        <v>5779945.3269557748</v>
      </c>
      <c r="S56" s="152">
        <v>1001153000</v>
      </c>
      <c r="T56" s="87">
        <f t="shared" si="1"/>
        <v>11727840.872483615</v>
      </c>
      <c r="U56" s="135"/>
      <c r="V56" s="115" t="s">
        <v>1257</v>
      </c>
      <c r="W56" s="115" t="s">
        <v>1257</v>
      </c>
      <c r="X56" s="115" t="s">
        <v>772</v>
      </c>
    </row>
    <row r="57" spans="1:24">
      <c r="A57" s="135"/>
      <c r="B57" s="135">
        <v>23</v>
      </c>
      <c r="C57" s="82">
        <v>1</v>
      </c>
      <c r="D57" s="135">
        <v>8</v>
      </c>
      <c r="E57" s="135"/>
      <c r="F57" s="150" t="s">
        <v>1210</v>
      </c>
      <c r="G57" s="82">
        <v>5</v>
      </c>
      <c r="H57" s="149">
        <v>31.52</v>
      </c>
      <c r="I57" s="149"/>
      <c r="J57" s="149">
        <v>141.69</v>
      </c>
      <c r="K57" s="82"/>
      <c r="L57" s="151">
        <v>137.69999999999999</v>
      </c>
      <c r="M57" s="151">
        <v>279.39</v>
      </c>
      <c r="N57" s="152">
        <v>5730000</v>
      </c>
      <c r="O57" s="152">
        <v>484299000</v>
      </c>
      <c r="P57" s="153">
        <v>142957000</v>
      </c>
      <c r="Q57" s="153">
        <v>341342000</v>
      </c>
      <c r="R57" s="87">
        <f t="shared" si="0"/>
        <v>5730299.6877199123</v>
      </c>
      <c r="S57" s="152">
        <v>484299000</v>
      </c>
      <c r="T57" s="87">
        <f t="shared" si="1"/>
        <v>11626640.738940205</v>
      </c>
      <c r="U57" s="135"/>
      <c r="V57" s="115" t="s">
        <v>1257</v>
      </c>
      <c r="W57" s="115" t="s">
        <v>1257</v>
      </c>
      <c r="X57" s="115" t="s">
        <v>772</v>
      </c>
    </row>
    <row r="58" spans="1:24">
      <c r="A58" s="135"/>
      <c r="B58" s="135">
        <v>23</v>
      </c>
      <c r="C58" s="82">
        <v>1</v>
      </c>
      <c r="D58" s="135">
        <v>8</v>
      </c>
      <c r="E58" s="135"/>
      <c r="F58" s="150" t="s">
        <v>1211</v>
      </c>
      <c r="G58" s="82">
        <v>5</v>
      </c>
      <c r="H58" s="149">
        <v>31.52</v>
      </c>
      <c r="I58" s="149"/>
      <c r="J58" s="149">
        <v>141.69</v>
      </c>
      <c r="K58" s="82"/>
      <c r="L58" s="151">
        <v>137.69999999999999</v>
      </c>
      <c r="M58" s="151">
        <v>279.39</v>
      </c>
      <c r="N58" s="152">
        <v>5730000</v>
      </c>
      <c r="O58" s="152">
        <v>484299000</v>
      </c>
      <c r="P58" s="153">
        <v>142957000</v>
      </c>
      <c r="Q58" s="153">
        <v>341342000</v>
      </c>
      <c r="R58" s="87">
        <f t="shared" si="0"/>
        <v>5730299.6877199123</v>
      </c>
      <c r="S58" s="152">
        <v>484299000</v>
      </c>
      <c r="T58" s="87">
        <f t="shared" si="1"/>
        <v>11626640.738940205</v>
      </c>
      <c r="U58" s="135"/>
      <c r="V58" s="115" t="s">
        <v>1257</v>
      </c>
      <c r="W58" s="115" t="s">
        <v>1257</v>
      </c>
      <c r="X58" s="115" t="s">
        <v>772</v>
      </c>
    </row>
    <row r="59" spans="1:24">
      <c r="A59" s="135"/>
      <c r="B59" s="135">
        <v>23</v>
      </c>
      <c r="C59" s="82">
        <v>1</v>
      </c>
      <c r="D59" s="135">
        <v>8</v>
      </c>
      <c r="E59" s="135"/>
      <c r="F59" s="150" t="s">
        <v>1212</v>
      </c>
      <c r="G59" s="82">
        <v>5</v>
      </c>
      <c r="H59" s="149">
        <v>31.52</v>
      </c>
      <c r="I59" s="149"/>
      <c r="J59" s="149">
        <v>141.69</v>
      </c>
      <c r="K59" s="82"/>
      <c r="L59" s="151">
        <v>137.69999999999999</v>
      </c>
      <c r="M59" s="151">
        <v>279.39</v>
      </c>
      <c r="N59" s="152">
        <v>5730000</v>
      </c>
      <c r="O59" s="152">
        <v>484299000</v>
      </c>
      <c r="P59" s="153">
        <v>142957000</v>
      </c>
      <c r="Q59" s="153">
        <v>341342000</v>
      </c>
      <c r="R59" s="87">
        <f t="shared" si="0"/>
        <v>5730299.6877199123</v>
      </c>
      <c r="S59" s="152">
        <v>484299000</v>
      </c>
      <c r="T59" s="87">
        <f t="shared" si="1"/>
        <v>11626640.738940205</v>
      </c>
      <c r="U59" s="135"/>
      <c r="V59" s="115" t="s">
        <v>1257</v>
      </c>
      <c r="W59" s="115" t="s">
        <v>1257</v>
      </c>
      <c r="X59" s="115" t="s">
        <v>772</v>
      </c>
    </row>
    <row r="60" spans="1:24">
      <c r="A60" s="135"/>
      <c r="B60" s="135">
        <v>23</v>
      </c>
      <c r="C60" s="82">
        <v>1</v>
      </c>
      <c r="D60" s="135">
        <v>8</v>
      </c>
      <c r="E60" s="135"/>
      <c r="F60" s="150" t="s">
        <v>1213</v>
      </c>
      <c r="G60" s="82">
        <v>5</v>
      </c>
      <c r="H60" s="149">
        <v>31.21</v>
      </c>
      <c r="I60" s="149"/>
      <c r="J60" s="149">
        <v>140.30999999999997</v>
      </c>
      <c r="K60" s="82"/>
      <c r="L60" s="151">
        <v>136.35</v>
      </c>
      <c r="M60" s="151">
        <v>276.65999999999997</v>
      </c>
      <c r="N60" s="152">
        <v>5730000</v>
      </c>
      <c r="O60" s="152">
        <v>479543000</v>
      </c>
      <c r="P60" s="153">
        <v>141551000</v>
      </c>
      <c r="Q60" s="153">
        <v>337992000</v>
      </c>
      <c r="R60" s="87">
        <f t="shared" si="0"/>
        <v>5730015.5993005121</v>
      </c>
      <c r="S60" s="152">
        <v>479543000</v>
      </c>
      <c r="T60" s="87">
        <f t="shared" si="1"/>
        <v>11626447.493234172</v>
      </c>
      <c r="U60" s="135"/>
      <c r="V60" s="115" t="s">
        <v>1257</v>
      </c>
      <c r="W60" s="115" t="s">
        <v>1257</v>
      </c>
      <c r="X60" s="115" t="s">
        <v>772</v>
      </c>
    </row>
    <row r="61" spans="1:24">
      <c r="A61" s="135"/>
      <c r="B61" s="135">
        <v>23</v>
      </c>
      <c r="C61" s="82">
        <v>1</v>
      </c>
      <c r="D61" s="135">
        <v>8</v>
      </c>
      <c r="E61" s="135"/>
      <c r="F61" s="150" t="s">
        <v>1214</v>
      </c>
      <c r="G61" s="82">
        <v>5</v>
      </c>
      <c r="H61" s="149">
        <v>67.790000000000006</v>
      </c>
      <c r="I61" s="149"/>
      <c r="J61" s="149">
        <v>304.73</v>
      </c>
      <c r="K61" s="82"/>
      <c r="L61" s="151">
        <v>296.13</v>
      </c>
      <c r="M61" s="151">
        <v>600.86</v>
      </c>
      <c r="N61" s="152">
        <v>5780000</v>
      </c>
      <c r="O61" s="152">
        <v>1050572000</v>
      </c>
      <c r="P61" s="153">
        <v>307457000</v>
      </c>
      <c r="Q61" s="153">
        <v>743115000</v>
      </c>
      <c r="R61" s="87">
        <f t="shared" si="0"/>
        <v>5779990.8285727091</v>
      </c>
      <c r="S61" s="152">
        <v>1050572000</v>
      </c>
      <c r="T61" s="87">
        <f t="shared" si="1"/>
        <v>11727840.101496635</v>
      </c>
      <c r="U61" s="135"/>
      <c r="V61" s="115" t="s">
        <v>1257</v>
      </c>
      <c r="W61" s="115" t="s">
        <v>1257</v>
      </c>
      <c r="X61" s="115" t="s">
        <v>772</v>
      </c>
    </row>
    <row r="62" spans="1:24">
      <c r="A62" s="135"/>
      <c r="B62" s="135">
        <v>23</v>
      </c>
      <c r="C62" s="82">
        <v>1</v>
      </c>
      <c r="D62" s="135">
        <v>8</v>
      </c>
      <c r="E62" s="135"/>
      <c r="F62" s="150" t="s">
        <v>1215</v>
      </c>
      <c r="G62" s="82">
        <v>5</v>
      </c>
      <c r="H62" s="149">
        <v>67.790000000000006</v>
      </c>
      <c r="I62" s="149"/>
      <c r="J62" s="149">
        <v>304.73</v>
      </c>
      <c r="K62" s="82"/>
      <c r="L62" s="151">
        <v>296.13</v>
      </c>
      <c r="M62" s="151">
        <v>600.86</v>
      </c>
      <c r="N62" s="152">
        <v>5780000</v>
      </c>
      <c r="O62" s="152">
        <v>1050572000</v>
      </c>
      <c r="P62" s="153">
        <v>307457000</v>
      </c>
      <c r="Q62" s="153">
        <v>743115000</v>
      </c>
      <c r="R62" s="87">
        <f t="shared" si="0"/>
        <v>5779990.8285727091</v>
      </c>
      <c r="S62" s="152">
        <v>1050572000</v>
      </c>
      <c r="T62" s="87">
        <f t="shared" si="1"/>
        <v>11727840.101496635</v>
      </c>
      <c r="U62" s="135"/>
      <c r="V62" s="115" t="s">
        <v>1257</v>
      </c>
      <c r="W62" s="115" t="s">
        <v>1257</v>
      </c>
      <c r="X62" s="115" t="s">
        <v>772</v>
      </c>
    </row>
    <row r="63" spans="1:24">
      <c r="A63" s="135"/>
      <c r="B63" s="135">
        <v>23</v>
      </c>
      <c r="C63" s="82">
        <v>1</v>
      </c>
      <c r="D63" s="135">
        <v>8</v>
      </c>
      <c r="E63" s="135"/>
      <c r="F63" s="150" t="s">
        <v>1216</v>
      </c>
      <c r="G63" s="82">
        <v>5</v>
      </c>
      <c r="H63" s="149">
        <v>31.21</v>
      </c>
      <c r="I63" s="149"/>
      <c r="J63" s="149">
        <v>140.30999999999997</v>
      </c>
      <c r="K63" s="82"/>
      <c r="L63" s="151">
        <v>136.35</v>
      </c>
      <c r="M63" s="151">
        <v>276.65999999999997</v>
      </c>
      <c r="N63" s="152">
        <v>5730000</v>
      </c>
      <c r="O63" s="152">
        <v>479543000</v>
      </c>
      <c r="P63" s="153">
        <v>141551000</v>
      </c>
      <c r="Q63" s="153">
        <v>337992000</v>
      </c>
      <c r="R63" s="87">
        <f t="shared" si="0"/>
        <v>5730015.5993005121</v>
      </c>
      <c r="S63" s="152">
        <v>479543000</v>
      </c>
      <c r="T63" s="87">
        <f t="shared" si="1"/>
        <v>11626447.493234172</v>
      </c>
      <c r="U63" s="135"/>
      <c r="V63" s="115" t="s">
        <v>1257</v>
      </c>
      <c r="W63" s="115" t="s">
        <v>1257</v>
      </c>
      <c r="X63" s="115" t="s">
        <v>772</v>
      </c>
    </row>
    <row r="64" spans="1:24">
      <c r="A64" s="135"/>
      <c r="B64" s="135">
        <v>23</v>
      </c>
      <c r="C64" s="82">
        <v>1</v>
      </c>
      <c r="D64" s="135">
        <v>8</v>
      </c>
      <c r="E64" s="135"/>
      <c r="F64" s="150" t="s">
        <v>1217</v>
      </c>
      <c r="G64" s="82">
        <v>5</v>
      </c>
      <c r="H64" s="149">
        <v>31.52</v>
      </c>
      <c r="I64" s="149"/>
      <c r="J64" s="149">
        <v>141.69</v>
      </c>
      <c r="K64" s="82"/>
      <c r="L64" s="151">
        <v>137.69999999999999</v>
      </c>
      <c r="M64" s="151">
        <v>279.39</v>
      </c>
      <c r="N64" s="152">
        <v>5730000</v>
      </c>
      <c r="O64" s="152">
        <v>484299000</v>
      </c>
      <c r="P64" s="153">
        <v>142957000</v>
      </c>
      <c r="Q64" s="153">
        <v>341342000</v>
      </c>
      <c r="R64" s="87">
        <f t="shared" si="0"/>
        <v>5730299.6877199123</v>
      </c>
      <c r="S64" s="152">
        <v>484299000</v>
      </c>
      <c r="T64" s="87">
        <f t="shared" si="1"/>
        <v>11626640.738940205</v>
      </c>
      <c r="U64" s="135"/>
      <c r="V64" s="115" t="s">
        <v>1257</v>
      </c>
      <c r="W64" s="115" t="s">
        <v>1257</v>
      </c>
      <c r="X64" s="115" t="s">
        <v>772</v>
      </c>
    </row>
    <row r="65" spans="1:24">
      <c r="A65" s="135"/>
      <c r="B65" s="135">
        <v>23</v>
      </c>
      <c r="C65" s="82">
        <v>1</v>
      </c>
      <c r="D65" s="135">
        <v>8</v>
      </c>
      <c r="E65" s="135"/>
      <c r="F65" s="150" t="s">
        <v>1218</v>
      </c>
      <c r="G65" s="82">
        <v>5</v>
      </c>
      <c r="H65" s="149">
        <v>31.52</v>
      </c>
      <c r="I65" s="149"/>
      <c r="J65" s="149">
        <v>141.69</v>
      </c>
      <c r="K65" s="82"/>
      <c r="L65" s="151">
        <v>137.69999999999999</v>
      </c>
      <c r="M65" s="151">
        <v>279.39</v>
      </c>
      <c r="N65" s="152">
        <v>5730000</v>
      </c>
      <c r="O65" s="152">
        <v>484299000</v>
      </c>
      <c r="P65" s="153">
        <v>142957000</v>
      </c>
      <c r="Q65" s="153">
        <v>341342000</v>
      </c>
      <c r="R65" s="87">
        <f t="shared" si="0"/>
        <v>5730299.6877199123</v>
      </c>
      <c r="S65" s="152">
        <v>484299000</v>
      </c>
      <c r="T65" s="87">
        <f t="shared" si="1"/>
        <v>11626640.738940205</v>
      </c>
      <c r="U65" s="135"/>
      <c r="V65" s="115" t="s">
        <v>1257</v>
      </c>
      <c r="W65" s="115" t="s">
        <v>1257</v>
      </c>
      <c r="X65" s="115" t="s">
        <v>772</v>
      </c>
    </row>
    <row r="66" spans="1:24">
      <c r="A66" s="135"/>
      <c r="B66" s="135">
        <v>23</v>
      </c>
      <c r="C66" s="82">
        <v>1</v>
      </c>
      <c r="D66" s="135">
        <v>8</v>
      </c>
      <c r="E66" s="135"/>
      <c r="F66" s="150" t="s">
        <v>1219</v>
      </c>
      <c r="G66" s="82">
        <v>5</v>
      </c>
      <c r="H66" s="149">
        <v>31.52</v>
      </c>
      <c r="I66" s="149"/>
      <c r="J66" s="149">
        <v>141.69</v>
      </c>
      <c r="K66" s="82"/>
      <c r="L66" s="151">
        <v>137.69999999999999</v>
      </c>
      <c r="M66" s="151">
        <v>279.39</v>
      </c>
      <c r="N66" s="152">
        <v>5730000</v>
      </c>
      <c r="O66" s="152">
        <v>484299000</v>
      </c>
      <c r="P66" s="153">
        <v>142957000</v>
      </c>
      <c r="Q66" s="153">
        <v>341342000</v>
      </c>
      <c r="R66" s="87">
        <f t="shared" si="0"/>
        <v>5730299.6877199123</v>
      </c>
      <c r="S66" s="152">
        <v>484299000</v>
      </c>
      <c r="T66" s="87">
        <f t="shared" si="1"/>
        <v>11626640.738940205</v>
      </c>
      <c r="U66" s="135"/>
      <c r="V66" s="115" t="s">
        <v>1257</v>
      </c>
      <c r="W66" s="115" t="s">
        <v>1257</v>
      </c>
      <c r="X66" s="115" t="s">
        <v>772</v>
      </c>
    </row>
    <row r="67" spans="1:24">
      <c r="A67" s="135"/>
      <c r="B67" s="135">
        <v>23</v>
      </c>
      <c r="C67" s="82">
        <v>1</v>
      </c>
      <c r="D67" s="135">
        <v>8</v>
      </c>
      <c r="E67" s="135"/>
      <c r="F67" s="150" t="s">
        <v>1220</v>
      </c>
      <c r="G67" s="82">
        <v>5</v>
      </c>
      <c r="H67" s="149">
        <v>64.599999999999994</v>
      </c>
      <c r="I67" s="149"/>
      <c r="J67" s="149">
        <v>290.39999999999992</v>
      </c>
      <c r="K67" s="82"/>
      <c r="L67" s="151">
        <v>282.2</v>
      </c>
      <c r="M67" s="151">
        <v>572.59999999999991</v>
      </c>
      <c r="N67" s="152">
        <v>5780000</v>
      </c>
      <c r="O67" s="152">
        <v>1001153000</v>
      </c>
      <c r="P67" s="153">
        <v>292989000</v>
      </c>
      <c r="Q67" s="153">
        <v>708164000</v>
      </c>
      <c r="R67" s="87">
        <f t="shared" ref="R67:R130" si="2">S67/(M67*0.3025)</f>
        <v>5779945.3269557748</v>
      </c>
      <c r="S67" s="152">
        <v>1001153000</v>
      </c>
      <c r="T67" s="87">
        <f t="shared" ref="T67:T130" si="3">S67/(L67*0.3025)</f>
        <v>11727840.872483615</v>
      </c>
      <c r="U67" s="135"/>
      <c r="V67" s="115" t="s">
        <v>1257</v>
      </c>
      <c r="W67" s="115" t="s">
        <v>1257</v>
      </c>
      <c r="X67" s="115" t="s">
        <v>772</v>
      </c>
    </row>
    <row r="68" spans="1:24">
      <c r="A68" s="135"/>
      <c r="B68" s="135">
        <v>23</v>
      </c>
      <c r="C68" s="82">
        <v>1</v>
      </c>
      <c r="D68" s="135">
        <v>9</v>
      </c>
      <c r="E68" s="135"/>
      <c r="F68" s="150" t="s">
        <v>1304</v>
      </c>
      <c r="G68" s="82">
        <v>5</v>
      </c>
      <c r="H68" s="149">
        <v>64.599999999999994</v>
      </c>
      <c r="I68" s="149"/>
      <c r="J68" s="149">
        <v>290.39999999999992</v>
      </c>
      <c r="K68" s="82"/>
      <c r="L68" s="151">
        <v>282.2</v>
      </c>
      <c r="M68" s="151">
        <v>572.59999999999991</v>
      </c>
      <c r="N68" s="152">
        <v>5780000</v>
      </c>
      <c r="O68" s="152">
        <v>1001153000</v>
      </c>
      <c r="P68" s="153">
        <v>292989000</v>
      </c>
      <c r="Q68" s="153">
        <v>708164000</v>
      </c>
      <c r="R68" s="87">
        <f t="shared" si="2"/>
        <v>5779945.3269557748</v>
      </c>
      <c r="S68" s="152">
        <v>1001153000</v>
      </c>
      <c r="T68" s="87">
        <f t="shared" si="3"/>
        <v>11727840.872483615</v>
      </c>
      <c r="U68" s="135"/>
      <c r="V68" s="115" t="s">
        <v>1257</v>
      </c>
      <c r="W68" s="115" t="s">
        <v>1257</v>
      </c>
      <c r="X68" s="115" t="s">
        <v>772</v>
      </c>
    </row>
    <row r="69" spans="1:24">
      <c r="A69" s="135"/>
      <c r="B69" s="135">
        <v>23</v>
      </c>
      <c r="C69" s="82">
        <v>1</v>
      </c>
      <c r="D69" s="135">
        <v>9</v>
      </c>
      <c r="E69" s="135"/>
      <c r="F69" s="150" t="s">
        <v>1227</v>
      </c>
      <c r="G69" s="82">
        <v>5</v>
      </c>
      <c r="H69" s="149">
        <v>31.52</v>
      </c>
      <c r="I69" s="149"/>
      <c r="J69" s="149">
        <v>141.69</v>
      </c>
      <c r="K69" s="82"/>
      <c r="L69" s="151">
        <v>137.69999999999999</v>
      </c>
      <c r="M69" s="151">
        <v>279.39</v>
      </c>
      <c r="N69" s="152">
        <v>5730000</v>
      </c>
      <c r="O69" s="152">
        <v>484299000</v>
      </c>
      <c r="P69" s="153">
        <v>142957000</v>
      </c>
      <c r="Q69" s="153">
        <v>341342000</v>
      </c>
      <c r="R69" s="87">
        <f t="shared" si="2"/>
        <v>5730299.6877199123</v>
      </c>
      <c r="S69" s="152">
        <v>484299000</v>
      </c>
      <c r="T69" s="87">
        <f t="shared" si="3"/>
        <v>11626640.738940205</v>
      </c>
      <c r="U69" s="135"/>
      <c r="V69" s="115" t="s">
        <v>1257</v>
      </c>
      <c r="W69" s="115" t="s">
        <v>1257</v>
      </c>
      <c r="X69" s="115" t="s">
        <v>772</v>
      </c>
    </row>
    <row r="70" spans="1:24">
      <c r="A70" s="135"/>
      <c r="B70" s="135">
        <v>23</v>
      </c>
      <c r="C70" s="82">
        <v>1</v>
      </c>
      <c r="D70" s="135">
        <v>9</v>
      </c>
      <c r="E70" s="135"/>
      <c r="F70" s="150" t="s">
        <v>1228</v>
      </c>
      <c r="G70" s="82">
        <v>5</v>
      </c>
      <c r="H70" s="149">
        <v>31.52</v>
      </c>
      <c r="I70" s="149"/>
      <c r="J70" s="149">
        <v>141.69</v>
      </c>
      <c r="K70" s="82"/>
      <c r="L70" s="151">
        <v>137.69999999999999</v>
      </c>
      <c r="M70" s="151">
        <v>279.39</v>
      </c>
      <c r="N70" s="152">
        <v>5730000</v>
      </c>
      <c r="O70" s="152">
        <v>484299000</v>
      </c>
      <c r="P70" s="153">
        <v>142957000</v>
      </c>
      <c r="Q70" s="153">
        <v>341342000</v>
      </c>
      <c r="R70" s="87">
        <f t="shared" si="2"/>
        <v>5730299.6877199123</v>
      </c>
      <c r="S70" s="152">
        <v>484299000</v>
      </c>
      <c r="T70" s="87">
        <f t="shared" si="3"/>
        <v>11626640.738940205</v>
      </c>
      <c r="U70" s="135"/>
      <c r="V70" s="115" t="s">
        <v>1257</v>
      </c>
      <c r="W70" s="115" t="s">
        <v>1257</v>
      </c>
      <c r="X70" s="115" t="s">
        <v>772</v>
      </c>
    </row>
    <row r="71" spans="1:24">
      <c r="A71" s="135"/>
      <c r="B71" s="135">
        <v>23</v>
      </c>
      <c r="C71" s="82">
        <v>1</v>
      </c>
      <c r="D71" s="135">
        <v>9</v>
      </c>
      <c r="E71" s="135"/>
      <c r="F71" s="150" t="s">
        <v>1229</v>
      </c>
      <c r="G71" s="82">
        <v>5</v>
      </c>
      <c r="H71" s="149">
        <v>31.52</v>
      </c>
      <c r="I71" s="149"/>
      <c r="J71" s="149">
        <v>141.69</v>
      </c>
      <c r="K71" s="82"/>
      <c r="L71" s="151">
        <v>137.69999999999999</v>
      </c>
      <c r="M71" s="151">
        <v>279.39</v>
      </c>
      <c r="N71" s="152">
        <v>5730000</v>
      </c>
      <c r="O71" s="152">
        <v>484299000</v>
      </c>
      <c r="P71" s="153">
        <v>142957000</v>
      </c>
      <c r="Q71" s="153">
        <v>341342000</v>
      </c>
      <c r="R71" s="87">
        <f t="shared" si="2"/>
        <v>5730299.6877199123</v>
      </c>
      <c r="S71" s="152">
        <v>484299000</v>
      </c>
      <c r="T71" s="87">
        <f t="shared" si="3"/>
        <v>11626640.738940205</v>
      </c>
      <c r="U71" s="135"/>
      <c r="V71" s="115" t="s">
        <v>1257</v>
      </c>
      <c r="W71" s="115" t="s">
        <v>1257</v>
      </c>
      <c r="X71" s="115" t="s">
        <v>772</v>
      </c>
    </row>
    <row r="72" spans="1:24">
      <c r="A72" s="135"/>
      <c r="B72" s="135">
        <v>23</v>
      </c>
      <c r="C72" s="82">
        <v>1</v>
      </c>
      <c r="D72" s="135">
        <v>9</v>
      </c>
      <c r="E72" s="135"/>
      <c r="F72" s="150" t="s">
        <v>1230</v>
      </c>
      <c r="G72" s="82">
        <v>5</v>
      </c>
      <c r="H72" s="149">
        <v>31.21</v>
      </c>
      <c r="I72" s="149"/>
      <c r="J72" s="149">
        <v>140.30999999999997</v>
      </c>
      <c r="K72" s="82"/>
      <c r="L72" s="151">
        <v>136.35</v>
      </c>
      <c r="M72" s="151">
        <v>276.65999999999997</v>
      </c>
      <c r="N72" s="152">
        <v>5730000</v>
      </c>
      <c r="O72" s="152">
        <v>479543000</v>
      </c>
      <c r="P72" s="153">
        <v>141551000</v>
      </c>
      <c r="Q72" s="153">
        <v>337992000</v>
      </c>
      <c r="R72" s="87">
        <f t="shared" si="2"/>
        <v>5730015.5993005121</v>
      </c>
      <c r="S72" s="152">
        <v>479543000</v>
      </c>
      <c r="T72" s="87">
        <f t="shared" si="3"/>
        <v>11626447.493234172</v>
      </c>
      <c r="U72" s="135"/>
      <c r="V72" s="115" t="s">
        <v>1257</v>
      </c>
      <c r="W72" s="115" t="s">
        <v>1257</v>
      </c>
      <c r="X72" s="115" t="s">
        <v>772</v>
      </c>
    </row>
    <row r="73" spans="1:24">
      <c r="A73" s="135"/>
      <c r="B73" s="135">
        <v>23</v>
      </c>
      <c r="C73" s="82">
        <v>1</v>
      </c>
      <c r="D73" s="135">
        <v>9</v>
      </c>
      <c r="E73" s="135"/>
      <c r="F73" s="150" t="s">
        <v>1231</v>
      </c>
      <c r="G73" s="82">
        <v>5</v>
      </c>
      <c r="H73" s="149">
        <v>67.790000000000006</v>
      </c>
      <c r="I73" s="149"/>
      <c r="J73" s="149">
        <v>304.73</v>
      </c>
      <c r="K73" s="82"/>
      <c r="L73" s="151">
        <v>296.13</v>
      </c>
      <c r="M73" s="151">
        <v>600.86</v>
      </c>
      <c r="N73" s="152">
        <v>5780000</v>
      </c>
      <c r="O73" s="152">
        <v>1050572000</v>
      </c>
      <c r="P73" s="153">
        <v>307457000</v>
      </c>
      <c r="Q73" s="153">
        <v>743115000</v>
      </c>
      <c r="R73" s="87">
        <f t="shared" si="2"/>
        <v>5779990.8285727091</v>
      </c>
      <c r="S73" s="152">
        <v>1050572000</v>
      </c>
      <c r="T73" s="87">
        <f t="shared" si="3"/>
        <v>11727840.101496635</v>
      </c>
      <c r="U73" s="135"/>
      <c r="V73" s="115" t="s">
        <v>1257</v>
      </c>
      <c r="W73" s="115" t="s">
        <v>1257</v>
      </c>
      <c r="X73" s="115" t="s">
        <v>772</v>
      </c>
    </row>
    <row r="74" spans="1:24">
      <c r="A74" s="135"/>
      <c r="B74" s="135">
        <v>23</v>
      </c>
      <c r="C74" s="82">
        <v>1</v>
      </c>
      <c r="D74" s="135">
        <v>9</v>
      </c>
      <c r="E74" s="135"/>
      <c r="F74" s="150" t="s">
        <v>1232</v>
      </c>
      <c r="G74" s="82">
        <v>5</v>
      </c>
      <c r="H74" s="149">
        <v>67.790000000000006</v>
      </c>
      <c r="I74" s="149"/>
      <c r="J74" s="149">
        <v>304.73</v>
      </c>
      <c r="K74" s="82"/>
      <c r="L74" s="151">
        <v>296.13</v>
      </c>
      <c r="M74" s="151">
        <v>600.86</v>
      </c>
      <c r="N74" s="152">
        <v>5780000</v>
      </c>
      <c r="O74" s="152">
        <v>1050572000</v>
      </c>
      <c r="P74" s="153">
        <v>307457000</v>
      </c>
      <c r="Q74" s="153">
        <v>743115000</v>
      </c>
      <c r="R74" s="87">
        <f t="shared" si="2"/>
        <v>5779990.8285727091</v>
      </c>
      <c r="S74" s="152">
        <v>1050572000</v>
      </c>
      <c r="T74" s="87">
        <f t="shared" si="3"/>
        <v>11727840.101496635</v>
      </c>
      <c r="U74" s="135"/>
      <c r="V74" s="115" t="s">
        <v>1257</v>
      </c>
      <c r="W74" s="115" t="s">
        <v>1257</v>
      </c>
      <c r="X74" s="115" t="s">
        <v>772</v>
      </c>
    </row>
    <row r="75" spans="1:24">
      <c r="A75" s="135"/>
      <c r="B75" s="135">
        <v>23</v>
      </c>
      <c r="C75" s="82">
        <v>1</v>
      </c>
      <c r="D75" s="135">
        <v>9</v>
      </c>
      <c r="E75" s="135"/>
      <c r="F75" s="150" t="s">
        <v>1233</v>
      </c>
      <c r="G75" s="82">
        <v>5</v>
      </c>
      <c r="H75" s="149">
        <v>31.21</v>
      </c>
      <c r="I75" s="149"/>
      <c r="J75" s="149">
        <v>140.30999999999997</v>
      </c>
      <c r="K75" s="82"/>
      <c r="L75" s="151">
        <v>136.35</v>
      </c>
      <c r="M75" s="151">
        <v>276.65999999999997</v>
      </c>
      <c r="N75" s="152">
        <v>5730000</v>
      </c>
      <c r="O75" s="152">
        <v>479543000</v>
      </c>
      <c r="P75" s="153">
        <v>141551000</v>
      </c>
      <c r="Q75" s="153">
        <v>337992000</v>
      </c>
      <c r="R75" s="87">
        <f t="shared" si="2"/>
        <v>5730015.5993005121</v>
      </c>
      <c r="S75" s="152">
        <v>479543000</v>
      </c>
      <c r="T75" s="87">
        <f t="shared" si="3"/>
        <v>11626447.493234172</v>
      </c>
      <c r="U75" s="135"/>
      <c r="V75" s="115" t="s">
        <v>1257</v>
      </c>
      <c r="W75" s="115" t="s">
        <v>1257</v>
      </c>
      <c r="X75" s="115" t="s">
        <v>772</v>
      </c>
    </row>
    <row r="76" spans="1:24">
      <c r="A76" s="135"/>
      <c r="B76" s="135">
        <v>23</v>
      </c>
      <c r="C76" s="82">
        <v>1</v>
      </c>
      <c r="D76" s="135">
        <v>9</v>
      </c>
      <c r="E76" s="135"/>
      <c r="F76" s="150" t="s">
        <v>1234</v>
      </c>
      <c r="G76" s="82">
        <v>5</v>
      </c>
      <c r="H76" s="149">
        <v>31.52</v>
      </c>
      <c r="I76" s="149"/>
      <c r="J76" s="149">
        <v>141.69</v>
      </c>
      <c r="K76" s="82"/>
      <c r="L76" s="151">
        <v>137.69999999999999</v>
      </c>
      <c r="M76" s="151">
        <v>279.39</v>
      </c>
      <c r="N76" s="152">
        <v>5730000</v>
      </c>
      <c r="O76" s="152">
        <v>484299000</v>
      </c>
      <c r="P76" s="153">
        <v>142957000</v>
      </c>
      <c r="Q76" s="153">
        <v>341342000</v>
      </c>
      <c r="R76" s="87">
        <f t="shared" si="2"/>
        <v>5730299.6877199123</v>
      </c>
      <c r="S76" s="152">
        <v>484299000</v>
      </c>
      <c r="T76" s="87">
        <f t="shared" si="3"/>
        <v>11626640.738940205</v>
      </c>
      <c r="U76" s="135"/>
      <c r="V76" s="115" t="s">
        <v>1257</v>
      </c>
      <c r="W76" s="115" t="s">
        <v>1257</v>
      </c>
      <c r="X76" s="115" t="s">
        <v>772</v>
      </c>
    </row>
    <row r="77" spans="1:24">
      <c r="A77" s="135"/>
      <c r="B77" s="135">
        <v>23</v>
      </c>
      <c r="C77" s="82">
        <v>1</v>
      </c>
      <c r="D77" s="135">
        <v>9</v>
      </c>
      <c r="E77" s="135"/>
      <c r="F77" s="150" t="s">
        <v>1235</v>
      </c>
      <c r="G77" s="82">
        <v>5</v>
      </c>
      <c r="H77" s="149">
        <v>31.52</v>
      </c>
      <c r="I77" s="149"/>
      <c r="J77" s="149">
        <v>141.69</v>
      </c>
      <c r="K77" s="82"/>
      <c r="L77" s="151">
        <v>137.69999999999999</v>
      </c>
      <c r="M77" s="151">
        <v>279.39</v>
      </c>
      <c r="N77" s="152">
        <v>5730000</v>
      </c>
      <c r="O77" s="152">
        <v>484299000</v>
      </c>
      <c r="P77" s="153">
        <v>142957000</v>
      </c>
      <c r="Q77" s="153">
        <v>341342000</v>
      </c>
      <c r="R77" s="87">
        <f t="shared" si="2"/>
        <v>5730299.6877199123</v>
      </c>
      <c r="S77" s="152">
        <v>484299000</v>
      </c>
      <c r="T77" s="87">
        <f t="shared" si="3"/>
        <v>11626640.738940205</v>
      </c>
      <c r="U77" s="135"/>
      <c r="V77" s="115" t="s">
        <v>1257</v>
      </c>
      <c r="W77" s="115" t="s">
        <v>1257</v>
      </c>
      <c r="X77" s="115" t="s">
        <v>772</v>
      </c>
    </row>
    <row r="78" spans="1:24">
      <c r="A78" s="135"/>
      <c r="B78" s="135">
        <v>23</v>
      </c>
      <c r="C78" s="82">
        <v>1</v>
      </c>
      <c r="D78" s="135">
        <v>9</v>
      </c>
      <c r="E78" s="135"/>
      <c r="F78" s="150" t="s">
        <v>1236</v>
      </c>
      <c r="G78" s="82">
        <v>5</v>
      </c>
      <c r="H78" s="149">
        <v>31.52</v>
      </c>
      <c r="I78" s="149"/>
      <c r="J78" s="149">
        <v>141.69</v>
      </c>
      <c r="K78" s="82"/>
      <c r="L78" s="151">
        <v>137.69999999999999</v>
      </c>
      <c r="M78" s="151">
        <v>279.39</v>
      </c>
      <c r="N78" s="152">
        <v>5730000</v>
      </c>
      <c r="O78" s="152">
        <v>484299000</v>
      </c>
      <c r="P78" s="153">
        <v>142957000</v>
      </c>
      <c r="Q78" s="153">
        <v>341342000</v>
      </c>
      <c r="R78" s="87">
        <f t="shared" si="2"/>
        <v>5730299.6877199123</v>
      </c>
      <c r="S78" s="152">
        <v>484299000</v>
      </c>
      <c r="T78" s="87">
        <f t="shared" si="3"/>
        <v>11626640.738940205</v>
      </c>
      <c r="U78" s="135"/>
      <c r="V78" s="115" t="s">
        <v>1257</v>
      </c>
      <c r="W78" s="115" t="s">
        <v>1257</v>
      </c>
      <c r="X78" s="115" t="s">
        <v>772</v>
      </c>
    </row>
    <row r="79" spans="1:24">
      <c r="A79" s="135"/>
      <c r="B79" s="135">
        <v>23</v>
      </c>
      <c r="C79" s="82">
        <v>1</v>
      </c>
      <c r="D79" s="135">
        <v>9</v>
      </c>
      <c r="E79" s="135"/>
      <c r="F79" s="150" t="s">
        <v>1237</v>
      </c>
      <c r="G79" s="82">
        <v>5</v>
      </c>
      <c r="H79" s="149">
        <v>64.599999999999994</v>
      </c>
      <c r="I79" s="149"/>
      <c r="J79" s="149">
        <v>290.39999999999992</v>
      </c>
      <c r="K79" s="82"/>
      <c r="L79" s="151">
        <v>282.2</v>
      </c>
      <c r="M79" s="151">
        <v>572.59999999999991</v>
      </c>
      <c r="N79" s="152">
        <v>5780000</v>
      </c>
      <c r="O79" s="152">
        <v>1001153000</v>
      </c>
      <c r="P79" s="153">
        <v>292989000</v>
      </c>
      <c r="Q79" s="153">
        <v>708164000</v>
      </c>
      <c r="R79" s="87">
        <f t="shared" si="2"/>
        <v>5779945.3269557748</v>
      </c>
      <c r="S79" s="152">
        <v>1001153000</v>
      </c>
      <c r="T79" s="87">
        <f t="shared" si="3"/>
        <v>11727840.872483615</v>
      </c>
      <c r="U79" s="135"/>
      <c r="V79" s="115" t="s">
        <v>1257</v>
      </c>
      <c r="W79" s="115" t="s">
        <v>1257</v>
      </c>
      <c r="X79" s="115" t="s">
        <v>772</v>
      </c>
    </row>
    <row r="80" spans="1:24">
      <c r="A80" s="135"/>
      <c r="B80" s="135">
        <v>23</v>
      </c>
      <c r="C80" s="82">
        <v>1</v>
      </c>
      <c r="D80" s="135">
        <v>10</v>
      </c>
      <c r="E80" s="135"/>
      <c r="F80" s="150">
        <v>1001</v>
      </c>
      <c r="G80" s="82">
        <v>5</v>
      </c>
      <c r="H80" s="149">
        <v>69.53</v>
      </c>
      <c r="I80" s="149"/>
      <c r="J80" s="149">
        <v>312.57000000000005</v>
      </c>
      <c r="K80" s="82"/>
      <c r="L80" s="151">
        <v>303.75</v>
      </c>
      <c r="M80" s="151">
        <v>616.32000000000005</v>
      </c>
      <c r="N80" s="152">
        <v>5830000</v>
      </c>
      <c r="O80" s="152">
        <v>1086945000</v>
      </c>
      <c r="P80" s="153">
        <v>315349000</v>
      </c>
      <c r="Q80" s="153">
        <v>771596000</v>
      </c>
      <c r="R80" s="87">
        <f t="shared" si="2"/>
        <v>5830098.9933317881</v>
      </c>
      <c r="S80" s="152">
        <v>1086945000</v>
      </c>
      <c r="T80" s="87">
        <f t="shared" si="3"/>
        <v>11829486.787062546</v>
      </c>
      <c r="U80" s="135"/>
      <c r="V80" s="115" t="s">
        <v>1257</v>
      </c>
      <c r="W80" s="115" t="s">
        <v>1257</v>
      </c>
      <c r="X80" s="115" t="s">
        <v>772</v>
      </c>
    </row>
    <row r="81" spans="1:24">
      <c r="A81" s="135"/>
      <c r="B81" s="135">
        <v>23</v>
      </c>
      <c r="C81" s="82">
        <v>1</v>
      </c>
      <c r="D81" s="135">
        <v>10</v>
      </c>
      <c r="E81" s="135"/>
      <c r="F81" s="150">
        <v>1002</v>
      </c>
      <c r="G81" s="82">
        <v>5</v>
      </c>
      <c r="H81" s="149">
        <v>31.52</v>
      </c>
      <c r="I81" s="149"/>
      <c r="J81" s="149">
        <v>141.69</v>
      </c>
      <c r="K81" s="82"/>
      <c r="L81" s="151">
        <v>137.69999999999999</v>
      </c>
      <c r="M81" s="151">
        <v>279.39</v>
      </c>
      <c r="N81" s="152">
        <v>5780000</v>
      </c>
      <c r="O81" s="152">
        <v>488525000</v>
      </c>
      <c r="P81" s="153">
        <v>142957000</v>
      </c>
      <c r="Q81" s="153">
        <v>345568000</v>
      </c>
      <c r="R81" s="87">
        <f t="shared" si="2"/>
        <v>5780302.3647444453</v>
      </c>
      <c r="S81" s="152">
        <v>488525000</v>
      </c>
      <c r="T81" s="87">
        <f t="shared" si="3"/>
        <v>11728094.972301746</v>
      </c>
      <c r="U81" s="135"/>
      <c r="V81" s="115" t="s">
        <v>1257</v>
      </c>
      <c r="W81" s="115" t="s">
        <v>1257</v>
      </c>
      <c r="X81" s="115" t="s">
        <v>772</v>
      </c>
    </row>
    <row r="82" spans="1:24">
      <c r="A82" s="135"/>
      <c r="B82" s="135">
        <v>23</v>
      </c>
      <c r="C82" s="82">
        <v>1</v>
      </c>
      <c r="D82" s="135">
        <v>10</v>
      </c>
      <c r="E82" s="135"/>
      <c r="F82" s="150">
        <v>1003</v>
      </c>
      <c r="G82" s="82">
        <v>5</v>
      </c>
      <c r="H82" s="149">
        <v>31.52</v>
      </c>
      <c r="I82" s="149"/>
      <c r="J82" s="149">
        <v>141.69</v>
      </c>
      <c r="K82" s="82"/>
      <c r="L82" s="151">
        <v>137.69999999999999</v>
      </c>
      <c r="M82" s="151">
        <v>279.39</v>
      </c>
      <c r="N82" s="152">
        <v>5780000</v>
      </c>
      <c r="O82" s="152">
        <v>488525000</v>
      </c>
      <c r="P82" s="153">
        <v>142957000</v>
      </c>
      <c r="Q82" s="153">
        <v>345568000</v>
      </c>
      <c r="R82" s="87">
        <f t="shared" si="2"/>
        <v>5780302.3647444453</v>
      </c>
      <c r="S82" s="152">
        <v>488525000</v>
      </c>
      <c r="T82" s="87">
        <f t="shared" si="3"/>
        <v>11728094.972301746</v>
      </c>
      <c r="U82" s="135"/>
      <c r="V82" s="115" t="s">
        <v>1257</v>
      </c>
      <c r="W82" s="115" t="s">
        <v>1257</v>
      </c>
      <c r="X82" s="115" t="s">
        <v>772</v>
      </c>
    </row>
    <row r="83" spans="1:24">
      <c r="A83" s="135"/>
      <c r="B83" s="135">
        <v>23</v>
      </c>
      <c r="C83" s="82">
        <v>1</v>
      </c>
      <c r="D83" s="135">
        <v>10</v>
      </c>
      <c r="E83" s="135"/>
      <c r="F83" s="150">
        <v>1004</v>
      </c>
      <c r="G83" s="82">
        <v>5</v>
      </c>
      <c r="H83" s="149">
        <v>31.52</v>
      </c>
      <c r="I83" s="149"/>
      <c r="J83" s="149">
        <v>141.69</v>
      </c>
      <c r="K83" s="82"/>
      <c r="L83" s="151">
        <v>137.69999999999999</v>
      </c>
      <c r="M83" s="151">
        <v>279.39</v>
      </c>
      <c r="N83" s="152">
        <v>5780000</v>
      </c>
      <c r="O83" s="152">
        <v>488525000</v>
      </c>
      <c r="P83" s="153">
        <v>142957000</v>
      </c>
      <c r="Q83" s="153">
        <v>345568000</v>
      </c>
      <c r="R83" s="87">
        <f t="shared" si="2"/>
        <v>5780302.3647444453</v>
      </c>
      <c r="S83" s="152">
        <v>488525000</v>
      </c>
      <c r="T83" s="87">
        <f t="shared" si="3"/>
        <v>11728094.972301746</v>
      </c>
      <c r="U83" s="135"/>
      <c r="V83" s="115" t="s">
        <v>1257</v>
      </c>
      <c r="W83" s="115" t="s">
        <v>1257</v>
      </c>
      <c r="X83" s="115" t="s">
        <v>772</v>
      </c>
    </row>
    <row r="84" spans="1:24">
      <c r="A84" s="135"/>
      <c r="B84" s="135">
        <v>23</v>
      </c>
      <c r="C84" s="82">
        <v>1</v>
      </c>
      <c r="D84" s="135">
        <v>10</v>
      </c>
      <c r="E84" s="135"/>
      <c r="F84" s="150">
        <v>1005</v>
      </c>
      <c r="G84" s="82">
        <v>5</v>
      </c>
      <c r="H84" s="149">
        <v>31.21</v>
      </c>
      <c r="I84" s="149"/>
      <c r="J84" s="149">
        <v>140.30999999999997</v>
      </c>
      <c r="K84" s="82"/>
      <c r="L84" s="151">
        <v>136.35</v>
      </c>
      <c r="M84" s="151">
        <v>276.65999999999997</v>
      </c>
      <c r="N84" s="152">
        <v>5780000</v>
      </c>
      <c r="O84" s="152">
        <v>483728000</v>
      </c>
      <c r="P84" s="153">
        <v>141551000</v>
      </c>
      <c r="Q84" s="153">
        <v>342177000</v>
      </c>
      <c r="R84" s="87">
        <f t="shared" si="2"/>
        <v>5780021.7828608444</v>
      </c>
      <c r="S84" s="152">
        <v>483728000</v>
      </c>
      <c r="T84" s="87">
        <f t="shared" si="3"/>
        <v>11727912.18515791</v>
      </c>
      <c r="U84" s="135"/>
      <c r="V84" s="115" t="s">
        <v>1257</v>
      </c>
      <c r="W84" s="115" t="s">
        <v>1257</v>
      </c>
      <c r="X84" s="115" t="s">
        <v>772</v>
      </c>
    </row>
    <row r="85" spans="1:24">
      <c r="A85" s="135"/>
      <c r="B85" s="135">
        <v>23</v>
      </c>
      <c r="C85" s="82">
        <v>1</v>
      </c>
      <c r="D85" s="135">
        <v>10</v>
      </c>
      <c r="E85" s="135"/>
      <c r="F85" s="150">
        <v>1006</v>
      </c>
      <c r="G85" s="82">
        <v>5</v>
      </c>
      <c r="H85" s="149">
        <v>67.8</v>
      </c>
      <c r="I85" s="149"/>
      <c r="J85" s="149">
        <v>304.78000000000003</v>
      </c>
      <c r="K85" s="82"/>
      <c r="L85" s="151">
        <v>296.18</v>
      </c>
      <c r="M85" s="151">
        <v>600.96</v>
      </c>
      <c r="N85" s="152">
        <v>5830000</v>
      </c>
      <c r="O85" s="152">
        <v>1059835000</v>
      </c>
      <c r="P85" s="153">
        <v>307503000</v>
      </c>
      <c r="Q85" s="153">
        <v>752332000</v>
      </c>
      <c r="R85" s="87">
        <f t="shared" si="2"/>
        <v>5829983.3214515178</v>
      </c>
      <c r="S85" s="152">
        <v>1059835000</v>
      </c>
      <c r="T85" s="87">
        <f t="shared" si="3"/>
        <v>11829248.351878939</v>
      </c>
      <c r="U85" s="135"/>
      <c r="V85" s="115" t="s">
        <v>1257</v>
      </c>
      <c r="W85" s="115" t="s">
        <v>1257</v>
      </c>
      <c r="X85" s="115" t="s">
        <v>772</v>
      </c>
    </row>
    <row r="86" spans="1:24">
      <c r="A86" s="135"/>
      <c r="B86" s="135">
        <v>23</v>
      </c>
      <c r="C86" s="82">
        <v>1</v>
      </c>
      <c r="D86" s="135">
        <v>10</v>
      </c>
      <c r="E86" s="135"/>
      <c r="F86" s="150">
        <v>1007</v>
      </c>
      <c r="G86" s="82">
        <v>5</v>
      </c>
      <c r="H86" s="149">
        <v>67.8</v>
      </c>
      <c r="I86" s="149"/>
      <c r="J86" s="149">
        <v>304.78000000000003</v>
      </c>
      <c r="K86" s="82"/>
      <c r="L86" s="151">
        <v>296.18</v>
      </c>
      <c r="M86" s="151">
        <v>600.96</v>
      </c>
      <c r="N86" s="152">
        <v>5830000</v>
      </c>
      <c r="O86" s="152">
        <v>1059835000</v>
      </c>
      <c r="P86" s="153">
        <v>307503000</v>
      </c>
      <c r="Q86" s="153">
        <v>752332000</v>
      </c>
      <c r="R86" s="87">
        <f t="shared" si="2"/>
        <v>5829983.3214515178</v>
      </c>
      <c r="S86" s="152">
        <v>1059835000</v>
      </c>
      <c r="T86" s="87">
        <f t="shared" si="3"/>
        <v>11829248.351878939</v>
      </c>
      <c r="U86" s="135"/>
      <c r="V86" s="115" t="s">
        <v>1257</v>
      </c>
      <c r="W86" s="115" t="s">
        <v>1257</v>
      </c>
      <c r="X86" s="115" t="s">
        <v>772</v>
      </c>
    </row>
    <row r="87" spans="1:24">
      <c r="A87" s="135"/>
      <c r="B87" s="135">
        <v>23</v>
      </c>
      <c r="C87" s="82">
        <v>1</v>
      </c>
      <c r="D87" s="135">
        <v>10</v>
      </c>
      <c r="E87" s="135"/>
      <c r="F87" s="150">
        <v>1008</v>
      </c>
      <c r="G87" s="82">
        <v>5</v>
      </c>
      <c r="H87" s="149">
        <v>31.21</v>
      </c>
      <c r="I87" s="149"/>
      <c r="J87" s="149">
        <v>140.30999999999997</v>
      </c>
      <c r="K87" s="82"/>
      <c r="L87" s="151">
        <v>136.35</v>
      </c>
      <c r="M87" s="151">
        <v>276.65999999999997</v>
      </c>
      <c r="N87" s="152">
        <v>5780000</v>
      </c>
      <c r="O87" s="152">
        <v>483728000</v>
      </c>
      <c r="P87" s="153">
        <v>141551000</v>
      </c>
      <c r="Q87" s="153">
        <v>342177000</v>
      </c>
      <c r="R87" s="87">
        <f t="shared" si="2"/>
        <v>5780021.7828608444</v>
      </c>
      <c r="S87" s="152">
        <v>483728000</v>
      </c>
      <c r="T87" s="87">
        <f t="shared" si="3"/>
        <v>11727912.18515791</v>
      </c>
      <c r="U87" s="135"/>
      <c r="V87" s="115" t="s">
        <v>1257</v>
      </c>
      <c r="W87" s="115" t="s">
        <v>1257</v>
      </c>
      <c r="X87" s="115" t="s">
        <v>772</v>
      </c>
    </row>
    <row r="88" spans="1:24">
      <c r="A88" s="135"/>
      <c r="B88" s="135">
        <v>23</v>
      </c>
      <c r="C88" s="82">
        <v>1</v>
      </c>
      <c r="D88" s="135">
        <v>10</v>
      </c>
      <c r="E88" s="135"/>
      <c r="F88" s="150">
        <v>1009</v>
      </c>
      <c r="G88" s="82">
        <v>5</v>
      </c>
      <c r="H88" s="149">
        <v>31.52</v>
      </c>
      <c r="I88" s="149"/>
      <c r="J88" s="149">
        <v>141.69</v>
      </c>
      <c r="K88" s="82"/>
      <c r="L88" s="151">
        <v>137.69999999999999</v>
      </c>
      <c r="M88" s="151">
        <v>279.39</v>
      </c>
      <c r="N88" s="152">
        <v>5780000</v>
      </c>
      <c r="O88" s="152">
        <v>488525000</v>
      </c>
      <c r="P88" s="153">
        <v>142957000</v>
      </c>
      <c r="Q88" s="153">
        <v>345568000</v>
      </c>
      <c r="R88" s="87">
        <f t="shared" si="2"/>
        <v>5780302.3647444453</v>
      </c>
      <c r="S88" s="152">
        <v>488525000</v>
      </c>
      <c r="T88" s="87">
        <f t="shared" si="3"/>
        <v>11728094.972301746</v>
      </c>
      <c r="U88" s="135"/>
      <c r="V88" s="115" t="s">
        <v>1257</v>
      </c>
      <c r="W88" s="115" t="s">
        <v>1257</v>
      </c>
      <c r="X88" s="115" t="s">
        <v>772</v>
      </c>
    </row>
    <row r="89" spans="1:24">
      <c r="A89" s="135"/>
      <c r="B89" s="135">
        <v>23</v>
      </c>
      <c r="C89" s="82">
        <v>1</v>
      </c>
      <c r="D89" s="135">
        <v>10</v>
      </c>
      <c r="E89" s="135"/>
      <c r="F89" s="150">
        <v>1010</v>
      </c>
      <c r="G89" s="82">
        <v>5</v>
      </c>
      <c r="H89" s="149">
        <v>31.52</v>
      </c>
      <c r="I89" s="149"/>
      <c r="J89" s="149">
        <v>141.69</v>
      </c>
      <c r="K89" s="82"/>
      <c r="L89" s="151">
        <v>137.69999999999999</v>
      </c>
      <c r="M89" s="151">
        <v>279.39</v>
      </c>
      <c r="N89" s="152">
        <v>5780000</v>
      </c>
      <c r="O89" s="152">
        <v>488525000</v>
      </c>
      <c r="P89" s="153">
        <v>142957000</v>
      </c>
      <c r="Q89" s="153">
        <v>345568000</v>
      </c>
      <c r="R89" s="87">
        <f t="shared" si="2"/>
        <v>5780302.3647444453</v>
      </c>
      <c r="S89" s="152">
        <v>488525000</v>
      </c>
      <c r="T89" s="87">
        <f t="shared" si="3"/>
        <v>11728094.972301746</v>
      </c>
      <c r="U89" s="135"/>
      <c r="V89" s="115" t="s">
        <v>1257</v>
      </c>
      <c r="W89" s="115" t="s">
        <v>1257</v>
      </c>
      <c r="X89" s="115" t="s">
        <v>772</v>
      </c>
    </row>
    <row r="90" spans="1:24">
      <c r="A90" s="135"/>
      <c r="B90" s="135">
        <v>23</v>
      </c>
      <c r="C90" s="82">
        <v>1</v>
      </c>
      <c r="D90" s="135">
        <v>10</v>
      </c>
      <c r="E90" s="135"/>
      <c r="F90" s="150">
        <v>1011</v>
      </c>
      <c r="G90" s="82">
        <v>5</v>
      </c>
      <c r="H90" s="149">
        <v>31.52</v>
      </c>
      <c r="I90" s="149"/>
      <c r="J90" s="149">
        <v>141.69</v>
      </c>
      <c r="K90" s="82"/>
      <c r="L90" s="151">
        <v>137.69999999999999</v>
      </c>
      <c r="M90" s="151">
        <v>279.39</v>
      </c>
      <c r="N90" s="152">
        <v>5780000</v>
      </c>
      <c r="O90" s="152">
        <v>488525000</v>
      </c>
      <c r="P90" s="153">
        <v>142957000</v>
      </c>
      <c r="Q90" s="153">
        <v>345568000</v>
      </c>
      <c r="R90" s="87">
        <f t="shared" si="2"/>
        <v>5780302.3647444453</v>
      </c>
      <c r="S90" s="152">
        <v>488525000</v>
      </c>
      <c r="T90" s="87">
        <f t="shared" si="3"/>
        <v>11728094.972301746</v>
      </c>
      <c r="U90" s="135"/>
      <c r="V90" s="115" t="s">
        <v>1257</v>
      </c>
      <c r="W90" s="115" t="s">
        <v>1257</v>
      </c>
      <c r="X90" s="115" t="s">
        <v>772</v>
      </c>
    </row>
    <row r="91" spans="1:24">
      <c r="A91" s="135"/>
      <c r="B91" s="135">
        <v>23</v>
      </c>
      <c r="C91" s="82">
        <v>1</v>
      </c>
      <c r="D91" s="135">
        <v>10</v>
      </c>
      <c r="E91" s="135"/>
      <c r="F91" s="150">
        <v>1012</v>
      </c>
      <c r="G91" s="82">
        <v>5</v>
      </c>
      <c r="H91" s="149">
        <v>69.53</v>
      </c>
      <c r="I91" s="149"/>
      <c r="J91" s="149">
        <v>312.57000000000005</v>
      </c>
      <c r="K91" s="82"/>
      <c r="L91" s="151">
        <v>303.75</v>
      </c>
      <c r="M91" s="151">
        <v>616.32000000000005</v>
      </c>
      <c r="N91" s="152">
        <v>5830000</v>
      </c>
      <c r="O91" s="152">
        <v>1086945000</v>
      </c>
      <c r="P91" s="153">
        <v>315349000</v>
      </c>
      <c r="Q91" s="153">
        <v>771596000</v>
      </c>
      <c r="R91" s="87">
        <f t="shared" si="2"/>
        <v>5830098.9933317881</v>
      </c>
      <c r="S91" s="152">
        <v>1086945000</v>
      </c>
      <c r="T91" s="87">
        <f t="shared" si="3"/>
        <v>11829486.787062546</v>
      </c>
      <c r="U91" s="135"/>
      <c r="V91" s="115" t="s">
        <v>1257</v>
      </c>
      <c r="W91" s="115" t="s">
        <v>1257</v>
      </c>
      <c r="X91" s="115" t="s">
        <v>772</v>
      </c>
    </row>
    <row r="92" spans="1:24">
      <c r="A92" s="135"/>
      <c r="B92" s="135">
        <v>23</v>
      </c>
      <c r="C92" s="82">
        <v>1</v>
      </c>
      <c r="D92" s="135">
        <v>11</v>
      </c>
      <c r="E92" s="135"/>
      <c r="F92" s="150">
        <v>1101</v>
      </c>
      <c r="G92" s="82">
        <v>5</v>
      </c>
      <c r="H92" s="149">
        <v>69.53</v>
      </c>
      <c r="I92" s="149"/>
      <c r="J92" s="149">
        <v>312.57000000000005</v>
      </c>
      <c r="K92" s="82"/>
      <c r="L92" s="151">
        <v>303.75</v>
      </c>
      <c r="M92" s="151">
        <v>616.32000000000005</v>
      </c>
      <c r="N92" s="152">
        <v>5880000</v>
      </c>
      <c r="O92" s="152">
        <v>1096267000</v>
      </c>
      <c r="P92" s="153">
        <v>315349000</v>
      </c>
      <c r="Q92" s="153">
        <v>780918000</v>
      </c>
      <c r="R92" s="87">
        <f t="shared" si="2"/>
        <v>5880099.8515314572</v>
      </c>
      <c r="S92" s="152">
        <v>1096267000</v>
      </c>
      <c r="T92" s="87">
        <f t="shared" si="3"/>
        <v>11930940.38023331</v>
      </c>
      <c r="U92" s="135"/>
      <c r="V92" s="115" t="s">
        <v>1257</v>
      </c>
      <c r="W92" s="115" t="s">
        <v>1257</v>
      </c>
      <c r="X92" s="115" t="s">
        <v>772</v>
      </c>
    </row>
    <row r="93" spans="1:24">
      <c r="A93" s="135"/>
      <c r="B93" s="135">
        <v>23</v>
      </c>
      <c r="C93" s="82">
        <v>1</v>
      </c>
      <c r="D93" s="135">
        <v>11</v>
      </c>
      <c r="E93" s="135"/>
      <c r="F93" s="150">
        <v>1102</v>
      </c>
      <c r="G93" s="82">
        <v>5</v>
      </c>
      <c r="H93" s="149">
        <v>31.52</v>
      </c>
      <c r="I93" s="149"/>
      <c r="J93" s="149">
        <v>141.69</v>
      </c>
      <c r="K93" s="82"/>
      <c r="L93" s="151">
        <v>137.69999999999999</v>
      </c>
      <c r="M93" s="151">
        <v>279.39</v>
      </c>
      <c r="N93" s="152">
        <v>5830000</v>
      </c>
      <c r="O93" s="152">
        <v>492751000</v>
      </c>
      <c r="P93" s="153">
        <v>142957000</v>
      </c>
      <c r="Q93" s="153">
        <v>349794000</v>
      </c>
      <c r="R93" s="87">
        <f t="shared" si="2"/>
        <v>5830305.0417689783</v>
      </c>
      <c r="S93" s="152">
        <v>492751000</v>
      </c>
      <c r="T93" s="87">
        <f t="shared" si="3"/>
        <v>11829549.205663288</v>
      </c>
      <c r="U93" s="135"/>
      <c r="V93" s="115" t="s">
        <v>1257</v>
      </c>
      <c r="W93" s="115" t="s">
        <v>1257</v>
      </c>
      <c r="X93" s="115" t="s">
        <v>772</v>
      </c>
    </row>
    <row r="94" spans="1:24">
      <c r="A94" s="135"/>
      <c r="B94" s="135">
        <v>23</v>
      </c>
      <c r="C94" s="82">
        <v>1</v>
      </c>
      <c r="D94" s="135">
        <v>11</v>
      </c>
      <c r="E94" s="135"/>
      <c r="F94" s="150">
        <v>1103</v>
      </c>
      <c r="G94" s="82">
        <v>5</v>
      </c>
      <c r="H94" s="149">
        <v>31.52</v>
      </c>
      <c r="I94" s="149"/>
      <c r="J94" s="149">
        <v>141.69</v>
      </c>
      <c r="K94" s="82"/>
      <c r="L94" s="151">
        <v>137.69999999999999</v>
      </c>
      <c r="M94" s="151">
        <v>279.39</v>
      </c>
      <c r="N94" s="152">
        <v>5830000</v>
      </c>
      <c r="O94" s="152">
        <v>492751000</v>
      </c>
      <c r="P94" s="153">
        <v>142957000</v>
      </c>
      <c r="Q94" s="153">
        <v>349794000</v>
      </c>
      <c r="R94" s="87">
        <f t="shared" si="2"/>
        <v>5830305.0417689783</v>
      </c>
      <c r="S94" s="152">
        <v>492751000</v>
      </c>
      <c r="T94" s="87">
        <f t="shared" si="3"/>
        <v>11829549.205663288</v>
      </c>
      <c r="U94" s="135"/>
      <c r="V94" s="115" t="s">
        <v>1257</v>
      </c>
      <c r="W94" s="115" t="s">
        <v>1257</v>
      </c>
      <c r="X94" s="115" t="s">
        <v>772</v>
      </c>
    </row>
    <row r="95" spans="1:24">
      <c r="A95" s="135"/>
      <c r="B95" s="135">
        <v>23</v>
      </c>
      <c r="C95" s="82">
        <v>1</v>
      </c>
      <c r="D95" s="135">
        <v>11</v>
      </c>
      <c r="E95" s="135"/>
      <c r="F95" s="150">
        <v>1104</v>
      </c>
      <c r="G95" s="82">
        <v>5</v>
      </c>
      <c r="H95" s="149">
        <v>31.52</v>
      </c>
      <c r="I95" s="149"/>
      <c r="J95" s="149">
        <v>141.69</v>
      </c>
      <c r="K95" s="82"/>
      <c r="L95" s="151">
        <v>137.69999999999999</v>
      </c>
      <c r="M95" s="151">
        <v>279.39</v>
      </c>
      <c r="N95" s="152">
        <v>5830000</v>
      </c>
      <c r="O95" s="152">
        <v>492751000</v>
      </c>
      <c r="P95" s="153">
        <v>142957000</v>
      </c>
      <c r="Q95" s="153">
        <v>349794000</v>
      </c>
      <c r="R95" s="87">
        <f t="shared" si="2"/>
        <v>5830305.0417689783</v>
      </c>
      <c r="S95" s="152">
        <v>492751000</v>
      </c>
      <c r="T95" s="87">
        <f t="shared" si="3"/>
        <v>11829549.205663288</v>
      </c>
      <c r="U95" s="135"/>
      <c r="V95" s="115" t="s">
        <v>1257</v>
      </c>
      <c r="W95" s="115" t="s">
        <v>1257</v>
      </c>
      <c r="X95" s="115" t="s">
        <v>772</v>
      </c>
    </row>
    <row r="96" spans="1:24">
      <c r="A96" s="135"/>
      <c r="B96" s="135">
        <v>23</v>
      </c>
      <c r="C96" s="82">
        <v>1</v>
      </c>
      <c r="D96" s="135">
        <v>11</v>
      </c>
      <c r="E96" s="135"/>
      <c r="F96" s="150">
        <v>1105</v>
      </c>
      <c r="G96" s="82">
        <v>5</v>
      </c>
      <c r="H96" s="149">
        <v>31.21</v>
      </c>
      <c r="I96" s="149"/>
      <c r="J96" s="149">
        <v>140.30999999999997</v>
      </c>
      <c r="K96" s="82"/>
      <c r="L96" s="151">
        <v>136.35</v>
      </c>
      <c r="M96" s="151">
        <v>276.65999999999997</v>
      </c>
      <c r="N96" s="152">
        <v>5830000</v>
      </c>
      <c r="O96" s="152">
        <v>487912000</v>
      </c>
      <c r="P96" s="153">
        <v>141551000</v>
      </c>
      <c r="Q96" s="153">
        <v>346361000</v>
      </c>
      <c r="R96" s="87">
        <f t="shared" si="2"/>
        <v>5830016.0175123215</v>
      </c>
      <c r="S96" s="152">
        <v>487912000</v>
      </c>
      <c r="T96" s="87">
        <f t="shared" si="3"/>
        <v>11829352.632232921</v>
      </c>
      <c r="U96" s="135"/>
      <c r="V96" s="115" t="s">
        <v>1257</v>
      </c>
      <c r="W96" s="115" t="s">
        <v>1257</v>
      </c>
      <c r="X96" s="115" t="s">
        <v>772</v>
      </c>
    </row>
    <row r="97" spans="1:24">
      <c r="A97" s="135"/>
      <c r="B97" s="135">
        <v>23</v>
      </c>
      <c r="C97" s="82">
        <v>1</v>
      </c>
      <c r="D97" s="135">
        <v>11</v>
      </c>
      <c r="E97" s="135"/>
      <c r="F97" s="150">
        <v>1106</v>
      </c>
      <c r="G97" s="82">
        <v>5</v>
      </c>
      <c r="H97" s="149">
        <v>67.8</v>
      </c>
      <c r="I97" s="149"/>
      <c r="J97" s="149">
        <v>304.78000000000003</v>
      </c>
      <c r="K97" s="82"/>
      <c r="L97" s="151">
        <v>296.18</v>
      </c>
      <c r="M97" s="151">
        <v>600.96</v>
      </c>
      <c r="N97" s="152">
        <v>5880000</v>
      </c>
      <c r="O97" s="152">
        <v>1068925000</v>
      </c>
      <c r="P97" s="153">
        <v>307503000</v>
      </c>
      <c r="Q97" s="153">
        <v>761422000</v>
      </c>
      <c r="R97" s="87">
        <f t="shared" si="2"/>
        <v>5879985.961854971</v>
      </c>
      <c r="S97" s="152">
        <v>1068925000</v>
      </c>
      <c r="T97" s="87">
        <f t="shared" si="3"/>
        <v>11930705.529192936</v>
      </c>
      <c r="U97" s="135"/>
      <c r="V97" s="115" t="s">
        <v>1257</v>
      </c>
      <c r="W97" s="115" t="s">
        <v>1257</v>
      </c>
      <c r="X97" s="115" t="s">
        <v>772</v>
      </c>
    </row>
    <row r="98" spans="1:24">
      <c r="A98" s="135"/>
      <c r="B98" s="135">
        <v>23</v>
      </c>
      <c r="C98" s="82">
        <v>1</v>
      </c>
      <c r="D98" s="135">
        <v>11</v>
      </c>
      <c r="E98" s="135"/>
      <c r="F98" s="150">
        <v>1107</v>
      </c>
      <c r="G98" s="82">
        <v>5</v>
      </c>
      <c r="H98" s="149">
        <v>67.8</v>
      </c>
      <c r="I98" s="149"/>
      <c r="J98" s="149">
        <v>304.78000000000003</v>
      </c>
      <c r="K98" s="82"/>
      <c r="L98" s="151">
        <v>296.18</v>
      </c>
      <c r="M98" s="151">
        <v>600.96</v>
      </c>
      <c r="N98" s="152">
        <v>5880000</v>
      </c>
      <c r="O98" s="152">
        <v>1068925000</v>
      </c>
      <c r="P98" s="153">
        <v>307503000</v>
      </c>
      <c r="Q98" s="153">
        <v>761422000</v>
      </c>
      <c r="R98" s="87">
        <f t="shared" si="2"/>
        <v>5879985.961854971</v>
      </c>
      <c r="S98" s="152">
        <v>1068925000</v>
      </c>
      <c r="T98" s="87">
        <f t="shared" si="3"/>
        <v>11930705.529192936</v>
      </c>
      <c r="U98" s="135"/>
      <c r="V98" s="115" t="s">
        <v>1257</v>
      </c>
      <c r="W98" s="115" t="s">
        <v>1257</v>
      </c>
      <c r="X98" s="115" t="s">
        <v>772</v>
      </c>
    </row>
    <row r="99" spans="1:24">
      <c r="A99" s="135"/>
      <c r="B99" s="135">
        <v>23</v>
      </c>
      <c r="C99" s="82">
        <v>1</v>
      </c>
      <c r="D99" s="135">
        <v>11</v>
      </c>
      <c r="E99" s="135"/>
      <c r="F99" s="150">
        <v>1108</v>
      </c>
      <c r="G99" s="82">
        <v>5</v>
      </c>
      <c r="H99" s="149">
        <v>31.21</v>
      </c>
      <c r="I99" s="149"/>
      <c r="J99" s="149">
        <v>140.30999999999997</v>
      </c>
      <c r="K99" s="82"/>
      <c r="L99" s="151">
        <v>136.35</v>
      </c>
      <c r="M99" s="151">
        <v>276.65999999999997</v>
      </c>
      <c r="N99" s="152">
        <v>5830000</v>
      </c>
      <c r="O99" s="152">
        <v>487912000</v>
      </c>
      <c r="P99" s="153">
        <v>141551000</v>
      </c>
      <c r="Q99" s="153">
        <v>346361000</v>
      </c>
      <c r="R99" s="87">
        <f t="shared" si="2"/>
        <v>5830016.0175123215</v>
      </c>
      <c r="S99" s="152">
        <v>487912000</v>
      </c>
      <c r="T99" s="87">
        <f t="shared" si="3"/>
        <v>11829352.632232921</v>
      </c>
      <c r="U99" s="135"/>
      <c r="V99" s="115" t="s">
        <v>1257</v>
      </c>
      <c r="W99" s="115" t="s">
        <v>1257</v>
      </c>
      <c r="X99" s="115" t="s">
        <v>772</v>
      </c>
    </row>
    <row r="100" spans="1:24">
      <c r="A100" s="135"/>
      <c r="B100" s="135">
        <v>23</v>
      </c>
      <c r="C100" s="82">
        <v>1</v>
      </c>
      <c r="D100" s="135">
        <v>11</v>
      </c>
      <c r="E100" s="135"/>
      <c r="F100" s="150">
        <v>1109</v>
      </c>
      <c r="G100" s="82">
        <v>5</v>
      </c>
      <c r="H100" s="149">
        <v>31.52</v>
      </c>
      <c r="I100" s="149"/>
      <c r="J100" s="149">
        <v>141.69</v>
      </c>
      <c r="K100" s="82"/>
      <c r="L100" s="151">
        <v>137.69999999999999</v>
      </c>
      <c r="M100" s="151">
        <v>279.39</v>
      </c>
      <c r="N100" s="152">
        <v>5830000</v>
      </c>
      <c r="O100" s="152">
        <v>492751000</v>
      </c>
      <c r="P100" s="153">
        <v>142957000</v>
      </c>
      <c r="Q100" s="153">
        <v>349794000</v>
      </c>
      <c r="R100" s="87">
        <f t="shared" si="2"/>
        <v>5830305.0417689783</v>
      </c>
      <c r="S100" s="152">
        <v>492751000</v>
      </c>
      <c r="T100" s="87">
        <f t="shared" si="3"/>
        <v>11829549.205663288</v>
      </c>
      <c r="U100" s="135"/>
      <c r="V100" s="115" t="s">
        <v>1257</v>
      </c>
      <c r="W100" s="115" t="s">
        <v>1257</v>
      </c>
      <c r="X100" s="115" t="s">
        <v>772</v>
      </c>
    </row>
    <row r="101" spans="1:24">
      <c r="A101" s="135"/>
      <c r="B101" s="135">
        <v>23</v>
      </c>
      <c r="C101" s="82">
        <v>1</v>
      </c>
      <c r="D101" s="135">
        <v>11</v>
      </c>
      <c r="E101" s="135"/>
      <c r="F101" s="150">
        <v>1110</v>
      </c>
      <c r="G101" s="82">
        <v>5</v>
      </c>
      <c r="H101" s="149">
        <v>31.52</v>
      </c>
      <c r="I101" s="149"/>
      <c r="J101" s="149">
        <v>141.69</v>
      </c>
      <c r="K101" s="82"/>
      <c r="L101" s="151">
        <v>137.69999999999999</v>
      </c>
      <c r="M101" s="151">
        <v>279.39</v>
      </c>
      <c r="N101" s="152">
        <v>5830000</v>
      </c>
      <c r="O101" s="152">
        <v>492751000</v>
      </c>
      <c r="P101" s="153">
        <v>142957000</v>
      </c>
      <c r="Q101" s="153">
        <v>349794000</v>
      </c>
      <c r="R101" s="87">
        <f t="shared" si="2"/>
        <v>5830305.0417689783</v>
      </c>
      <c r="S101" s="152">
        <v>492751000</v>
      </c>
      <c r="T101" s="87">
        <f t="shared" si="3"/>
        <v>11829549.205663288</v>
      </c>
      <c r="U101" s="135"/>
      <c r="V101" s="115" t="s">
        <v>1257</v>
      </c>
      <c r="W101" s="115" t="s">
        <v>1257</v>
      </c>
      <c r="X101" s="115" t="s">
        <v>772</v>
      </c>
    </row>
    <row r="102" spans="1:24">
      <c r="A102" s="135"/>
      <c r="B102" s="135">
        <v>23</v>
      </c>
      <c r="C102" s="82">
        <v>1</v>
      </c>
      <c r="D102" s="135">
        <v>11</v>
      </c>
      <c r="E102" s="135"/>
      <c r="F102" s="150">
        <v>1111</v>
      </c>
      <c r="G102" s="82">
        <v>5</v>
      </c>
      <c r="H102" s="149">
        <v>31.52</v>
      </c>
      <c r="I102" s="149"/>
      <c r="J102" s="149">
        <v>141.69</v>
      </c>
      <c r="K102" s="82"/>
      <c r="L102" s="151">
        <v>137.69999999999999</v>
      </c>
      <c r="M102" s="151">
        <v>279.39</v>
      </c>
      <c r="N102" s="152">
        <v>5830000</v>
      </c>
      <c r="O102" s="152">
        <v>492751000</v>
      </c>
      <c r="P102" s="153">
        <v>142957000</v>
      </c>
      <c r="Q102" s="153">
        <v>349794000</v>
      </c>
      <c r="R102" s="87">
        <f t="shared" si="2"/>
        <v>5830305.0417689783</v>
      </c>
      <c r="S102" s="152">
        <v>492751000</v>
      </c>
      <c r="T102" s="87">
        <f t="shared" si="3"/>
        <v>11829549.205663288</v>
      </c>
      <c r="U102" s="135"/>
      <c r="V102" s="115" t="s">
        <v>1257</v>
      </c>
      <c r="W102" s="115" t="s">
        <v>1257</v>
      </c>
      <c r="X102" s="115" t="s">
        <v>772</v>
      </c>
    </row>
    <row r="103" spans="1:24">
      <c r="A103" s="135"/>
      <c r="B103" s="135">
        <v>23</v>
      </c>
      <c r="C103" s="82">
        <v>1</v>
      </c>
      <c r="D103" s="135">
        <v>11</v>
      </c>
      <c r="E103" s="135"/>
      <c r="F103" s="150">
        <v>1112</v>
      </c>
      <c r="G103" s="82">
        <v>5</v>
      </c>
      <c r="H103" s="149">
        <v>69.53</v>
      </c>
      <c r="I103" s="149"/>
      <c r="J103" s="149">
        <v>312.57000000000005</v>
      </c>
      <c r="K103" s="82"/>
      <c r="L103" s="151">
        <v>303.75</v>
      </c>
      <c r="M103" s="151">
        <v>616.32000000000005</v>
      </c>
      <c r="N103" s="152">
        <v>5880000</v>
      </c>
      <c r="O103" s="152">
        <v>1096267000</v>
      </c>
      <c r="P103" s="153">
        <v>315349000</v>
      </c>
      <c r="Q103" s="153">
        <v>780918000</v>
      </c>
      <c r="R103" s="87">
        <f t="shared" si="2"/>
        <v>5880099.8515314572</v>
      </c>
      <c r="S103" s="152">
        <v>1096267000</v>
      </c>
      <c r="T103" s="87">
        <f t="shared" si="3"/>
        <v>11930940.38023331</v>
      </c>
      <c r="U103" s="135"/>
      <c r="V103" s="115" t="s">
        <v>1257</v>
      </c>
      <c r="W103" s="115" t="s">
        <v>1257</v>
      </c>
      <c r="X103" s="115" t="s">
        <v>772</v>
      </c>
    </row>
    <row r="104" spans="1:24">
      <c r="A104" s="135"/>
      <c r="B104" s="135">
        <v>23</v>
      </c>
      <c r="C104" s="82">
        <v>1</v>
      </c>
      <c r="D104" s="135">
        <v>12</v>
      </c>
      <c r="E104" s="135"/>
      <c r="F104" s="150">
        <v>1201</v>
      </c>
      <c r="G104" s="82">
        <v>5</v>
      </c>
      <c r="H104" s="149">
        <v>69.53</v>
      </c>
      <c r="I104" s="149"/>
      <c r="J104" s="149">
        <v>312.57000000000005</v>
      </c>
      <c r="K104" s="82"/>
      <c r="L104" s="151">
        <v>303.75</v>
      </c>
      <c r="M104" s="151">
        <v>616.32000000000005</v>
      </c>
      <c r="N104" s="152">
        <v>5880000</v>
      </c>
      <c r="O104" s="152">
        <v>1096267000</v>
      </c>
      <c r="P104" s="153">
        <v>315349000</v>
      </c>
      <c r="Q104" s="153">
        <v>780918000</v>
      </c>
      <c r="R104" s="87">
        <f t="shared" si="2"/>
        <v>5880099.8515314572</v>
      </c>
      <c r="S104" s="152">
        <v>1096267000</v>
      </c>
      <c r="T104" s="87">
        <f t="shared" si="3"/>
        <v>11930940.38023331</v>
      </c>
      <c r="U104" s="135"/>
      <c r="V104" s="115" t="s">
        <v>1257</v>
      </c>
      <c r="W104" s="115" t="s">
        <v>1257</v>
      </c>
      <c r="X104" s="115" t="s">
        <v>772</v>
      </c>
    </row>
    <row r="105" spans="1:24">
      <c r="A105" s="135"/>
      <c r="B105" s="135">
        <v>23</v>
      </c>
      <c r="C105" s="82">
        <v>1</v>
      </c>
      <c r="D105" s="135">
        <v>12</v>
      </c>
      <c r="E105" s="135"/>
      <c r="F105" s="150">
        <v>1202</v>
      </c>
      <c r="G105" s="82">
        <v>5</v>
      </c>
      <c r="H105" s="149">
        <v>31.52</v>
      </c>
      <c r="I105" s="149"/>
      <c r="J105" s="149">
        <v>141.69</v>
      </c>
      <c r="K105" s="82"/>
      <c r="L105" s="151">
        <v>137.69999999999999</v>
      </c>
      <c r="M105" s="151">
        <v>279.39</v>
      </c>
      <c r="N105" s="152">
        <v>5830000</v>
      </c>
      <c r="O105" s="152">
        <v>492751000</v>
      </c>
      <c r="P105" s="153">
        <v>142957000</v>
      </c>
      <c r="Q105" s="153">
        <v>349794000</v>
      </c>
      <c r="R105" s="87">
        <f t="shared" si="2"/>
        <v>5830305.0417689783</v>
      </c>
      <c r="S105" s="152">
        <v>492751000</v>
      </c>
      <c r="T105" s="87">
        <f t="shared" si="3"/>
        <v>11829549.205663288</v>
      </c>
      <c r="U105" s="135"/>
      <c r="V105" s="115" t="s">
        <v>1257</v>
      </c>
      <c r="W105" s="115" t="s">
        <v>1257</v>
      </c>
      <c r="X105" s="115" t="s">
        <v>772</v>
      </c>
    </row>
    <row r="106" spans="1:24">
      <c r="A106" s="135"/>
      <c r="B106" s="135">
        <v>23</v>
      </c>
      <c r="C106" s="82">
        <v>1</v>
      </c>
      <c r="D106" s="135">
        <v>12</v>
      </c>
      <c r="E106" s="135"/>
      <c r="F106" s="150">
        <v>1203</v>
      </c>
      <c r="G106" s="82">
        <v>5</v>
      </c>
      <c r="H106" s="149">
        <v>31.52</v>
      </c>
      <c r="I106" s="149"/>
      <c r="J106" s="149">
        <v>141.69</v>
      </c>
      <c r="K106" s="82"/>
      <c r="L106" s="151">
        <v>137.69999999999999</v>
      </c>
      <c r="M106" s="151">
        <v>279.39</v>
      </c>
      <c r="N106" s="152">
        <v>5830000</v>
      </c>
      <c r="O106" s="152">
        <v>492751000</v>
      </c>
      <c r="P106" s="153">
        <v>142957000</v>
      </c>
      <c r="Q106" s="153">
        <v>349794000</v>
      </c>
      <c r="R106" s="87">
        <f t="shared" si="2"/>
        <v>5830305.0417689783</v>
      </c>
      <c r="S106" s="152">
        <v>492751000</v>
      </c>
      <c r="T106" s="87">
        <f t="shared" si="3"/>
        <v>11829549.205663288</v>
      </c>
      <c r="U106" s="135"/>
      <c r="V106" s="115" t="s">
        <v>1257</v>
      </c>
      <c r="W106" s="115" t="s">
        <v>1257</v>
      </c>
      <c r="X106" s="115" t="s">
        <v>772</v>
      </c>
    </row>
    <row r="107" spans="1:24">
      <c r="A107" s="135"/>
      <c r="B107" s="135">
        <v>23</v>
      </c>
      <c r="C107" s="82">
        <v>1</v>
      </c>
      <c r="D107" s="135">
        <v>12</v>
      </c>
      <c r="E107" s="135"/>
      <c r="F107" s="150">
        <v>1204</v>
      </c>
      <c r="G107" s="82">
        <v>5</v>
      </c>
      <c r="H107" s="149">
        <v>31.52</v>
      </c>
      <c r="I107" s="149"/>
      <c r="J107" s="149">
        <v>141.69</v>
      </c>
      <c r="K107" s="82"/>
      <c r="L107" s="151">
        <v>137.69999999999999</v>
      </c>
      <c r="M107" s="151">
        <v>279.39</v>
      </c>
      <c r="N107" s="152">
        <v>5830000</v>
      </c>
      <c r="O107" s="152">
        <v>492751000</v>
      </c>
      <c r="P107" s="153">
        <v>142957000</v>
      </c>
      <c r="Q107" s="153">
        <v>349794000</v>
      </c>
      <c r="R107" s="87">
        <f t="shared" si="2"/>
        <v>5830305.0417689783</v>
      </c>
      <c r="S107" s="152">
        <v>492751000</v>
      </c>
      <c r="T107" s="87">
        <f t="shared" si="3"/>
        <v>11829549.205663288</v>
      </c>
      <c r="U107" s="135"/>
      <c r="V107" s="115" t="s">
        <v>1257</v>
      </c>
      <c r="W107" s="115" t="s">
        <v>1257</v>
      </c>
      <c r="X107" s="115" t="s">
        <v>772</v>
      </c>
    </row>
    <row r="108" spans="1:24">
      <c r="A108" s="135"/>
      <c r="B108" s="135">
        <v>23</v>
      </c>
      <c r="C108" s="82">
        <v>1</v>
      </c>
      <c r="D108" s="135">
        <v>12</v>
      </c>
      <c r="E108" s="135"/>
      <c r="F108" s="150">
        <v>1205</v>
      </c>
      <c r="G108" s="82">
        <v>5</v>
      </c>
      <c r="H108" s="149">
        <v>31.21</v>
      </c>
      <c r="I108" s="149"/>
      <c r="J108" s="149">
        <v>140.30999999999997</v>
      </c>
      <c r="K108" s="82"/>
      <c r="L108" s="151">
        <v>136.35</v>
      </c>
      <c r="M108" s="151">
        <v>276.65999999999997</v>
      </c>
      <c r="N108" s="152">
        <v>5830000</v>
      </c>
      <c r="O108" s="152">
        <v>487912000</v>
      </c>
      <c r="P108" s="153">
        <v>141551000</v>
      </c>
      <c r="Q108" s="153">
        <v>346361000</v>
      </c>
      <c r="R108" s="87">
        <f t="shared" si="2"/>
        <v>5830016.0175123215</v>
      </c>
      <c r="S108" s="152">
        <v>487912000</v>
      </c>
      <c r="T108" s="87">
        <f t="shared" si="3"/>
        <v>11829352.632232921</v>
      </c>
      <c r="U108" s="135"/>
      <c r="V108" s="115" t="s">
        <v>1257</v>
      </c>
      <c r="W108" s="115" t="s">
        <v>1257</v>
      </c>
      <c r="X108" s="115" t="s">
        <v>772</v>
      </c>
    </row>
    <row r="109" spans="1:24">
      <c r="A109" s="135"/>
      <c r="B109" s="135">
        <v>23</v>
      </c>
      <c r="C109" s="82">
        <v>1</v>
      </c>
      <c r="D109" s="135">
        <v>12</v>
      </c>
      <c r="E109" s="135"/>
      <c r="F109" s="150">
        <v>1206</v>
      </c>
      <c r="G109" s="82">
        <v>5</v>
      </c>
      <c r="H109" s="149">
        <v>67.8</v>
      </c>
      <c r="I109" s="149"/>
      <c r="J109" s="149">
        <v>304.78000000000003</v>
      </c>
      <c r="K109" s="82"/>
      <c r="L109" s="151">
        <v>296.18</v>
      </c>
      <c r="M109" s="151">
        <v>600.96</v>
      </c>
      <c r="N109" s="152">
        <v>5880000</v>
      </c>
      <c r="O109" s="152">
        <v>1068925000</v>
      </c>
      <c r="P109" s="153">
        <v>307503000</v>
      </c>
      <c r="Q109" s="153">
        <v>761422000</v>
      </c>
      <c r="R109" s="87">
        <f t="shared" si="2"/>
        <v>5879985.961854971</v>
      </c>
      <c r="S109" s="152">
        <v>1068925000</v>
      </c>
      <c r="T109" s="87">
        <f t="shared" si="3"/>
        <v>11930705.529192936</v>
      </c>
      <c r="U109" s="135"/>
      <c r="V109" s="115" t="s">
        <v>1257</v>
      </c>
      <c r="W109" s="115" t="s">
        <v>1257</v>
      </c>
      <c r="X109" s="115" t="s">
        <v>772</v>
      </c>
    </row>
    <row r="110" spans="1:24">
      <c r="A110" s="135"/>
      <c r="B110" s="135">
        <v>23</v>
      </c>
      <c r="C110" s="82">
        <v>1</v>
      </c>
      <c r="D110" s="135">
        <v>12</v>
      </c>
      <c r="E110" s="135"/>
      <c r="F110" s="150">
        <v>1207</v>
      </c>
      <c r="G110" s="82">
        <v>5</v>
      </c>
      <c r="H110" s="149">
        <v>67.8</v>
      </c>
      <c r="I110" s="149"/>
      <c r="J110" s="149">
        <v>304.78000000000003</v>
      </c>
      <c r="K110" s="82"/>
      <c r="L110" s="151">
        <v>296.18</v>
      </c>
      <c r="M110" s="151">
        <v>600.96</v>
      </c>
      <c r="N110" s="152">
        <v>5880000</v>
      </c>
      <c r="O110" s="152">
        <v>1068925000</v>
      </c>
      <c r="P110" s="153">
        <v>307503000</v>
      </c>
      <c r="Q110" s="153">
        <v>761422000</v>
      </c>
      <c r="R110" s="87">
        <f t="shared" si="2"/>
        <v>5879985.961854971</v>
      </c>
      <c r="S110" s="152">
        <v>1068925000</v>
      </c>
      <c r="T110" s="87">
        <f t="shared" si="3"/>
        <v>11930705.529192936</v>
      </c>
      <c r="U110" s="135"/>
      <c r="V110" s="115" t="s">
        <v>1257</v>
      </c>
      <c r="W110" s="115" t="s">
        <v>1257</v>
      </c>
      <c r="X110" s="115" t="s">
        <v>772</v>
      </c>
    </row>
    <row r="111" spans="1:24">
      <c r="A111" s="135"/>
      <c r="B111" s="135">
        <v>23</v>
      </c>
      <c r="C111" s="82">
        <v>1</v>
      </c>
      <c r="D111" s="135">
        <v>12</v>
      </c>
      <c r="E111" s="135"/>
      <c r="F111" s="150">
        <v>1208</v>
      </c>
      <c r="G111" s="82">
        <v>5</v>
      </c>
      <c r="H111" s="149">
        <v>31.21</v>
      </c>
      <c r="I111" s="149"/>
      <c r="J111" s="149">
        <v>140.30999999999997</v>
      </c>
      <c r="K111" s="82"/>
      <c r="L111" s="151">
        <v>136.35</v>
      </c>
      <c r="M111" s="151">
        <v>276.65999999999997</v>
      </c>
      <c r="N111" s="152">
        <v>5830000</v>
      </c>
      <c r="O111" s="152">
        <v>487912000</v>
      </c>
      <c r="P111" s="153">
        <v>141551000</v>
      </c>
      <c r="Q111" s="153">
        <v>346361000</v>
      </c>
      <c r="R111" s="87">
        <f t="shared" si="2"/>
        <v>5830016.0175123215</v>
      </c>
      <c r="S111" s="152">
        <v>487912000</v>
      </c>
      <c r="T111" s="87">
        <f t="shared" si="3"/>
        <v>11829352.632232921</v>
      </c>
      <c r="U111" s="135"/>
      <c r="V111" s="115" t="s">
        <v>1257</v>
      </c>
      <c r="W111" s="115" t="s">
        <v>1257</v>
      </c>
      <c r="X111" s="115" t="s">
        <v>772</v>
      </c>
    </row>
    <row r="112" spans="1:24">
      <c r="A112" s="135"/>
      <c r="B112" s="135">
        <v>23</v>
      </c>
      <c r="C112" s="82">
        <v>1</v>
      </c>
      <c r="D112" s="135">
        <v>12</v>
      </c>
      <c r="E112" s="135"/>
      <c r="F112" s="150">
        <v>1209</v>
      </c>
      <c r="G112" s="82">
        <v>5</v>
      </c>
      <c r="H112" s="149">
        <v>31.52</v>
      </c>
      <c r="I112" s="149"/>
      <c r="J112" s="149">
        <v>141.69</v>
      </c>
      <c r="K112" s="82"/>
      <c r="L112" s="151">
        <v>137.69999999999999</v>
      </c>
      <c r="M112" s="151">
        <v>279.39</v>
      </c>
      <c r="N112" s="152">
        <v>5830000</v>
      </c>
      <c r="O112" s="152">
        <v>492751000</v>
      </c>
      <c r="P112" s="153">
        <v>142957000</v>
      </c>
      <c r="Q112" s="153">
        <v>349794000</v>
      </c>
      <c r="R112" s="87">
        <f t="shared" si="2"/>
        <v>5830305.0417689783</v>
      </c>
      <c r="S112" s="152">
        <v>492751000</v>
      </c>
      <c r="T112" s="87">
        <f t="shared" si="3"/>
        <v>11829549.205663288</v>
      </c>
      <c r="U112" s="135"/>
      <c r="V112" s="115" t="s">
        <v>1257</v>
      </c>
      <c r="W112" s="115" t="s">
        <v>1257</v>
      </c>
      <c r="X112" s="115" t="s">
        <v>772</v>
      </c>
    </row>
    <row r="113" spans="1:24">
      <c r="A113" s="135"/>
      <c r="B113" s="135">
        <v>23</v>
      </c>
      <c r="C113" s="82">
        <v>1</v>
      </c>
      <c r="D113" s="135">
        <v>12</v>
      </c>
      <c r="E113" s="135"/>
      <c r="F113" s="150">
        <v>1210</v>
      </c>
      <c r="G113" s="82">
        <v>5</v>
      </c>
      <c r="H113" s="149">
        <v>31.52</v>
      </c>
      <c r="I113" s="149"/>
      <c r="J113" s="149">
        <v>141.69</v>
      </c>
      <c r="K113" s="82"/>
      <c r="L113" s="151">
        <v>137.69999999999999</v>
      </c>
      <c r="M113" s="151">
        <v>279.39</v>
      </c>
      <c r="N113" s="152">
        <v>5830000</v>
      </c>
      <c r="O113" s="152">
        <v>492751000</v>
      </c>
      <c r="P113" s="153">
        <v>142957000</v>
      </c>
      <c r="Q113" s="153">
        <v>349794000</v>
      </c>
      <c r="R113" s="87">
        <f t="shared" si="2"/>
        <v>5830305.0417689783</v>
      </c>
      <c r="S113" s="152">
        <v>492751000</v>
      </c>
      <c r="T113" s="87">
        <f t="shared" si="3"/>
        <v>11829549.205663288</v>
      </c>
      <c r="U113" s="135"/>
      <c r="V113" s="115" t="s">
        <v>1257</v>
      </c>
      <c r="W113" s="115" t="s">
        <v>1257</v>
      </c>
      <c r="X113" s="115" t="s">
        <v>772</v>
      </c>
    </row>
    <row r="114" spans="1:24">
      <c r="A114" s="135"/>
      <c r="B114" s="135">
        <v>23</v>
      </c>
      <c r="C114" s="82">
        <v>1</v>
      </c>
      <c r="D114" s="135">
        <v>12</v>
      </c>
      <c r="E114" s="135"/>
      <c r="F114" s="150">
        <v>1211</v>
      </c>
      <c r="G114" s="82">
        <v>5</v>
      </c>
      <c r="H114" s="149">
        <v>31.52</v>
      </c>
      <c r="I114" s="149"/>
      <c r="J114" s="149">
        <v>141.69</v>
      </c>
      <c r="K114" s="82"/>
      <c r="L114" s="151">
        <v>137.69999999999999</v>
      </c>
      <c r="M114" s="151">
        <v>279.39</v>
      </c>
      <c r="N114" s="152">
        <v>5830000</v>
      </c>
      <c r="O114" s="152">
        <v>492751000</v>
      </c>
      <c r="P114" s="153">
        <v>142957000</v>
      </c>
      <c r="Q114" s="153">
        <v>349794000</v>
      </c>
      <c r="R114" s="87">
        <f t="shared" si="2"/>
        <v>5830305.0417689783</v>
      </c>
      <c r="S114" s="152">
        <v>492751000</v>
      </c>
      <c r="T114" s="87">
        <f t="shared" si="3"/>
        <v>11829549.205663288</v>
      </c>
      <c r="U114" s="135"/>
      <c r="V114" s="115" t="s">
        <v>1257</v>
      </c>
      <c r="W114" s="115" t="s">
        <v>1257</v>
      </c>
      <c r="X114" s="115" t="s">
        <v>772</v>
      </c>
    </row>
    <row r="115" spans="1:24">
      <c r="A115" s="135"/>
      <c r="B115" s="135">
        <v>23</v>
      </c>
      <c r="C115" s="82">
        <v>1</v>
      </c>
      <c r="D115" s="135">
        <v>12</v>
      </c>
      <c r="E115" s="135"/>
      <c r="F115" s="150">
        <v>1212</v>
      </c>
      <c r="G115" s="82">
        <v>5</v>
      </c>
      <c r="H115" s="149">
        <v>69.53</v>
      </c>
      <c r="I115" s="149"/>
      <c r="J115" s="149">
        <v>312.57000000000005</v>
      </c>
      <c r="K115" s="82"/>
      <c r="L115" s="151">
        <v>303.75</v>
      </c>
      <c r="M115" s="151">
        <v>616.32000000000005</v>
      </c>
      <c r="N115" s="152">
        <v>5880000</v>
      </c>
      <c r="O115" s="152">
        <v>1096267000</v>
      </c>
      <c r="P115" s="153">
        <v>315349000</v>
      </c>
      <c r="Q115" s="153">
        <v>780918000</v>
      </c>
      <c r="R115" s="87">
        <f t="shared" si="2"/>
        <v>5880099.8515314572</v>
      </c>
      <c r="S115" s="152">
        <v>1096267000</v>
      </c>
      <c r="T115" s="87">
        <f t="shared" si="3"/>
        <v>11930940.38023331</v>
      </c>
      <c r="U115" s="135"/>
      <c r="V115" s="115" t="s">
        <v>1257</v>
      </c>
      <c r="W115" s="115" t="s">
        <v>1257</v>
      </c>
      <c r="X115" s="115" t="s">
        <v>772</v>
      </c>
    </row>
    <row r="116" spans="1:24">
      <c r="A116" s="135"/>
      <c r="B116" s="135">
        <v>23</v>
      </c>
      <c r="C116" s="82">
        <v>1</v>
      </c>
      <c r="D116" s="135">
        <v>13</v>
      </c>
      <c r="E116" s="135"/>
      <c r="F116" s="150">
        <v>1301</v>
      </c>
      <c r="G116" s="82">
        <v>5</v>
      </c>
      <c r="H116" s="149">
        <v>69.53</v>
      </c>
      <c r="I116" s="149"/>
      <c r="J116" s="149">
        <v>312.57000000000005</v>
      </c>
      <c r="K116" s="82"/>
      <c r="L116" s="151">
        <v>303.75</v>
      </c>
      <c r="M116" s="151">
        <v>616.32000000000005</v>
      </c>
      <c r="N116" s="152">
        <v>5930000</v>
      </c>
      <c r="O116" s="152">
        <v>1105589000</v>
      </c>
      <c r="P116" s="153">
        <v>315349000</v>
      </c>
      <c r="Q116" s="153">
        <v>790240000</v>
      </c>
      <c r="R116" s="87">
        <f t="shared" si="2"/>
        <v>5930100.7097311262</v>
      </c>
      <c r="S116" s="152">
        <v>1105589000</v>
      </c>
      <c r="T116" s="87">
        <f t="shared" si="3"/>
        <v>12032393.973404076</v>
      </c>
      <c r="U116" s="135"/>
      <c r="V116" s="115" t="s">
        <v>1257</v>
      </c>
      <c r="W116" s="115" t="s">
        <v>1257</v>
      </c>
      <c r="X116" s="115" t="s">
        <v>772</v>
      </c>
    </row>
    <row r="117" spans="1:24">
      <c r="A117" s="135"/>
      <c r="B117" s="135">
        <v>23</v>
      </c>
      <c r="C117" s="82">
        <v>1</v>
      </c>
      <c r="D117" s="135">
        <v>13</v>
      </c>
      <c r="E117" s="135"/>
      <c r="F117" s="150">
        <v>1302</v>
      </c>
      <c r="G117" s="82">
        <v>5</v>
      </c>
      <c r="H117" s="149">
        <v>31.52</v>
      </c>
      <c r="I117" s="149"/>
      <c r="J117" s="149">
        <v>141.69</v>
      </c>
      <c r="K117" s="82"/>
      <c r="L117" s="151">
        <v>137.69999999999999</v>
      </c>
      <c r="M117" s="151">
        <v>279.39</v>
      </c>
      <c r="N117" s="152">
        <v>5880000</v>
      </c>
      <c r="O117" s="152">
        <v>496977000</v>
      </c>
      <c r="P117" s="153">
        <v>142957000</v>
      </c>
      <c r="Q117" s="153">
        <v>354020000</v>
      </c>
      <c r="R117" s="87">
        <f t="shared" si="2"/>
        <v>5880307.7187935114</v>
      </c>
      <c r="S117" s="152">
        <v>496977000</v>
      </c>
      <c r="T117" s="87">
        <f t="shared" si="3"/>
        <v>11931003.43902483</v>
      </c>
      <c r="U117" s="135"/>
      <c r="V117" s="115" t="s">
        <v>1257</v>
      </c>
      <c r="W117" s="115" t="s">
        <v>1257</v>
      </c>
      <c r="X117" s="115" t="s">
        <v>772</v>
      </c>
    </row>
    <row r="118" spans="1:24">
      <c r="A118" s="135"/>
      <c r="B118" s="135">
        <v>23</v>
      </c>
      <c r="C118" s="82">
        <v>1</v>
      </c>
      <c r="D118" s="135">
        <v>13</v>
      </c>
      <c r="E118" s="135"/>
      <c r="F118" s="150">
        <v>1303</v>
      </c>
      <c r="G118" s="82">
        <v>5</v>
      </c>
      <c r="H118" s="149">
        <v>31.52</v>
      </c>
      <c r="I118" s="149"/>
      <c r="J118" s="149">
        <v>141.69</v>
      </c>
      <c r="K118" s="82"/>
      <c r="L118" s="151">
        <v>137.69999999999999</v>
      </c>
      <c r="M118" s="151">
        <v>279.39</v>
      </c>
      <c r="N118" s="152">
        <v>5880000</v>
      </c>
      <c r="O118" s="152">
        <v>496977000</v>
      </c>
      <c r="P118" s="153">
        <v>142957000</v>
      </c>
      <c r="Q118" s="153">
        <v>354020000</v>
      </c>
      <c r="R118" s="87">
        <f t="shared" si="2"/>
        <v>5880307.7187935114</v>
      </c>
      <c r="S118" s="152">
        <v>496977000</v>
      </c>
      <c r="T118" s="87">
        <f t="shared" si="3"/>
        <v>11931003.43902483</v>
      </c>
      <c r="U118" s="135"/>
      <c r="V118" s="115" t="s">
        <v>1257</v>
      </c>
      <c r="W118" s="115" t="s">
        <v>1257</v>
      </c>
      <c r="X118" s="115" t="s">
        <v>772</v>
      </c>
    </row>
    <row r="119" spans="1:24">
      <c r="A119" s="135"/>
      <c r="B119" s="135">
        <v>23</v>
      </c>
      <c r="C119" s="82">
        <v>1</v>
      </c>
      <c r="D119" s="135">
        <v>13</v>
      </c>
      <c r="E119" s="135"/>
      <c r="F119" s="150">
        <v>1304</v>
      </c>
      <c r="G119" s="82">
        <v>5</v>
      </c>
      <c r="H119" s="149">
        <v>31.52</v>
      </c>
      <c r="I119" s="149"/>
      <c r="J119" s="149">
        <v>141.69</v>
      </c>
      <c r="K119" s="82"/>
      <c r="L119" s="151">
        <v>137.69999999999999</v>
      </c>
      <c r="M119" s="151">
        <v>279.39</v>
      </c>
      <c r="N119" s="152">
        <v>5880000</v>
      </c>
      <c r="O119" s="152">
        <v>496977000</v>
      </c>
      <c r="P119" s="153">
        <v>142957000</v>
      </c>
      <c r="Q119" s="153">
        <v>354020000</v>
      </c>
      <c r="R119" s="87">
        <f t="shared" si="2"/>
        <v>5880307.7187935114</v>
      </c>
      <c r="S119" s="152">
        <v>496977000</v>
      </c>
      <c r="T119" s="87">
        <f t="shared" si="3"/>
        <v>11931003.43902483</v>
      </c>
      <c r="U119" s="135"/>
      <c r="V119" s="115" t="s">
        <v>1257</v>
      </c>
      <c r="W119" s="115" t="s">
        <v>1257</v>
      </c>
      <c r="X119" s="115" t="s">
        <v>772</v>
      </c>
    </row>
    <row r="120" spans="1:24">
      <c r="A120" s="135"/>
      <c r="B120" s="135">
        <v>23</v>
      </c>
      <c r="C120" s="82">
        <v>1</v>
      </c>
      <c r="D120" s="135">
        <v>13</v>
      </c>
      <c r="E120" s="135"/>
      <c r="F120" s="150">
        <v>1305</v>
      </c>
      <c r="G120" s="82">
        <v>5</v>
      </c>
      <c r="H120" s="149">
        <v>31.21</v>
      </c>
      <c r="I120" s="149"/>
      <c r="J120" s="149">
        <v>140.30999999999997</v>
      </c>
      <c r="K120" s="82"/>
      <c r="L120" s="151">
        <v>136.35</v>
      </c>
      <c r="M120" s="151">
        <v>276.65999999999997</v>
      </c>
      <c r="N120" s="152">
        <v>5880000</v>
      </c>
      <c r="O120" s="152">
        <v>492097000</v>
      </c>
      <c r="P120" s="153">
        <v>141551000</v>
      </c>
      <c r="Q120" s="153">
        <v>350546000</v>
      </c>
      <c r="R120" s="87">
        <f t="shared" si="2"/>
        <v>5880022.2010726547</v>
      </c>
      <c r="S120" s="152">
        <v>492097000</v>
      </c>
      <c r="T120" s="87">
        <f t="shared" si="3"/>
        <v>11930817.324156659</v>
      </c>
      <c r="U120" s="135"/>
      <c r="V120" s="115" t="s">
        <v>1257</v>
      </c>
      <c r="W120" s="115" t="s">
        <v>1257</v>
      </c>
      <c r="X120" s="115" t="s">
        <v>772</v>
      </c>
    </row>
    <row r="121" spans="1:24">
      <c r="A121" s="135"/>
      <c r="B121" s="135">
        <v>23</v>
      </c>
      <c r="C121" s="82">
        <v>1</v>
      </c>
      <c r="D121" s="135">
        <v>13</v>
      </c>
      <c r="E121" s="135"/>
      <c r="F121" s="150">
        <v>1306</v>
      </c>
      <c r="G121" s="82">
        <v>5</v>
      </c>
      <c r="H121" s="149">
        <v>67.8</v>
      </c>
      <c r="I121" s="149"/>
      <c r="J121" s="149">
        <v>304.78000000000003</v>
      </c>
      <c r="K121" s="82"/>
      <c r="L121" s="151">
        <v>296.18</v>
      </c>
      <c r="M121" s="151">
        <v>600.96</v>
      </c>
      <c r="N121" s="152">
        <v>5930000</v>
      </c>
      <c r="O121" s="152">
        <v>1078014000</v>
      </c>
      <c r="P121" s="153">
        <v>307503000</v>
      </c>
      <c r="Q121" s="153">
        <v>770511000</v>
      </c>
      <c r="R121" s="87">
        <f t="shared" si="2"/>
        <v>5929983.1014178963</v>
      </c>
      <c r="S121" s="152">
        <v>1078014000</v>
      </c>
      <c r="T121" s="87">
        <f t="shared" si="3"/>
        <v>12032151.545101287</v>
      </c>
      <c r="U121" s="135"/>
      <c r="V121" s="115" t="s">
        <v>1257</v>
      </c>
      <c r="W121" s="115" t="s">
        <v>1257</v>
      </c>
      <c r="X121" s="115" t="s">
        <v>772</v>
      </c>
    </row>
    <row r="122" spans="1:24">
      <c r="A122" s="135"/>
      <c r="B122" s="135">
        <v>23</v>
      </c>
      <c r="C122" s="82">
        <v>1</v>
      </c>
      <c r="D122" s="135">
        <v>13</v>
      </c>
      <c r="E122" s="135"/>
      <c r="F122" s="150">
        <v>1307</v>
      </c>
      <c r="G122" s="82">
        <v>5</v>
      </c>
      <c r="H122" s="149">
        <v>67.8</v>
      </c>
      <c r="I122" s="149"/>
      <c r="J122" s="149">
        <v>304.78000000000003</v>
      </c>
      <c r="K122" s="82"/>
      <c r="L122" s="151">
        <v>296.18</v>
      </c>
      <c r="M122" s="151">
        <v>600.96</v>
      </c>
      <c r="N122" s="152">
        <v>5930000</v>
      </c>
      <c r="O122" s="152">
        <v>1078014000</v>
      </c>
      <c r="P122" s="153">
        <v>307503000</v>
      </c>
      <c r="Q122" s="153">
        <v>770511000</v>
      </c>
      <c r="R122" s="87">
        <f t="shared" si="2"/>
        <v>5929983.1014178963</v>
      </c>
      <c r="S122" s="152">
        <v>1078014000</v>
      </c>
      <c r="T122" s="87">
        <f t="shared" si="3"/>
        <v>12032151.545101287</v>
      </c>
      <c r="U122" s="135"/>
      <c r="V122" s="115" t="s">
        <v>1257</v>
      </c>
      <c r="W122" s="115" t="s">
        <v>1257</v>
      </c>
      <c r="X122" s="115" t="s">
        <v>772</v>
      </c>
    </row>
    <row r="123" spans="1:24">
      <c r="A123" s="135"/>
      <c r="B123" s="135">
        <v>23</v>
      </c>
      <c r="C123" s="82">
        <v>1</v>
      </c>
      <c r="D123" s="135">
        <v>13</v>
      </c>
      <c r="E123" s="135"/>
      <c r="F123" s="150">
        <v>1308</v>
      </c>
      <c r="G123" s="82">
        <v>5</v>
      </c>
      <c r="H123" s="149">
        <v>31.21</v>
      </c>
      <c r="I123" s="149"/>
      <c r="J123" s="149">
        <v>140.30999999999997</v>
      </c>
      <c r="K123" s="82"/>
      <c r="L123" s="151">
        <v>136.35</v>
      </c>
      <c r="M123" s="151">
        <v>276.65999999999997</v>
      </c>
      <c r="N123" s="152">
        <v>5880000</v>
      </c>
      <c r="O123" s="152">
        <v>492097000</v>
      </c>
      <c r="P123" s="153">
        <v>141551000</v>
      </c>
      <c r="Q123" s="153">
        <v>350546000</v>
      </c>
      <c r="R123" s="87">
        <f t="shared" si="2"/>
        <v>5880022.2010726547</v>
      </c>
      <c r="S123" s="152">
        <v>492097000</v>
      </c>
      <c r="T123" s="87">
        <f t="shared" si="3"/>
        <v>11930817.324156659</v>
      </c>
      <c r="U123" s="135"/>
      <c r="V123" s="115" t="s">
        <v>1257</v>
      </c>
      <c r="W123" s="115" t="s">
        <v>1257</v>
      </c>
      <c r="X123" s="115" t="s">
        <v>772</v>
      </c>
    </row>
    <row r="124" spans="1:24">
      <c r="A124" s="135"/>
      <c r="B124" s="135">
        <v>23</v>
      </c>
      <c r="C124" s="82">
        <v>1</v>
      </c>
      <c r="D124" s="135">
        <v>13</v>
      </c>
      <c r="E124" s="135"/>
      <c r="F124" s="150">
        <v>1309</v>
      </c>
      <c r="G124" s="82">
        <v>5</v>
      </c>
      <c r="H124" s="149">
        <v>31.52</v>
      </c>
      <c r="I124" s="149"/>
      <c r="J124" s="149">
        <v>141.69</v>
      </c>
      <c r="K124" s="82"/>
      <c r="L124" s="151">
        <v>137.69999999999999</v>
      </c>
      <c r="M124" s="151">
        <v>279.39</v>
      </c>
      <c r="N124" s="152">
        <v>5880000</v>
      </c>
      <c r="O124" s="152">
        <v>496977000</v>
      </c>
      <c r="P124" s="153">
        <v>142957000</v>
      </c>
      <c r="Q124" s="153">
        <v>354020000</v>
      </c>
      <c r="R124" s="87">
        <f t="shared" si="2"/>
        <v>5880307.7187935114</v>
      </c>
      <c r="S124" s="152">
        <v>496977000</v>
      </c>
      <c r="T124" s="87">
        <f t="shared" si="3"/>
        <v>11931003.43902483</v>
      </c>
      <c r="U124" s="135"/>
      <c r="V124" s="115" t="s">
        <v>1257</v>
      </c>
      <c r="W124" s="115" t="s">
        <v>1257</v>
      </c>
      <c r="X124" s="115" t="s">
        <v>772</v>
      </c>
    </row>
    <row r="125" spans="1:24">
      <c r="A125" s="135"/>
      <c r="B125" s="135">
        <v>23</v>
      </c>
      <c r="C125" s="82">
        <v>1</v>
      </c>
      <c r="D125" s="135">
        <v>13</v>
      </c>
      <c r="E125" s="135"/>
      <c r="F125" s="150">
        <v>1310</v>
      </c>
      <c r="G125" s="82">
        <v>5</v>
      </c>
      <c r="H125" s="149">
        <v>31.52</v>
      </c>
      <c r="I125" s="149"/>
      <c r="J125" s="149">
        <v>141.69</v>
      </c>
      <c r="K125" s="82"/>
      <c r="L125" s="151">
        <v>137.69999999999999</v>
      </c>
      <c r="M125" s="151">
        <v>279.39</v>
      </c>
      <c r="N125" s="152">
        <v>5880000</v>
      </c>
      <c r="O125" s="152">
        <v>496977000</v>
      </c>
      <c r="P125" s="153">
        <v>142957000</v>
      </c>
      <c r="Q125" s="153">
        <v>354020000</v>
      </c>
      <c r="R125" s="87">
        <f t="shared" si="2"/>
        <v>5880307.7187935114</v>
      </c>
      <c r="S125" s="152">
        <v>496977000</v>
      </c>
      <c r="T125" s="87">
        <f t="shared" si="3"/>
        <v>11931003.43902483</v>
      </c>
      <c r="U125" s="135"/>
      <c r="V125" s="115" t="s">
        <v>1257</v>
      </c>
      <c r="W125" s="115" t="s">
        <v>1257</v>
      </c>
      <c r="X125" s="115" t="s">
        <v>772</v>
      </c>
    </row>
    <row r="126" spans="1:24">
      <c r="A126" s="135"/>
      <c r="B126" s="135">
        <v>23</v>
      </c>
      <c r="C126" s="82">
        <v>1</v>
      </c>
      <c r="D126" s="135">
        <v>13</v>
      </c>
      <c r="E126" s="135"/>
      <c r="F126" s="150">
        <v>1311</v>
      </c>
      <c r="G126" s="82">
        <v>5</v>
      </c>
      <c r="H126" s="149">
        <v>31.52</v>
      </c>
      <c r="I126" s="149"/>
      <c r="J126" s="149">
        <v>141.69</v>
      </c>
      <c r="K126" s="82"/>
      <c r="L126" s="151">
        <v>137.69999999999999</v>
      </c>
      <c r="M126" s="151">
        <v>279.39</v>
      </c>
      <c r="N126" s="152">
        <v>5880000</v>
      </c>
      <c r="O126" s="152">
        <v>496977000</v>
      </c>
      <c r="P126" s="153">
        <v>142957000</v>
      </c>
      <c r="Q126" s="153">
        <v>354020000</v>
      </c>
      <c r="R126" s="87">
        <f t="shared" si="2"/>
        <v>5880307.7187935114</v>
      </c>
      <c r="S126" s="152">
        <v>496977000</v>
      </c>
      <c r="T126" s="87">
        <f t="shared" si="3"/>
        <v>11931003.43902483</v>
      </c>
      <c r="U126" s="135"/>
      <c r="V126" s="115" t="s">
        <v>1257</v>
      </c>
      <c r="W126" s="115" t="s">
        <v>1257</v>
      </c>
      <c r="X126" s="115" t="s">
        <v>772</v>
      </c>
    </row>
    <row r="127" spans="1:24">
      <c r="A127" s="135"/>
      <c r="B127" s="135">
        <v>23</v>
      </c>
      <c r="C127" s="82">
        <v>1</v>
      </c>
      <c r="D127" s="135">
        <v>13</v>
      </c>
      <c r="E127" s="135"/>
      <c r="F127" s="150">
        <v>1312</v>
      </c>
      <c r="G127" s="82">
        <v>5</v>
      </c>
      <c r="H127" s="149">
        <v>69.53</v>
      </c>
      <c r="I127" s="149"/>
      <c r="J127" s="149">
        <v>312.57000000000005</v>
      </c>
      <c r="K127" s="82"/>
      <c r="L127" s="151">
        <v>303.75</v>
      </c>
      <c r="M127" s="151">
        <v>616.32000000000005</v>
      </c>
      <c r="N127" s="152">
        <v>5930000</v>
      </c>
      <c r="O127" s="152">
        <v>1105589000</v>
      </c>
      <c r="P127" s="153">
        <v>315349000</v>
      </c>
      <c r="Q127" s="153">
        <v>790240000</v>
      </c>
      <c r="R127" s="87">
        <f t="shared" si="2"/>
        <v>5930100.7097311262</v>
      </c>
      <c r="S127" s="152">
        <v>1105589000</v>
      </c>
      <c r="T127" s="87">
        <f t="shared" si="3"/>
        <v>12032393.973404076</v>
      </c>
      <c r="U127" s="135"/>
      <c r="V127" s="115" t="s">
        <v>1257</v>
      </c>
      <c r="W127" s="115" t="s">
        <v>1257</v>
      </c>
      <c r="X127" s="115" t="s">
        <v>772</v>
      </c>
    </row>
    <row r="128" spans="1:24">
      <c r="A128" s="135"/>
      <c r="B128" s="135">
        <v>23</v>
      </c>
      <c r="C128" s="82">
        <v>1</v>
      </c>
      <c r="D128" s="135">
        <v>14</v>
      </c>
      <c r="E128" s="135"/>
      <c r="F128" s="150">
        <v>1401</v>
      </c>
      <c r="G128" s="82">
        <v>5</v>
      </c>
      <c r="H128" s="149">
        <v>69.53</v>
      </c>
      <c r="I128" s="149"/>
      <c r="J128" s="149">
        <v>312.57000000000005</v>
      </c>
      <c r="K128" s="82"/>
      <c r="L128" s="151">
        <v>303.75</v>
      </c>
      <c r="M128" s="151">
        <v>616.32000000000005</v>
      </c>
      <c r="N128" s="152">
        <v>5930000</v>
      </c>
      <c r="O128" s="152">
        <v>1105589000</v>
      </c>
      <c r="P128" s="153">
        <v>315349000</v>
      </c>
      <c r="Q128" s="153">
        <v>790240000</v>
      </c>
      <c r="R128" s="87">
        <f t="shared" si="2"/>
        <v>5930100.7097311262</v>
      </c>
      <c r="S128" s="152">
        <v>1105589000</v>
      </c>
      <c r="T128" s="87">
        <f t="shared" si="3"/>
        <v>12032393.973404076</v>
      </c>
      <c r="U128" s="135"/>
      <c r="V128" s="115" t="s">
        <v>1257</v>
      </c>
      <c r="W128" s="115" t="s">
        <v>1257</v>
      </c>
      <c r="X128" s="115" t="s">
        <v>772</v>
      </c>
    </row>
    <row r="129" spans="1:24">
      <c r="A129" s="135"/>
      <c r="B129" s="135">
        <v>23</v>
      </c>
      <c r="C129" s="82">
        <v>1</v>
      </c>
      <c r="D129" s="135">
        <v>14</v>
      </c>
      <c r="E129" s="135"/>
      <c r="F129" s="150">
        <v>1402</v>
      </c>
      <c r="G129" s="82">
        <v>5</v>
      </c>
      <c r="H129" s="149">
        <v>31.52</v>
      </c>
      <c r="I129" s="149"/>
      <c r="J129" s="149">
        <v>141.69</v>
      </c>
      <c r="K129" s="82"/>
      <c r="L129" s="151">
        <v>137.69999999999999</v>
      </c>
      <c r="M129" s="151">
        <v>279.39</v>
      </c>
      <c r="N129" s="152">
        <v>5880000</v>
      </c>
      <c r="O129" s="152">
        <v>496977000</v>
      </c>
      <c r="P129" s="153">
        <v>142957000</v>
      </c>
      <c r="Q129" s="153">
        <v>354020000</v>
      </c>
      <c r="R129" s="87">
        <f t="shared" si="2"/>
        <v>5880307.7187935114</v>
      </c>
      <c r="S129" s="152">
        <v>496977000</v>
      </c>
      <c r="T129" s="87">
        <f t="shared" si="3"/>
        <v>11931003.43902483</v>
      </c>
      <c r="U129" s="135"/>
      <c r="V129" s="115" t="s">
        <v>1257</v>
      </c>
      <c r="W129" s="115" t="s">
        <v>1257</v>
      </c>
      <c r="X129" s="115" t="s">
        <v>772</v>
      </c>
    </row>
    <row r="130" spans="1:24">
      <c r="A130" s="135"/>
      <c r="B130" s="135">
        <v>23</v>
      </c>
      <c r="C130" s="82">
        <v>1</v>
      </c>
      <c r="D130" s="135">
        <v>14</v>
      </c>
      <c r="E130" s="135"/>
      <c r="F130" s="150">
        <v>1403</v>
      </c>
      <c r="G130" s="82">
        <v>5</v>
      </c>
      <c r="H130" s="149">
        <v>31.52</v>
      </c>
      <c r="I130" s="149"/>
      <c r="J130" s="149">
        <v>141.69</v>
      </c>
      <c r="K130" s="82"/>
      <c r="L130" s="151">
        <v>137.69999999999999</v>
      </c>
      <c r="M130" s="151">
        <v>279.39</v>
      </c>
      <c r="N130" s="152">
        <v>5880000</v>
      </c>
      <c r="O130" s="152">
        <v>496977000</v>
      </c>
      <c r="P130" s="153">
        <v>142957000</v>
      </c>
      <c r="Q130" s="153">
        <v>354020000</v>
      </c>
      <c r="R130" s="87">
        <f t="shared" si="2"/>
        <v>5880307.7187935114</v>
      </c>
      <c r="S130" s="152">
        <v>496977000</v>
      </c>
      <c r="T130" s="87">
        <f t="shared" si="3"/>
        <v>11931003.43902483</v>
      </c>
      <c r="U130" s="135"/>
      <c r="V130" s="115" t="s">
        <v>1257</v>
      </c>
      <c r="W130" s="115" t="s">
        <v>1257</v>
      </c>
      <c r="X130" s="115" t="s">
        <v>772</v>
      </c>
    </row>
    <row r="131" spans="1:24">
      <c r="A131" s="135"/>
      <c r="B131" s="135">
        <v>23</v>
      </c>
      <c r="C131" s="82">
        <v>1</v>
      </c>
      <c r="D131" s="135">
        <v>14</v>
      </c>
      <c r="E131" s="135"/>
      <c r="F131" s="150">
        <v>1404</v>
      </c>
      <c r="G131" s="82">
        <v>5</v>
      </c>
      <c r="H131" s="149">
        <v>31.52</v>
      </c>
      <c r="I131" s="149"/>
      <c r="J131" s="149">
        <v>141.69</v>
      </c>
      <c r="K131" s="82"/>
      <c r="L131" s="151">
        <v>137.69999999999999</v>
      </c>
      <c r="M131" s="151">
        <v>279.39</v>
      </c>
      <c r="N131" s="152">
        <v>5880000</v>
      </c>
      <c r="O131" s="152">
        <v>496977000</v>
      </c>
      <c r="P131" s="153">
        <v>142957000</v>
      </c>
      <c r="Q131" s="153">
        <v>354020000</v>
      </c>
      <c r="R131" s="87">
        <f t="shared" ref="R131:R194" si="4">S131/(M131*0.3025)</f>
        <v>5880307.7187935114</v>
      </c>
      <c r="S131" s="152">
        <v>496977000</v>
      </c>
      <c r="T131" s="87">
        <f t="shared" ref="T131:T194" si="5">S131/(L131*0.3025)</f>
        <v>11931003.43902483</v>
      </c>
      <c r="U131" s="135"/>
      <c r="V131" s="115" t="s">
        <v>1257</v>
      </c>
      <c r="W131" s="115" t="s">
        <v>1257</v>
      </c>
      <c r="X131" s="115" t="s">
        <v>772</v>
      </c>
    </row>
    <row r="132" spans="1:24">
      <c r="A132" s="135"/>
      <c r="B132" s="135">
        <v>23</v>
      </c>
      <c r="C132" s="82">
        <v>1</v>
      </c>
      <c r="D132" s="135">
        <v>14</v>
      </c>
      <c r="E132" s="135"/>
      <c r="F132" s="150">
        <v>1405</v>
      </c>
      <c r="G132" s="82">
        <v>5</v>
      </c>
      <c r="H132" s="149">
        <v>31.21</v>
      </c>
      <c r="I132" s="149"/>
      <c r="J132" s="149">
        <v>140.30999999999997</v>
      </c>
      <c r="K132" s="82"/>
      <c r="L132" s="151">
        <v>136.35</v>
      </c>
      <c r="M132" s="151">
        <v>276.65999999999997</v>
      </c>
      <c r="N132" s="152">
        <v>5880000</v>
      </c>
      <c r="O132" s="152">
        <v>492097000</v>
      </c>
      <c r="P132" s="153">
        <v>141551000</v>
      </c>
      <c r="Q132" s="153">
        <v>350546000</v>
      </c>
      <c r="R132" s="87">
        <f t="shared" si="4"/>
        <v>5880022.2010726547</v>
      </c>
      <c r="S132" s="152">
        <v>492097000</v>
      </c>
      <c r="T132" s="87">
        <f t="shared" si="5"/>
        <v>11930817.324156659</v>
      </c>
      <c r="U132" s="135"/>
      <c r="V132" s="115" t="s">
        <v>1257</v>
      </c>
      <c r="W132" s="115" t="s">
        <v>1257</v>
      </c>
      <c r="X132" s="115" t="s">
        <v>772</v>
      </c>
    </row>
    <row r="133" spans="1:24">
      <c r="A133" s="135"/>
      <c r="B133" s="135">
        <v>23</v>
      </c>
      <c r="C133" s="82">
        <v>1</v>
      </c>
      <c r="D133" s="135">
        <v>14</v>
      </c>
      <c r="E133" s="135"/>
      <c r="F133" s="150">
        <v>1406</v>
      </c>
      <c r="G133" s="82">
        <v>5</v>
      </c>
      <c r="H133" s="149">
        <v>67.8</v>
      </c>
      <c r="I133" s="149"/>
      <c r="J133" s="149">
        <v>304.78000000000003</v>
      </c>
      <c r="K133" s="82"/>
      <c r="L133" s="151">
        <v>296.18</v>
      </c>
      <c r="M133" s="151">
        <v>600.96</v>
      </c>
      <c r="N133" s="152">
        <v>5930000</v>
      </c>
      <c r="O133" s="152">
        <v>1078014000</v>
      </c>
      <c r="P133" s="153">
        <v>307503000</v>
      </c>
      <c r="Q133" s="153">
        <v>770511000</v>
      </c>
      <c r="R133" s="87">
        <f t="shared" si="4"/>
        <v>5929983.1014178963</v>
      </c>
      <c r="S133" s="152">
        <v>1078014000</v>
      </c>
      <c r="T133" s="87">
        <f t="shared" si="5"/>
        <v>12032151.545101287</v>
      </c>
      <c r="U133" s="135"/>
      <c r="V133" s="115" t="s">
        <v>1257</v>
      </c>
      <c r="W133" s="115" t="s">
        <v>1257</v>
      </c>
      <c r="X133" s="115" t="s">
        <v>772</v>
      </c>
    </row>
    <row r="134" spans="1:24">
      <c r="A134" s="135"/>
      <c r="B134" s="135">
        <v>23</v>
      </c>
      <c r="C134" s="82">
        <v>1</v>
      </c>
      <c r="D134" s="135">
        <v>14</v>
      </c>
      <c r="E134" s="135"/>
      <c r="F134" s="150">
        <v>1407</v>
      </c>
      <c r="G134" s="82">
        <v>5</v>
      </c>
      <c r="H134" s="149">
        <v>67.8</v>
      </c>
      <c r="I134" s="149"/>
      <c r="J134" s="149">
        <v>304.78000000000003</v>
      </c>
      <c r="K134" s="82"/>
      <c r="L134" s="151">
        <v>296.18</v>
      </c>
      <c r="M134" s="151">
        <v>600.96</v>
      </c>
      <c r="N134" s="152">
        <v>5930000</v>
      </c>
      <c r="O134" s="152">
        <v>1078014000</v>
      </c>
      <c r="P134" s="153">
        <v>307503000</v>
      </c>
      <c r="Q134" s="153">
        <v>770511000</v>
      </c>
      <c r="R134" s="87">
        <f t="shared" si="4"/>
        <v>5929983.1014178963</v>
      </c>
      <c r="S134" s="152">
        <v>1078014000</v>
      </c>
      <c r="T134" s="87">
        <f t="shared" si="5"/>
        <v>12032151.545101287</v>
      </c>
      <c r="U134" s="135"/>
      <c r="V134" s="115" t="s">
        <v>1257</v>
      </c>
      <c r="W134" s="115" t="s">
        <v>1257</v>
      </c>
      <c r="X134" s="115" t="s">
        <v>772</v>
      </c>
    </row>
    <row r="135" spans="1:24">
      <c r="A135" s="135"/>
      <c r="B135" s="135">
        <v>23</v>
      </c>
      <c r="C135" s="82">
        <v>1</v>
      </c>
      <c r="D135" s="135">
        <v>14</v>
      </c>
      <c r="E135" s="135"/>
      <c r="F135" s="150">
        <v>1408</v>
      </c>
      <c r="G135" s="82">
        <v>5</v>
      </c>
      <c r="H135" s="149">
        <v>31.21</v>
      </c>
      <c r="I135" s="149"/>
      <c r="J135" s="149">
        <v>140.30999999999997</v>
      </c>
      <c r="K135" s="82"/>
      <c r="L135" s="151">
        <v>136.35</v>
      </c>
      <c r="M135" s="151">
        <v>276.65999999999997</v>
      </c>
      <c r="N135" s="152">
        <v>5880000</v>
      </c>
      <c r="O135" s="152">
        <v>492097000</v>
      </c>
      <c r="P135" s="153">
        <v>141551000</v>
      </c>
      <c r="Q135" s="153">
        <v>350546000</v>
      </c>
      <c r="R135" s="87">
        <f t="shared" si="4"/>
        <v>5880022.2010726547</v>
      </c>
      <c r="S135" s="152">
        <v>492097000</v>
      </c>
      <c r="T135" s="87">
        <f t="shared" si="5"/>
        <v>11930817.324156659</v>
      </c>
      <c r="U135" s="135"/>
      <c r="V135" s="115" t="s">
        <v>1257</v>
      </c>
      <c r="W135" s="115" t="s">
        <v>1257</v>
      </c>
      <c r="X135" s="115" t="s">
        <v>772</v>
      </c>
    </row>
    <row r="136" spans="1:24">
      <c r="A136" s="135"/>
      <c r="B136" s="135">
        <v>23</v>
      </c>
      <c r="C136" s="82">
        <v>1</v>
      </c>
      <c r="D136" s="135">
        <v>14</v>
      </c>
      <c r="E136" s="135"/>
      <c r="F136" s="150">
        <v>1409</v>
      </c>
      <c r="G136" s="82">
        <v>5</v>
      </c>
      <c r="H136" s="149">
        <v>31.52</v>
      </c>
      <c r="I136" s="149"/>
      <c r="J136" s="149">
        <v>141.69</v>
      </c>
      <c r="K136" s="82"/>
      <c r="L136" s="151">
        <v>137.69999999999999</v>
      </c>
      <c r="M136" s="151">
        <v>279.39</v>
      </c>
      <c r="N136" s="152">
        <v>5880000</v>
      </c>
      <c r="O136" s="152">
        <v>496977000</v>
      </c>
      <c r="P136" s="153">
        <v>142957000</v>
      </c>
      <c r="Q136" s="153">
        <v>354020000</v>
      </c>
      <c r="R136" s="87">
        <f t="shared" si="4"/>
        <v>5880307.7187935114</v>
      </c>
      <c r="S136" s="152">
        <v>496977000</v>
      </c>
      <c r="T136" s="87">
        <f t="shared" si="5"/>
        <v>11931003.43902483</v>
      </c>
      <c r="U136" s="135"/>
      <c r="V136" s="115" t="s">
        <v>1257</v>
      </c>
      <c r="W136" s="115" t="s">
        <v>1257</v>
      </c>
      <c r="X136" s="115" t="s">
        <v>772</v>
      </c>
    </row>
    <row r="137" spans="1:24">
      <c r="A137" s="135"/>
      <c r="B137" s="135">
        <v>23</v>
      </c>
      <c r="C137" s="82">
        <v>1</v>
      </c>
      <c r="D137" s="135">
        <v>14</v>
      </c>
      <c r="E137" s="135"/>
      <c r="F137" s="150">
        <v>1410</v>
      </c>
      <c r="G137" s="82">
        <v>5</v>
      </c>
      <c r="H137" s="149">
        <v>31.52</v>
      </c>
      <c r="I137" s="149"/>
      <c r="J137" s="149">
        <v>141.69</v>
      </c>
      <c r="K137" s="82"/>
      <c r="L137" s="151">
        <v>137.69999999999999</v>
      </c>
      <c r="M137" s="151">
        <v>279.39</v>
      </c>
      <c r="N137" s="152">
        <v>5880000</v>
      </c>
      <c r="O137" s="152">
        <v>496977000</v>
      </c>
      <c r="P137" s="153">
        <v>142957000</v>
      </c>
      <c r="Q137" s="153">
        <v>354020000</v>
      </c>
      <c r="R137" s="87">
        <f t="shared" si="4"/>
        <v>5880307.7187935114</v>
      </c>
      <c r="S137" s="152">
        <v>496977000</v>
      </c>
      <c r="T137" s="87">
        <f t="shared" si="5"/>
        <v>11931003.43902483</v>
      </c>
      <c r="U137" s="135"/>
      <c r="V137" s="115" t="s">
        <v>1257</v>
      </c>
      <c r="W137" s="115" t="s">
        <v>1257</v>
      </c>
      <c r="X137" s="115" t="s">
        <v>772</v>
      </c>
    </row>
    <row r="138" spans="1:24">
      <c r="A138" s="135"/>
      <c r="B138" s="135">
        <v>23</v>
      </c>
      <c r="C138" s="82">
        <v>1</v>
      </c>
      <c r="D138" s="135">
        <v>14</v>
      </c>
      <c r="E138" s="135"/>
      <c r="F138" s="150">
        <v>1411</v>
      </c>
      <c r="G138" s="82">
        <v>5</v>
      </c>
      <c r="H138" s="149">
        <v>31.52</v>
      </c>
      <c r="I138" s="149"/>
      <c r="J138" s="149">
        <v>141.69</v>
      </c>
      <c r="K138" s="82"/>
      <c r="L138" s="151">
        <v>137.69999999999999</v>
      </c>
      <c r="M138" s="151">
        <v>279.39</v>
      </c>
      <c r="N138" s="152">
        <v>5880000</v>
      </c>
      <c r="O138" s="152">
        <v>496977000</v>
      </c>
      <c r="P138" s="153">
        <v>142957000</v>
      </c>
      <c r="Q138" s="153">
        <v>354020000</v>
      </c>
      <c r="R138" s="87">
        <f t="shared" si="4"/>
        <v>5880307.7187935114</v>
      </c>
      <c r="S138" s="152">
        <v>496977000</v>
      </c>
      <c r="T138" s="87">
        <f t="shared" si="5"/>
        <v>11931003.43902483</v>
      </c>
      <c r="U138" s="135"/>
      <c r="V138" s="115" t="s">
        <v>1257</v>
      </c>
      <c r="W138" s="115" t="s">
        <v>1257</v>
      </c>
      <c r="X138" s="115" t="s">
        <v>772</v>
      </c>
    </row>
    <row r="139" spans="1:24">
      <c r="A139" s="135"/>
      <c r="B139" s="135">
        <v>23</v>
      </c>
      <c r="C139" s="82">
        <v>1</v>
      </c>
      <c r="D139" s="135">
        <v>14</v>
      </c>
      <c r="E139" s="135"/>
      <c r="F139" s="150">
        <v>1412</v>
      </c>
      <c r="G139" s="82">
        <v>5</v>
      </c>
      <c r="H139" s="149">
        <v>69.53</v>
      </c>
      <c r="I139" s="149"/>
      <c r="J139" s="149">
        <v>312.57000000000005</v>
      </c>
      <c r="K139" s="82"/>
      <c r="L139" s="151">
        <v>303.75</v>
      </c>
      <c r="M139" s="151">
        <v>616.32000000000005</v>
      </c>
      <c r="N139" s="152">
        <v>5930000</v>
      </c>
      <c r="O139" s="152">
        <v>1105589000</v>
      </c>
      <c r="P139" s="153">
        <v>315349000</v>
      </c>
      <c r="Q139" s="153">
        <v>790240000</v>
      </c>
      <c r="R139" s="87">
        <f t="shared" si="4"/>
        <v>5930100.7097311262</v>
      </c>
      <c r="S139" s="152">
        <v>1105589000</v>
      </c>
      <c r="T139" s="87">
        <f t="shared" si="5"/>
        <v>12032393.973404076</v>
      </c>
      <c r="U139" s="135"/>
      <c r="V139" s="115" t="s">
        <v>1257</v>
      </c>
      <c r="W139" s="115" t="s">
        <v>1257</v>
      </c>
      <c r="X139" s="115" t="s">
        <v>772</v>
      </c>
    </row>
    <row r="140" spans="1:24">
      <c r="A140" s="135"/>
      <c r="B140" s="135">
        <v>23</v>
      </c>
      <c r="C140" s="82">
        <v>1</v>
      </c>
      <c r="D140" s="135">
        <v>15</v>
      </c>
      <c r="E140" s="135"/>
      <c r="F140" s="150">
        <v>1501</v>
      </c>
      <c r="G140" s="82">
        <v>5</v>
      </c>
      <c r="H140" s="149">
        <v>69.53</v>
      </c>
      <c r="I140" s="149"/>
      <c r="J140" s="149">
        <v>312.57000000000005</v>
      </c>
      <c r="K140" s="82"/>
      <c r="L140" s="151">
        <v>303.75</v>
      </c>
      <c r="M140" s="151">
        <v>616.32000000000005</v>
      </c>
      <c r="N140" s="152">
        <v>5980000</v>
      </c>
      <c r="O140" s="152">
        <v>1114911000</v>
      </c>
      <c r="P140" s="153">
        <v>315349000</v>
      </c>
      <c r="Q140" s="153">
        <v>799562000</v>
      </c>
      <c r="R140" s="87">
        <f t="shared" si="4"/>
        <v>5980101.5679307943</v>
      </c>
      <c r="S140" s="152">
        <v>1114911000</v>
      </c>
      <c r="T140" s="87">
        <f t="shared" si="5"/>
        <v>12133847.56657484</v>
      </c>
      <c r="U140" s="135"/>
      <c r="V140" s="115" t="s">
        <v>1257</v>
      </c>
      <c r="W140" s="115" t="s">
        <v>1257</v>
      </c>
      <c r="X140" s="115" t="s">
        <v>772</v>
      </c>
    </row>
    <row r="141" spans="1:24">
      <c r="A141" s="135"/>
      <c r="B141" s="135">
        <v>23</v>
      </c>
      <c r="C141" s="82">
        <v>1</v>
      </c>
      <c r="D141" s="135">
        <v>15</v>
      </c>
      <c r="E141" s="135"/>
      <c r="F141" s="150">
        <v>1502</v>
      </c>
      <c r="G141" s="82">
        <v>5</v>
      </c>
      <c r="H141" s="149">
        <v>31.52</v>
      </c>
      <c r="I141" s="149"/>
      <c r="J141" s="149">
        <v>141.69</v>
      </c>
      <c r="K141" s="82"/>
      <c r="L141" s="151">
        <v>137.69999999999999</v>
      </c>
      <c r="M141" s="151">
        <v>279.39</v>
      </c>
      <c r="N141" s="152">
        <v>5930000</v>
      </c>
      <c r="O141" s="152">
        <v>501203000</v>
      </c>
      <c r="P141" s="153">
        <v>142957000</v>
      </c>
      <c r="Q141" s="153">
        <v>358246000</v>
      </c>
      <c r="R141" s="87">
        <f t="shared" si="4"/>
        <v>5930310.3958180444</v>
      </c>
      <c r="S141" s="152">
        <v>501203000</v>
      </c>
      <c r="T141" s="87">
        <f t="shared" si="5"/>
        <v>12032457.672386372</v>
      </c>
      <c r="U141" s="135"/>
      <c r="V141" s="115" t="s">
        <v>1257</v>
      </c>
      <c r="W141" s="115" t="s">
        <v>1257</v>
      </c>
      <c r="X141" s="115" t="s">
        <v>772</v>
      </c>
    </row>
    <row r="142" spans="1:24">
      <c r="A142" s="135"/>
      <c r="B142" s="135">
        <v>23</v>
      </c>
      <c r="C142" s="82">
        <v>1</v>
      </c>
      <c r="D142" s="135">
        <v>15</v>
      </c>
      <c r="E142" s="135"/>
      <c r="F142" s="150">
        <v>1503</v>
      </c>
      <c r="G142" s="82">
        <v>5</v>
      </c>
      <c r="H142" s="149">
        <v>31.52</v>
      </c>
      <c r="I142" s="149"/>
      <c r="J142" s="149">
        <v>141.69</v>
      </c>
      <c r="K142" s="82"/>
      <c r="L142" s="151">
        <v>137.69999999999999</v>
      </c>
      <c r="M142" s="151">
        <v>279.39</v>
      </c>
      <c r="N142" s="152">
        <v>5930000</v>
      </c>
      <c r="O142" s="152">
        <v>501203000</v>
      </c>
      <c r="P142" s="153">
        <v>142957000</v>
      </c>
      <c r="Q142" s="153">
        <v>358246000</v>
      </c>
      <c r="R142" s="87">
        <f t="shared" si="4"/>
        <v>5930310.3958180444</v>
      </c>
      <c r="S142" s="152">
        <v>501203000</v>
      </c>
      <c r="T142" s="87">
        <f t="shared" si="5"/>
        <v>12032457.672386372</v>
      </c>
      <c r="U142" s="135"/>
      <c r="V142" s="115" t="s">
        <v>1257</v>
      </c>
      <c r="W142" s="115" t="s">
        <v>1257</v>
      </c>
      <c r="X142" s="115" t="s">
        <v>772</v>
      </c>
    </row>
    <row r="143" spans="1:24">
      <c r="A143" s="135"/>
      <c r="B143" s="135">
        <v>23</v>
      </c>
      <c r="C143" s="82">
        <v>1</v>
      </c>
      <c r="D143" s="135">
        <v>15</v>
      </c>
      <c r="E143" s="135"/>
      <c r="F143" s="150">
        <v>1504</v>
      </c>
      <c r="G143" s="82">
        <v>5</v>
      </c>
      <c r="H143" s="149">
        <v>31.52</v>
      </c>
      <c r="I143" s="149"/>
      <c r="J143" s="149">
        <v>141.69</v>
      </c>
      <c r="K143" s="82"/>
      <c r="L143" s="151">
        <v>137.69999999999999</v>
      </c>
      <c r="M143" s="151">
        <v>279.39</v>
      </c>
      <c r="N143" s="152">
        <v>5930000</v>
      </c>
      <c r="O143" s="152">
        <v>501203000</v>
      </c>
      <c r="P143" s="153">
        <v>142957000</v>
      </c>
      <c r="Q143" s="153">
        <v>358246000</v>
      </c>
      <c r="R143" s="87">
        <f t="shared" si="4"/>
        <v>5930310.3958180444</v>
      </c>
      <c r="S143" s="152">
        <v>501203000</v>
      </c>
      <c r="T143" s="87">
        <f t="shared" si="5"/>
        <v>12032457.672386372</v>
      </c>
      <c r="U143" s="135"/>
      <c r="V143" s="115" t="s">
        <v>1257</v>
      </c>
      <c r="W143" s="115" t="s">
        <v>1257</v>
      </c>
      <c r="X143" s="115" t="s">
        <v>772</v>
      </c>
    </row>
    <row r="144" spans="1:24">
      <c r="A144" s="135"/>
      <c r="B144" s="135">
        <v>23</v>
      </c>
      <c r="C144" s="82">
        <v>1</v>
      </c>
      <c r="D144" s="135">
        <v>15</v>
      </c>
      <c r="E144" s="135"/>
      <c r="F144" s="150">
        <v>1505</v>
      </c>
      <c r="G144" s="82">
        <v>5</v>
      </c>
      <c r="H144" s="149">
        <v>31.21</v>
      </c>
      <c r="I144" s="149"/>
      <c r="J144" s="149">
        <v>140.30999999999997</v>
      </c>
      <c r="K144" s="82"/>
      <c r="L144" s="151">
        <v>136.35</v>
      </c>
      <c r="M144" s="151">
        <v>276.65999999999997</v>
      </c>
      <c r="N144" s="152">
        <v>5930000</v>
      </c>
      <c r="O144" s="152">
        <v>496281000</v>
      </c>
      <c r="P144" s="153">
        <v>141551000</v>
      </c>
      <c r="Q144" s="153">
        <v>354730000</v>
      </c>
      <c r="R144" s="87">
        <f t="shared" si="4"/>
        <v>5930016.4357241318</v>
      </c>
      <c r="S144" s="152">
        <v>496281000</v>
      </c>
      <c r="T144" s="87">
        <f t="shared" si="5"/>
        <v>12032257.77123167</v>
      </c>
      <c r="U144" s="135"/>
      <c r="V144" s="115" t="s">
        <v>1257</v>
      </c>
      <c r="W144" s="115" t="s">
        <v>1257</v>
      </c>
      <c r="X144" s="115" t="s">
        <v>772</v>
      </c>
    </row>
    <row r="145" spans="1:24">
      <c r="A145" s="135"/>
      <c r="B145" s="135">
        <v>23</v>
      </c>
      <c r="C145" s="82">
        <v>1</v>
      </c>
      <c r="D145" s="135">
        <v>15</v>
      </c>
      <c r="E145" s="135"/>
      <c r="F145" s="150">
        <v>1506</v>
      </c>
      <c r="G145" s="82">
        <v>5</v>
      </c>
      <c r="H145" s="149">
        <v>67.8</v>
      </c>
      <c r="I145" s="149"/>
      <c r="J145" s="149">
        <v>304.78000000000003</v>
      </c>
      <c r="K145" s="82"/>
      <c r="L145" s="151">
        <v>296.18</v>
      </c>
      <c r="M145" s="151">
        <v>600.96</v>
      </c>
      <c r="N145" s="152">
        <v>5980000</v>
      </c>
      <c r="O145" s="152">
        <v>1087104000</v>
      </c>
      <c r="P145" s="153">
        <v>307503000</v>
      </c>
      <c r="Q145" s="153">
        <v>779601000</v>
      </c>
      <c r="R145" s="87">
        <f t="shared" si="4"/>
        <v>5979985.7418213505</v>
      </c>
      <c r="S145" s="152">
        <v>1087104000</v>
      </c>
      <c r="T145" s="87">
        <f t="shared" si="5"/>
        <v>12133608.722415283</v>
      </c>
      <c r="U145" s="135"/>
      <c r="V145" s="115" t="s">
        <v>1257</v>
      </c>
      <c r="W145" s="115" t="s">
        <v>1257</v>
      </c>
      <c r="X145" s="115" t="s">
        <v>772</v>
      </c>
    </row>
    <row r="146" spans="1:24">
      <c r="A146" s="135"/>
      <c r="B146" s="135">
        <v>23</v>
      </c>
      <c r="C146" s="82">
        <v>1</v>
      </c>
      <c r="D146" s="135">
        <v>15</v>
      </c>
      <c r="E146" s="135"/>
      <c r="F146" s="150">
        <v>1507</v>
      </c>
      <c r="G146" s="82">
        <v>5</v>
      </c>
      <c r="H146" s="149">
        <v>67.8</v>
      </c>
      <c r="I146" s="149"/>
      <c r="J146" s="149">
        <v>304.78000000000003</v>
      </c>
      <c r="K146" s="82"/>
      <c r="L146" s="151">
        <v>296.18</v>
      </c>
      <c r="M146" s="151">
        <v>600.96</v>
      </c>
      <c r="N146" s="152">
        <v>5980000</v>
      </c>
      <c r="O146" s="152">
        <v>1087104000</v>
      </c>
      <c r="P146" s="153">
        <v>307503000</v>
      </c>
      <c r="Q146" s="153">
        <v>779601000</v>
      </c>
      <c r="R146" s="87">
        <f t="shared" si="4"/>
        <v>5979985.7418213505</v>
      </c>
      <c r="S146" s="152">
        <v>1087104000</v>
      </c>
      <c r="T146" s="87">
        <f t="shared" si="5"/>
        <v>12133608.722415283</v>
      </c>
      <c r="U146" s="135"/>
      <c r="V146" s="115" t="s">
        <v>1257</v>
      </c>
      <c r="W146" s="115" t="s">
        <v>1257</v>
      </c>
      <c r="X146" s="115" t="s">
        <v>772</v>
      </c>
    </row>
    <row r="147" spans="1:24">
      <c r="A147" s="135"/>
      <c r="B147" s="135">
        <v>23</v>
      </c>
      <c r="C147" s="82">
        <v>1</v>
      </c>
      <c r="D147" s="135">
        <v>15</v>
      </c>
      <c r="E147" s="135"/>
      <c r="F147" s="150">
        <v>1508</v>
      </c>
      <c r="G147" s="82">
        <v>5</v>
      </c>
      <c r="H147" s="149">
        <v>31.21</v>
      </c>
      <c r="I147" s="149"/>
      <c r="J147" s="149">
        <v>140.30999999999997</v>
      </c>
      <c r="K147" s="82"/>
      <c r="L147" s="151">
        <v>136.35</v>
      </c>
      <c r="M147" s="151">
        <v>276.65999999999997</v>
      </c>
      <c r="N147" s="152">
        <v>5930000</v>
      </c>
      <c r="O147" s="152">
        <v>496281000</v>
      </c>
      <c r="P147" s="153">
        <v>141551000</v>
      </c>
      <c r="Q147" s="153">
        <v>354730000</v>
      </c>
      <c r="R147" s="87">
        <f t="shared" si="4"/>
        <v>5930016.4357241318</v>
      </c>
      <c r="S147" s="152">
        <v>496281000</v>
      </c>
      <c r="T147" s="87">
        <f t="shared" si="5"/>
        <v>12032257.77123167</v>
      </c>
      <c r="U147" s="135"/>
      <c r="V147" s="115" t="s">
        <v>1257</v>
      </c>
      <c r="W147" s="115" t="s">
        <v>1257</v>
      </c>
      <c r="X147" s="115" t="s">
        <v>772</v>
      </c>
    </row>
    <row r="148" spans="1:24">
      <c r="A148" s="135"/>
      <c r="B148" s="135">
        <v>23</v>
      </c>
      <c r="C148" s="82">
        <v>1</v>
      </c>
      <c r="D148" s="135">
        <v>15</v>
      </c>
      <c r="E148" s="135"/>
      <c r="F148" s="150">
        <v>1509</v>
      </c>
      <c r="G148" s="82">
        <v>5</v>
      </c>
      <c r="H148" s="149">
        <v>31.52</v>
      </c>
      <c r="I148" s="149"/>
      <c r="J148" s="149">
        <v>141.69</v>
      </c>
      <c r="K148" s="82"/>
      <c r="L148" s="151">
        <v>137.69999999999999</v>
      </c>
      <c r="M148" s="151">
        <v>279.39</v>
      </c>
      <c r="N148" s="152">
        <v>5930000</v>
      </c>
      <c r="O148" s="152">
        <v>501203000</v>
      </c>
      <c r="P148" s="153">
        <v>142957000</v>
      </c>
      <c r="Q148" s="153">
        <v>358246000</v>
      </c>
      <c r="R148" s="87">
        <f t="shared" si="4"/>
        <v>5930310.3958180444</v>
      </c>
      <c r="S148" s="152">
        <v>501203000</v>
      </c>
      <c r="T148" s="87">
        <f t="shared" si="5"/>
        <v>12032457.672386372</v>
      </c>
      <c r="U148" s="135"/>
      <c r="V148" s="115" t="s">
        <v>1257</v>
      </c>
      <c r="W148" s="115" t="s">
        <v>1257</v>
      </c>
      <c r="X148" s="115" t="s">
        <v>772</v>
      </c>
    </row>
    <row r="149" spans="1:24">
      <c r="A149" s="135"/>
      <c r="B149" s="135">
        <v>23</v>
      </c>
      <c r="C149" s="82">
        <v>1</v>
      </c>
      <c r="D149" s="135">
        <v>15</v>
      </c>
      <c r="E149" s="135"/>
      <c r="F149" s="150">
        <v>1510</v>
      </c>
      <c r="G149" s="82">
        <v>5</v>
      </c>
      <c r="H149" s="149">
        <v>31.52</v>
      </c>
      <c r="I149" s="149"/>
      <c r="J149" s="149">
        <v>141.69</v>
      </c>
      <c r="K149" s="82"/>
      <c r="L149" s="151">
        <v>137.69999999999999</v>
      </c>
      <c r="M149" s="151">
        <v>279.39</v>
      </c>
      <c r="N149" s="152">
        <v>5930000</v>
      </c>
      <c r="O149" s="152">
        <v>501203000</v>
      </c>
      <c r="P149" s="153">
        <v>142957000</v>
      </c>
      <c r="Q149" s="153">
        <v>358246000</v>
      </c>
      <c r="R149" s="87">
        <f t="shared" si="4"/>
        <v>5930310.3958180444</v>
      </c>
      <c r="S149" s="152">
        <v>501203000</v>
      </c>
      <c r="T149" s="87">
        <f t="shared" si="5"/>
        <v>12032457.672386372</v>
      </c>
      <c r="U149" s="135"/>
      <c r="V149" s="115" t="s">
        <v>1257</v>
      </c>
      <c r="W149" s="115" t="s">
        <v>1257</v>
      </c>
      <c r="X149" s="115" t="s">
        <v>772</v>
      </c>
    </row>
    <row r="150" spans="1:24">
      <c r="A150" s="135"/>
      <c r="B150" s="135">
        <v>23</v>
      </c>
      <c r="C150" s="82">
        <v>1</v>
      </c>
      <c r="D150" s="135">
        <v>15</v>
      </c>
      <c r="E150" s="135"/>
      <c r="F150" s="150">
        <v>1511</v>
      </c>
      <c r="G150" s="82">
        <v>5</v>
      </c>
      <c r="H150" s="149">
        <v>31.52</v>
      </c>
      <c r="I150" s="149"/>
      <c r="J150" s="149">
        <v>141.69</v>
      </c>
      <c r="K150" s="82"/>
      <c r="L150" s="151">
        <v>137.69999999999999</v>
      </c>
      <c r="M150" s="151">
        <v>279.39</v>
      </c>
      <c r="N150" s="152">
        <v>5930000</v>
      </c>
      <c r="O150" s="152">
        <v>501203000</v>
      </c>
      <c r="P150" s="153">
        <v>142957000</v>
      </c>
      <c r="Q150" s="153">
        <v>358246000</v>
      </c>
      <c r="R150" s="87">
        <f t="shared" si="4"/>
        <v>5930310.3958180444</v>
      </c>
      <c r="S150" s="152">
        <v>501203000</v>
      </c>
      <c r="T150" s="87">
        <f t="shared" si="5"/>
        <v>12032457.672386372</v>
      </c>
      <c r="U150" s="135"/>
      <c r="V150" s="115" t="s">
        <v>1257</v>
      </c>
      <c r="W150" s="115" t="s">
        <v>1257</v>
      </c>
      <c r="X150" s="115" t="s">
        <v>772</v>
      </c>
    </row>
    <row r="151" spans="1:24">
      <c r="A151" s="135"/>
      <c r="B151" s="135">
        <v>23</v>
      </c>
      <c r="C151" s="82">
        <v>1</v>
      </c>
      <c r="D151" s="135">
        <v>15</v>
      </c>
      <c r="E151" s="135"/>
      <c r="F151" s="150">
        <v>1512</v>
      </c>
      <c r="G151" s="82">
        <v>5</v>
      </c>
      <c r="H151" s="149">
        <v>69.53</v>
      </c>
      <c r="I151" s="149"/>
      <c r="J151" s="149">
        <v>312.57000000000005</v>
      </c>
      <c r="K151" s="82"/>
      <c r="L151" s="151">
        <v>303.75</v>
      </c>
      <c r="M151" s="151">
        <v>616.32000000000005</v>
      </c>
      <c r="N151" s="152">
        <v>5980000</v>
      </c>
      <c r="O151" s="152">
        <v>1114911000</v>
      </c>
      <c r="P151" s="153">
        <v>315349000</v>
      </c>
      <c r="Q151" s="153">
        <v>799562000</v>
      </c>
      <c r="R151" s="87">
        <f t="shared" si="4"/>
        <v>5980101.5679307943</v>
      </c>
      <c r="S151" s="152">
        <v>1114911000</v>
      </c>
      <c r="T151" s="87">
        <f t="shared" si="5"/>
        <v>12133847.56657484</v>
      </c>
      <c r="U151" s="135"/>
      <c r="V151" s="115" t="s">
        <v>1257</v>
      </c>
      <c r="W151" s="115" t="s">
        <v>1257</v>
      </c>
      <c r="X151" s="115" t="s">
        <v>772</v>
      </c>
    </row>
    <row r="152" spans="1:24">
      <c r="A152" s="135"/>
      <c r="B152" s="135">
        <v>23</v>
      </c>
      <c r="C152" s="82">
        <v>1</v>
      </c>
      <c r="D152" s="135">
        <v>16</v>
      </c>
      <c r="E152" s="135"/>
      <c r="F152" s="150">
        <v>1601</v>
      </c>
      <c r="G152" s="82">
        <v>5</v>
      </c>
      <c r="H152" s="149">
        <v>69.53</v>
      </c>
      <c r="I152" s="149"/>
      <c r="J152" s="149">
        <v>312.57000000000005</v>
      </c>
      <c r="K152" s="82"/>
      <c r="L152" s="151">
        <v>303.75</v>
      </c>
      <c r="M152" s="151">
        <v>616.32000000000005</v>
      </c>
      <c r="N152" s="152">
        <v>5980000</v>
      </c>
      <c r="O152" s="152">
        <v>1114911000</v>
      </c>
      <c r="P152" s="153">
        <v>315349000</v>
      </c>
      <c r="Q152" s="153">
        <v>799562000</v>
      </c>
      <c r="R152" s="87">
        <f t="shared" si="4"/>
        <v>5980101.5679307943</v>
      </c>
      <c r="S152" s="152">
        <v>1114911000</v>
      </c>
      <c r="T152" s="87">
        <f t="shared" si="5"/>
        <v>12133847.56657484</v>
      </c>
      <c r="U152" s="135"/>
      <c r="V152" s="115" t="s">
        <v>1257</v>
      </c>
      <c r="W152" s="115" t="s">
        <v>1257</v>
      </c>
      <c r="X152" s="115" t="s">
        <v>772</v>
      </c>
    </row>
    <row r="153" spans="1:24">
      <c r="A153" s="135"/>
      <c r="B153" s="135">
        <v>23</v>
      </c>
      <c r="C153" s="82">
        <v>1</v>
      </c>
      <c r="D153" s="135">
        <v>16</v>
      </c>
      <c r="E153" s="135"/>
      <c r="F153" s="150">
        <v>1602</v>
      </c>
      <c r="G153" s="82">
        <v>5</v>
      </c>
      <c r="H153" s="149">
        <v>31.52</v>
      </c>
      <c r="I153" s="149"/>
      <c r="J153" s="149">
        <v>141.69</v>
      </c>
      <c r="K153" s="82"/>
      <c r="L153" s="151">
        <v>137.69999999999999</v>
      </c>
      <c r="M153" s="151">
        <v>279.39</v>
      </c>
      <c r="N153" s="152">
        <v>5930000</v>
      </c>
      <c r="O153" s="152">
        <v>501203000</v>
      </c>
      <c r="P153" s="153">
        <v>142957000</v>
      </c>
      <c r="Q153" s="153">
        <v>358246000</v>
      </c>
      <c r="R153" s="87">
        <f t="shared" si="4"/>
        <v>5930310.3958180444</v>
      </c>
      <c r="S153" s="152">
        <v>501203000</v>
      </c>
      <c r="T153" s="87">
        <f t="shared" si="5"/>
        <v>12032457.672386372</v>
      </c>
      <c r="U153" s="135"/>
      <c r="V153" s="115" t="s">
        <v>1257</v>
      </c>
      <c r="W153" s="115" t="s">
        <v>1257</v>
      </c>
      <c r="X153" s="115" t="s">
        <v>772</v>
      </c>
    </row>
    <row r="154" spans="1:24">
      <c r="A154" s="135"/>
      <c r="B154" s="135">
        <v>23</v>
      </c>
      <c r="C154" s="82">
        <v>1</v>
      </c>
      <c r="D154" s="135">
        <v>16</v>
      </c>
      <c r="E154" s="135"/>
      <c r="F154" s="150">
        <v>1603</v>
      </c>
      <c r="G154" s="82">
        <v>5</v>
      </c>
      <c r="H154" s="149">
        <v>31.52</v>
      </c>
      <c r="I154" s="149"/>
      <c r="J154" s="149">
        <v>141.69</v>
      </c>
      <c r="K154" s="82"/>
      <c r="L154" s="151">
        <v>137.69999999999999</v>
      </c>
      <c r="M154" s="151">
        <v>279.39</v>
      </c>
      <c r="N154" s="152">
        <v>5930000</v>
      </c>
      <c r="O154" s="152">
        <v>501203000</v>
      </c>
      <c r="P154" s="153">
        <v>142957000</v>
      </c>
      <c r="Q154" s="153">
        <v>358246000</v>
      </c>
      <c r="R154" s="87">
        <f t="shared" si="4"/>
        <v>5930310.3958180444</v>
      </c>
      <c r="S154" s="152">
        <v>501203000</v>
      </c>
      <c r="T154" s="87">
        <f t="shared" si="5"/>
        <v>12032457.672386372</v>
      </c>
      <c r="U154" s="135"/>
      <c r="V154" s="115" t="s">
        <v>1257</v>
      </c>
      <c r="W154" s="115" t="s">
        <v>1257</v>
      </c>
      <c r="X154" s="115" t="s">
        <v>772</v>
      </c>
    </row>
    <row r="155" spans="1:24">
      <c r="A155" s="135"/>
      <c r="B155" s="135">
        <v>23</v>
      </c>
      <c r="C155" s="82">
        <v>1</v>
      </c>
      <c r="D155" s="135">
        <v>16</v>
      </c>
      <c r="E155" s="135"/>
      <c r="F155" s="150">
        <v>1604</v>
      </c>
      <c r="G155" s="82">
        <v>5</v>
      </c>
      <c r="H155" s="149">
        <v>31.52</v>
      </c>
      <c r="I155" s="149"/>
      <c r="J155" s="149">
        <v>141.69</v>
      </c>
      <c r="K155" s="82"/>
      <c r="L155" s="151">
        <v>137.69999999999999</v>
      </c>
      <c r="M155" s="151">
        <v>279.39</v>
      </c>
      <c r="N155" s="152">
        <v>5930000</v>
      </c>
      <c r="O155" s="152">
        <v>501203000</v>
      </c>
      <c r="P155" s="153">
        <v>142957000</v>
      </c>
      <c r="Q155" s="153">
        <v>358246000</v>
      </c>
      <c r="R155" s="87">
        <f t="shared" si="4"/>
        <v>5930310.3958180444</v>
      </c>
      <c r="S155" s="152">
        <v>501203000</v>
      </c>
      <c r="T155" s="87">
        <f t="shared" si="5"/>
        <v>12032457.672386372</v>
      </c>
      <c r="U155" s="135"/>
      <c r="V155" s="115" t="s">
        <v>1257</v>
      </c>
      <c r="W155" s="115" t="s">
        <v>1257</v>
      </c>
      <c r="X155" s="115" t="s">
        <v>772</v>
      </c>
    </row>
    <row r="156" spans="1:24">
      <c r="A156" s="135"/>
      <c r="B156" s="135">
        <v>23</v>
      </c>
      <c r="C156" s="82">
        <v>1</v>
      </c>
      <c r="D156" s="135">
        <v>16</v>
      </c>
      <c r="E156" s="135"/>
      <c r="F156" s="150">
        <v>1605</v>
      </c>
      <c r="G156" s="82">
        <v>5</v>
      </c>
      <c r="H156" s="149">
        <v>31.21</v>
      </c>
      <c r="I156" s="149"/>
      <c r="J156" s="149">
        <v>140.30999999999997</v>
      </c>
      <c r="K156" s="82"/>
      <c r="L156" s="151">
        <v>136.35</v>
      </c>
      <c r="M156" s="151">
        <v>276.65999999999997</v>
      </c>
      <c r="N156" s="152">
        <v>5930000</v>
      </c>
      <c r="O156" s="152">
        <v>496281000</v>
      </c>
      <c r="P156" s="153">
        <v>141551000</v>
      </c>
      <c r="Q156" s="153">
        <v>354730000</v>
      </c>
      <c r="R156" s="87">
        <f t="shared" si="4"/>
        <v>5930016.4357241318</v>
      </c>
      <c r="S156" s="152">
        <v>496281000</v>
      </c>
      <c r="T156" s="87">
        <f t="shared" si="5"/>
        <v>12032257.77123167</v>
      </c>
      <c r="U156" s="135"/>
      <c r="V156" s="115" t="s">
        <v>1257</v>
      </c>
      <c r="W156" s="115" t="s">
        <v>1257</v>
      </c>
      <c r="X156" s="115" t="s">
        <v>772</v>
      </c>
    </row>
    <row r="157" spans="1:24">
      <c r="A157" s="135"/>
      <c r="B157" s="135">
        <v>23</v>
      </c>
      <c r="C157" s="82">
        <v>1</v>
      </c>
      <c r="D157" s="135">
        <v>16</v>
      </c>
      <c r="E157" s="135"/>
      <c r="F157" s="150">
        <v>1606</v>
      </c>
      <c r="G157" s="82">
        <v>5</v>
      </c>
      <c r="H157" s="149">
        <v>67.8</v>
      </c>
      <c r="I157" s="149"/>
      <c r="J157" s="149">
        <v>304.78000000000003</v>
      </c>
      <c r="K157" s="82"/>
      <c r="L157" s="151">
        <v>296.18</v>
      </c>
      <c r="M157" s="151">
        <v>600.96</v>
      </c>
      <c r="N157" s="152">
        <v>5980000</v>
      </c>
      <c r="O157" s="152">
        <v>1087104000</v>
      </c>
      <c r="P157" s="153">
        <v>307503000</v>
      </c>
      <c r="Q157" s="153">
        <v>779601000</v>
      </c>
      <c r="R157" s="87">
        <f t="shared" si="4"/>
        <v>5979985.7418213505</v>
      </c>
      <c r="S157" s="152">
        <v>1087104000</v>
      </c>
      <c r="T157" s="87">
        <f t="shared" si="5"/>
        <v>12133608.722415283</v>
      </c>
      <c r="U157" s="135"/>
      <c r="V157" s="115" t="s">
        <v>1257</v>
      </c>
      <c r="W157" s="115" t="s">
        <v>1257</v>
      </c>
      <c r="X157" s="115" t="s">
        <v>772</v>
      </c>
    </row>
    <row r="158" spans="1:24">
      <c r="A158" s="135"/>
      <c r="B158" s="135">
        <v>23</v>
      </c>
      <c r="C158" s="82">
        <v>1</v>
      </c>
      <c r="D158" s="135">
        <v>16</v>
      </c>
      <c r="E158" s="135"/>
      <c r="F158" s="150">
        <v>1607</v>
      </c>
      <c r="G158" s="82">
        <v>5</v>
      </c>
      <c r="H158" s="149">
        <v>67.8</v>
      </c>
      <c r="I158" s="149"/>
      <c r="J158" s="149">
        <v>304.78000000000003</v>
      </c>
      <c r="K158" s="82"/>
      <c r="L158" s="151">
        <v>296.18</v>
      </c>
      <c r="M158" s="151">
        <v>600.96</v>
      </c>
      <c r="N158" s="152">
        <v>5980000</v>
      </c>
      <c r="O158" s="152">
        <v>1087104000</v>
      </c>
      <c r="P158" s="153">
        <v>307503000</v>
      </c>
      <c r="Q158" s="153">
        <v>779601000</v>
      </c>
      <c r="R158" s="87">
        <f t="shared" si="4"/>
        <v>5979985.7418213505</v>
      </c>
      <c r="S158" s="152">
        <v>1087104000</v>
      </c>
      <c r="T158" s="87">
        <f t="shared" si="5"/>
        <v>12133608.722415283</v>
      </c>
      <c r="U158" s="135"/>
      <c r="V158" s="115" t="s">
        <v>1257</v>
      </c>
      <c r="W158" s="115" t="s">
        <v>1257</v>
      </c>
      <c r="X158" s="115" t="s">
        <v>772</v>
      </c>
    </row>
    <row r="159" spans="1:24">
      <c r="A159" s="135"/>
      <c r="B159" s="135">
        <v>23</v>
      </c>
      <c r="C159" s="82">
        <v>1</v>
      </c>
      <c r="D159" s="135">
        <v>16</v>
      </c>
      <c r="E159" s="135"/>
      <c r="F159" s="150">
        <v>1608</v>
      </c>
      <c r="G159" s="82">
        <v>5</v>
      </c>
      <c r="H159" s="149">
        <v>31.21</v>
      </c>
      <c r="I159" s="149"/>
      <c r="J159" s="149">
        <v>140.30999999999997</v>
      </c>
      <c r="K159" s="82"/>
      <c r="L159" s="151">
        <v>136.35</v>
      </c>
      <c r="M159" s="151">
        <v>276.65999999999997</v>
      </c>
      <c r="N159" s="152">
        <v>5930000</v>
      </c>
      <c r="O159" s="152">
        <v>496281000</v>
      </c>
      <c r="P159" s="153">
        <v>141551000</v>
      </c>
      <c r="Q159" s="153">
        <v>354730000</v>
      </c>
      <c r="R159" s="87">
        <f t="shared" si="4"/>
        <v>5930016.4357241318</v>
      </c>
      <c r="S159" s="152">
        <v>496281000</v>
      </c>
      <c r="T159" s="87">
        <f t="shared" si="5"/>
        <v>12032257.77123167</v>
      </c>
      <c r="U159" s="135"/>
      <c r="V159" s="115" t="s">
        <v>1257</v>
      </c>
      <c r="W159" s="115" t="s">
        <v>1257</v>
      </c>
      <c r="X159" s="115" t="s">
        <v>772</v>
      </c>
    </row>
    <row r="160" spans="1:24">
      <c r="A160" s="135"/>
      <c r="B160" s="135">
        <v>23</v>
      </c>
      <c r="C160" s="82">
        <v>1</v>
      </c>
      <c r="D160" s="135">
        <v>16</v>
      </c>
      <c r="E160" s="135"/>
      <c r="F160" s="150">
        <v>1609</v>
      </c>
      <c r="G160" s="82">
        <v>5</v>
      </c>
      <c r="H160" s="149">
        <v>31.52</v>
      </c>
      <c r="I160" s="149"/>
      <c r="J160" s="149">
        <v>141.69</v>
      </c>
      <c r="K160" s="82"/>
      <c r="L160" s="151">
        <v>137.69999999999999</v>
      </c>
      <c r="M160" s="151">
        <v>279.39</v>
      </c>
      <c r="N160" s="152">
        <v>5930000</v>
      </c>
      <c r="O160" s="152">
        <v>501203000</v>
      </c>
      <c r="P160" s="153">
        <v>142957000</v>
      </c>
      <c r="Q160" s="153">
        <v>358246000</v>
      </c>
      <c r="R160" s="87">
        <f t="shared" si="4"/>
        <v>5930310.3958180444</v>
      </c>
      <c r="S160" s="152">
        <v>501203000</v>
      </c>
      <c r="T160" s="87">
        <f t="shared" si="5"/>
        <v>12032457.672386372</v>
      </c>
      <c r="U160" s="135"/>
      <c r="V160" s="115" t="s">
        <v>1257</v>
      </c>
      <c r="W160" s="115" t="s">
        <v>1257</v>
      </c>
      <c r="X160" s="115" t="s">
        <v>772</v>
      </c>
    </row>
    <row r="161" spans="1:24">
      <c r="A161" s="135"/>
      <c r="B161" s="135">
        <v>23</v>
      </c>
      <c r="C161" s="82">
        <v>1</v>
      </c>
      <c r="D161" s="135">
        <v>16</v>
      </c>
      <c r="E161" s="135"/>
      <c r="F161" s="150">
        <v>1610</v>
      </c>
      <c r="G161" s="82">
        <v>5</v>
      </c>
      <c r="H161" s="149">
        <v>31.52</v>
      </c>
      <c r="I161" s="149"/>
      <c r="J161" s="149">
        <v>141.69</v>
      </c>
      <c r="K161" s="82"/>
      <c r="L161" s="151">
        <v>137.69999999999999</v>
      </c>
      <c r="M161" s="151">
        <v>279.39</v>
      </c>
      <c r="N161" s="152">
        <v>5930000</v>
      </c>
      <c r="O161" s="152">
        <v>501203000</v>
      </c>
      <c r="P161" s="153">
        <v>142957000</v>
      </c>
      <c r="Q161" s="153">
        <v>358246000</v>
      </c>
      <c r="R161" s="87">
        <f t="shared" si="4"/>
        <v>5930310.3958180444</v>
      </c>
      <c r="S161" s="152">
        <v>501203000</v>
      </c>
      <c r="T161" s="87">
        <f t="shared" si="5"/>
        <v>12032457.672386372</v>
      </c>
      <c r="U161" s="135"/>
      <c r="V161" s="115" t="s">
        <v>1257</v>
      </c>
      <c r="W161" s="115" t="s">
        <v>1257</v>
      </c>
      <c r="X161" s="115" t="s">
        <v>772</v>
      </c>
    </row>
    <row r="162" spans="1:24">
      <c r="A162" s="135"/>
      <c r="B162" s="135">
        <v>23</v>
      </c>
      <c r="C162" s="82">
        <v>1</v>
      </c>
      <c r="D162" s="135">
        <v>16</v>
      </c>
      <c r="E162" s="135"/>
      <c r="F162" s="150">
        <v>1611</v>
      </c>
      <c r="G162" s="82">
        <v>5</v>
      </c>
      <c r="H162" s="149">
        <v>31.52</v>
      </c>
      <c r="I162" s="149"/>
      <c r="J162" s="149">
        <v>141.69</v>
      </c>
      <c r="K162" s="82"/>
      <c r="L162" s="151">
        <v>137.69999999999999</v>
      </c>
      <c r="M162" s="151">
        <v>279.39</v>
      </c>
      <c r="N162" s="152">
        <v>5930000</v>
      </c>
      <c r="O162" s="152">
        <v>501203000</v>
      </c>
      <c r="P162" s="153">
        <v>142957000</v>
      </c>
      <c r="Q162" s="153">
        <v>358246000</v>
      </c>
      <c r="R162" s="87">
        <f t="shared" si="4"/>
        <v>5930310.3958180444</v>
      </c>
      <c r="S162" s="152">
        <v>501203000</v>
      </c>
      <c r="T162" s="87">
        <f t="shared" si="5"/>
        <v>12032457.672386372</v>
      </c>
      <c r="U162" s="135"/>
      <c r="V162" s="115" t="s">
        <v>1257</v>
      </c>
      <c r="W162" s="115" t="s">
        <v>1257</v>
      </c>
      <c r="X162" s="115" t="s">
        <v>772</v>
      </c>
    </row>
    <row r="163" spans="1:24">
      <c r="A163" s="135"/>
      <c r="B163" s="135">
        <v>23</v>
      </c>
      <c r="C163" s="82">
        <v>1</v>
      </c>
      <c r="D163" s="135">
        <v>16</v>
      </c>
      <c r="E163" s="135"/>
      <c r="F163" s="150">
        <v>1612</v>
      </c>
      <c r="G163" s="82">
        <v>5</v>
      </c>
      <c r="H163" s="149">
        <v>69.53</v>
      </c>
      <c r="I163" s="149"/>
      <c r="J163" s="149">
        <v>312.57000000000005</v>
      </c>
      <c r="K163" s="82"/>
      <c r="L163" s="151">
        <v>303.75</v>
      </c>
      <c r="M163" s="151">
        <v>616.32000000000005</v>
      </c>
      <c r="N163" s="152">
        <v>5980000</v>
      </c>
      <c r="O163" s="152">
        <v>1114911000</v>
      </c>
      <c r="P163" s="153">
        <v>315349000</v>
      </c>
      <c r="Q163" s="153">
        <v>799562000</v>
      </c>
      <c r="R163" s="87">
        <f t="shared" si="4"/>
        <v>5980101.5679307943</v>
      </c>
      <c r="S163" s="152">
        <v>1114911000</v>
      </c>
      <c r="T163" s="87">
        <f t="shared" si="5"/>
        <v>12133847.56657484</v>
      </c>
      <c r="U163" s="135"/>
      <c r="V163" s="115" t="s">
        <v>1257</v>
      </c>
      <c r="W163" s="115" t="s">
        <v>1257</v>
      </c>
      <c r="X163" s="115" t="s">
        <v>772</v>
      </c>
    </row>
    <row r="164" spans="1:24">
      <c r="A164" s="135"/>
      <c r="B164" s="135">
        <v>23</v>
      </c>
      <c r="C164" s="82">
        <v>1</v>
      </c>
      <c r="D164" s="135">
        <v>17</v>
      </c>
      <c r="E164" s="135"/>
      <c r="F164" s="150">
        <v>1701</v>
      </c>
      <c r="G164" s="82">
        <v>5</v>
      </c>
      <c r="H164" s="149">
        <v>69.53</v>
      </c>
      <c r="I164" s="149"/>
      <c r="J164" s="149">
        <v>312.57000000000005</v>
      </c>
      <c r="K164" s="82"/>
      <c r="L164" s="151">
        <v>303.75</v>
      </c>
      <c r="M164" s="151">
        <v>616.32000000000005</v>
      </c>
      <c r="N164" s="152">
        <v>6080000</v>
      </c>
      <c r="O164" s="152">
        <v>1133555000</v>
      </c>
      <c r="P164" s="153">
        <v>315349000</v>
      </c>
      <c r="Q164" s="153">
        <v>818206000</v>
      </c>
      <c r="R164" s="87">
        <f t="shared" si="4"/>
        <v>6080103.2843301324</v>
      </c>
      <c r="S164" s="152">
        <v>1133555000</v>
      </c>
      <c r="T164" s="87">
        <f t="shared" si="5"/>
        <v>12336754.75291637</v>
      </c>
      <c r="U164" s="135"/>
      <c r="V164" s="115" t="s">
        <v>1257</v>
      </c>
      <c r="W164" s="115" t="s">
        <v>1257</v>
      </c>
      <c r="X164" s="115" t="s">
        <v>772</v>
      </c>
    </row>
    <row r="165" spans="1:24">
      <c r="A165" s="135"/>
      <c r="B165" s="135">
        <v>23</v>
      </c>
      <c r="C165" s="82">
        <v>1</v>
      </c>
      <c r="D165" s="135">
        <v>17</v>
      </c>
      <c r="E165" s="135"/>
      <c r="F165" s="150">
        <v>1702</v>
      </c>
      <c r="G165" s="82">
        <v>5</v>
      </c>
      <c r="H165" s="149">
        <v>31.52</v>
      </c>
      <c r="I165" s="149"/>
      <c r="J165" s="149">
        <v>141.69</v>
      </c>
      <c r="K165" s="82"/>
      <c r="L165" s="151">
        <v>137.69999999999999</v>
      </c>
      <c r="M165" s="151">
        <v>279.39</v>
      </c>
      <c r="N165" s="152">
        <v>6030000</v>
      </c>
      <c r="O165" s="152">
        <v>509655000</v>
      </c>
      <c r="P165" s="153">
        <v>142957000</v>
      </c>
      <c r="Q165" s="153">
        <v>366698000</v>
      </c>
      <c r="R165" s="87">
        <f t="shared" si="4"/>
        <v>6030315.7498671105</v>
      </c>
      <c r="S165" s="152">
        <v>509655000</v>
      </c>
      <c r="T165" s="87">
        <f t="shared" si="5"/>
        <v>12235366.139109455</v>
      </c>
      <c r="U165" s="135"/>
      <c r="V165" s="115" t="s">
        <v>1257</v>
      </c>
      <c r="W165" s="115" t="s">
        <v>1257</v>
      </c>
      <c r="X165" s="115" t="s">
        <v>772</v>
      </c>
    </row>
    <row r="166" spans="1:24">
      <c r="A166" s="135"/>
      <c r="B166" s="135">
        <v>23</v>
      </c>
      <c r="C166" s="82">
        <v>1</v>
      </c>
      <c r="D166" s="135">
        <v>17</v>
      </c>
      <c r="E166" s="135"/>
      <c r="F166" s="150">
        <v>1703</v>
      </c>
      <c r="G166" s="82">
        <v>5</v>
      </c>
      <c r="H166" s="149">
        <v>31.52</v>
      </c>
      <c r="I166" s="149"/>
      <c r="J166" s="149">
        <v>141.69</v>
      </c>
      <c r="K166" s="82"/>
      <c r="L166" s="151">
        <v>137.69999999999999</v>
      </c>
      <c r="M166" s="151">
        <v>279.39</v>
      </c>
      <c r="N166" s="152">
        <v>6030000</v>
      </c>
      <c r="O166" s="152">
        <v>509655000</v>
      </c>
      <c r="P166" s="153">
        <v>142957000</v>
      </c>
      <c r="Q166" s="153">
        <v>366698000</v>
      </c>
      <c r="R166" s="87">
        <f t="shared" si="4"/>
        <v>6030315.7498671105</v>
      </c>
      <c r="S166" s="152">
        <v>509655000</v>
      </c>
      <c r="T166" s="87">
        <f t="shared" si="5"/>
        <v>12235366.139109455</v>
      </c>
      <c r="U166" s="135"/>
      <c r="V166" s="115" t="s">
        <v>1257</v>
      </c>
      <c r="W166" s="115" t="s">
        <v>1257</v>
      </c>
      <c r="X166" s="115" t="s">
        <v>772</v>
      </c>
    </row>
    <row r="167" spans="1:24">
      <c r="A167" s="135"/>
      <c r="B167" s="135">
        <v>23</v>
      </c>
      <c r="C167" s="82">
        <v>1</v>
      </c>
      <c r="D167" s="135">
        <v>17</v>
      </c>
      <c r="E167" s="135"/>
      <c r="F167" s="150">
        <v>1704</v>
      </c>
      <c r="G167" s="82">
        <v>5</v>
      </c>
      <c r="H167" s="149">
        <v>31.52</v>
      </c>
      <c r="I167" s="149"/>
      <c r="J167" s="149">
        <v>141.69</v>
      </c>
      <c r="K167" s="82"/>
      <c r="L167" s="151">
        <v>137.69999999999999</v>
      </c>
      <c r="M167" s="151">
        <v>279.39</v>
      </c>
      <c r="N167" s="152">
        <v>6030000</v>
      </c>
      <c r="O167" s="152">
        <v>509655000</v>
      </c>
      <c r="P167" s="153">
        <v>142957000</v>
      </c>
      <c r="Q167" s="153">
        <v>366698000</v>
      </c>
      <c r="R167" s="87">
        <f t="shared" si="4"/>
        <v>6030315.7498671105</v>
      </c>
      <c r="S167" s="152">
        <v>509655000</v>
      </c>
      <c r="T167" s="87">
        <f t="shared" si="5"/>
        <v>12235366.139109455</v>
      </c>
      <c r="U167" s="135"/>
      <c r="V167" s="115" t="s">
        <v>1257</v>
      </c>
      <c r="W167" s="115" t="s">
        <v>1257</v>
      </c>
      <c r="X167" s="115" t="s">
        <v>772</v>
      </c>
    </row>
    <row r="168" spans="1:24">
      <c r="A168" s="135"/>
      <c r="B168" s="135">
        <v>23</v>
      </c>
      <c r="C168" s="82">
        <v>1</v>
      </c>
      <c r="D168" s="135">
        <v>17</v>
      </c>
      <c r="E168" s="135"/>
      <c r="F168" s="150">
        <v>1705</v>
      </c>
      <c r="G168" s="82">
        <v>5</v>
      </c>
      <c r="H168" s="149">
        <v>31.21</v>
      </c>
      <c r="I168" s="149"/>
      <c r="J168" s="149">
        <v>140.30999999999997</v>
      </c>
      <c r="K168" s="82"/>
      <c r="L168" s="151">
        <v>136.35</v>
      </c>
      <c r="M168" s="151">
        <v>276.65999999999997</v>
      </c>
      <c r="N168" s="152">
        <v>6030000</v>
      </c>
      <c r="O168" s="152">
        <v>504650000</v>
      </c>
      <c r="P168" s="153">
        <v>141551000</v>
      </c>
      <c r="Q168" s="153">
        <v>363099000</v>
      </c>
      <c r="R168" s="87">
        <f t="shared" si="4"/>
        <v>6030016.8539359421</v>
      </c>
      <c r="S168" s="152">
        <v>504650000</v>
      </c>
      <c r="T168" s="87">
        <f t="shared" si="5"/>
        <v>12235162.910230417</v>
      </c>
      <c r="U168" s="135"/>
      <c r="V168" s="115" t="s">
        <v>1257</v>
      </c>
      <c r="W168" s="115" t="s">
        <v>1257</v>
      </c>
      <c r="X168" s="115" t="s">
        <v>772</v>
      </c>
    </row>
    <row r="169" spans="1:24">
      <c r="A169" s="135"/>
      <c r="B169" s="135">
        <v>23</v>
      </c>
      <c r="C169" s="82">
        <v>1</v>
      </c>
      <c r="D169" s="135">
        <v>17</v>
      </c>
      <c r="E169" s="135"/>
      <c r="F169" s="150">
        <v>1706</v>
      </c>
      <c r="G169" s="82">
        <v>5</v>
      </c>
      <c r="H169" s="149">
        <v>67.8</v>
      </c>
      <c r="I169" s="149"/>
      <c r="J169" s="149">
        <v>304.78000000000003</v>
      </c>
      <c r="K169" s="82"/>
      <c r="L169" s="151">
        <v>296.18</v>
      </c>
      <c r="M169" s="151">
        <v>600.96</v>
      </c>
      <c r="N169" s="152">
        <v>6080000</v>
      </c>
      <c r="O169" s="152">
        <v>1105283000</v>
      </c>
      <c r="P169" s="153">
        <v>307503000</v>
      </c>
      <c r="Q169" s="153">
        <v>797780000</v>
      </c>
      <c r="R169" s="87">
        <f t="shared" si="4"/>
        <v>6079985.5217877291</v>
      </c>
      <c r="S169" s="152">
        <v>1105283000</v>
      </c>
      <c r="T169" s="87">
        <f t="shared" si="5"/>
        <v>12336511.915637633</v>
      </c>
      <c r="U169" s="135"/>
      <c r="V169" s="115" t="s">
        <v>1257</v>
      </c>
      <c r="W169" s="115" t="s">
        <v>1257</v>
      </c>
      <c r="X169" s="115" t="s">
        <v>772</v>
      </c>
    </row>
    <row r="170" spans="1:24">
      <c r="A170" s="135"/>
      <c r="B170" s="135">
        <v>23</v>
      </c>
      <c r="C170" s="82">
        <v>1</v>
      </c>
      <c r="D170" s="135">
        <v>17</v>
      </c>
      <c r="E170" s="135"/>
      <c r="F170" s="150">
        <v>1707</v>
      </c>
      <c r="G170" s="82">
        <v>5</v>
      </c>
      <c r="H170" s="149">
        <v>67.8</v>
      </c>
      <c r="I170" s="149"/>
      <c r="J170" s="149">
        <v>304.78000000000003</v>
      </c>
      <c r="K170" s="82"/>
      <c r="L170" s="151">
        <v>296.18</v>
      </c>
      <c r="M170" s="151">
        <v>600.96</v>
      </c>
      <c r="N170" s="152">
        <v>6080000</v>
      </c>
      <c r="O170" s="152">
        <v>1105283000</v>
      </c>
      <c r="P170" s="153">
        <v>307503000</v>
      </c>
      <c r="Q170" s="153">
        <v>797780000</v>
      </c>
      <c r="R170" s="87">
        <f t="shared" si="4"/>
        <v>6079985.5217877291</v>
      </c>
      <c r="S170" s="152">
        <v>1105283000</v>
      </c>
      <c r="T170" s="87">
        <f t="shared" si="5"/>
        <v>12336511.915637633</v>
      </c>
      <c r="U170" s="135"/>
      <c r="V170" s="115" t="s">
        <v>1257</v>
      </c>
      <c r="W170" s="115" t="s">
        <v>1257</v>
      </c>
      <c r="X170" s="115" t="s">
        <v>772</v>
      </c>
    </row>
    <row r="171" spans="1:24">
      <c r="A171" s="135"/>
      <c r="B171" s="135">
        <v>23</v>
      </c>
      <c r="C171" s="82">
        <v>1</v>
      </c>
      <c r="D171" s="135">
        <v>17</v>
      </c>
      <c r="E171" s="135"/>
      <c r="F171" s="150">
        <v>1708</v>
      </c>
      <c r="G171" s="82">
        <v>5</v>
      </c>
      <c r="H171" s="149">
        <v>31.21</v>
      </c>
      <c r="I171" s="149"/>
      <c r="J171" s="149">
        <v>140.30999999999997</v>
      </c>
      <c r="K171" s="82"/>
      <c r="L171" s="151">
        <v>136.35</v>
      </c>
      <c r="M171" s="151">
        <v>276.65999999999997</v>
      </c>
      <c r="N171" s="152">
        <v>6030000</v>
      </c>
      <c r="O171" s="152">
        <v>504650000</v>
      </c>
      <c r="P171" s="153">
        <v>141551000</v>
      </c>
      <c r="Q171" s="153">
        <v>363099000</v>
      </c>
      <c r="R171" s="87">
        <f t="shared" si="4"/>
        <v>6030016.8539359421</v>
      </c>
      <c r="S171" s="152">
        <v>504650000</v>
      </c>
      <c r="T171" s="87">
        <f t="shared" si="5"/>
        <v>12235162.910230417</v>
      </c>
      <c r="U171" s="135"/>
      <c r="V171" s="115" t="s">
        <v>1257</v>
      </c>
      <c r="W171" s="115" t="s">
        <v>1257</v>
      </c>
      <c r="X171" s="115" t="s">
        <v>772</v>
      </c>
    </row>
    <row r="172" spans="1:24">
      <c r="A172" s="135"/>
      <c r="B172" s="135">
        <v>23</v>
      </c>
      <c r="C172" s="82">
        <v>1</v>
      </c>
      <c r="D172" s="135">
        <v>17</v>
      </c>
      <c r="E172" s="135"/>
      <c r="F172" s="150">
        <v>1709</v>
      </c>
      <c r="G172" s="82">
        <v>5</v>
      </c>
      <c r="H172" s="149">
        <v>31.52</v>
      </c>
      <c r="I172" s="149"/>
      <c r="J172" s="149">
        <v>141.69</v>
      </c>
      <c r="K172" s="82"/>
      <c r="L172" s="151">
        <v>137.69999999999999</v>
      </c>
      <c r="M172" s="151">
        <v>279.39</v>
      </c>
      <c r="N172" s="152">
        <v>6030000</v>
      </c>
      <c r="O172" s="152">
        <v>509655000</v>
      </c>
      <c r="P172" s="153">
        <v>142957000</v>
      </c>
      <c r="Q172" s="153">
        <v>366698000</v>
      </c>
      <c r="R172" s="87">
        <f t="shared" si="4"/>
        <v>6030315.7498671105</v>
      </c>
      <c r="S172" s="152">
        <v>509655000</v>
      </c>
      <c r="T172" s="87">
        <f t="shared" si="5"/>
        <v>12235366.139109455</v>
      </c>
      <c r="U172" s="135"/>
      <c r="V172" s="115" t="s">
        <v>1257</v>
      </c>
      <c r="W172" s="115" t="s">
        <v>1257</v>
      </c>
      <c r="X172" s="115" t="s">
        <v>772</v>
      </c>
    </row>
    <row r="173" spans="1:24">
      <c r="A173" s="135"/>
      <c r="B173" s="135">
        <v>23</v>
      </c>
      <c r="C173" s="82">
        <v>1</v>
      </c>
      <c r="D173" s="135">
        <v>17</v>
      </c>
      <c r="E173" s="135"/>
      <c r="F173" s="150">
        <v>1710</v>
      </c>
      <c r="G173" s="82">
        <v>5</v>
      </c>
      <c r="H173" s="149">
        <v>31.52</v>
      </c>
      <c r="I173" s="149"/>
      <c r="J173" s="149">
        <v>141.69</v>
      </c>
      <c r="K173" s="82"/>
      <c r="L173" s="151">
        <v>137.69999999999999</v>
      </c>
      <c r="M173" s="151">
        <v>279.39</v>
      </c>
      <c r="N173" s="152">
        <v>6030000</v>
      </c>
      <c r="O173" s="152">
        <v>509655000</v>
      </c>
      <c r="P173" s="153">
        <v>142957000</v>
      </c>
      <c r="Q173" s="153">
        <v>366698000</v>
      </c>
      <c r="R173" s="87">
        <f t="shared" si="4"/>
        <v>6030315.7498671105</v>
      </c>
      <c r="S173" s="152">
        <v>509655000</v>
      </c>
      <c r="T173" s="87">
        <f t="shared" si="5"/>
        <v>12235366.139109455</v>
      </c>
      <c r="U173" s="135"/>
      <c r="V173" s="115" t="s">
        <v>1257</v>
      </c>
      <c r="W173" s="115" t="s">
        <v>1257</v>
      </c>
      <c r="X173" s="115" t="s">
        <v>772</v>
      </c>
    </row>
    <row r="174" spans="1:24">
      <c r="A174" s="135"/>
      <c r="B174" s="135">
        <v>23</v>
      </c>
      <c r="C174" s="82">
        <v>1</v>
      </c>
      <c r="D174" s="135">
        <v>17</v>
      </c>
      <c r="E174" s="135"/>
      <c r="F174" s="150">
        <v>1711</v>
      </c>
      <c r="G174" s="82">
        <v>5</v>
      </c>
      <c r="H174" s="149">
        <v>31.52</v>
      </c>
      <c r="I174" s="149"/>
      <c r="J174" s="149">
        <v>141.69</v>
      </c>
      <c r="K174" s="82"/>
      <c r="L174" s="151">
        <v>137.69999999999999</v>
      </c>
      <c r="M174" s="151">
        <v>279.39</v>
      </c>
      <c r="N174" s="152">
        <v>6030000</v>
      </c>
      <c r="O174" s="152">
        <v>509655000</v>
      </c>
      <c r="P174" s="153">
        <v>142957000</v>
      </c>
      <c r="Q174" s="153">
        <v>366698000</v>
      </c>
      <c r="R174" s="87">
        <f t="shared" si="4"/>
        <v>6030315.7498671105</v>
      </c>
      <c r="S174" s="152">
        <v>509655000</v>
      </c>
      <c r="T174" s="87">
        <f t="shared" si="5"/>
        <v>12235366.139109455</v>
      </c>
      <c r="U174" s="135"/>
      <c r="V174" s="115" t="s">
        <v>1257</v>
      </c>
      <c r="W174" s="115" t="s">
        <v>1257</v>
      </c>
      <c r="X174" s="115" t="s">
        <v>772</v>
      </c>
    </row>
    <row r="175" spans="1:24">
      <c r="A175" s="135"/>
      <c r="B175" s="135">
        <v>23</v>
      </c>
      <c r="C175" s="82">
        <v>1</v>
      </c>
      <c r="D175" s="135">
        <v>17</v>
      </c>
      <c r="E175" s="135"/>
      <c r="F175" s="150">
        <v>1712</v>
      </c>
      <c r="G175" s="82">
        <v>5</v>
      </c>
      <c r="H175" s="149">
        <v>69.53</v>
      </c>
      <c r="I175" s="149"/>
      <c r="J175" s="149">
        <v>312.57000000000005</v>
      </c>
      <c r="K175" s="82"/>
      <c r="L175" s="151">
        <v>303.75</v>
      </c>
      <c r="M175" s="151">
        <v>616.32000000000005</v>
      </c>
      <c r="N175" s="152">
        <v>6080000</v>
      </c>
      <c r="O175" s="152">
        <v>1133555000</v>
      </c>
      <c r="P175" s="153">
        <v>315349000</v>
      </c>
      <c r="Q175" s="153">
        <v>818206000</v>
      </c>
      <c r="R175" s="87">
        <f t="shared" si="4"/>
        <v>6080103.2843301324</v>
      </c>
      <c r="S175" s="152">
        <v>1133555000</v>
      </c>
      <c r="T175" s="87">
        <f t="shared" si="5"/>
        <v>12336754.75291637</v>
      </c>
      <c r="U175" s="135"/>
      <c r="V175" s="115" t="s">
        <v>1257</v>
      </c>
      <c r="W175" s="115" t="s">
        <v>1257</v>
      </c>
      <c r="X175" s="115" t="s">
        <v>772</v>
      </c>
    </row>
    <row r="176" spans="1:24">
      <c r="A176" s="135"/>
      <c r="B176" s="135">
        <v>23</v>
      </c>
      <c r="C176" s="82">
        <v>1</v>
      </c>
      <c r="D176" s="135">
        <v>18</v>
      </c>
      <c r="E176" s="135"/>
      <c r="F176" s="150">
        <v>1801</v>
      </c>
      <c r="G176" s="82">
        <v>5</v>
      </c>
      <c r="H176" s="149">
        <v>69.53</v>
      </c>
      <c r="I176" s="149"/>
      <c r="J176" s="149">
        <v>312.57000000000005</v>
      </c>
      <c r="K176" s="82"/>
      <c r="L176" s="151">
        <v>303.75</v>
      </c>
      <c r="M176" s="151">
        <v>616.32000000000005</v>
      </c>
      <c r="N176" s="152">
        <v>6180000</v>
      </c>
      <c r="O176" s="152">
        <v>1152199000</v>
      </c>
      <c r="P176" s="153">
        <v>315349000</v>
      </c>
      <c r="Q176" s="153">
        <v>836850000</v>
      </c>
      <c r="R176" s="87">
        <f t="shared" si="4"/>
        <v>6180105.0007294696</v>
      </c>
      <c r="S176" s="152">
        <v>1152199000</v>
      </c>
      <c r="T176" s="87">
        <f t="shared" si="5"/>
        <v>12539661.939257899</v>
      </c>
      <c r="U176" s="135"/>
      <c r="V176" s="115" t="s">
        <v>1257</v>
      </c>
      <c r="W176" s="115" t="s">
        <v>1257</v>
      </c>
      <c r="X176" s="115" t="s">
        <v>772</v>
      </c>
    </row>
    <row r="177" spans="1:24">
      <c r="A177" s="135"/>
      <c r="B177" s="135">
        <v>23</v>
      </c>
      <c r="C177" s="82">
        <v>1</v>
      </c>
      <c r="D177" s="135">
        <v>18</v>
      </c>
      <c r="E177" s="135"/>
      <c r="F177" s="150">
        <v>1802</v>
      </c>
      <c r="G177" s="82">
        <v>5</v>
      </c>
      <c r="H177" s="149">
        <v>32.700000000000003</v>
      </c>
      <c r="I177" s="149"/>
      <c r="J177" s="149">
        <v>146.98000000000005</v>
      </c>
      <c r="K177" s="82"/>
      <c r="L177" s="151">
        <v>142.83000000000001</v>
      </c>
      <c r="M177" s="151">
        <v>289.81000000000006</v>
      </c>
      <c r="N177" s="152">
        <v>6130000</v>
      </c>
      <c r="O177" s="152">
        <v>537417000</v>
      </c>
      <c r="P177" s="153">
        <v>148308000</v>
      </c>
      <c r="Q177" s="153">
        <v>389109000</v>
      </c>
      <c r="R177" s="87">
        <f t="shared" si="4"/>
        <v>6130171.919419419</v>
      </c>
      <c r="S177" s="152">
        <v>537417000</v>
      </c>
      <c r="T177" s="87">
        <f t="shared" si="5"/>
        <v>12438459.175011845</v>
      </c>
      <c r="U177" s="135"/>
      <c r="V177" s="115" t="s">
        <v>1257</v>
      </c>
      <c r="W177" s="115" t="s">
        <v>1257</v>
      </c>
      <c r="X177" s="115" t="s">
        <v>772</v>
      </c>
    </row>
    <row r="178" spans="1:24">
      <c r="A178" s="135"/>
      <c r="B178" s="135">
        <v>23</v>
      </c>
      <c r="C178" s="82">
        <v>1</v>
      </c>
      <c r="D178" s="135">
        <v>18</v>
      </c>
      <c r="E178" s="135"/>
      <c r="F178" s="150">
        <v>1803</v>
      </c>
      <c r="G178" s="82">
        <v>5</v>
      </c>
      <c r="H178" s="149">
        <v>28.12</v>
      </c>
      <c r="I178" s="149"/>
      <c r="J178" s="149">
        <v>126.41</v>
      </c>
      <c r="K178" s="82"/>
      <c r="L178" s="151">
        <v>122.85</v>
      </c>
      <c r="M178" s="151">
        <v>249.26</v>
      </c>
      <c r="N178" s="152">
        <v>6130000</v>
      </c>
      <c r="O178" s="152">
        <v>462202000</v>
      </c>
      <c r="P178" s="153">
        <v>127536000</v>
      </c>
      <c r="Q178" s="153">
        <v>334666000</v>
      </c>
      <c r="R178" s="87">
        <f t="shared" si="4"/>
        <v>6129906.5067309979</v>
      </c>
      <c r="S178" s="152">
        <v>462202000</v>
      </c>
      <c r="T178" s="87">
        <f t="shared" si="5"/>
        <v>12437448.073811712</v>
      </c>
      <c r="U178" s="135"/>
      <c r="V178" s="115" t="s">
        <v>1257</v>
      </c>
      <c r="W178" s="115" t="s">
        <v>1257</v>
      </c>
      <c r="X178" s="115" t="s">
        <v>772</v>
      </c>
    </row>
    <row r="179" spans="1:24">
      <c r="A179" s="135"/>
      <c r="B179" s="135">
        <v>23</v>
      </c>
      <c r="C179" s="82">
        <v>1</v>
      </c>
      <c r="D179" s="135">
        <v>18</v>
      </c>
      <c r="E179" s="135"/>
      <c r="F179" s="150">
        <v>1804</v>
      </c>
      <c r="G179" s="82">
        <v>5</v>
      </c>
      <c r="H179" s="149">
        <v>29.3</v>
      </c>
      <c r="I179" s="149"/>
      <c r="J179" s="149">
        <v>131.69</v>
      </c>
      <c r="K179" s="82"/>
      <c r="L179" s="151">
        <v>127.98</v>
      </c>
      <c r="M179" s="151">
        <v>259.67</v>
      </c>
      <c r="N179" s="152">
        <v>6130000</v>
      </c>
      <c r="O179" s="152">
        <v>481511000</v>
      </c>
      <c r="P179" s="153">
        <v>132888000</v>
      </c>
      <c r="Q179" s="153">
        <v>348623000</v>
      </c>
      <c r="R179" s="87">
        <f t="shared" si="4"/>
        <v>6129979.9777658042</v>
      </c>
      <c r="S179" s="152">
        <v>481511000</v>
      </c>
      <c r="T179" s="87">
        <f t="shared" si="5"/>
        <v>12437661.35979408</v>
      </c>
      <c r="U179" s="135"/>
      <c r="V179" s="115" t="s">
        <v>1257</v>
      </c>
      <c r="W179" s="115" t="s">
        <v>1257</v>
      </c>
      <c r="X179" s="115" t="s">
        <v>772</v>
      </c>
    </row>
    <row r="180" spans="1:24">
      <c r="A180" s="135"/>
      <c r="B180" s="135">
        <v>23</v>
      </c>
      <c r="C180" s="82">
        <v>1</v>
      </c>
      <c r="D180" s="135">
        <v>18</v>
      </c>
      <c r="E180" s="135"/>
      <c r="F180" s="150">
        <v>1805</v>
      </c>
      <c r="G180" s="82">
        <v>5</v>
      </c>
      <c r="H180" s="149">
        <v>29.85</v>
      </c>
      <c r="I180" s="149"/>
      <c r="J180" s="149">
        <v>134.20000000000002</v>
      </c>
      <c r="K180" s="82"/>
      <c r="L180" s="151">
        <v>130.41</v>
      </c>
      <c r="M180" s="151">
        <v>264.61</v>
      </c>
      <c r="N180" s="152">
        <v>6130000</v>
      </c>
      <c r="O180" s="152">
        <v>490645000</v>
      </c>
      <c r="P180" s="153">
        <v>135382000</v>
      </c>
      <c r="Q180" s="153">
        <v>355263000</v>
      </c>
      <c r="R180" s="87">
        <f t="shared" si="4"/>
        <v>6129650.9661341608</v>
      </c>
      <c r="S180" s="152">
        <v>490645000</v>
      </c>
      <c r="T180" s="87">
        <f t="shared" si="5"/>
        <v>12437443.003977919</v>
      </c>
      <c r="U180" s="135"/>
      <c r="V180" s="115" t="s">
        <v>1257</v>
      </c>
      <c r="W180" s="115" t="s">
        <v>1257</v>
      </c>
      <c r="X180" s="115" t="s">
        <v>772</v>
      </c>
    </row>
    <row r="181" spans="1:24">
      <c r="A181" s="135"/>
      <c r="B181" s="135">
        <v>23</v>
      </c>
      <c r="C181" s="82">
        <v>1</v>
      </c>
      <c r="D181" s="135">
        <v>18</v>
      </c>
      <c r="E181" s="135"/>
      <c r="F181" s="150">
        <v>1806</v>
      </c>
      <c r="G181" s="82">
        <v>5</v>
      </c>
      <c r="H181" s="149">
        <v>67.8</v>
      </c>
      <c r="I181" s="149"/>
      <c r="J181" s="149">
        <v>304.77000000000004</v>
      </c>
      <c r="K181" s="82"/>
      <c r="L181" s="151">
        <v>296.17</v>
      </c>
      <c r="M181" s="151">
        <v>600.94000000000005</v>
      </c>
      <c r="N181" s="152">
        <v>6180000</v>
      </c>
      <c r="O181" s="152">
        <v>1123400000</v>
      </c>
      <c r="P181" s="153">
        <v>307503000</v>
      </c>
      <c r="Q181" s="153">
        <v>815897000</v>
      </c>
      <c r="R181" s="87">
        <f t="shared" si="4"/>
        <v>6179849.91557304</v>
      </c>
      <c r="S181" s="152">
        <v>1123400000</v>
      </c>
      <c r="T181" s="87">
        <f t="shared" si="5"/>
        <v>12539146.464072874</v>
      </c>
      <c r="U181" s="135"/>
      <c r="V181" s="115" t="s">
        <v>1257</v>
      </c>
      <c r="W181" s="115" t="s">
        <v>1257</v>
      </c>
      <c r="X181" s="115" t="s">
        <v>772</v>
      </c>
    </row>
    <row r="182" spans="1:24">
      <c r="A182" s="135"/>
      <c r="B182" s="135">
        <v>23</v>
      </c>
      <c r="C182" s="82">
        <v>1</v>
      </c>
      <c r="D182" s="135">
        <v>18</v>
      </c>
      <c r="E182" s="135"/>
      <c r="F182" s="150">
        <v>1807</v>
      </c>
      <c r="G182" s="82">
        <v>5</v>
      </c>
      <c r="H182" s="149">
        <v>67.8</v>
      </c>
      <c r="I182" s="149"/>
      <c r="J182" s="149">
        <v>304.77000000000004</v>
      </c>
      <c r="K182" s="82"/>
      <c r="L182" s="151">
        <v>296.17</v>
      </c>
      <c r="M182" s="151">
        <v>600.94000000000005</v>
      </c>
      <c r="N182" s="152">
        <v>6180000</v>
      </c>
      <c r="O182" s="152">
        <v>1123400000</v>
      </c>
      <c r="P182" s="153">
        <v>307503000</v>
      </c>
      <c r="Q182" s="153">
        <v>815897000</v>
      </c>
      <c r="R182" s="87">
        <f t="shared" si="4"/>
        <v>6179849.91557304</v>
      </c>
      <c r="S182" s="152">
        <v>1123400000</v>
      </c>
      <c r="T182" s="87">
        <f t="shared" si="5"/>
        <v>12539146.464072874</v>
      </c>
      <c r="U182" s="135"/>
      <c r="V182" s="115" t="s">
        <v>1257</v>
      </c>
      <c r="W182" s="115" t="s">
        <v>1257</v>
      </c>
      <c r="X182" s="115" t="s">
        <v>772</v>
      </c>
    </row>
    <row r="183" spans="1:24">
      <c r="A183" s="135"/>
      <c r="B183" s="135">
        <v>23</v>
      </c>
      <c r="C183" s="82">
        <v>1</v>
      </c>
      <c r="D183" s="135">
        <v>18</v>
      </c>
      <c r="E183" s="135"/>
      <c r="F183" s="150">
        <v>1808</v>
      </c>
      <c r="G183" s="82">
        <v>5</v>
      </c>
      <c r="H183" s="149">
        <v>29.85</v>
      </c>
      <c r="I183" s="149"/>
      <c r="J183" s="149">
        <v>134.20000000000002</v>
      </c>
      <c r="K183" s="82"/>
      <c r="L183" s="151">
        <v>130.41</v>
      </c>
      <c r="M183" s="151">
        <v>264.61</v>
      </c>
      <c r="N183" s="152">
        <v>6130000</v>
      </c>
      <c r="O183" s="152">
        <v>490645000</v>
      </c>
      <c r="P183" s="153">
        <v>135382000</v>
      </c>
      <c r="Q183" s="153">
        <v>355263000</v>
      </c>
      <c r="R183" s="87">
        <f t="shared" si="4"/>
        <v>6129650.9661341608</v>
      </c>
      <c r="S183" s="152">
        <v>490645000</v>
      </c>
      <c r="T183" s="87">
        <f t="shared" si="5"/>
        <v>12437443.003977919</v>
      </c>
      <c r="U183" s="135"/>
      <c r="V183" s="115" t="s">
        <v>1257</v>
      </c>
      <c r="W183" s="115" t="s">
        <v>1257</v>
      </c>
      <c r="X183" s="115" t="s">
        <v>772</v>
      </c>
    </row>
    <row r="184" spans="1:24">
      <c r="A184" s="135"/>
      <c r="B184" s="135">
        <v>23</v>
      </c>
      <c r="C184" s="82">
        <v>1</v>
      </c>
      <c r="D184" s="135">
        <v>18</v>
      </c>
      <c r="E184" s="135"/>
      <c r="F184" s="150">
        <v>1809</v>
      </c>
      <c r="G184" s="82">
        <v>5</v>
      </c>
      <c r="H184" s="149">
        <v>29.3</v>
      </c>
      <c r="I184" s="149"/>
      <c r="J184" s="149">
        <v>131.69</v>
      </c>
      <c r="K184" s="82"/>
      <c r="L184" s="151">
        <v>127.98</v>
      </c>
      <c r="M184" s="151">
        <v>259.67</v>
      </c>
      <c r="N184" s="152">
        <v>6130000</v>
      </c>
      <c r="O184" s="152">
        <v>481511000</v>
      </c>
      <c r="P184" s="153">
        <v>132888000</v>
      </c>
      <c r="Q184" s="153">
        <v>348623000</v>
      </c>
      <c r="R184" s="87">
        <f t="shared" si="4"/>
        <v>6129979.9777658042</v>
      </c>
      <c r="S184" s="152">
        <v>481511000</v>
      </c>
      <c r="T184" s="87">
        <f t="shared" si="5"/>
        <v>12437661.35979408</v>
      </c>
      <c r="U184" s="135"/>
      <c r="V184" s="115" t="s">
        <v>1257</v>
      </c>
      <c r="W184" s="115" t="s">
        <v>1257</v>
      </c>
      <c r="X184" s="115" t="s">
        <v>772</v>
      </c>
    </row>
    <row r="185" spans="1:24">
      <c r="A185" s="135"/>
      <c r="B185" s="135">
        <v>23</v>
      </c>
      <c r="C185" s="82">
        <v>1</v>
      </c>
      <c r="D185" s="135">
        <v>18</v>
      </c>
      <c r="E185" s="135"/>
      <c r="F185" s="150">
        <v>1810</v>
      </c>
      <c r="G185" s="82">
        <v>5</v>
      </c>
      <c r="H185" s="149">
        <v>28.12</v>
      </c>
      <c r="I185" s="149"/>
      <c r="J185" s="149">
        <v>126.41</v>
      </c>
      <c r="K185" s="82"/>
      <c r="L185" s="151">
        <v>122.85</v>
      </c>
      <c r="M185" s="151">
        <v>249.26</v>
      </c>
      <c r="N185" s="152">
        <v>6130000</v>
      </c>
      <c r="O185" s="152">
        <v>462202000</v>
      </c>
      <c r="P185" s="153">
        <v>127536000</v>
      </c>
      <c r="Q185" s="153">
        <v>334666000</v>
      </c>
      <c r="R185" s="87">
        <f t="shared" si="4"/>
        <v>6129906.5067309979</v>
      </c>
      <c r="S185" s="152">
        <v>462202000</v>
      </c>
      <c r="T185" s="87">
        <f t="shared" si="5"/>
        <v>12437448.073811712</v>
      </c>
      <c r="U185" s="135"/>
      <c r="V185" s="115" t="s">
        <v>1257</v>
      </c>
      <c r="W185" s="115" t="s">
        <v>1257</v>
      </c>
      <c r="X185" s="115" t="s">
        <v>772</v>
      </c>
    </row>
    <row r="186" spans="1:24">
      <c r="A186" s="135"/>
      <c r="B186" s="135">
        <v>23</v>
      </c>
      <c r="C186" s="82">
        <v>1</v>
      </c>
      <c r="D186" s="135">
        <v>18</v>
      </c>
      <c r="E186" s="135"/>
      <c r="F186" s="150">
        <v>1811</v>
      </c>
      <c r="G186" s="82">
        <v>5</v>
      </c>
      <c r="H186" s="149">
        <v>32.700000000000003</v>
      </c>
      <c r="I186" s="149"/>
      <c r="J186" s="149">
        <v>146.98000000000005</v>
      </c>
      <c r="K186" s="82"/>
      <c r="L186" s="151">
        <v>142.83000000000001</v>
      </c>
      <c r="M186" s="151">
        <v>289.81000000000006</v>
      </c>
      <c r="N186" s="152">
        <v>6130000</v>
      </c>
      <c r="O186" s="152">
        <v>537417000</v>
      </c>
      <c r="P186" s="153">
        <v>148308000</v>
      </c>
      <c r="Q186" s="153">
        <v>389109000</v>
      </c>
      <c r="R186" s="87">
        <f t="shared" si="4"/>
        <v>6130171.919419419</v>
      </c>
      <c r="S186" s="152">
        <v>537417000</v>
      </c>
      <c r="T186" s="87">
        <f t="shared" si="5"/>
        <v>12438459.175011845</v>
      </c>
      <c r="U186" s="135"/>
      <c r="V186" s="115" t="s">
        <v>1257</v>
      </c>
      <c r="W186" s="115" t="s">
        <v>1257</v>
      </c>
      <c r="X186" s="115" t="s">
        <v>772</v>
      </c>
    </row>
    <row r="187" spans="1:24">
      <c r="A187" s="135"/>
      <c r="B187" s="135">
        <v>23</v>
      </c>
      <c r="C187" s="82">
        <v>1</v>
      </c>
      <c r="D187" s="135">
        <v>18</v>
      </c>
      <c r="E187" s="135"/>
      <c r="F187" s="150">
        <v>1812</v>
      </c>
      <c r="G187" s="82">
        <v>5</v>
      </c>
      <c r="H187" s="149">
        <v>69.53</v>
      </c>
      <c r="I187" s="149"/>
      <c r="J187" s="149">
        <v>312.57000000000005</v>
      </c>
      <c r="K187" s="82"/>
      <c r="L187" s="151">
        <v>303.75</v>
      </c>
      <c r="M187" s="151">
        <v>616.32000000000005</v>
      </c>
      <c r="N187" s="152">
        <v>6180000</v>
      </c>
      <c r="O187" s="152">
        <v>1152199000</v>
      </c>
      <c r="P187" s="153">
        <v>315349000</v>
      </c>
      <c r="Q187" s="153">
        <v>836850000</v>
      </c>
      <c r="R187" s="87">
        <f t="shared" si="4"/>
        <v>6180105.0007294696</v>
      </c>
      <c r="S187" s="152">
        <v>1152199000</v>
      </c>
      <c r="T187" s="87">
        <f t="shared" si="5"/>
        <v>12539661.939257899</v>
      </c>
      <c r="U187" s="135"/>
      <c r="V187" s="115" t="s">
        <v>1257</v>
      </c>
      <c r="W187" s="115" t="s">
        <v>1257</v>
      </c>
      <c r="X187" s="115" t="s">
        <v>772</v>
      </c>
    </row>
    <row r="188" spans="1:24">
      <c r="A188" s="135"/>
      <c r="B188" s="135">
        <v>23</v>
      </c>
      <c r="C188" s="82">
        <v>1</v>
      </c>
      <c r="D188" s="135">
        <v>19</v>
      </c>
      <c r="E188" s="135"/>
      <c r="F188" s="150">
        <v>1901</v>
      </c>
      <c r="G188" s="82">
        <v>5</v>
      </c>
      <c r="H188" s="149">
        <v>69.53</v>
      </c>
      <c r="I188" s="149"/>
      <c r="J188" s="149">
        <v>312.57000000000005</v>
      </c>
      <c r="K188" s="82"/>
      <c r="L188" s="151">
        <v>303.75</v>
      </c>
      <c r="M188" s="151">
        <v>616.32000000000005</v>
      </c>
      <c r="N188" s="152">
        <v>6280000</v>
      </c>
      <c r="O188" s="152">
        <v>1170843000</v>
      </c>
      <c r="P188" s="153">
        <v>315349000</v>
      </c>
      <c r="Q188" s="153">
        <v>855494000</v>
      </c>
      <c r="R188" s="87">
        <f t="shared" si="4"/>
        <v>6280106.7171288067</v>
      </c>
      <c r="S188" s="152">
        <v>1170843000</v>
      </c>
      <c r="T188" s="87">
        <f t="shared" si="5"/>
        <v>12742569.125599429</v>
      </c>
      <c r="U188" s="135"/>
      <c r="V188" s="115" t="s">
        <v>1257</v>
      </c>
      <c r="W188" s="115" t="s">
        <v>1257</v>
      </c>
      <c r="X188" s="115" t="s">
        <v>772</v>
      </c>
    </row>
    <row r="189" spans="1:24">
      <c r="A189" s="135"/>
      <c r="B189" s="135">
        <v>23</v>
      </c>
      <c r="C189" s="82">
        <v>1</v>
      </c>
      <c r="D189" s="135">
        <v>19</v>
      </c>
      <c r="E189" s="135"/>
      <c r="F189" s="150">
        <v>1902</v>
      </c>
      <c r="G189" s="82">
        <v>5</v>
      </c>
      <c r="H189" s="149">
        <v>32.700000000000003</v>
      </c>
      <c r="I189" s="149"/>
      <c r="J189" s="149">
        <v>146.98000000000005</v>
      </c>
      <c r="K189" s="82"/>
      <c r="L189" s="151">
        <v>142.83000000000001</v>
      </c>
      <c r="M189" s="151">
        <v>289.81000000000006</v>
      </c>
      <c r="N189" s="152">
        <v>6230000</v>
      </c>
      <c r="O189" s="152">
        <v>546184000</v>
      </c>
      <c r="P189" s="153">
        <v>148308000</v>
      </c>
      <c r="Q189" s="153">
        <v>397876000</v>
      </c>
      <c r="R189" s="87">
        <f t="shared" si="4"/>
        <v>6230174.7425856944</v>
      </c>
      <c r="S189" s="152">
        <v>546184000</v>
      </c>
      <c r="T189" s="87">
        <f t="shared" si="5"/>
        <v>12641370.455427852</v>
      </c>
      <c r="U189" s="135"/>
      <c r="V189" s="115" t="s">
        <v>1257</v>
      </c>
      <c r="W189" s="115" t="s">
        <v>1257</v>
      </c>
      <c r="X189" s="115" t="s">
        <v>772</v>
      </c>
    </row>
    <row r="190" spans="1:24">
      <c r="A190" s="135"/>
      <c r="B190" s="135">
        <v>23</v>
      </c>
      <c r="C190" s="82">
        <v>1</v>
      </c>
      <c r="D190" s="135">
        <v>19</v>
      </c>
      <c r="E190" s="135"/>
      <c r="F190" s="150">
        <v>1903</v>
      </c>
      <c r="G190" s="82">
        <v>5</v>
      </c>
      <c r="H190" s="149">
        <v>28.12</v>
      </c>
      <c r="I190" s="149"/>
      <c r="J190" s="149">
        <v>126.41</v>
      </c>
      <c r="K190" s="82"/>
      <c r="L190" s="151">
        <v>122.85</v>
      </c>
      <c r="M190" s="151">
        <v>249.26</v>
      </c>
      <c r="N190" s="152">
        <v>6230000</v>
      </c>
      <c r="O190" s="152">
        <v>469742000</v>
      </c>
      <c r="P190" s="153">
        <v>127536000</v>
      </c>
      <c r="Q190" s="153">
        <v>342206000</v>
      </c>
      <c r="R190" s="87">
        <f t="shared" si="4"/>
        <v>6229904.9815553213</v>
      </c>
      <c r="S190" s="152">
        <v>469742000</v>
      </c>
      <c r="T190" s="87">
        <f t="shared" si="5"/>
        <v>12640342.822161006</v>
      </c>
      <c r="U190" s="135"/>
      <c r="V190" s="115" t="s">
        <v>1257</v>
      </c>
      <c r="W190" s="115" t="s">
        <v>1257</v>
      </c>
      <c r="X190" s="115" t="s">
        <v>772</v>
      </c>
    </row>
    <row r="191" spans="1:24">
      <c r="A191" s="135"/>
      <c r="B191" s="135">
        <v>23</v>
      </c>
      <c r="C191" s="82">
        <v>1</v>
      </c>
      <c r="D191" s="135">
        <v>19</v>
      </c>
      <c r="E191" s="135"/>
      <c r="F191" s="150">
        <v>1904</v>
      </c>
      <c r="G191" s="82">
        <v>5</v>
      </c>
      <c r="H191" s="149">
        <v>29.3</v>
      </c>
      <c r="I191" s="149"/>
      <c r="J191" s="149">
        <v>131.69</v>
      </c>
      <c r="K191" s="82"/>
      <c r="L191" s="151">
        <v>127.98</v>
      </c>
      <c r="M191" s="151">
        <v>259.67</v>
      </c>
      <c r="N191" s="152">
        <v>6230000</v>
      </c>
      <c r="O191" s="152">
        <v>489366000</v>
      </c>
      <c r="P191" s="153">
        <v>132888000</v>
      </c>
      <c r="Q191" s="153">
        <v>356478000</v>
      </c>
      <c r="R191" s="87">
        <f t="shared" si="4"/>
        <v>6229979.7549782675</v>
      </c>
      <c r="S191" s="152">
        <v>489366000</v>
      </c>
      <c r="T191" s="87">
        <f t="shared" si="5"/>
        <v>12640559.798212273</v>
      </c>
      <c r="U191" s="135"/>
      <c r="V191" s="115" t="s">
        <v>1257</v>
      </c>
      <c r="W191" s="115" t="s">
        <v>1257</v>
      </c>
      <c r="X191" s="115" t="s">
        <v>772</v>
      </c>
    </row>
    <row r="192" spans="1:24">
      <c r="A192" s="135"/>
      <c r="B192" s="135">
        <v>23</v>
      </c>
      <c r="C192" s="82">
        <v>1</v>
      </c>
      <c r="D192" s="135">
        <v>19</v>
      </c>
      <c r="E192" s="135"/>
      <c r="F192" s="150">
        <v>1905</v>
      </c>
      <c r="G192" s="82">
        <v>5</v>
      </c>
      <c r="H192" s="149">
        <v>29.85</v>
      </c>
      <c r="I192" s="149"/>
      <c r="J192" s="149">
        <v>134.20000000000002</v>
      </c>
      <c r="K192" s="82"/>
      <c r="L192" s="151">
        <v>130.41</v>
      </c>
      <c r="M192" s="151">
        <v>264.61</v>
      </c>
      <c r="N192" s="152">
        <v>6230000</v>
      </c>
      <c r="O192" s="152">
        <v>498649000</v>
      </c>
      <c r="P192" s="153">
        <v>135382000</v>
      </c>
      <c r="Q192" s="153">
        <v>363267000</v>
      </c>
      <c r="R192" s="87">
        <f t="shared" si="4"/>
        <v>6229645.3130304655</v>
      </c>
      <c r="S192" s="152">
        <v>498649000</v>
      </c>
      <c r="T192" s="87">
        <f t="shared" si="5"/>
        <v>12640337.752327213</v>
      </c>
      <c r="U192" s="135"/>
      <c r="V192" s="115" t="s">
        <v>1257</v>
      </c>
      <c r="W192" s="115" t="s">
        <v>1257</v>
      </c>
      <c r="X192" s="115" t="s">
        <v>772</v>
      </c>
    </row>
    <row r="193" spans="1:24">
      <c r="A193" s="135"/>
      <c r="B193" s="135">
        <v>23</v>
      </c>
      <c r="C193" s="82">
        <v>1</v>
      </c>
      <c r="D193" s="135">
        <v>19</v>
      </c>
      <c r="E193" s="135"/>
      <c r="F193" s="150">
        <v>1906</v>
      </c>
      <c r="G193" s="82">
        <v>5</v>
      </c>
      <c r="H193" s="149">
        <v>67.8</v>
      </c>
      <c r="I193" s="149"/>
      <c r="J193" s="149">
        <v>304.77000000000004</v>
      </c>
      <c r="K193" s="82"/>
      <c r="L193" s="151">
        <v>296.17</v>
      </c>
      <c r="M193" s="151">
        <v>600.94000000000005</v>
      </c>
      <c r="N193" s="152">
        <v>6280000</v>
      </c>
      <c r="O193" s="152">
        <v>1141578000</v>
      </c>
      <c r="P193" s="153">
        <v>307503000</v>
      </c>
      <c r="Q193" s="153">
        <v>834075000</v>
      </c>
      <c r="R193" s="87">
        <f t="shared" si="4"/>
        <v>6279847.5226277728</v>
      </c>
      <c r="S193" s="152">
        <v>1141578000</v>
      </c>
      <c r="T193" s="87">
        <f t="shared" si="5"/>
        <v>12742045.346415685</v>
      </c>
      <c r="U193" s="135"/>
      <c r="V193" s="115" t="s">
        <v>1257</v>
      </c>
      <c r="W193" s="115" t="s">
        <v>1257</v>
      </c>
      <c r="X193" s="115" t="s">
        <v>772</v>
      </c>
    </row>
    <row r="194" spans="1:24">
      <c r="A194" s="135"/>
      <c r="B194" s="135">
        <v>23</v>
      </c>
      <c r="C194" s="82">
        <v>1</v>
      </c>
      <c r="D194" s="135">
        <v>19</v>
      </c>
      <c r="E194" s="135"/>
      <c r="F194" s="150">
        <v>1907</v>
      </c>
      <c r="G194" s="82">
        <v>5</v>
      </c>
      <c r="H194" s="149">
        <v>67.8</v>
      </c>
      <c r="I194" s="149"/>
      <c r="J194" s="149">
        <v>304.77000000000004</v>
      </c>
      <c r="K194" s="82"/>
      <c r="L194" s="151">
        <v>296.17</v>
      </c>
      <c r="M194" s="151">
        <v>600.94000000000005</v>
      </c>
      <c r="N194" s="152">
        <v>6280000</v>
      </c>
      <c r="O194" s="152">
        <v>1141578000</v>
      </c>
      <c r="P194" s="153">
        <v>307503000</v>
      </c>
      <c r="Q194" s="153">
        <v>834075000</v>
      </c>
      <c r="R194" s="87">
        <f t="shared" si="4"/>
        <v>6279847.5226277728</v>
      </c>
      <c r="S194" s="152">
        <v>1141578000</v>
      </c>
      <c r="T194" s="87">
        <f t="shared" si="5"/>
        <v>12742045.346415685</v>
      </c>
      <c r="U194" s="135"/>
      <c r="V194" s="115" t="s">
        <v>1257</v>
      </c>
      <c r="W194" s="115" t="s">
        <v>1257</v>
      </c>
      <c r="X194" s="115" t="s">
        <v>772</v>
      </c>
    </row>
    <row r="195" spans="1:24">
      <c r="A195" s="135"/>
      <c r="B195" s="135">
        <v>23</v>
      </c>
      <c r="C195" s="82">
        <v>1</v>
      </c>
      <c r="D195" s="135">
        <v>19</v>
      </c>
      <c r="E195" s="135"/>
      <c r="F195" s="150">
        <v>1908</v>
      </c>
      <c r="G195" s="82">
        <v>5</v>
      </c>
      <c r="H195" s="149">
        <v>29.85</v>
      </c>
      <c r="I195" s="149"/>
      <c r="J195" s="149">
        <v>134.20000000000002</v>
      </c>
      <c r="K195" s="82"/>
      <c r="L195" s="151">
        <v>130.41</v>
      </c>
      <c r="M195" s="151">
        <v>264.61</v>
      </c>
      <c r="N195" s="152">
        <v>6230000</v>
      </c>
      <c r="O195" s="152">
        <v>498649000</v>
      </c>
      <c r="P195" s="153">
        <v>135382000</v>
      </c>
      <c r="Q195" s="153">
        <v>363267000</v>
      </c>
      <c r="R195" s="87">
        <f t="shared" ref="R195:R223" si="6">S195/(M195*0.3025)</f>
        <v>6229645.3130304655</v>
      </c>
      <c r="S195" s="152">
        <v>498649000</v>
      </c>
      <c r="T195" s="87">
        <f t="shared" ref="T195:T223" si="7">S195/(L195*0.3025)</f>
        <v>12640337.752327213</v>
      </c>
      <c r="U195" s="135"/>
      <c r="V195" s="115" t="s">
        <v>1257</v>
      </c>
      <c r="W195" s="115" t="s">
        <v>1257</v>
      </c>
      <c r="X195" s="115" t="s">
        <v>772</v>
      </c>
    </row>
    <row r="196" spans="1:24">
      <c r="A196" s="135"/>
      <c r="B196" s="135">
        <v>23</v>
      </c>
      <c r="C196" s="82">
        <v>1</v>
      </c>
      <c r="D196" s="135">
        <v>19</v>
      </c>
      <c r="E196" s="135"/>
      <c r="F196" s="150">
        <v>1909</v>
      </c>
      <c r="G196" s="82">
        <v>5</v>
      </c>
      <c r="H196" s="149">
        <v>29.3</v>
      </c>
      <c r="I196" s="149"/>
      <c r="J196" s="149">
        <v>131.69</v>
      </c>
      <c r="K196" s="82"/>
      <c r="L196" s="151">
        <v>127.98</v>
      </c>
      <c r="M196" s="151">
        <v>259.67</v>
      </c>
      <c r="N196" s="152">
        <v>6230000</v>
      </c>
      <c r="O196" s="152">
        <v>489366000</v>
      </c>
      <c r="P196" s="153">
        <v>132888000</v>
      </c>
      <c r="Q196" s="153">
        <v>356478000</v>
      </c>
      <c r="R196" s="87">
        <f t="shared" si="6"/>
        <v>6229979.7549782675</v>
      </c>
      <c r="S196" s="152">
        <v>489366000</v>
      </c>
      <c r="T196" s="87">
        <f t="shared" si="7"/>
        <v>12640559.798212273</v>
      </c>
      <c r="U196" s="135"/>
      <c r="V196" s="115" t="s">
        <v>1257</v>
      </c>
      <c r="W196" s="115" t="s">
        <v>1257</v>
      </c>
      <c r="X196" s="115" t="s">
        <v>772</v>
      </c>
    </row>
    <row r="197" spans="1:24">
      <c r="A197" s="135"/>
      <c r="B197" s="135">
        <v>23</v>
      </c>
      <c r="C197" s="82">
        <v>1</v>
      </c>
      <c r="D197" s="135">
        <v>19</v>
      </c>
      <c r="E197" s="135"/>
      <c r="F197" s="150">
        <v>1910</v>
      </c>
      <c r="G197" s="82">
        <v>5</v>
      </c>
      <c r="H197" s="149">
        <v>28.12</v>
      </c>
      <c r="I197" s="149"/>
      <c r="J197" s="149">
        <v>126.41</v>
      </c>
      <c r="K197" s="82"/>
      <c r="L197" s="151">
        <v>122.85</v>
      </c>
      <c r="M197" s="151">
        <v>249.26</v>
      </c>
      <c r="N197" s="152">
        <v>6230000</v>
      </c>
      <c r="O197" s="152">
        <v>469742000</v>
      </c>
      <c r="P197" s="153">
        <v>127536000</v>
      </c>
      <c r="Q197" s="153">
        <v>342206000</v>
      </c>
      <c r="R197" s="87">
        <f t="shared" si="6"/>
        <v>6229904.9815553213</v>
      </c>
      <c r="S197" s="152">
        <v>469742000</v>
      </c>
      <c r="T197" s="87">
        <f t="shared" si="7"/>
        <v>12640342.822161006</v>
      </c>
      <c r="U197" s="135"/>
      <c r="V197" s="115" t="s">
        <v>1257</v>
      </c>
      <c r="W197" s="115" t="s">
        <v>1257</v>
      </c>
      <c r="X197" s="115" t="s">
        <v>772</v>
      </c>
    </row>
    <row r="198" spans="1:24">
      <c r="A198" s="135"/>
      <c r="B198" s="135">
        <v>23</v>
      </c>
      <c r="C198" s="82">
        <v>1</v>
      </c>
      <c r="D198" s="135">
        <v>19</v>
      </c>
      <c r="E198" s="135"/>
      <c r="F198" s="150">
        <v>1911</v>
      </c>
      <c r="G198" s="82">
        <v>5</v>
      </c>
      <c r="H198" s="149">
        <v>32.700000000000003</v>
      </c>
      <c r="I198" s="149"/>
      <c r="J198" s="149">
        <v>146.98000000000005</v>
      </c>
      <c r="K198" s="82"/>
      <c r="L198" s="151">
        <v>142.83000000000001</v>
      </c>
      <c r="M198" s="151">
        <v>289.81000000000006</v>
      </c>
      <c r="N198" s="152">
        <v>6230000</v>
      </c>
      <c r="O198" s="152">
        <v>546184000</v>
      </c>
      <c r="P198" s="153">
        <v>148308000</v>
      </c>
      <c r="Q198" s="153">
        <v>397876000</v>
      </c>
      <c r="R198" s="87">
        <f t="shared" si="6"/>
        <v>6230174.7425856944</v>
      </c>
      <c r="S198" s="152">
        <v>546184000</v>
      </c>
      <c r="T198" s="87">
        <f t="shared" si="7"/>
        <v>12641370.455427852</v>
      </c>
      <c r="U198" s="135"/>
      <c r="V198" s="115" t="s">
        <v>1257</v>
      </c>
      <c r="W198" s="115" t="s">
        <v>1257</v>
      </c>
      <c r="X198" s="115" t="s">
        <v>772</v>
      </c>
    </row>
    <row r="199" spans="1:24">
      <c r="A199" s="135"/>
      <c r="B199" s="135">
        <v>23</v>
      </c>
      <c r="C199" s="82">
        <v>1</v>
      </c>
      <c r="D199" s="135">
        <v>19</v>
      </c>
      <c r="E199" s="135"/>
      <c r="F199" s="150">
        <v>1912</v>
      </c>
      <c r="G199" s="82">
        <v>5</v>
      </c>
      <c r="H199" s="149">
        <v>69.53</v>
      </c>
      <c r="I199" s="149"/>
      <c r="J199" s="149">
        <v>312.57000000000005</v>
      </c>
      <c r="K199" s="82"/>
      <c r="L199" s="151">
        <v>303.75</v>
      </c>
      <c r="M199" s="151">
        <v>616.32000000000005</v>
      </c>
      <c r="N199" s="152">
        <v>6280000</v>
      </c>
      <c r="O199" s="152">
        <v>1170843000</v>
      </c>
      <c r="P199" s="153">
        <v>315349000</v>
      </c>
      <c r="Q199" s="153">
        <v>855494000</v>
      </c>
      <c r="R199" s="87">
        <f t="shared" si="6"/>
        <v>6280106.7171288067</v>
      </c>
      <c r="S199" s="152">
        <v>1170843000</v>
      </c>
      <c r="T199" s="87">
        <f t="shared" si="7"/>
        <v>12742569.125599429</v>
      </c>
      <c r="U199" s="135"/>
      <c r="V199" s="115" t="s">
        <v>1257</v>
      </c>
      <c r="W199" s="115" t="s">
        <v>1257</v>
      </c>
      <c r="X199" s="115" t="s">
        <v>772</v>
      </c>
    </row>
    <row r="200" spans="1:24">
      <c r="A200" s="135"/>
      <c r="B200" s="135">
        <v>23</v>
      </c>
      <c r="C200" s="82">
        <v>1</v>
      </c>
      <c r="D200" s="135">
        <v>20</v>
      </c>
      <c r="E200" s="135"/>
      <c r="F200" s="150">
        <v>2001</v>
      </c>
      <c r="G200" s="82">
        <v>5</v>
      </c>
      <c r="H200" s="149">
        <v>69.53</v>
      </c>
      <c r="I200" s="149"/>
      <c r="J200" s="149">
        <v>312.57000000000005</v>
      </c>
      <c r="K200" s="82"/>
      <c r="L200" s="151">
        <v>303.75</v>
      </c>
      <c r="M200" s="151">
        <v>616.32000000000005</v>
      </c>
      <c r="N200" s="152">
        <v>6430000</v>
      </c>
      <c r="O200" s="152">
        <v>1198809000</v>
      </c>
      <c r="P200" s="153">
        <v>315349000</v>
      </c>
      <c r="Q200" s="153">
        <v>883460000</v>
      </c>
      <c r="R200" s="87">
        <f t="shared" si="6"/>
        <v>6430109.291727813</v>
      </c>
      <c r="S200" s="152">
        <v>1198809000</v>
      </c>
      <c r="T200" s="87">
        <f t="shared" si="7"/>
        <v>13046929.905111725</v>
      </c>
      <c r="U200" s="135"/>
      <c r="V200" s="115" t="s">
        <v>1257</v>
      </c>
      <c r="W200" s="115" t="s">
        <v>1257</v>
      </c>
      <c r="X200" s="115" t="s">
        <v>772</v>
      </c>
    </row>
    <row r="201" spans="1:24">
      <c r="A201" s="135"/>
      <c r="B201" s="135">
        <v>23</v>
      </c>
      <c r="C201" s="82">
        <v>1</v>
      </c>
      <c r="D201" s="135">
        <v>20</v>
      </c>
      <c r="E201" s="135"/>
      <c r="F201" s="150">
        <v>2002</v>
      </c>
      <c r="G201" s="82">
        <v>5</v>
      </c>
      <c r="H201" s="149">
        <v>31.52</v>
      </c>
      <c r="I201" s="149"/>
      <c r="J201" s="149">
        <v>141.69</v>
      </c>
      <c r="K201" s="82"/>
      <c r="L201" s="151">
        <v>137.69999999999999</v>
      </c>
      <c r="M201" s="151">
        <v>279.39</v>
      </c>
      <c r="N201" s="152">
        <v>6380000</v>
      </c>
      <c r="O201" s="152">
        <v>539237000</v>
      </c>
      <c r="P201" s="153">
        <v>142957000</v>
      </c>
      <c r="Q201" s="153">
        <v>396280000</v>
      </c>
      <c r="R201" s="87">
        <f t="shared" si="6"/>
        <v>6380334.4890388418</v>
      </c>
      <c r="S201" s="152">
        <v>539237000</v>
      </c>
      <c r="T201" s="87">
        <f t="shared" si="7"/>
        <v>12945545.772640247</v>
      </c>
      <c r="U201" s="135"/>
      <c r="V201" s="115" t="s">
        <v>1257</v>
      </c>
      <c r="W201" s="115" t="s">
        <v>1257</v>
      </c>
      <c r="X201" s="115" t="s">
        <v>772</v>
      </c>
    </row>
    <row r="202" spans="1:24">
      <c r="A202" s="135"/>
      <c r="B202" s="135">
        <v>23</v>
      </c>
      <c r="C202" s="82">
        <v>1</v>
      </c>
      <c r="D202" s="135">
        <v>20</v>
      </c>
      <c r="E202" s="135"/>
      <c r="F202" s="150">
        <v>2003</v>
      </c>
      <c r="G202" s="82">
        <v>5</v>
      </c>
      <c r="H202" s="149">
        <v>31.52</v>
      </c>
      <c r="I202" s="149"/>
      <c r="J202" s="149">
        <v>141.69</v>
      </c>
      <c r="K202" s="82"/>
      <c r="L202" s="151">
        <v>137.69999999999999</v>
      </c>
      <c r="M202" s="151">
        <v>279.39</v>
      </c>
      <c r="N202" s="152">
        <v>6380000</v>
      </c>
      <c r="O202" s="152">
        <v>539237000</v>
      </c>
      <c r="P202" s="153">
        <v>142957000</v>
      </c>
      <c r="Q202" s="153">
        <v>396280000</v>
      </c>
      <c r="R202" s="87">
        <f t="shared" si="6"/>
        <v>6380334.4890388418</v>
      </c>
      <c r="S202" s="152">
        <v>539237000</v>
      </c>
      <c r="T202" s="87">
        <f t="shared" si="7"/>
        <v>12945545.772640247</v>
      </c>
      <c r="U202" s="135"/>
      <c r="V202" s="115" t="s">
        <v>1257</v>
      </c>
      <c r="W202" s="115" t="s">
        <v>1257</v>
      </c>
      <c r="X202" s="115" t="s">
        <v>772</v>
      </c>
    </row>
    <row r="203" spans="1:24">
      <c r="A203" s="135"/>
      <c r="B203" s="135">
        <v>23</v>
      </c>
      <c r="C203" s="82">
        <v>1</v>
      </c>
      <c r="D203" s="135">
        <v>20</v>
      </c>
      <c r="E203" s="135"/>
      <c r="F203" s="150">
        <v>2004</v>
      </c>
      <c r="G203" s="82">
        <v>5</v>
      </c>
      <c r="H203" s="149">
        <v>31.52</v>
      </c>
      <c r="I203" s="149"/>
      <c r="J203" s="149">
        <v>141.69</v>
      </c>
      <c r="K203" s="82"/>
      <c r="L203" s="151">
        <v>137.69999999999999</v>
      </c>
      <c r="M203" s="151">
        <v>279.39</v>
      </c>
      <c r="N203" s="152">
        <v>6380000</v>
      </c>
      <c r="O203" s="152">
        <v>539237000</v>
      </c>
      <c r="P203" s="153">
        <v>142957000</v>
      </c>
      <c r="Q203" s="153">
        <v>396280000</v>
      </c>
      <c r="R203" s="87">
        <f t="shared" si="6"/>
        <v>6380334.4890388418</v>
      </c>
      <c r="S203" s="152">
        <v>539237000</v>
      </c>
      <c r="T203" s="87">
        <f t="shared" si="7"/>
        <v>12945545.772640247</v>
      </c>
      <c r="U203" s="135"/>
      <c r="V203" s="115" t="s">
        <v>1257</v>
      </c>
      <c r="W203" s="115" t="s">
        <v>1257</v>
      </c>
      <c r="X203" s="115" t="s">
        <v>772</v>
      </c>
    </row>
    <row r="204" spans="1:24">
      <c r="A204" s="135"/>
      <c r="B204" s="135">
        <v>23</v>
      </c>
      <c r="C204" s="82">
        <v>1</v>
      </c>
      <c r="D204" s="135">
        <v>20</v>
      </c>
      <c r="E204" s="135"/>
      <c r="F204" s="150">
        <v>2005</v>
      </c>
      <c r="G204" s="82">
        <v>5</v>
      </c>
      <c r="H204" s="149">
        <v>31.21</v>
      </c>
      <c r="I204" s="149"/>
      <c r="J204" s="149">
        <v>140.30999999999997</v>
      </c>
      <c r="K204" s="82"/>
      <c r="L204" s="151">
        <v>136.35</v>
      </c>
      <c r="M204" s="151">
        <v>276.65999999999997</v>
      </c>
      <c r="N204" s="152">
        <v>6380000</v>
      </c>
      <c r="O204" s="152">
        <v>533942000</v>
      </c>
      <c r="P204" s="153">
        <v>141551000</v>
      </c>
      <c r="Q204" s="153">
        <v>392391000</v>
      </c>
      <c r="R204" s="87">
        <f t="shared" si="6"/>
        <v>6380024.2921317043</v>
      </c>
      <c r="S204" s="152">
        <v>533942000</v>
      </c>
      <c r="T204" s="87">
        <f t="shared" si="7"/>
        <v>12945343.019150401</v>
      </c>
      <c r="U204" s="135"/>
      <c r="V204" s="115" t="s">
        <v>1257</v>
      </c>
      <c r="W204" s="115" t="s">
        <v>1257</v>
      </c>
      <c r="X204" s="115" t="s">
        <v>772</v>
      </c>
    </row>
    <row r="205" spans="1:24">
      <c r="A205" s="135"/>
      <c r="B205" s="135">
        <v>23</v>
      </c>
      <c r="C205" s="82">
        <v>1</v>
      </c>
      <c r="D205" s="135">
        <v>20</v>
      </c>
      <c r="E205" s="135"/>
      <c r="F205" s="150">
        <v>2006</v>
      </c>
      <c r="G205" s="82">
        <v>5</v>
      </c>
      <c r="H205" s="149">
        <v>67.8</v>
      </c>
      <c r="I205" s="149"/>
      <c r="J205" s="149">
        <v>304.78000000000003</v>
      </c>
      <c r="K205" s="82"/>
      <c r="L205" s="151">
        <v>296.18</v>
      </c>
      <c r="M205" s="151">
        <v>600.96</v>
      </c>
      <c r="N205" s="152">
        <v>6430000</v>
      </c>
      <c r="O205" s="152">
        <v>1168909000</v>
      </c>
      <c r="P205" s="153">
        <v>307503000</v>
      </c>
      <c r="Q205" s="153">
        <v>861406000</v>
      </c>
      <c r="R205" s="87">
        <f t="shared" si="6"/>
        <v>6429982.0012497911</v>
      </c>
      <c r="S205" s="152">
        <v>1168909000</v>
      </c>
      <c r="T205" s="87">
        <f t="shared" si="7"/>
        <v>13046667.511213029</v>
      </c>
      <c r="U205" s="135"/>
      <c r="V205" s="115" t="s">
        <v>1257</v>
      </c>
      <c r="W205" s="115" t="s">
        <v>1257</v>
      </c>
      <c r="X205" s="115" t="s">
        <v>772</v>
      </c>
    </row>
    <row r="206" spans="1:24">
      <c r="A206" s="135"/>
      <c r="B206" s="135">
        <v>23</v>
      </c>
      <c r="C206" s="82">
        <v>1</v>
      </c>
      <c r="D206" s="135">
        <v>20</v>
      </c>
      <c r="E206" s="135"/>
      <c r="F206" s="150">
        <v>2007</v>
      </c>
      <c r="G206" s="82">
        <v>5</v>
      </c>
      <c r="H206" s="149">
        <v>67.8</v>
      </c>
      <c r="I206" s="149"/>
      <c r="J206" s="149">
        <v>304.78000000000003</v>
      </c>
      <c r="K206" s="82"/>
      <c r="L206" s="151">
        <v>296.18</v>
      </c>
      <c r="M206" s="151">
        <v>600.96</v>
      </c>
      <c r="N206" s="152">
        <v>6430000</v>
      </c>
      <c r="O206" s="152">
        <v>1168909000</v>
      </c>
      <c r="P206" s="153">
        <v>307503000</v>
      </c>
      <c r="Q206" s="153">
        <v>861406000</v>
      </c>
      <c r="R206" s="87">
        <f t="shared" si="6"/>
        <v>6429982.0012497911</v>
      </c>
      <c r="S206" s="152">
        <v>1168909000</v>
      </c>
      <c r="T206" s="87">
        <f t="shared" si="7"/>
        <v>13046667.511213029</v>
      </c>
      <c r="U206" s="135"/>
      <c r="V206" s="115" t="s">
        <v>1257</v>
      </c>
      <c r="W206" s="115" t="s">
        <v>1257</v>
      </c>
      <c r="X206" s="115" t="s">
        <v>772</v>
      </c>
    </row>
    <row r="207" spans="1:24">
      <c r="A207" s="135"/>
      <c r="B207" s="135">
        <v>23</v>
      </c>
      <c r="C207" s="82">
        <v>1</v>
      </c>
      <c r="D207" s="135">
        <v>20</v>
      </c>
      <c r="E207" s="135"/>
      <c r="F207" s="150">
        <v>2008</v>
      </c>
      <c r="G207" s="82">
        <v>5</v>
      </c>
      <c r="H207" s="149">
        <v>31.21</v>
      </c>
      <c r="I207" s="149"/>
      <c r="J207" s="149">
        <v>140.30999999999997</v>
      </c>
      <c r="K207" s="82"/>
      <c r="L207" s="151">
        <v>136.35</v>
      </c>
      <c r="M207" s="151">
        <v>276.65999999999997</v>
      </c>
      <c r="N207" s="152">
        <v>6380000</v>
      </c>
      <c r="O207" s="152">
        <v>533942000</v>
      </c>
      <c r="P207" s="153">
        <v>141551000</v>
      </c>
      <c r="Q207" s="153">
        <v>392391000</v>
      </c>
      <c r="R207" s="87">
        <f t="shared" si="6"/>
        <v>6380024.2921317043</v>
      </c>
      <c r="S207" s="152">
        <v>533942000</v>
      </c>
      <c r="T207" s="87">
        <f t="shared" si="7"/>
        <v>12945343.019150401</v>
      </c>
      <c r="U207" s="135"/>
      <c r="V207" s="115" t="s">
        <v>1257</v>
      </c>
      <c r="W207" s="115" t="s">
        <v>1257</v>
      </c>
      <c r="X207" s="115" t="s">
        <v>772</v>
      </c>
    </row>
    <row r="208" spans="1:24">
      <c r="A208" s="135"/>
      <c r="B208" s="135">
        <v>23</v>
      </c>
      <c r="C208" s="82">
        <v>1</v>
      </c>
      <c r="D208" s="135">
        <v>20</v>
      </c>
      <c r="E208" s="135"/>
      <c r="F208" s="150">
        <v>2009</v>
      </c>
      <c r="G208" s="82">
        <v>5</v>
      </c>
      <c r="H208" s="149">
        <v>31.52</v>
      </c>
      <c r="I208" s="149"/>
      <c r="J208" s="149">
        <v>141.69</v>
      </c>
      <c r="K208" s="82"/>
      <c r="L208" s="151">
        <v>137.69999999999999</v>
      </c>
      <c r="M208" s="151">
        <v>279.39</v>
      </c>
      <c r="N208" s="152">
        <v>6380000</v>
      </c>
      <c r="O208" s="152">
        <v>539237000</v>
      </c>
      <c r="P208" s="153">
        <v>142957000</v>
      </c>
      <c r="Q208" s="153">
        <v>396280000</v>
      </c>
      <c r="R208" s="87">
        <f t="shared" si="6"/>
        <v>6380334.4890388418</v>
      </c>
      <c r="S208" s="152">
        <v>539237000</v>
      </c>
      <c r="T208" s="87">
        <f t="shared" si="7"/>
        <v>12945545.772640247</v>
      </c>
      <c r="U208" s="135"/>
      <c r="V208" s="115" t="s">
        <v>1257</v>
      </c>
      <c r="W208" s="115" t="s">
        <v>1257</v>
      </c>
      <c r="X208" s="115" t="s">
        <v>772</v>
      </c>
    </row>
    <row r="209" spans="1:24">
      <c r="A209" s="135"/>
      <c r="B209" s="135">
        <v>23</v>
      </c>
      <c r="C209" s="82">
        <v>1</v>
      </c>
      <c r="D209" s="135">
        <v>20</v>
      </c>
      <c r="E209" s="135"/>
      <c r="F209" s="150">
        <v>2010</v>
      </c>
      <c r="G209" s="82">
        <v>5</v>
      </c>
      <c r="H209" s="149">
        <v>31.52</v>
      </c>
      <c r="I209" s="149"/>
      <c r="J209" s="149">
        <v>141.69</v>
      </c>
      <c r="K209" s="82"/>
      <c r="L209" s="151">
        <v>137.69999999999999</v>
      </c>
      <c r="M209" s="151">
        <v>279.39</v>
      </c>
      <c r="N209" s="152">
        <v>6380000</v>
      </c>
      <c r="O209" s="152">
        <v>539237000</v>
      </c>
      <c r="P209" s="153">
        <v>142957000</v>
      </c>
      <c r="Q209" s="153">
        <v>396280000</v>
      </c>
      <c r="R209" s="87">
        <f t="shared" si="6"/>
        <v>6380334.4890388418</v>
      </c>
      <c r="S209" s="152">
        <v>539237000</v>
      </c>
      <c r="T209" s="87">
        <f t="shared" si="7"/>
        <v>12945545.772640247</v>
      </c>
      <c r="U209" s="135"/>
      <c r="V209" s="115" t="s">
        <v>1257</v>
      </c>
      <c r="W209" s="115" t="s">
        <v>1257</v>
      </c>
      <c r="X209" s="115" t="s">
        <v>772</v>
      </c>
    </row>
    <row r="210" spans="1:24">
      <c r="A210" s="135"/>
      <c r="B210" s="135">
        <v>23</v>
      </c>
      <c r="C210" s="82">
        <v>1</v>
      </c>
      <c r="D210" s="135">
        <v>20</v>
      </c>
      <c r="E210" s="135"/>
      <c r="F210" s="150">
        <v>2011</v>
      </c>
      <c r="G210" s="82">
        <v>5</v>
      </c>
      <c r="H210" s="149">
        <v>31.52</v>
      </c>
      <c r="I210" s="149"/>
      <c r="J210" s="149">
        <v>141.69</v>
      </c>
      <c r="K210" s="82"/>
      <c r="L210" s="151">
        <v>137.69999999999999</v>
      </c>
      <c r="M210" s="151">
        <v>279.39</v>
      </c>
      <c r="N210" s="152">
        <v>6380000</v>
      </c>
      <c r="O210" s="152">
        <v>539237000</v>
      </c>
      <c r="P210" s="153">
        <v>142957000</v>
      </c>
      <c r="Q210" s="153">
        <v>396280000</v>
      </c>
      <c r="R210" s="87">
        <f t="shared" si="6"/>
        <v>6380334.4890388418</v>
      </c>
      <c r="S210" s="152">
        <v>539237000</v>
      </c>
      <c r="T210" s="87">
        <f t="shared" si="7"/>
        <v>12945545.772640247</v>
      </c>
      <c r="U210" s="135"/>
      <c r="V210" s="115" t="s">
        <v>1257</v>
      </c>
      <c r="W210" s="115" t="s">
        <v>1257</v>
      </c>
      <c r="X210" s="115" t="s">
        <v>772</v>
      </c>
    </row>
    <row r="211" spans="1:24">
      <c r="A211" s="135"/>
      <c r="B211" s="135">
        <v>23</v>
      </c>
      <c r="C211" s="82">
        <v>1</v>
      </c>
      <c r="D211" s="135">
        <v>20</v>
      </c>
      <c r="E211" s="135"/>
      <c r="F211" s="150">
        <v>2012</v>
      </c>
      <c r="G211" s="82">
        <v>5</v>
      </c>
      <c r="H211" s="149">
        <v>69.53</v>
      </c>
      <c r="I211" s="149"/>
      <c r="J211" s="149">
        <v>312.57000000000005</v>
      </c>
      <c r="K211" s="82"/>
      <c r="L211" s="151">
        <v>303.75</v>
      </c>
      <c r="M211" s="151">
        <v>616.32000000000005</v>
      </c>
      <c r="N211" s="152">
        <v>6430000</v>
      </c>
      <c r="O211" s="152">
        <v>1198809000</v>
      </c>
      <c r="P211" s="153">
        <v>315349000</v>
      </c>
      <c r="Q211" s="153">
        <v>883460000</v>
      </c>
      <c r="R211" s="87">
        <f t="shared" si="6"/>
        <v>6430109.291727813</v>
      </c>
      <c r="S211" s="152">
        <v>1198809000</v>
      </c>
      <c r="T211" s="87">
        <f t="shared" si="7"/>
        <v>13046929.905111725</v>
      </c>
      <c r="U211" s="135"/>
      <c r="V211" s="115" t="s">
        <v>1257</v>
      </c>
      <c r="W211" s="115" t="s">
        <v>1257</v>
      </c>
      <c r="X211" s="115" t="s">
        <v>772</v>
      </c>
    </row>
    <row r="212" spans="1:24">
      <c r="A212" s="135"/>
      <c r="B212" s="135">
        <v>23</v>
      </c>
      <c r="C212" s="82">
        <v>1</v>
      </c>
      <c r="D212" s="135">
        <v>21</v>
      </c>
      <c r="E212" s="135"/>
      <c r="F212" s="150">
        <v>2101</v>
      </c>
      <c r="G212" s="82">
        <v>5</v>
      </c>
      <c r="H212" s="149">
        <v>69.53</v>
      </c>
      <c r="I212" s="149"/>
      <c r="J212" s="149">
        <v>312.57000000000005</v>
      </c>
      <c r="K212" s="82"/>
      <c r="L212" s="151">
        <v>303.75</v>
      </c>
      <c r="M212" s="151">
        <v>616.32000000000005</v>
      </c>
      <c r="N212" s="152">
        <v>6630000</v>
      </c>
      <c r="O212" s="152">
        <v>1236097000</v>
      </c>
      <c r="P212" s="153">
        <v>315349000</v>
      </c>
      <c r="Q212" s="153">
        <v>920748000</v>
      </c>
      <c r="R212" s="87">
        <f t="shared" si="6"/>
        <v>6630112.7245264882</v>
      </c>
      <c r="S212" s="152">
        <v>1236097000</v>
      </c>
      <c r="T212" s="87">
        <f t="shared" si="7"/>
        <v>13452744.277794784</v>
      </c>
      <c r="U212" s="135"/>
      <c r="V212" s="115" t="s">
        <v>1257</v>
      </c>
      <c r="W212" s="115" t="s">
        <v>1257</v>
      </c>
      <c r="X212" s="115" t="s">
        <v>772</v>
      </c>
    </row>
    <row r="213" spans="1:24">
      <c r="A213" s="135"/>
      <c r="B213" s="135">
        <v>23</v>
      </c>
      <c r="C213" s="82">
        <v>1</v>
      </c>
      <c r="D213" s="135">
        <v>21</v>
      </c>
      <c r="E213" s="135"/>
      <c r="F213" s="150">
        <v>2102</v>
      </c>
      <c r="G213" s="82">
        <v>5</v>
      </c>
      <c r="H213" s="149">
        <v>31.52</v>
      </c>
      <c r="I213" s="149"/>
      <c r="J213" s="149">
        <v>141.69</v>
      </c>
      <c r="K213" s="82"/>
      <c r="L213" s="151">
        <v>137.69999999999999</v>
      </c>
      <c r="M213" s="151">
        <v>279.39</v>
      </c>
      <c r="N213" s="152">
        <v>6580000</v>
      </c>
      <c r="O213" s="152">
        <v>556141000</v>
      </c>
      <c r="P213" s="153">
        <v>142957000</v>
      </c>
      <c r="Q213" s="153">
        <v>413184000</v>
      </c>
      <c r="R213" s="87">
        <f t="shared" si="6"/>
        <v>6580345.197136974</v>
      </c>
      <c r="S213" s="152">
        <v>556141000</v>
      </c>
      <c r="T213" s="87">
        <f t="shared" si="7"/>
        <v>13351362.706086414</v>
      </c>
      <c r="U213" s="135"/>
      <c r="V213" s="115" t="s">
        <v>1257</v>
      </c>
      <c r="W213" s="115" t="s">
        <v>1257</v>
      </c>
      <c r="X213" s="115" t="s">
        <v>772</v>
      </c>
    </row>
    <row r="214" spans="1:24">
      <c r="A214" s="135"/>
      <c r="B214" s="135">
        <v>23</v>
      </c>
      <c r="C214" s="82">
        <v>1</v>
      </c>
      <c r="D214" s="135">
        <v>21</v>
      </c>
      <c r="E214" s="135"/>
      <c r="F214" s="150">
        <v>2103</v>
      </c>
      <c r="G214" s="82">
        <v>5</v>
      </c>
      <c r="H214" s="149">
        <v>31.52</v>
      </c>
      <c r="I214" s="149"/>
      <c r="J214" s="149">
        <v>141.69</v>
      </c>
      <c r="K214" s="82"/>
      <c r="L214" s="151">
        <v>137.69999999999999</v>
      </c>
      <c r="M214" s="151">
        <v>279.39</v>
      </c>
      <c r="N214" s="152">
        <v>6580000</v>
      </c>
      <c r="O214" s="152">
        <v>556141000</v>
      </c>
      <c r="P214" s="153">
        <v>142957000</v>
      </c>
      <c r="Q214" s="153">
        <v>413184000</v>
      </c>
      <c r="R214" s="87">
        <f t="shared" si="6"/>
        <v>6580345.197136974</v>
      </c>
      <c r="S214" s="152">
        <v>556141000</v>
      </c>
      <c r="T214" s="87">
        <f t="shared" si="7"/>
        <v>13351362.706086414</v>
      </c>
      <c r="U214" s="135"/>
      <c r="V214" s="115" t="s">
        <v>1257</v>
      </c>
      <c r="W214" s="115" t="s">
        <v>1257</v>
      </c>
      <c r="X214" s="115" t="s">
        <v>772</v>
      </c>
    </row>
    <row r="215" spans="1:24">
      <c r="A215" s="135"/>
      <c r="B215" s="135">
        <v>23</v>
      </c>
      <c r="C215" s="82">
        <v>1</v>
      </c>
      <c r="D215" s="135">
        <v>21</v>
      </c>
      <c r="E215" s="135"/>
      <c r="F215" s="150">
        <v>2104</v>
      </c>
      <c r="G215" s="82">
        <v>5</v>
      </c>
      <c r="H215" s="149">
        <v>31.52</v>
      </c>
      <c r="I215" s="149"/>
      <c r="J215" s="149">
        <v>141.69</v>
      </c>
      <c r="K215" s="82"/>
      <c r="L215" s="151">
        <v>137.69999999999999</v>
      </c>
      <c r="M215" s="151">
        <v>279.39</v>
      </c>
      <c r="N215" s="152">
        <v>6580000</v>
      </c>
      <c r="O215" s="152">
        <v>556141000</v>
      </c>
      <c r="P215" s="153">
        <v>142957000</v>
      </c>
      <c r="Q215" s="153">
        <v>413184000</v>
      </c>
      <c r="R215" s="87">
        <f t="shared" si="6"/>
        <v>6580345.197136974</v>
      </c>
      <c r="S215" s="152">
        <v>556141000</v>
      </c>
      <c r="T215" s="87">
        <f t="shared" si="7"/>
        <v>13351362.706086414</v>
      </c>
      <c r="U215" s="135"/>
      <c r="V215" s="115" t="s">
        <v>1257</v>
      </c>
      <c r="W215" s="115" t="s">
        <v>1257</v>
      </c>
      <c r="X215" s="115" t="s">
        <v>772</v>
      </c>
    </row>
    <row r="216" spans="1:24">
      <c r="A216" s="135"/>
      <c r="B216" s="135">
        <v>23</v>
      </c>
      <c r="C216" s="82">
        <v>1</v>
      </c>
      <c r="D216" s="135">
        <v>21</v>
      </c>
      <c r="E216" s="135"/>
      <c r="F216" s="150">
        <v>2105</v>
      </c>
      <c r="G216" s="82">
        <v>5</v>
      </c>
      <c r="H216" s="149">
        <v>31.21</v>
      </c>
      <c r="I216" s="149"/>
      <c r="J216" s="149">
        <v>140.30999999999997</v>
      </c>
      <c r="K216" s="82"/>
      <c r="L216" s="151">
        <v>136.35</v>
      </c>
      <c r="M216" s="151">
        <v>276.65999999999997</v>
      </c>
      <c r="N216" s="152">
        <v>6580000</v>
      </c>
      <c r="O216" s="152">
        <v>550680000</v>
      </c>
      <c r="P216" s="153">
        <v>141551000</v>
      </c>
      <c r="Q216" s="153">
        <v>409129000</v>
      </c>
      <c r="R216" s="87">
        <f t="shared" si="6"/>
        <v>6580025.1285553239</v>
      </c>
      <c r="S216" s="152">
        <v>550680000</v>
      </c>
      <c r="T216" s="87">
        <f t="shared" si="7"/>
        <v>13351153.297147898</v>
      </c>
      <c r="U216" s="135"/>
      <c r="V216" s="115" t="s">
        <v>1257</v>
      </c>
      <c r="W216" s="115" t="s">
        <v>1257</v>
      </c>
      <c r="X216" s="115" t="s">
        <v>772</v>
      </c>
    </row>
    <row r="217" spans="1:24">
      <c r="A217" s="135"/>
      <c r="B217" s="135">
        <v>23</v>
      </c>
      <c r="C217" s="82">
        <v>1</v>
      </c>
      <c r="D217" s="135">
        <v>21</v>
      </c>
      <c r="E217" s="135"/>
      <c r="F217" s="150">
        <v>2106</v>
      </c>
      <c r="G217" s="82">
        <v>5</v>
      </c>
      <c r="H217" s="149">
        <v>67.8</v>
      </c>
      <c r="I217" s="149"/>
      <c r="J217" s="149">
        <v>304.78000000000003</v>
      </c>
      <c r="K217" s="82"/>
      <c r="L217" s="151">
        <v>296.18</v>
      </c>
      <c r="M217" s="151">
        <v>600.96</v>
      </c>
      <c r="N217" s="152">
        <v>6630000</v>
      </c>
      <c r="O217" s="152">
        <v>1205267000</v>
      </c>
      <c r="P217" s="153">
        <v>307503000</v>
      </c>
      <c r="Q217" s="153">
        <v>897764000</v>
      </c>
      <c r="R217" s="87">
        <f t="shared" si="6"/>
        <v>6629981.5611825483</v>
      </c>
      <c r="S217" s="152">
        <v>1205267000</v>
      </c>
      <c r="T217" s="87">
        <f t="shared" si="7"/>
        <v>13452473.897657724</v>
      </c>
      <c r="U217" s="135"/>
      <c r="V217" s="115" t="s">
        <v>1257</v>
      </c>
      <c r="W217" s="115" t="s">
        <v>1257</v>
      </c>
      <c r="X217" s="115" t="s">
        <v>772</v>
      </c>
    </row>
    <row r="218" spans="1:24">
      <c r="A218" s="135"/>
      <c r="B218" s="135">
        <v>23</v>
      </c>
      <c r="C218" s="82">
        <v>1</v>
      </c>
      <c r="D218" s="135">
        <v>21</v>
      </c>
      <c r="E218" s="135"/>
      <c r="F218" s="150">
        <v>2107</v>
      </c>
      <c r="G218" s="82">
        <v>5</v>
      </c>
      <c r="H218" s="149">
        <v>67.8</v>
      </c>
      <c r="I218" s="149"/>
      <c r="J218" s="149">
        <v>304.78000000000003</v>
      </c>
      <c r="K218" s="82"/>
      <c r="L218" s="151">
        <v>296.18</v>
      </c>
      <c r="M218" s="151">
        <v>600.96</v>
      </c>
      <c r="N218" s="152">
        <v>6630000</v>
      </c>
      <c r="O218" s="152">
        <v>1205267000</v>
      </c>
      <c r="P218" s="153">
        <v>307503000</v>
      </c>
      <c r="Q218" s="153">
        <v>897764000</v>
      </c>
      <c r="R218" s="87">
        <f t="shared" si="6"/>
        <v>6629981.5611825483</v>
      </c>
      <c r="S218" s="152">
        <v>1205267000</v>
      </c>
      <c r="T218" s="87">
        <f t="shared" si="7"/>
        <v>13452473.897657724</v>
      </c>
      <c r="U218" s="135"/>
      <c r="V218" s="115" t="s">
        <v>1257</v>
      </c>
      <c r="W218" s="115" t="s">
        <v>1257</v>
      </c>
      <c r="X218" s="115" t="s">
        <v>772</v>
      </c>
    </row>
    <row r="219" spans="1:24">
      <c r="A219" s="135"/>
      <c r="B219" s="135">
        <v>23</v>
      </c>
      <c r="C219" s="82">
        <v>1</v>
      </c>
      <c r="D219" s="135">
        <v>21</v>
      </c>
      <c r="E219" s="135"/>
      <c r="F219" s="150">
        <v>2108</v>
      </c>
      <c r="G219" s="82">
        <v>5</v>
      </c>
      <c r="H219" s="149">
        <v>31.21</v>
      </c>
      <c r="I219" s="149"/>
      <c r="J219" s="149">
        <v>140.30999999999997</v>
      </c>
      <c r="K219" s="82"/>
      <c r="L219" s="151">
        <v>136.35</v>
      </c>
      <c r="M219" s="151">
        <v>276.65999999999997</v>
      </c>
      <c r="N219" s="152">
        <v>6580000</v>
      </c>
      <c r="O219" s="152">
        <v>550680000</v>
      </c>
      <c r="P219" s="153">
        <v>141551000</v>
      </c>
      <c r="Q219" s="153">
        <v>409129000</v>
      </c>
      <c r="R219" s="87">
        <f t="shared" si="6"/>
        <v>6580025.1285553239</v>
      </c>
      <c r="S219" s="152">
        <v>550680000</v>
      </c>
      <c r="T219" s="87">
        <f t="shared" si="7"/>
        <v>13351153.297147898</v>
      </c>
      <c r="U219" s="135"/>
      <c r="V219" s="115" t="s">
        <v>1257</v>
      </c>
      <c r="W219" s="115" t="s">
        <v>1257</v>
      </c>
      <c r="X219" s="115" t="s">
        <v>772</v>
      </c>
    </row>
    <row r="220" spans="1:24">
      <c r="A220" s="135"/>
      <c r="B220" s="135">
        <v>23</v>
      </c>
      <c r="C220" s="82">
        <v>1</v>
      </c>
      <c r="D220" s="135">
        <v>21</v>
      </c>
      <c r="E220" s="135"/>
      <c r="F220" s="150">
        <v>2109</v>
      </c>
      <c r="G220" s="82">
        <v>5</v>
      </c>
      <c r="H220" s="149">
        <v>31.52</v>
      </c>
      <c r="I220" s="149"/>
      <c r="J220" s="149">
        <v>141.69</v>
      </c>
      <c r="K220" s="82"/>
      <c r="L220" s="151">
        <v>137.69999999999999</v>
      </c>
      <c r="M220" s="151">
        <v>279.39</v>
      </c>
      <c r="N220" s="152">
        <v>6580000</v>
      </c>
      <c r="O220" s="152">
        <v>556141000</v>
      </c>
      <c r="P220" s="153">
        <v>142957000</v>
      </c>
      <c r="Q220" s="153">
        <v>413184000</v>
      </c>
      <c r="R220" s="87">
        <f t="shared" si="6"/>
        <v>6580345.197136974</v>
      </c>
      <c r="S220" s="152">
        <v>556141000</v>
      </c>
      <c r="T220" s="87">
        <f t="shared" si="7"/>
        <v>13351362.706086414</v>
      </c>
      <c r="U220" s="135"/>
      <c r="V220" s="115" t="s">
        <v>1257</v>
      </c>
      <c r="W220" s="115" t="s">
        <v>1257</v>
      </c>
      <c r="X220" s="115" t="s">
        <v>772</v>
      </c>
    </row>
    <row r="221" spans="1:24">
      <c r="A221" s="135"/>
      <c r="B221" s="135">
        <v>23</v>
      </c>
      <c r="C221" s="82">
        <v>1</v>
      </c>
      <c r="D221" s="135">
        <v>21</v>
      </c>
      <c r="E221" s="135"/>
      <c r="F221" s="150">
        <v>2110</v>
      </c>
      <c r="G221" s="82">
        <v>5</v>
      </c>
      <c r="H221" s="149">
        <v>31.52</v>
      </c>
      <c r="I221" s="149"/>
      <c r="J221" s="149">
        <v>141.69</v>
      </c>
      <c r="K221" s="82"/>
      <c r="L221" s="151">
        <v>137.69999999999999</v>
      </c>
      <c r="M221" s="151">
        <v>279.39</v>
      </c>
      <c r="N221" s="152">
        <v>6580000</v>
      </c>
      <c r="O221" s="152">
        <v>556141000</v>
      </c>
      <c r="P221" s="153">
        <v>142957000</v>
      </c>
      <c r="Q221" s="153">
        <v>413184000</v>
      </c>
      <c r="R221" s="87">
        <f t="shared" si="6"/>
        <v>6580345.197136974</v>
      </c>
      <c r="S221" s="152">
        <v>556141000</v>
      </c>
      <c r="T221" s="87">
        <f t="shared" si="7"/>
        <v>13351362.706086414</v>
      </c>
      <c r="U221" s="135"/>
      <c r="V221" s="115" t="s">
        <v>1257</v>
      </c>
      <c r="W221" s="115" t="s">
        <v>1257</v>
      </c>
      <c r="X221" s="115" t="s">
        <v>772</v>
      </c>
    </row>
    <row r="222" spans="1:24">
      <c r="A222" s="135"/>
      <c r="B222" s="135">
        <v>23</v>
      </c>
      <c r="C222" s="82">
        <v>1</v>
      </c>
      <c r="D222" s="135">
        <v>21</v>
      </c>
      <c r="E222" s="135"/>
      <c r="F222" s="150">
        <v>2111</v>
      </c>
      <c r="G222" s="82">
        <v>5</v>
      </c>
      <c r="H222" s="149">
        <v>31.52</v>
      </c>
      <c r="I222" s="149"/>
      <c r="J222" s="149">
        <v>141.69</v>
      </c>
      <c r="K222" s="82"/>
      <c r="L222" s="151">
        <v>137.69999999999999</v>
      </c>
      <c r="M222" s="151">
        <v>279.39</v>
      </c>
      <c r="N222" s="152">
        <v>6580000</v>
      </c>
      <c r="O222" s="152">
        <v>556141000</v>
      </c>
      <c r="P222" s="153">
        <v>142957000</v>
      </c>
      <c r="Q222" s="153">
        <v>413184000</v>
      </c>
      <c r="R222" s="87">
        <f t="shared" si="6"/>
        <v>6580345.197136974</v>
      </c>
      <c r="S222" s="152">
        <v>556141000</v>
      </c>
      <c r="T222" s="87">
        <f t="shared" si="7"/>
        <v>13351362.706086414</v>
      </c>
      <c r="U222" s="135"/>
      <c r="V222" s="115" t="s">
        <v>1257</v>
      </c>
      <c r="W222" s="115" t="s">
        <v>1257</v>
      </c>
      <c r="X222" s="115" t="s">
        <v>772</v>
      </c>
    </row>
    <row r="223" spans="1:24">
      <c r="A223" s="135"/>
      <c r="B223" s="135">
        <v>23</v>
      </c>
      <c r="C223" s="82">
        <v>1</v>
      </c>
      <c r="D223" s="135">
        <v>21</v>
      </c>
      <c r="E223" s="135"/>
      <c r="F223" s="150">
        <v>2112</v>
      </c>
      <c r="G223" s="82">
        <v>5</v>
      </c>
      <c r="H223" s="149">
        <v>69.53</v>
      </c>
      <c r="I223" s="149"/>
      <c r="J223" s="149">
        <v>312.57000000000005</v>
      </c>
      <c r="K223" s="82"/>
      <c r="L223" s="151">
        <v>303.75</v>
      </c>
      <c r="M223" s="151">
        <v>616.32000000000005</v>
      </c>
      <c r="N223" s="152">
        <v>6630000</v>
      </c>
      <c r="O223" s="152">
        <v>1236097000</v>
      </c>
      <c r="P223" s="153">
        <v>315349000</v>
      </c>
      <c r="Q223" s="153">
        <v>920748000</v>
      </c>
      <c r="R223" s="87">
        <f t="shared" si="6"/>
        <v>6630112.7245264882</v>
      </c>
      <c r="S223" s="152">
        <v>1236097000</v>
      </c>
      <c r="T223" s="87">
        <f t="shared" si="7"/>
        <v>13452744.277794784</v>
      </c>
      <c r="U223" s="135"/>
      <c r="V223" s="115" t="s">
        <v>1257</v>
      </c>
      <c r="W223" s="115" t="s">
        <v>1257</v>
      </c>
      <c r="X223" s="115" t="s">
        <v>772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X120"/>
  <sheetViews>
    <sheetView workbookViewId="0">
      <selection sqref="A1:XFD1"/>
    </sheetView>
  </sheetViews>
  <sheetFormatPr defaultRowHeight="11.25"/>
  <cols>
    <col min="1" max="1" width="6.5" style="140" bestFit="1" customWidth="1"/>
    <col min="2" max="2" width="7" style="140" bestFit="1" customWidth="1"/>
    <col min="3" max="3" width="6" style="140" bestFit="1" customWidth="1"/>
    <col min="4" max="4" width="4" style="140" bestFit="1" customWidth="1"/>
    <col min="5" max="5" width="6" style="140" bestFit="1" customWidth="1"/>
    <col min="6" max="6" width="6.33203125" style="141" customWidth="1"/>
    <col min="7" max="7" width="6" style="140" bestFit="1" customWidth="1"/>
    <col min="8" max="8" width="7" style="140" customWidth="1"/>
    <col min="9" max="11" width="8" style="140" bestFit="1" customWidth="1"/>
    <col min="12" max="13" width="8.5" style="140" bestFit="1" customWidth="1"/>
    <col min="14" max="14" width="11" style="142" customWidth="1"/>
    <col min="15" max="15" width="15.33203125" style="142" bestFit="1" customWidth="1"/>
    <col min="16" max="17" width="13.33203125" style="142" bestFit="1" customWidth="1"/>
    <col min="18" max="18" width="13.33203125" style="142" customWidth="1"/>
    <col min="19" max="19" width="15.33203125" style="142" bestFit="1" customWidth="1"/>
    <col min="20" max="20" width="15.33203125" style="142" customWidth="1"/>
    <col min="21" max="21" width="8" style="140" bestFit="1" customWidth="1"/>
    <col min="22" max="23" width="8.1640625" style="140" bestFit="1" customWidth="1"/>
    <col min="24" max="24" width="11.33203125" style="140" bestFit="1" customWidth="1"/>
    <col min="25" max="16384" width="9.33203125" style="140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 s="154" customFormat="1">
      <c r="A2" s="148"/>
      <c r="B2" s="135">
        <v>24</v>
      </c>
      <c r="C2" s="82">
        <v>5</v>
      </c>
      <c r="D2" s="82">
        <v>-3</v>
      </c>
      <c r="E2" s="82"/>
      <c r="F2" s="150" t="s">
        <v>1922</v>
      </c>
      <c r="G2" s="82">
        <v>5</v>
      </c>
      <c r="H2" s="149">
        <v>7.67</v>
      </c>
      <c r="I2" s="149">
        <v>13.89</v>
      </c>
      <c r="J2" s="149">
        <v>12.81</v>
      </c>
      <c r="K2" s="82"/>
      <c r="L2" s="151">
        <v>28.08</v>
      </c>
      <c r="M2" s="151">
        <v>54.78</v>
      </c>
      <c r="N2" s="87">
        <f>O2/(M2*0.3025)</f>
        <v>2500000</v>
      </c>
      <c r="O2" s="152">
        <v>41427375</v>
      </c>
      <c r="P2" s="153">
        <v>16080000</v>
      </c>
      <c r="Q2" s="153">
        <v>25350000</v>
      </c>
      <c r="R2" s="87">
        <f>S2/(M2*0.3025)</f>
        <v>2500000</v>
      </c>
      <c r="S2" s="152">
        <v>41427375</v>
      </c>
      <c r="T2" s="87">
        <f>S2/(L2*0.3025)</f>
        <v>4877136.7521367529</v>
      </c>
      <c r="U2" s="152"/>
      <c r="V2" s="115" t="s">
        <v>1257</v>
      </c>
      <c r="W2" s="115" t="s">
        <v>1257</v>
      </c>
      <c r="X2" s="115" t="s">
        <v>772</v>
      </c>
    </row>
    <row r="3" spans="1:24">
      <c r="A3" s="135"/>
      <c r="B3" s="135">
        <v>24</v>
      </c>
      <c r="C3" s="82">
        <v>5</v>
      </c>
      <c r="D3" s="82">
        <v>-2</v>
      </c>
      <c r="E3" s="82"/>
      <c r="F3" s="150" t="s">
        <v>1924</v>
      </c>
      <c r="G3" s="82">
        <v>7</v>
      </c>
      <c r="H3" s="149">
        <v>7.67</v>
      </c>
      <c r="I3" s="149">
        <v>13.89</v>
      </c>
      <c r="J3" s="149">
        <v>12.81</v>
      </c>
      <c r="K3" s="82"/>
      <c r="L3" s="151">
        <v>28.08</v>
      </c>
      <c r="M3" s="151">
        <v>54.78</v>
      </c>
      <c r="N3" s="152">
        <v>2600000</v>
      </c>
      <c r="O3" s="152">
        <v>43084470</v>
      </c>
      <c r="P3" s="153">
        <v>16720000</v>
      </c>
      <c r="Q3" s="153">
        <v>26360000</v>
      </c>
      <c r="R3" s="87">
        <f t="shared" ref="R3:R66" si="0">S3/(M3*0.3025)</f>
        <v>2600000</v>
      </c>
      <c r="S3" s="152">
        <v>43084470</v>
      </c>
      <c r="T3" s="87">
        <f t="shared" ref="T3:T66" si="1">S3/(L3*0.3025)</f>
        <v>5072222.2222222229</v>
      </c>
      <c r="U3" s="152"/>
      <c r="V3" s="115" t="s">
        <v>1257</v>
      </c>
      <c r="W3" s="115" t="s">
        <v>1257</v>
      </c>
      <c r="X3" s="115" t="s">
        <v>772</v>
      </c>
    </row>
    <row r="4" spans="1:24">
      <c r="A4" s="135"/>
      <c r="B4" s="135">
        <v>24</v>
      </c>
      <c r="C4" s="82">
        <v>5</v>
      </c>
      <c r="D4" s="82">
        <v>-1</v>
      </c>
      <c r="E4" s="82"/>
      <c r="F4" s="150" t="s">
        <v>1916</v>
      </c>
      <c r="G4" s="82">
        <v>9</v>
      </c>
      <c r="H4" s="149">
        <v>7.67</v>
      </c>
      <c r="I4" s="149">
        <v>13.89</v>
      </c>
      <c r="J4" s="149">
        <v>12.81</v>
      </c>
      <c r="K4" s="82"/>
      <c r="L4" s="151">
        <v>28.08</v>
      </c>
      <c r="M4" s="151">
        <v>54.78</v>
      </c>
      <c r="N4" s="152">
        <v>2900000</v>
      </c>
      <c r="O4" s="152">
        <v>48055755</v>
      </c>
      <c r="P4" s="153">
        <v>18650000</v>
      </c>
      <c r="Q4" s="153">
        <v>29410000</v>
      </c>
      <c r="R4" s="87">
        <f t="shared" si="0"/>
        <v>2900000</v>
      </c>
      <c r="S4" s="152">
        <v>48055755</v>
      </c>
      <c r="T4" s="87">
        <f t="shared" si="1"/>
        <v>5657478.632478633</v>
      </c>
      <c r="U4" s="152"/>
      <c r="V4" s="115" t="s">
        <v>1257</v>
      </c>
      <c r="W4" s="115" t="s">
        <v>1257</v>
      </c>
      <c r="X4" s="115" t="s">
        <v>772</v>
      </c>
    </row>
    <row r="5" spans="1:24">
      <c r="A5" s="135"/>
      <c r="B5" s="135">
        <v>24</v>
      </c>
      <c r="C5" s="82">
        <v>2</v>
      </c>
      <c r="D5" s="82">
        <v>-1</v>
      </c>
      <c r="E5" s="82"/>
      <c r="F5" s="150" t="s">
        <v>1324</v>
      </c>
      <c r="G5" s="82">
        <v>10</v>
      </c>
      <c r="H5" s="149">
        <v>102.33</v>
      </c>
      <c r="I5" s="149">
        <v>185.49</v>
      </c>
      <c r="J5" s="149">
        <v>170.89</v>
      </c>
      <c r="K5" s="82"/>
      <c r="L5" s="151">
        <v>374.74</v>
      </c>
      <c r="M5" s="151">
        <v>731.12</v>
      </c>
      <c r="N5" s="152">
        <v>0</v>
      </c>
      <c r="O5" s="152">
        <v>0</v>
      </c>
      <c r="P5" s="153">
        <v>0</v>
      </c>
      <c r="Q5" s="153">
        <v>0</v>
      </c>
      <c r="R5" s="87">
        <f t="shared" si="0"/>
        <v>0</v>
      </c>
      <c r="S5" s="152">
        <v>0</v>
      </c>
      <c r="T5" s="87">
        <f t="shared" si="1"/>
        <v>0</v>
      </c>
      <c r="U5" s="152"/>
      <c r="V5" s="115" t="s">
        <v>1257</v>
      </c>
      <c r="W5" s="115" t="s">
        <v>1257</v>
      </c>
      <c r="X5" s="115" t="s">
        <v>772</v>
      </c>
    </row>
    <row r="6" spans="1:24">
      <c r="A6" s="135"/>
      <c r="B6" s="135">
        <v>24</v>
      </c>
      <c r="C6" s="82">
        <v>2</v>
      </c>
      <c r="D6" s="82">
        <v>1</v>
      </c>
      <c r="E6" s="82"/>
      <c r="F6" s="150" t="s">
        <v>2483</v>
      </c>
      <c r="G6" s="82">
        <v>12</v>
      </c>
      <c r="H6" s="149">
        <v>32.01</v>
      </c>
      <c r="I6" s="149">
        <v>58</v>
      </c>
      <c r="J6" s="149">
        <v>53.44</v>
      </c>
      <c r="K6" s="82"/>
      <c r="L6" s="151">
        <v>117.18</v>
      </c>
      <c r="M6" s="151">
        <v>228.62</v>
      </c>
      <c r="N6" s="152">
        <v>0</v>
      </c>
      <c r="O6" s="152">
        <v>0</v>
      </c>
      <c r="P6" s="153">
        <v>0</v>
      </c>
      <c r="Q6" s="153">
        <v>0</v>
      </c>
      <c r="R6" s="87">
        <f t="shared" si="0"/>
        <v>0</v>
      </c>
      <c r="S6" s="152">
        <v>0</v>
      </c>
      <c r="T6" s="87">
        <f t="shared" si="1"/>
        <v>0</v>
      </c>
      <c r="U6" s="152"/>
      <c r="V6" s="115" t="s">
        <v>1257</v>
      </c>
      <c r="W6" s="115" t="s">
        <v>1257</v>
      </c>
      <c r="X6" s="115" t="s">
        <v>772</v>
      </c>
    </row>
    <row r="7" spans="1:24">
      <c r="A7" s="135"/>
      <c r="B7" s="135">
        <v>24</v>
      </c>
      <c r="C7" s="82">
        <v>2</v>
      </c>
      <c r="D7" s="82">
        <v>1</v>
      </c>
      <c r="E7" s="82"/>
      <c r="F7" s="150" t="s">
        <v>1097</v>
      </c>
      <c r="G7" s="82">
        <v>13</v>
      </c>
      <c r="H7" s="149">
        <v>32.01</v>
      </c>
      <c r="I7" s="149">
        <v>58</v>
      </c>
      <c r="J7" s="149">
        <v>53.44</v>
      </c>
      <c r="K7" s="82"/>
      <c r="L7" s="151">
        <v>117.18</v>
      </c>
      <c r="M7" s="151">
        <v>228.62</v>
      </c>
      <c r="N7" s="152">
        <v>0</v>
      </c>
      <c r="O7" s="152">
        <v>0</v>
      </c>
      <c r="P7" s="153">
        <v>0</v>
      </c>
      <c r="Q7" s="153">
        <v>0</v>
      </c>
      <c r="R7" s="87">
        <f t="shared" si="0"/>
        <v>0</v>
      </c>
      <c r="S7" s="152">
        <v>0</v>
      </c>
      <c r="T7" s="87">
        <f t="shared" si="1"/>
        <v>0</v>
      </c>
      <c r="U7" s="152"/>
      <c r="V7" s="115" t="s">
        <v>1257</v>
      </c>
      <c r="W7" s="115" t="s">
        <v>1257</v>
      </c>
      <c r="X7" s="115" t="s">
        <v>772</v>
      </c>
    </row>
    <row r="8" spans="1:24">
      <c r="A8" s="135"/>
      <c r="B8" s="135">
        <v>24</v>
      </c>
      <c r="C8" s="82">
        <v>2</v>
      </c>
      <c r="D8" s="82">
        <v>1</v>
      </c>
      <c r="E8" s="82"/>
      <c r="F8" s="150" t="s">
        <v>1098</v>
      </c>
      <c r="G8" s="82">
        <v>15</v>
      </c>
      <c r="H8" s="149">
        <v>32</v>
      </c>
      <c r="I8" s="149">
        <v>58</v>
      </c>
      <c r="J8" s="149">
        <v>53.44</v>
      </c>
      <c r="K8" s="82"/>
      <c r="L8" s="151">
        <v>117.18</v>
      </c>
      <c r="M8" s="151">
        <v>228.62</v>
      </c>
      <c r="N8" s="152">
        <v>18150000</v>
      </c>
      <c r="O8" s="152">
        <v>1255254000</v>
      </c>
      <c r="P8" s="153">
        <v>487160000</v>
      </c>
      <c r="Q8" s="153">
        <v>768090000</v>
      </c>
      <c r="R8" s="87">
        <f t="shared" si="0"/>
        <v>18150642.988364972</v>
      </c>
      <c r="S8" s="152">
        <v>1255254000</v>
      </c>
      <c r="T8" s="87">
        <f t="shared" si="1"/>
        <v>35412186.379928313</v>
      </c>
      <c r="U8" s="152"/>
      <c r="V8" s="115" t="s">
        <v>1257</v>
      </c>
      <c r="W8" s="115" t="s">
        <v>1257</v>
      </c>
      <c r="X8" s="115" t="s">
        <v>772</v>
      </c>
    </row>
    <row r="9" spans="1:24">
      <c r="A9" s="135"/>
      <c r="B9" s="135">
        <v>24</v>
      </c>
      <c r="C9" s="82">
        <v>2</v>
      </c>
      <c r="D9" s="82">
        <v>1</v>
      </c>
      <c r="E9" s="82"/>
      <c r="F9" s="150" t="s">
        <v>1099</v>
      </c>
      <c r="G9" s="82">
        <v>16</v>
      </c>
      <c r="H9" s="149">
        <v>32</v>
      </c>
      <c r="I9" s="149">
        <v>58</v>
      </c>
      <c r="J9" s="149">
        <v>53.44</v>
      </c>
      <c r="K9" s="82"/>
      <c r="L9" s="151">
        <v>117.18</v>
      </c>
      <c r="M9" s="151">
        <v>228.62</v>
      </c>
      <c r="N9" s="152">
        <v>18290000</v>
      </c>
      <c r="O9" s="152">
        <v>1264936400</v>
      </c>
      <c r="P9" s="153">
        <v>490920000</v>
      </c>
      <c r="Q9" s="153">
        <v>774010000</v>
      </c>
      <c r="R9" s="87">
        <f t="shared" si="0"/>
        <v>18290647.948054839</v>
      </c>
      <c r="S9" s="152">
        <v>1264936400</v>
      </c>
      <c r="T9" s="87">
        <f t="shared" si="1"/>
        <v>35685338.230792776</v>
      </c>
      <c r="U9" s="152"/>
      <c r="V9" s="115" t="s">
        <v>1257</v>
      </c>
      <c r="W9" s="115" t="s">
        <v>1257</v>
      </c>
      <c r="X9" s="115" t="s">
        <v>772</v>
      </c>
    </row>
    <row r="10" spans="1:24">
      <c r="A10" s="135"/>
      <c r="B10" s="135">
        <v>24</v>
      </c>
      <c r="C10" s="82">
        <v>2</v>
      </c>
      <c r="D10" s="82">
        <v>1</v>
      </c>
      <c r="E10" s="82"/>
      <c r="F10" s="150" t="s">
        <v>1100</v>
      </c>
      <c r="G10" s="82">
        <v>17</v>
      </c>
      <c r="H10" s="149">
        <v>24.87</v>
      </c>
      <c r="I10" s="149">
        <v>45.04</v>
      </c>
      <c r="J10" s="149">
        <v>41.51</v>
      </c>
      <c r="K10" s="82"/>
      <c r="L10" s="151">
        <v>91.01</v>
      </c>
      <c r="M10" s="151">
        <v>177.56</v>
      </c>
      <c r="N10" s="152">
        <v>17750000</v>
      </c>
      <c r="O10" s="152">
        <v>953352500</v>
      </c>
      <c r="P10" s="153">
        <v>370000000</v>
      </c>
      <c r="Q10" s="153">
        <v>583360000</v>
      </c>
      <c r="R10" s="87">
        <f t="shared" si="0"/>
        <v>17749372.113069914</v>
      </c>
      <c r="S10" s="152">
        <v>953352500</v>
      </c>
      <c r="T10" s="87">
        <f t="shared" si="1"/>
        <v>34628925.529026419</v>
      </c>
      <c r="U10" s="152"/>
      <c r="V10" s="115" t="s">
        <v>1257</v>
      </c>
      <c r="W10" s="115" t="s">
        <v>1257</v>
      </c>
      <c r="X10" s="115" t="s">
        <v>772</v>
      </c>
    </row>
    <row r="11" spans="1:24">
      <c r="A11" s="135"/>
      <c r="B11" s="135">
        <v>24</v>
      </c>
      <c r="C11" s="82">
        <v>2</v>
      </c>
      <c r="D11" s="82">
        <v>1</v>
      </c>
      <c r="E11" s="82"/>
      <c r="F11" s="150" t="s">
        <v>1101</v>
      </c>
      <c r="G11" s="82">
        <v>18</v>
      </c>
      <c r="H11" s="149">
        <v>42.88</v>
      </c>
      <c r="I11" s="149">
        <v>77.7</v>
      </c>
      <c r="J11" s="149">
        <v>71.59</v>
      </c>
      <c r="K11" s="82"/>
      <c r="L11" s="151">
        <v>156.97999999999999</v>
      </c>
      <c r="M11" s="151">
        <v>306.27</v>
      </c>
      <c r="N11" s="152">
        <v>17820000</v>
      </c>
      <c r="O11" s="152">
        <v>1651023000</v>
      </c>
      <c r="P11" s="153">
        <v>640760000</v>
      </c>
      <c r="Q11" s="153">
        <v>1010260000</v>
      </c>
      <c r="R11" s="87">
        <f t="shared" si="0"/>
        <v>17820639.542649537</v>
      </c>
      <c r="S11" s="152">
        <v>1651023000</v>
      </c>
      <c r="T11" s="87">
        <f t="shared" si="1"/>
        <v>34768297.061582834</v>
      </c>
      <c r="U11" s="152"/>
      <c r="V11" s="115" t="s">
        <v>1257</v>
      </c>
      <c r="W11" s="115" t="s">
        <v>1257</v>
      </c>
      <c r="X11" s="115" t="s">
        <v>772</v>
      </c>
    </row>
    <row r="12" spans="1:24">
      <c r="A12" s="135"/>
      <c r="B12" s="135">
        <v>24</v>
      </c>
      <c r="C12" s="82">
        <v>1</v>
      </c>
      <c r="D12" s="82">
        <v>2</v>
      </c>
      <c r="E12" s="82"/>
      <c r="F12" s="150" t="s">
        <v>1297</v>
      </c>
      <c r="G12" s="82">
        <v>20</v>
      </c>
      <c r="H12" s="149">
        <v>20.13</v>
      </c>
      <c r="I12" s="149">
        <v>36.49</v>
      </c>
      <c r="J12" s="149">
        <v>33.619999999999997</v>
      </c>
      <c r="K12" s="82"/>
      <c r="L12" s="151">
        <v>73.72</v>
      </c>
      <c r="M12" s="151">
        <v>143.83000000000001</v>
      </c>
      <c r="N12" s="152">
        <v>6450000</v>
      </c>
      <c r="O12" s="152">
        <v>289341500</v>
      </c>
      <c r="P12" s="153">
        <v>112290000</v>
      </c>
      <c r="Q12" s="153">
        <v>177050000</v>
      </c>
      <c r="R12" s="87">
        <f t="shared" si="0"/>
        <v>6450211.2514602002</v>
      </c>
      <c r="S12" s="152">
        <v>280639500</v>
      </c>
      <c r="T12" s="87">
        <f t="shared" si="1"/>
        <v>12584561.642668484</v>
      </c>
      <c r="U12" s="152"/>
      <c r="V12" s="115" t="s">
        <v>1257</v>
      </c>
      <c r="W12" s="115" t="s">
        <v>1257</v>
      </c>
      <c r="X12" s="115" t="s">
        <v>772</v>
      </c>
    </row>
    <row r="13" spans="1:24">
      <c r="A13" s="135"/>
      <c r="B13" s="135">
        <v>24</v>
      </c>
      <c r="C13" s="82">
        <v>1</v>
      </c>
      <c r="D13" s="82">
        <v>2</v>
      </c>
      <c r="E13" s="82"/>
      <c r="F13" s="150" t="s">
        <v>1108</v>
      </c>
      <c r="G13" s="82">
        <v>21</v>
      </c>
      <c r="H13" s="149">
        <v>21.19</v>
      </c>
      <c r="I13" s="149">
        <v>38.42</v>
      </c>
      <c r="J13" s="149">
        <v>35.380000000000003</v>
      </c>
      <c r="K13" s="82"/>
      <c r="L13" s="151">
        <v>77.599999999999994</v>
      </c>
      <c r="M13" s="151">
        <v>151.39999999999998</v>
      </c>
      <c r="N13" s="152">
        <v>6425000</v>
      </c>
      <c r="O13" s="152">
        <v>303425000</v>
      </c>
      <c r="P13" s="153">
        <v>117760000</v>
      </c>
      <c r="Q13" s="153">
        <v>185670000</v>
      </c>
      <c r="R13" s="87">
        <f t="shared" si="0"/>
        <v>6425210.4326560926</v>
      </c>
      <c r="S13" s="152">
        <v>294265000</v>
      </c>
      <c r="T13" s="87">
        <f t="shared" si="1"/>
        <v>12535784.271960469</v>
      </c>
      <c r="U13" s="152"/>
      <c r="V13" s="115" t="s">
        <v>1257</v>
      </c>
      <c r="W13" s="115" t="s">
        <v>1257</v>
      </c>
      <c r="X13" s="115" t="s">
        <v>772</v>
      </c>
    </row>
    <row r="14" spans="1:24">
      <c r="A14" s="135"/>
      <c r="B14" s="135">
        <v>24</v>
      </c>
      <c r="C14" s="82">
        <v>1</v>
      </c>
      <c r="D14" s="82">
        <v>2</v>
      </c>
      <c r="E14" s="82"/>
      <c r="F14" s="150" t="s">
        <v>1109</v>
      </c>
      <c r="G14" s="82">
        <v>22</v>
      </c>
      <c r="H14" s="149">
        <v>21.19</v>
      </c>
      <c r="I14" s="149">
        <v>38.42</v>
      </c>
      <c r="J14" s="149">
        <v>35.380000000000003</v>
      </c>
      <c r="K14" s="82"/>
      <c r="L14" s="151">
        <v>77.599999999999994</v>
      </c>
      <c r="M14" s="151">
        <v>151.39999999999998</v>
      </c>
      <c r="N14" s="152">
        <v>6425000</v>
      </c>
      <c r="O14" s="152">
        <v>303425000</v>
      </c>
      <c r="P14" s="153">
        <v>117760000</v>
      </c>
      <c r="Q14" s="153">
        <v>185670000</v>
      </c>
      <c r="R14" s="87">
        <f t="shared" si="0"/>
        <v>6425210.4326560926</v>
      </c>
      <c r="S14" s="152">
        <v>294265000</v>
      </c>
      <c r="T14" s="87">
        <f t="shared" si="1"/>
        <v>12535784.271960469</v>
      </c>
      <c r="U14" s="152"/>
      <c r="V14" s="115" t="s">
        <v>1257</v>
      </c>
      <c r="W14" s="115" t="s">
        <v>1257</v>
      </c>
      <c r="X14" s="115" t="s">
        <v>772</v>
      </c>
    </row>
    <row r="15" spans="1:24">
      <c r="A15" s="135"/>
      <c r="B15" s="135">
        <v>24</v>
      </c>
      <c r="C15" s="82">
        <v>1</v>
      </c>
      <c r="D15" s="82">
        <v>2</v>
      </c>
      <c r="E15" s="82"/>
      <c r="F15" s="150" t="s">
        <v>1110</v>
      </c>
      <c r="G15" s="82">
        <v>23</v>
      </c>
      <c r="H15" s="149">
        <v>21.19</v>
      </c>
      <c r="I15" s="149">
        <v>38.42</v>
      </c>
      <c r="J15" s="149">
        <v>35.380000000000003</v>
      </c>
      <c r="K15" s="82"/>
      <c r="L15" s="151">
        <v>77.599999999999994</v>
      </c>
      <c r="M15" s="151">
        <v>151.39999999999998</v>
      </c>
      <c r="N15" s="152">
        <v>6425000</v>
      </c>
      <c r="O15" s="152">
        <v>303425000</v>
      </c>
      <c r="P15" s="153">
        <v>117760000</v>
      </c>
      <c r="Q15" s="153">
        <v>185670000</v>
      </c>
      <c r="R15" s="87">
        <f t="shared" si="0"/>
        <v>6425210.4326560926</v>
      </c>
      <c r="S15" s="152">
        <v>294265000</v>
      </c>
      <c r="T15" s="87">
        <f t="shared" si="1"/>
        <v>12535784.271960469</v>
      </c>
      <c r="U15" s="152"/>
      <c r="V15" s="115" t="s">
        <v>1257</v>
      </c>
      <c r="W15" s="115" t="s">
        <v>1257</v>
      </c>
      <c r="X15" s="115" t="s">
        <v>772</v>
      </c>
    </row>
    <row r="16" spans="1:24">
      <c r="A16" s="135"/>
      <c r="B16" s="135">
        <v>24</v>
      </c>
      <c r="C16" s="82">
        <v>1</v>
      </c>
      <c r="D16" s="82">
        <v>2</v>
      </c>
      <c r="E16" s="82"/>
      <c r="F16" s="150" t="s">
        <v>1111</v>
      </c>
      <c r="G16" s="82">
        <v>24</v>
      </c>
      <c r="H16" s="149">
        <v>41.26</v>
      </c>
      <c r="I16" s="149">
        <v>74.790000000000006</v>
      </c>
      <c r="J16" s="149">
        <v>68.89</v>
      </c>
      <c r="K16" s="82"/>
      <c r="L16" s="151">
        <v>151.08000000000001</v>
      </c>
      <c r="M16" s="151">
        <v>294.76000000000005</v>
      </c>
      <c r="N16" s="152">
        <v>6497000</v>
      </c>
      <c r="O16" s="152">
        <v>597104520</v>
      </c>
      <c r="P16" s="153">
        <v>231740000</v>
      </c>
      <c r="Q16" s="153">
        <v>365370000</v>
      </c>
      <c r="R16" s="87">
        <f t="shared" si="0"/>
        <v>6496642.9615240963</v>
      </c>
      <c r="S16" s="152">
        <v>579272520</v>
      </c>
      <c r="T16" s="87">
        <f t="shared" si="1"/>
        <v>12675075.981856255</v>
      </c>
      <c r="U16" s="152"/>
      <c r="V16" s="115" t="s">
        <v>1257</v>
      </c>
      <c r="W16" s="115" t="s">
        <v>1257</v>
      </c>
      <c r="X16" s="115" t="s">
        <v>772</v>
      </c>
    </row>
    <row r="17" spans="1:24">
      <c r="A17" s="135"/>
      <c r="B17" s="135">
        <v>24</v>
      </c>
      <c r="C17" s="82">
        <v>1</v>
      </c>
      <c r="D17" s="82">
        <v>2</v>
      </c>
      <c r="E17" s="82"/>
      <c r="F17" s="150" t="s">
        <v>1112</v>
      </c>
      <c r="G17" s="82">
        <v>25</v>
      </c>
      <c r="H17" s="149">
        <v>31.88</v>
      </c>
      <c r="I17" s="149">
        <v>57.8</v>
      </c>
      <c r="J17" s="149">
        <v>53.24</v>
      </c>
      <c r="K17" s="82"/>
      <c r="L17" s="151">
        <v>116.76</v>
      </c>
      <c r="M17" s="151">
        <v>227.8</v>
      </c>
      <c r="N17" s="152">
        <v>6497000</v>
      </c>
      <c r="O17" s="152">
        <v>461490270</v>
      </c>
      <c r="P17" s="153">
        <v>179100000</v>
      </c>
      <c r="Q17" s="153">
        <v>282390000</v>
      </c>
      <c r="R17" s="87">
        <f t="shared" si="0"/>
        <v>6497047.1415407155</v>
      </c>
      <c r="S17" s="152">
        <v>447708270</v>
      </c>
      <c r="T17" s="87">
        <f t="shared" si="1"/>
        <v>12675807.972276254</v>
      </c>
      <c r="U17" s="152"/>
      <c r="V17" s="115" t="s">
        <v>1257</v>
      </c>
      <c r="W17" s="115" t="s">
        <v>1257</v>
      </c>
      <c r="X17" s="115" t="s">
        <v>772</v>
      </c>
    </row>
    <row r="18" spans="1:24">
      <c r="A18" s="135"/>
      <c r="B18" s="135">
        <v>24</v>
      </c>
      <c r="C18" s="82">
        <v>1</v>
      </c>
      <c r="D18" s="82">
        <v>2</v>
      </c>
      <c r="E18" s="82"/>
      <c r="F18" s="150" t="s">
        <v>1113</v>
      </c>
      <c r="G18" s="82">
        <v>26</v>
      </c>
      <c r="H18" s="149">
        <v>31.88</v>
      </c>
      <c r="I18" s="149">
        <v>57.8</v>
      </c>
      <c r="J18" s="149">
        <v>53.24</v>
      </c>
      <c r="K18" s="82"/>
      <c r="L18" s="151">
        <v>116.76</v>
      </c>
      <c r="M18" s="151">
        <v>227.8</v>
      </c>
      <c r="N18" s="152">
        <v>6420000</v>
      </c>
      <c r="O18" s="152">
        <v>456184200</v>
      </c>
      <c r="P18" s="153">
        <v>177050000</v>
      </c>
      <c r="Q18" s="153">
        <v>279140000</v>
      </c>
      <c r="R18" s="87">
        <f t="shared" si="0"/>
        <v>6420046.5828369083</v>
      </c>
      <c r="S18" s="152">
        <v>442402200</v>
      </c>
      <c r="T18" s="87">
        <f t="shared" si="1"/>
        <v>12525579.064493388</v>
      </c>
      <c r="U18" s="152"/>
      <c r="V18" s="115" t="s">
        <v>1257</v>
      </c>
      <c r="W18" s="115" t="s">
        <v>1257</v>
      </c>
      <c r="X18" s="115" t="s">
        <v>772</v>
      </c>
    </row>
    <row r="19" spans="1:24">
      <c r="A19" s="135"/>
      <c r="B19" s="135">
        <v>24</v>
      </c>
      <c r="C19" s="82">
        <v>1</v>
      </c>
      <c r="D19" s="82">
        <v>2</v>
      </c>
      <c r="E19" s="82"/>
      <c r="F19" s="150" t="s">
        <v>1114</v>
      </c>
      <c r="G19" s="82">
        <v>27</v>
      </c>
      <c r="H19" s="149">
        <v>31.88</v>
      </c>
      <c r="I19" s="149">
        <v>57.8</v>
      </c>
      <c r="J19" s="149">
        <v>53.24</v>
      </c>
      <c r="K19" s="82"/>
      <c r="L19" s="151">
        <v>116.76</v>
      </c>
      <c r="M19" s="151">
        <v>227.8</v>
      </c>
      <c r="N19" s="152">
        <v>6425000</v>
      </c>
      <c r="O19" s="152">
        <v>456528750</v>
      </c>
      <c r="P19" s="153">
        <v>177180000</v>
      </c>
      <c r="Q19" s="153">
        <v>279350000</v>
      </c>
      <c r="R19" s="87">
        <f t="shared" si="0"/>
        <v>6425046.6191163762</v>
      </c>
      <c r="S19" s="152">
        <v>442746750</v>
      </c>
      <c r="T19" s="87">
        <f t="shared" si="1"/>
        <v>12535334.188375393</v>
      </c>
      <c r="U19" s="152"/>
      <c r="V19" s="115" t="s">
        <v>1257</v>
      </c>
      <c r="W19" s="115" t="s">
        <v>1257</v>
      </c>
      <c r="X19" s="115" t="s">
        <v>772</v>
      </c>
    </row>
    <row r="20" spans="1:24">
      <c r="A20" s="135"/>
      <c r="B20" s="135">
        <v>24</v>
      </c>
      <c r="C20" s="82">
        <v>1</v>
      </c>
      <c r="D20" s="82">
        <v>2</v>
      </c>
      <c r="E20" s="82"/>
      <c r="F20" s="150" t="s">
        <v>1115</v>
      </c>
      <c r="G20" s="82">
        <v>28</v>
      </c>
      <c r="H20" s="149">
        <v>31.88</v>
      </c>
      <c r="I20" s="149">
        <v>57.8</v>
      </c>
      <c r="J20" s="149">
        <v>53.24</v>
      </c>
      <c r="K20" s="82"/>
      <c r="L20" s="151">
        <v>116.76</v>
      </c>
      <c r="M20" s="151">
        <v>227.8</v>
      </c>
      <c r="N20" s="152">
        <v>6450000</v>
      </c>
      <c r="O20" s="152">
        <v>458251500</v>
      </c>
      <c r="P20" s="153">
        <v>177850000</v>
      </c>
      <c r="Q20" s="153">
        <v>280400000</v>
      </c>
      <c r="R20" s="87">
        <f t="shared" si="0"/>
        <v>6450046.8005137164</v>
      </c>
      <c r="S20" s="152">
        <v>444469500</v>
      </c>
      <c r="T20" s="87">
        <f t="shared" si="1"/>
        <v>12584109.807785414</v>
      </c>
      <c r="U20" s="152"/>
      <c r="V20" s="115" t="s">
        <v>1257</v>
      </c>
      <c r="W20" s="115" t="s">
        <v>1257</v>
      </c>
      <c r="X20" s="115" t="s">
        <v>772</v>
      </c>
    </row>
    <row r="21" spans="1:24">
      <c r="A21" s="135"/>
      <c r="B21" s="135">
        <v>24</v>
      </c>
      <c r="C21" s="82">
        <v>1</v>
      </c>
      <c r="D21" s="82">
        <v>3</v>
      </c>
      <c r="E21" s="82"/>
      <c r="F21" s="150" t="s">
        <v>2484</v>
      </c>
      <c r="G21" s="82">
        <v>30</v>
      </c>
      <c r="H21" s="149">
        <v>20.13</v>
      </c>
      <c r="I21" s="149">
        <v>36.49</v>
      </c>
      <c r="J21" s="149">
        <v>33.619999999999997</v>
      </c>
      <c r="K21" s="82"/>
      <c r="L21" s="151">
        <v>73.72</v>
      </c>
      <c r="M21" s="151">
        <v>143.83000000000001</v>
      </c>
      <c r="N21" s="152">
        <v>6240000</v>
      </c>
      <c r="O21" s="152">
        <v>280204400</v>
      </c>
      <c r="P21" s="153">
        <v>108750000</v>
      </c>
      <c r="Q21" s="153">
        <v>171460000</v>
      </c>
      <c r="R21" s="87">
        <f t="shared" si="0"/>
        <v>6240204.3735056827</v>
      </c>
      <c r="S21" s="152">
        <v>271502400</v>
      </c>
      <c r="T21" s="87">
        <f t="shared" si="1"/>
        <v>12174831.728721138</v>
      </c>
      <c r="U21" s="152"/>
      <c r="V21" s="115" t="s">
        <v>1257</v>
      </c>
      <c r="W21" s="115" t="s">
        <v>1257</v>
      </c>
      <c r="X21" s="115" t="s">
        <v>772</v>
      </c>
    </row>
    <row r="22" spans="1:24">
      <c r="A22" s="135"/>
      <c r="B22" s="135">
        <v>24</v>
      </c>
      <c r="C22" s="82">
        <v>1</v>
      </c>
      <c r="D22" s="82">
        <v>3</v>
      </c>
      <c r="E22" s="82"/>
      <c r="F22" s="150" t="s">
        <v>1125</v>
      </c>
      <c r="G22" s="82">
        <v>31</v>
      </c>
      <c r="H22" s="149">
        <v>21.19</v>
      </c>
      <c r="I22" s="149">
        <v>38.42</v>
      </c>
      <c r="J22" s="149">
        <v>35.380000000000003</v>
      </c>
      <c r="K22" s="82"/>
      <c r="L22" s="151">
        <v>77.599999999999994</v>
      </c>
      <c r="M22" s="151">
        <v>151.39999999999998</v>
      </c>
      <c r="N22" s="152">
        <v>6220000</v>
      </c>
      <c r="O22" s="152">
        <v>294036000</v>
      </c>
      <c r="P22" s="153">
        <v>114120000</v>
      </c>
      <c r="Q22" s="153">
        <v>179920000</v>
      </c>
      <c r="R22" s="87">
        <f t="shared" si="0"/>
        <v>6220203.7184623964</v>
      </c>
      <c r="S22" s="152">
        <v>284876000</v>
      </c>
      <c r="T22" s="87">
        <f t="shared" si="1"/>
        <v>12135809.832154727</v>
      </c>
      <c r="U22" s="152"/>
      <c r="V22" s="115" t="s">
        <v>1257</v>
      </c>
      <c r="W22" s="115" t="s">
        <v>1257</v>
      </c>
      <c r="X22" s="115" t="s">
        <v>772</v>
      </c>
    </row>
    <row r="23" spans="1:24">
      <c r="A23" s="135"/>
      <c r="B23" s="135">
        <v>24</v>
      </c>
      <c r="C23" s="82">
        <v>1</v>
      </c>
      <c r="D23" s="82">
        <v>3</v>
      </c>
      <c r="E23" s="82"/>
      <c r="F23" s="150" t="s">
        <v>1126</v>
      </c>
      <c r="G23" s="82">
        <v>32</v>
      </c>
      <c r="H23" s="149">
        <v>21.19</v>
      </c>
      <c r="I23" s="149">
        <v>38.42</v>
      </c>
      <c r="J23" s="149">
        <v>35.380000000000003</v>
      </c>
      <c r="K23" s="82"/>
      <c r="L23" s="151">
        <v>77.599999999999994</v>
      </c>
      <c r="M23" s="151">
        <v>151.39999999999998</v>
      </c>
      <c r="N23" s="152">
        <v>6220000</v>
      </c>
      <c r="O23" s="152">
        <v>294036000</v>
      </c>
      <c r="P23" s="153">
        <v>114120000</v>
      </c>
      <c r="Q23" s="153">
        <v>179920000</v>
      </c>
      <c r="R23" s="87">
        <f t="shared" si="0"/>
        <v>6220203.7184623964</v>
      </c>
      <c r="S23" s="152">
        <v>284876000</v>
      </c>
      <c r="T23" s="87">
        <f t="shared" si="1"/>
        <v>12135809.832154727</v>
      </c>
      <c r="U23" s="152"/>
      <c r="V23" s="115" t="s">
        <v>1257</v>
      </c>
      <c r="W23" s="115" t="s">
        <v>1257</v>
      </c>
      <c r="X23" s="115" t="s">
        <v>772</v>
      </c>
    </row>
    <row r="24" spans="1:24">
      <c r="A24" s="135"/>
      <c r="B24" s="135">
        <v>24</v>
      </c>
      <c r="C24" s="82">
        <v>1</v>
      </c>
      <c r="D24" s="82">
        <v>3</v>
      </c>
      <c r="E24" s="82"/>
      <c r="F24" s="150" t="s">
        <v>1127</v>
      </c>
      <c r="G24" s="82">
        <v>33</v>
      </c>
      <c r="H24" s="149">
        <v>21.19</v>
      </c>
      <c r="I24" s="149">
        <v>38.42</v>
      </c>
      <c r="J24" s="149">
        <v>35.380000000000003</v>
      </c>
      <c r="K24" s="82"/>
      <c r="L24" s="151">
        <v>77.599999999999994</v>
      </c>
      <c r="M24" s="151">
        <v>151.39999999999998</v>
      </c>
      <c r="N24" s="152">
        <v>6220000</v>
      </c>
      <c r="O24" s="152">
        <v>294036000</v>
      </c>
      <c r="P24" s="153">
        <v>114120000</v>
      </c>
      <c r="Q24" s="153">
        <v>179920000</v>
      </c>
      <c r="R24" s="87">
        <f t="shared" si="0"/>
        <v>6220203.7184623964</v>
      </c>
      <c r="S24" s="152">
        <v>284876000</v>
      </c>
      <c r="T24" s="87">
        <f t="shared" si="1"/>
        <v>12135809.832154727</v>
      </c>
      <c r="U24" s="152"/>
      <c r="V24" s="115" t="s">
        <v>1257</v>
      </c>
      <c r="W24" s="115" t="s">
        <v>1257</v>
      </c>
      <c r="X24" s="115" t="s">
        <v>772</v>
      </c>
    </row>
    <row r="25" spans="1:24">
      <c r="A25" s="135"/>
      <c r="B25" s="135">
        <v>24</v>
      </c>
      <c r="C25" s="82">
        <v>1</v>
      </c>
      <c r="D25" s="82">
        <v>3</v>
      </c>
      <c r="E25" s="82"/>
      <c r="F25" s="150" t="s">
        <v>1128</v>
      </c>
      <c r="G25" s="82">
        <v>34</v>
      </c>
      <c r="H25" s="149">
        <v>41.26</v>
      </c>
      <c r="I25" s="149">
        <v>74.790000000000006</v>
      </c>
      <c r="J25" s="149">
        <v>68.89</v>
      </c>
      <c r="K25" s="82"/>
      <c r="L25" s="151">
        <v>151.08000000000001</v>
      </c>
      <c r="M25" s="151">
        <v>294.76000000000005</v>
      </c>
      <c r="N25" s="152">
        <v>6297000</v>
      </c>
      <c r="O25" s="152">
        <v>579272520</v>
      </c>
      <c r="P25" s="153">
        <v>224820000</v>
      </c>
      <c r="Q25" s="153">
        <v>354460000</v>
      </c>
      <c r="R25" s="87">
        <f t="shared" si="0"/>
        <v>6296653.952396065</v>
      </c>
      <c r="S25" s="152">
        <v>561440520</v>
      </c>
      <c r="T25" s="87">
        <f t="shared" si="1"/>
        <v>12284893.55975817</v>
      </c>
      <c r="U25" s="152"/>
      <c r="V25" s="115" t="s">
        <v>1257</v>
      </c>
      <c r="W25" s="115" t="s">
        <v>1257</v>
      </c>
      <c r="X25" s="115" t="s">
        <v>772</v>
      </c>
    </row>
    <row r="26" spans="1:24">
      <c r="A26" s="135"/>
      <c r="B26" s="135">
        <v>24</v>
      </c>
      <c r="C26" s="82">
        <v>1</v>
      </c>
      <c r="D26" s="82">
        <v>3</v>
      </c>
      <c r="E26" s="82"/>
      <c r="F26" s="150" t="s">
        <v>1129</v>
      </c>
      <c r="G26" s="82">
        <v>35</v>
      </c>
      <c r="H26" s="149">
        <v>31.88</v>
      </c>
      <c r="I26" s="149">
        <v>57.8</v>
      </c>
      <c r="J26" s="149">
        <v>53.24</v>
      </c>
      <c r="K26" s="82"/>
      <c r="L26" s="151">
        <v>116.76</v>
      </c>
      <c r="M26" s="151">
        <v>227.8</v>
      </c>
      <c r="N26" s="152">
        <v>6297000</v>
      </c>
      <c r="O26" s="152">
        <v>447708270</v>
      </c>
      <c r="P26" s="153">
        <v>173760000</v>
      </c>
      <c r="Q26" s="153">
        <v>273950000</v>
      </c>
      <c r="R26" s="87">
        <f t="shared" si="0"/>
        <v>6297045.6903619962</v>
      </c>
      <c r="S26" s="152">
        <v>433926270</v>
      </c>
      <c r="T26" s="87">
        <f t="shared" si="1"/>
        <v>12285603.016996086</v>
      </c>
      <c r="U26" s="152"/>
      <c r="V26" s="115" t="s">
        <v>1257</v>
      </c>
      <c r="W26" s="115" t="s">
        <v>1257</v>
      </c>
      <c r="X26" s="115" t="s">
        <v>772</v>
      </c>
    </row>
    <row r="27" spans="1:24">
      <c r="A27" s="135"/>
      <c r="B27" s="135">
        <v>24</v>
      </c>
      <c r="C27" s="82">
        <v>1</v>
      </c>
      <c r="D27" s="82">
        <v>3</v>
      </c>
      <c r="E27" s="82"/>
      <c r="F27" s="150" t="s">
        <v>1130</v>
      </c>
      <c r="G27" s="82">
        <v>36</v>
      </c>
      <c r="H27" s="149">
        <v>30.37</v>
      </c>
      <c r="I27" s="149">
        <v>55.05</v>
      </c>
      <c r="J27" s="149">
        <v>50.71</v>
      </c>
      <c r="K27" s="82"/>
      <c r="L27" s="151">
        <v>111.2</v>
      </c>
      <c r="M27" s="151">
        <v>216.95999999999998</v>
      </c>
      <c r="N27" s="152">
        <v>6220000</v>
      </c>
      <c r="O27" s="152">
        <v>421344600</v>
      </c>
      <c r="P27" s="153">
        <v>163520000</v>
      </c>
      <c r="Q27" s="153">
        <v>257820000</v>
      </c>
      <c r="R27" s="87">
        <f t="shared" si="0"/>
        <v>6219962.090738439</v>
      </c>
      <c r="S27" s="152">
        <v>408218600</v>
      </c>
      <c r="T27" s="87">
        <f t="shared" si="1"/>
        <v>12135638.266246507</v>
      </c>
      <c r="U27" s="152"/>
      <c r="V27" s="115" t="s">
        <v>1257</v>
      </c>
      <c r="W27" s="115" t="s">
        <v>1257</v>
      </c>
      <c r="X27" s="115" t="s">
        <v>772</v>
      </c>
    </row>
    <row r="28" spans="1:24">
      <c r="A28" s="135"/>
      <c r="B28" s="135">
        <v>24</v>
      </c>
      <c r="C28" s="82">
        <v>1</v>
      </c>
      <c r="D28" s="82">
        <v>3</v>
      </c>
      <c r="E28" s="82"/>
      <c r="F28" s="150" t="s">
        <v>1131</v>
      </c>
      <c r="G28" s="82">
        <v>37</v>
      </c>
      <c r="H28" s="149">
        <v>30.37</v>
      </c>
      <c r="I28" s="149">
        <v>55.05</v>
      </c>
      <c r="J28" s="149">
        <v>50.71</v>
      </c>
      <c r="K28" s="82"/>
      <c r="L28" s="151">
        <v>111.2</v>
      </c>
      <c r="M28" s="151">
        <v>216.95999999999998</v>
      </c>
      <c r="N28" s="152">
        <v>6203000</v>
      </c>
      <c r="O28" s="152">
        <v>420228890</v>
      </c>
      <c r="P28" s="153">
        <v>163090000</v>
      </c>
      <c r="Q28" s="153">
        <v>257140000</v>
      </c>
      <c r="R28" s="87">
        <f t="shared" si="0"/>
        <v>6202962.1943489611</v>
      </c>
      <c r="S28" s="152">
        <v>407102890</v>
      </c>
      <c r="T28" s="87">
        <f t="shared" si="1"/>
        <v>12102470.123075094</v>
      </c>
      <c r="U28" s="152"/>
      <c r="V28" s="115" t="s">
        <v>1257</v>
      </c>
      <c r="W28" s="115" t="s">
        <v>1257</v>
      </c>
      <c r="X28" s="115" t="s">
        <v>772</v>
      </c>
    </row>
    <row r="29" spans="1:24">
      <c r="A29" s="135"/>
      <c r="B29" s="135">
        <v>24</v>
      </c>
      <c r="C29" s="82">
        <v>1</v>
      </c>
      <c r="D29" s="82">
        <v>3</v>
      </c>
      <c r="E29" s="82"/>
      <c r="F29" s="150" t="s">
        <v>1132</v>
      </c>
      <c r="G29" s="82">
        <v>38</v>
      </c>
      <c r="H29" s="149">
        <v>30.37</v>
      </c>
      <c r="I29" s="149">
        <v>55.05</v>
      </c>
      <c r="J29" s="149">
        <v>50.71</v>
      </c>
      <c r="K29" s="82"/>
      <c r="L29" s="151">
        <v>111.2</v>
      </c>
      <c r="M29" s="151">
        <v>216.95999999999998</v>
      </c>
      <c r="N29" s="152">
        <v>6203000</v>
      </c>
      <c r="O29" s="152">
        <v>420228890</v>
      </c>
      <c r="P29" s="153">
        <v>163090000</v>
      </c>
      <c r="Q29" s="153">
        <v>257140000</v>
      </c>
      <c r="R29" s="87">
        <f t="shared" si="0"/>
        <v>6202962.1943489611</v>
      </c>
      <c r="S29" s="152">
        <v>407102890</v>
      </c>
      <c r="T29" s="87">
        <f t="shared" si="1"/>
        <v>12102470.123075094</v>
      </c>
      <c r="U29" s="152"/>
      <c r="V29" s="115" t="s">
        <v>1257</v>
      </c>
      <c r="W29" s="115" t="s">
        <v>1257</v>
      </c>
      <c r="X29" s="115" t="s">
        <v>772</v>
      </c>
    </row>
    <row r="30" spans="1:24">
      <c r="A30" s="135"/>
      <c r="B30" s="135">
        <v>24</v>
      </c>
      <c r="C30" s="82">
        <v>1</v>
      </c>
      <c r="D30" s="82">
        <v>3</v>
      </c>
      <c r="E30" s="82"/>
      <c r="F30" s="150" t="s">
        <v>1133</v>
      </c>
      <c r="G30" s="82">
        <v>39</v>
      </c>
      <c r="H30" s="149">
        <v>31.88</v>
      </c>
      <c r="I30" s="149">
        <v>57.8</v>
      </c>
      <c r="J30" s="149">
        <v>53.24</v>
      </c>
      <c r="K30" s="82"/>
      <c r="L30" s="151">
        <v>116.76</v>
      </c>
      <c r="M30" s="151">
        <v>227.8</v>
      </c>
      <c r="N30" s="152">
        <v>6240000</v>
      </c>
      <c r="O30" s="152">
        <v>443780400</v>
      </c>
      <c r="P30" s="153">
        <v>172230000</v>
      </c>
      <c r="Q30" s="153">
        <v>271550000</v>
      </c>
      <c r="R30" s="87">
        <f t="shared" si="0"/>
        <v>6240045.2767760605</v>
      </c>
      <c r="S30" s="152">
        <v>429998400</v>
      </c>
      <c r="T30" s="87">
        <f t="shared" si="1"/>
        <v>12174394.604741238</v>
      </c>
      <c r="U30" s="152"/>
      <c r="V30" s="115" t="s">
        <v>1257</v>
      </c>
      <c r="W30" s="115" t="s">
        <v>1257</v>
      </c>
      <c r="X30" s="115" t="s">
        <v>772</v>
      </c>
    </row>
    <row r="31" spans="1:24">
      <c r="A31" s="135"/>
      <c r="B31" s="135">
        <v>24</v>
      </c>
      <c r="C31" s="82">
        <v>1</v>
      </c>
      <c r="D31" s="82">
        <v>4</v>
      </c>
      <c r="E31" s="82"/>
      <c r="F31" s="150" t="s">
        <v>1299</v>
      </c>
      <c r="G31" s="82">
        <v>41</v>
      </c>
      <c r="H31" s="149">
        <v>20.13</v>
      </c>
      <c r="I31" s="149">
        <v>36.49</v>
      </c>
      <c r="J31" s="149">
        <v>33.619999999999997</v>
      </c>
      <c r="K31" s="82"/>
      <c r="L31" s="151">
        <v>73.72</v>
      </c>
      <c r="M31" s="151">
        <v>143.83000000000001</v>
      </c>
      <c r="N31" s="152">
        <v>6090000</v>
      </c>
      <c r="O31" s="152">
        <v>273677900</v>
      </c>
      <c r="P31" s="153">
        <v>106210000</v>
      </c>
      <c r="Q31" s="153">
        <v>167460000</v>
      </c>
      <c r="R31" s="87">
        <f t="shared" si="0"/>
        <v>6090199.4606810268</v>
      </c>
      <c r="S31" s="152">
        <v>264975900</v>
      </c>
      <c r="T31" s="87">
        <f t="shared" si="1"/>
        <v>11882167.504473034</v>
      </c>
      <c r="U31" s="152"/>
      <c r="V31" s="115" t="s">
        <v>1257</v>
      </c>
      <c r="W31" s="115" t="s">
        <v>1257</v>
      </c>
      <c r="X31" s="115" t="s">
        <v>772</v>
      </c>
    </row>
    <row r="32" spans="1:24">
      <c r="A32" s="135"/>
      <c r="B32" s="135">
        <v>24</v>
      </c>
      <c r="C32" s="82">
        <v>1</v>
      </c>
      <c r="D32" s="82">
        <v>4</v>
      </c>
      <c r="E32" s="82"/>
      <c r="F32" s="150" t="s">
        <v>1142</v>
      </c>
      <c r="G32" s="82">
        <v>42</v>
      </c>
      <c r="H32" s="149">
        <v>21.19</v>
      </c>
      <c r="I32" s="149">
        <v>38.42</v>
      </c>
      <c r="J32" s="149">
        <v>35.380000000000003</v>
      </c>
      <c r="K32" s="82"/>
      <c r="L32" s="151">
        <v>77.599999999999994</v>
      </c>
      <c r="M32" s="151">
        <v>151.39999999999998</v>
      </c>
      <c r="N32" s="152">
        <v>6070000</v>
      </c>
      <c r="O32" s="152">
        <v>287166000</v>
      </c>
      <c r="P32" s="153">
        <v>111450000</v>
      </c>
      <c r="Q32" s="153">
        <v>175720000</v>
      </c>
      <c r="R32" s="87">
        <f t="shared" si="0"/>
        <v>6070198.8056377405</v>
      </c>
      <c r="S32" s="152">
        <v>278006000</v>
      </c>
      <c r="T32" s="87">
        <f t="shared" si="1"/>
        <v>11843145.607906621</v>
      </c>
      <c r="U32" s="152"/>
      <c r="V32" s="115" t="s">
        <v>1257</v>
      </c>
      <c r="W32" s="115" t="s">
        <v>1257</v>
      </c>
      <c r="X32" s="115" t="s">
        <v>772</v>
      </c>
    </row>
    <row r="33" spans="1:24">
      <c r="A33" s="135"/>
      <c r="B33" s="135">
        <v>24</v>
      </c>
      <c r="C33" s="82">
        <v>1</v>
      </c>
      <c r="D33" s="82">
        <v>4</v>
      </c>
      <c r="E33" s="82"/>
      <c r="F33" s="150" t="s">
        <v>1143</v>
      </c>
      <c r="G33" s="82">
        <v>43</v>
      </c>
      <c r="H33" s="149">
        <v>21.19</v>
      </c>
      <c r="I33" s="149">
        <v>38.42</v>
      </c>
      <c r="J33" s="149">
        <v>35.380000000000003</v>
      </c>
      <c r="K33" s="82"/>
      <c r="L33" s="151">
        <v>77.599999999999994</v>
      </c>
      <c r="M33" s="151">
        <v>151.39999999999998</v>
      </c>
      <c r="N33" s="152">
        <v>6070000</v>
      </c>
      <c r="O33" s="152">
        <v>287166000</v>
      </c>
      <c r="P33" s="153">
        <v>111450000</v>
      </c>
      <c r="Q33" s="153">
        <v>175720000</v>
      </c>
      <c r="R33" s="87">
        <f t="shared" si="0"/>
        <v>6070198.8056377405</v>
      </c>
      <c r="S33" s="152">
        <v>278006000</v>
      </c>
      <c r="T33" s="87">
        <f t="shared" si="1"/>
        <v>11843145.607906621</v>
      </c>
      <c r="U33" s="152"/>
      <c r="V33" s="115" t="s">
        <v>1257</v>
      </c>
      <c r="W33" s="115" t="s">
        <v>1257</v>
      </c>
      <c r="X33" s="115" t="s">
        <v>772</v>
      </c>
    </row>
    <row r="34" spans="1:24">
      <c r="A34" s="135"/>
      <c r="B34" s="135">
        <v>24</v>
      </c>
      <c r="C34" s="82">
        <v>1</v>
      </c>
      <c r="D34" s="82">
        <v>4</v>
      </c>
      <c r="E34" s="82"/>
      <c r="F34" s="150" t="s">
        <v>1144</v>
      </c>
      <c r="G34" s="82">
        <v>44</v>
      </c>
      <c r="H34" s="149">
        <v>21.19</v>
      </c>
      <c r="I34" s="149">
        <v>38.42</v>
      </c>
      <c r="J34" s="149">
        <v>35.380000000000003</v>
      </c>
      <c r="K34" s="82"/>
      <c r="L34" s="151">
        <v>77.599999999999994</v>
      </c>
      <c r="M34" s="151">
        <v>151.39999999999998</v>
      </c>
      <c r="N34" s="152">
        <v>6070000</v>
      </c>
      <c r="O34" s="152">
        <v>287166000</v>
      </c>
      <c r="P34" s="153">
        <v>111450000</v>
      </c>
      <c r="Q34" s="153">
        <v>175720000</v>
      </c>
      <c r="R34" s="87">
        <f t="shared" si="0"/>
        <v>6070198.8056377405</v>
      </c>
      <c r="S34" s="152">
        <v>278006000</v>
      </c>
      <c r="T34" s="87">
        <f t="shared" si="1"/>
        <v>11843145.607906621</v>
      </c>
      <c r="U34" s="152"/>
      <c r="V34" s="115" t="s">
        <v>1257</v>
      </c>
      <c r="W34" s="115" t="s">
        <v>1257</v>
      </c>
      <c r="X34" s="115" t="s">
        <v>772</v>
      </c>
    </row>
    <row r="35" spans="1:24">
      <c r="A35" s="135"/>
      <c r="B35" s="135">
        <v>24</v>
      </c>
      <c r="C35" s="82">
        <v>1</v>
      </c>
      <c r="D35" s="82">
        <v>4</v>
      </c>
      <c r="E35" s="82"/>
      <c r="F35" s="150" t="s">
        <v>1145</v>
      </c>
      <c r="G35" s="82">
        <v>45</v>
      </c>
      <c r="H35" s="149">
        <v>41.26</v>
      </c>
      <c r="I35" s="149">
        <v>74.790000000000006</v>
      </c>
      <c r="J35" s="149">
        <v>68.89</v>
      </c>
      <c r="K35" s="82"/>
      <c r="L35" s="151">
        <v>151.08000000000001</v>
      </c>
      <c r="M35" s="151">
        <v>294.76000000000005</v>
      </c>
      <c r="N35" s="152">
        <v>6147000</v>
      </c>
      <c r="O35" s="152">
        <v>565898520</v>
      </c>
      <c r="P35" s="153">
        <v>219630000</v>
      </c>
      <c r="Q35" s="153">
        <v>346270000</v>
      </c>
      <c r="R35" s="87">
        <f t="shared" si="0"/>
        <v>6146662.1955500413</v>
      </c>
      <c r="S35" s="152">
        <v>548066520</v>
      </c>
      <c r="T35" s="87">
        <f t="shared" si="1"/>
        <v>11992256.743184607</v>
      </c>
      <c r="U35" s="152"/>
      <c r="V35" s="115" t="s">
        <v>1257</v>
      </c>
      <c r="W35" s="115" t="s">
        <v>1257</v>
      </c>
      <c r="X35" s="115" t="s">
        <v>772</v>
      </c>
    </row>
    <row r="36" spans="1:24">
      <c r="A36" s="135"/>
      <c r="B36" s="135">
        <v>24</v>
      </c>
      <c r="C36" s="82">
        <v>1</v>
      </c>
      <c r="D36" s="82">
        <v>4</v>
      </c>
      <c r="E36" s="82"/>
      <c r="F36" s="150" t="s">
        <v>1146</v>
      </c>
      <c r="G36" s="82">
        <v>46</v>
      </c>
      <c r="H36" s="149">
        <v>31.88</v>
      </c>
      <c r="I36" s="149">
        <v>57.8</v>
      </c>
      <c r="J36" s="149">
        <v>53.24</v>
      </c>
      <c r="K36" s="82"/>
      <c r="L36" s="151">
        <v>116.76</v>
      </c>
      <c r="M36" s="151">
        <v>227.8</v>
      </c>
      <c r="N36" s="152">
        <v>6147000</v>
      </c>
      <c r="O36" s="152">
        <v>437371770</v>
      </c>
      <c r="P36" s="153">
        <v>169740000</v>
      </c>
      <c r="Q36" s="153">
        <v>267630000</v>
      </c>
      <c r="R36" s="87">
        <f t="shared" si="0"/>
        <v>6147044.6019779555</v>
      </c>
      <c r="S36" s="152">
        <v>423589770</v>
      </c>
      <c r="T36" s="87">
        <f t="shared" si="1"/>
        <v>11992949.30053596</v>
      </c>
      <c r="U36" s="152"/>
      <c r="V36" s="115" t="s">
        <v>1257</v>
      </c>
      <c r="W36" s="115" t="s">
        <v>1257</v>
      </c>
      <c r="X36" s="115" t="s">
        <v>772</v>
      </c>
    </row>
    <row r="37" spans="1:24">
      <c r="A37" s="135"/>
      <c r="B37" s="135">
        <v>24</v>
      </c>
      <c r="C37" s="82">
        <v>1</v>
      </c>
      <c r="D37" s="82">
        <v>4</v>
      </c>
      <c r="E37" s="82"/>
      <c r="F37" s="150" t="s">
        <v>1147</v>
      </c>
      <c r="G37" s="82">
        <v>47</v>
      </c>
      <c r="H37" s="149">
        <v>30.37</v>
      </c>
      <c r="I37" s="149">
        <v>55.05</v>
      </c>
      <c r="J37" s="149">
        <v>50.71</v>
      </c>
      <c r="K37" s="82"/>
      <c r="L37" s="151">
        <v>111.2</v>
      </c>
      <c r="M37" s="151">
        <v>216.95999999999998</v>
      </c>
      <c r="N37" s="152">
        <v>6070000</v>
      </c>
      <c r="O37" s="152">
        <v>411500100</v>
      </c>
      <c r="P37" s="153">
        <v>159700000</v>
      </c>
      <c r="Q37" s="153">
        <v>251800000</v>
      </c>
      <c r="R37" s="87">
        <f t="shared" si="0"/>
        <v>6069963.0049489262</v>
      </c>
      <c r="S37" s="152">
        <v>398374100</v>
      </c>
      <c r="T37" s="87">
        <f t="shared" si="1"/>
        <v>11842978.179439919</v>
      </c>
      <c r="U37" s="152"/>
      <c r="V37" s="115" t="s">
        <v>1257</v>
      </c>
      <c r="W37" s="115" t="s">
        <v>1257</v>
      </c>
      <c r="X37" s="115" t="s">
        <v>772</v>
      </c>
    </row>
    <row r="38" spans="1:24">
      <c r="A38" s="135"/>
      <c r="B38" s="135">
        <v>24</v>
      </c>
      <c r="C38" s="82">
        <v>1</v>
      </c>
      <c r="D38" s="82">
        <v>4</v>
      </c>
      <c r="E38" s="82"/>
      <c r="F38" s="150" t="s">
        <v>1148</v>
      </c>
      <c r="G38" s="82">
        <v>48</v>
      </c>
      <c r="H38" s="149">
        <v>30.37</v>
      </c>
      <c r="I38" s="149">
        <v>55.05</v>
      </c>
      <c r="J38" s="149">
        <v>50.71</v>
      </c>
      <c r="K38" s="82"/>
      <c r="L38" s="151">
        <v>111.2</v>
      </c>
      <c r="M38" s="151">
        <v>216.95999999999998</v>
      </c>
      <c r="N38" s="152">
        <v>6053000</v>
      </c>
      <c r="O38" s="152">
        <v>410384390</v>
      </c>
      <c r="P38" s="153">
        <v>159270000</v>
      </c>
      <c r="Q38" s="153">
        <v>251110000</v>
      </c>
      <c r="R38" s="87">
        <f t="shared" si="0"/>
        <v>6052963.1085594483</v>
      </c>
      <c r="S38" s="152">
        <v>397258390</v>
      </c>
      <c r="T38" s="87">
        <f t="shared" si="1"/>
        <v>11809810.036268506</v>
      </c>
      <c r="U38" s="152"/>
      <c r="V38" s="115" t="s">
        <v>1257</v>
      </c>
      <c r="W38" s="115" t="s">
        <v>1257</v>
      </c>
      <c r="X38" s="115" t="s">
        <v>772</v>
      </c>
    </row>
    <row r="39" spans="1:24">
      <c r="A39" s="135"/>
      <c r="B39" s="135">
        <v>24</v>
      </c>
      <c r="C39" s="82">
        <v>1</v>
      </c>
      <c r="D39" s="82">
        <v>4</v>
      </c>
      <c r="E39" s="82"/>
      <c r="F39" s="150" t="s">
        <v>1149</v>
      </c>
      <c r="G39" s="82">
        <v>49</v>
      </c>
      <c r="H39" s="149">
        <v>30.37</v>
      </c>
      <c r="I39" s="149">
        <v>55.05</v>
      </c>
      <c r="J39" s="149">
        <v>50.71</v>
      </c>
      <c r="K39" s="82"/>
      <c r="L39" s="151">
        <v>111.2</v>
      </c>
      <c r="M39" s="151">
        <v>216.95999999999998</v>
      </c>
      <c r="N39" s="152">
        <v>6053000</v>
      </c>
      <c r="O39" s="152">
        <v>410384390</v>
      </c>
      <c r="P39" s="153">
        <v>159270000</v>
      </c>
      <c r="Q39" s="153">
        <v>251110000</v>
      </c>
      <c r="R39" s="87">
        <f t="shared" si="0"/>
        <v>6052963.1085594483</v>
      </c>
      <c r="S39" s="152">
        <v>397258390</v>
      </c>
      <c r="T39" s="87">
        <f t="shared" si="1"/>
        <v>11809810.036268506</v>
      </c>
      <c r="U39" s="152"/>
      <c r="V39" s="115" t="s">
        <v>1257</v>
      </c>
      <c r="W39" s="115" t="s">
        <v>1257</v>
      </c>
      <c r="X39" s="115" t="s">
        <v>772</v>
      </c>
    </row>
    <row r="40" spans="1:24">
      <c r="A40" s="135"/>
      <c r="B40" s="135">
        <v>24</v>
      </c>
      <c r="C40" s="82">
        <v>1</v>
      </c>
      <c r="D40" s="82">
        <v>4</v>
      </c>
      <c r="E40" s="82"/>
      <c r="F40" s="150" t="s">
        <v>1150</v>
      </c>
      <c r="G40" s="82">
        <v>50</v>
      </c>
      <c r="H40" s="149">
        <v>31.88</v>
      </c>
      <c r="I40" s="149">
        <v>57.8</v>
      </c>
      <c r="J40" s="149">
        <v>53.24</v>
      </c>
      <c r="K40" s="82"/>
      <c r="L40" s="151">
        <v>116.76</v>
      </c>
      <c r="M40" s="151">
        <v>227.8</v>
      </c>
      <c r="N40" s="152">
        <v>6090000</v>
      </c>
      <c r="O40" s="152">
        <v>433443900</v>
      </c>
      <c r="P40" s="153">
        <v>168220000</v>
      </c>
      <c r="Q40" s="153">
        <v>265220000</v>
      </c>
      <c r="R40" s="87">
        <f t="shared" si="0"/>
        <v>6090044.1883920208</v>
      </c>
      <c r="S40" s="152">
        <v>419661900</v>
      </c>
      <c r="T40" s="87">
        <f t="shared" si="1"/>
        <v>11881740.888281113</v>
      </c>
      <c r="U40" s="152"/>
      <c r="V40" s="115" t="s">
        <v>1257</v>
      </c>
      <c r="W40" s="115" t="s">
        <v>1257</v>
      </c>
      <c r="X40" s="115" t="s">
        <v>772</v>
      </c>
    </row>
    <row r="41" spans="1:24">
      <c r="A41" s="135"/>
      <c r="B41" s="135">
        <v>24</v>
      </c>
      <c r="C41" s="82">
        <v>1</v>
      </c>
      <c r="D41" s="82">
        <v>5</v>
      </c>
      <c r="E41" s="82"/>
      <c r="F41" s="150" t="s">
        <v>2482</v>
      </c>
      <c r="G41" s="82">
        <v>52</v>
      </c>
      <c r="H41" s="149">
        <v>20.13</v>
      </c>
      <c r="I41" s="149">
        <v>36.49</v>
      </c>
      <c r="J41" s="149">
        <v>33.619999999999997</v>
      </c>
      <c r="K41" s="82"/>
      <c r="L41" s="151">
        <v>73.72</v>
      </c>
      <c r="M41" s="151">
        <v>143.83000000000001</v>
      </c>
      <c r="N41" s="152">
        <v>6210000</v>
      </c>
      <c r="O41" s="152">
        <v>278899100</v>
      </c>
      <c r="P41" s="153">
        <v>108240000</v>
      </c>
      <c r="Q41" s="153">
        <v>170660000</v>
      </c>
      <c r="R41" s="87">
        <f t="shared" si="0"/>
        <v>6210203.3909407509</v>
      </c>
      <c r="S41" s="152">
        <v>270197100</v>
      </c>
      <c r="T41" s="87">
        <f t="shared" si="1"/>
        <v>12116298.883871518</v>
      </c>
      <c r="U41" s="152"/>
      <c r="V41" s="115" t="s">
        <v>1257</v>
      </c>
      <c r="W41" s="115" t="s">
        <v>1257</v>
      </c>
      <c r="X41" s="115" t="s">
        <v>772</v>
      </c>
    </row>
    <row r="42" spans="1:24">
      <c r="A42" s="135"/>
      <c r="B42" s="135">
        <v>24</v>
      </c>
      <c r="C42" s="82">
        <v>1</v>
      </c>
      <c r="D42" s="82">
        <v>5</v>
      </c>
      <c r="E42" s="82"/>
      <c r="F42" s="150" t="s">
        <v>1159</v>
      </c>
      <c r="G42" s="82">
        <v>53</v>
      </c>
      <c r="H42" s="149">
        <v>21.19</v>
      </c>
      <c r="I42" s="149">
        <v>38.42</v>
      </c>
      <c r="J42" s="149">
        <v>35.380000000000003</v>
      </c>
      <c r="K42" s="82"/>
      <c r="L42" s="151">
        <v>77.599999999999994</v>
      </c>
      <c r="M42" s="151">
        <v>151.39999999999998</v>
      </c>
      <c r="N42" s="152">
        <v>6190000</v>
      </c>
      <c r="O42" s="152">
        <v>292662000</v>
      </c>
      <c r="P42" s="153">
        <v>113580000</v>
      </c>
      <c r="Q42" s="153">
        <v>179080000</v>
      </c>
      <c r="R42" s="87">
        <f t="shared" si="0"/>
        <v>6190202.7358974656</v>
      </c>
      <c r="S42" s="152">
        <v>283502000</v>
      </c>
      <c r="T42" s="87">
        <f t="shared" si="1"/>
        <v>12077276.987305105</v>
      </c>
      <c r="U42" s="152"/>
      <c r="V42" s="115" t="s">
        <v>1257</v>
      </c>
      <c r="W42" s="115" t="s">
        <v>1257</v>
      </c>
      <c r="X42" s="115" t="s">
        <v>772</v>
      </c>
    </row>
    <row r="43" spans="1:24">
      <c r="A43" s="135"/>
      <c r="B43" s="135">
        <v>24</v>
      </c>
      <c r="C43" s="82">
        <v>1</v>
      </c>
      <c r="D43" s="82">
        <v>5</v>
      </c>
      <c r="E43" s="82"/>
      <c r="F43" s="150" t="s">
        <v>1160</v>
      </c>
      <c r="G43" s="82">
        <v>54</v>
      </c>
      <c r="H43" s="149">
        <v>21.19</v>
      </c>
      <c r="I43" s="149">
        <v>38.42</v>
      </c>
      <c r="J43" s="149">
        <v>35.380000000000003</v>
      </c>
      <c r="K43" s="82"/>
      <c r="L43" s="151">
        <v>77.599999999999994</v>
      </c>
      <c r="M43" s="151">
        <v>151.39999999999998</v>
      </c>
      <c r="N43" s="152">
        <v>6190000</v>
      </c>
      <c r="O43" s="152">
        <v>292662000</v>
      </c>
      <c r="P43" s="153">
        <v>113580000</v>
      </c>
      <c r="Q43" s="153">
        <v>179080000</v>
      </c>
      <c r="R43" s="87">
        <f t="shared" si="0"/>
        <v>6190202.7358974656</v>
      </c>
      <c r="S43" s="152">
        <v>283502000</v>
      </c>
      <c r="T43" s="87">
        <f t="shared" si="1"/>
        <v>12077276.987305105</v>
      </c>
      <c r="U43" s="152"/>
      <c r="V43" s="115" t="s">
        <v>1257</v>
      </c>
      <c r="W43" s="115" t="s">
        <v>1257</v>
      </c>
      <c r="X43" s="115" t="s">
        <v>772</v>
      </c>
    </row>
    <row r="44" spans="1:24">
      <c r="A44" s="135"/>
      <c r="B44" s="135">
        <v>24</v>
      </c>
      <c r="C44" s="82">
        <v>1</v>
      </c>
      <c r="D44" s="82">
        <v>5</v>
      </c>
      <c r="E44" s="82"/>
      <c r="F44" s="150" t="s">
        <v>1161</v>
      </c>
      <c r="G44" s="82">
        <v>55</v>
      </c>
      <c r="H44" s="149">
        <v>21.19</v>
      </c>
      <c r="I44" s="149">
        <v>38.42</v>
      </c>
      <c r="J44" s="149">
        <v>35.380000000000003</v>
      </c>
      <c r="K44" s="82"/>
      <c r="L44" s="151">
        <v>77.599999999999994</v>
      </c>
      <c r="M44" s="151">
        <v>151.39999999999998</v>
      </c>
      <c r="N44" s="152">
        <v>6190000</v>
      </c>
      <c r="O44" s="152">
        <v>292662000</v>
      </c>
      <c r="P44" s="153">
        <v>113580000</v>
      </c>
      <c r="Q44" s="153">
        <v>179080000</v>
      </c>
      <c r="R44" s="87">
        <f t="shared" si="0"/>
        <v>6190202.7358974656</v>
      </c>
      <c r="S44" s="152">
        <v>283502000</v>
      </c>
      <c r="T44" s="87">
        <f t="shared" si="1"/>
        <v>12077276.987305105</v>
      </c>
      <c r="U44" s="152"/>
      <c r="V44" s="115" t="s">
        <v>1257</v>
      </c>
      <c r="W44" s="115" t="s">
        <v>1257</v>
      </c>
      <c r="X44" s="115" t="s">
        <v>772</v>
      </c>
    </row>
    <row r="45" spans="1:24">
      <c r="A45" s="135"/>
      <c r="B45" s="135">
        <v>24</v>
      </c>
      <c r="C45" s="82">
        <v>1</v>
      </c>
      <c r="D45" s="82">
        <v>5</v>
      </c>
      <c r="E45" s="82"/>
      <c r="F45" s="150" t="s">
        <v>1162</v>
      </c>
      <c r="G45" s="82">
        <v>56</v>
      </c>
      <c r="H45" s="149">
        <v>41.26</v>
      </c>
      <c r="I45" s="149">
        <v>74.790000000000006</v>
      </c>
      <c r="J45" s="149">
        <v>68.89</v>
      </c>
      <c r="K45" s="82"/>
      <c r="L45" s="151">
        <v>151.08000000000001</v>
      </c>
      <c r="M45" s="151">
        <v>294.76000000000005</v>
      </c>
      <c r="N45" s="152">
        <v>6267000</v>
      </c>
      <c r="O45" s="152">
        <v>576597720</v>
      </c>
      <c r="P45" s="153">
        <v>223780000</v>
      </c>
      <c r="Q45" s="153">
        <v>352820000</v>
      </c>
      <c r="R45" s="87">
        <f t="shared" si="0"/>
        <v>6266655.6010268601</v>
      </c>
      <c r="S45" s="152">
        <v>558765720</v>
      </c>
      <c r="T45" s="87">
        <f t="shared" si="1"/>
        <v>12226366.196443457</v>
      </c>
      <c r="U45" s="152"/>
      <c r="V45" s="115" t="s">
        <v>1257</v>
      </c>
      <c r="W45" s="115" t="s">
        <v>1257</v>
      </c>
      <c r="X45" s="115" t="s">
        <v>772</v>
      </c>
    </row>
    <row r="46" spans="1:24">
      <c r="A46" s="135"/>
      <c r="B46" s="135">
        <v>24</v>
      </c>
      <c r="C46" s="82">
        <v>1</v>
      </c>
      <c r="D46" s="82">
        <v>5</v>
      </c>
      <c r="E46" s="82"/>
      <c r="F46" s="150" t="s">
        <v>1163</v>
      </c>
      <c r="G46" s="82">
        <v>57</v>
      </c>
      <c r="H46" s="149">
        <v>31.88</v>
      </c>
      <c r="I46" s="149">
        <v>57.8</v>
      </c>
      <c r="J46" s="149">
        <v>53.24</v>
      </c>
      <c r="K46" s="82"/>
      <c r="L46" s="151">
        <v>116.76</v>
      </c>
      <c r="M46" s="151">
        <v>227.8</v>
      </c>
      <c r="N46" s="152">
        <v>6267000</v>
      </c>
      <c r="O46" s="152">
        <v>445640970</v>
      </c>
      <c r="P46" s="153">
        <v>172950000</v>
      </c>
      <c r="Q46" s="153">
        <v>272690000</v>
      </c>
      <c r="R46" s="87">
        <f t="shared" si="0"/>
        <v>6267045.4726851881</v>
      </c>
      <c r="S46" s="152">
        <v>431858970</v>
      </c>
      <c r="T46" s="87">
        <f t="shared" si="1"/>
        <v>12227072.273704059</v>
      </c>
      <c r="U46" s="152"/>
      <c r="V46" s="115" t="s">
        <v>1257</v>
      </c>
      <c r="W46" s="115" t="s">
        <v>1257</v>
      </c>
      <c r="X46" s="115" t="s">
        <v>772</v>
      </c>
    </row>
    <row r="47" spans="1:24">
      <c r="A47" s="135"/>
      <c r="B47" s="135">
        <v>24</v>
      </c>
      <c r="C47" s="82">
        <v>1</v>
      </c>
      <c r="D47" s="82">
        <v>5</v>
      </c>
      <c r="E47" s="82"/>
      <c r="F47" s="150" t="s">
        <v>1164</v>
      </c>
      <c r="G47" s="82">
        <v>58</v>
      </c>
      <c r="H47" s="149">
        <v>30.37</v>
      </c>
      <c r="I47" s="149">
        <v>55.05</v>
      </c>
      <c r="J47" s="149">
        <v>50.71</v>
      </c>
      <c r="K47" s="82"/>
      <c r="L47" s="151">
        <v>111.2</v>
      </c>
      <c r="M47" s="151">
        <v>216.95999999999998</v>
      </c>
      <c r="N47" s="152">
        <v>6190000</v>
      </c>
      <c r="O47" s="152">
        <v>419375700</v>
      </c>
      <c r="P47" s="153">
        <v>162760000</v>
      </c>
      <c r="Q47" s="153">
        <v>256620000</v>
      </c>
      <c r="R47" s="87">
        <f t="shared" si="0"/>
        <v>6189962.2735805362</v>
      </c>
      <c r="S47" s="152">
        <v>406249700</v>
      </c>
      <c r="T47" s="87">
        <f t="shared" si="1"/>
        <v>12077106.24888519</v>
      </c>
      <c r="U47" s="152"/>
      <c r="V47" s="115" t="s">
        <v>1257</v>
      </c>
      <c r="W47" s="115" t="s">
        <v>1257</v>
      </c>
      <c r="X47" s="115" t="s">
        <v>772</v>
      </c>
    </row>
    <row r="48" spans="1:24">
      <c r="A48" s="135"/>
      <c r="B48" s="135">
        <v>24</v>
      </c>
      <c r="C48" s="82">
        <v>1</v>
      </c>
      <c r="D48" s="82">
        <v>5</v>
      </c>
      <c r="E48" s="82"/>
      <c r="F48" s="150" t="s">
        <v>1165</v>
      </c>
      <c r="G48" s="82">
        <v>59</v>
      </c>
      <c r="H48" s="149">
        <v>30.37</v>
      </c>
      <c r="I48" s="149">
        <v>55.05</v>
      </c>
      <c r="J48" s="149">
        <v>50.71</v>
      </c>
      <c r="K48" s="82"/>
      <c r="L48" s="151">
        <v>111.2</v>
      </c>
      <c r="M48" s="151">
        <v>216.95999999999998</v>
      </c>
      <c r="N48" s="152">
        <v>6173000</v>
      </c>
      <c r="O48" s="152">
        <v>418259990</v>
      </c>
      <c r="P48" s="153">
        <v>162330000</v>
      </c>
      <c r="Q48" s="153">
        <v>255930000</v>
      </c>
      <c r="R48" s="87">
        <f t="shared" si="0"/>
        <v>6172962.3771910584</v>
      </c>
      <c r="S48" s="152">
        <v>405133990</v>
      </c>
      <c r="T48" s="87">
        <f t="shared" si="1"/>
        <v>12043938.105713777</v>
      </c>
      <c r="U48" s="152"/>
      <c r="V48" s="115" t="s">
        <v>1257</v>
      </c>
      <c r="W48" s="115" t="s">
        <v>1257</v>
      </c>
      <c r="X48" s="115" t="s">
        <v>772</v>
      </c>
    </row>
    <row r="49" spans="1:24">
      <c r="A49" s="135"/>
      <c r="B49" s="135">
        <v>24</v>
      </c>
      <c r="C49" s="82">
        <v>1</v>
      </c>
      <c r="D49" s="82">
        <v>5</v>
      </c>
      <c r="E49" s="82"/>
      <c r="F49" s="150" t="s">
        <v>1166</v>
      </c>
      <c r="G49" s="82">
        <v>60</v>
      </c>
      <c r="H49" s="149">
        <v>30.37</v>
      </c>
      <c r="I49" s="149">
        <v>55.05</v>
      </c>
      <c r="J49" s="149">
        <v>50.71</v>
      </c>
      <c r="K49" s="82"/>
      <c r="L49" s="151">
        <v>111.2</v>
      </c>
      <c r="M49" s="151">
        <v>216.95999999999998</v>
      </c>
      <c r="N49" s="152">
        <v>6173000</v>
      </c>
      <c r="O49" s="152">
        <v>418259990</v>
      </c>
      <c r="P49" s="153">
        <v>162330000</v>
      </c>
      <c r="Q49" s="153">
        <v>255930000</v>
      </c>
      <c r="R49" s="87">
        <f t="shared" si="0"/>
        <v>6172962.3771910584</v>
      </c>
      <c r="S49" s="152">
        <v>405133990</v>
      </c>
      <c r="T49" s="87">
        <f t="shared" si="1"/>
        <v>12043938.105713777</v>
      </c>
      <c r="U49" s="152"/>
      <c r="V49" s="115" t="s">
        <v>1257</v>
      </c>
      <c r="W49" s="115" t="s">
        <v>1257</v>
      </c>
      <c r="X49" s="115" t="s">
        <v>772</v>
      </c>
    </row>
    <row r="50" spans="1:24">
      <c r="A50" s="135"/>
      <c r="B50" s="135">
        <v>24</v>
      </c>
      <c r="C50" s="82">
        <v>1</v>
      </c>
      <c r="D50" s="82">
        <v>5</v>
      </c>
      <c r="E50" s="82"/>
      <c r="F50" s="150" t="s">
        <v>1167</v>
      </c>
      <c r="G50" s="82">
        <v>61</v>
      </c>
      <c r="H50" s="149">
        <v>31.88</v>
      </c>
      <c r="I50" s="149">
        <v>57.8</v>
      </c>
      <c r="J50" s="149">
        <v>53.24</v>
      </c>
      <c r="K50" s="82"/>
      <c r="L50" s="151">
        <v>116.76</v>
      </c>
      <c r="M50" s="151">
        <v>227.8</v>
      </c>
      <c r="N50" s="152">
        <v>6210000</v>
      </c>
      <c r="O50" s="152">
        <v>441713100</v>
      </c>
      <c r="P50" s="153">
        <v>171430000</v>
      </c>
      <c r="Q50" s="153">
        <v>270280000</v>
      </c>
      <c r="R50" s="87">
        <f t="shared" si="0"/>
        <v>6210045.0590992523</v>
      </c>
      <c r="S50" s="152">
        <v>427931100</v>
      </c>
      <c r="T50" s="87">
        <f t="shared" si="1"/>
        <v>12115863.861449212</v>
      </c>
      <c r="U50" s="152"/>
      <c r="V50" s="115" t="s">
        <v>1257</v>
      </c>
      <c r="W50" s="115" t="s">
        <v>1257</v>
      </c>
      <c r="X50" s="115" t="s">
        <v>772</v>
      </c>
    </row>
    <row r="51" spans="1:24">
      <c r="A51" s="135"/>
      <c r="B51" s="135">
        <v>24</v>
      </c>
      <c r="C51" s="82">
        <v>1</v>
      </c>
      <c r="D51" s="82">
        <v>6</v>
      </c>
      <c r="E51" s="82"/>
      <c r="F51" s="150" t="s">
        <v>2485</v>
      </c>
      <c r="G51" s="82">
        <v>63</v>
      </c>
      <c r="H51" s="149">
        <v>20.13</v>
      </c>
      <c r="I51" s="149">
        <v>36.49</v>
      </c>
      <c r="J51" s="149">
        <v>33.619999999999997</v>
      </c>
      <c r="K51" s="82"/>
      <c r="L51" s="151">
        <v>73.72</v>
      </c>
      <c r="M51" s="151">
        <v>143.83000000000001</v>
      </c>
      <c r="N51" s="152">
        <v>6330000</v>
      </c>
      <c r="O51" s="152">
        <v>284120300</v>
      </c>
      <c r="P51" s="153">
        <v>110270000</v>
      </c>
      <c r="Q51" s="153">
        <v>173850000</v>
      </c>
      <c r="R51" s="87">
        <f t="shared" si="0"/>
        <v>6330207.321200476</v>
      </c>
      <c r="S51" s="152">
        <v>275418300</v>
      </c>
      <c r="T51" s="87">
        <f t="shared" si="1"/>
        <v>12350430.26327</v>
      </c>
      <c r="U51" s="152"/>
      <c r="V51" s="115" t="s">
        <v>1257</v>
      </c>
      <c r="W51" s="115" t="s">
        <v>1257</v>
      </c>
      <c r="X51" s="115" t="s">
        <v>772</v>
      </c>
    </row>
    <row r="52" spans="1:24">
      <c r="A52" s="135"/>
      <c r="B52" s="135">
        <v>24</v>
      </c>
      <c r="C52" s="82">
        <v>1</v>
      </c>
      <c r="D52" s="82">
        <v>6</v>
      </c>
      <c r="E52" s="82"/>
      <c r="F52" s="150" t="s">
        <v>1176</v>
      </c>
      <c r="G52" s="82">
        <v>64</v>
      </c>
      <c r="H52" s="149">
        <v>21.19</v>
      </c>
      <c r="I52" s="149">
        <v>38.42</v>
      </c>
      <c r="J52" s="149">
        <v>35.380000000000003</v>
      </c>
      <c r="K52" s="82"/>
      <c r="L52" s="151">
        <v>77.599999999999994</v>
      </c>
      <c r="M52" s="151">
        <v>151.39999999999998</v>
      </c>
      <c r="N52" s="152">
        <v>6310000</v>
      </c>
      <c r="O52" s="152">
        <v>298158000</v>
      </c>
      <c r="P52" s="153">
        <v>115720000</v>
      </c>
      <c r="Q52" s="153">
        <v>182440000</v>
      </c>
      <c r="R52" s="87">
        <f t="shared" si="0"/>
        <v>6310206.6661571898</v>
      </c>
      <c r="S52" s="152">
        <v>288998000</v>
      </c>
      <c r="T52" s="87">
        <f t="shared" si="1"/>
        <v>12311408.366703589</v>
      </c>
      <c r="U52" s="152"/>
      <c r="V52" s="115" t="s">
        <v>1257</v>
      </c>
      <c r="W52" s="115" t="s">
        <v>1257</v>
      </c>
      <c r="X52" s="115" t="s">
        <v>772</v>
      </c>
    </row>
    <row r="53" spans="1:24">
      <c r="A53" s="135"/>
      <c r="B53" s="135">
        <v>24</v>
      </c>
      <c r="C53" s="82">
        <v>1</v>
      </c>
      <c r="D53" s="82">
        <v>6</v>
      </c>
      <c r="E53" s="82"/>
      <c r="F53" s="150" t="s">
        <v>1177</v>
      </c>
      <c r="G53" s="82">
        <v>65</v>
      </c>
      <c r="H53" s="149">
        <v>21.19</v>
      </c>
      <c r="I53" s="149">
        <v>38.42</v>
      </c>
      <c r="J53" s="149">
        <v>35.380000000000003</v>
      </c>
      <c r="K53" s="82"/>
      <c r="L53" s="151">
        <v>77.599999999999994</v>
      </c>
      <c r="M53" s="151">
        <v>151.39999999999998</v>
      </c>
      <c r="N53" s="152">
        <v>6310000</v>
      </c>
      <c r="O53" s="152">
        <v>298158000</v>
      </c>
      <c r="P53" s="153">
        <v>115720000</v>
      </c>
      <c r="Q53" s="153">
        <v>182440000</v>
      </c>
      <c r="R53" s="87">
        <f t="shared" si="0"/>
        <v>6310206.6661571898</v>
      </c>
      <c r="S53" s="152">
        <v>288998000</v>
      </c>
      <c r="T53" s="87">
        <f t="shared" si="1"/>
        <v>12311408.366703589</v>
      </c>
      <c r="U53" s="152"/>
      <c r="V53" s="115" t="s">
        <v>1257</v>
      </c>
      <c r="W53" s="115" t="s">
        <v>1257</v>
      </c>
      <c r="X53" s="115" t="s">
        <v>772</v>
      </c>
    </row>
    <row r="54" spans="1:24">
      <c r="A54" s="135"/>
      <c r="B54" s="135">
        <v>24</v>
      </c>
      <c r="C54" s="82">
        <v>1</v>
      </c>
      <c r="D54" s="82">
        <v>6</v>
      </c>
      <c r="E54" s="82"/>
      <c r="F54" s="150" t="s">
        <v>1178</v>
      </c>
      <c r="G54" s="82">
        <v>66</v>
      </c>
      <c r="H54" s="149">
        <v>21.19</v>
      </c>
      <c r="I54" s="149">
        <v>38.42</v>
      </c>
      <c r="J54" s="149">
        <v>35.380000000000003</v>
      </c>
      <c r="K54" s="82"/>
      <c r="L54" s="151">
        <v>77.599999999999994</v>
      </c>
      <c r="M54" s="151">
        <v>151.39999999999998</v>
      </c>
      <c r="N54" s="152">
        <v>6310000</v>
      </c>
      <c r="O54" s="152">
        <v>298158000</v>
      </c>
      <c r="P54" s="153">
        <v>115720000</v>
      </c>
      <c r="Q54" s="153">
        <v>182440000</v>
      </c>
      <c r="R54" s="87">
        <f t="shared" si="0"/>
        <v>6310206.6661571898</v>
      </c>
      <c r="S54" s="152">
        <v>288998000</v>
      </c>
      <c r="T54" s="87">
        <f t="shared" si="1"/>
        <v>12311408.366703589</v>
      </c>
      <c r="U54" s="152"/>
      <c r="V54" s="115" t="s">
        <v>1257</v>
      </c>
      <c r="W54" s="115" t="s">
        <v>1257</v>
      </c>
      <c r="X54" s="115" t="s">
        <v>772</v>
      </c>
    </row>
    <row r="55" spans="1:24">
      <c r="A55" s="135"/>
      <c r="B55" s="135">
        <v>24</v>
      </c>
      <c r="C55" s="82">
        <v>1</v>
      </c>
      <c r="D55" s="82">
        <v>6</v>
      </c>
      <c r="E55" s="82"/>
      <c r="F55" s="150" t="s">
        <v>1179</v>
      </c>
      <c r="G55" s="82">
        <v>67</v>
      </c>
      <c r="H55" s="149">
        <v>41.26</v>
      </c>
      <c r="I55" s="149">
        <v>74.790000000000006</v>
      </c>
      <c r="J55" s="149">
        <v>68.89</v>
      </c>
      <c r="K55" s="82"/>
      <c r="L55" s="151">
        <v>151.08000000000001</v>
      </c>
      <c r="M55" s="151">
        <v>294.76000000000005</v>
      </c>
      <c r="N55" s="152">
        <v>6387000</v>
      </c>
      <c r="O55" s="152">
        <v>587296920</v>
      </c>
      <c r="P55" s="153">
        <v>227930000</v>
      </c>
      <c r="Q55" s="153">
        <v>359370000</v>
      </c>
      <c r="R55" s="87">
        <f t="shared" si="0"/>
        <v>6386649.0065036789</v>
      </c>
      <c r="S55" s="152">
        <v>569464920</v>
      </c>
      <c r="T55" s="87">
        <f t="shared" si="1"/>
        <v>12460475.649702309</v>
      </c>
      <c r="U55" s="152"/>
      <c r="V55" s="115" t="s">
        <v>1257</v>
      </c>
      <c r="W55" s="115" t="s">
        <v>1257</v>
      </c>
      <c r="X55" s="115" t="s">
        <v>772</v>
      </c>
    </row>
    <row r="56" spans="1:24">
      <c r="A56" s="135"/>
      <c r="B56" s="135">
        <v>24</v>
      </c>
      <c r="C56" s="82">
        <v>1</v>
      </c>
      <c r="D56" s="82">
        <v>6</v>
      </c>
      <c r="E56" s="82"/>
      <c r="F56" s="150" t="s">
        <v>1180</v>
      </c>
      <c r="G56" s="82">
        <v>68</v>
      </c>
      <c r="H56" s="149">
        <v>31.88</v>
      </c>
      <c r="I56" s="149">
        <v>57.8</v>
      </c>
      <c r="J56" s="149">
        <v>53.24</v>
      </c>
      <c r="K56" s="82"/>
      <c r="L56" s="151">
        <v>116.76</v>
      </c>
      <c r="M56" s="151">
        <v>227.8</v>
      </c>
      <c r="N56" s="152">
        <v>6387000</v>
      </c>
      <c r="O56" s="152">
        <v>453910170</v>
      </c>
      <c r="P56" s="153">
        <v>176160000</v>
      </c>
      <c r="Q56" s="153">
        <v>277750000</v>
      </c>
      <c r="R56" s="87">
        <f t="shared" si="0"/>
        <v>6387046.3433924196</v>
      </c>
      <c r="S56" s="152">
        <v>440128170</v>
      </c>
      <c r="T56" s="87">
        <f t="shared" si="1"/>
        <v>12461195.246872161</v>
      </c>
      <c r="U56" s="152"/>
      <c r="V56" s="115" t="s">
        <v>1257</v>
      </c>
      <c r="W56" s="115" t="s">
        <v>1257</v>
      </c>
      <c r="X56" s="115" t="s">
        <v>772</v>
      </c>
    </row>
    <row r="57" spans="1:24">
      <c r="A57" s="135"/>
      <c r="B57" s="135">
        <v>24</v>
      </c>
      <c r="C57" s="82">
        <v>1</v>
      </c>
      <c r="D57" s="82">
        <v>6</v>
      </c>
      <c r="E57" s="82"/>
      <c r="F57" s="150" t="s">
        <v>1181</v>
      </c>
      <c r="G57" s="82">
        <v>69</v>
      </c>
      <c r="H57" s="149">
        <v>30.37</v>
      </c>
      <c r="I57" s="149">
        <v>55.05</v>
      </c>
      <c r="J57" s="149">
        <v>50.71</v>
      </c>
      <c r="K57" s="82"/>
      <c r="L57" s="151">
        <v>111.2</v>
      </c>
      <c r="M57" s="151">
        <v>216.95999999999998</v>
      </c>
      <c r="N57" s="152">
        <v>6310000</v>
      </c>
      <c r="O57" s="152">
        <v>427251300</v>
      </c>
      <c r="P57" s="153">
        <v>165820000</v>
      </c>
      <c r="Q57" s="153">
        <v>261440000</v>
      </c>
      <c r="R57" s="87">
        <f t="shared" si="0"/>
        <v>6309961.5422121463</v>
      </c>
      <c r="S57" s="152">
        <v>414125300</v>
      </c>
      <c r="T57" s="87">
        <f t="shared" si="1"/>
        <v>12311234.318330461</v>
      </c>
      <c r="U57" s="152"/>
      <c r="V57" s="115" t="s">
        <v>1257</v>
      </c>
      <c r="W57" s="115" t="s">
        <v>1257</v>
      </c>
      <c r="X57" s="115" t="s">
        <v>772</v>
      </c>
    </row>
    <row r="58" spans="1:24">
      <c r="A58" s="135"/>
      <c r="B58" s="135">
        <v>24</v>
      </c>
      <c r="C58" s="82">
        <v>1</v>
      </c>
      <c r="D58" s="82">
        <v>6</v>
      </c>
      <c r="E58" s="82"/>
      <c r="F58" s="150" t="s">
        <v>1182</v>
      </c>
      <c r="G58" s="82">
        <v>70</v>
      </c>
      <c r="H58" s="149">
        <v>30.37</v>
      </c>
      <c r="I58" s="149">
        <v>55.05</v>
      </c>
      <c r="J58" s="149">
        <v>50.71</v>
      </c>
      <c r="K58" s="82"/>
      <c r="L58" s="151">
        <v>111.2</v>
      </c>
      <c r="M58" s="151">
        <v>216.95999999999998</v>
      </c>
      <c r="N58" s="152">
        <v>6293000</v>
      </c>
      <c r="O58" s="152">
        <v>426135590</v>
      </c>
      <c r="P58" s="153">
        <v>165380000</v>
      </c>
      <c r="Q58" s="153">
        <v>260750000</v>
      </c>
      <c r="R58" s="87">
        <f t="shared" si="0"/>
        <v>6292961.6458226684</v>
      </c>
      <c r="S58" s="152">
        <v>413009590</v>
      </c>
      <c r="T58" s="87">
        <f t="shared" si="1"/>
        <v>12278066.175159046</v>
      </c>
      <c r="U58" s="152"/>
      <c r="V58" s="115" t="s">
        <v>1257</v>
      </c>
      <c r="W58" s="115" t="s">
        <v>1257</v>
      </c>
      <c r="X58" s="115" t="s">
        <v>772</v>
      </c>
    </row>
    <row r="59" spans="1:24">
      <c r="A59" s="135"/>
      <c r="B59" s="135">
        <v>24</v>
      </c>
      <c r="C59" s="82">
        <v>1</v>
      </c>
      <c r="D59" s="82">
        <v>6</v>
      </c>
      <c r="E59" s="82"/>
      <c r="F59" s="150" t="s">
        <v>1183</v>
      </c>
      <c r="G59" s="82">
        <v>71</v>
      </c>
      <c r="H59" s="149">
        <v>30.37</v>
      </c>
      <c r="I59" s="149">
        <v>55.05</v>
      </c>
      <c r="J59" s="149">
        <v>50.71</v>
      </c>
      <c r="K59" s="82"/>
      <c r="L59" s="151">
        <v>111.2</v>
      </c>
      <c r="M59" s="151">
        <v>216.95999999999998</v>
      </c>
      <c r="N59" s="152">
        <v>6293000</v>
      </c>
      <c r="O59" s="152">
        <v>426135590</v>
      </c>
      <c r="P59" s="153">
        <v>165380000</v>
      </c>
      <c r="Q59" s="153">
        <v>260750000</v>
      </c>
      <c r="R59" s="87">
        <f t="shared" si="0"/>
        <v>6292961.6458226684</v>
      </c>
      <c r="S59" s="152">
        <v>413009590</v>
      </c>
      <c r="T59" s="87">
        <f t="shared" si="1"/>
        <v>12278066.175159046</v>
      </c>
      <c r="U59" s="152"/>
      <c r="V59" s="115" t="s">
        <v>1257</v>
      </c>
      <c r="W59" s="115" t="s">
        <v>1257</v>
      </c>
      <c r="X59" s="115" t="s">
        <v>772</v>
      </c>
    </row>
    <row r="60" spans="1:24">
      <c r="A60" s="135"/>
      <c r="B60" s="135">
        <v>24</v>
      </c>
      <c r="C60" s="82">
        <v>1</v>
      </c>
      <c r="D60" s="82">
        <v>6</v>
      </c>
      <c r="E60" s="82"/>
      <c r="F60" s="150" t="s">
        <v>1184</v>
      </c>
      <c r="G60" s="82">
        <v>72</v>
      </c>
      <c r="H60" s="149">
        <v>31.88</v>
      </c>
      <c r="I60" s="149">
        <v>57.8</v>
      </c>
      <c r="J60" s="149">
        <v>53.24</v>
      </c>
      <c r="K60" s="82"/>
      <c r="L60" s="151">
        <v>116.76</v>
      </c>
      <c r="M60" s="151">
        <v>227.8</v>
      </c>
      <c r="N60" s="152">
        <v>6330000</v>
      </c>
      <c r="O60" s="152">
        <v>449982300</v>
      </c>
      <c r="P60" s="153">
        <v>174640000</v>
      </c>
      <c r="Q60" s="153">
        <v>275340000</v>
      </c>
      <c r="R60" s="87">
        <f t="shared" si="0"/>
        <v>6330045.9298064848</v>
      </c>
      <c r="S60" s="152">
        <v>436200300</v>
      </c>
      <c r="T60" s="87">
        <f t="shared" si="1"/>
        <v>12349986.834617313</v>
      </c>
      <c r="U60" s="152"/>
      <c r="V60" s="115" t="s">
        <v>1257</v>
      </c>
      <c r="W60" s="115" t="s">
        <v>1257</v>
      </c>
      <c r="X60" s="115" t="s">
        <v>772</v>
      </c>
    </row>
    <row r="61" spans="1:24">
      <c r="A61" s="135"/>
      <c r="B61" s="135">
        <v>24</v>
      </c>
      <c r="C61" s="82">
        <v>1</v>
      </c>
      <c r="D61" s="82">
        <v>7</v>
      </c>
      <c r="E61" s="82"/>
      <c r="F61" s="150" t="s">
        <v>2486</v>
      </c>
      <c r="G61" s="82">
        <v>74</v>
      </c>
      <c r="H61" s="149">
        <v>20.13</v>
      </c>
      <c r="I61" s="149">
        <v>36.49</v>
      </c>
      <c r="J61" s="149">
        <v>33.619999999999997</v>
      </c>
      <c r="K61" s="82"/>
      <c r="L61" s="151">
        <v>73.72</v>
      </c>
      <c r="M61" s="151">
        <v>143.83000000000001</v>
      </c>
      <c r="N61" s="152">
        <v>6450000</v>
      </c>
      <c r="O61" s="152">
        <v>289341500</v>
      </c>
      <c r="P61" s="153">
        <v>112290000</v>
      </c>
      <c r="Q61" s="153">
        <v>177050000</v>
      </c>
      <c r="R61" s="87">
        <f t="shared" si="0"/>
        <v>6450211.2514602002</v>
      </c>
      <c r="S61" s="152">
        <v>280639500</v>
      </c>
      <c r="T61" s="87">
        <f t="shared" si="1"/>
        <v>12584561.642668484</v>
      </c>
      <c r="U61" s="152"/>
      <c r="V61" s="115" t="s">
        <v>1257</v>
      </c>
      <c r="W61" s="115" t="s">
        <v>1257</v>
      </c>
      <c r="X61" s="115" t="s">
        <v>772</v>
      </c>
    </row>
    <row r="62" spans="1:24">
      <c r="A62" s="135"/>
      <c r="B62" s="135">
        <v>24</v>
      </c>
      <c r="C62" s="82">
        <v>1</v>
      </c>
      <c r="D62" s="82">
        <v>7</v>
      </c>
      <c r="E62" s="82"/>
      <c r="F62" s="150" t="s">
        <v>1193</v>
      </c>
      <c r="G62" s="82">
        <v>75</v>
      </c>
      <c r="H62" s="149">
        <v>21.19</v>
      </c>
      <c r="I62" s="149">
        <v>38.42</v>
      </c>
      <c r="J62" s="149">
        <v>35.380000000000003</v>
      </c>
      <c r="K62" s="82"/>
      <c r="L62" s="151">
        <v>77.599999999999994</v>
      </c>
      <c r="M62" s="151">
        <v>151.39999999999998</v>
      </c>
      <c r="N62" s="152">
        <v>6430000</v>
      </c>
      <c r="O62" s="152">
        <v>303654000</v>
      </c>
      <c r="P62" s="153">
        <v>117850000</v>
      </c>
      <c r="Q62" s="153">
        <v>185810000</v>
      </c>
      <c r="R62" s="87">
        <f t="shared" si="0"/>
        <v>6430210.5964169148</v>
      </c>
      <c r="S62" s="152">
        <v>294494000</v>
      </c>
      <c r="T62" s="87">
        <f t="shared" si="1"/>
        <v>12545539.746102072</v>
      </c>
      <c r="U62" s="152"/>
      <c r="V62" s="115" t="s">
        <v>1257</v>
      </c>
      <c r="W62" s="115" t="s">
        <v>1257</v>
      </c>
      <c r="X62" s="115" t="s">
        <v>772</v>
      </c>
    </row>
    <row r="63" spans="1:24">
      <c r="A63" s="135"/>
      <c r="B63" s="135">
        <v>24</v>
      </c>
      <c r="C63" s="82">
        <v>1</v>
      </c>
      <c r="D63" s="82">
        <v>7</v>
      </c>
      <c r="E63" s="82"/>
      <c r="F63" s="150" t="s">
        <v>1194</v>
      </c>
      <c r="G63" s="82">
        <v>76</v>
      </c>
      <c r="H63" s="149">
        <v>21.19</v>
      </c>
      <c r="I63" s="149">
        <v>38.42</v>
      </c>
      <c r="J63" s="149">
        <v>35.380000000000003</v>
      </c>
      <c r="K63" s="82"/>
      <c r="L63" s="151">
        <v>77.599999999999994</v>
      </c>
      <c r="M63" s="151">
        <v>151.39999999999998</v>
      </c>
      <c r="N63" s="152">
        <v>6430000</v>
      </c>
      <c r="O63" s="152">
        <v>303654000</v>
      </c>
      <c r="P63" s="153">
        <v>117850000</v>
      </c>
      <c r="Q63" s="153">
        <v>185810000</v>
      </c>
      <c r="R63" s="87">
        <f t="shared" si="0"/>
        <v>6430210.5964169148</v>
      </c>
      <c r="S63" s="152">
        <v>294494000</v>
      </c>
      <c r="T63" s="87">
        <f t="shared" si="1"/>
        <v>12545539.746102072</v>
      </c>
      <c r="U63" s="152"/>
      <c r="V63" s="115" t="s">
        <v>1257</v>
      </c>
      <c r="W63" s="115" t="s">
        <v>1257</v>
      </c>
      <c r="X63" s="115" t="s">
        <v>772</v>
      </c>
    </row>
    <row r="64" spans="1:24">
      <c r="A64" s="135"/>
      <c r="B64" s="135">
        <v>24</v>
      </c>
      <c r="C64" s="82">
        <v>1</v>
      </c>
      <c r="D64" s="82">
        <v>7</v>
      </c>
      <c r="E64" s="82"/>
      <c r="F64" s="150" t="s">
        <v>1195</v>
      </c>
      <c r="G64" s="82">
        <v>77</v>
      </c>
      <c r="H64" s="149">
        <v>21.19</v>
      </c>
      <c r="I64" s="149">
        <v>38.42</v>
      </c>
      <c r="J64" s="149">
        <v>35.380000000000003</v>
      </c>
      <c r="K64" s="82"/>
      <c r="L64" s="151">
        <v>77.599999999999994</v>
      </c>
      <c r="M64" s="151">
        <v>151.39999999999998</v>
      </c>
      <c r="N64" s="152">
        <v>6430000</v>
      </c>
      <c r="O64" s="152">
        <v>303654000</v>
      </c>
      <c r="P64" s="153">
        <v>117850000</v>
      </c>
      <c r="Q64" s="153">
        <v>185810000</v>
      </c>
      <c r="R64" s="87">
        <f t="shared" si="0"/>
        <v>6430210.5964169148</v>
      </c>
      <c r="S64" s="152">
        <v>294494000</v>
      </c>
      <c r="T64" s="87">
        <f t="shared" si="1"/>
        <v>12545539.746102072</v>
      </c>
      <c r="U64" s="152"/>
      <c r="V64" s="115" t="s">
        <v>1257</v>
      </c>
      <c r="W64" s="115" t="s">
        <v>1257</v>
      </c>
      <c r="X64" s="115" t="s">
        <v>772</v>
      </c>
    </row>
    <row r="65" spans="1:24">
      <c r="A65" s="135"/>
      <c r="B65" s="135">
        <v>24</v>
      </c>
      <c r="C65" s="82">
        <v>1</v>
      </c>
      <c r="D65" s="82">
        <v>7</v>
      </c>
      <c r="E65" s="82"/>
      <c r="F65" s="150" t="s">
        <v>1196</v>
      </c>
      <c r="G65" s="82">
        <v>78</v>
      </c>
      <c r="H65" s="149">
        <v>41.26</v>
      </c>
      <c r="I65" s="149">
        <v>74.790000000000006</v>
      </c>
      <c r="J65" s="149">
        <v>68.89</v>
      </c>
      <c r="K65" s="82"/>
      <c r="L65" s="151">
        <v>151.08000000000001</v>
      </c>
      <c r="M65" s="151">
        <v>294.76000000000005</v>
      </c>
      <c r="N65" s="152">
        <v>6507000</v>
      </c>
      <c r="O65" s="152">
        <v>597996120</v>
      </c>
      <c r="P65" s="153">
        <v>232080000</v>
      </c>
      <c r="Q65" s="153">
        <v>365910000</v>
      </c>
      <c r="R65" s="87">
        <f t="shared" si="0"/>
        <v>6506642.4119804977</v>
      </c>
      <c r="S65" s="152">
        <v>580164120</v>
      </c>
      <c r="T65" s="87">
        <f t="shared" si="1"/>
        <v>12694585.102961158</v>
      </c>
      <c r="U65" s="152"/>
      <c r="V65" s="115" t="s">
        <v>1257</v>
      </c>
      <c r="W65" s="115" t="s">
        <v>1257</v>
      </c>
      <c r="X65" s="115" t="s">
        <v>772</v>
      </c>
    </row>
    <row r="66" spans="1:24">
      <c r="A66" s="135"/>
      <c r="B66" s="135">
        <v>24</v>
      </c>
      <c r="C66" s="82">
        <v>1</v>
      </c>
      <c r="D66" s="82">
        <v>7</v>
      </c>
      <c r="E66" s="82"/>
      <c r="F66" s="150" t="s">
        <v>1197</v>
      </c>
      <c r="G66" s="82">
        <v>79</v>
      </c>
      <c r="H66" s="149">
        <v>31.88</v>
      </c>
      <c r="I66" s="149">
        <v>57.8</v>
      </c>
      <c r="J66" s="149">
        <v>53.24</v>
      </c>
      <c r="K66" s="82"/>
      <c r="L66" s="151">
        <v>116.76</v>
      </c>
      <c r="M66" s="151">
        <v>227.8</v>
      </c>
      <c r="N66" s="152">
        <v>6507000</v>
      </c>
      <c r="O66" s="152">
        <v>462179370</v>
      </c>
      <c r="P66" s="153">
        <v>179370000</v>
      </c>
      <c r="Q66" s="153">
        <v>282810000</v>
      </c>
      <c r="R66" s="87">
        <f t="shared" si="0"/>
        <v>6507047.2140996512</v>
      </c>
      <c r="S66" s="152">
        <v>448397370</v>
      </c>
      <c r="T66" s="87">
        <f t="shared" si="1"/>
        <v>12695318.220040262</v>
      </c>
      <c r="U66" s="152"/>
      <c r="V66" s="115" t="s">
        <v>1257</v>
      </c>
      <c r="W66" s="115" t="s">
        <v>1257</v>
      </c>
      <c r="X66" s="115" t="s">
        <v>772</v>
      </c>
    </row>
    <row r="67" spans="1:24">
      <c r="A67" s="135"/>
      <c r="B67" s="135">
        <v>24</v>
      </c>
      <c r="C67" s="82">
        <v>1</v>
      </c>
      <c r="D67" s="82">
        <v>7</v>
      </c>
      <c r="E67" s="82"/>
      <c r="F67" s="150" t="s">
        <v>1198</v>
      </c>
      <c r="G67" s="82">
        <v>80</v>
      </c>
      <c r="H67" s="149">
        <v>30.37</v>
      </c>
      <c r="I67" s="149">
        <v>55.05</v>
      </c>
      <c r="J67" s="149">
        <v>50.71</v>
      </c>
      <c r="K67" s="82"/>
      <c r="L67" s="151">
        <v>111.2</v>
      </c>
      <c r="M67" s="151">
        <v>216.95999999999998</v>
      </c>
      <c r="N67" s="152">
        <v>6430000</v>
      </c>
      <c r="O67" s="152">
        <v>435126899.99999994</v>
      </c>
      <c r="P67" s="153">
        <v>168870000</v>
      </c>
      <c r="Q67" s="153">
        <v>266250000</v>
      </c>
      <c r="R67" s="87">
        <f t="shared" ref="R67:R120" si="2">S67/(M67*0.3025)</f>
        <v>6429960.8108437555</v>
      </c>
      <c r="S67" s="152">
        <v>422000900</v>
      </c>
      <c r="T67" s="87">
        <f t="shared" ref="T67:T120" si="3">S67/(L67*0.3025)</f>
        <v>12545362.38777573</v>
      </c>
      <c r="U67" s="152"/>
      <c r="V67" s="115" t="s">
        <v>1257</v>
      </c>
      <c r="W67" s="115" t="s">
        <v>1257</v>
      </c>
      <c r="X67" s="115" t="s">
        <v>772</v>
      </c>
    </row>
    <row r="68" spans="1:24">
      <c r="A68" s="135"/>
      <c r="B68" s="135">
        <v>24</v>
      </c>
      <c r="C68" s="82">
        <v>1</v>
      </c>
      <c r="D68" s="82">
        <v>7</v>
      </c>
      <c r="E68" s="82"/>
      <c r="F68" s="150" t="s">
        <v>1199</v>
      </c>
      <c r="G68" s="82">
        <v>81</v>
      </c>
      <c r="H68" s="149">
        <v>30.37</v>
      </c>
      <c r="I68" s="149">
        <v>55.05</v>
      </c>
      <c r="J68" s="149">
        <v>50.71</v>
      </c>
      <c r="K68" s="82"/>
      <c r="L68" s="151">
        <v>111.2</v>
      </c>
      <c r="M68" s="151">
        <v>216.95999999999998</v>
      </c>
      <c r="N68" s="152">
        <v>6413000</v>
      </c>
      <c r="O68" s="152">
        <v>434011189.99999994</v>
      </c>
      <c r="P68" s="153">
        <v>168440000</v>
      </c>
      <c r="Q68" s="153">
        <v>265570000</v>
      </c>
      <c r="R68" s="87">
        <f t="shared" si="2"/>
        <v>6412960.9144542776</v>
      </c>
      <c r="S68" s="152">
        <v>420885190</v>
      </c>
      <c r="T68" s="87">
        <f t="shared" si="3"/>
        <v>12512194.244604317</v>
      </c>
      <c r="U68" s="152"/>
      <c r="V68" s="115" t="s">
        <v>1257</v>
      </c>
      <c r="W68" s="115" t="s">
        <v>1257</v>
      </c>
      <c r="X68" s="115" t="s">
        <v>772</v>
      </c>
    </row>
    <row r="69" spans="1:24">
      <c r="A69" s="135"/>
      <c r="B69" s="135">
        <v>24</v>
      </c>
      <c r="C69" s="82">
        <v>1</v>
      </c>
      <c r="D69" s="82">
        <v>7</v>
      </c>
      <c r="E69" s="82"/>
      <c r="F69" s="150" t="s">
        <v>1200</v>
      </c>
      <c r="G69" s="82">
        <v>82</v>
      </c>
      <c r="H69" s="149">
        <v>30.37</v>
      </c>
      <c r="I69" s="149">
        <v>55.05</v>
      </c>
      <c r="J69" s="149">
        <v>50.71</v>
      </c>
      <c r="K69" s="82"/>
      <c r="L69" s="151">
        <v>111.2</v>
      </c>
      <c r="M69" s="151">
        <v>216.95999999999998</v>
      </c>
      <c r="N69" s="152">
        <v>6413000</v>
      </c>
      <c r="O69" s="152">
        <v>434011189.99999994</v>
      </c>
      <c r="P69" s="153">
        <v>168440000</v>
      </c>
      <c r="Q69" s="153">
        <v>265570000</v>
      </c>
      <c r="R69" s="87">
        <f t="shared" si="2"/>
        <v>6412960.9144542776</v>
      </c>
      <c r="S69" s="152">
        <v>420885190</v>
      </c>
      <c r="T69" s="87">
        <f t="shared" si="3"/>
        <v>12512194.244604317</v>
      </c>
      <c r="U69" s="152"/>
      <c r="V69" s="115" t="s">
        <v>1257</v>
      </c>
      <c r="W69" s="115" t="s">
        <v>1257</v>
      </c>
      <c r="X69" s="115" t="s">
        <v>772</v>
      </c>
    </row>
    <row r="70" spans="1:24">
      <c r="A70" s="135"/>
      <c r="B70" s="135">
        <v>24</v>
      </c>
      <c r="C70" s="82">
        <v>1</v>
      </c>
      <c r="D70" s="82">
        <v>7</v>
      </c>
      <c r="E70" s="82"/>
      <c r="F70" s="150" t="s">
        <v>1201</v>
      </c>
      <c r="G70" s="82">
        <v>83</v>
      </c>
      <c r="H70" s="149">
        <v>31.88</v>
      </c>
      <c r="I70" s="149">
        <v>57.8</v>
      </c>
      <c r="J70" s="149">
        <v>53.24</v>
      </c>
      <c r="K70" s="82"/>
      <c r="L70" s="151">
        <v>116.76</v>
      </c>
      <c r="M70" s="151">
        <v>227.8</v>
      </c>
      <c r="N70" s="152">
        <v>6450000</v>
      </c>
      <c r="O70" s="152">
        <v>458251500</v>
      </c>
      <c r="P70" s="153">
        <v>177850000</v>
      </c>
      <c r="Q70" s="153">
        <v>280400000</v>
      </c>
      <c r="R70" s="87">
        <f t="shared" si="2"/>
        <v>6450046.8005137164</v>
      </c>
      <c r="S70" s="152">
        <v>444469500</v>
      </c>
      <c r="T70" s="87">
        <f t="shared" si="3"/>
        <v>12584109.807785414</v>
      </c>
      <c r="U70" s="152"/>
      <c r="V70" s="115" t="s">
        <v>1257</v>
      </c>
      <c r="W70" s="115" t="s">
        <v>1257</v>
      </c>
      <c r="X70" s="115" t="s">
        <v>772</v>
      </c>
    </row>
    <row r="71" spans="1:24">
      <c r="A71" s="135"/>
      <c r="B71" s="135">
        <v>24</v>
      </c>
      <c r="C71" s="82">
        <v>1</v>
      </c>
      <c r="D71" s="82">
        <v>8</v>
      </c>
      <c r="E71" s="82"/>
      <c r="F71" s="150" t="s">
        <v>1303</v>
      </c>
      <c r="G71" s="82">
        <v>85</v>
      </c>
      <c r="H71" s="149">
        <v>20.13</v>
      </c>
      <c r="I71" s="149">
        <v>36.49</v>
      </c>
      <c r="J71" s="149">
        <v>33.619999999999997</v>
      </c>
      <c r="K71" s="82"/>
      <c r="L71" s="151">
        <v>73.72</v>
      </c>
      <c r="M71" s="151">
        <v>143.83000000000001</v>
      </c>
      <c r="N71" s="152">
        <v>6570000</v>
      </c>
      <c r="O71" s="152">
        <v>294562700</v>
      </c>
      <c r="P71" s="153">
        <v>114320000</v>
      </c>
      <c r="Q71" s="153">
        <v>180240000</v>
      </c>
      <c r="R71" s="87">
        <f t="shared" si="2"/>
        <v>6570215.1817199253</v>
      </c>
      <c r="S71" s="152">
        <v>285860700</v>
      </c>
      <c r="T71" s="87">
        <f t="shared" si="3"/>
        <v>12818693.022066968</v>
      </c>
      <c r="U71" s="152"/>
      <c r="V71" s="115" t="s">
        <v>1257</v>
      </c>
      <c r="W71" s="115" t="s">
        <v>1257</v>
      </c>
      <c r="X71" s="115" t="s">
        <v>772</v>
      </c>
    </row>
    <row r="72" spans="1:24">
      <c r="A72" s="135"/>
      <c r="B72" s="135">
        <v>24</v>
      </c>
      <c r="C72" s="82">
        <v>1</v>
      </c>
      <c r="D72" s="82">
        <v>8</v>
      </c>
      <c r="E72" s="82"/>
      <c r="F72" s="150" t="s">
        <v>1210</v>
      </c>
      <c r="G72" s="82">
        <v>86</v>
      </c>
      <c r="H72" s="149">
        <v>21.19</v>
      </c>
      <c r="I72" s="149">
        <v>38.42</v>
      </c>
      <c r="J72" s="149">
        <v>35.380000000000003</v>
      </c>
      <c r="K72" s="82"/>
      <c r="L72" s="151">
        <v>77.599999999999994</v>
      </c>
      <c r="M72" s="151">
        <v>151.39999999999998</v>
      </c>
      <c r="N72" s="152">
        <v>6550000</v>
      </c>
      <c r="O72" s="152">
        <v>309150000</v>
      </c>
      <c r="P72" s="153">
        <v>119980000</v>
      </c>
      <c r="Q72" s="153">
        <v>189170000</v>
      </c>
      <c r="R72" s="87">
        <f t="shared" si="2"/>
        <v>6550214.526676639</v>
      </c>
      <c r="S72" s="152">
        <v>299990000</v>
      </c>
      <c r="T72" s="87">
        <f t="shared" si="3"/>
        <v>12779671.125500556</v>
      </c>
      <c r="U72" s="152"/>
      <c r="V72" s="115" t="s">
        <v>1257</v>
      </c>
      <c r="W72" s="115" t="s">
        <v>1257</v>
      </c>
      <c r="X72" s="115" t="s">
        <v>772</v>
      </c>
    </row>
    <row r="73" spans="1:24">
      <c r="A73" s="135"/>
      <c r="B73" s="135">
        <v>24</v>
      </c>
      <c r="C73" s="82">
        <v>1</v>
      </c>
      <c r="D73" s="82">
        <v>8</v>
      </c>
      <c r="E73" s="82"/>
      <c r="F73" s="150" t="s">
        <v>1211</v>
      </c>
      <c r="G73" s="82">
        <v>87</v>
      </c>
      <c r="H73" s="149">
        <v>21.19</v>
      </c>
      <c r="I73" s="149">
        <v>38.42</v>
      </c>
      <c r="J73" s="149">
        <v>35.380000000000003</v>
      </c>
      <c r="K73" s="82"/>
      <c r="L73" s="151">
        <v>77.599999999999994</v>
      </c>
      <c r="M73" s="151">
        <v>151.39999999999998</v>
      </c>
      <c r="N73" s="152">
        <v>6550000</v>
      </c>
      <c r="O73" s="152">
        <v>309150000</v>
      </c>
      <c r="P73" s="153">
        <v>119980000</v>
      </c>
      <c r="Q73" s="153">
        <v>189170000</v>
      </c>
      <c r="R73" s="87">
        <f t="shared" si="2"/>
        <v>6550214.526676639</v>
      </c>
      <c r="S73" s="152">
        <v>299990000</v>
      </c>
      <c r="T73" s="87">
        <f t="shared" si="3"/>
        <v>12779671.125500556</v>
      </c>
      <c r="U73" s="152"/>
      <c r="V73" s="115" t="s">
        <v>1257</v>
      </c>
      <c r="W73" s="115" t="s">
        <v>1257</v>
      </c>
      <c r="X73" s="115" t="s">
        <v>772</v>
      </c>
    </row>
    <row r="74" spans="1:24">
      <c r="A74" s="135"/>
      <c r="B74" s="135">
        <v>24</v>
      </c>
      <c r="C74" s="82">
        <v>1</v>
      </c>
      <c r="D74" s="82">
        <v>8</v>
      </c>
      <c r="E74" s="82"/>
      <c r="F74" s="150" t="s">
        <v>1212</v>
      </c>
      <c r="G74" s="82">
        <v>88</v>
      </c>
      <c r="H74" s="149">
        <v>21.19</v>
      </c>
      <c r="I74" s="149">
        <v>38.42</v>
      </c>
      <c r="J74" s="149">
        <v>35.380000000000003</v>
      </c>
      <c r="K74" s="82"/>
      <c r="L74" s="151">
        <v>77.599999999999994</v>
      </c>
      <c r="M74" s="151">
        <v>151.39999999999998</v>
      </c>
      <c r="N74" s="152">
        <v>6550000</v>
      </c>
      <c r="O74" s="152">
        <v>309150000</v>
      </c>
      <c r="P74" s="153">
        <v>119980000</v>
      </c>
      <c r="Q74" s="153">
        <v>189170000</v>
      </c>
      <c r="R74" s="87">
        <f t="shared" si="2"/>
        <v>6550214.526676639</v>
      </c>
      <c r="S74" s="152">
        <v>299990000</v>
      </c>
      <c r="T74" s="87">
        <f t="shared" si="3"/>
        <v>12779671.125500556</v>
      </c>
      <c r="U74" s="152"/>
      <c r="V74" s="115" t="s">
        <v>1257</v>
      </c>
      <c r="W74" s="115" t="s">
        <v>1257</v>
      </c>
      <c r="X74" s="115" t="s">
        <v>772</v>
      </c>
    </row>
    <row r="75" spans="1:24">
      <c r="A75" s="135"/>
      <c r="B75" s="135">
        <v>24</v>
      </c>
      <c r="C75" s="82">
        <v>1</v>
      </c>
      <c r="D75" s="82">
        <v>8</v>
      </c>
      <c r="E75" s="82"/>
      <c r="F75" s="150" t="s">
        <v>1213</v>
      </c>
      <c r="G75" s="82">
        <v>89</v>
      </c>
      <c r="H75" s="149">
        <v>41.26</v>
      </c>
      <c r="I75" s="149">
        <v>74.790000000000006</v>
      </c>
      <c r="J75" s="149">
        <v>68.89</v>
      </c>
      <c r="K75" s="82"/>
      <c r="L75" s="151">
        <v>151.08000000000001</v>
      </c>
      <c r="M75" s="151">
        <v>294.76000000000005</v>
      </c>
      <c r="N75" s="152">
        <v>6627000</v>
      </c>
      <c r="O75" s="152">
        <v>608695320</v>
      </c>
      <c r="P75" s="153">
        <v>236230000</v>
      </c>
      <c r="Q75" s="153">
        <v>372460000</v>
      </c>
      <c r="R75" s="87">
        <f t="shared" si="2"/>
        <v>6626635.8174573164</v>
      </c>
      <c r="S75" s="152">
        <v>590863320</v>
      </c>
      <c r="T75" s="87">
        <f t="shared" si="3"/>
        <v>12928694.556220008</v>
      </c>
      <c r="U75" s="152"/>
      <c r="V75" s="115" t="s">
        <v>1257</v>
      </c>
      <c r="W75" s="115" t="s">
        <v>1257</v>
      </c>
      <c r="X75" s="115" t="s">
        <v>772</v>
      </c>
    </row>
    <row r="76" spans="1:24">
      <c r="A76" s="135"/>
      <c r="B76" s="135">
        <v>24</v>
      </c>
      <c r="C76" s="82">
        <v>1</v>
      </c>
      <c r="D76" s="82">
        <v>8</v>
      </c>
      <c r="E76" s="82"/>
      <c r="F76" s="150" t="s">
        <v>1214</v>
      </c>
      <c r="G76" s="82">
        <v>90</v>
      </c>
      <c r="H76" s="149">
        <v>31.88</v>
      </c>
      <c r="I76" s="149">
        <v>57.8</v>
      </c>
      <c r="J76" s="149">
        <v>53.24</v>
      </c>
      <c r="K76" s="82"/>
      <c r="L76" s="151">
        <v>116.76</v>
      </c>
      <c r="M76" s="151">
        <v>227.8</v>
      </c>
      <c r="N76" s="152">
        <v>6627000</v>
      </c>
      <c r="O76" s="152">
        <v>470448570</v>
      </c>
      <c r="P76" s="153">
        <v>182580000</v>
      </c>
      <c r="Q76" s="153">
        <v>287870000</v>
      </c>
      <c r="R76" s="87">
        <f t="shared" si="2"/>
        <v>6627048.0848068837</v>
      </c>
      <c r="S76" s="152">
        <v>456666570</v>
      </c>
      <c r="T76" s="87">
        <f t="shared" si="3"/>
        <v>12929441.193208363</v>
      </c>
      <c r="U76" s="152"/>
      <c r="V76" s="115" t="s">
        <v>1257</v>
      </c>
      <c r="W76" s="115" t="s">
        <v>1257</v>
      </c>
      <c r="X76" s="115" t="s">
        <v>772</v>
      </c>
    </row>
    <row r="77" spans="1:24">
      <c r="A77" s="135"/>
      <c r="B77" s="135">
        <v>24</v>
      </c>
      <c r="C77" s="82">
        <v>1</v>
      </c>
      <c r="D77" s="82">
        <v>8</v>
      </c>
      <c r="E77" s="82"/>
      <c r="F77" s="150" t="s">
        <v>1215</v>
      </c>
      <c r="G77" s="82">
        <v>91</v>
      </c>
      <c r="H77" s="149">
        <v>30.37</v>
      </c>
      <c r="I77" s="149">
        <v>55.05</v>
      </c>
      <c r="J77" s="149">
        <v>50.71</v>
      </c>
      <c r="K77" s="82"/>
      <c r="L77" s="151">
        <v>111.2</v>
      </c>
      <c r="M77" s="151">
        <v>216.95999999999998</v>
      </c>
      <c r="N77" s="152">
        <v>6550000</v>
      </c>
      <c r="O77" s="152">
        <v>443002499.99999994</v>
      </c>
      <c r="P77" s="153">
        <v>171930000</v>
      </c>
      <c r="Q77" s="153">
        <v>271070000</v>
      </c>
      <c r="R77" s="87">
        <f t="shared" si="2"/>
        <v>6549960.0794753656</v>
      </c>
      <c r="S77" s="152">
        <v>429876500</v>
      </c>
      <c r="T77" s="87">
        <f t="shared" si="3"/>
        <v>12779490.457221001</v>
      </c>
      <c r="U77" s="152"/>
      <c r="V77" s="115" t="s">
        <v>1257</v>
      </c>
      <c r="W77" s="115" t="s">
        <v>1257</v>
      </c>
      <c r="X77" s="115" t="s">
        <v>772</v>
      </c>
    </row>
    <row r="78" spans="1:24">
      <c r="A78" s="135"/>
      <c r="B78" s="135">
        <v>24</v>
      </c>
      <c r="C78" s="82">
        <v>1</v>
      </c>
      <c r="D78" s="82">
        <v>8</v>
      </c>
      <c r="E78" s="82"/>
      <c r="F78" s="150" t="s">
        <v>1216</v>
      </c>
      <c r="G78" s="82">
        <v>92</v>
      </c>
      <c r="H78" s="149">
        <v>30.37</v>
      </c>
      <c r="I78" s="149">
        <v>55.05</v>
      </c>
      <c r="J78" s="149">
        <v>50.71</v>
      </c>
      <c r="K78" s="82"/>
      <c r="L78" s="151">
        <v>111.2</v>
      </c>
      <c r="M78" s="151">
        <v>216.95999999999998</v>
      </c>
      <c r="N78" s="152">
        <v>6533000</v>
      </c>
      <c r="O78" s="152">
        <v>441886789.99999994</v>
      </c>
      <c r="P78" s="153">
        <v>171500000</v>
      </c>
      <c r="Q78" s="153">
        <v>270390000</v>
      </c>
      <c r="R78" s="87">
        <f t="shared" si="2"/>
        <v>6532960.1830858877</v>
      </c>
      <c r="S78" s="152">
        <v>428760790</v>
      </c>
      <c r="T78" s="87">
        <f t="shared" si="3"/>
        <v>12746322.314049587</v>
      </c>
      <c r="U78" s="152"/>
      <c r="V78" s="115" t="s">
        <v>1257</v>
      </c>
      <c r="W78" s="115" t="s">
        <v>1257</v>
      </c>
      <c r="X78" s="115" t="s">
        <v>772</v>
      </c>
    </row>
    <row r="79" spans="1:24">
      <c r="A79" s="135"/>
      <c r="B79" s="135">
        <v>24</v>
      </c>
      <c r="C79" s="82">
        <v>1</v>
      </c>
      <c r="D79" s="82">
        <v>8</v>
      </c>
      <c r="E79" s="82"/>
      <c r="F79" s="150" t="s">
        <v>1217</v>
      </c>
      <c r="G79" s="82">
        <v>93</v>
      </c>
      <c r="H79" s="149">
        <v>30.37</v>
      </c>
      <c r="I79" s="149">
        <v>55.05</v>
      </c>
      <c r="J79" s="149">
        <v>50.71</v>
      </c>
      <c r="K79" s="82"/>
      <c r="L79" s="151">
        <v>111.2</v>
      </c>
      <c r="M79" s="151">
        <v>216.95999999999998</v>
      </c>
      <c r="N79" s="152">
        <v>6533000</v>
      </c>
      <c r="O79" s="152">
        <v>441886789.99999994</v>
      </c>
      <c r="P79" s="153">
        <v>171500000</v>
      </c>
      <c r="Q79" s="153">
        <v>270390000</v>
      </c>
      <c r="R79" s="87">
        <f t="shared" si="2"/>
        <v>6532960.1830858877</v>
      </c>
      <c r="S79" s="152">
        <v>428760790</v>
      </c>
      <c r="T79" s="87">
        <f t="shared" si="3"/>
        <v>12746322.314049587</v>
      </c>
      <c r="U79" s="152"/>
      <c r="V79" s="115" t="s">
        <v>1257</v>
      </c>
      <c r="W79" s="115" t="s">
        <v>1257</v>
      </c>
      <c r="X79" s="115" t="s">
        <v>772</v>
      </c>
    </row>
    <row r="80" spans="1:24">
      <c r="A80" s="135"/>
      <c r="B80" s="135">
        <v>24</v>
      </c>
      <c r="C80" s="82">
        <v>1</v>
      </c>
      <c r="D80" s="82">
        <v>8</v>
      </c>
      <c r="E80" s="82"/>
      <c r="F80" s="150" t="s">
        <v>1218</v>
      </c>
      <c r="G80" s="82">
        <v>94</v>
      </c>
      <c r="H80" s="149">
        <v>31.88</v>
      </c>
      <c r="I80" s="149">
        <v>57.8</v>
      </c>
      <c r="J80" s="149">
        <v>53.24</v>
      </c>
      <c r="K80" s="82"/>
      <c r="L80" s="151">
        <v>116.76</v>
      </c>
      <c r="M80" s="151">
        <v>227.8</v>
      </c>
      <c r="N80" s="152">
        <v>6570000</v>
      </c>
      <c r="O80" s="152">
        <v>466520700</v>
      </c>
      <c r="P80" s="153">
        <v>181060000</v>
      </c>
      <c r="Q80" s="153">
        <v>285460000</v>
      </c>
      <c r="R80" s="87">
        <f t="shared" si="2"/>
        <v>6570047.671220948</v>
      </c>
      <c r="S80" s="152">
        <v>452738700</v>
      </c>
      <c r="T80" s="87">
        <f t="shared" si="3"/>
        <v>12818232.780953515</v>
      </c>
      <c r="U80" s="152"/>
      <c r="V80" s="115" t="s">
        <v>1257</v>
      </c>
      <c r="W80" s="115" t="s">
        <v>1257</v>
      </c>
      <c r="X80" s="115" t="s">
        <v>772</v>
      </c>
    </row>
    <row r="81" spans="1:24">
      <c r="A81" s="135"/>
      <c r="B81" s="135">
        <v>24</v>
      </c>
      <c r="C81" s="82">
        <v>1</v>
      </c>
      <c r="D81" s="82">
        <v>9</v>
      </c>
      <c r="E81" s="82"/>
      <c r="F81" s="150" t="s">
        <v>1304</v>
      </c>
      <c r="G81" s="82">
        <v>96</v>
      </c>
      <c r="H81" s="149">
        <v>20.13</v>
      </c>
      <c r="I81" s="149">
        <v>36.49</v>
      </c>
      <c r="J81" s="149">
        <v>33.619999999999997</v>
      </c>
      <c r="K81" s="82"/>
      <c r="L81" s="151">
        <v>73.72</v>
      </c>
      <c r="M81" s="151">
        <v>143.83000000000001</v>
      </c>
      <c r="N81" s="152">
        <v>6690000</v>
      </c>
      <c r="O81" s="152">
        <v>299783900</v>
      </c>
      <c r="P81" s="153">
        <v>116350000</v>
      </c>
      <c r="Q81" s="153">
        <v>183440000</v>
      </c>
      <c r="R81" s="87">
        <f t="shared" si="2"/>
        <v>6690219.1119796503</v>
      </c>
      <c r="S81" s="152">
        <v>291081900</v>
      </c>
      <c r="T81" s="87">
        <f t="shared" si="3"/>
        <v>13052824.401465451</v>
      </c>
      <c r="U81" s="152"/>
      <c r="V81" s="115" t="s">
        <v>1257</v>
      </c>
      <c r="W81" s="115" t="s">
        <v>1257</v>
      </c>
      <c r="X81" s="115" t="s">
        <v>772</v>
      </c>
    </row>
    <row r="82" spans="1:24">
      <c r="A82" s="135"/>
      <c r="B82" s="135">
        <v>24</v>
      </c>
      <c r="C82" s="82">
        <v>1</v>
      </c>
      <c r="D82" s="82">
        <v>9</v>
      </c>
      <c r="E82" s="82"/>
      <c r="F82" s="150" t="s">
        <v>1227</v>
      </c>
      <c r="G82" s="82">
        <v>97</v>
      </c>
      <c r="H82" s="149">
        <v>21.19</v>
      </c>
      <c r="I82" s="149">
        <v>38.42</v>
      </c>
      <c r="J82" s="149">
        <v>35.380000000000003</v>
      </c>
      <c r="K82" s="82"/>
      <c r="L82" s="151">
        <v>77.599999999999994</v>
      </c>
      <c r="M82" s="151">
        <v>151.39999999999998</v>
      </c>
      <c r="N82" s="152">
        <v>6670000</v>
      </c>
      <c r="O82" s="152">
        <v>314646000</v>
      </c>
      <c r="P82" s="153">
        <v>122110000</v>
      </c>
      <c r="Q82" s="153">
        <v>192530000</v>
      </c>
      <c r="R82" s="87">
        <f t="shared" si="2"/>
        <v>6670218.4569363641</v>
      </c>
      <c r="S82" s="152">
        <v>305486000</v>
      </c>
      <c r="T82" s="87">
        <f t="shared" si="3"/>
        <v>13013802.50489904</v>
      </c>
      <c r="U82" s="152"/>
      <c r="V82" s="115" t="s">
        <v>1257</v>
      </c>
      <c r="W82" s="115" t="s">
        <v>1257</v>
      </c>
      <c r="X82" s="115" t="s">
        <v>772</v>
      </c>
    </row>
    <row r="83" spans="1:24">
      <c r="A83" s="135"/>
      <c r="B83" s="135">
        <v>24</v>
      </c>
      <c r="C83" s="82">
        <v>1</v>
      </c>
      <c r="D83" s="82">
        <v>9</v>
      </c>
      <c r="E83" s="82"/>
      <c r="F83" s="150" t="s">
        <v>1228</v>
      </c>
      <c r="G83" s="82">
        <v>98</v>
      </c>
      <c r="H83" s="149">
        <v>21.19</v>
      </c>
      <c r="I83" s="149">
        <v>38.42</v>
      </c>
      <c r="J83" s="149">
        <v>35.380000000000003</v>
      </c>
      <c r="K83" s="82"/>
      <c r="L83" s="151">
        <v>77.599999999999994</v>
      </c>
      <c r="M83" s="151">
        <v>151.39999999999998</v>
      </c>
      <c r="N83" s="152">
        <v>6670000</v>
      </c>
      <c r="O83" s="152">
        <v>314646000</v>
      </c>
      <c r="P83" s="153">
        <v>122110000</v>
      </c>
      <c r="Q83" s="153">
        <v>192530000</v>
      </c>
      <c r="R83" s="87">
        <f t="shared" si="2"/>
        <v>6670218.4569363641</v>
      </c>
      <c r="S83" s="152">
        <v>305486000</v>
      </c>
      <c r="T83" s="87">
        <f t="shared" si="3"/>
        <v>13013802.50489904</v>
      </c>
      <c r="U83" s="152"/>
      <c r="V83" s="115" t="s">
        <v>1257</v>
      </c>
      <c r="W83" s="115" t="s">
        <v>1257</v>
      </c>
      <c r="X83" s="115" t="s">
        <v>772</v>
      </c>
    </row>
    <row r="84" spans="1:24">
      <c r="A84" s="135"/>
      <c r="B84" s="135">
        <v>24</v>
      </c>
      <c r="C84" s="82">
        <v>1</v>
      </c>
      <c r="D84" s="82">
        <v>9</v>
      </c>
      <c r="E84" s="82"/>
      <c r="F84" s="150" t="s">
        <v>1229</v>
      </c>
      <c r="G84" s="82">
        <v>99</v>
      </c>
      <c r="H84" s="149">
        <v>21.19</v>
      </c>
      <c r="I84" s="149">
        <v>38.42</v>
      </c>
      <c r="J84" s="149">
        <v>35.380000000000003</v>
      </c>
      <c r="K84" s="82"/>
      <c r="L84" s="151">
        <v>77.599999999999994</v>
      </c>
      <c r="M84" s="151">
        <v>151.39999999999998</v>
      </c>
      <c r="N84" s="152">
        <v>6670000</v>
      </c>
      <c r="O84" s="152">
        <v>314646000</v>
      </c>
      <c r="P84" s="153">
        <v>122110000</v>
      </c>
      <c r="Q84" s="153">
        <v>192530000</v>
      </c>
      <c r="R84" s="87">
        <f t="shared" si="2"/>
        <v>6670218.4569363641</v>
      </c>
      <c r="S84" s="152">
        <v>305486000</v>
      </c>
      <c r="T84" s="87">
        <f t="shared" si="3"/>
        <v>13013802.50489904</v>
      </c>
      <c r="U84" s="152"/>
      <c r="V84" s="115" t="s">
        <v>1257</v>
      </c>
      <c r="W84" s="115" t="s">
        <v>1257</v>
      </c>
      <c r="X84" s="115" t="s">
        <v>772</v>
      </c>
    </row>
    <row r="85" spans="1:24">
      <c r="A85" s="135"/>
      <c r="B85" s="135">
        <v>24</v>
      </c>
      <c r="C85" s="82">
        <v>1</v>
      </c>
      <c r="D85" s="82">
        <v>9</v>
      </c>
      <c r="E85" s="82"/>
      <c r="F85" s="150" t="s">
        <v>1230</v>
      </c>
      <c r="G85" s="82">
        <v>100</v>
      </c>
      <c r="H85" s="149">
        <v>41.26</v>
      </c>
      <c r="I85" s="149">
        <v>74.790000000000006</v>
      </c>
      <c r="J85" s="149">
        <v>68.89</v>
      </c>
      <c r="K85" s="82"/>
      <c r="L85" s="151">
        <v>151.08000000000001</v>
      </c>
      <c r="M85" s="151">
        <v>294.76000000000005</v>
      </c>
      <c r="N85" s="152">
        <v>6747000</v>
      </c>
      <c r="O85" s="152">
        <v>619394520</v>
      </c>
      <c r="P85" s="153">
        <v>240390000</v>
      </c>
      <c r="Q85" s="153">
        <v>379010000</v>
      </c>
      <c r="R85" s="87">
        <f t="shared" si="2"/>
        <v>6746629.2229341352</v>
      </c>
      <c r="S85" s="152">
        <v>601562520</v>
      </c>
      <c r="T85" s="87">
        <f t="shared" si="3"/>
        <v>13162804.00947886</v>
      </c>
      <c r="U85" s="152"/>
      <c r="V85" s="115" t="s">
        <v>1257</v>
      </c>
      <c r="W85" s="115" t="s">
        <v>1257</v>
      </c>
      <c r="X85" s="115" t="s">
        <v>772</v>
      </c>
    </row>
    <row r="86" spans="1:24">
      <c r="A86" s="135"/>
      <c r="B86" s="135">
        <v>24</v>
      </c>
      <c r="C86" s="82">
        <v>1</v>
      </c>
      <c r="D86" s="82">
        <v>9</v>
      </c>
      <c r="E86" s="82"/>
      <c r="F86" s="150" t="s">
        <v>1231</v>
      </c>
      <c r="G86" s="82">
        <v>101</v>
      </c>
      <c r="H86" s="149">
        <v>31.88</v>
      </c>
      <c r="I86" s="149">
        <v>57.8</v>
      </c>
      <c r="J86" s="149">
        <v>53.24</v>
      </c>
      <c r="K86" s="82"/>
      <c r="L86" s="151">
        <v>116.76</v>
      </c>
      <c r="M86" s="151">
        <v>227.8</v>
      </c>
      <c r="N86" s="152">
        <v>6747000</v>
      </c>
      <c r="O86" s="152">
        <v>478717770</v>
      </c>
      <c r="P86" s="153">
        <v>185790000</v>
      </c>
      <c r="Q86" s="153">
        <v>292930000</v>
      </c>
      <c r="R86" s="87">
        <f t="shared" si="2"/>
        <v>6747048.9555141153</v>
      </c>
      <c r="S86" s="152">
        <v>464935770</v>
      </c>
      <c r="T86" s="87">
        <f t="shared" si="3"/>
        <v>13163564.166376462</v>
      </c>
      <c r="U86" s="152"/>
      <c r="V86" s="115" t="s">
        <v>1257</v>
      </c>
      <c r="W86" s="115" t="s">
        <v>1257</v>
      </c>
      <c r="X86" s="115" t="s">
        <v>772</v>
      </c>
    </row>
    <row r="87" spans="1:24">
      <c r="A87" s="135"/>
      <c r="B87" s="135">
        <v>24</v>
      </c>
      <c r="C87" s="82">
        <v>1</v>
      </c>
      <c r="D87" s="82">
        <v>9</v>
      </c>
      <c r="E87" s="82"/>
      <c r="F87" s="150" t="s">
        <v>1232</v>
      </c>
      <c r="G87" s="82">
        <v>102</v>
      </c>
      <c r="H87" s="149">
        <v>30.37</v>
      </c>
      <c r="I87" s="149">
        <v>55.05</v>
      </c>
      <c r="J87" s="149">
        <v>50.71</v>
      </c>
      <c r="K87" s="82"/>
      <c r="L87" s="151">
        <v>111.2</v>
      </c>
      <c r="M87" s="151">
        <v>216.95999999999998</v>
      </c>
      <c r="N87" s="152">
        <v>6670000</v>
      </c>
      <c r="O87" s="152">
        <v>450878099.99999994</v>
      </c>
      <c r="P87" s="153">
        <v>174990000</v>
      </c>
      <c r="Q87" s="153">
        <v>275890000</v>
      </c>
      <c r="R87" s="87">
        <f t="shared" si="2"/>
        <v>6669959.3481069747</v>
      </c>
      <c r="S87" s="152">
        <v>437752099.99999994</v>
      </c>
      <c r="T87" s="87">
        <f t="shared" si="3"/>
        <v>13013618.526666269</v>
      </c>
      <c r="U87" s="152"/>
      <c r="V87" s="115" t="s">
        <v>1257</v>
      </c>
      <c r="W87" s="115" t="s">
        <v>1257</v>
      </c>
      <c r="X87" s="115" t="s">
        <v>772</v>
      </c>
    </row>
    <row r="88" spans="1:24">
      <c r="A88" s="135"/>
      <c r="B88" s="135">
        <v>24</v>
      </c>
      <c r="C88" s="82">
        <v>1</v>
      </c>
      <c r="D88" s="82">
        <v>9</v>
      </c>
      <c r="E88" s="82"/>
      <c r="F88" s="150" t="s">
        <v>1233</v>
      </c>
      <c r="G88" s="82">
        <v>103</v>
      </c>
      <c r="H88" s="149">
        <v>30.37</v>
      </c>
      <c r="I88" s="149">
        <v>55.05</v>
      </c>
      <c r="J88" s="149">
        <v>50.71</v>
      </c>
      <c r="K88" s="82"/>
      <c r="L88" s="151">
        <v>111.2</v>
      </c>
      <c r="M88" s="151">
        <v>216.95999999999998</v>
      </c>
      <c r="N88" s="152">
        <v>6653000</v>
      </c>
      <c r="O88" s="152">
        <v>449762389.99999994</v>
      </c>
      <c r="P88" s="153">
        <v>174550000</v>
      </c>
      <c r="Q88" s="153">
        <v>275210000</v>
      </c>
      <c r="R88" s="87">
        <f t="shared" si="2"/>
        <v>6652959.4517174968</v>
      </c>
      <c r="S88" s="152">
        <v>436636389.99999994</v>
      </c>
      <c r="T88" s="87">
        <f t="shared" si="3"/>
        <v>12980450.383494856</v>
      </c>
      <c r="U88" s="152"/>
      <c r="V88" s="115" t="s">
        <v>1257</v>
      </c>
      <c r="W88" s="115" t="s">
        <v>1257</v>
      </c>
      <c r="X88" s="115" t="s">
        <v>772</v>
      </c>
    </row>
    <row r="89" spans="1:24">
      <c r="A89" s="135"/>
      <c r="B89" s="135">
        <v>24</v>
      </c>
      <c r="C89" s="82">
        <v>1</v>
      </c>
      <c r="D89" s="82">
        <v>9</v>
      </c>
      <c r="E89" s="82"/>
      <c r="F89" s="150" t="s">
        <v>1234</v>
      </c>
      <c r="G89" s="82">
        <v>104</v>
      </c>
      <c r="H89" s="149">
        <v>30.37</v>
      </c>
      <c r="I89" s="149">
        <v>55.05</v>
      </c>
      <c r="J89" s="149">
        <v>50.71</v>
      </c>
      <c r="K89" s="82"/>
      <c r="L89" s="151">
        <v>111.2</v>
      </c>
      <c r="M89" s="151">
        <v>216.95999999999998</v>
      </c>
      <c r="N89" s="152">
        <v>6653000</v>
      </c>
      <c r="O89" s="152">
        <v>449762389.99999994</v>
      </c>
      <c r="P89" s="153">
        <v>174550000</v>
      </c>
      <c r="Q89" s="153">
        <v>275210000</v>
      </c>
      <c r="R89" s="87">
        <f t="shared" si="2"/>
        <v>6652959.4517174968</v>
      </c>
      <c r="S89" s="152">
        <v>436636389.99999994</v>
      </c>
      <c r="T89" s="87">
        <f t="shared" si="3"/>
        <v>12980450.383494856</v>
      </c>
      <c r="U89" s="152"/>
      <c r="V89" s="115" t="s">
        <v>1257</v>
      </c>
      <c r="W89" s="115" t="s">
        <v>1257</v>
      </c>
      <c r="X89" s="115" t="s">
        <v>772</v>
      </c>
    </row>
    <row r="90" spans="1:24">
      <c r="A90" s="135"/>
      <c r="B90" s="135">
        <v>24</v>
      </c>
      <c r="C90" s="82">
        <v>1</v>
      </c>
      <c r="D90" s="82">
        <v>9</v>
      </c>
      <c r="E90" s="82"/>
      <c r="F90" s="150" t="s">
        <v>1235</v>
      </c>
      <c r="G90" s="82">
        <v>105</v>
      </c>
      <c r="H90" s="149">
        <v>31.88</v>
      </c>
      <c r="I90" s="149">
        <v>57.8</v>
      </c>
      <c r="J90" s="149">
        <v>53.24</v>
      </c>
      <c r="K90" s="82"/>
      <c r="L90" s="151">
        <v>116.76</v>
      </c>
      <c r="M90" s="151">
        <v>227.8</v>
      </c>
      <c r="N90" s="152">
        <v>6690000</v>
      </c>
      <c r="O90" s="152">
        <v>474789900</v>
      </c>
      <c r="P90" s="153">
        <v>184270000</v>
      </c>
      <c r="Q90" s="153">
        <v>290520000</v>
      </c>
      <c r="R90" s="87">
        <f t="shared" si="2"/>
        <v>6690048.5419281805</v>
      </c>
      <c r="S90" s="152">
        <v>461007900</v>
      </c>
      <c r="T90" s="87">
        <f t="shared" si="3"/>
        <v>13052355.754121615</v>
      </c>
      <c r="U90" s="152"/>
      <c r="V90" s="115" t="s">
        <v>1257</v>
      </c>
      <c r="W90" s="115" t="s">
        <v>1257</v>
      </c>
      <c r="X90" s="115" t="s">
        <v>772</v>
      </c>
    </row>
    <row r="91" spans="1:24">
      <c r="A91" s="135"/>
      <c r="B91" s="135">
        <v>24</v>
      </c>
      <c r="C91" s="82">
        <v>3</v>
      </c>
      <c r="D91" s="82">
        <v>10</v>
      </c>
      <c r="E91" s="82"/>
      <c r="F91" s="150">
        <v>1001</v>
      </c>
      <c r="G91" s="82">
        <v>107</v>
      </c>
      <c r="H91" s="149">
        <v>20.13</v>
      </c>
      <c r="I91" s="149">
        <v>36.49</v>
      </c>
      <c r="J91" s="149">
        <v>33.619999999999997</v>
      </c>
      <c r="K91" s="82"/>
      <c r="L91" s="151">
        <v>73.72</v>
      </c>
      <c r="M91" s="151">
        <v>143.83000000000001</v>
      </c>
      <c r="N91" s="152">
        <v>0</v>
      </c>
      <c r="O91" s="152">
        <v>0</v>
      </c>
      <c r="P91" s="153">
        <v>0</v>
      </c>
      <c r="Q91" s="153">
        <v>0</v>
      </c>
      <c r="R91" s="87">
        <f t="shared" si="2"/>
        <v>0</v>
      </c>
      <c r="S91" s="152">
        <v>0</v>
      </c>
      <c r="T91" s="87">
        <f t="shared" si="3"/>
        <v>0</v>
      </c>
      <c r="U91" s="152"/>
      <c r="V91" s="115" t="s">
        <v>1257</v>
      </c>
      <c r="W91" s="115" t="s">
        <v>1257</v>
      </c>
      <c r="X91" s="115" t="s">
        <v>772</v>
      </c>
    </row>
    <row r="92" spans="1:24">
      <c r="A92" s="135"/>
      <c r="B92" s="135">
        <v>24</v>
      </c>
      <c r="C92" s="82">
        <v>3</v>
      </c>
      <c r="D92" s="82">
        <v>10</v>
      </c>
      <c r="E92" s="82"/>
      <c r="F92" s="150">
        <v>1002</v>
      </c>
      <c r="G92" s="82">
        <v>108</v>
      </c>
      <c r="H92" s="149">
        <v>21.19</v>
      </c>
      <c r="I92" s="149">
        <v>38.42</v>
      </c>
      <c r="J92" s="149">
        <v>35.380000000000003</v>
      </c>
      <c r="K92" s="82"/>
      <c r="L92" s="151">
        <v>77.599999999999994</v>
      </c>
      <c r="M92" s="151">
        <v>151.39999999999998</v>
      </c>
      <c r="N92" s="152">
        <v>0</v>
      </c>
      <c r="O92" s="152">
        <v>0</v>
      </c>
      <c r="P92" s="153">
        <v>0</v>
      </c>
      <c r="Q92" s="153">
        <v>0</v>
      </c>
      <c r="R92" s="87">
        <f t="shared" si="2"/>
        <v>0</v>
      </c>
      <c r="S92" s="152">
        <v>0</v>
      </c>
      <c r="T92" s="87">
        <f t="shared" si="3"/>
        <v>0</v>
      </c>
      <c r="U92" s="152"/>
      <c r="V92" s="115" t="s">
        <v>1257</v>
      </c>
      <c r="W92" s="115" t="s">
        <v>1257</v>
      </c>
      <c r="X92" s="115" t="s">
        <v>772</v>
      </c>
    </row>
    <row r="93" spans="1:24">
      <c r="A93" s="135"/>
      <c r="B93" s="135">
        <v>24</v>
      </c>
      <c r="C93" s="82">
        <v>3</v>
      </c>
      <c r="D93" s="82">
        <v>10</v>
      </c>
      <c r="E93" s="82"/>
      <c r="F93" s="150">
        <v>1003</v>
      </c>
      <c r="G93" s="82">
        <v>109</v>
      </c>
      <c r="H93" s="149">
        <v>21.19</v>
      </c>
      <c r="I93" s="149">
        <v>38.42</v>
      </c>
      <c r="J93" s="149">
        <v>35.380000000000003</v>
      </c>
      <c r="K93" s="82"/>
      <c r="L93" s="151">
        <v>77.599999999999994</v>
      </c>
      <c r="M93" s="151">
        <v>151.39999999999998</v>
      </c>
      <c r="N93" s="152">
        <v>0</v>
      </c>
      <c r="O93" s="152">
        <v>0</v>
      </c>
      <c r="P93" s="153">
        <v>0</v>
      </c>
      <c r="Q93" s="153">
        <v>0</v>
      </c>
      <c r="R93" s="87">
        <f t="shared" si="2"/>
        <v>0</v>
      </c>
      <c r="S93" s="152">
        <v>0</v>
      </c>
      <c r="T93" s="87">
        <f t="shared" si="3"/>
        <v>0</v>
      </c>
      <c r="U93" s="152"/>
      <c r="V93" s="115" t="s">
        <v>1257</v>
      </c>
      <c r="W93" s="115" t="s">
        <v>1257</v>
      </c>
      <c r="X93" s="115" t="s">
        <v>772</v>
      </c>
    </row>
    <row r="94" spans="1:24">
      <c r="A94" s="135"/>
      <c r="B94" s="135">
        <v>24</v>
      </c>
      <c r="C94" s="82">
        <v>3</v>
      </c>
      <c r="D94" s="82">
        <v>10</v>
      </c>
      <c r="E94" s="82"/>
      <c r="F94" s="150">
        <v>1004</v>
      </c>
      <c r="G94" s="82">
        <v>110</v>
      </c>
      <c r="H94" s="149">
        <v>22.25</v>
      </c>
      <c r="I94" s="149">
        <v>40.340000000000003</v>
      </c>
      <c r="J94" s="149">
        <v>37.15</v>
      </c>
      <c r="K94" s="82"/>
      <c r="L94" s="151">
        <v>81.48</v>
      </c>
      <c r="M94" s="151">
        <v>158.97</v>
      </c>
      <c r="N94" s="152">
        <v>0</v>
      </c>
      <c r="O94" s="152">
        <v>0</v>
      </c>
      <c r="P94" s="153">
        <v>0</v>
      </c>
      <c r="Q94" s="153">
        <v>0</v>
      </c>
      <c r="R94" s="87">
        <f t="shared" si="2"/>
        <v>0</v>
      </c>
      <c r="S94" s="152">
        <v>0</v>
      </c>
      <c r="T94" s="87">
        <f t="shared" si="3"/>
        <v>0</v>
      </c>
      <c r="U94" s="152"/>
      <c r="V94" s="115" t="s">
        <v>1257</v>
      </c>
      <c r="W94" s="115" t="s">
        <v>1257</v>
      </c>
      <c r="X94" s="115" t="s">
        <v>772</v>
      </c>
    </row>
    <row r="95" spans="1:24">
      <c r="A95" s="135"/>
      <c r="B95" s="135">
        <v>24</v>
      </c>
      <c r="C95" s="82">
        <v>3</v>
      </c>
      <c r="D95" s="82">
        <v>10</v>
      </c>
      <c r="E95" s="82"/>
      <c r="F95" s="150">
        <v>1005</v>
      </c>
      <c r="G95" s="82">
        <v>111</v>
      </c>
      <c r="H95" s="149">
        <v>36.5</v>
      </c>
      <c r="I95" s="149">
        <v>66.17</v>
      </c>
      <c r="J95" s="149">
        <v>60.95</v>
      </c>
      <c r="K95" s="82"/>
      <c r="L95" s="151">
        <v>133.66</v>
      </c>
      <c r="M95" s="151">
        <v>260.78000000000003</v>
      </c>
      <c r="N95" s="152">
        <v>0</v>
      </c>
      <c r="O95" s="152">
        <v>0</v>
      </c>
      <c r="P95" s="153">
        <v>0</v>
      </c>
      <c r="Q95" s="153">
        <v>0</v>
      </c>
      <c r="R95" s="87">
        <f t="shared" si="2"/>
        <v>0</v>
      </c>
      <c r="S95" s="152">
        <v>0</v>
      </c>
      <c r="T95" s="87">
        <f t="shared" si="3"/>
        <v>0</v>
      </c>
      <c r="U95" s="152"/>
      <c r="V95" s="115" t="s">
        <v>1257</v>
      </c>
      <c r="W95" s="115" t="s">
        <v>1257</v>
      </c>
      <c r="X95" s="115" t="s">
        <v>772</v>
      </c>
    </row>
    <row r="96" spans="1:24">
      <c r="A96" s="135"/>
      <c r="B96" s="135">
        <v>24</v>
      </c>
      <c r="C96" s="82">
        <v>3</v>
      </c>
      <c r="D96" s="82">
        <v>10</v>
      </c>
      <c r="E96" s="82"/>
      <c r="F96" s="150">
        <v>1006</v>
      </c>
      <c r="G96" s="82">
        <v>112</v>
      </c>
      <c r="H96" s="149">
        <v>36.5</v>
      </c>
      <c r="I96" s="149">
        <v>66.17</v>
      </c>
      <c r="J96" s="149">
        <v>60.95</v>
      </c>
      <c r="K96" s="82"/>
      <c r="L96" s="151">
        <v>133.66</v>
      </c>
      <c r="M96" s="151">
        <v>260.78000000000003</v>
      </c>
      <c r="N96" s="152">
        <v>0</v>
      </c>
      <c r="O96" s="152">
        <v>0</v>
      </c>
      <c r="P96" s="153">
        <v>0</v>
      </c>
      <c r="Q96" s="153">
        <v>0</v>
      </c>
      <c r="R96" s="87">
        <f t="shared" si="2"/>
        <v>0</v>
      </c>
      <c r="S96" s="152">
        <v>0</v>
      </c>
      <c r="T96" s="87">
        <f t="shared" si="3"/>
        <v>0</v>
      </c>
      <c r="U96" s="152"/>
      <c r="V96" s="115" t="s">
        <v>1257</v>
      </c>
      <c r="W96" s="115" t="s">
        <v>1257</v>
      </c>
      <c r="X96" s="115" t="s">
        <v>772</v>
      </c>
    </row>
    <row r="97" spans="1:24">
      <c r="A97" s="135"/>
      <c r="B97" s="135">
        <v>24</v>
      </c>
      <c r="C97" s="82">
        <v>1</v>
      </c>
      <c r="D97" s="82">
        <v>11</v>
      </c>
      <c r="E97" s="82"/>
      <c r="F97" s="150">
        <v>1101</v>
      </c>
      <c r="G97" s="82">
        <v>114</v>
      </c>
      <c r="H97" s="149">
        <v>20.13</v>
      </c>
      <c r="I97" s="149">
        <v>36.49</v>
      </c>
      <c r="J97" s="149">
        <v>33.619999999999997</v>
      </c>
      <c r="K97" s="82"/>
      <c r="L97" s="151">
        <v>73.72</v>
      </c>
      <c r="M97" s="151">
        <v>143.83000000000001</v>
      </c>
      <c r="N97" s="152">
        <v>6998000</v>
      </c>
      <c r="O97" s="152">
        <v>313184980</v>
      </c>
      <c r="P97" s="153">
        <v>121550000</v>
      </c>
      <c r="Q97" s="153">
        <v>191640000</v>
      </c>
      <c r="R97" s="87">
        <f t="shared" si="2"/>
        <v>6998229.1996462764</v>
      </c>
      <c r="S97" s="152">
        <v>304482980</v>
      </c>
      <c r="T97" s="87">
        <f t="shared" si="3"/>
        <v>13653761.608588226</v>
      </c>
      <c r="U97" s="152"/>
      <c r="V97" s="115" t="s">
        <v>1257</v>
      </c>
      <c r="W97" s="115" t="s">
        <v>1257</v>
      </c>
      <c r="X97" s="115" t="s">
        <v>772</v>
      </c>
    </row>
    <row r="98" spans="1:24">
      <c r="A98" s="135"/>
      <c r="B98" s="135">
        <v>24</v>
      </c>
      <c r="C98" s="82">
        <v>1</v>
      </c>
      <c r="D98" s="82">
        <v>11</v>
      </c>
      <c r="E98" s="82"/>
      <c r="F98" s="150">
        <v>1102</v>
      </c>
      <c r="G98" s="82">
        <v>115</v>
      </c>
      <c r="H98" s="149">
        <v>21.19</v>
      </c>
      <c r="I98" s="149">
        <v>38.42</v>
      </c>
      <c r="J98" s="149">
        <v>35.380000000000003</v>
      </c>
      <c r="K98" s="82"/>
      <c r="L98" s="151">
        <v>77.599999999999994</v>
      </c>
      <c r="M98" s="151">
        <v>151.39999999999998</v>
      </c>
      <c r="N98" s="152">
        <v>6921000</v>
      </c>
      <c r="O98" s="152">
        <v>326141800</v>
      </c>
      <c r="P98" s="153">
        <v>126580000</v>
      </c>
      <c r="Q98" s="153">
        <v>199570000</v>
      </c>
      <c r="R98" s="87">
        <f t="shared" si="2"/>
        <v>6921226.6777296215</v>
      </c>
      <c r="S98" s="152">
        <v>316981800</v>
      </c>
      <c r="T98" s="87">
        <f t="shared" si="3"/>
        <v>13503527.306807533</v>
      </c>
      <c r="U98" s="152"/>
      <c r="V98" s="115" t="s">
        <v>1257</v>
      </c>
      <c r="W98" s="115" t="s">
        <v>1257</v>
      </c>
      <c r="X98" s="115" t="s">
        <v>772</v>
      </c>
    </row>
    <row r="99" spans="1:24">
      <c r="A99" s="135"/>
      <c r="B99" s="135">
        <v>24</v>
      </c>
      <c r="C99" s="82">
        <v>1</v>
      </c>
      <c r="D99" s="82">
        <v>11</v>
      </c>
      <c r="E99" s="82"/>
      <c r="F99" s="150">
        <v>1103</v>
      </c>
      <c r="G99" s="82">
        <v>116</v>
      </c>
      <c r="H99" s="149">
        <v>21.19</v>
      </c>
      <c r="I99" s="149">
        <v>38.42</v>
      </c>
      <c r="J99" s="149">
        <v>35.380000000000003</v>
      </c>
      <c r="K99" s="82"/>
      <c r="L99" s="151">
        <v>77.599999999999994</v>
      </c>
      <c r="M99" s="151">
        <v>151.39999999999998</v>
      </c>
      <c r="N99" s="152">
        <v>6921000</v>
      </c>
      <c r="O99" s="152">
        <v>326141800</v>
      </c>
      <c r="P99" s="153">
        <v>126580000</v>
      </c>
      <c r="Q99" s="153">
        <v>199570000</v>
      </c>
      <c r="R99" s="87">
        <f t="shared" si="2"/>
        <v>6921226.6777296215</v>
      </c>
      <c r="S99" s="152">
        <v>316981800</v>
      </c>
      <c r="T99" s="87">
        <f t="shared" si="3"/>
        <v>13503527.306807533</v>
      </c>
      <c r="U99" s="152"/>
      <c r="V99" s="115" t="s">
        <v>1257</v>
      </c>
      <c r="W99" s="115" t="s">
        <v>1257</v>
      </c>
      <c r="X99" s="115" t="s">
        <v>772</v>
      </c>
    </row>
    <row r="100" spans="1:24">
      <c r="A100" s="135"/>
      <c r="B100" s="135">
        <v>24</v>
      </c>
      <c r="C100" s="82">
        <v>1</v>
      </c>
      <c r="D100" s="82">
        <v>11</v>
      </c>
      <c r="E100" s="82"/>
      <c r="F100" s="150">
        <v>1104</v>
      </c>
      <c r="G100" s="82">
        <v>117</v>
      </c>
      <c r="H100" s="149">
        <v>22.25</v>
      </c>
      <c r="I100" s="149">
        <v>40.340000000000003</v>
      </c>
      <c r="J100" s="149">
        <v>37.15</v>
      </c>
      <c r="K100" s="82"/>
      <c r="L100" s="151">
        <v>81.48</v>
      </c>
      <c r="M100" s="151">
        <v>158.97</v>
      </c>
      <c r="N100" s="152">
        <v>6998000</v>
      </c>
      <c r="O100" s="152">
        <v>346151820</v>
      </c>
      <c r="P100" s="153">
        <v>134340000</v>
      </c>
      <c r="Q100" s="153">
        <v>211810000</v>
      </c>
      <c r="R100" s="87">
        <f t="shared" si="2"/>
        <v>6998229.1996462764</v>
      </c>
      <c r="S100" s="152">
        <v>336533820</v>
      </c>
      <c r="T100" s="87">
        <f t="shared" si="3"/>
        <v>13653761.608588224</v>
      </c>
      <c r="U100" s="152"/>
      <c r="V100" s="115" t="s">
        <v>1257</v>
      </c>
      <c r="W100" s="115" t="s">
        <v>1257</v>
      </c>
      <c r="X100" s="115" t="s">
        <v>772</v>
      </c>
    </row>
    <row r="101" spans="1:24">
      <c r="A101" s="135"/>
      <c r="B101" s="135">
        <v>24</v>
      </c>
      <c r="C101" s="82">
        <v>1</v>
      </c>
      <c r="D101" s="82">
        <v>11</v>
      </c>
      <c r="E101" s="82"/>
      <c r="F101" s="150">
        <v>1105</v>
      </c>
      <c r="G101" s="82">
        <v>118</v>
      </c>
      <c r="H101" s="149">
        <v>36.5</v>
      </c>
      <c r="I101" s="149">
        <v>66.17</v>
      </c>
      <c r="J101" s="149">
        <v>60.95</v>
      </c>
      <c r="K101" s="82"/>
      <c r="L101" s="151">
        <v>133.66</v>
      </c>
      <c r="M101" s="151">
        <v>260.78000000000003</v>
      </c>
      <c r="N101" s="152">
        <v>6940000</v>
      </c>
      <c r="O101" s="152">
        <v>563274600</v>
      </c>
      <c r="P101" s="153">
        <v>218610000</v>
      </c>
      <c r="Q101" s="153">
        <v>344670000</v>
      </c>
      <c r="R101" s="87">
        <f t="shared" si="2"/>
        <v>6940356.2991888914</v>
      </c>
      <c r="S101" s="152">
        <v>547496600</v>
      </c>
      <c r="T101" s="87">
        <f t="shared" si="3"/>
        <v>13541120.123466102</v>
      </c>
      <c r="U101" s="152"/>
      <c r="V101" s="115" t="s">
        <v>1257</v>
      </c>
      <c r="W101" s="115" t="s">
        <v>1257</v>
      </c>
      <c r="X101" s="115" t="s">
        <v>772</v>
      </c>
    </row>
    <row r="102" spans="1:24">
      <c r="A102" s="135"/>
      <c r="B102" s="135">
        <v>24</v>
      </c>
      <c r="C102" s="82">
        <v>1</v>
      </c>
      <c r="D102" s="82">
        <v>11</v>
      </c>
      <c r="E102" s="82"/>
      <c r="F102" s="150">
        <v>1106</v>
      </c>
      <c r="G102" s="82">
        <v>119</v>
      </c>
      <c r="H102" s="149">
        <v>36.5</v>
      </c>
      <c r="I102" s="149">
        <v>66.17</v>
      </c>
      <c r="J102" s="149">
        <v>60.95</v>
      </c>
      <c r="K102" s="82"/>
      <c r="L102" s="151">
        <v>133.66</v>
      </c>
      <c r="M102" s="151">
        <v>260.78000000000003</v>
      </c>
      <c r="N102" s="152">
        <v>6940000</v>
      </c>
      <c r="O102" s="152">
        <v>563274600</v>
      </c>
      <c r="P102" s="153">
        <v>218610000</v>
      </c>
      <c r="Q102" s="153">
        <v>344670000</v>
      </c>
      <c r="R102" s="87">
        <f t="shared" si="2"/>
        <v>6940356.2991888914</v>
      </c>
      <c r="S102" s="152">
        <v>547496600</v>
      </c>
      <c r="T102" s="87">
        <f t="shared" si="3"/>
        <v>13541120.123466102</v>
      </c>
      <c r="U102" s="152"/>
      <c r="V102" s="115" t="s">
        <v>1257</v>
      </c>
      <c r="W102" s="115" t="s">
        <v>1257</v>
      </c>
      <c r="X102" s="115" t="s">
        <v>772</v>
      </c>
    </row>
    <row r="103" spans="1:24">
      <c r="A103" s="135"/>
      <c r="B103" s="135">
        <v>24</v>
      </c>
      <c r="C103" s="82">
        <v>1</v>
      </c>
      <c r="D103" s="82">
        <v>12</v>
      </c>
      <c r="E103" s="82"/>
      <c r="F103" s="150">
        <v>1201</v>
      </c>
      <c r="G103" s="82">
        <v>121</v>
      </c>
      <c r="H103" s="149">
        <v>20.13</v>
      </c>
      <c r="I103" s="149">
        <v>36.49</v>
      </c>
      <c r="J103" s="149">
        <v>33.619999999999997</v>
      </c>
      <c r="K103" s="82"/>
      <c r="L103" s="151">
        <v>73.72</v>
      </c>
      <c r="M103" s="151">
        <v>143.83000000000001</v>
      </c>
      <c r="N103" s="152">
        <v>7148000</v>
      </c>
      <c r="O103" s="152">
        <v>319711480</v>
      </c>
      <c r="P103" s="153">
        <v>124080000</v>
      </c>
      <c r="Q103" s="153">
        <v>195630000</v>
      </c>
      <c r="R103" s="87">
        <f t="shared" si="2"/>
        <v>7148234.1124709323</v>
      </c>
      <c r="S103" s="152">
        <v>311009480</v>
      </c>
      <c r="T103" s="87">
        <f t="shared" si="3"/>
        <v>13946425.83283633</v>
      </c>
      <c r="U103" s="152"/>
      <c r="V103" s="115" t="s">
        <v>1257</v>
      </c>
      <c r="W103" s="115" t="s">
        <v>1257</v>
      </c>
      <c r="X103" s="115" t="s">
        <v>772</v>
      </c>
    </row>
    <row r="104" spans="1:24">
      <c r="A104" s="135"/>
      <c r="B104" s="135">
        <v>24</v>
      </c>
      <c r="C104" s="82">
        <v>1</v>
      </c>
      <c r="D104" s="82">
        <v>12</v>
      </c>
      <c r="E104" s="82"/>
      <c r="F104" s="150">
        <v>1202</v>
      </c>
      <c r="G104" s="82">
        <v>122</v>
      </c>
      <c r="H104" s="149">
        <v>21.19</v>
      </c>
      <c r="I104" s="149">
        <v>38.42</v>
      </c>
      <c r="J104" s="149">
        <v>35.380000000000003</v>
      </c>
      <c r="K104" s="82"/>
      <c r="L104" s="151">
        <v>77.599999999999994</v>
      </c>
      <c r="M104" s="151">
        <v>151.39999999999998</v>
      </c>
      <c r="N104" s="152">
        <v>7071000</v>
      </c>
      <c r="O104" s="152">
        <v>333011800</v>
      </c>
      <c r="P104" s="153">
        <v>129240000</v>
      </c>
      <c r="Q104" s="153">
        <v>203770000</v>
      </c>
      <c r="R104" s="87">
        <f t="shared" si="2"/>
        <v>7071231.5905542774</v>
      </c>
      <c r="S104" s="152">
        <v>323851800</v>
      </c>
      <c r="T104" s="87">
        <f t="shared" si="3"/>
        <v>13796191.531055639</v>
      </c>
      <c r="U104" s="152"/>
      <c r="V104" s="115" t="s">
        <v>1257</v>
      </c>
      <c r="W104" s="115" t="s">
        <v>1257</v>
      </c>
      <c r="X104" s="115" t="s">
        <v>772</v>
      </c>
    </row>
    <row r="105" spans="1:24">
      <c r="A105" s="135"/>
      <c r="B105" s="135">
        <v>24</v>
      </c>
      <c r="C105" s="82">
        <v>1</v>
      </c>
      <c r="D105" s="82">
        <v>12</v>
      </c>
      <c r="E105" s="82"/>
      <c r="F105" s="150">
        <v>1203</v>
      </c>
      <c r="G105" s="82">
        <v>123</v>
      </c>
      <c r="H105" s="149">
        <v>21.19</v>
      </c>
      <c r="I105" s="149">
        <v>38.42</v>
      </c>
      <c r="J105" s="149">
        <v>35.380000000000003</v>
      </c>
      <c r="K105" s="82"/>
      <c r="L105" s="151">
        <v>77.599999999999994</v>
      </c>
      <c r="M105" s="151">
        <v>151.39999999999998</v>
      </c>
      <c r="N105" s="152">
        <v>7071000</v>
      </c>
      <c r="O105" s="152">
        <v>333011800</v>
      </c>
      <c r="P105" s="153">
        <v>129240000</v>
      </c>
      <c r="Q105" s="153">
        <v>203770000</v>
      </c>
      <c r="R105" s="87">
        <f t="shared" si="2"/>
        <v>7071231.5905542774</v>
      </c>
      <c r="S105" s="152">
        <v>323851800</v>
      </c>
      <c r="T105" s="87">
        <f t="shared" si="3"/>
        <v>13796191.531055639</v>
      </c>
      <c r="U105" s="152"/>
      <c r="V105" s="115" t="s">
        <v>1257</v>
      </c>
      <c r="W105" s="115" t="s">
        <v>1257</v>
      </c>
      <c r="X105" s="115" t="s">
        <v>772</v>
      </c>
    </row>
    <row r="106" spans="1:24">
      <c r="A106" s="135"/>
      <c r="B106" s="135">
        <v>24</v>
      </c>
      <c r="C106" s="82">
        <v>1</v>
      </c>
      <c r="D106" s="82">
        <v>12</v>
      </c>
      <c r="E106" s="82"/>
      <c r="F106" s="150">
        <v>1204</v>
      </c>
      <c r="G106" s="82">
        <v>124</v>
      </c>
      <c r="H106" s="149">
        <v>22.25</v>
      </c>
      <c r="I106" s="149">
        <v>40.340000000000003</v>
      </c>
      <c r="J106" s="149">
        <v>37.15</v>
      </c>
      <c r="K106" s="82"/>
      <c r="L106" s="151">
        <v>81.48</v>
      </c>
      <c r="M106" s="151">
        <v>158.97</v>
      </c>
      <c r="N106" s="152">
        <v>7148000</v>
      </c>
      <c r="O106" s="152">
        <v>353365320</v>
      </c>
      <c r="P106" s="153">
        <v>137140000</v>
      </c>
      <c r="Q106" s="153">
        <v>216220000</v>
      </c>
      <c r="R106" s="87">
        <f t="shared" si="2"/>
        <v>7148234.1124709323</v>
      </c>
      <c r="S106" s="152">
        <v>343747320</v>
      </c>
      <c r="T106" s="87">
        <f t="shared" si="3"/>
        <v>13946425.83283633</v>
      </c>
      <c r="U106" s="152"/>
      <c r="V106" s="115" t="s">
        <v>1257</v>
      </c>
      <c r="W106" s="115" t="s">
        <v>1257</v>
      </c>
      <c r="X106" s="115" t="s">
        <v>772</v>
      </c>
    </row>
    <row r="107" spans="1:24">
      <c r="A107" s="135"/>
      <c r="B107" s="135">
        <v>24</v>
      </c>
      <c r="C107" s="82">
        <v>1</v>
      </c>
      <c r="D107" s="82">
        <v>12</v>
      </c>
      <c r="E107" s="82"/>
      <c r="F107" s="150">
        <v>1205</v>
      </c>
      <c r="G107" s="82">
        <v>125</v>
      </c>
      <c r="H107" s="149">
        <v>36.5</v>
      </c>
      <c r="I107" s="149">
        <v>66.17</v>
      </c>
      <c r="J107" s="149">
        <v>60.95</v>
      </c>
      <c r="K107" s="82"/>
      <c r="L107" s="151">
        <v>133.66</v>
      </c>
      <c r="M107" s="151">
        <v>260.78000000000003</v>
      </c>
      <c r="N107" s="152">
        <v>7090000</v>
      </c>
      <c r="O107" s="152">
        <v>575108100</v>
      </c>
      <c r="P107" s="153">
        <v>223200000</v>
      </c>
      <c r="Q107" s="153">
        <v>351910000</v>
      </c>
      <c r="R107" s="87">
        <f t="shared" si="2"/>
        <v>7090364.000180006</v>
      </c>
      <c r="S107" s="152">
        <v>559330100</v>
      </c>
      <c r="T107" s="87">
        <f t="shared" si="3"/>
        <v>13833795.630457446</v>
      </c>
      <c r="U107" s="152"/>
      <c r="V107" s="115" t="s">
        <v>1257</v>
      </c>
      <c r="W107" s="115" t="s">
        <v>1257</v>
      </c>
      <c r="X107" s="115" t="s">
        <v>772</v>
      </c>
    </row>
    <row r="108" spans="1:24">
      <c r="A108" s="135"/>
      <c r="B108" s="135">
        <v>24</v>
      </c>
      <c r="C108" s="82">
        <v>1</v>
      </c>
      <c r="D108" s="82">
        <v>12</v>
      </c>
      <c r="E108" s="82"/>
      <c r="F108" s="150">
        <v>1206</v>
      </c>
      <c r="G108" s="82">
        <v>126</v>
      </c>
      <c r="H108" s="149">
        <v>36.5</v>
      </c>
      <c r="I108" s="149">
        <v>66.17</v>
      </c>
      <c r="J108" s="149">
        <v>60.95</v>
      </c>
      <c r="K108" s="82"/>
      <c r="L108" s="151">
        <v>133.66</v>
      </c>
      <c r="M108" s="151">
        <v>260.78000000000003</v>
      </c>
      <c r="N108" s="152">
        <v>7090000</v>
      </c>
      <c r="O108" s="152">
        <v>575108100</v>
      </c>
      <c r="P108" s="153">
        <v>223200000</v>
      </c>
      <c r="Q108" s="153">
        <v>351910000</v>
      </c>
      <c r="R108" s="87">
        <f t="shared" si="2"/>
        <v>7090364.000180006</v>
      </c>
      <c r="S108" s="152">
        <v>559330100</v>
      </c>
      <c r="T108" s="87">
        <f t="shared" si="3"/>
        <v>13833795.630457446</v>
      </c>
      <c r="U108" s="152"/>
      <c r="V108" s="115" t="s">
        <v>1257</v>
      </c>
      <c r="W108" s="115" t="s">
        <v>1257</v>
      </c>
      <c r="X108" s="115" t="s">
        <v>772</v>
      </c>
    </row>
    <row r="109" spans="1:24">
      <c r="A109" s="135"/>
      <c r="B109" s="135">
        <v>24</v>
      </c>
      <c r="C109" s="82">
        <v>1</v>
      </c>
      <c r="D109" s="82">
        <v>13</v>
      </c>
      <c r="E109" s="82"/>
      <c r="F109" s="150">
        <v>1301</v>
      </c>
      <c r="G109" s="82">
        <v>128</v>
      </c>
      <c r="H109" s="149">
        <v>20.13</v>
      </c>
      <c r="I109" s="149">
        <v>36.49</v>
      </c>
      <c r="J109" s="149">
        <v>33.619999999999997</v>
      </c>
      <c r="K109" s="82"/>
      <c r="L109" s="151">
        <v>73.72</v>
      </c>
      <c r="M109" s="151">
        <v>143.83000000000001</v>
      </c>
      <c r="N109" s="152">
        <v>7298000</v>
      </c>
      <c r="O109" s="152">
        <v>326237980</v>
      </c>
      <c r="P109" s="153">
        <v>126610000</v>
      </c>
      <c r="Q109" s="153">
        <v>199630000</v>
      </c>
      <c r="R109" s="87">
        <f t="shared" si="2"/>
        <v>7298239.0252955882</v>
      </c>
      <c r="S109" s="152">
        <v>317535980</v>
      </c>
      <c r="T109" s="87">
        <f t="shared" si="3"/>
        <v>14239090.057084434</v>
      </c>
      <c r="U109" s="152"/>
      <c r="V109" s="115" t="s">
        <v>1257</v>
      </c>
      <c r="W109" s="115" t="s">
        <v>1257</v>
      </c>
      <c r="X109" s="115" t="s">
        <v>772</v>
      </c>
    </row>
    <row r="110" spans="1:24">
      <c r="A110" s="135"/>
      <c r="B110" s="135">
        <v>24</v>
      </c>
      <c r="C110" s="82">
        <v>1</v>
      </c>
      <c r="D110" s="82">
        <v>13</v>
      </c>
      <c r="E110" s="82"/>
      <c r="F110" s="150">
        <v>1302</v>
      </c>
      <c r="G110" s="82">
        <v>129</v>
      </c>
      <c r="H110" s="149">
        <v>21.19</v>
      </c>
      <c r="I110" s="149">
        <v>38.42</v>
      </c>
      <c r="J110" s="149">
        <v>35.380000000000003</v>
      </c>
      <c r="K110" s="82"/>
      <c r="L110" s="151">
        <v>77.599999999999994</v>
      </c>
      <c r="M110" s="151">
        <v>151.39999999999998</v>
      </c>
      <c r="N110" s="152">
        <v>7221000</v>
      </c>
      <c r="O110" s="152">
        <v>339881800</v>
      </c>
      <c r="P110" s="153">
        <v>131910000</v>
      </c>
      <c r="Q110" s="153">
        <v>207970000</v>
      </c>
      <c r="R110" s="87">
        <f t="shared" si="2"/>
        <v>7221236.5033789333</v>
      </c>
      <c r="S110" s="152">
        <v>330721800</v>
      </c>
      <c r="T110" s="87">
        <f t="shared" si="3"/>
        <v>14088855.755303742</v>
      </c>
      <c r="U110" s="152"/>
      <c r="V110" s="115" t="s">
        <v>1257</v>
      </c>
      <c r="W110" s="115" t="s">
        <v>1257</v>
      </c>
      <c r="X110" s="115" t="s">
        <v>772</v>
      </c>
    </row>
    <row r="111" spans="1:24">
      <c r="A111" s="135"/>
      <c r="B111" s="135">
        <v>24</v>
      </c>
      <c r="C111" s="82">
        <v>1</v>
      </c>
      <c r="D111" s="82">
        <v>13</v>
      </c>
      <c r="E111" s="82"/>
      <c r="F111" s="150">
        <v>1303</v>
      </c>
      <c r="G111" s="82">
        <v>130</v>
      </c>
      <c r="H111" s="149">
        <v>21.19</v>
      </c>
      <c r="I111" s="149">
        <v>38.42</v>
      </c>
      <c r="J111" s="149">
        <v>35.380000000000003</v>
      </c>
      <c r="K111" s="82"/>
      <c r="L111" s="151">
        <v>77.599999999999994</v>
      </c>
      <c r="M111" s="151">
        <v>151.39999999999998</v>
      </c>
      <c r="N111" s="152">
        <v>7221000</v>
      </c>
      <c r="O111" s="152">
        <v>339881800</v>
      </c>
      <c r="P111" s="153">
        <v>131910000</v>
      </c>
      <c r="Q111" s="153">
        <v>207970000</v>
      </c>
      <c r="R111" s="87">
        <f t="shared" si="2"/>
        <v>7221236.5033789333</v>
      </c>
      <c r="S111" s="152">
        <v>330721800</v>
      </c>
      <c r="T111" s="87">
        <f t="shared" si="3"/>
        <v>14088855.755303742</v>
      </c>
      <c r="U111" s="152"/>
      <c r="V111" s="115" t="s">
        <v>1257</v>
      </c>
      <c r="W111" s="115" t="s">
        <v>1257</v>
      </c>
      <c r="X111" s="115" t="s">
        <v>772</v>
      </c>
    </row>
    <row r="112" spans="1:24">
      <c r="A112" s="135"/>
      <c r="B112" s="135">
        <v>24</v>
      </c>
      <c r="C112" s="82">
        <v>1</v>
      </c>
      <c r="D112" s="82">
        <v>13</v>
      </c>
      <c r="E112" s="82"/>
      <c r="F112" s="150">
        <v>1304</v>
      </c>
      <c r="G112" s="82">
        <v>131</v>
      </c>
      <c r="H112" s="149">
        <v>22.25</v>
      </c>
      <c r="I112" s="149">
        <v>40.340000000000003</v>
      </c>
      <c r="J112" s="149">
        <v>37.15</v>
      </c>
      <c r="K112" s="82"/>
      <c r="L112" s="151">
        <v>81.48</v>
      </c>
      <c r="M112" s="151">
        <v>158.97</v>
      </c>
      <c r="N112" s="152">
        <v>7298000</v>
      </c>
      <c r="O112" s="152">
        <v>360578820</v>
      </c>
      <c r="P112" s="153">
        <v>139940000</v>
      </c>
      <c r="Q112" s="153">
        <v>220640000</v>
      </c>
      <c r="R112" s="87">
        <f t="shared" si="2"/>
        <v>7298239.0252955882</v>
      </c>
      <c r="S112" s="152">
        <v>350960820</v>
      </c>
      <c r="T112" s="87">
        <f t="shared" si="3"/>
        <v>14239090.057084434</v>
      </c>
      <c r="U112" s="152"/>
      <c r="V112" s="115" t="s">
        <v>1257</v>
      </c>
      <c r="W112" s="115" t="s">
        <v>1257</v>
      </c>
      <c r="X112" s="115" t="s">
        <v>772</v>
      </c>
    </row>
    <row r="113" spans="1:24">
      <c r="A113" s="135"/>
      <c r="B113" s="135">
        <v>24</v>
      </c>
      <c r="C113" s="82">
        <v>1</v>
      </c>
      <c r="D113" s="82">
        <v>13</v>
      </c>
      <c r="E113" s="82"/>
      <c r="F113" s="150">
        <v>1305</v>
      </c>
      <c r="G113" s="82">
        <v>132</v>
      </c>
      <c r="H113" s="149">
        <v>36.5</v>
      </c>
      <c r="I113" s="149">
        <v>66.17</v>
      </c>
      <c r="J113" s="149">
        <v>60.95</v>
      </c>
      <c r="K113" s="82"/>
      <c r="L113" s="151">
        <v>133.66</v>
      </c>
      <c r="M113" s="151">
        <v>260.78000000000003</v>
      </c>
      <c r="N113" s="152">
        <v>7240000</v>
      </c>
      <c r="O113" s="152">
        <v>586941600</v>
      </c>
      <c r="P113" s="153">
        <v>227790000</v>
      </c>
      <c r="Q113" s="153">
        <v>359150000</v>
      </c>
      <c r="R113" s="87">
        <f t="shared" si="2"/>
        <v>7240371.7011711206</v>
      </c>
      <c r="S113" s="152">
        <v>571163600</v>
      </c>
      <c r="T113" s="87">
        <f t="shared" si="3"/>
        <v>14126471.137448788</v>
      </c>
      <c r="U113" s="152"/>
      <c r="V113" s="115" t="s">
        <v>1257</v>
      </c>
      <c r="W113" s="115" t="s">
        <v>1257</v>
      </c>
      <c r="X113" s="115" t="s">
        <v>772</v>
      </c>
    </row>
    <row r="114" spans="1:24">
      <c r="A114" s="135"/>
      <c r="B114" s="135">
        <v>24</v>
      </c>
      <c r="C114" s="82">
        <v>1</v>
      </c>
      <c r="D114" s="82">
        <v>13</v>
      </c>
      <c r="E114" s="82"/>
      <c r="F114" s="150">
        <v>1306</v>
      </c>
      <c r="G114" s="82">
        <v>133</v>
      </c>
      <c r="H114" s="149">
        <v>36.5</v>
      </c>
      <c r="I114" s="149">
        <v>66.17</v>
      </c>
      <c r="J114" s="149">
        <v>60.95</v>
      </c>
      <c r="K114" s="82"/>
      <c r="L114" s="151">
        <v>133.66</v>
      </c>
      <c r="M114" s="151">
        <v>260.78000000000003</v>
      </c>
      <c r="N114" s="152">
        <v>7240000</v>
      </c>
      <c r="O114" s="152">
        <v>586941600</v>
      </c>
      <c r="P114" s="153">
        <v>227790000</v>
      </c>
      <c r="Q114" s="153">
        <v>359150000</v>
      </c>
      <c r="R114" s="87">
        <f t="shared" si="2"/>
        <v>7240371.7011711206</v>
      </c>
      <c r="S114" s="152">
        <v>571163600</v>
      </c>
      <c r="T114" s="87">
        <f t="shared" si="3"/>
        <v>14126471.137448788</v>
      </c>
      <c r="U114" s="152"/>
      <c r="V114" s="115" t="s">
        <v>1257</v>
      </c>
      <c r="W114" s="115" t="s">
        <v>1257</v>
      </c>
      <c r="X114" s="115" t="s">
        <v>772</v>
      </c>
    </row>
    <row r="115" spans="1:24">
      <c r="A115" s="135"/>
      <c r="B115" s="135">
        <v>24</v>
      </c>
      <c r="C115" s="82">
        <v>3</v>
      </c>
      <c r="D115" s="82">
        <v>14</v>
      </c>
      <c r="E115" s="82"/>
      <c r="F115" s="150">
        <v>1401</v>
      </c>
      <c r="G115" s="82">
        <v>135</v>
      </c>
      <c r="H115" s="149">
        <v>20.13</v>
      </c>
      <c r="I115" s="149">
        <v>36.49</v>
      </c>
      <c r="J115" s="149">
        <v>33.619999999999997</v>
      </c>
      <c r="K115" s="82"/>
      <c r="L115" s="151">
        <v>73.72</v>
      </c>
      <c r="M115" s="151">
        <v>143.83000000000001</v>
      </c>
      <c r="N115" s="152">
        <v>7600000</v>
      </c>
      <c r="O115" s="152">
        <v>330676000</v>
      </c>
      <c r="P115" s="153">
        <v>128340000</v>
      </c>
      <c r="Q115" s="153">
        <v>202340000</v>
      </c>
      <c r="R115" s="87">
        <f t="shared" si="2"/>
        <v>7600248.9164492283</v>
      </c>
      <c r="S115" s="152">
        <v>330676000</v>
      </c>
      <c r="T115" s="87">
        <f t="shared" si="3"/>
        <v>14828320.695237285</v>
      </c>
      <c r="U115" s="152"/>
      <c r="V115" s="115" t="s">
        <v>1257</v>
      </c>
      <c r="W115" s="115" t="s">
        <v>1257</v>
      </c>
      <c r="X115" s="115" t="s">
        <v>772</v>
      </c>
    </row>
    <row r="116" spans="1:24">
      <c r="A116" s="135"/>
      <c r="B116" s="135">
        <v>24</v>
      </c>
      <c r="C116" s="82">
        <v>3</v>
      </c>
      <c r="D116" s="82">
        <v>14</v>
      </c>
      <c r="E116" s="82"/>
      <c r="F116" s="150">
        <v>1402</v>
      </c>
      <c r="G116" s="82">
        <v>136</v>
      </c>
      <c r="H116" s="149">
        <v>21.19</v>
      </c>
      <c r="I116" s="149">
        <v>38.42</v>
      </c>
      <c r="J116" s="149">
        <v>35.380000000000003</v>
      </c>
      <c r="K116" s="82"/>
      <c r="L116" s="151">
        <v>77.599999999999994</v>
      </c>
      <c r="M116" s="151">
        <v>151.39999999999998</v>
      </c>
      <c r="N116" s="152">
        <v>7400000</v>
      </c>
      <c r="O116" s="152">
        <v>338920000</v>
      </c>
      <c r="P116" s="153">
        <v>131530000</v>
      </c>
      <c r="Q116" s="153">
        <v>207390000</v>
      </c>
      <c r="R116" s="87">
        <f t="shared" si="2"/>
        <v>7400242.3660163563</v>
      </c>
      <c r="S116" s="152">
        <v>338920000</v>
      </c>
      <c r="T116" s="87">
        <f t="shared" si="3"/>
        <v>14438101.729573147</v>
      </c>
      <c r="U116" s="152"/>
      <c r="V116" s="115" t="s">
        <v>1257</v>
      </c>
      <c r="W116" s="115" t="s">
        <v>1257</v>
      </c>
      <c r="X116" s="115" t="s">
        <v>772</v>
      </c>
    </row>
    <row r="117" spans="1:24">
      <c r="A117" s="135"/>
      <c r="B117" s="135">
        <v>24</v>
      </c>
      <c r="C117" s="82">
        <v>3</v>
      </c>
      <c r="D117" s="82">
        <v>14</v>
      </c>
      <c r="E117" s="82"/>
      <c r="F117" s="150">
        <v>1403</v>
      </c>
      <c r="G117" s="82">
        <v>137</v>
      </c>
      <c r="H117" s="149">
        <v>21.19</v>
      </c>
      <c r="I117" s="149">
        <v>38.42</v>
      </c>
      <c r="J117" s="149">
        <v>35.380000000000003</v>
      </c>
      <c r="K117" s="82"/>
      <c r="L117" s="151">
        <v>77.599999999999994</v>
      </c>
      <c r="M117" s="151">
        <v>151.39999999999998</v>
      </c>
      <c r="N117" s="152">
        <v>7400000</v>
      </c>
      <c r="O117" s="152">
        <v>338920000</v>
      </c>
      <c r="P117" s="153">
        <v>131530000</v>
      </c>
      <c r="Q117" s="153">
        <v>207390000</v>
      </c>
      <c r="R117" s="87">
        <f t="shared" si="2"/>
        <v>7400242.3660163563</v>
      </c>
      <c r="S117" s="152">
        <v>338920000</v>
      </c>
      <c r="T117" s="87">
        <f t="shared" si="3"/>
        <v>14438101.729573147</v>
      </c>
      <c r="U117" s="152"/>
      <c r="V117" s="115" t="s">
        <v>1257</v>
      </c>
      <c r="W117" s="115" t="s">
        <v>1257</v>
      </c>
      <c r="X117" s="115" t="s">
        <v>772</v>
      </c>
    </row>
    <row r="118" spans="1:24">
      <c r="A118" s="135"/>
      <c r="B118" s="135">
        <v>24</v>
      </c>
      <c r="C118" s="82">
        <v>3</v>
      </c>
      <c r="D118" s="82">
        <v>14</v>
      </c>
      <c r="E118" s="82"/>
      <c r="F118" s="150">
        <v>1404</v>
      </c>
      <c r="G118" s="82">
        <v>138</v>
      </c>
      <c r="H118" s="149">
        <v>22.25</v>
      </c>
      <c r="I118" s="149">
        <v>40.340000000000003</v>
      </c>
      <c r="J118" s="149">
        <v>37.15</v>
      </c>
      <c r="K118" s="82"/>
      <c r="L118" s="151">
        <v>81.48</v>
      </c>
      <c r="M118" s="151">
        <v>158.97</v>
      </c>
      <c r="N118" s="152">
        <v>7600000</v>
      </c>
      <c r="O118" s="152">
        <v>365484000</v>
      </c>
      <c r="P118" s="153">
        <v>141840000</v>
      </c>
      <c r="Q118" s="153">
        <v>223640000</v>
      </c>
      <c r="R118" s="87">
        <f t="shared" si="2"/>
        <v>7600248.9164492283</v>
      </c>
      <c r="S118" s="152">
        <v>365484000</v>
      </c>
      <c r="T118" s="87">
        <f t="shared" si="3"/>
        <v>14828320.695237283</v>
      </c>
      <c r="U118" s="152"/>
      <c r="V118" s="115" t="s">
        <v>1257</v>
      </c>
      <c r="W118" s="115" t="s">
        <v>1257</v>
      </c>
      <c r="X118" s="115" t="s">
        <v>772</v>
      </c>
    </row>
    <row r="119" spans="1:24">
      <c r="A119" s="135"/>
      <c r="B119" s="135">
        <v>24</v>
      </c>
      <c r="C119" s="82">
        <v>3</v>
      </c>
      <c r="D119" s="82">
        <v>14</v>
      </c>
      <c r="E119" s="82"/>
      <c r="F119" s="150">
        <v>1405</v>
      </c>
      <c r="G119" s="82">
        <v>139</v>
      </c>
      <c r="H119" s="149">
        <v>36.5</v>
      </c>
      <c r="I119" s="149">
        <v>66.17</v>
      </c>
      <c r="J119" s="149">
        <v>60.95</v>
      </c>
      <c r="K119" s="82"/>
      <c r="L119" s="151">
        <v>133.66</v>
      </c>
      <c r="M119" s="151">
        <v>260.78000000000003</v>
      </c>
      <c r="N119" s="152">
        <v>7500000</v>
      </c>
      <c r="O119" s="152">
        <v>591675000</v>
      </c>
      <c r="P119" s="153">
        <v>229630000</v>
      </c>
      <c r="Q119" s="153">
        <v>362050000</v>
      </c>
      <c r="R119" s="87">
        <f t="shared" si="2"/>
        <v>7500385.0495557189</v>
      </c>
      <c r="S119" s="152">
        <v>591675000</v>
      </c>
      <c r="T119" s="87">
        <f t="shared" si="3"/>
        <v>14633775.349567113</v>
      </c>
      <c r="U119" s="152"/>
      <c r="V119" s="115" t="s">
        <v>1257</v>
      </c>
      <c r="W119" s="115" t="s">
        <v>1257</v>
      </c>
      <c r="X119" s="115" t="s">
        <v>772</v>
      </c>
    </row>
    <row r="120" spans="1:24">
      <c r="A120" s="135"/>
      <c r="B120" s="135">
        <v>24</v>
      </c>
      <c r="C120" s="82">
        <v>3</v>
      </c>
      <c r="D120" s="82">
        <v>14</v>
      </c>
      <c r="E120" s="82"/>
      <c r="F120" s="150">
        <v>1406</v>
      </c>
      <c r="G120" s="82">
        <v>140</v>
      </c>
      <c r="H120" s="149">
        <v>36.5</v>
      </c>
      <c r="I120" s="149">
        <v>66.17</v>
      </c>
      <c r="J120" s="149">
        <v>60.95</v>
      </c>
      <c r="K120" s="82"/>
      <c r="L120" s="151">
        <v>133.66</v>
      </c>
      <c r="M120" s="151">
        <v>260.78000000000003</v>
      </c>
      <c r="N120" s="152">
        <v>7500000</v>
      </c>
      <c r="O120" s="152">
        <v>591675000</v>
      </c>
      <c r="P120" s="153">
        <v>229630000</v>
      </c>
      <c r="Q120" s="153">
        <v>362050000</v>
      </c>
      <c r="R120" s="87">
        <f t="shared" si="2"/>
        <v>7500385.0495557189</v>
      </c>
      <c r="S120" s="152">
        <v>591675000</v>
      </c>
      <c r="T120" s="87">
        <f t="shared" si="3"/>
        <v>14633775.349567113</v>
      </c>
      <c r="U120" s="152"/>
      <c r="V120" s="115" t="s">
        <v>1257</v>
      </c>
      <c r="W120" s="115" t="s">
        <v>1257</v>
      </c>
      <c r="X120" s="115" t="s">
        <v>772</v>
      </c>
    </row>
  </sheetData>
  <phoneticPr fontId="3" type="noConversion"/>
  <pageMargins left="0.51181102362204722" right="0.11811023622047245" top="0.55118110236220474" bottom="0.15748031496062992" header="0.31496062992125984" footer="0.31496062992125984"/>
  <pageSetup paperSize="9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X221"/>
  <sheetViews>
    <sheetView zoomScale="90" zoomScaleNormal="90" workbookViewId="0">
      <selection sqref="A1:XFD1"/>
    </sheetView>
  </sheetViews>
  <sheetFormatPr defaultRowHeight="11.25"/>
  <cols>
    <col min="1" max="1" width="7.1640625" style="88" bestFit="1" customWidth="1"/>
    <col min="2" max="2" width="7.83203125" style="88" bestFit="1" customWidth="1"/>
    <col min="3" max="3" width="6.33203125" style="88" bestFit="1" customWidth="1"/>
    <col min="4" max="4" width="4.5" style="88" bestFit="1" customWidth="1"/>
    <col min="5" max="5" width="6.33203125" style="88" bestFit="1" customWidth="1"/>
    <col min="6" max="6" width="8.83203125" style="94" bestFit="1" customWidth="1"/>
    <col min="7" max="7" width="6.33203125" style="94" bestFit="1" customWidth="1"/>
    <col min="8" max="10" width="13.5" style="95" bestFit="1" customWidth="1"/>
    <col min="11" max="11" width="8.33203125" style="95" bestFit="1" customWidth="1"/>
    <col min="12" max="12" width="10" style="88" bestFit="1" customWidth="1"/>
    <col min="13" max="13" width="11.6640625" style="88" bestFit="1" customWidth="1"/>
    <col min="14" max="14" width="13.1640625" style="93" bestFit="1" customWidth="1"/>
    <col min="15" max="15" width="16.33203125" style="93" bestFit="1" customWidth="1"/>
    <col min="16" max="16" width="14.5" style="93" bestFit="1" customWidth="1"/>
    <col min="17" max="17" width="16.33203125" style="93" bestFit="1" customWidth="1"/>
    <col min="18" max="18" width="16.33203125" style="93" customWidth="1"/>
    <col min="19" max="19" width="16.33203125" style="93" bestFit="1" customWidth="1"/>
    <col min="20" max="20" width="16.33203125" style="93" customWidth="1"/>
    <col min="21" max="21" width="8.33203125" style="93" bestFit="1" customWidth="1"/>
    <col min="22" max="23" width="8.6640625" style="116" bestFit="1" customWidth="1"/>
    <col min="24" max="24" width="12.5" style="116" bestFit="1" customWidth="1"/>
    <col min="25" max="16384" width="9.33203125" style="88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85"/>
      <c r="B2" s="85">
        <v>25</v>
      </c>
      <c r="C2" s="82">
        <v>5</v>
      </c>
      <c r="D2" s="82">
        <v>-3</v>
      </c>
      <c r="E2" s="82"/>
      <c r="F2" s="83" t="s">
        <v>1922</v>
      </c>
      <c r="G2" s="83" t="s">
        <v>1095</v>
      </c>
      <c r="H2" s="86">
        <v>11.35</v>
      </c>
      <c r="I2" s="86">
        <v>18.97</v>
      </c>
      <c r="J2" s="86">
        <v>18.29</v>
      </c>
      <c r="K2" s="86"/>
      <c r="L2" s="117">
        <v>44.2</v>
      </c>
      <c r="M2" s="117">
        <v>81.460000000000008</v>
      </c>
      <c r="N2" s="87">
        <f>O2/(M2*0.3025)</f>
        <v>2949986.7250597375</v>
      </c>
      <c r="O2" s="87">
        <v>72692540.383568287</v>
      </c>
      <c r="P2" s="87">
        <v>25442389.134248897</v>
      </c>
      <c r="Q2" s="87">
        <v>47250151.249319389</v>
      </c>
      <c r="R2" s="87">
        <f>S2/(M2*0.3025)</f>
        <v>2949986.7250597375</v>
      </c>
      <c r="S2" s="87">
        <v>72692540.383568287</v>
      </c>
      <c r="T2" s="87">
        <f>S2/(L2*0.3025)</f>
        <v>5436785.489216431</v>
      </c>
      <c r="U2" s="87"/>
      <c r="V2" s="115" t="s">
        <v>1257</v>
      </c>
      <c r="W2" s="115" t="s">
        <v>1257</v>
      </c>
      <c r="X2" s="115" t="s">
        <v>772</v>
      </c>
    </row>
    <row r="3" spans="1:24">
      <c r="A3" s="85"/>
      <c r="B3" s="85">
        <v>25</v>
      </c>
      <c r="C3" s="82">
        <v>5</v>
      </c>
      <c r="D3" s="82">
        <v>-3</v>
      </c>
      <c r="E3" s="82"/>
      <c r="F3" s="83" t="s">
        <v>1923</v>
      </c>
      <c r="G3" s="83" t="s">
        <v>1095</v>
      </c>
      <c r="H3" s="86">
        <v>6.68</v>
      </c>
      <c r="I3" s="86">
        <v>11.18</v>
      </c>
      <c r="J3" s="86">
        <v>10.78</v>
      </c>
      <c r="K3" s="86"/>
      <c r="L3" s="117">
        <v>26.04</v>
      </c>
      <c r="M3" s="117">
        <v>48</v>
      </c>
      <c r="N3" s="87">
        <v>2950000</v>
      </c>
      <c r="O3" s="87">
        <v>42833807.247867383</v>
      </c>
      <c r="P3" s="87">
        <v>14991832.536753584</v>
      </c>
      <c r="Q3" s="87">
        <v>27841974.711113803</v>
      </c>
      <c r="R3" s="87">
        <f t="shared" ref="R3:R66" si="0">S3/(M3*0.3025)</f>
        <v>2949986.725059737</v>
      </c>
      <c r="S3" s="87">
        <v>42833807.247867383</v>
      </c>
      <c r="T3" s="87">
        <f t="shared" ref="T3:T66" si="1">S3/(L3*0.3025)</f>
        <v>5437763.5484972112</v>
      </c>
      <c r="U3" s="87"/>
      <c r="V3" s="115" t="s">
        <v>1257</v>
      </c>
      <c r="W3" s="115" t="s">
        <v>1257</v>
      </c>
      <c r="X3" s="115" t="s">
        <v>772</v>
      </c>
    </row>
    <row r="4" spans="1:24">
      <c r="A4" s="85"/>
      <c r="B4" s="85">
        <v>25</v>
      </c>
      <c r="C4" s="82">
        <v>5</v>
      </c>
      <c r="D4" s="82">
        <v>-3</v>
      </c>
      <c r="E4" s="82"/>
      <c r="F4" s="83" t="s">
        <v>2048</v>
      </c>
      <c r="G4" s="83" t="s">
        <v>1095</v>
      </c>
      <c r="H4" s="86">
        <v>6.65</v>
      </c>
      <c r="I4" s="86">
        <v>11.12</v>
      </c>
      <c r="J4" s="86">
        <v>10.73</v>
      </c>
      <c r="K4" s="86"/>
      <c r="L4" s="117">
        <v>25.92</v>
      </c>
      <c r="M4" s="117">
        <v>47.77</v>
      </c>
      <c r="N4" s="87">
        <v>2950000</v>
      </c>
      <c r="O4" s="87">
        <v>42628561.92147135</v>
      </c>
      <c r="P4" s="87">
        <v>14919996.672514971</v>
      </c>
      <c r="Q4" s="87">
        <v>27708565.248956379</v>
      </c>
      <c r="R4" s="87">
        <f t="shared" si="0"/>
        <v>2949986.725059737</v>
      </c>
      <c r="S4" s="87">
        <v>42628561.92147135</v>
      </c>
      <c r="T4" s="87">
        <f t="shared" si="1"/>
        <v>5436761.800003998</v>
      </c>
      <c r="U4" s="87"/>
      <c r="V4" s="115" t="s">
        <v>1257</v>
      </c>
      <c r="W4" s="115" t="s">
        <v>1257</v>
      </c>
      <c r="X4" s="115" t="s">
        <v>772</v>
      </c>
    </row>
    <row r="5" spans="1:24">
      <c r="A5" s="85"/>
      <c r="B5" s="85">
        <v>25</v>
      </c>
      <c r="C5" s="82">
        <v>5</v>
      </c>
      <c r="D5" s="82">
        <v>-2</v>
      </c>
      <c r="E5" s="82"/>
      <c r="F5" s="83" t="s">
        <v>1924</v>
      </c>
      <c r="G5" s="83" t="s">
        <v>1095</v>
      </c>
      <c r="H5" s="86">
        <v>19.22</v>
      </c>
      <c r="I5" s="86">
        <v>32.130000000000003</v>
      </c>
      <c r="J5" s="86">
        <v>30.98</v>
      </c>
      <c r="K5" s="86"/>
      <c r="L5" s="117">
        <v>74.86</v>
      </c>
      <c r="M5" s="117">
        <v>137.97</v>
      </c>
      <c r="N5" s="87">
        <v>3200000</v>
      </c>
      <c r="O5" s="87">
        <v>133554359.00538446</v>
      </c>
      <c r="P5" s="87">
        <v>46744025.651884563</v>
      </c>
      <c r="Q5" s="87">
        <v>86810333.353499904</v>
      </c>
      <c r="R5" s="87">
        <f t="shared" si="0"/>
        <v>3199985.6000647992</v>
      </c>
      <c r="S5" s="87">
        <v>133554359.00538446</v>
      </c>
      <c r="T5" s="87">
        <f t="shared" si="1"/>
        <v>5897702.5546478815</v>
      </c>
      <c r="U5" s="87"/>
      <c r="V5" s="115" t="s">
        <v>1257</v>
      </c>
      <c r="W5" s="115" t="s">
        <v>1257</v>
      </c>
      <c r="X5" s="115" t="s">
        <v>772</v>
      </c>
    </row>
    <row r="6" spans="1:24">
      <c r="A6" s="85"/>
      <c r="B6" s="85">
        <v>25</v>
      </c>
      <c r="C6" s="82">
        <v>5</v>
      </c>
      <c r="D6" s="82">
        <v>-2</v>
      </c>
      <c r="E6" s="82"/>
      <c r="F6" s="83" t="s">
        <v>1925</v>
      </c>
      <c r="G6" s="83" t="s">
        <v>1095</v>
      </c>
      <c r="H6" s="86">
        <v>13.28</v>
      </c>
      <c r="I6" s="86">
        <v>22.21</v>
      </c>
      <c r="J6" s="86">
        <v>21.41</v>
      </c>
      <c r="K6" s="86"/>
      <c r="L6" s="117">
        <v>51.74</v>
      </c>
      <c r="M6" s="117">
        <v>95.360000000000014</v>
      </c>
      <c r="N6" s="87">
        <v>3200000</v>
      </c>
      <c r="O6" s="87">
        <v>92308064.613709241</v>
      </c>
      <c r="P6" s="87">
        <v>32307822.614798233</v>
      </c>
      <c r="Q6" s="87">
        <v>60000241.998911008</v>
      </c>
      <c r="R6" s="87">
        <f t="shared" si="0"/>
        <v>3199985.6000647997</v>
      </c>
      <c r="S6" s="87">
        <v>92308064.613709241</v>
      </c>
      <c r="T6" s="87">
        <f t="shared" si="1"/>
        <v>5897770.1357205119</v>
      </c>
      <c r="U6" s="87"/>
      <c r="V6" s="115" t="s">
        <v>1257</v>
      </c>
      <c r="W6" s="115" t="s">
        <v>1257</v>
      </c>
      <c r="X6" s="115" t="s">
        <v>772</v>
      </c>
    </row>
    <row r="7" spans="1:24">
      <c r="A7" s="85"/>
      <c r="B7" s="85">
        <v>25</v>
      </c>
      <c r="C7" s="82">
        <v>5</v>
      </c>
      <c r="D7" s="82">
        <v>-2</v>
      </c>
      <c r="E7" s="82"/>
      <c r="F7" s="83" t="s">
        <v>2049</v>
      </c>
      <c r="G7" s="83" t="s">
        <v>1095</v>
      </c>
      <c r="H7" s="86">
        <v>15.73</v>
      </c>
      <c r="I7" s="86">
        <v>26.3</v>
      </c>
      <c r="J7" s="86">
        <v>25.36</v>
      </c>
      <c r="K7" s="86"/>
      <c r="L7" s="117">
        <v>61.28</v>
      </c>
      <c r="M7" s="117">
        <v>112.94</v>
      </c>
      <c r="N7" s="87">
        <v>3200000</v>
      </c>
      <c r="O7" s="87">
        <v>109325428.03557383</v>
      </c>
      <c r="P7" s="87">
        <v>38263899.812450834</v>
      </c>
      <c r="Q7" s="87">
        <v>71061528.223122999</v>
      </c>
      <c r="R7" s="87">
        <f t="shared" si="0"/>
        <v>3199985.6000647992</v>
      </c>
      <c r="S7" s="87">
        <v>109325428.03557383</v>
      </c>
      <c r="T7" s="87">
        <f t="shared" si="1"/>
        <v>5897623.591242142</v>
      </c>
      <c r="U7" s="87"/>
      <c r="V7" s="115" t="s">
        <v>1257</v>
      </c>
      <c r="W7" s="115" t="s">
        <v>1257</v>
      </c>
      <c r="X7" s="115" t="s">
        <v>772</v>
      </c>
    </row>
    <row r="8" spans="1:24">
      <c r="A8" s="85"/>
      <c r="B8" s="85">
        <v>25</v>
      </c>
      <c r="C8" s="82">
        <v>5</v>
      </c>
      <c r="D8" s="82">
        <v>-2</v>
      </c>
      <c r="E8" s="82"/>
      <c r="F8" s="83" t="s">
        <v>2239</v>
      </c>
      <c r="G8" s="83" t="s">
        <v>1095</v>
      </c>
      <c r="H8" s="86">
        <v>18.18</v>
      </c>
      <c r="I8" s="86">
        <v>30.4</v>
      </c>
      <c r="J8" s="86">
        <v>29.31</v>
      </c>
      <c r="K8" s="86"/>
      <c r="L8" s="117">
        <v>70.83</v>
      </c>
      <c r="M8" s="117">
        <v>130.54</v>
      </c>
      <c r="N8" s="87">
        <v>3200000</v>
      </c>
      <c r="O8" s="87">
        <v>126362151.37031882</v>
      </c>
      <c r="P8" s="87">
        <v>44226752.979611576</v>
      </c>
      <c r="Q8" s="87">
        <v>82135398.390707225</v>
      </c>
      <c r="R8" s="87">
        <f t="shared" si="0"/>
        <v>3199985.6000647997</v>
      </c>
      <c r="S8" s="87">
        <v>126362151.37031882</v>
      </c>
      <c r="T8" s="87">
        <f t="shared" si="1"/>
        <v>5897587.4662213605</v>
      </c>
      <c r="U8" s="87"/>
      <c r="V8" s="115" t="s">
        <v>1257</v>
      </c>
      <c r="W8" s="115" t="s">
        <v>1257</v>
      </c>
      <c r="X8" s="115" t="s">
        <v>772</v>
      </c>
    </row>
    <row r="9" spans="1:24">
      <c r="A9" s="85"/>
      <c r="B9" s="85">
        <v>25</v>
      </c>
      <c r="C9" s="82">
        <v>5</v>
      </c>
      <c r="D9" s="82">
        <v>-2</v>
      </c>
      <c r="E9" s="82"/>
      <c r="F9" s="83" t="s">
        <v>1309</v>
      </c>
      <c r="G9" s="83" t="s">
        <v>1095</v>
      </c>
      <c r="H9" s="86">
        <v>9.24</v>
      </c>
      <c r="I9" s="86">
        <v>15.45</v>
      </c>
      <c r="J9" s="86">
        <v>14.9</v>
      </c>
      <c r="K9" s="86"/>
      <c r="L9" s="117">
        <v>36</v>
      </c>
      <c r="M9" s="117">
        <v>66.349999999999994</v>
      </c>
      <c r="N9" s="87">
        <v>3200000</v>
      </c>
      <c r="O9" s="87">
        <v>64226510.98070059</v>
      </c>
      <c r="P9" s="87">
        <v>22479278.843245205</v>
      </c>
      <c r="Q9" s="87">
        <v>41747232.137455381</v>
      </c>
      <c r="R9" s="87">
        <f t="shared" si="0"/>
        <v>3199985.6000648001</v>
      </c>
      <c r="S9" s="87">
        <v>64226510.98070059</v>
      </c>
      <c r="T9" s="87">
        <f t="shared" si="1"/>
        <v>5897751.237897207</v>
      </c>
      <c r="U9" s="87"/>
      <c r="V9" s="115" t="s">
        <v>1257</v>
      </c>
      <c r="W9" s="115" t="s">
        <v>1257</v>
      </c>
      <c r="X9" s="115" t="s">
        <v>772</v>
      </c>
    </row>
    <row r="10" spans="1:24">
      <c r="A10" s="85"/>
      <c r="B10" s="85">
        <v>25</v>
      </c>
      <c r="C10" s="82">
        <v>5</v>
      </c>
      <c r="D10" s="82">
        <v>-2</v>
      </c>
      <c r="E10" s="82"/>
      <c r="F10" s="83" t="s">
        <v>1310</v>
      </c>
      <c r="G10" s="83" t="s">
        <v>1095</v>
      </c>
      <c r="H10" s="86">
        <v>9.24</v>
      </c>
      <c r="I10" s="86">
        <v>15.45</v>
      </c>
      <c r="J10" s="86">
        <v>14.9</v>
      </c>
      <c r="K10" s="86"/>
      <c r="L10" s="117">
        <v>36</v>
      </c>
      <c r="M10" s="117">
        <v>66.349999999999994</v>
      </c>
      <c r="N10" s="87">
        <v>3200000</v>
      </c>
      <c r="O10" s="87">
        <v>64226510.98070059</v>
      </c>
      <c r="P10" s="87">
        <v>22479278.843245205</v>
      </c>
      <c r="Q10" s="87">
        <v>41747232.137455381</v>
      </c>
      <c r="R10" s="87">
        <f t="shared" si="0"/>
        <v>3199985.6000648001</v>
      </c>
      <c r="S10" s="87">
        <v>64226510.98070059</v>
      </c>
      <c r="T10" s="87">
        <f t="shared" si="1"/>
        <v>5897751.237897207</v>
      </c>
      <c r="U10" s="87"/>
      <c r="V10" s="115" t="s">
        <v>1257</v>
      </c>
      <c r="W10" s="115" t="s">
        <v>1257</v>
      </c>
      <c r="X10" s="115" t="s">
        <v>772</v>
      </c>
    </row>
    <row r="11" spans="1:24">
      <c r="A11" s="85"/>
      <c r="B11" s="85">
        <v>25</v>
      </c>
      <c r="C11" s="82">
        <v>5</v>
      </c>
      <c r="D11" s="82">
        <v>-2</v>
      </c>
      <c r="E11" s="82"/>
      <c r="F11" s="83" t="s">
        <v>1311</v>
      </c>
      <c r="G11" s="83" t="s">
        <v>1095</v>
      </c>
      <c r="H11" s="86">
        <v>15.09</v>
      </c>
      <c r="I11" s="86">
        <v>25.24</v>
      </c>
      <c r="J11" s="86">
        <v>24.33</v>
      </c>
      <c r="K11" s="86"/>
      <c r="L11" s="117">
        <v>58.8</v>
      </c>
      <c r="M11" s="117">
        <v>108.36999999999999</v>
      </c>
      <c r="N11" s="87">
        <v>3200000</v>
      </c>
      <c r="O11" s="87">
        <v>104901687.94240424</v>
      </c>
      <c r="P11" s="87">
        <v>36715590.779841483</v>
      </c>
      <c r="Q11" s="87">
        <v>68186097.162562758</v>
      </c>
      <c r="R11" s="87">
        <f t="shared" si="0"/>
        <v>3199985.6000647997</v>
      </c>
      <c r="S11" s="87">
        <v>104901687.94240424</v>
      </c>
      <c r="T11" s="87">
        <f t="shared" si="1"/>
        <v>5897660.5353575218</v>
      </c>
      <c r="U11" s="87"/>
      <c r="V11" s="115" t="s">
        <v>1257</v>
      </c>
      <c r="W11" s="115" t="s">
        <v>1257</v>
      </c>
      <c r="X11" s="115" t="s">
        <v>772</v>
      </c>
    </row>
    <row r="12" spans="1:24">
      <c r="A12" s="85"/>
      <c r="B12" s="85">
        <v>25</v>
      </c>
      <c r="C12" s="82">
        <v>5</v>
      </c>
      <c r="D12" s="82">
        <v>-2</v>
      </c>
      <c r="E12" s="82"/>
      <c r="F12" s="83" t="s">
        <v>1312</v>
      </c>
      <c r="G12" s="83" t="s">
        <v>1095</v>
      </c>
      <c r="H12" s="86">
        <v>11.35</v>
      </c>
      <c r="I12" s="86">
        <v>18.97</v>
      </c>
      <c r="J12" s="86">
        <v>18.29</v>
      </c>
      <c r="K12" s="86"/>
      <c r="L12" s="117">
        <v>44.2</v>
      </c>
      <c r="M12" s="117">
        <v>81.460000000000008</v>
      </c>
      <c r="N12" s="87">
        <v>3200000</v>
      </c>
      <c r="O12" s="87">
        <v>78852925.161836773</v>
      </c>
      <c r="P12" s="87">
        <v>27598523.806642868</v>
      </c>
      <c r="Q12" s="87">
        <v>51254401.355193906</v>
      </c>
      <c r="R12" s="87">
        <f t="shared" si="0"/>
        <v>3199985.6000647997</v>
      </c>
      <c r="S12" s="87">
        <v>78852925.161836773</v>
      </c>
      <c r="T12" s="87">
        <f t="shared" si="1"/>
        <v>5897530.0222008731</v>
      </c>
      <c r="U12" s="87"/>
      <c r="V12" s="115" t="s">
        <v>1257</v>
      </c>
      <c r="W12" s="115" t="s">
        <v>1257</v>
      </c>
      <c r="X12" s="115" t="s">
        <v>772</v>
      </c>
    </row>
    <row r="13" spans="1:24">
      <c r="A13" s="85"/>
      <c r="B13" s="85">
        <v>25</v>
      </c>
      <c r="C13" s="82">
        <v>2</v>
      </c>
      <c r="D13" s="82">
        <v>-1</v>
      </c>
      <c r="E13" s="82"/>
      <c r="F13" s="83" t="s">
        <v>1916</v>
      </c>
      <c r="G13" s="83" t="s">
        <v>1095</v>
      </c>
      <c r="H13" s="86">
        <v>161.54</v>
      </c>
      <c r="I13" s="86">
        <v>270.10000000000002</v>
      </c>
      <c r="J13" s="86">
        <v>260.24</v>
      </c>
      <c r="K13" s="86"/>
      <c r="L13" s="117">
        <v>629.17999999999995</v>
      </c>
      <c r="M13" s="117">
        <v>1159.52</v>
      </c>
      <c r="N13" s="87">
        <v>5900000</v>
      </c>
      <c r="O13" s="87">
        <v>2069444007.5019662</v>
      </c>
      <c r="P13" s="87">
        <v>724305402.62568808</v>
      </c>
      <c r="Q13" s="87">
        <v>1345138604.8762782</v>
      </c>
      <c r="R13" s="87">
        <f t="shared" si="0"/>
        <v>5899973.4501194749</v>
      </c>
      <c r="S13" s="87">
        <v>2069444007.5019662</v>
      </c>
      <c r="T13" s="87">
        <f t="shared" si="1"/>
        <v>10873100.249344438</v>
      </c>
      <c r="U13" s="87"/>
      <c r="V13" s="115" t="s">
        <v>1257</v>
      </c>
      <c r="W13" s="115" t="s">
        <v>1257</v>
      </c>
      <c r="X13" s="115" t="s">
        <v>772</v>
      </c>
    </row>
    <row r="14" spans="1:24">
      <c r="A14" s="85"/>
      <c r="B14" s="85">
        <v>25</v>
      </c>
      <c r="C14" s="82">
        <v>2</v>
      </c>
      <c r="D14" s="82">
        <v>-1</v>
      </c>
      <c r="E14" s="82"/>
      <c r="F14" s="83" t="s">
        <v>1324</v>
      </c>
      <c r="G14" s="83" t="s">
        <v>1095</v>
      </c>
      <c r="H14" s="86">
        <v>28.03</v>
      </c>
      <c r="I14" s="86">
        <v>46.87</v>
      </c>
      <c r="J14" s="86">
        <v>45.19</v>
      </c>
      <c r="K14" s="86"/>
      <c r="L14" s="117">
        <v>109.2</v>
      </c>
      <c r="M14" s="117">
        <v>201.26</v>
      </c>
      <c r="N14" s="87">
        <v>6500000</v>
      </c>
      <c r="O14" s="87">
        <v>395725694.23437589</v>
      </c>
      <c r="P14" s="87">
        <v>138503992.98203155</v>
      </c>
      <c r="Q14" s="87">
        <v>257221701.25234437</v>
      </c>
      <c r="R14" s="87">
        <f t="shared" si="0"/>
        <v>6499970.7501316238</v>
      </c>
      <c r="S14" s="87">
        <v>395725694.23437589</v>
      </c>
      <c r="T14" s="87">
        <f t="shared" si="1"/>
        <v>11979707.996075921</v>
      </c>
      <c r="U14" s="87"/>
      <c r="V14" s="115" t="s">
        <v>1257</v>
      </c>
      <c r="W14" s="115" t="s">
        <v>1257</v>
      </c>
      <c r="X14" s="115" t="s">
        <v>772</v>
      </c>
    </row>
    <row r="15" spans="1:24">
      <c r="A15" s="85"/>
      <c r="B15" s="85">
        <v>25</v>
      </c>
      <c r="C15" s="82">
        <v>2</v>
      </c>
      <c r="D15" s="82">
        <v>-1</v>
      </c>
      <c r="E15" s="82"/>
      <c r="F15" s="83" t="s">
        <v>1325</v>
      </c>
      <c r="G15" s="83" t="s">
        <v>1095</v>
      </c>
      <c r="H15" s="86">
        <v>24.4</v>
      </c>
      <c r="I15" s="86">
        <v>40.79</v>
      </c>
      <c r="J15" s="86">
        <v>39.33</v>
      </c>
      <c r="K15" s="86"/>
      <c r="L15" s="117">
        <v>95.04</v>
      </c>
      <c r="M15" s="117">
        <v>175.16</v>
      </c>
      <c r="N15" s="87">
        <v>6500000</v>
      </c>
      <c r="O15" s="87">
        <v>344406800.16939926</v>
      </c>
      <c r="P15" s="87">
        <v>120542380.05928974</v>
      </c>
      <c r="Q15" s="87">
        <v>223864420.11010954</v>
      </c>
      <c r="R15" s="87">
        <f t="shared" si="0"/>
        <v>6499970.7501316248</v>
      </c>
      <c r="S15" s="87">
        <v>344406800.16939926</v>
      </c>
      <c r="T15" s="87">
        <f t="shared" si="1"/>
        <v>11979533.634186188</v>
      </c>
      <c r="U15" s="87"/>
      <c r="V15" s="115" t="s">
        <v>1257</v>
      </c>
      <c r="W15" s="115" t="s">
        <v>1257</v>
      </c>
      <c r="X15" s="115" t="s">
        <v>772</v>
      </c>
    </row>
    <row r="16" spans="1:24">
      <c r="A16" s="85"/>
      <c r="B16" s="85">
        <v>25</v>
      </c>
      <c r="C16" s="82">
        <v>2</v>
      </c>
      <c r="D16" s="82">
        <v>-1</v>
      </c>
      <c r="E16" s="82"/>
      <c r="F16" s="83" t="s">
        <v>1326</v>
      </c>
      <c r="G16" s="83" t="s">
        <v>1095</v>
      </c>
      <c r="H16" s="86">
        <v>14.74</v>
      </c>
      <c r="I16" s="86">
        <v>24.64</v>
      </c>
      <c r="J16" s="86">
        <v>23.76</v>
      </c>
      <c r="K16" s="86"/>
      <c r="L16" s="117">
        <v>57.42</v>
      </c>
      <c r="M16" s="117">
        <v>105.82000000000001</v>
      </c>
      <c r="N16" s="87">
        <v>6500000</v>
      </c>
      <c r="O16" s="87">
        <v>208067638.69562587</v>
      </c>
      <c r="P16" s="87">
        <v>72823673.543469042</v>
      </c>
      <c r="Q16" s="87">
        <v>135243965.15215683</v>
      </c>
      <c r="R16" s="87">
        <f t="shared" si="0"/>
        <v>6499970.7501316238</v>
      </c>
      <c r="S16" s="87">
        <v>208067638.69562587</v>
      </c>
      <c r="T16" s="87">
        <f t="shared" si="1"/>
        <v>11978873.298135292</v>
      </c>
      <c r="U16" s="87"/>
      <c r="V16" s="115" t="s">
        <v>1257</v>
      </c>
      <c r="W16" s="115" t="s">
        <v>1257</v>
      </c>
      <c r="X16" s="115" t="s">
        <v>772</v>
      </c>
    </row>
    <row r="17" spans="1:24">
      <c r="A17" s="85"/>
      <c r="B17" s="85">
        <v>25</v>
      </c>
      <c r="C17" s="82">
        <v>1</v>
      </c>
      <c r="D17" s="82">
        <v>-1</v>
      </c>
      <c r="E17" s="82"/>
      <c r="F17" s="83" t="s">
        <v>1917</v>
      </c>
      <c r="G17" s="83" t="s">
        <v>1095</v>
      </c>
      <c r="H17" s="86">
        <v>32.4</v>
      </c>
      <c r="I17" s="86">
        <v>54.17</v>
      </c>
      <c r="J17" s="86">
        <v>52.24</v>
      </c>
      <c r="K17" s="86"/>
      <c r="L17" s="117">
        <v>126.22</v>
      </c>
      <c r="M17" s="117">
        <v>232.63</v>
      </c>
      <c r="N17" s="87">
        <v>3900000</v>
      </c>
      <c r="O17" s="87">
        <v>274444007.50196624</v>
      </c>
      <c r="P17" s="87">
        <v>96055402.625688195</v>
      </c>
      <c r="Q17" s="87">
        <v>178388604.87627807</v>
      </c>
      <c r="R17" s="87">
        <f t="shared" si="0"/>
        <v>3899982.4500789745</v>
      </c>
      <c r="S17" s="87">
        <v>274444007.50196624</v>
      </c>
      <c r="T17" s="87">
        <f t="shared" si="1"/>
        <v>7187869.7303269831</v>
      </c>
      <c r="U17" s="87"/>
      <c r="V17" s="115" t="s">
        <v>1257</v>
      </c>
      <c r="W17" s="115" t="s">
        <v>1257</v>
      </c>
      <c r="X17" s="115" t="s">
        <v>772</v>
      </c>
    </row>
    <row r="18" spans="1:24">
      <c r="A18" s="85"/>
      <c r="B18" s="85">
        <v>25</v>
      </c>
      <c r="C18" s="82">
        <v>1</v>
      </c>
      <c r="D18" s="82">
        <v>-1</v>
      </c>
      <c r="E18" s="82"/>
      <c r="F18" s="83" t="s">
        <v>1918</v>
      </c>
      <c r="G18" s="83" t="s">
        <v>1095</v>
      </c>
      <c r="H18" s="86">
        <v>32.4</v>
      </c>
      <c r="I18" s="86">
        <v>54.18</v>
      </c>
      <c r="J18" s="86">
        <v>52.24</v>
      </c>
      <c r="K18" s="86"/>
      <c r="L18" s="117">
        <v>126.23</v>
      </c>
      <c r="M18" s="117">
        <v>232.65</v>
      </c>
      <c r="N18" s="87">
        <v>3900000</v>
      </c>
      <c r="O18" s="87">
        <v>274467602.39578915</v>
      </c>
      <c r="P18" s="87">
        <v>96063660.838526204</v>
      </c>
      <c r="Q18" s="87">
        <v>178403941.55726296</v>
      </c>
      <c r="R18" s="87">
        <f t="shared" si="0"/>
        <v>3899982.4500789735</v>
      </c>
      <c r="S18" s="87">
        <v>274467602.39578915</v>
      </c>
      <c r="T18" s="87">
        <f t="shared" si="1"/>
        <v>7187918.2207943685</v>
      </c>
      <c r="U18" s="87"/>
      <c r="V18" s="115" t="s">
        <v>1257</v>
      </c>
      <c r="W18" s="115" t="s">
        <v>1257</v>
      </c>
      <c r="X18" s="115" t="s">
        <v>772</v>
      </c>
    </row>
    <row r="19" spans="1:24">
      <c r="A19" s="85"/>
      <c r="B19" s="85">
        <v>25</v>
      </c>
      <c r="C19" s="82">
        <v>1</v>
      </c>
      <c r="D19" s="82">
        <v>-1</v>
      </c>
      <c r="E19" s="82"/>
      <c r="F19" s="83" t="s">
        <v>1919</v>
      </c>
      <c r="G19" s="83" t="s">
        <v>1095</v>
      </c>
      <c r="H19" s="86">
        <v>13.66</v>
      </c>
      <c r="I19" s="86">
        <v>22.83</v>
      </c>
      <c r="J19" s="86">
        <v>22.02</v>
      </c>
      <c r="K19" s="86"/>
      <c r="L19" s="117">
        <v>53.2</v>
      </c>
      <c r="M19" s="117">
        <v>98.05</v>
      </c>
      <c r="N19" s="87">
        <v>3700000</v>
      </c>
      <c r="O19" s="87">
        <v>109741968.66114101</v>
      </c>
      <c r="P19" s="87">
        <v>38409689.031399347</v>
      </c>
      <c r="Q19" s="87">
        <v>71332279.629741669</v>
      </c>
      <c r="R19" s="87">
        <f t="shared" si="0"/>
        <v>3699983.3500749245</v>
      </c>
      <c r="S19" s="87">
        <v>109741968.66114101</v>
      </c>
      <c r="T19" s="87">
        <f t="shared" si="1"/>
        <v>6819236.2307301937</v>
      </c>
      <c r="U19" s="87"/>
      <c r="V19" s="115" t="s">
        <v>1257</v>
      </c>
      <c r="W19" s="115" t="s">
        <v>1257</v>
      </c>
      <c r="X19" s="115" t="s">
        <v>772</v>
      </c>
    </row>
    <row r="20" spans="1:24">
      <c r="A20" s="85"/>
      <c r="B20" s="85">
        <v>25</v>
      </c>
      <c r="C20" s="82">
        <v>1</v>
      </c>
      <c r="D20" s="82">
        <v>-1</v>
      </c>
      <c r="E20" s="82"/>
      <c r="F20" s="83" t="s">
        <v>1920</v>
      </c>
      <c r="G20" s="83" t="s">
        <v>1095</v>
      </c>
      <c r="H20" s="86">
        <v>16.53</v>
      </c>
      <c r="I20" s="86">
        <v>27.64</v>
      </c>
      <c r="J20" s="86">
        <v>26.65</v>
      </c>
      <c r="K20" s="86"/>
      <c r="L20" s="117">
        <v>64.400000000000006</v>
      </c>
      <c r="M20" s="117">
        <v>118.69000000000001</v>
      </c>
      <c r="N20" s="87">
        <v>3700000</v>
      </c>
      <c r="O20" s="87">
        <v>132843184.70566882</v>
      </c>
      <c r="P20" s="87">
        <v>46495114.646984093</v>
      </c>
      <c r="Q20" s="87">
        <v>86348070.058684736</v>
      </c>
      <c r="R20" s="87">
        <f t="shared" si="0"/>
        <v>3699983.3500749245</v>
      </c>
      <c r="S20" s="87">
        <v>132843184.70566882</v>
      </c>
      <c r="T20" s="87">
        <f t="shared" si="1"/>
        <v>6819115.2767141731</v>
      </c>
      <c r="U20" s="87"/>
      <c r="V20" s="115" t="s">
        <v>1257</v>
      </c>
      <c r="W20" s="115" t="s">
        <v>1257</v>
      </c>
      <c r="X20" s="115" t="s">
        <v>772</v>
      </c>
    </row>
    <row r="21" spans="1:24">
      <c r="A21" s="85"/>
      <c r="B21" s="85">
        <v>25</v>
      </c>
      <c r="C21" s="82">
        <v>1</v>
      </c>
      <c r="D21" s="82">
        <v>-1</v>
      </c>
      <c r="E21" s="82"/>
      <c r="F21" s="83" t="s">
        <v>1930</v>
      </c>
      <c r="G21" s="83" t="s">
        <v>1095</v>
      </c>
      <c r="H21" s="86">
        <v>64.680000000000007</v>
      </c>
      <c r="I21" s="86">
        <v>108.13</v>
      </c>
      <c r="J21" s="86">
        <v>104.27</v>
      </c>
      <c r="K21" s="86"/>
      <c r="L21" s="117">
        <v>251.94</v>
      </c>
      <c r="M21" s="117">
        <v>464.34</v>
      </c>
      <c r="N21" s="87">
        <v>3900000</v>
      </c>
      <c r="O21" s="87">
        <v>547802649.88807559</v>
      </c>
      <c r="P21" s="87">
        <v>191730927.46082643</v>
      </c>
      <c r="Q21" s="87">
        <v>356071722.42724913</v>
      </c>
      <c r="R21" s="87">
        <f t="shared" si="0"/>
        <v>3899982.4500789759</v>
      </c>
      <c r="S21" s="87">
        <v>547802649.88807559</v>
      </c>
      <c r="T21" s="87">
        <f t="shared" si="1"/>
        <v>7187893.3510743491</v>
      </c>
      <c r="U21" s="87"/>
      <c r="V21" s="115" t="s">
        <v>1257</v>
      </c>
      <c r="W21" s="115" t="s">
        <v>1257</v>
      </c>
      <c r="X21" s="115" t="s">
        <v>772</v>
      </c>
    </row>
    <row r="22" spans="1:24">
      <c r="A22" s="85"/>
      <c r="B22" s="85">
        <v>25</v>
      </c>
      <c r="C22" s="82">
        <v>1</v>
      </c>
      <c r="D22" s="82">
        <v>-1</v>
      </c>
      <c r="E22" s="82"/>
      <c r="F22" s="83" t="s">
        <v>1931</v>
      </c>
      <c r="G22" s="83" t="s">
        <v>1095</v>
      </c>
      <c r="H22" s="86">
        <v>50.63</v>
      </c>
      <c r="I22" s="86">
        <v>84.65</v>
      </c>
      <c r="J22" s="86">
        <v>81.62</v>
      </c>
      <c r="K22" s="86"/>
      <c r="L22" s="117">
        <v>197.22</v>
      </c>
      <c r="M22" s="117">
        <v>363.49</v>
      </c>
      <c r="N22" s="87">
        <v>3400000</v>
      </c>
      <c r="O22" s="87">
        <v>373847782.68497795</v>
      </c>
      <c r="P22" s="87">
        <v>130846723.93974227</v>
      </c>
      <c r="Q22" s="87">
        <v>243001058.74523568</v>
      </c>
      <c r="R22" s="87">
        <f t="shared" si="0"/>
        <v>3399984.7000688501</v>
      </c>
      <c r="S22" s="87">
        <v>373847782.68497795</v>
      </c>
      <c r="T22" s="87">
        <f t="shared" si="1"/>
        <v>6266405.2257784521</v>
      </c>
      <c r="U22" s="87"/>
      <c r="V22" s="115" t="s">
        <v>1257</v>
      </c>
      <c r="W22" s="115" t="s">
        <v>1257</v>
      </c>
      <c r="X22" s="115" t="s">
        <v>772</v>
      </c>
    </row>
    <row r="23" spans="1:24">
      <c r="A23" s="85"/>
      <c r="B23" s="85">
        <v>25</v>
      </c>
      <c r="C23" s="82">
        <v>1</v>
      </c>
      <c r="D23" s="82">
        <v>-1</v>
      </c>
      <c r="E23" s="82"/>
      <c r="F23" s="83" t="s">
        <v>1932</v>
      </c>
      <c r="G23" s="83" t="s">
        <v>1095</v>
      </c>
      <c r="H23" s="86">
        <v>47.37</v>
      </c>
      <c r="I23" s="86">
        <v>79.19</v>
      </c>
      <c r="J23" s="86">
        <v>76.36</v>
      </c>
      <c r="K23" s="86"/>
      <c r="L23" s="117">
        <v>184.51</v>
      </c>
      <c r="M23" s="117">
        <v>340.06</v>
      </c>
      <c r="N23" s="87">
        <v>3400000</v>
      </c>
      <c r="O23" s="87">
        <v>349750136.12438744</v>
      </c>
      <c r="P23" s="87">
        <v>122412547.6435356</v>
      </c>
      <c r="Q23" s="87">
        <v>227337588.48085186</v>
      </c>
      <c r="R23" s="87">
        <f t="shared" si="0"/>
        <v>3399984.7000688496</v>
      </c>
      <c r="S23" s="87">
        <v>349750136.12438744</v>
      </c>
      <c r="T23" s="87">
        <f t="shared" si="1"/>
        <v>6266320.5089448439</v>
      </c>
      <c r="U23" s="87"/>
      <c r="V23" s="115" t="s">
        <v>1257</v>
      </c>
      <c r="W23" s="115" t="s">
        <v>1257</v>
      </c>
      <c r="X23" s="115" t="s">
        <v>772</v>
      </c>
    </row>
    <row r="24" spans="1:24">
      <c r="A24" s="85"/>
      <c r="B24" s="85">
        <v>25</v>
      </c>
      <c r="C24" s="82">
        <v>5</v>
      </c>
      <c r="D24" s="82">
        <v>-1</v>
      </c>
      <c r="E24" s="82"/>
      <c r="F24" s="83" t="s">
        <v>1935</v>
      </c>
      <c r="G24" s="83" t="s">
        <v>1095</v>
      </c>
      <c r="H24" s="86">
        <v>12.51</v>
      </c>
      <c r="I24" s="86">
        <v>20.91</v>
      </c>
      <c r="J24" s="86">
        <v>20.16</v>
      </c>
      <c r="K24" s="86"/>
      <c r="L24" s="117">
        <v>48.72</v>
      </c>
      <c r="M24" s="117">
        <v>89.789999999999992</v>
      </c>
      <c r="N24" s="87">
        <v>3400000</v>
      </c>
      <c r="O24" s="87">
        <v>92348599.431302562</v>
      </c>
      <c r="P24" s="87">
        <v>32322009.800955892</v>
      </c>
      <c r="Q24" s="87">
        <v>60026589.630346663</v>
      </c>
      <c r="R24" s="87">
        <f t="shared" si="0"/>
        <v>3399984.7000688505</v>
      </c>
      <c r="S24" s="87">
        <v>92348599.431302562</v>
      </c>
      <c r="T24" s="87">
        <f t="shared" si="1"/>
        <v>6266104.8074544752</v>
      </c>
      <c r="U24" s="87"/>
      <c r="V24" s="115" t="s">
        <v>1257</v>
      </c>
      <c r="W24" s="115" t="s">
        <v>1257</v>
      </c>
      <c r="X24" s="115" t="s">
        <v>772</v>
      </c>
    </row>
    <row r="25" spans="1:24">
      <c r="A25" s="85"/>
      <c r="B25" s="85">
        <v>25</v>
      </c>
      <c r="C25" s="82">
        <v>5</v>
      </c>
      <c r="D25" s="82">
        <v>-1</v>
      </c>
      <c r="E25" s="82"/>
      <c r="F25" s="83" t="s">
        <v>1936</v>
      </c>
      <c r="G25" s="83" t="s">
        <v>1095</v>
      </c>
      <c r="H25" s="86">
        <v>12.51</v>
      </c>
      <c r="I25" s="86">
        <v>20.91</v>
      </c>
      <c r="J25" s="86">
        <v>20.16</v>
      </c>
      <c r="K25" s="86"/>
      <c r="L25" s="117">
        <v>48.72</v>
      </c>
      <c r="M25" s="117">
        <v>89.789999999999992</v>
      </c>
      <c r="N25" s="87">
        <v>3400000</v>
      </c>
      <c r="O25" s="87">
        <v>92348599.431302562</v>
      </c>
      <c r="P25" s="87">
        <v>32322009.800955892</v>
      </c>
      <c r="Q25" s="87">
        <v>60026589.630346663</v>
      </c>
      <c r="R25" s="87">
        <f t="shared" si="0"/>
        <v>3399984.7000688505</v>
      </c>
      <c r="S25" s="87">
        <v>92348599.431302562</v>
      </c>
      <c r="T25" s="87">
        <f t="shared" si="1"/>
        <v>6266104.8074544752</v>
      </c>
      <c r="U25" s="87"/>
      <c r="V25" s="115" t="s">
        <v>1257</v>
      </c>
      <c r="W25" s="115" t="s">
        <v>1257</v>
      </c>
      <c r="X25" s="115" t="s">
        <v>772</v>
      </c>
    </row>
    <row r="26" spans="1:24">
      <c r="A26" s="85"/>
      <c r="B26" s="85">
        <v>25</v>
      </c>
      <c r="C26" s="82">
        <v>5</v>
      </c>
      <c r="D26" s="82">
        <v>-1</v>
      </c>
      <c r="E26" s="82"/>
      <c r="F26" s="83" t="s">
        <v>1937</v>
      </c>
      <c r="G26" s="83" t="s">
        <v>1095</v>
      </c>
      <c r="H26" s="86">
        <v>3.56</v>
      </c>
      <c r="I26" s="86">
        <v>5.95</v>
      </c>
      <c r="J26" s="86">
        <v>5.74</v>
      </c>
      <c r="K26" s="86"/>
      <c r="L26" s="117">
        <v>13.86</v>
      </c>
      <c r="M26" s="117">
        <v>25.55</v>
      </c>
      <c r="N26" s="87">
        <v>3400000</v>
      </c>
      <c r="O26" s="87">
        <v>26278056.748744633</v>
      </c>
      <c r="P26" s="87">
        <v>9197319.8620606195</v>
      </c>
      <c r="Q26" s="87">
        <v>17080736.886684012</v>
      </c>
      <c r="R26" s="87">
        <f t="shared" si="0"/>
        <v>3399984.7000688496</v>
      </c>
      <c r="S26" s="87">
        <v>26278056.748744633</v>
      </c>
      <c r="T26" s="87">
        <f t="shared" si="1"/>
        <v>6267648.5632582344</v>
      </c>
      <c r="U26" s="87"/>
      <c r="V26" s="115" t="s">
        <v>1257</v>
      </c>
      <c r="W26" s="115" t="s">
        <v>1257</v>
      </c>
      <c r="X26" s="115" t="s">
        <v>772</v>
      </c>
    </row>
    <row r="27" spans="1:24">
      <c r="A27" s="85"/>
      <c r="B27" s="85">
        <v>25</v>
      </c>
      <c r="C27" s="82">
        <v>5</v>
      </c>
      <c r="D27" s="82">
        <v>-1</v>
      </c>
      <c r="E27" s="82"/>
      <c r="F27" s="83" t="s">
        <v>1938</v>
      </c>
      <c r="G27" s="83" t="s">
        <v>1095</v>
      </c>
      <c r="H27" s="86">
        <v>13.93</v>
      </c>
      <c r="I27" s="86">
        <v>23.29</v>
      </c>
      <c r="J27" s="86">
        <v>22.46</v>
      </c>
      <c r="K27" s="86"/>
      <c r="L27" s="117">
        <v>54.26</v>
      </c>
      <c r="M27" s="117">
        <v>100.00999999999999</v>
      </c>
      <c r="N27" s="87">
        <v>3400000</v>
      </c>
      <c r="O27" s="87">
        <v>102859822.1308004</v>
      </c>
      <c r="P27" s="87">
        <v>36000937.74578014</v>
      </c>
      <c r="Q27" s="87">
        <v>66858884.385020271</v>
      </c>
      <c r="R27" s="87">
        <f t="shared" si="0"/>
        <v>3399984.7000688496</v>
      </c>
      <c r="S27" s="87">
        <v>102859822.1308004</v>
      </c>
      <c r="T27" s="87">
        <f t="shared" si="1"/>
        <v>6266724.4720583409</v>
      </c>
      <c r="U27" s="87"/>
      <c r="V27" s="115" t="s">
        <v>1257</v>
      </c>
      <c r="W27" s="115" t="s">
        <v>1257</v>
      </c>
      <c r="X27" s="115" t="s">
        <v>772</v>
      </c>
    </row>
    <row r="28" spans="1:24">
      <c r="A28" s="85"/>
      <c r="B28" s="85">
        <v>25</v>
      </c>
      <c r="C28" s="82">
        <v>5</v>
      </c>
      <c r="D28" s="82">
        <v>-1</v>
      </c>
      <c r="E28" s="82"/>
      <c r="F28" s="83" t="s">
        <v>1939</v>
      </c>
      <c r="G28" s="83" t="s">
        <v>1095</v>
      </c>
      <c r="H28" s="86">
        <v>11.48</v>
      </c>
      <c r="I28" s="86">
        <v>19.190000000000001</v>
      </c>
      <c r="J28" s="86">
        <v>18.510000000000002</v>
      </c>
      <c r="K28" s="86"/>
      <c r="L28" s="117">
        <v>44.72</v>
      </c>
      <c r="M28" s="117">
        <v>82.42</v>
      </c>
      <c r="N28" s="87">
        <v>3400000</v>
      </c>
      <c r="O28" s="87">
        <v>84768588.541351572</v>
      </c>
      <c r="P28" s="87">
        <v>29669005.989473045</v>
      </c>
      <c r="Q28" s="87">
        <v>55099582.551878519</v>
      </c>
      <c r="R28" s="87">
        <f t="shared" si="0"/>
        <v>3399984.7000688501</v>
      </c>
      <c r="S28" s="87">
        <v>84768588.541351572</v>
      </c>
      <c r="T28" s="87">
        <f t="shared" si="1"/>
        <v>6266250.8716385206</v>
      </c>
      <c r="U28" s="87"/>
      <c r="V28" s="115" t="s">
        <v>1257</v>
      </c>
      <c r="W28" s="115" t="s">
        <v>1257</v>
      </c>
      <c r="X28" s="115" t="s">
        <v>772</v>
      </c>
    </row>
    <row r="29" spans="1:24">
      <c r="A29" s="85"/>
      <c r="B29" s="85">
        <v>25</v>
      </c>
      <c r="C29" s="82">
        <v>5</v>
      </c>
      <c r="D29" s="82">
        <v>-1</v>
      </c>
      <c r="E29" s="82"/>
      <c r="F29" s="83" t="s">
        <v>1940</v>
      </c>
      <c r="G29" s="83" t="s">
        <v>1095</v>
      </c>
      <c r="H29" s="86">
        <v>9.0299999999999994</v>
      </c>
      <c r="I29" s="86">
        <v>15.1</v>
      </c>
      <c r="J29" s="86">
        <v>14.56</v>
      </c>
      <c r="K29" s="86"/>
      <c r="L29" s="117">
        <v>35.18</v>
      </c>
      <c r="M29" s="117">
        <v>64.84</v>
      </c>
      <c r="N29" s="87">
        <v>3400000</v>
      </c>
      <c r="O29" s="87">
        <v>66687639.905620426</v>
      </c>
      <c r="P29" s="87">
        <v>23340673.966967147</v>
      </c>
      <c r="Q29" s="87">
        <v>43346965.938653283</v>
      </c>
      <c r="R29" s="87">
        <f t="shared" si="0"/>
        <v>3399984.7000688496</v>
      </c>
      <c r="S29" s="87">
        <v>66687639.905620426</v>
      </c>
      <c r="T29" s="87">
        <f t="shared" si="1"/>
        <v>6266486.866187158</v>
      </c>
      <c r="U29" s="87"/>
      <c r="V29" s="115" t="s">
        <v>1257</v>
      </c>
      <c r="W29" s="115" t="s">
        <v>1257</v>
      </c>
      <c r="X29" s="115" t="s">
        <v>772</v>
      </c>
    </row>
    <row r="30" spans="1:24">
      <c r="A30" s="85"/>
      <c r="B30" s="85">
        <v>25</v>
      </c>
      <c r="C30" s="82">
        <v>2</v>
      </c>
      <c r="D30" s="82">
        <v>1</v>
      </c>
      <c r="E30" s="82"/>
      <c r="F30" s="83" t="s">
        <v>1296</v>
      </c>
      <c r="G30" s="83" t="s">
        <v>1095</v>
      </c>
      <c r="H30" s="86">
        <v>23</v>
      </c>
      <c r="I30" s="86">
        <v>38.46</v>
      </c>
      <c r="J30" s="86">
        <v>37.090000000000003</v>
      </c>
      <c r="K30" s="86"/>
      <c r="L30" s="117">
        <v>89.61</v>
      </c>
      <c r="M30" s="117">
        <v>165.16</v>
      </c>
      <c r="N30" s="87">
        <v>15000000</v>
      </c>
      <c r="O30" s="87">
        <v>749410127.6544255</v>
      </c>
      <c r="P30" s="87">
        <v>262293544.67904887</v>
      </c>
      <c r="Q30" s="87">
        <v>487116582.97537655</v>
      </c>
      <c r="R30" s="87">
        <f t="shared" si="0"/>
        <v>14999932.500303749</v>
      </c>
      <c r="S30" s="87">
        <v>749410127.6544255</v>
      </c>
      <c r="T30" s="87">
        <f t="shared" si="1"/>
        <v>27646343.619575571</v>
      </c>
      <c r="U30" s="87"/>
      <c r="V30" s="115" t="s">
        <v>1257</v>
      </c>
      <c r="W30" s="115" t="s">
        <v>1257</v>
      </c>
      <c r="X30" s="115" t="s">
        <v>772</v>
      </c>
    </row>
    <row r="31" spans="1:24">
      <c r="A31" s="85"/>
      <c r="B31" s="85">
        <v>25</v>
      </c>
      <c r="C31" s="82">
        <v>2</v>
      </c>
      <c r="D31" s="82">
        <v>1</v>
      </c>
      <c r="E31" s="82"/>
      <c r="F31" s="83" t="s">
        <v>1097</v>
      </c>
      <c r="G31" s="83" t="s">
        <v>1095</v>
      </c>
      <c r="H31" s="86">
        <v>23</v>
      </c>
      <c r="I31" s="86">
        <v>38.46</v>
      </c>
      <c r="J31" s="86">
        <v>37.090000000000003</v>
      </c>
      <c r="K31" s="86"/>
      <c r="L31" s="117">
        <v>89.61</v>
      </c>
      <c r="M31" s="117">
        <v>165.16</v>
      </c>
      <c r="N31" s="87">
        <v>15000000</v>
      </c>
      <c r="O31" s="87">
        <v>749410127.6544255</v>
      </c>
      <c r="P31" s="87">
        <v>262293544.67904887</v>
      </c>
      <c r="Q31" s="87">
        <v>487116582.97537655</v>
      </c>
      <c r="R31" s="87">
        <f t="shared" si="0"/>
        <v>14999932.500303749</v>
      </c>
      <c r="S31" s="87">
        <v>749410127.6544255</v>
      </c>
      <c r="T31" s="87">
        <f t="shared" si="1"/>
        <v>27646343.619575571</v>
      </c>
      <c r="U31" s="87"/>
      <c r="V31" s="115" t="s">
        <v>1257</v>
      </c>
      <c r="W31" s="115" t="s">
        <v>1257</v>
      </c>
      <c r="X31" s="115" t="s">
        <v>772</v>
      </c>
    </row>
    <row r="32" spans="1:24">
      <c r="A32" s="85"/>
      <c r="B32" s="85">
        <v>25</v>
      </c>
      <c r="C32" s="82">
        <v>2</v>
      </c>
      <c r="D32" s="82">
        <v>1</v>
      </c>
      <c r="E32" s="82"/>
      <c r="F32" s="83" t="s">
        <v>1098</v>
      </c>
      <c r="G32" s="83" t="s">
        <v>1095</v>
      </c>
      <c r="H32" s="86">
        <v>26.8</v>
      </c>
      <c r="I32" s="86">
        <v>44.81</v>
      </c>
      <c r="J32" s="86">
        <v>43.21</v>
      </c>
      <c r="K32" s="86"/>
      <c r="L32" s="117">
        <v>104.4</v>
      </c>
      <c r="M32" s="117">
        <v>192.42000000000002</v>
      </c>
      <c r="N32" s="87">
        <v>18000000</v>
      </c>
      <c r="O32" s="87">
        <v>1047722185.2501664</v>
      </c>
      <c r="P32" s="87">
        <v>366702764.83755827</v>
      </c>
      <c r="Q32" s="87">
        <v>681019420.41260815</v>
      </c>
      <c r="R32" s="87">
        <f t="shared" si="0"/>
        <v>17999919.000364497</v>
      </c>
      <c r="S32" s="87">
        <v>1047722185.2501664</v>
      </c>
      <c r="T32" s="87">
        <f t="shared" si="1"/>
        <v>33175712.778258018</v>
      </c>
      <c r="U32" s="87"/>
      <c r="V32" s="115" t="s">
        <v>1257</v>
      </c>
      <c r="W32" s="115" t="s">
        <v>1257</v>
      </c>
      <c r="X32" s="115" t="s">
        <v>772</v>
      </c>
    </row>
    <row r="33" spans="1:24">
      <c r="A33" s="85"/>
      <c r="B33" s="85">
        <v>25</v>
      </c>
      <c r="C33" s="82">
        <v>2</v>
      </c>
      <c r="D33" s="82">
        <v>1</v>
      </c>
      <c r="E33" s="82"/>
      <c r="F33" s="83" t="s">
        <v>1099</v>
      </c>
      <c r="G33" s="83" t="s">
        <v>1095</v>
      </c>
      <c r="H33" s="86">
        <v>25.88</v>
      </c>
      <c r="I33" s="86">
        <v>43.26</v>
      </c>
      <c r="J33" s="86">
        <v>41.72</v>
      </c>
      <c r="K33" s="86"/>
      <c r="L33" s="117">
        <v>100.8</v>
      </c>
      <c r="M33" s="117">
        <v>185.77999999999997</v>
      </c>
      <c r="N33" s="87">
        <v>17000000</v>
      </c>
      <c r="O33" s="87">
        <v>955369350.83792114</v>
      </c>
      <c r="P33" s="87">
        <v>334379272.79327238</v>
      </c>
      <c r="Q33" s="87">
        <v>620990078.04464877</v>
      </c>
      <c r="R33" s="87">
        <f t="shared" si="0"/>
        <v>16999923.50034425</v>
      </c>
      <c r="S33" s="87">
        <v>955369350.83792114</v>
      </c>
      <c r="T33" s="87">
        <f t="shared" si="1"/>
        <v>31331803.451328915</v>
      </c>
      <c r="U33" s="87"/>
      <c r="V33" s="115" t="s">
        <v>1257</v>
      </c>
      <c r="W33" s="115" t="s">
        <v>1257</v>
      </c>
      <c r="X33" s="115" t="s">
        <v>772</v>
      </c>
    </row>
    <row r="34" spans="1:24">
      <c r="A34" s="85"/>
      <c r="B34" s="85">
        <v>25</v>
      </c>
      <c r="C34" s="82">
        <v>2</v>
      </c>
      <c r="D34" s="82">
        <v>1</v>
      </c>
      <c r="E34" s="82"/>
      <c r="F34" s="83" t="s">
        <v>1100</v>
      </c>
      <c r="G34" s="83" t="s">
        <v>1095</v>
      </c>
      <c r="H34" s="86">
        <v>25.88</v>
      </c>
      <c r="I34" s="86">
        <v>43.26</v>
      </c>
      <c r="J34" s="86">
        <v>41.72</v>
      </c>
      <c r="K34" s="86"/>
      <c r="L34" s="117">
        <v>100.8</v>
      </c>
      <c r="M34" s="117">
        <v>185.77999999999997</v>
      </c>
      <c r="N34" s="87">
        <v>17000000</v>
      </c>
      <c r="O34" s="87">
        <v>955369350.83792114</v>
      </c>
      <c r="P34" s="87">
        <v>334379272.79327238</v>
      </c>
      <c r="Q34" s="87">
        <v>620990078.04464877</v>
      </c>
      <c r="R34" s="87">
        <f t="shared" si="0"/>
        <v>16999923.50034425</v>
      </c>
      <c r="S34" s="87">
        <v>955369350.83792114</v>
      </c>
      <c r="T34" s="87">
        <f t="shared" si="1"/>
        <v>31331803.451328915</v>
      </c>
      <c r="U34" s="87"/>
      <c r="V34" s="115" t="s">
        <v>1257</v>
      </c>
      <c r="W34" s="115" t="s">
        <v>1257</v>
      </c>
      <c r="X34" s="115" t="s">
        <v>772</v>
      </c>
    </row>
    <row r="35" spans="1:24">
      <c r="A35" s="85"/>
      <c r="B35" s="85">
        <v>25</v>
      </c>
      <c r="C35" s="82">
        <v>2</v>
      </c>
      <c r="D35" s="82">
        <v>1</v>
      </c>
      <c r="E35" s="82"/>
      <c r="F35" s="83" t="s">
        <v>1101</v>
      </c>
      <c r="G35" s="83" t="s">
        <v>1095</v>
      </c>
      <c r="H35" s="86">
        <v>26.8</v>
      </c>
      <c r="I35" s="86">
        <v>44.81</v>
      </c>
      <c r="J35" s="86">
        <v>43.21</v>
      </c>
      <c r="K35" s="86"/>
      <c r="L35" s="117">
        <v>104.4</v>
      </c>
      <c r="M35" s="117">
        <v>192.42000000000002</v>
      </c>
      <c r="N35" s="87">
        <v>18000000</v>
      </c>
      <c r="O35" s="87">
        <v>1047722185.2501664</v>
      </c>
      <c r="P35" s="87">
        <v>366702764.83755827</v>
      </c>
      <c r="Q35" s="87">
        <v>681019420.41260815</v>
      </c>
      <c r="R35" s="87">
        <f t="shared" si="0"/>
        <v>17999919.000364497</v>
      </c>
      <c r="S35" s="87">
        <v>1047722185.2501664</v>
      </c>
      <c r="T35" s="87">
        <f t="shared" si="1"/>
        <v>33175712.778258018</v>
      </c>
      <c r="U35" s="87"/>
      <c r="V35" s="115" t="s">
        <v>1257</v>
      </c>
      <c r="W35" s="115" t="s">
        <v>1257</v>
      </c>
      <c r="X35" s="115" t="s">
        <v>772</v>
      </c>
    </row>
    <row r="36" spans="1:24">
      <c r="A36" s="85"/>
      <c r="B36" s="85">
        <v>25</v>
      </c>
      <c r="C36" s="82">
        <v>2</v>
      </c>
      <c r="D36" s="82">
        <v>1</v>
      </c>
      <c r="E36" s="82"/>
      <c r="F36" s="83" t="s">
        <v>1102</v>
      </c>
      <c r="G36" s="83" t="s">
        <v>1095</v>
      </c>
      <c r="H36" s="86">
        <v>20.100000000000001</v>
      </c>
      <c r="I36" s="86">
        <v>33.61</v>
      </c>
      <c r="J36" s="86">
        <v>32.4</v>
      </c>
      <c r="K36" s="86"/>
      <c r="L36" s="117">
        <v>78.3</v>
      </c>
      <c r="M36" s="117">
        <v>144.31</v>
      </c>
      <c r="N36" s="87">
        <v>20000000</v>
      </c>
      <c r="O36" s="87">
        <v>873071571.17792964</v>
      </c>
      <c r="P36" s="87">
        <v>305575049.91227531</v>
      </c>
      <c r="Q36" s="87">
        <v>567496521.26565421</v>
      </c>
      <c r="R36" s="87">
        <f t="shared" si="0"/>
        <v>19999910.000404999</v>
      </c>
      <c r="S36" s="87">
        <v>873071571.17792964</v>
      </c>
      <c r="T36" s="87">
        <f t="shared" si="1"/>
        <v>36860625.953492276</v>
      </c>
      <c r="U36" s="87"/>
      <c r="V36" s="115" t="s">
        <v>1257</v>
      </c>
      <c r="W36" s="115" t="s">
        <v>1257</v>
      </c>
      <c r="X36" s="115" t="s">
        <v>772</v>
      </c>
    </row>
    <row r="37" spans="1:24">
      <c r="A37" s="85"/>
      <c r="B37" s="85">
        <v>25</v>
      </c>
      <c r="C37" s="82">
        <v>2</v>
      </c>
      <c r="D37" s="82">
        <v>1</v>
      </c>
      <c r="E37" s="82"/>
      <c r="F37" s="83" t="s">
        <v>1103</v>
      </c>
      <c r="G37" s="83" t="s">
        <v>1095</v>
      </c>
      <c r="H37" s="86">
        <v>19.41</v>
      </c>
      <c r="I37" s="86">
        <v>32.450000000000003</v>
      </c>
      <c r="J37" s="86">
        <v>31.29</v>
      </c>
      <c r="K37" s="86"/>
      <c r="L37" s="117">
        <v>75.599999999999994</v>
      </c>
      <c r="M37" s="117">
        <v>139.33999999999997</v>
      </c>
      <c r="N37" s="87">
        <v>16000000</v>
      </c>
      <c r="O37" s="87">
        <v>674402565.18845642</v>
      </c>
      <c r="P37" s="87">
        <v>236040897.81595972</v>
      </c>
      <c r="Q37" s="87">
        <v>438361667.37249666</v>
      </c>
      <c r="R37" s="87">
        <f t="shared" si="0"/>
        <v>15999928.000323998</v>
      </c>
      <c r="S37" s="87">
        <v>674402565.18845642</v>
      </c>
      <c r="T37" s="87">
        <f t="shared" si="1"/>
        <v>29489814.38578235</v>
      </c>
      <c r="U37" s="87"/>
      <c r="V37" s="115" t="s">
        <v>1257</v>
      </c>
      <c r="W37" s="115" t="s">
        <v>1257</v>
      </c>
      <c r="X37" s="115" t="s">
        <v>772</v>
      </c>
    </row>
    <row r="38" spans="1:24">
      <c r="A38" s="85"/>
      <c r="B38" s="85">
        <v>25</v>
      </c>
      <c r="C38" s="82">
        <v>2</v>
      </c>
      <c r="D38" s="82">
        <v>1</v>
      </c>
      <c r="E38" s="82"/>
      <c r="F38" s="83" t="s">
        <v>1104</v>
      </c>
      <c r="G38" s="83" t="s">
        <v>1095</v>
      </c>
      <c r="H38" s="86">
        <v>19.41</v>
      </c>
      <c r="I38" s="86">
        <v>32.450000000000003</v>
      </c>
      <c r="J38" s="86">
        <v>31.29</v>
      </c>
      <c r="K38" s="86"/>
      <c r="L38" s="117">
        <v>75.599999999999994</v>
      </c>
      <c r="M38" s="117">
        <v>139.33999999999997</v>
      </c>
      <c r="N38" s="87">
        <v>15000000</v>
      </c>
      <c r="O38" s="87">
        <v>632252404.86417794</v>
      </c>
      <c r="P38" s="87">
        <v>221288341.70246226</v>
      </c>
      <c r="Q38" s="87">
        <v>410964063.16171569</v>
      </c>
      <c r="R38" s="87">
        <f t="shared" si="0"/>
        <v>14999932.500303749</v>
      </c>
      <c r="S38" s="87">
        <v>632252404.86417794</v>
      </c>
      <c r="T38" s="87">
        <f t="shared" si="1"/>
        <v>27646700.986670952</v>
      </c>
      <c r="U38" s="87"/>
      <c r="V38" s="115" t="s">
        <v>1257</v>
      </c>
      <c r="W38" s="115" t="s">
        <v>1257</v>
      </c>
      <c r="X38" s="115" t="s">
        <v>772</v>
      </c>
    </row>
    <row r="39" spans="1:24">
      <c r="A39" s="85"/>
      <c r="B39" s="85">
        <v>25</v>
      </c>
      <c r="C39" s="82">
        <v>2</v>
      </c>
      <c r="D39" s="82">
        <v>1</v>
      </c>
      <c r="E39" s="82"/>
      <c r="F39" s="83" t="s">
        <v>1105</v>
      </c>
      <c r="G39" s="83" t="s">
        <v>1095</v>
      </c>
      <c r="H39" s="86">
        <v>19.41</v>
      </c>
      <c r="I39" s="86">
        <v>32.450000000000003</v>
      </c>
      <c r="J39" s="86">
        <v>31.29</v>
      </c>
      <c r="K39" s="86"/>
      <c r="L39" s="117">
        <v>75.599999999999994</v>
      </c>
      <c r="M39" s="117">
        <v>139.33999999999997</v>
      </c>
      <c r="N39" s="87">
        <v>15000000</v>
      </c>
      <c r="O39" s="87">
        <v>632252404.86417794</v>
      </c>
      <c r="P39" s="87">
        <v>221288341.70246226</v>
      </c>
      <c r="Q39" s="87">
        <v>410964063.16171569</v>
      </c>
      <c r="R39" s="87">
        <f t="shared" si="0"/>
        <v>14999932.500303749</v>
      </c>
      <c r="S39" s="87">
        <v>632252404.86417794</v>
      </c>
      <c r="T39" s="87">
        <f t="shared" si="1"/>
        <v>27646700.986670952</v>
      </c>
      <c r="U39" s="87"/>
      <c r="V39" s="115" t="s">
        <v>1257</v>
      </c>
      <c r="W39" s="115" t="s">
        <v>1257</v>
      </c>
      <c r="X39" s="115" t="s">
        <v>772</v>
      </c>
    </row>
    <row r="40" spans="1:24">
      <c r="A40" s="85"/>
      <c r="B40" s="85">
        <v>25</v>
      </c>
      <c r="C40" s="82">
        <v>2</v>
      </c>
      <c r="D40" s="82">
        <v>1</v>
      </c>
      <c r="E40" s="82"/>
      <c r="F40" s="83" t="s">
        <v>1106</v>
      </c>
      <c r="G40" s="83" t="s">
        <v>1095</v>
      </c>
      <c r="H40" s="86">
        <v>20.100000000000001</v>
      </c>
      <c r="I40" s="86">
        <v>33.61</v>
      </c>
      <c r="J40" s="86">
        <v>32.4</v>
      </c>
      <c r="K40" s="86"/>
      <c r="L40" s="117">
        <v>78.3</v>
      </c>
      <c r="M40" s="117">
        <v>144.31</v>
      </c>
      <c r="N40" s="87">
        <v>15000000</v>
      </c>
      <c r="O40" s="87">
        <v>654803678.38344717</v>
      </c>
      <c r="P40" s="87">
        <v>229181287.43420652</v>
      </c>
      <c r="Q40" s="87">
        <v>425622390.94924068</v>
      </c>
      <c r="R40" s="87">
        <f t="shared" si="0"/>
        <v>14999932.500303747</v>
      </c>
      <c r="S40" s="87">
        <v>654803678.38344717</v>
      </c>
      <c r="T40" s="87">
        <f t="shared" si="1"/>
        <v>27645469.465119205</v>
      </c>
      <c r="U40" s="87"/>
      <c r="V40" s="115" t="s">
        <v>1257</v>
      </c>
      <c r="W40" s="115" t="s">
        <v>1257</v>
      </c>
      <c r="X40" s="115" t="s">
        <v>772</v>
      </c>
    </row>
    <row r="41" spans="1:24">
      <c r="A41" s="85"/>
      <c r="B41" s="85">
        <v>25</v>
      </c>
      <c r="C41" s="82">
        <v>2</v>
      </c>
      <c r="D41" s="82">
        <v>1</v>
      </c>
      <c r="E41" s="82"/>
      <c r="F41" s="83" t="s">
        <v>1107</v>
      </c>
      <c r="G41" s="83" t="s">
        <v>1095</v>
      </c>
      <c r="H41" s="86">
        <v>23.02</v>
      </c>
      <c r="I41" s="86">
        <v>38.49</v>
      </c>
      <c r="J41" s="86">
        <v>37.11</v>
      </c>
      <c r="K41" s="86"/>
      <c r="L41" s="117">
        <v>89.68</v>
      </c>
      <c r="M41" s="117">
        <v>165.28</v>
      </c>
      <c r="N41" s="87">
        <v>11000000</v>
      </c>
      <c r="O41" s="87">
        <v>549966725.14973676</v>
      </c>
      <c r="P41" s="87">
        <v>192488353.80240786</v>
      </c>
      <c r="Q41" s="87">
        <v>357478371.3473289</v>
      </c>
      <c r="R41" s="87">
        <f t="shared" si="0"/>
        <v>10999950.500222748</v>
      </c>
      <c r="S41" s="87">
        <v>549966725.14973676</v>
      </c>
      <c r="T41" s="87">
        <f t="shared" si="1"/>
        <v>20272879.334041212</v>
      </c>
      <c r="U41" s="87"/>
      <c r="V41" s="115" t="s">
        <v>1257</v>
      </c>
      <c r="W41" s="115" t="s">
        <v>1257</v>
      </c>
      <c r="X41" s="115" t="s">
        <v>772</v>
      </c>
    </row>
    <row r="42" spans="1:24">
      <c r="A42" s="85"/>
      <c r="B42" s="85">
        <v>25</v>
      </c>
      <c r="C42" s="82">
        <v>2</v>
      </c>
      <c r="D42" s="82">
        <v>1</v>
      </c>
      <c r="E42" s="82"/>
      <c r="F42" s="83" t="s">
        <v>1361</v>
      </c>
      <c r="G42" s="83" t="s">
        <v>1095</v>
      </c>
      <c r="H42" s="86">
        <v>22.44</v>
      </c>
      <c r="I42" s="86">
        <v>37.51</v>
      </c>
      <c r="J42" s="86">
        <v>36.17</v>
      </c>
      <c r="K42" s="86"/>
      <c r="L42" s="117">
        <v>87.4</v>
      </c>
      <c r="M42" s="117">
        <v>161.08000000000001</v>
      </c>
      <c r="N42" s="87">
        <v>11000000</v>
      </c>
      <c r="O42" s="87">
        <v>535991288.03920382</v>
      </c>
      <c r="P42" s="87">
        <v>187596950.81372133</v>
      </c>
      <c r="Q42" s="87">
        <v>348394337.22548252</v>
      </c>
      <c r="R42" s="87">
        <f t="shared" si="0"/>
        <v>10999950.500222748</v>
      </c>
      <c r="S42" s="87">
        <v>535991288.03920382</v>
      </c>
      <c r="T42" s="87">
        <f t="shared" si="1"/>
        <v>20273135.315513507</v>
      </c>
      <c r="U42" s="87"/>
      <c r="V42" s="115" t="s">
        <v>1257</v>
      </c>
      <c r="W42" s="115" t="s">
        <v>1257</v>
      </c>
      <c r="X42" s="115" t="s">
        <v>772</v>
      </c>
    </row>
    <row r="43" spans="1:24">
      <c r="A43" s="85"/>
      <c r="B43" s="85">
        <v>25</v>
      </c>
      <c r="C43" s="82">
        <v>2</v>
      </c>
      <c r="D43" s="82">
        <v>2</v>
      </c>
      <c r="E43" s="82"/>
      <c r="F43" s="83" t="s">
        <v>1297</v>
      </c>
      <c r="G43" s="83" t="s">
        <v>1095</v>
      </c>
      <c r="H43" s="86">
        <v>31.94</v>
      </c>
      <c r="I43" s="86">
        <v>53.4</v>
      </c>
      <c r="J43" s="86">
        <v>51.49</v>
      </c>
      <c r="K43" s="86"/>
      <c r="L43" s="117">
        <v>124.41</v>
      </c>
      <c r="M43" s="117">
        <v>229.3</v>
      </c>
      <c r="N43" s="87">
        <v>7500000</v>
      </c>
      <c r="O43" s="87">
        <v>520222034.00084704</v>
      </c>
      <c r="P43" s="87">
        <v>182077711.90029645</v>
      </c>
      <c r="Q43" s="87">
        <v>338144322.10055059</v>
      </c>
      <c r="R43" s="87">
        <f t="shared" si="0"/>
        <v>7499966.2501518745</v>
      </c>
      <c r="S43" s="87">
        <v>520222034.00084704</v>
      </c>
      <c r="T43" s="87">
        <f t="shared" si="1"/>
        <v>13823183.515471624</v>
      </c>
      <c r="U43" s="87"/>
      <c r="V43" s="115" t="s">
        <v>1257</v>
      </c>
      <c r="W43" s="115" t="s">
        <v>1257</v>
      </c>
      <c r="X43" s="115" t="s">
        <v>772</v>
      </c>
    </row>
    <row r="44" spans="1:24">
      <c r="A44" s="85"/>
      <c r="B44" s="85">
        <v>25</v>
      </c>
      <c r="C44" s="82">
        <v>2</v>
      </c>
      <c r="D44" s="82">
        <v>2</v>
      </c>
      <c r="E44" s="82"/>
      <c r="F44" s="83" t="s">
        <v>1108</v>
      </c>
      <c r="G44" s="83" t="s">
        <v>1095</v>
      </c>
      <c r="H44" s="86">
        <v>31.27</v>
      </c>
      <c r="I44" s="86">
        <v>52.28</v>
      </c>
      <c r="J44" s="86">
        <v>50.41</v>
      </c>
      <c r="K44" s="86"/>
      <c r="L44" s="117">
        <v>121.8</v>
      </c>
      <c r="M44" s="117">
        <v>224.48999999999998</v>
      </c>
      <c r="N44" s="87">
        <v>7000000</v>
      </c>
      <c r="O44" s="87">
        <v>475355435.90053833</v>
      </c>
      <c r="P44" s="87">
        <v>166374402.56518841</v>
      </c>
      <c r="Q44" s="87">
        <v>308981033.33534992</v>
      </c>
      <c r="R44" s="87">
        <f t="shared" si="0"/>
        <v>6999968.5001417492</v>
      </c>
      <c r="S44" s="87">
        <v>475355435.90053833</v>
      </c>
      <c r="T44" s="87">
        <f t="shared" si="1"/>
        <v>12901666.08043367</v>
      </c>
      <c r="U44" s="87"/>
      <c r="V44" s="115" t="s">
        <v>1257</v>
      </c>
      <c r="W44" s="115" t="s">
        <v>1257</v>
      </c>
      <c r="X44" s="115" t="s">
        <v>772</v>
      </c>
    </row>
    <row r="45" spans="1:24">
      <c r="A45" s="85"/>
      <c r="B45" s="85">
        <v>25</v>
      </c>
      <c r="C45" s="82">
        <v>2</v>
      </c>
      <c r="D45" s="82">
        <v>2</v>
      </c>
      <c r="E45" s="82"/>
      <c r="F45" s="83" t="s">
        <v>1109</v>
      </c>
      <c r="G45" s="83" t="s">
        <v>1095</v>
      </c>
      <c r="H45" s="86">
        <v>32.380000000000003</v>
      </c>
      <c r="I45" s="86">
        <v>54.14</v>
      </c>
      <c r="J45" s="86">
        <v>52.21</v>
      </c>
      <c r="K45" s="86"/>
      <c r="L45" s="117">
        <v>126.15</v>
      </c>
      <c r="M45" s="117">
        <v>232.5</v>
      </c>
      <c r="N45" s="87">
        <v>7000000</v>
      </c>
      <c r="O45" s="87">
        <v>492316534.57559443</v>
      </c>
      <c r="P45" s="87">
        <v>172310787.10145804</v>
      </c>
      <c r="Q45" s="87">
        <v>320005747.47413635</v>
      </c>
      <c r="R45" s="87">
        <f t="shared" si="0"/>
        <v>6999968.5001417501</v>
      </c>
      <c r="S45" s="87">
        <v>492316534.57559443</v>
      </c>
      <c r="T45" s="87">
        <f t="shared" si="1"/>
        <v>12901249.911081702</v>
      </c>
      <c r="U45" s="87"/>
      <c r="V45" s="115" t="s">
        <v>1257</v>
      </c>
      <c r="W45" s="115" t="s">
        <v>1257</v>
      </c>
      <c r="X45" s="115" t="s">
        <v>772</v>
      </c>
    </row>
    <row r="46" spans="1:24">
      <c r="A46" s="85"/>
      <c r="B46" s="85">
        <v>25</v>
      </c>
      <c r="C46" s="82">
        <v>2</v>
      </c>
      <c r="D46" s="82">
        <v>2</v>
      </c>
      <c r="E46" s="82"/>
      <c r="F46" s="83" t="s">
        <v>1110</v>
      </c>
      <c r="G46" s="83" t="s">
        <v>1095</v>
      </c>
      <c r="H46" s="86">
        <v>25.78</v>
      </c>
      <c r="I46" s="86">
        <v>43.11</v>
      </c>
      <c r="J46" s="86">
        <v>41.57</v>
      </c>
      <c r="K46" s="86"/>
      <c r="L46" s="117">
        <v>100.44</v>
      </c>
      <c r="M46" s="117">
        <v>185.12</v>
      </c>
      <c r="N46" s="87">
        <v>8500000</v>
      </c>
      <c r="O46" s="87">
        <v>475987658.05553877</v>
      </c>
      <c r="P46" s="87">
        <v>166595680.31943858</v>
      </c>
      <c r="Q46" s="87">
        <v>309391977.7361002</v>
      </c>
      <c r="R46" s="87">
        <f t="shared" si="0"/>
        <v>8499961.7501721233</v>
      </c>
      <c r="S46" s="87">
        <v>475987658.05553877</v>
      </c>
      <c r="T46" s="87">
        <f t="shared" si="1"/>
        <v>15666197.921065947</v>
      </c>
      <c r="U46" s="87"/>
      <c r="V46" s="115" t="s">
        <v>1257</v>
      </c>
      <c r="W46" s="115" t="s">
        <v>1257</v>
      </c>
      <c r="X46" s="115" t="s">
        <v>772</v>
      </c>
    </row>
    <row r="47" spans="1:24">
      <c r="A47" s="85"/>
      <c r="B47" s="85">
        <v>25</v>
      </c>
      <c r="C47" s="82">
        <v>2</v>
      </c>
      <c r="D47" s="82">
        <v>2</v>
      </c>
      <c r="E47" s="82"/>
      <c r="F47" s="83" t="s">
        <v>1111</v>
      </c>
      <c r="G47" s="83" t="s">
        <v>1095</v>
      </c>
      <c r="H47" s="86">
        <v>25.88</v>
      </c>
      <c r="I47" s="86">
        <v>43.26</v>
      </c>
      <c r="J47" s="86">
        <v>41.72</v>
      </c>
      <c r="K47" s="86"/>
      <c r="L47" s="117">
        <v>100.8</v>
      </c>
      <c r="M47" s="117">
        <v>185.77999999999997</v>
      </c>
      <c r="N47" s="87">
        <v>8000000</v>
      </c>
      <c r="O47" s="87">
        <v>449585576.86490411</v>
      </c>
      <c r="P47" s="87">
        <v>157354951.90271643</v>
      </c>
      <c r="Q47" s="87">
        <v>292230624.96218765</v>
      </c>
      <c r="R47" s="87">
        <f t="shared" si="0"/>
        <v>7999964.0001620008</v>
      </c>
      <c r="S47" s="87">
        <v>449585576.86490411</v>
      </c>
      <c r="T47" s="87">
        <f t="shared" si="1"/>
        <v>14744378.094743019</v>
      </c>
      <c r="U47" s="87"/>
      <c r="V47" s="115" t="s">
        <v>1257</v>
      </c>
      <c r="W47" s="115" t="s">
        <v>1257</v>
      </c>
      <c r="X47" s="115" t="s">
        <v>772</v>
      </c>
    </row>
    <row r="48" spans="1:24">
      <c r="A48" s="85"/>
      <c r="B48" s="85">
        <v>25</v>
      </c>
      <c r="C48" s="82">
        <v>3</v>
      </c>
      <c r="D48" s="82">
        <v>2</v>
      </c>
      <c r="E48" s="82"/>
      <c r="F48" s="83" t="s">
        <v>1112</v>
      </c>
      <c r="G48" s="83" t="s">
        <v>1095</v>
      </c>
      <c r="H48" s="86">
        <v>25.88</v>
      </c>
      <c r="I48" s="86">
        <v>43.26</v>
      </c>
      <c r="J48" s="86">
        <v>41.72</v>
      </c>
      <c r="K48" s="86"/>
      <c r="L48" s="117">
        <v>100.8</v>
      </c>
      <c r="M48" s="117">
        <v>185.77999999999997</v>
      </c>
      <c r="N48" s="87">
        <v>8000000</v>
      </c>
      <c r="O48" s="87">
        <v>449585576.86490411</v>
      </c>
      <c r="P48" s="87">
        <v>157354951.90271643</v>
      </c>
      <c r="Q48" s="87">
        <v>292230624.96218765</v>
      </c>
      <c r="R48" s="87">
        <f t="shared" si="0"/>
        <v>7999964.0001620008</v>
      </c>
      <c r="S48" s="87">
        <v>449585576.86490411</v>
      </c>
      <c r="T48" s="87">
        <f t="shared" si="1"/>
        <v>14744378.094743019</v>
      </c>
      <c r="U48" s="87"/>
      <c r="V48" s="115" t="s">
        <v>1257</v>
      </c>
      <c r="W48" s="115" t="s">
        <v>1257</v>
      </c>
      <c r="X48" s="115" t="s">
        <v>772</v>
      </c>
    </row>
    <row r="49" spans="1:24">
      <c r="A49" s="85"/>
      <c r="B49" s="85">
        <v>25</v>
      </c>
      <c r="C49" s="82">
        <v>3</v>
      </c>
      <c r="D49" s="82">
        <v>2</v>
      </c>
      <c r="E49" s="82"/>
      <c r="F49" s="83" t="s">
        <v>1113</v>
      </c>
      <c r="G49" s="83" t="s">
        <v>1095</v>
      </c>
      <c r="H49" s="86">
        <v>25.88</v>
      </c>
      <c r="I49" s="86">
        <v>43.26</v>
      </c>
      <c r="J49" s="86">
        <v>41.72</v>
      </c>
      <c r="K49" s="86"/>
      <c r="L49" s="117">
        <v>100.8</v>
      </c>
      <c r="M49" s="117">
        <v>185.77999999999997</v>
      </c>
      <c r="N49" s="87">
        <v>8300000</v>
      </c>
      <c r="O49" s="87">
        <v>466445035.99733794</v>
      </c>
      <c r="P49" s="87">
        <v>163255762.59906828</v>
      </c>
      <c r="Q49" s="87">
        <v>303189273.39826965</v>
      </c>
      <c r="R49" s="87">
        <f t="shared" si="0"/>
        <v>8299962.6501680752</v>
      </c>
      <c r="S49" s="87">
        <v>466445035.99733794</v>
      </c>
      <c r="T49" s="87">
        <f t="shared" si="1"/>
        <v>15297292.273295879</v>
      </c>
      <c r="U49" s="87"/>
      <c r="V49" s="115" t="s">
        <v>1257</v>
      </c>
      <c r="W49" s="115" t="s">
        <v>1257</v>
      </c>
      <c r="X49" s="115" t="s">
        <v>772</v>
      </c>
    </row>
    <row r="50" spans="1:24">
      <c r="A50" s="85"/>
      <c r="B50" s="85">
        <v>25</v>
      </c>
      <c r="C50" s="82">
        <v>3</v>
      </c>
      <c r="D50" s="82">
        <v>2</v>
      </c>
      <c r="E50" s="82"/>
      <c r="F50" s="83" t="s">
        <v>1114</v>
      </c>
      <c r="G50" s="83" t="s">
        <v>1095</v>
      </c>
      <c r="H50" s="86">
        <v>26.95</v>
      </c>
      <c r="I50" s="86">
        <v>45.07</v>
      </c>
      <c r="J50" s="86">
        <v>43.45</v>
      </c>
      <c r="K50" s="86"/>
      <c r="L50" s="117">
        <v>105</v>
      </c>
      <c r="M50" s="117">
        <v>193.51999999999998</v>
      </c>
      <c r="N50" s="87">
        <v>8500000</v>
      </c>
      <c r="O50" s="87">
        <v>497586060.86272609</v>
      </c>
      <c r="P50" s="87">
        <v>174155121.30195412</v>
      </c>
      <c r="Q50" s="87">
        <v>323430939.560772</v>
      </c>
      <c r="R50" s="87">
        <f t="shared" si="0"/>
        <v>8499961.7501721252</v>
      </c>
      <c r="S50" s="87">
        <v>497586060.86272609</v>
      </c>
      <c r="T50" s="87">
        <f t="shared" si="1"/>
        <v>15665834.265650567</v>
      </c>
      <c r="U50" s="87"/>
      <c r="V50" s="115" t="s">
        <v>1257</v>
      </c>
      <c r="W50" s="115" t="s">
        <v>1257</v>
      </c>
      <c r="X50" s="115" t="s">
        <v>772</v>
      </c>
    </row>
    <row r="51" spans="1:24">
      <c r="A51" s="85"/>
      <c r="B51" s="85">
        <v>25</v>
      </c>
      <c r="C51" s="82">
        <v>2</v>
      </c>
      <c r="D51" s="82">
        <v>2</v>
      </c>
      <c r="E51" s="82"/>
      <c r="F51" s="83" t="s">
        <v>1115</v>
      </c>
      <c r="G51" s="83" t="s">
        <v>1095</v>
      </c>
      <c r="H51" s="86">
        <v>25.01</v>
      </c>
      <c r="I51" s="86">
        <v>41.82</v>
      </c>
      <c r="J51" s="86">
        <v>40.33</v>
      </c>
      <c r="K51" s="86"/>
      <c r="L51" s="117">
        <v>97.44</v>
      </c>
      <c r="M51" s="117">
        <v>179.58999999999997</v>
      </c>
      <c r="N51" s="87">
        <v>8500000</v>
      </c>
      <c r="O51" s="87">
        <v>461768709.54080701</v>
      </c>
      <c r="P51" s="87">
        <v>161619048.33928245</v>
      </c>
      <c r="Q51" s="87">
        <v>300149661.20152456</v>
      </c>
      <c r="R51" s="87">
        <f t="shared" si="0"/>
        <v>8499961.7501721252</v>
      </c>
      <c r="S51" s="87">
        <v>461768709.54080701</v>
      </c>
      <c r="T51" s="87">
        <f t="shared" si="1"/>
        <v>15666134.346402008</v>
      </c>
      <c r="U51" s="87"/>
      <c r="V51" s="115" t="s">
        <v>1257</v>
      </c>
      <c r="W51" s="115" t="s">
        <v>1257</v>
      </c>
      <c r="X51" s="115" t="s">
        <v>772</v>
      </c>
    </row>
    <row r="52" spans="1:24">
      <c r="A52" s="85"/>
      <c r="B52" s="85">
        <v>25</v>
      </c>
      <c r="C52" s="82">
        <v>2</v>
      </c>
      <c r="D52" s="82">
        <v>2</v>
      </c>
      <c r="E52" s="82"/>
      <c r="F52" s="83" t="s">
        <v>1116</v>
      </c>
      <c r="G52" s="83" t="s">
        <v>1095</v>
      </c>
      <c r="H52" s="86">
        <v>18.760000000000002</v>
      </c>
      <c r="I52" s="86">
        <v>31.37</v>
      </c>
      <c r="J52" s="86">
        <v>30.24</v>
      </c>
      <c r="K52" s="86"/>
      <c r="L52" s="117">
        <v>73.08</v>
      </c>
      <c r="M52" s="117">
        <v>134.69</v>
      </c>
      <c r="N52" s="87">
        <v>8000000</v>
      </c>
      <c r="O52" s="87">
        <v>325948333.23250043</v>
      </c>
      <c r="P52" s="87">
        <v>114081916.63137513</v>
      </c>
      <c r="Q52" s="87">
        <v>211866416.60112527</v>
      </c>
      <c r="R52" s="87">
        <f t="shared" si="0"/>
        <v>7999964.0001619989</v>
      </c>
      <c r="S52" s="87">
        <v>325948333.23250043</v>
      </c>
      <c r="T52" s="87">
        <f t="shared" si="1"/>
        <v>14744323.360451829</v>
      </c>
      <c r="U52" s="87"/>
      <c r="V52" s="115" t="s">
        <v>1257</v>
      </c>
      <c r="W52" s="115" t="s">
        <v>1257</v>
      </c>
      <c r="X52" s="115" t="s">
        <v>772</v>
      </c>
    </row>
    <row r="53" spans="1:24">
      <c r="A53" s="85"/>
      <c r="B53" s="85">
        <v>25</v>
      </c>
      <c r="C53" s="82">
        <v>2</v>
      </c>
      <c r="D53" s="82">
        <v>2</v>
      </c>
      <c r="E53" s="82"/>
      <c r="F53" s="83" t="s">
        <v>1117</v>
      </c>
      <c r="G53" s="83" t="s">
        <v>1095</v>
      </c>
      <c r="H53" s="86">
        <v>18.11</v>
      </c>
      <c r="I53" s="86">
        <v>30.28</v>
      </c>
      <c r="J53" s="86">
        <v>29.2</v>
      </c>
      <c r="K53" s="86"/>
      <c r="L53" s="117">
        <v>70.56</v>
      </c>
      <c r="M53" s="117">
        <v>130.04000000000002</v>
      </c>
      <c r="N53" s="87">
        <v>7500000</v>
      </c>
      <c r="O53" s="87">
        <v>295026922.37884933</v>
      </c>
      <c r="P53" s="87">
        <v>103259422.83259727</v>
      </c>
      <c r="Q53" s="87">
        <v>191767499.54625207</v>
      </c>
      <c r="R53" s="87">
        <f t="shared" si="0"/>
        <v>7499966.2501518736</v>
      </c>
      <c r="S53" s="87">
        <v>295026922.37884933</v>
      </c>
      <c r="T53" s="87">
        <f t="shared" si="1"/>
        <v>13822216.711589426</v>
      </c>
      <c r="U53" s="87"/>
      <c r="V53" s="115" t="s">
        <v>1257</v>
      </c>
      <c r="W53" s="115" t="s">
        <v>1257</v>
      </c>
      <c r="X53" s="115" t="s">
        <v>772</v>
      </c>
    </row>
    <row r="54" spans="1:24">
      <c r="A54" s="85"/>
      <c r="B54" s="85">
        <v>25</v>
      </c>
      <c r="C54" s="82">
        <v>2</v>
      </c>
      <c r="D54" s="82">
        <v>2</v>
      </c>
      <c r="E54" s="82"/>
      <c r="F54" s="83" t="s">
        <v>1118</v>
      </c>
      <c r="G54" s="83" t="s">
        <v>1095</v>
      </c>
      <c r="H54" s="86">
        <v>19.41</v>
      </c>
      <c r="I54" s="86">
        <v>32.450000000000003</v>
      </c>
      <c r="J54" s="86">
        <v>31.29</v>
      </c>
      <c r="K54" s="86"/>
      <c r="L54" s="117">
        <v>75.599999999999994</v>
      </c>
      <c r="M54" s="117">
        <v>139.33999999999997</v>
      </c>
      <c r="N54" s="87">
        <v>7500000</v>
      </c>
      <c r="O54" s="87">
        <v>316126202.43208897</v>
      </c>
      <c r="P54" s="87">
        <v>110644170.85123113</v>
      </c>
      <c r="Q54" s="87">
        <v>205482031.58085784</v>
      </c>
      <c r="R54" s="87">
        <f t="shared" si="0"/>
        <v>7499966.2501518745</v>
      </c>
      <c r="S54" s="87">
        <v>316126202.43208897</v>
      </c>
      <c r="T54" s="87">
        <f t="shared" si="1"/>
        <v>13823350.493335476</v>
      </c>
      <c r="U54" s="87"/>
      <c r="V54" s="115" t="s">
        <v>1257</v>
      </c>
      <c r="W54" s="115" t="s">
        <v>1257</v>
      </c>
      <c r="X54" s="115" t="s">
        <v>772</v>
      </c>
    </row>
    <row r="55" spans="1:24">
      <c r="A55" s="85"/>
      <c r="B55" s="85">
        <v>25</v>
      </c>
      <c r="C55" s="82">
        <v>2</v>
      </c>
      <c r="D55" s="82">
        <v>2</v>
      </c>
      <c r="E55" s="82"/>
      <c r="F55" s="83" t="s">
        <v>1119</v>
      </c>
      <c r="G55" s="83" t="s">
        <v>1095</v>
      </c>
      <c r="H55" s="86">
        <v>19.75</v>
      </c>
      <c r="I55" s="86">
        <v>33.03</v>
      </c>
      <c r="J55" s="86">
        <v>31.85</v>
      </c>
      <c r="K55" s="86"/>
      <c r="L55" s="117">
        <v>76.95</v>
      </c>
      <c r="M55" s="117">
        <v>141.83000000000001</v>
      </c>
      <c r="N55" s="87">
        <v>7500000</v>
      </c>
      <c r="O55" s="87">
        <v>321775364.51085973</v>
      </c>
      <c r="P55" s="87">
        <v>112621377.57880089</v>
      </c>
      <c r="Q55" s="87">
        <v>209153986.93205881</v>
      </c>
      <c r="R55" s="87">
        <f t="shared" si="0"/>
        <v>7499966.2501518745</v>
      </c>
      <c r="S55" s="87">
        <v>321775364.51085973</v>
      </c>
      <c r="T55" s="87">
        <f t="shared" si="1"/>
        <v>13823524.538778953</v>
      </c>
      <c r="U55" s="87"/>
      <c r="V55" s="115" t="s">
        <v>1257</v>
      </c>
      <c r="W55" s="115" t="s">
        <v>1257</v>
      </c>
      <c r="X55" s="115" t="s">
        <v>772</v>
      </c>
    </row>
    <row r="56" spans="1:24">
      <c r="A56" s="85"/>
      <c r="B56" s="85">
        <v>25</v>
      </c>
      <c r="C56" s="82">
        <v>1</v>
      </c>
      <c r="D56" s="82">
        <v>2</v>
      </c>
      <c r="E56" s="82"/>
      <c r="F56" s="83" t="s">
        <v>1120</v>
      </c>
      <c r="G56" s="83" t="s">
        <v>1095</v>
      </c>
      <c r="H56" s="86">
        <v>31.94</v>
      </c>
      <c r="I56" s="86">
        <v>53.4</v>
      </c>
      <c r="J56" s="86">
        <v>51.49</v>
      </c>
      <c r="K56" s="86"/>
      <c r="L56" s="117">
        <v>124.41</v>
      </c>
      <c r="M56" s="117">
        <v>229.3</v>
      </c>
      <c r="N56" s="87">
        <v>5600000</v>
      </c>
      <c r="O56" s="87">
        <v>388432452.05396575</v>
      </c>
      <c r="P56" s="87">
        <v>135951358.21888801</v>
      </c>
      <c r="Q56" s="87">
        <v>252481093.83507773</v>
      </c>
      <c r="R56" s="87">
        <f t="shared" si="0"/>
        <v>5599974.8001133986</v>
      </c>
      <c r="S56" s="87">
        <v>388432452.05396575</v>
      </c>
      <c r="T56" s="87">
        <f t="shared" si="1"/>
        <v>10321310.358218811</v>
      </c>
      <c r="U56" s="87"/>
      <c r="V56" s="115" t="s">
        <v>1257</v>
      </c>
      <c r="W56" s="115" t="s">
        <v>1257</v>
      </c>
      <c r="X56" s="115" t="s">
        <v>772</v>
      </c>
    </row>
    <row r="57" spans="1:24">
      <c r="A57" s="85"/>
      <c r="B57" s="85">
        <v>25</v>
      </c>
      <c r="C57" s="82">
        <v>1</v>
      </c>
      <c r="D57" s="82">
        <v>2</v>
      </c>
      <c r="E57" s="82"/>
      <c r="F57" s="83" t="s">
        <v>1121</v>
      </c>
      <c r="G57" s="83" t="s">
        <v>1095</v>
      </c>
      <c r="H57" s="86">
        <v>31.27</v>
      </c>
      <c r="I57" s="86">
        <v>52.28</v>
      </c>
      <c r="J57" s="86">
        <v>50.41</v>
      </c>
      <c r="K57" s="86"/>
      <c r="L57" s="117">
        <v>121.8</v>
      </c>
      <c r="M57" s="117">
        <v>224.48999999999998</v>
      </c>
      <c r="N57" s="87">
        <v>5600000</v>
      </c>
      <c r="O57" s="87">
        <v>380284348.72043067</v>
      </c>
      <c r="P57" s="87">
        <v>133099522.05215074</v>
      </c>
      <c r="Q57" s="87">
        <v>247184826.66827995</v>
      </c>
      <c r="R57" s="87">
        <f t="shared" si="0"/>
        <v>5599974.8001133995</v>
      </c>
      <c r="S57" s="87">
        <v>380284348.72043067</v>
      </c>
      <c r="T57" s="87">
        <f t="shared" si="1"/>
        <v>10321332.864346936</v>
      </c>
      <c r="U57" s="87"/>
      <c r="V57" s="115" t="s">
        <v>1257</v>
      </c>
      <c r="W57" s="115" t="s">
        <v>1257</v>
      </c>
      <c r="X57" s="115" t="s">
        <v>772</v>
      </c>
    </row>
    <row r="58" spans="1:24">
      <c r="A58" s="85"/>
      <c r="B58" s="85">
        <v>25</v>
      </c>
      <c r="C58" s="82">
        <v>1</v>
      </c>
      <c r="D58" s="82">
        <v>2</v>
      </c>
      <c r="E58" s="82"/>
      <c r="F58" s="83" t="s">
        <v>1122</v>
      </c>
      <c r="G58" s="83" t="s">
        <v>1095</v>
      </c>
      <c r="H58" s="86">
        <v>32.380000000000003</v>
      </c>
      <c r="I58" s="86">
        <v>54.14</v>
      </c>
      <c r="J58" s="86">
        <v>52.21</v>
      </c>
      <c r="K58" s="86"/>
      <c r="L58" s="117">
        <v>126.15</v>
      </c>
      <c r="M58" s="117">
        <v>232.5</v>
      </c>
      <c r="N58" s="87">
        <v>5600000</v>
      </c>
      <c r="O58" s="87">
        <v>393853227.66047555</v>
      </c>
      <c r="P58" s="87">
        <v>137848629.68116644</v>
      </c>
      <c r="Q58" s="87">
        <v>256004597.97930908</v>
      </c>
      <c r="R58" s="87">
        <f t="shared" si="0"/>
        <v>5599974.8001134004</v>
      </c>
      <c r="S58" s="87">
        <v>393853227.66047555</v>
      </c>
      <c r="T58" s="87">
        <f t="shared" si="1"/>
        <v>10320999.928865362</v>
      </c>
      <c r="U58" s="87"/>
      <c r="V58" s="115" t="s">
        <v>1257</v>
      </c>
      <c r="W58" s="115" t="s">
        <v>1257</v>
      </c>
      <c r="X58" s="115" t="s">
        <v>772</v>
      </c>
    </row>
    <row r="59" spans="1:24">
      <c r="A59" s="85"/>
      <c r="B59" s="85">
        <v>25</v>
      </c>
      <c r="C59" s="82">
        <v>1</v>
      </c>
      <c r="D59" s="82">
        <v>3</v>
      </c>
      <c r="E59" s="82"/>
      <c r="F59" s="83" t="s">
        <v>1298</v>
      </c>
      <c r="G59" s="83" t="s">
        <v>1095</v>
      </c>
      <c r="H59" s="86">
        <v>31.94</v>
      </c>
      <c r="I59" s="86">
        <v>53.4</v>
      </c>
      <c r="J59" s="86">
        <v>51.49</v>
      </c>
      <c r="K59" s="86"/>
      <c r="L59" s="117">
        <v>124.41</v>
      </c>
      <c r="M59" s="117">
        <v>229.3</v>
      </c>
      <c r="N59" s="87">
        <v>5600000</v>
      </c>
      <c r="O59" s="87">
        <v>388432452.05396575</v>
      </c>
      <c r="P59" s="87">
        <v>135951358.21888801</v>
      </c>
      <c r="Q59" s="87">
        <v>252481093.83507773</v>
      </c>
      <c r="R59" s="87">
        <f t="shared" si="0"/>
        <v>5599974.8001133986</v>
      </c>
      <c r="S59" s="87">
        <v>388432452.05396575</v>
      </c>
      <c r="T59" s="87">
        <f t="shared" si="1"/>
        <v>10321310.358218811</v>
      </c>
      <c r="U59" s="87"/>
      <c r="V59" s="115" t="s">
        <v>1257</v>
      </c>
      <c r="W59" s="115" t="s">
        <v>1257</v>
      </c>
      <c r="X59" s="115" t="s">
        <v>772</v>
      </c>
    </row>
    <row r="60" spans="1:24">
      <c r="A60" s="85"/>
      <c r="B60" s="85">
        <v>25</v>
      </c>
      <c r="C60" s="82">
        <v>1</v>
      </c>
      <c r="D60" s="82">
        <v>3</v>
      </c>
      <c r="E60" s="82"/>
      <c r="F60" s="83" t="s">
        <v>1125</v>
      </c>
      <c r="G60" s="83" t="s">
        <v>1095</v>
      </c>
      <c r="H60" s="86">
        <v>31.27</v>
      </c>
      <c r="I60" s="86">
        <v>52.28</v>
      </c>
      <c r="J60" s="86">
        <v>50.41</v>
      </c>
      <c r="K60" s="86"/>
      <c r="L60" s="117">
        <v>121.8</v>
      </c>
      <c r="M60" s="117">
        <v>224.48999999999998</v>
      </c>
      <c r="N60" s="87">
        <v>5600000</v>
      </c>
      <c r="O60" s="87">
        <v>380284348.72043067</v>
      </c>
      <c r="P60" s="87">
        <v>133099522.05215074</v>
      </c>
      <c r="Q60" s="87">
        <v>247184826.66827995</v>
      </c>
      <c r="R60" s="87">
        <f t="shared" si="0"/>
        <v>5599974.8001133995</v>
      </c>
      <c r="S60" s="87">
        <v>380284348.72043067</v>
      </c>
      <c r="T60" s="87">
        <f t="shared" si="1"/>
        <v>10321332.864346936</v>
      </c>
      <c r="U60" s="87"/>
      <c r="V60" s="115" t="s">
        <v>1257</v>
      </c>
      <c r="W60" s="115" t="s">
        <v>1257</v>
      </c>
      <c r="X60" s="115" t="s">
        <v>772</v>
      </c>
    </row>
    <row r="61" spans="1:24">
      <c r="A61" s="85"/>
      <c r="B61" s="85">
        <v>25</v>
      </c>
      <c r="C61" s="82">
        <v>1</v>
      </c>
      <c r="D61" s="82">
        <v>3</v>
      </c>
      <c r="E61" s="82"/>
      <c r="F61" s="83" t="s">
        <v>1126</v>
      </c>
      <c r="G61" s="83" t="s">
        <v>1095</v>
      </c>
      <c r="H61" s="86">
        <v>32.380000000000003</v>
      </c>
      <c r="I61" s="86">
        <v>54.14</v>
      </c>
      <c r="J61" s="86">
        <v>52.21</v>
      </c>
      <c r="K61" s="86"/>
      <c r="L61" s="117">
        <v>126.15</v>
      </c>
      <c r="M61" s="117">
        <v>232.5</v>
      </c>
      <c r="N61" s="87">
        <v>5600000</v>
      </c>
      <c r="O61" s="87">
        <v>393853227.66047555</v>
      </c>
      <c r="P61" s="87">
        <v>137848629.68116644</v>
      </c>
      <c r="Q61" s="87">
        <v>256004597.97930908</v>
      </c>
      <c r="R61" s="87">
        <f t="shared" si="0"/>
        <v>5599974.8001134004</v>
      </c>
      <c r="S61" s="87">
        <v>393853227.66047555</v>
      </c>
      <c r="T61" s="87">
        <f t="shared" si="1"/>
        <v>10320999.928865362</v>
      </c>
      <c r="U61" s="87"/>
      <c r="V61" s="115" t="s">
        <v>1257</v>
      </c>
      <c r="W61" s="115" t="s">
        <v>1257</v>
      </c>
      <c r="X61" s="115" t="s">
        <v>772</v>
      </c>
    </row>
    <row r="62" spans="1:24">
      <c r="A62" s="85"/>
      <c r="B62" s="85">
        <v>25</v>
      </c>
      <c r="C62" s="82">
        <v>1</v>
      </c>
      <c r="D62" s="82">
        <v>3</v>
      </c>
      <c r="E62" s="82"/>
      <c r="F62" s="83" t="s">
        <v>1127</v>
      </c>
      <c r="G62" s="83" t="s">
        <v>1095</v>
      </c>
      <c r="H62" s="86">
        <v>18.11</v>
      </c>
      <c r="I62" s="86">
        <v>30.28</v>
      </c>
      <c r="J62" s="86">
        <v>29.2</v>
      </c>
      <c r="K62" s="86"/>
      <c r="L62" s="117">
        <v>70.56</v>
      </c>
      <c r="M62" s="117">
        <v>130.04000000000002</v>
      </c>
      <c r="N62" s="87">
        <v>5600000</v>
      </c>
      <c r="O62" s="87">
        <v>220286768.70954084</v>
      </c>
      <c r="P62" s="87">
        <v>77100369.048339292</v>
      </c>
      <c r="Q62" s="87">
        <v>143186399.66120154</v>
      </c>
      <c r="R62" s="87">
        <f t="shared" si="0"/>
        <v>5599974.8001133995</v>
      </c>
      <c r="S62" s="87">
        <v>220286768.70954084</v>
      </c>
      <c r="T62" s="87">
        <f t="shared" si="1"/>
        <v>10320588.477986772</v>
      </c>
      <c r="U62" s="87"/>
      <c r="V62" s="115" t="s">
        <v>1257</v>
      </c>
      <c r="W62" s="115" t="s">
        <v>1257</v>
      </c>
      <c r="X62" s="115" t="s">
        <v>772</v>
      </c>
    </row>
    <row r="63" spans="1:24">
      <c r="A63" s="85"/>
      <c r="B63" s="85">
        <v>25</v>
      </c>
      <c r="C63" s="82">
        <v>1</v>
      </c>
      <c r="D63" s="82">
        <v>3</v>
      </c>
      <c r="E63" s="82"/>
      <c r="F63" s="83" t="s">
        <v>1128</v>
      </c>
      <c r="G63" s="83" t="s">
        <v>1095</v>
      </c>
      <c r="H63" s="86">
        <v>18.11</v>
      </c>
      <c r="I63" s="86">
        <v>30.28</v>
      </c>
      <c r="J63" s="86">
        <v>29.2</v>
      </c>
      <c r="K63" s="86"/>
      <c r="L63" s="117">
        <v>70.56</v>
      </c>
      <c r="M63" s="117">
        <v>130.04000000000002</v>
      </c>
      <c r="N63" s="87">
        <v>5600000</v>
      </c>
      <c r="O63" s="87">
        <v>220286768.70954084</v>
      </c>
      <c r="P63" s="87">
        <v>77100369.048339292</v>
      </c>
      <c r="Q63" s="87">
        <v>143186399.66120154</v>
      </c>
      <c r="R63" s="87">
        <f t="shared" si="0"/>
        <v>5599974.8001133995</v>
      </c>
      <c r="S63" s="87">
        <v>220286768.70954084</v>
      </c>
      <c r="T63" s="87">
        <f t="shared" si="1"/>
        <v>10320588.477986772</v>
      </c>
      <c r="U63" s="87"/>
      <c r="V63" s="115" t="s">
        <v>1257</v>
      </c>
      <c r="W63" s="115" t="s">
        <v>1257</v>
      </c>
      <c r="X63" s="115" t="s">
        <v>772</v>
      </c>
    </row>
    <row r="64" spans="1:24">
      <c r="A64" s="85"/>
      <c r="B64" s="85">
        <v>25</v>
      </c>
      <c r="C64" s="82">
        <v>1</v>
      </c>
      <c r="D64" s="82">
        <v>3</v>
      </c>
      <c r="E64" s="82"/>
      <c r="F64" s="83" t="s">
        <v>1129</v>
      </c>
      <c r="G64" s="83" t="s">
        <v>1095</v>
      </c>
      <c r="H64" s="86">
        <v>18.11</v>
      </c>
      <c r="I64" s="86">
        <v>30.28</v>
      </c>
      <c r="J64" s="86">
        <v>29.2</v>
      </c>
      <c r="K64" s="86"/>
      <c r="L64" s="117">
        <v>70.56</v>
      </c>
      <c r="M64" s="117">
        <v>130.04000000000002</v>
      </c>
      <c r="N64" s="87">
        <v>5600000</v>
      </c>
      <c r="O64" s="87">
        <v>220286768.70954084</v>
      </c>
      <c r="P64" s="87">
        <v>77100369.048339292</v>
      </c>
      <c r="Q64" s="87">
        <v>143186399.66120154</v>
      </c>
      <c r="R64" s="87">
        <f t="shared" si="0"/>
        <v>5599974.8001133995</v>
      </c>
      <c r="S64" s="87">
        <v>220286768.70954084</v>
      </c>
      <c r="T64" s="87">
        <f t="shared" si="1"/>
        <v>10320588.477986772</v>
      </c>
      <c r="U64" s="87"/>
      <c r="V64" s="115" t="s">
        <v>1257</v>
      </c>
      <c r="W64" s="115" t="s">
        <v>1257</v>
      </c>
      <c r="X64" s="115" t="s">
        <v>772</v>
      </c>
    </row>
    <row r="65" spans="1:24">
      <c r="A65" s="85"/>
      <c r="B65" s="85">
        <v>25</v>
      </c>
      <c r="C65" s="82">
        <v>1</v>
      </c>
      <c r="D65" s="82">
        <v>3</v>
      </c>
      <c r="E65" s="82"/>
      <c r="F65" s="83" t="s">
        <v>1130</v>
      </c>
      <c r="G65" s="83" t="s">
        <v>1095</v>
      </c>
      <c r="H65" s="86">
        <v>18.11</v>
      </c>
      <c r="I65" s="86">
        <v>30.28</v>
      </c>
      <c r="J65" s="86">
        <v>29.2</v>
      </c>
      <c r="K65" s="86"/>
      <c r="L65" s="117">
        <v>70.56</v>
      </c>
      <c r="M65" s="117">
        <v>130.04000000000002</v>
      </c>
      <c r="N65" s="87">
        <v>5600000</v>
      </c>
      <c r="O65" s="87">
        <v>220286768.70954084</v>
      </c>
      <c r="P65" s="87">
        <v>77100369.048339292</v>
      </c>
      <c r="Q65" s="87">
        <v>143186399.66120154</v>
      </c>
      <c r="R65" s="87">
        <f t="shared" si="0"/>
        <v>5599974.8001133995</v>
      </c>
      <c r="S65" s="87">
        <v>220286768.70954084</v>
      </c>
      <c r="T65" s="87">
        <f t="shared" si="1"/>
        <v>10320588.477986772</v>
      </c>
      <c r="U65" s="87"/>
      <c r="V65" s="115" t="s">
        <v>1257</v>
      </c>
      <c r="W65" s="115" t="s">
        <v>1257</v>
      </c>
      <c r="X65" s="115" t="s">
        <v>772</v>
      </c>
    </row>
    <row r="66" spans="1:24">
      <c r="A66" s="85"/>
      <c r="B66" s="85">
        <v>25</v>
      </c>
      <c r="C66" s="82">
        <v>1</v>
      </c>
      <c r="D66" s="82">
        <v>3</v>
      </c>
      <c r="E66" s="82"/>
      <c r="F66" s="83" t="s">
        <v>1131</v>
      </c>
      <c r="G66" s="83" t="s">
        <v>1095</v>
      </c>
      <c r="H66" s="86">
        <v>24.58</v>
      </c>
      <c r="I66" s="86">
        <v>41.1</v>
      </c>
      <c r="J66" s="86">
        <v>39.630000000000003</v>
      </c>
      <c r="K66" s="86"/>
      <c r="L66" s="117">
        <v>95.76</v>
      </c>
      <c r="M66" s="117">
        <v>176.49</v>
      </c>
      <c r="N66" s="87">
        <v>5600000</v>
      </c>
      <c r="O66" s="87">
        <v>298972714.62278426</v>
      </c>
      <c r="P66" s="87">
        <v>104640450.11797448</v>
      </c>
      <c r="Q66" s="87">
        <v>194332264.50480974</v>
      </c>
      <c r="R66" s="87">
        <f t="shared" si="0"/>
        <v>5599974.8001134004</v>
      </c>
      <c r="S66" s="87">
        <v>298972714.62278426</v>
      </c>
      <c r="T66" s="87">
        <f t="shared" si="1"/>
        <v>10321006.187051108</v>
      </c>
      <c r="U66" s="87"/>
      <c r="V66" s="115" t="s">
        <v>1257</v>
      </c>
      <c r="W66" s="115" t="s">
        <v>1257</v>
      </c>
      <c r="X66" s="115" t="s">
        <v>772</v>
      </c>
    </row>
    <row r="67" spans="1:24">
      <c r="A67" s="85"/>
      <c r="B67" s="85">
        <v>25</v>
      </c>
      <c r="C67" s="82">
        <v>1</v>
      </c>
      <c r="D67" s="82">
        <v>3</v>
      </c>
      <c r="E67" s="82"/>
      <c r="F67" s="83" t="s">
        <v>1132</v>
      </c>
      <c r="G67" s="83" t="s">
        <v>1095</v>
      </c>
      <c r="H67" s="86">
        <v>24.58</v>
      </c>
      <c r="I67" s="86">
        <v>41.1</v>
      </c>
      <c r="J67" s="86">
        <v>39.630000000000003</v>
      </c>
      <c r="K67" s="86"/>
      <c r="L67" s="117">
        <v>95.76</v>
      </c>
      <c r="M67" s="117">
        <v>176.49</v>
      </c>
      <c r="N67" s="87">
        <v>5600000</v>
      </c>
      <c r="O67" s="87">
        <v>298972714.62278426</v>
      </c>
      <c r="P67" s="87">
        <v>104640450.11797448</v>
      </c>
      <c r="Q67" s="87">
        <v>194332264.50480974</v>
      </c>
      <c r="R67" s="87">
        <f t="shared" ref="R67:R130" si="2">S67/(M67*0.3025)</f>
        <v>5599974.8001134004</v>
      </c>
      <c r="S67" s="87">
        <v>298972714.62278426</v>
      </c>
      <c r="T67" s="87">
        <f t="shared" ref="T67:T130" si="3">S67/(L67*0.3025)</f>
        <v>10321006.187051108</v>
      </c>
      <c r="U67" s="87"/>
      <c r="V67" s="115" t="s">
        <v>1257</v>
      </c>
      <c r="W67" s="115" t="s">
        <v>1257</v>
      </c>
      <c r="X67" s="115" t="s">
        <v>772</v>
      </c>
    </row>
    <row r="68" spans="1:24">
      <c r="A68" s="85"/>
      <c r="B68" s="85">
        <v>25</v>
      </c>
      <c r="C68" s="82">
        <v>1</v>
      </c>
      <c r="D68" s="82">
        <v>3</v>
      </c>
      <c r="E68" s="82"/>
      <c r="F68" s="83" t="s">
        <v>1133</v>
      </c>
      <c r="G68" s="83" t="s">
        <v>1095</v>
      </c>
      <c r="H68" s="86">
        <v>36.229999999999997</v>
      </c>
      <c r="I68" s="86">
        <v>60.57</v>
      </c>
      <c r="J68" s="86">
        <v>58.4</v>
      </c>
      <c r="K68" s="86"/>
      <c r="L68" s="117">
        <v>141.12</v>
      </c>
      <c r="M68" s="117">
        <v>260.09000000000003</v>
      </c>
      <c r="N68" s="87">
        <v>5600000</v>
      </c>
      <c r="O68" s="87">
        <v>440590477.342852</v>
      </c>
      <c r="P68" s="87">
        <v>154206667.0699982</v>
      </c>
      <c r="Q68" s="87">
        <v>286383810.27285385</v>
      </c>
      <c r="R68" s="87">
        <f t="shared" si="2"/>
        <v>5599974.8001133995</v>
      </c>
      <c r="S68" s="87">
        <v>440590477.342852</v>
      </c>
      <c r="T68" s="87">
        <f t="shared" si="3"/>
        <v>10320985.30159789</v>
      </c>
      <c r="U68" s="87"/>
      <c r="V68" s="115" t="s">
        <v>1257</v>
      </c>
      <c r="W68" s="115" t="s">
        <v>1257</v>
      </c>
      <c r="X68" s="115" t="s">
        <v>772</v>
      </c>
    </row>
    <row r="69" spans="1:24">
      <c r="A69" s="85"/>
      <c r="B69" s="85">
        <v>25</v>
      </c>
      <c r="C69" s="82">
        <v>1</v>
      </c>
      <c r="D69" s="82">
        <v>3</v>
      </c>
      <c r="E69" s="82"/>
      <c r="F69" s="83" t="s">
        <v>1134</v>
      </c>
      <c r="G69" s="83" t="s">
        <v>1095</v>
      </c>
      <c r="H69" s="86">
        <v>39.159999999999997</v>
      </c>
      <c r="I69" s="86">
        <v>65.47</v>
      </c>
      <c r="J69" s="86">
        <v>63.13</v>
      </c>
      <c r="K69" s="86"/>
      <c r="L69" s="117">
        <v>152.55000000000001</v>
      </c>
      <c r="M69" s="117">
        <v>281.14999999999998</v>
      </c>
      <c r="N69" s="87">
        <v>5600000</v>
      </c>
      <c r="O69" s="87">
        <v>476265956.80319434</v>
      </c>
      <c r="P69" s="87">
        <v>166693084.881118</v>
      </c>
      <c r="Q69" s="87">
        <v>309572871.92207634</v>
      </c>
      <c r="R69" s="87">
        <f t="shared" si="2"/>
        <v>5599974.8001133995</v>
      </c>
      <c r="S69" s="87">
        <v>476265956.80319434</v>
      </c>
      <c r="T69" s="87">
        <f t="shared" si="3"/>
        <v>10320766.404797655</v>
      </c>
      <c r="U69" s="87"/>
      <c r="V69" s="115" t="s">
        <v>1257</v>
      </c>
      <c r="W69" s="115" t="s">
        <v>1257</v>
      </c>
      <c r="X69" s="115" t="s">
        <v>772</v>
      </c>
    </row>
    <row r="70" spans="1:24">
      <c r="A70" s="85"/>
      <c r="B70" s="85">
        <v>25</v>
      </c>
      <c r="C70" s="82">
        <v>1</v>
      </c>
      <c r="D70" s="82">
        <v>3</v>
      </c>
      <c r="E70" s="82"/>
      <c r="F70" s="83" t="s">
        <v>1135</v>
      </c>
      <c r="G70" s="83" t="s">
        <v>1095</v>
      </c>
      <c r="H70" s="86">
        <v>32.380000000000003</v>
      </c>
      <c r="I70" s="86">
        <v>54.14</v>
      </c>
      <c r="J70" s="86">
        <v>52.21</v>
      </c>
      <c r="K70" s="86"/>
      <c r="L70" s="117">
        <v>126.15</v>
      </c>
      <c r="M70" s="117">
        <v>232.5</v>
      </c>
      <c r="N70" s="87">
        <v>5600000</v>
      </c>
      <c r="O70" s="87">
        <v>393853227.66047555</v>
      </c>
      <c r="P70" s="87">
        <v>137848629.68116644</v>
      </c>
      <c r="Q70" s="87">
        <v>256004597.97930908</v>
      </c>
      <c r="R70" s="87">
        <f t="shared" si="2"/>
        <v>5599974.8001134004</v>
      </c>
      <c r="S70" s="87">
        <v>393853227.66047555</v>
      </c>
      <c r="T70" s="87">
        <f t="shared" si="3"/>
        <v>10320999.928865362</v>
      </c>
      <c r="U70" s="87"/>
      <c r="V70" s="115" t="s">
        <v>1257</v>
      </c>
      <c r="W70" s="115" t="s">
        <v>1257</v>
      </c>
      <c r="X70" s="115" t="s">
        <v>772</v>
      </c>
    </row>
    <row r="71" spans="1:24">
      <c r="A71" s="85"/>
      <c r="B71" s="85">
        <v>25</v>
      </c>
      <c r="C71" s="82">
        <v>1</v>
      </c>
      <c r="D71" s="82">
        <v>3</v>
      </c>
      <c r="E71" s="82"/>
      <c r="F71" s="83" t="s">
        <v>1136</v>
      </c>
      <c r="G71" s="83" t="s">
        <v>1095</v>
      </c>
      <c r="H71" s="86">
        <v>31.27</v>
      </c>
      <c r="I71" s="86">
        <v>52.28</v>
      </c>
      <c r="J71" s="86">
        <v>50.41</v>
      </c>
      <c r="K71" s="86"/>
      <c r="L71" s="117">
        <v>121.8</v>
      </c>
      <c r="M71" s="117">
        <v>224.48999999999998</v>
      </c>
      <c r="N71" s="87">
        <v>5600000</v>
      </c>
      <c r="O71" s="87">
        <v>380284348.72043067</v>
      </c>
      <c r="P71" s="87">
        <v>133099522.05215074</v>
      </c>
      <c r="Q71" s="87">
        <v>247184826.66827995</v>
      </c>
      <c r="R71" s="87">
        <f t="shared" si="2"/>
        <v>5599974.8001133995</v>
      </c>
      <c r="S71" s="87">
        <v>380284348.72043067</v>
      </c>
      <c r="T71" s="87">
        <f t="shared" si="3"/>
        <v>10321332.864346936</v>
      </c>
      <c r="U71" s="87"/>
      <c r="V71" s="115" t="s">
        <v>1257</v>
      </c>
      <c r="W71" s="115" t="s">
        <v>1257</v>
      </c>
      <c r="X71" s="115" t="s">
        <v>772</v>
      </c>
    </row>
    <row r="72" spans="1:24">
      <c r="A72" s="85"/>
      <c r="B72" s="85">
        <v>25</v>
      </c>
      <c r="C72" s="82">
        <v>1</v>
      </c>
      <c r="D72" s="82">
        <v>3</v>
      </c>
      <c r="E72" s="82"/>
      <c r="F72" s="83" t="s">
        <v>1137</v>
      </c>
      <c r="G72" s="83" t="s">
        <v>1095</v>
      </c>
      <c r="H72" s="86">
        <v>31.94</v>
      </c>
      <c r="I72" s="86">
        <v>53.4</v>
      </c>
      <c r="J72" s="86">
        <v>51.49</v>
      </c>
      <c r="K72" s="86"/>
      <c r="L72" s="117">
        <v>124.41</v>
      </c>
      <c r="M72" s="117">
        <v>229.3</v>
      </c>
      <c r="N72" s="87">
        <v>5600000</v>
      </c>
      <c r="O72" s="87">
        <v>388432452.05396575</v>
      </c>
      <c r="P72" s="87">
        <v>135951358.21888801</v>
      </c>
      <c r="Q72" s="87">
        <v>252481093.83507773</v>
      </c>
      <c r="R72" s="87">
        <f t="shared" si="2"/>
        <v>5599974.8001133986</v>
      </c>
      <c r="S72" s="87">
        <v>388432452.05396575</v>
      </c>
      <c r="T72" s="87">
        <f t="shared" si="3"/>
        <v>10321310.358218811</v>
      </c>
      <c r="U72" s="87"/>
      <c r="V72" s="115" t="s">
        <v>1257</v>
      </c>
      <c r="W72" s="115" t="s">
        <v>1257</v>
      </c>
      <c r="X72" s="115" t="s">
        <v>772</v>
      </c>
    </row>
    <row r="73" spans="1:24">
      <c r="A73" s="85"/>
      <c r="B73" s="85">
        <v>25</v>
      </c>
      <c r="C73" s="82">
        <v>1</v>
      </c>
      <c r="D73" s="82">
        <v>4</v>
      </c>
      <c r="E73" s="82"/>
      <c r="F73" s="83" t="s">
        <v>1299</v>
      </c>
      <c r="G73" s="83" t="s">
        <v>1095</v>
      </c>
      <c r="H73" s="86">
        <v>31.94</v>
      </c>
      <c r="I73" s="86">
        <v>53.4</v>
      </c>
      <c r="J73" s="86">
        <v>51.49</v>
      </c>
      <c r="K73" s="86"/>
      <c r="L73" s="117">
        <v>124.41</v>
      </c>
      <c r="M73" s="117">
        <v>229.3</v>
      </c>
      <c r="N73" s="87">
        <v>5500000</v>
      </c>
      <c r="O73" s="87">
        <v>381496158.26728785</v>
      </c>
      <c r="P73" s="87">
        <v>133523655.39355072</v>
      </c>
      <c r="Q73" s="87">
        <v>247972502.8737371</v>
      </c>
      <c r="R73" s="87">
        <f t="shared" si="2"/>
        <v>5499975.250111375</v>
      </c>
      <c r="S73" s="87">
        <v>381496158.26728785</v>
      </c>
      <c r="T73" s="87">
        <f t="shared" si="3"/>
        <v>10137001.244679192</v>
      </c>
      <c r="U73" s="87"/>
      <c r="V73" s="115" t="s">
        <v>1257</v>
      </c>
      <c r="W73" s="115" t="s">
        <v>1257</v>
      </c>
      <c r="X73" s="115" t="s">
        <v>772</v>
      </c>
    </row>
    <row r="74" spans="1:24">
      <c r="A74" s="85"/>
      <c r="B74" s="85">
        <v>25</v>
      </c>
      <c r="C74" s="82">
        <v>1</v>
      </c>
      <c r="D74" s="82">
        <v>4</v>
      </c>
      <c r="E74" s="82"/>
      <c r="F74" s="83" t="s">
        <v>1142</v>
      </c>
      <c r="G74" s="83" t="s">
        <v>1095</v>
      </c>
      <c r="H74" s="86">
        <v>31.27</v>
      </c>
      <c r="I74" s="86">
        <v>52.28</v>
      </c>
      <c r="J74" s="86">
        <v>50.41</v>
      </c>
      <c r="K74" s="86"/>
      <c r="L74" s="117">
        <v>121.8</v>
      </c>
      <c r="M74" s="117">
        <v>224.48999999999998</v>
      </c>
      <c r="N74" s="87">
        <v>5500000</v>
      </c>
      <c r="O74" s="87">
        <v>373493556.77899444</v>
      </c>
      <c r="P74" s="87">
        <v>130722744.87264805</v>
      </c>
      <c r="Q74" s="87">
        <v>242770811.90634641</v>
      </c>
      <c r="R74" s="87">
        <f t="shared" si="2"/>
        <v>5499975.250111375</v>
      </c>
      <c r="S74" s="87">
        <v>373493556.77899444</v>
      </c>
      <c r="T74" s="87">
        <f t="shared" si="3"/>
        <v>10137023.34891217</v>
      </c>
      <c r="U74" s="87"/>
      <c r="V74" s="115" t="s">
        <v>1257</v>
      </c>
      <c r="W74" s="115" t="s">
        <v>1257</v>
      </c>
      <c r="X74" s="115" t="s">
        <v>772</v>
      </c>
    </row>
    <row r="75" spans="1:24">
      <c r="A75" s="85"/>
      <c r="B75" s="85">
        <v>25</v>
      </c>
      <c r="C75" s="82">
        <v>1</v>
      </c>
      <c r="D75" s="82">
        <v>4</v>
      </c>
      <c r="E75" s="82"/>
      <c r="F75" s="83" t="s">
        <v>1143</v>
      </c>
      <c r="G75" s="83" t="s">
        <v>1095</v>
      </c>
      <c r="H75" s="86">
        <v>32.380000000000003</v>
      </c>
      <c r="I75" s="86">
        <v>54.14</v>
      </c>
      <c r="J75" s="86">
        <v>52.21</v>
      </c>
      <c r="K75" s="86"/>
      <c r="L75" s="117">
        <v>126.15</v>
      </c>
      <c r="M75" s="117">
        <v>232.5</v>
      </c>
      <c r="N75" s="87">
        <v>5500000</v>
      </c>
      <c r="O75" s="87">
        <v>386820134.30939555</v>
      </c>
      <c r="P75" s="87">
        <v>135387047.00828844</v>
      </c>
      <c r="Q75" s="87">
        <v>251433087.30110711</v>
      </c>
      <c r="R75" s="87">
        <f t="shared" si="2"/>
        <v>5499975.2501113741</v>
      </c>
      <c r="S75" s="87">
        <v>386820134.30939555</v>
      </c>
      <c r="T75" s="87">
        <f t="shared" si="3"/>
        <v>10136696.35870705</v>
      </c>
      <c r="U75" s="87"/>
      <c r="V75" s="115" t="s">
        <v>1257</v>
      </c>
      <c r="W75" s="115" t="s">
        <v>1257</v>
      </c>
      <c r="X75" s="115" t="s">
        <v>772</v>
      </c>
    </row>
    <row r="76" spans="1:24">
      <c r="A76" s="85"/>
      <c r="B76" s="85">
        <v>25</v>
      </c>
      <c r="C76" s="82">
        <v>1</v>
      </c>
      <c r="D76" s="82">
        <v>4</v>
      </c>
      <c r="E76" s="82"/>
      <c r="F76" s="83" t="s">
        <v>1144</v>
      </c>
      <c r="G76" s="83" t="s">
        <v>1095</v>
      </c>
      <c r="H76" s="86">
        <v>39.159999999999997</v>
      </c>
      <c r="I76" s="86">
        <v>65.47</v>
      </c>
      <c r="J76" s="86">
        <v>63.13</v>
      </c>
      <c r="K76" s="86"/>
      <c r="L76" s="117">
        <v>152.55000000000001</v>
      </c>
      <c r="M76" s="117">
        <v>281.14999999999998</v>
      </c>
      <c r="N76" s="87">
        <v>5500000</v>
      </c>
      <c r="O76" s="87">
        <v>467761207.57456589</v>
      </c>
      <c r="P76" s="87">
        <v>163716422.65109804</v>
      </c>
      <c r="Q76" s="87">
        <v>304044784.92346781</v>
      </c>
      <c r="R76" s="87">
        <f t="shared" si="2"/>
        <v>5499975.250111375</v>
      </c>
      <c r="S76" s="87">
        <v>467761207.57456589</v>
      </c>
      <c r="T76" s="87">
        <f t="shared" si="3"/>
        <v>10136467.004711982</v>
      </c>
      <c r="U76" s="87"/>
      <c r="V76" s="115" t="s">
        <v>1257</v>
      </c>
      <c r="W76" s="115" t="s">
        <v>1257</v>
      </c>
      <c r="X76" s="115" t="s">
        <v>772</v>
      </c>
    </row>
    <row r="77" spans="1:24">
      <c r="A77" s="85"/>
      <c r="B77" s="85">
        <v>25</v>
      </c>
      <c r="C77" s="82">
        <v>1</v>
      </c>
      <c r="D77" s="82">
        <v>4</v>
      </c>
      <c r="E77" s="82"/>
      <c r="F77" s="83" t="s">
        <v>1145</v>
      </c>
      <c r="G77" s="83" t="s">
        <v>1095</v>
      </c>
      <c r="H77" s="86">
        <v>19.41</v>
      </c>
      <c r="I77" s="86">
        <v>32.450000000000003</v>
      </c>
      <c r="J77" s="86">
        <v>31.29</v>
      </c>
      <c r="K77" s="86"/>
      <c r="L77" s="117">
        <v>75.599999999999994</v>
      </c>
      <c r="M77" s="117">
        <v>139.33999999999997</v>
      </c>
      <c r="N77" s="87">
        <v>5500000</v>
      </c>
      <c r="O77" s="87">
        <v>231825881.78353193</v>
      </c>
      <c r="P77" s="87">
        <v>81139058.624236166</v>
      </c>
      <c r="Q77" s="87">
        <v>150686823.15929574</v>
      </c>
      <c r="R77" s="87">
        <f t="shared" si="2"/>
        <v>5499975.250111375</v>
      </c>
      <c r="S77" s="87">
        <v>231825881.78353193</v>
      </c>
      <c r="T77" s="87">
        <f t="shared" si="3"/>
        <v>10137123.695112685</v>
      </c>
      <c r="U77" s="87"/>
      <c r="V77" s="115" t="s">
        <v>1257</v>
      </c>
      <c r="W77" s="115" t="s">
        <v>1257</v>
      </c>
      <c r="X77" s="115" t="s">
        <v>772</v>
      </c>
    </row>
    <row r="78" spans="1:24">
      <c r="A78" s="85"/>
      <c r="B78" s="85">
        <v>25</v>
      </c>
      <c r="C78" s="82">
        <v>1</v>
      </c>
      <c r="D78" s="82">
        <v>4</v>
      </c>
      <c r="E78" s="82"/>
      <c r="F78" s="83" t="s">
        <v>1146</v>
      </c>
      <c r="G78" s="83" t="s">
        <v>1095</v>
      </c>
      <c r="H78" s="86">
        <v>45.28</v>
      </c>
      <c r="I78" s="86">
        <v>75.709999999999994</v>
      </c>
      <c r="J78" s="86">
        <v>73</v>
      </c>
      <c r="K78" s="86"/>
      <c r="L78" s="117">
        <v>176.4</v>
      </c>
      <c r="M78" s="117">
        <v>325.11</v>
      </c>
      <c r="N78" s="87">
        <v>5500000</v>
      </c>
      <c r="O78" s="87">
        <v>540899328.45302188</v>
      </c>
      <c r="P78" s="87">
        <v>189314764.95855767</v>
      </c>
      <c r="Q78" s="87">
        <v>351584563.49446428</v>
      </c>
      <c r="R78" s="87">
        <f t="shared" si="2"/>
        <v>5499975.2501113731</v>
      </c>
      <c r="S78" s="87">
        <v>540899328.45302188</v>
      </c>
      <c r="T78" s="87">
        <f t="shared" si="3"/>
        <v>10136604.045145741</v>
      </c>
      <c r="U78" s="87"/>
      <c r="V78" s="115" t="s">
        <v>1257</v>
      </c>
      <c r="W78" s="115" t="s">
        <v>1257</v>
      </c>
      <c r="X78" s="115" t="s">
        <v>772</v>
      </c>
    </row>
    <row r="79" spans="1:24">
      <c r="A79" s="85"/>
      <c r="B79" s="85">
        <v>25</v>
      </c>
      <c r="C79" s="82">
        <v>1</v>
      </c>
      <c r="D79" s="82">
        <v>4</v>
      </c>
      <c r="E79" s="82"/>
      <c r="F79" s="83" t="s">
        <v>1147</v>
      </c>
      <c r="G79" s="83" t="s">
        <v>1095</v>
      </c>
      <c r="H79" s="86">
        <v>44.59</v>
      </c>
      <c r="I79" s="86">
        <v>74.55</v>
      </c>
      <c r="J79" s="86">
        <v>71.89</v>
      </c>
      <c r="K79" s="86"/>
      <c r="L79" s="117">
        <v>173.7</v>
      </c>
      <c r="M79" s="117">
        <v>320.14</v>
      </c>
      <c r="N79" s="87">
        <v>5500000</v>
      </c>
      <c r="O79" s="87">
        <v>532630528.16262317</v>
      </c>
      <c r="P79" s="87">
        <v>186420684.8569181</v>
      </c>
      <c r="Q79" s="87">
        <v>346209843.30570507</v>
      </c>
      <c r="R79" s="87">
        <f t="shared" si="2"/>
        <v>5499975.2501113741</v>
      </c>
      <c r="S79" s="87">
        <v>532630528.16262317</v>
      </c>
      <c r="T79" s="87">
        <f t="shared" si="3"/>
        <v>10136799.51969289</v>
      </c>
      <c r="U79" s="87"/>
      <c r="V79" s="115" t="s">
        <v>1257</v>
      </c>
      <c r="W79" s="115" t="s">
        <v>1257</v>
      </c>
      <c r="X79" s="115" t="s">
        <v>772</v>
      </c>
    </row>
    <row r="80" spans="1:24">
      <c r="A80" s="85"/>
      <c r="B80" s="85">
        <v>25</v>
      </c>
      <c r="C80" s="82">
        <v>1</v>
      </c>
      <c r="D80" s="82">
        <v>4</v>
      </c>
      <c r="E80" s="82"/>
      <c r="F80" s="83" t="s">
        <v>1148</v>
      </c>
      <c r="G80" s="83" t="s">
        <v>1095</v>
      </c>
      <c r="H80" s="86">
        <v>20.100000000000001</v>
      </c>
      <c r="I80" s="86">
        <v>33.61</v>
      </c>
      <c r="J80" s="86">
        <v>32.4</v>
      </c>
      <c r="K80" s="86"/>
      <c r="L80" s="117">
        <v>78.3</v>
      </c>
      <c r="M80" s="117">
        <v>144.31</v>
      </c>
      <c r="N80" s="87">
        <v>5500000</v>
      </c>
      <c r="O80" s="87">
        <v>240094682.07393065</v>
      </c>
      <c r="P80" s="87">
        <v>84033138.725875735</v>
      </c>
      <c r="Q80" s="87">
        <v>156061543.34805492</v>
      </c>
      <c r="R80" s="87">
        <f t="shared" si="2"/>
        <v>5499975.250111375</v>
      </c>
      <c r="S80" s="87">
        <v>240094682.07393065</v>
      </c>
      <c r="T80" s="87">
        <f t="shared" si="3"/>
        <v>10136672.137210377</v>
      </c>
      <c r="U80" s="87"/>
      <c r="V80" s="115" t="s">
        <v>1257</v>
      </c>
      <c r="W80" s="115" t="s">
        <v>1257</v>
      </c>
      <c r="X80" s="115" t="s">
        <v>772</v>
      </c>
    </row>
    <row r="81" spans="1:24">
      <c r="A81" s="85"/>
      <c r="B81" s="85">
        <v>25</v>
      </c>
      <c r="C81" s="82">
        <v>1</v>
      </c>
      <c r="D81" s="82">
        <v>4</v>
      </c>
      <c r="E81" s="82"/>
      <c r="F81" s="83" t="s">
        <v>1149</v>
      </c>
      <c r="G81" s="83" t="s">
        <v>1095</v>
      </c>
      <c r="H81" s="86">
        <v>19.41</v>
      </c>
      <c r="I81" s="86">
        <v>32.450000000000003</v>
      </c>
      <c r="J81" s="86">
        <v>31.29</v>
      </c>
      <c r="K81" s="86"/>
      <c r="L81" s="117">
        <v>75.599999999999994</v>
      </c>
      <c r="M81" s="117">
        <v>139.33999999999997</v>
      </c>
      <c r="N81" s="87">
        <v>5500000</v>
      </c>
      <c r="O81" s="87">
        <v>231825881.78353193</v>
      </c>
      <c r="P81" s="87">
        <v>81139058.624236166</v>
      </c>
      <c r="Q81" s="87">
        <v>150686823.15929574</v>
      </c>
      <c r="R81" s="87">
        <f t="shared" si="2"/>
        <v>5499975.250111375</v>
      </c>
      <c r="S81" s="87">
        <v>231825881.78353193</v>
      </c>
      <c r="T81" s="87">
        <f t="shared" si="3"/>
        <v>10137123.695112685</v>
      </c>
      <c r="U81" s="87"/>
      <c r="V81" s="115" t="s">
        <v>1257</v>
      </c>
      <c r="W81" s="115" t="s">
        <v>1257</v>
      </c>
      <c r="X81" s="115" t="s">
        <v>772</v>
      </c>
    </row>
    <row r="82" spans="1:24">
      <c r="A82" s="85"/>
      <c r="B82" s="85">
        <v>25</v>
      </c>
      <c r="C82" s="82">
        <v>1</v>
      </c>
      <c r="D82" s="82">
        <v>4</v>
      </c>
      <c r="E82" s="82"/>
      <c r="F82" s="83" t="s">
        <v>2496</v>
      </c>
      <c r="G82" s="83" t="s">
        <v>1095</v>
      </c>
      <c r="H82" s="86">
        <v>19.75</v>
      </c>
      <c r="I82" s="86">
        <v>33.03</v>
      </c>
      <c r="J82" s="86">
        <v>31.85</v>
      </c>
      <c r="K82" s="86"/>
      <c r="L82" s="117">
        <v>76.95</v>
      </c>
      <c r="M82" s="117">
        <v>141.83000000000001</v>
      </c>
      <c r="N82" s="87">
        <v>5500000</v>
      </c>
      <c r="O82" s="87">
        <v>235968600.64129713</v>
      </c>
      <c r="P82" s="87">
        <v>82589010.224453986</v>
      </c>
      <c r="Q82" s="87">
        <v>153379590.41684312</v>
      </c>
      <c r="R82" s="87">
        <f t="shared" si="2"/>
        <v>5499975.2501113741</v>
      </c>
      <c r="S82" s="87">
        <v>235968600.64129713</v>
      </c>
      <c r="T82" s="87">
        <f t="shared" si="3"/>
        <v>10137251.328437898</v>
      </c>
      <c r="U82" s="87"/>
      <c r="V82" s="115" t="s">
        <v>1257</v>
      </c>
      <c r="W82" s="115" t="s">
        <v>1257</v>
      </c>
      <c r="X82" s="115" t="s">
        <v>772</v>
      </c>
    </row>
    <row r="83" spans="1:24">
      <c r="A83" s="85"/>
      <c r="B83" s="85">
        <v>25</v>
      </c>
      <c r="C83" s="82">
        <v>1</v>
      </c>
      <c r="D83" s="82">
        <v>4</v>
      </c>
      <c r="E83" s="82"/>
      <c r="F83" s="83" t="s">
        <v>2497</v>
      </c>
      <c r="G83" s="83" t="s">
        <v>1095</v>
      </c>
      <c r="H83" s="86">
        <v>32.380000000000003</v>
      </c>
      <c r="I83" s="86">
        <v>54.14</v>
      </c>
      <c r="J83" s="86">
        <v>52.21</v>
      </c>
      <c r="K83" s="86"/>
      <c r="L83" s="117">
        <v>126.15</v>
      </c>
      <c r="M83" s="117">
        <v>232.5</v>
      </c>
      <c r="N83" s="87">
        <v>5500000</v>
      </c>
      <c r="O83" s="87">
        <v>386820134.30939555</v>
      </c>
      <c r="P83" s="87">
        <v>135387047.00828844</v>
      </c>
      <c r="Q83" s="87">
        <v>251433087.30110711</v>
      </c>
      <c r="R83" s="87">
        <f t="shared" si="2"/>
        <v>5499975.2501113741</v>
      </c>
      <c r="S83" s="87">
        <v>386820134.30939555</v>
      </c>
      <c r="T83" s="87">
        <f t="shared" si="3"/>
        <v>10136696.35870705</v>
      </c>
      <c r="U83" s="87"/>
      <c r="V83" s="115" t="s">
        <v>1257</v>
      </c>
      <c r="W83" s="115" t="s">
        <v>1257</v>
      </c>
      <c r="X83" s="115" t="s">
        <v>772</v>
      </c>
    </row>
    <row r="84" spans="1:24">
      <c r="A84" s="85"/>
      <c r="B84" s="85">
        <v>25</v>
      </c>
      <c r="C84" s="82">
        <v>1</v>
      </c>
      <c r="D84" s="82">
        <v>4</v>
      </c>
      <c r="E84" s="82"/>
      <c r="F84" s="83" t="s">
        <v>2498</v>
      </c>
      <c r="G84" s="83" t="s">
        <v>1095</v>
      </c>
      <c r="H84" s="86">
        <v>31.94</v>
      </c>
      <c r="I84" s="86">
        <v>53.4</v>
      </c>
      <c r="J84" s="86">
        <v>51.49</v>
      </c>
      <c r="K84" s="86"/>
      <c r="L84" s="117">
        <v>124.41</v>
      </c>
      <c r="M84" s="117">
        <v>229.3</v>
      </c>
      <c r="N84" s="87">
        <v>5500000</v>
      </c>
      <c r="O84" s="87">
        <v>381496158.26728785</v>
      </c>
      <c r="P84" s="87">
        <v>133523655.39355072</v>
      </c>
      <c r="Q84" s="87">
        <v>247972502.8737371</v>
      </c>
      <c r="R84" s="87">
        <f t="shared" si="2"/>
        <v>5499975.250111375</v>
      </c>
      <c r="S84" s="87">
        <v>381496158.26728785</v>
      </c>
      <c r="T84" s="87">
        <f t="shared" si="3"/>
        <v>10137001.244679192</v>
      </c>
      <c r="U84" s="87"/>
      <c r="V84" s="115" t="s">
        <v>1257</v>
      </c>
      <c r="W84" s="115" t="s">
        <v>1257</v>
      </c>
      <c r="X84" s="115" t="s">
        <v>772</v>
      </c>
    </row>
    <row r="85" spans="1:24">
      <c r="A85" s="85"/>
      <c r="B85" s="85">
        <v>25</v>
      </c>
      <c r="C85" s="82">
        <v>1</v>
      </c>
      <c r="D85" s="82">
        <v>5</v>
      </c>
      <c r="E85" s="82"/>
      <c r="F85" s="83" t="s">
        <v>1300</v>
      </c>
      <c r="G85" s="83" t="s">
        <v>1095</v>
      </c>
      <c r="H85" s="86">
        <v>31.94</v>
      </c>
      <c r="I85" s="86">
        <v>53.4</v>
      </c>
      <c r="J85" s="86">
        <v>51.49</v>
      </c>
      <c r="K85" s="86"/>
      <c r="L85" s="117">
        <v>124.41</v>
      </c>
      <c r="M85" s="117">
        <v>229.3</v>
      </c>
      <c r="N85" s="87">
        <v>5050000</v>
      </c>
      <c r="O85" s="87">
        <v>350282836.22723699</v>
      </c>
      <c r="P85" s="87">
        <v>122598992.67953295</v>
      </c>
      <c r="Q85" s="87">
        <v>227683843.54770407</v>
      </c>
      <c r="R85" s="87">
        <f t="shared" si="2"/>
        <v>5049977.2751022615</v>
      </c>
      <c r="S85" s="87">
        <v>350282836.22723699</v>
      </c>
      <c r="T85" s="87">
        <f t="shared" si="3"/>
        <v>9307610.2337508928</v>
      </c>
      <c r="U85" s="87"/>
      <c r="V85" s="115" t="s">
        <v>1257</v>
      </c>
      <c r="W85" s="115" t="s">
        <v>1257</v>
      </c>
      <c r="X85" s="115" t="s">
        <v>772</v>
      </c>
    </row>
    <row r="86" spans="1:24">
      <c r="A86" s="85"/>
      <c r="B86" s="85">
        <v>25</v>
      </c>
      <c r="C86" s="82">
        <v>1</v>
      </c>
      <c r="D86" s="82">
        <v>5</v>
      </c>
      <c r="E86" s="82"/>
      <c r="F86" s="83" t="s">
        <v>1159</v>
      </c>
      <c r="G86" s="83" t="s">
        <v>1095</v>
      </c>
      <c r="H86" s="86">
        <v>31.27</v>
      </c>
      <c r="I86" s="86">
        <v>52.28</v>
      </c>
      <c r="J86" s="86">
        <v>50.41</v>
      </c>
      <c r="K86" s="86"/>
      <c r="L86" s="117">
        <v>121.8</v>
      </c>
      <c r="M86" s="117">
        <v>224.48999999999998</v>
      </c>
      <c r="N86" s="87">
        <v>5050000</v>
      </c>
      <c r="O86" s="87">
        <v>342934993.04253125</v>
      </c>
      <c r="P86" s="87">
        <v>120027247.56488593</v>
      </c>
      <c r="Q86" s="87">
        <v>222907745.47764531</v>
      </c>
      <c r="R86" s="87">
        <f t="shared" si="2"/>
        <v>5049977.2751022624</v>
      </c>
      <c r="S86" s="87">
        <v>342934993.04253125</v>
      </c>
      <c r="T86" s="87">
        <f t="shared" si="3"/>
        <v>9307630.5294557195</v>
      </c>
      <c r="U86" s="87"/>
      <c r="V86" s="115" t="s">
        <v>1257</v>
      </c>
      <c r="W86" s="115" t="s">
        <v>1257</v>
      </c>
      <c r="X86" s="115" t="s">
        <v>772</v>
      </c>
    </row>
    <row r="87" spans="1:24">
      <c r="A87" s="85"/>
      <c r="B87" s="85">
        <v>25</v>
      </c>
      <c r="C87" s="82">
        <v>1</v>
      </c>
      <c r="D87" s="82">
        <v>5</v>
      </c>
      <c r="E87" s="82"/>
      <c r="F87" s="83" t="s">
        <v>1160</v>
      </c>
      <c r="G87" s="83" t="s">
        <v>1095</v>
      </c>
      <c r="H87" s="86">
        <v>32.380000000000003</v>
      </c>
      <c r="I87" s="86">
        <v>54.14</v>
      </c>
      <c r="J87" s="86">
        <v>52.21</v>
      </c>
      <c r="K87" s="86"/>
      <c r="L87" s="117">
        <v>126.15</v>
      </c>
      <c r="M87" s="117">
        <v>232.5</v>
      </c>
      <c r="N87" s="87">
        <v>5050000</v>
      </c>
      <c r="O87" s="87">
        <v>355171214.22953594</v>
      </c>
      <c r="P87" s="87">
        <v>124309924.98033758</v>
      </c>
      <c r="Q87" s="87">
        <v>230861289.24919838</v>
      </c>
      <c r="R87" s="87">
        <f t="shared" si="2"/>
        <v>5049977.2751022615</v>
      </c>
      <c r="S87" s="87">
        <v>355171214.22953594</v>
      </c>
      <c r="T87" s="87">
        <f t="shared" si="3"/>
        <v>9307330.2929946557</v>
      </c>
      <c r="U87" s="87"/>
      <c r="V87" s="115" t="s">
        <v>1257</v>
      </c>
      <c r="W87" s="115" t="s">
        <v>1257</v>
      </c>
      <c r="X87" s="115" t="s">
        <v>772</v>
      </c>
    </row>
    <row r="88" spans="1:24">
      <c r="A88" s="85"/>
      <c r="B88" s="85">
        <v>25</v>
      </c>
      <c r="C88" s="82">
        <v>1</v>
      </c>
      <c r="D88" s="82">
        <v>5</v>
      </c>
      <c r="E88" s="82"/>
      <c r="F88" s="83" t="s">
        <v>1161</v>
      </c>
      <c r="G88" s="83" t="s">
        <v>1095</v>
      </c>
      <c r="H88" s="86">
        <v>19.75</v>
      </c>
      <c r="I88" s="86">
        <v>33.03</v>
      </c>
      <c r="J88" s="86">
        <v>31.85</v>
      </c>
      <c r="K88" s="86"/>
      <c r="L88" s="117">
        <v>76.95</v>
      </c>
      <c r="M88" s="117">
        <v>141.83000000000001</v>
      </c>
      <c r="N88" s="87">
        <v>5050000</v>
      </c>
      <c r="O88" s="87">
        <v>216662078.77064556</v>
      </c>
      <c r="P88" s="87">
        <v>75831727.569725931</v>
      </c>
      <c r="Q88" s="87">
        <v>140830351.2009196</v>
      </c>
      <c r="R88" s="87">
        <f t="shared" si="2"/>
        <v>5049977.2751022624</v>
      </c>
      <c r="S88" s="87">
        <v>216662078.77064556</v>
      </c>
      <c r="T88" s="87">
        <f t="shared" si="3"/>
        <v>9307839.8561111614</v>
      </c>
      <c r="U88" s="87"/>
      <c r="V88" s="115" t="s">
        <v>1257</v>
      </c>
      <c r="W88" s="115" t="s">
        <v>1257</v>
      </c>
      <c r="X88" s="115" t="s">
        <v>772</v>
      </c>
    </row>
    <row r="89" spans="1:24">
      <c r="A89" s="85"/>
      <c r="B89" s="85">
        <v>25</v>
      </c>
      <c r="C89" s="82">
        <v>1</v>
      </c>
      <c r="D89" s="82">
        <v>5</v>
      </c>
      <c r="E89" s="82"/>
      <c r="F89" s="83" t="s">
        <v>2499</v>
      </c>
      <c r="G89" s="83" t="s">
        <v>1095</v>
      </c>
      <c r="H89" s="86">
        <v>19.41</v>
      </c>
      <c r="I89" s="86">
        <v>32.450000000000003</v>
      </c>
      <c r="J89" s="86">
        <v>31.29</v>
      </c>
      <c r="K89" s="86"/>
      <c r="L89" s="117">
        <v>75.599999999999994</v>
      </c>
      <c r="M89" s="117">
        <v>139.33999999999997</v>
      </c>
      <c r="N89" s="87">
        <v>5050000</v>
      </c>
      <c r="O89" s="87">
        <v>212858309.63760659</v>
      </c>
      <c r="P89" s="87">
        <v>74500408.373162299</v>
      </c>
      <c r="Q89" s="87">
        <v>138357901.26444429</v>
      </c>
      <c r="R89" s="87">
        <f t="shared" si="2"/>
        <v>5049977.2751022624</v>
      </c>
      <c r="S89" s="87">
        <v>212858309.63760659</v>
      </c>
      <c r="T89" s="87">
        <f t="shared" si="3"/>
        <v>9307722.6655125543</v>
      </c>
      <c r="U89" s="87"/>
      <c r="V89" s="115" t="s">
        <v>1257</v>
      </c>
      <c r="W89" s="115" t="s">
        <v>1257</v>
      </c>
      <c r="X89" s="115" t="s">
        <v>772</v>
      </c>
    </row>
    <row r="90" spans="1:24">
      <c r="A90" s="85"/>
      <c r="B90" s="85">
        <v>25</v>
      </c>
      <c r="C90" s="82">
        <v>1</v>
      </c>
      <c r="D90" s="82">
        <v>5</v>
      </c>
      <c r="E90" s="82"/>
      <c r="F90" s="83" t="s">
        <v>2500</v>
      </c>
      <c r="G90" s="83" t="s">
        <v>1095</v>
      </c>
      <c r="H90" s="86">
        <v>19.41</v>
      </c>
      <c r="I90" s="86">
        <v>32.450000000000003</v>
      </c>
      <c r="J90" s="86">
        <v>31.29</v>
      </c>
      <c r="K90" s="86"/>
      <c r="L90" s="117">
        <v>75.599999999999994</v>
      </c>
      <c r="M90" s="117">
        <v>139.33999999999997</v>
      </c>
      <c r="N90" s="87">
        <v>5050000</v>
      </c>
      <c r="O90" s="87">
        <v>212858309.63760659</v>
      </c>
      <c r="P90" s="87">
        <v>74500408.373162299</v>
      </c>
      <c r="Q90" s="87">
        <v>138357901.26444429</v>
      </c>
      <c r="R90" s="87">
        <f t="shared" si="2"/>
        <v>5049977.2751022624</v>
      </c>
      <c r="S90" s="87">
        <v>212858309.63760659</v>
      </c>
      <c r="T90" s="87">
        <f t="shared" si="3"/>
        <v>9307722.6655125543</v>
      </c>
      <c r="U90" s="87"/>
      <c r="V90" s="115" t="s">
        <v>1257</v>
      </c>
      <c r="W90" s="115" t="s">
        <v>1257</v>
      </c>
      <c r="X90" s="115" t="s">
        <v>772</v>
      </c>
    </row>
    <row r="91" spans="1:24">
      <c r="A91" s="85"/>
      <c r="B91" s="85">
        <v>25</v>
      </c>
      <c r="C91" s="82">
        <v>1</v>
      </c>
      <c r="D91" s="82">
        <v>5</v>
      </c>
      <c r="E91" s="82"/>
      <c r="F91" s="83" t="s">
        <v>2501</v>
      </c>
      <c r="G91" s="83" t="s">
        <v>1095</v>
      </c>
      <c r="H91" s="86">
        <v>25.88</v>
      </c>
      <c r="I91" s="86">
        <v>43.26</v>
      </c>
      <c r="J91" s="86">
        <v>41.72</v>
      </c>
      <c r="K91" s="86"/>
      <c r="L91" s="117">
        <v>100.8</v>
      </c>
      <c r="M91" s="117">
        <v>185.77999999999997</v>
      </c>
      <c r="N91" s="87">
        <v>5050000</v>
      </c>
      <c r="O91" s="87">
        <v>283800895.39597064</v>
      </c>
      <c r="P91" s="87">
        <v>99330313.388589725</v>
      </c>
      <c r="Q91" s="87">
        <v>184470582.00738093</v>
      </c>
      <c r="R91" s="87">
        <f t="shared" si="2"/>
        <v>5049977.2751022615</v>
      </c>
      <c r="S91" s="87">
        <v>283800895.39597064</v>
      </c>
      <c r="T91" s="87">
        <f t="shared" si="3"/>
        <v>9307388.6723065283</v>
      </c>
      <c r="U91" s="87"/>
      <c r="V91" s="115" t="s">
        <v>1257</v>
      </c>
      <c r="W91" s="115" t="s">
        <v>1257</v>
      </c>
      <c r="X91" s="115" t="s">
        <v>772</v>
      </c>
    </row>
    <row r="92" spans="1:24">
      <c r="A92" s="85"/>
      <c r="B92" s="85">
        <v>25</v>
      </c>
      <c r="C92" s="82">
        <v>1</v>
      </c>
      <c r="D92" s="82">
        <v>5</v>
      </c>
      <c r="E92" s="82"/>
      <c r="F92" s="83" t="s">
        <v>2502</v>
      </c>
      <c r="G92" s="83" t="s">
        <v>1095</v>
      </c>
      <c r="H92" s="86">
        <v>20.100000000000001</v>
      </c>
      <c r="I92" s="86">
        <v>33.61</v>
      </c>
      <c r="J92" s="86">
        <v>32.4</v>
      </c>
      <c r="K92" s="86"/>
      <c r="L92" s="117">
        <v>78.3</v>
      </c>
      <c r="M92" s="117">
        <v>144.31</v>
      </c>
      <c r="N92" s="87">
        <v>5050000</v>
      </c>
      <c r="O92" s="87">
        <v>220450571.72242725</v>
      </c>
      <c r="P92" s="87">
        <v>77157700.102849528</v>
      </c>
      <c r="Q92" s="87">
        <v>143292871.61957774</v>
      </c>
      <c r="R92" s="87">
        <f t="shared" si="2"/>
        <v>5049977.2751022624</v>
      </c>
      <c r="S92" s="87">
        <v>220450571.72242725</v>
      </c>
      <c r="T92" s="87">
        <f t="shared" si="3"/>
        <v>9307308.0532568004</v>
      </c>
      <c r="U92" s="87"/>
      <c r="V92" s="115" t="s">
        <v>1257</v>
      </c>
      <c r="W92" s="115" t="s">
        <v>1257</v>
      </c>
      <c r="X92" s="115" t="s">
        <v>772</v>
      </c>
    </row>
    <row r="93" spans="1:24">
      <c r="A93" s="85"/>
      <c r="B93" s="85">
        <v>25</v>
      </c>
      <c r="C93" s="82">
        <v>1</v>
      </c>
      <c r="D93" s="82">
        <v>5</v>
      </c>
      <c r="E93" s="82"/>
      <c r="F93" s="83" t="s">
        <v>1166</v>
      </c>
      <c r="G93" s="83" t="s">
        <v>1095</v>
      </c>
      <c r="H93" s="86">
        <v>39.159999999999997</v>
      </c>
      <c r="I93" s="86">
        <v>65.47</v>
      </c>
      <c r="J93" s="86">
        <v>63.13</v>
      </c>
      <c r="K93" s="86"/>
      <c r="L93" s="117">
        <v>152.55000000000001</v>
      </c>
      <c r="M93" s="117">
        <v>281.14999999999998</v>
      </c>
      <c r="N93" s="87">
        <v>5050000</v>
      </c>
      <c r="O93" s="87">
        <v>429489836.0457378</v>
      </c>
      <c r="P93" s="87">
        <v>150321442.61600822</v>
      </c>
      <c r="Q93" s="87">
        <v>279168393.42972958</v>
      </c>
      <c r="R93" s="87">
        <f t="shared" si="2"/>
        <v>5049977.2751022624</v>
      </c>
      <c r="S93" s="87">
        <v>429489836.0457378</v>
      </c>
      <c r="T93" s="87">
        <f t="shared" si="3"/>
        <v>9307119.7043264564</v>
      </c>
      <c r="U93" s="87"/>
      <c r="V93" s="115" t="s">
        <v>1257</v>
      </c>
      <c r="W93" s="115" t="s">
        <v>1257</v>
      </c>
      <c r="X93" s="115" t="s">
        <v>772</v>
      </c>
    </row>
    <row r="94" spans="1:24">
      <c r="A94" s="85"/>
      <c r="B94" s="85">
        <v>25</v>
      </c>
      <c r="C94" s="82">
        <v>1</v>
      </c>
      <c r="D94" s="82">
        <v>5</v>
      </c>
      <c r="E94" s="82"/>
      <c r="F94" s="83" t="s">
        <v>1167</v>
      </c>
      <c r="G94" s="83" t="s">
        <v>1095</v>
      </c>
      <c r="H94" s="86">
        <v>32.380000000000003</v>
      </c>
      <c r="I94" s="86">
        <v>54.14</v>
      </c>
      <c r="J94" s="86">
        <v>52.21</v>
      </c>
      <c r="K94" s="86"/>
      <c r="L94" s="117">
        <v>126.15</v>
      </c>
      <c r="M94" s="117">
        <v>232.5</v>
      </c>
      <c r="N94" s="87">
        <v>5050000</v>
      </c>
      <c r="O94" s="87">
        <v>355171214.22953594</v>
      </c>
      <c r="P94" s="87">
        <v>124309924.98033758</v>
      </c>
      <c r="Q94" s="87">
        <v>230861289.24919838</v>
      </c>
      <c r="R94" s="87">
        <f t="shared" si="2"/>
        <v>5049977.2751022615</v>
      </c>
      <c r="S94" s="87">
        <v>355171214.22953594</v>
      </c>
      <c r="T94" s="87">
        <f t="shared" si="3"/>
        <v>9307330.2929946557</v>
      </c>
      <c r="U94" s="87"/>
      <c r="V94" s="115" t="s">
        <v>1257</v>
      </c>
      <c r="W94" s="115" t="s">
        <v>1257</v>
      </c>
      <c r="X94" s="115" t="s">
        <v>772</v>
      </c>
    </row>
    <row r="95" spans="1:24">
      <c r="A95" s="85"/>
      <c r="B95" s="85">
        <v>25</v>
      </c>
      <c r="C95" s="82">
        <v>1</v>
      </c>
      <c r="D95" s="82">
        <v>5</v>
      </c>
      <c r="E95" s="82"/>
      <c r="F95" s="83" t="s">
        <v>1168</v>
      </c>
      <c r="G95" s="83" t="s">
        <v>1095</v>
      </c>
      <c r="H95" s="86">
        <v>31.27</v>
      </c>
      <c r="I95" s="86">
        <v>52.28</v>
      </c>
      <c r="J95" s="86">
        <v>50.41</v>
      </c>
      <c r="K95" s="86"/>
      <c r="L95" s="117">
        <v>121.8</v>
      </c>
      <c r="M95" s="117">
        <v>224.48999999999998</v>
      </c>
      <c r="N95" s="87">
        <v>5050000</v>
      </c>
      <c r="O95" s="87">
        <v>342934993.04253125</v>
      </c>
      <c r="P95" s="87">
        <v>120027247.56488593</v>
      </c>
      <c r="Q95" s="87">
        <v>222907745.47764531</v>
      </c>
      <c r="R95" s="87">
        <f t="shared" si="2"/>
        <v>5049977.2751022624</v>
      </c>
      <c r="S95" s="87">
        <v>342934993.04253125</v>
      </c>
      <c r="T95" s="87">
        <f t="shared" si="3"/>
        <v>9307630.5294557195</v>
      </c>
      <c r="U95" s="87"/>
      <c r="V95" s="115" t="s">
        <v>1257</v>
      </c>
      <c r="W95" s="115" t="s">
        <v>1257</v>
      </c>
      <c r="X95" s="115" t="s">
        <v>772</v>
      </c>
    </row>
    <row r="96" spans="1:24">
      <c r="A96" s="85"/>
      <c r="B96" s="85">
        <v>25</v>
      </c>
      <c r="C96" s="82">
        <v>1</v>
      </c>
      <c r="D96" s="82">
        <v>5</v>
      </c>
      <c r="E96" s="82"/>
      <c r="F96" s="83" t="s">
        <v>1169</v>
      </c>
      <c r="G96" s="83" t="s">
        <v>1095</v>
      </c>
      <c r="H96" s="86">
        <v>31.94</v>
      </c>
      <c r="I96" s="86">
        <v>53.4</v>
      </c>
      <c r="J96" s="86">
        <v>51.49</v>
      </c>
      <c r="K96" s="86"/>
      <c r="L96" s="117">
        <v>124.41</v>
      </c>
      <c r="M96" s="117">
        <v>229.3</v>
      </c>
      <c r="N96" s="87">
        <v>5050000</v>
      </c>
      <c r="O96" s="87">
        <v>350282836.22723699</v>
      </c>
      <c r="P96" s="87">
        <v>122598992.67953295</v>
      </c>
      <c r="Q96" s="87">
        <v>227683843.54770407</v>
      </c>
      <c r="R96" s="87">
        <f t="shared" si="2"/>
        <v>5049977.2751022615</v>
      </c>
      <c r="S96" s="87">
        <v>350282836.22723699</v>
      </c>
      <c r="T96" s="87">
        <f t="shared" si="3"/>
        <v>9307610.2337508928</v>
      </c>
      <c r="U96" s="87"/>
      <c r="V96" s="115" t="s">
        <v>1257</v>
      </c>
      <c r="W96" s="115" t="s">
        <v>1257</v>
      </c>
      <c r="X96" s="115" t="s">
        <v>772</v>
      </c>
    </row>
    <row r="97" spans="1:24">
      <c r="A97" s="85"/>
      <c r="B97" s="85">
        <v>25</v>
      </c>
      <c r="C97" s="82">
        <v>1</v>
      </c>
      <c r="D97" s="82">
        <v>6</v>
      </c>
      <c r="E97" s="82"/>
      <c r="F97" s="83" t="s">
        <v>1301</v>
      </c>
      <c r="G97" s="83" t="s">
        <v>1095</v>
      </c>
      <c r="H97" s="86">
        <v>31.94</v>
      </c>
      <c r="I97" s="86">
        <v>53.4</v>
      </c>
      <c r="J97" s="86">
        <v>51.49</v>
      </c>
      <c r="K97" s="86"/>
      <c r="L97" s="117">
        <v>124.41</v>
      </c>
      <c r="M97" s="117">
        <v>229.3</v>
      </c>
      <c r="N97" s="87">
        <v>5150000</v>
      </c>
      <c r="O97" s="87">
        <v>357219130.01391494</v>
      </c>
      <c r="P97" s="87">
        <v>125026695.50487022</v>
      </c>
      <c r="Q97" s="87">
        <v>232192434.50904471</v>
      </c>
      <c r="R97" s="87">
        <f t="shared" si="2"/>
        <v>5149976.8251042869</v>
      </c>
      <c r="S97" s="87">
        <v>357219130.01391494</v>
      </c>
      <c r="T97" s="87">
        <f t="shared" si="3"/>
        <v>9491919.3472905159</v>
      </c>
      <c r="U97" s="87"/>
      <c r="V97" s="115" t="s">
        <v>1257</v>
      </c>
      <c r="W97" s="115" t="s">
        <v>1257</v>
      </c>
      <c r="X97" s="115" t="s">
        <v>772</v>
      </c>
    </row>
    <row r="98" spans="1:24">
      <c r="A98" s="85"/>
      <c r="B98" s="85">
        <v>25</v>
      </c>
      <c r="C98" s="82">
        <v>1</v>
      </c>
      <c r="D98" s="82">
        <v>6</v>
      </c>
      <c r="E98" s="82"/>
      <c r="F98" s="83" t="s">
        <v>1176</v>
      </c>
      <c r="G98" s="83" t="s">
        <v>1095</v>
      </c>
      <c r="H98" s="86">
        <v>31.27</v>
      </c>
      <c r="I98" s="86">
        <v>52.28</v>
      </c>
      <c r="J98" s="86">
        <v>50.41</v>
      </c>
      <c r="K98" s="86"/>
      <c r="L98" s="117">
        <v>121.8</v>
      </c>
      <c r="M98" s="117">
        <v>224.48999999999998</v>
      </c>
      <c r="N98" s="87">
        <v>5150000</v>
      </c>
      <c r="O98" s="87">
        <v>349725784.98396748</v>
      </c>
      <c r="P98" s="87">
        <v>122404024.74438863</v>
      </c>
      <c r="Q98" s="87">
        <v>227321760.23957887</v>
      </c>
      <c r="R98" s="87">
        <f t="shared" si="2"/>
        <v>5149976.8251042869</v>
      </c>
      <c r="S98" s="87">
        <v>349725784.98396748</v>
      </c>
      <c r="T98" s="87">
        <f t="shared" si="3"/>
        <v>9491940.0448904857</v>
      </c>
      <c r="U98" s="87"/>
      <c r="V98" s="115" t="s">
        <v>1257</v>
      </c>
      <c r="W98" s="115" t="s">
        <v>1257</v>
      </c>
      <c r="X98" s="115" t="s">
        <v>772</v>
      </c>
    </row>
    <row r="99" spans="1:24">
      <c r="A99" s="85"/>
      <c r="B99" s="85">
        <v>25</v>
      </c>
      <c r="C99" s="82">
        <v>1</v>
      </c>
      <c r="D99" s="82">
        <v>6</v>
      </c>
      <c r="E99" s="82"/>
      <c r="F99" s="83" t="s">
        <v>1177</v>
      </c>
      <c r="G99" s="83" t="s">
        <v>1095</v>
      </c>
      <c r="H99" s="86">
        <v>32.380000000000003</v>
      </c>
      <c r="I99" s="86">
        <v>54.14</v>
      </c>
      <c r="J99" s="86">
        <v>52.21</v>
      </c>
      <c r="K99" s="86"/>
      <c r="L99" s="117">
        <v>126.15</v>
      </c>
      <c r="M99" s="117">
        <v>232.5</v>
      </c>
      <c r="N99" s="87">
        <v>5150000</v>
      </c>
      <c r="O99" s="87">
        <v>362204307.58061588</v>
      </c>
      <c r="P99" s="87">
        <v>126771507.65321554</v>
      </c>
      <c r="Q99" s="87">
        <v>235432799.92740032</v>
      </c>
      <c r="R99" s="87">
        <f t="shared" si="2"/>
        <v>5149976.8251042869</v>
      </c>
      <c r="S99" s="87">
        <v>362204307.58061588</v>
      </c>
      <c r="T99" s="87">
        <f t="shared" si="3"/>
        <v>9491633.8631529659</v>
      </c>
      <c r="U99" s="87"/>
      <c r="V99" s="115" t="s">
        <v>1257</v>
      </c>
      <c r="W99" s="115" t="s">
        <v>1257</v>
      </c>
      <c r="X99" s="115" t="s">
        <v>772</v>
      </c>
    </row>
    <row r="100" spans="1:24">
      <c r="A100" s="85"/>
      <c r="B100" s="85">
        <v>25</v>
      </c>
      <c r="C100" s="82">
        <v>1</v>
      </c>
      <c r="D100" s="82">
        <v>6</v>
      </c>
      <c r="E100" s="82"/>
      <c r="F100" s="83" t="s">
        <v>1178</v>
      </c>
      <c r="G100" s="83" t="s">
        <v>1095</v>
      </c>
      <c r="H100" s="86">
        <v>19.75</v>
      </c>
      <c r="I100" s="86">
        <v>33.03</v>
      </c>
      <c r="J100" s="86">
        <v>31.85</v>
      </c>
      <c r="K100" s="86"/>
      <c r="L100" s="117">
        <v>76.95</v>
      </c>
      <c r="M100" s="117">
        <v>141.83000000000001</v>
      </c>
      <c r="N100" s="87">
        <v>5150000</v>
      </c>
      <c r="O100" s="87">
        <v>220952416.96412367</v>
      </c>
      <c r="P100" s="87">
        <v>77333345.937443271</v>
      </c>
      <c r="Q100" s="87">
        <v>143619071.02668038</v>
      </c>
      <c r="R100" s="87">
        <f t="shared" si="2"/>
        <v>5149976.8251042869</v>
      </c>
      <c r="S100" s="87">
        <v>220952416.96412367</v>
      </c>
      <c r="T100" s="87">
        <f t="shared" si="3"/>
        <v>9492153.5166282132</v>
      </c>
      <c r="U100" s="87"/>
      <c r="V100" s="115" t="s">
        <v>1257</v>
      </c>
      <c r="W100" s="115" t="s">
        <v>1257</v>
      </c>
      <c r="X100" s="115" t="s">
        <v>772</v>
      </c>
    </row>
    <row r="101" spans="1:24">
      <c r="A101" s="85"/>
      <c r="B101" s="85">
        <v>25</v>
      </c>
      <c r="C101" s="82">
        <v>1</v>
      </c>
      <c r="D101" s="82">
        <v>6</v>
      </c>
      <c r="E101" s="82"/>
      <c r="F101" s="83" t="s">
        <v>2503</v>
      </c>
      <c r="G101" s="83" t="s">
        <v>1095</v>
      </c>
      <c r="H101" s="86">
        <v>19.41</v>
      </c>
      <c r="I101" s="86">
        <v>32.450000000000003</v>
      </c>
      <c r="J101" s="86">
        <v>31.29</v>
      </c>
      <c r="K101" s="86"/>
      <c r="L101" s="117">
        <v>75.599999999999994</v>
      </c>
      <c r="M101" s="117">
        <v>139.33999999999997</v>
      </c>
      <c r="N101" s="87">
        <v>5150000</v>
      </c>
      <c r="O101" s="87">
        <v>217073325.67003441</v>
      </c>
      <c r="P101" s="87">
        <v>75975663.984512031</v>
      </c>
      <c r="Q101" s="87">
        <v>141097661.68552238</v>
      </c>
      <c r="R101" s="87">
        <f t="shared" si="2"/>
        <v>5149976.8251042869</v>
      </c>
      <c r="S101" s="87">
        <v>217073325.67003441</v>
      </c>
      <c r="T101" s="87">
        <f t="shared" si="3"/>
        <v>9492034.005423693</v>
      </c>
      <c r="U101" s="87"/>
      <c r="V101" s="115" t="s">
        <v>1257</v>
      </c>
      <c r="W101" s="115" t="s">
        <v>1257</v>
      </c>
      <c r="X101" s="115" t="s">
        <v>772</v>
      </c>
    </row>
    <row r="102" spans="1:24">
      <c r="A102" s="85"/>
      <c r="B102" s="85">
        <v>25</v>
      </c>
      <c r="C102" s="82">
        <v>1</v>
      </c>
      <c r="D102" s="82">
        <v>6</v>
      </c>
      <c r="E102" s="82"/>
      <c r="F102" s="83" t="s">
        <v>2504</v>
      </c>
      <c r="G102" s="83" t="s">
        <v>1095</v>
      </c>
      <c r="H102" s="86">
        <v>45.28</v>
      </c>
      <c r="I102" s="86">
        <v>75.709999999999994</v>
      </c>
      <c r="J102" s="86">
        <v>73</v>
      </c>
      <c r="K102" s="86"/>
      <c r="L102" s="117">
        <v>176.4</v>
      </c>
      <c r="M102" s="117">
        <v>325.11</v>
      </c>
      <c r="N102" s="87">
        <v>5150000</v>
      </c>
      <c r="O102" s="87">
        <v>506478462.09692061</v>
      </c>
      <c r="P102" s="87">
        <v>177267461.73392218</v>
      </c>
      <c r="Q102" s="87">
        <v>329211000.36299843</v>
      </c>
      <c r="R102" s="87">
        <f t="shared" si="2"/>
        <v>5149976.8251042869</v>
      </c>
      <c r="S102" s="87">
        <v>506478462.09692061</v>
      </c>
      <c r="T102" s="87">
        <f t="shared" si="3"/>
        <v>9491547.424091015</v>
      </c>
      <c r="U102" s="87"/>
      <c r="V102" s="115" t="s">
        <v>1257</v>
      </c>
      <c r="W102" s="115" t="s">
        <v>1257</v>
      </c>
      <c r="X102" s="115" t="s">
        <v>772</v>
      </c>
    </row>
    <row r="103" spans="1:24">
      <c r="A103" s="85"/>
      <c r="B103" s="85">
        <v>25</v>
      </c>
      <c r="C103" s="82">
        <v>1</v>
      </c>
      <c r="D103" s="82">
        <v>6</v>
      </c>
      <c r="E103" s="82"/>
      <c r="F103" s="83" t="s">
        <v>2505</v>
      </c>
      <c r="G103" s="83" t="s">
        <v>1095</v>
      </c>
      <c r="H103" s="86">
        <v>25.83</v>
      </c>
      <c r="I103" s="86">
        <v>43.19</v>
      </c>
      <c r="J103" s="86">
        <v>41.64</v>
      </c>
      <c r="K103" s="86"/>
      <c r="L103" s="117">
        <v>100.62</v>
      </c>
      <c r="M103" s="117">
        <v>185.45</v>
      </c>
      <c r="N103" s="87">
        <v>5150000</v>
      </c>
      <c r="O103" s="87">
        <v>288906618.67021596</v>
      </c>
      <c r="P103" s="87">
        <v>101117316.53457557</v>
      </c>
      <c r="Q103" s="87">
        <v>187789302.13564038</v>
      </c>
      <c r="R103" s="87">
        <f t="shared" si="2"/>
        <v>5149976.8251042869</v>
      </c>
      <c r="S103" s="87">
        <v>288906618.67021596</v>
      </c>
      <c r="T103" s="87">
        <f t="shared" si="3"/>
        <v>9491782.9677558132</v>
      </c>
      <c r="U103" s="87"/>
      <c r="V103" s="115" t="s">
        <v>1257</v>
      </c>
      <c r="W103" s="115" t="s">
        <v>1257</v>
      </c>
      <c r="X103" s="115" t="s">
        <v>772</v>
      </c>
    </row>
    <row r="104" spans="1:24">
      <c r="A104" s="85"/>
      <c r="B104" s="85">
        <v>25</v>
      </c>
      <c r="C104" s="82">
        <v>1</v>
      </c>
      <c r="D104" s="82">
        <v>6</v>
      </c>
      <c r="E104" s="82"/>
      <c r="F104" s="83" t="s">
        <v>2506</v>
      </c>
      <c r="G104" s="83" t="s">
        <v>1095</v>
      </c>
      <c r="H104" s="86">
        <v>18.760000000000002</v>
      </c>
      <c r="I104" s="86">
        <v>31.37</v>
      </c>
      <c r="J104" s="86">
        <v>30.24</v>
      </c>
      <c r="K104" s="86"/>
      <c r="L104" s="117">
        <v>73.08</v>
      </c>
      <c r="M104" s="117">
        <v>134.69</v>
      </c>
      <c r="N104" s="87">
        <v>5150000</v>
      </c>
      <c r="O104" s="87">
        <v>209829239.51842213</v>
      </c>
      <c r="P104" s="87">
        <v>73440233.831447735</v>
      </c>
      <c r="Q104" s="87">
        <v>136389005.68697438</v>
      </c>
      <c r="R104" s="87">
        <f t="shared" si="2"/>
        <v>5149976.825104286</v>
      </c>
      <c r="S104" s="87">
        <v>209829239.51842213</v>
      </c>
      <c r="T104" s="87">
        <f t="shared" si="3"/>
        <v>9491658.1632908639</v>
      </c>
      <c r="U104" s="87"/>
      <c r="V104" s="115" t="s">
        <v>1257</v>
      </c>
      <c r="W104" s="115" t="s">
        <v>1257</v>
      </c>
      <c r="X104" s="115" t="s">
        <v>772</v>
      </c>
    </row>
    <row r="105" spans="1:24">
      <c r="A105" s="85"/>
      <c r="B105" s="85">
        <v>25</v>
      </c>
      <c r="C105" s="82">
        <v>1</v>
      </c>
      <c r="D105" s="82">
        <v>6</v>
      </c>
      <c r="E105" s="82"/>
      <c r="F105" s="83" t="s">
        <v>2507</v>
      </c>
      <c r="G105" s="83" t="s">
        <v>1095</v>
      </c>
      <c r="H105" s="86">
        <v>18.760000000000002</v>
      </c>
      <c r="I105" s="86">
        <v>31.37</v>
      </c>
      <c r="J105" s="86">
        <v>30.24</v>
      </c>
      <c r="K105" s="86"/>
      <c r="L105" s="117">
        <v>73.08</v>
      </c>
      <c r="M105" s="117">
        <v>134.69</v>
      </c>
      <c r="N105" s="87">
        <v>5150000</v>
      </c>
      <c r="O105" s="87">
        <v>209829239.51842213</v>
      </c>
      <c r="P105" s="87">
        <v>73440233.831447735</v>
      </c>
      <c r="Q105" s="87">
        <v>136389005.68697438</v>
      </c>
      <c r="R105" s="87">
        <f t="shared" si="2"/>
        <v>5149976.825104286</v>
      </c>
      <c r="S105" s="87">
        <v>209829239.51842213</v>
      </c>
      <c r="T105" s="87">
        <f t="shared" si="3"/>
        <v>9491658.1632908639</v>
      </c>
      <c r="U105" s="87"/>
      <c r="V105" s="115" t="s">
        <v>1257</v>
      </c>
      <c r="W105" s="115" t="s">
        <v>1257</v>
      </c>
      <c r="X105" s="115" t="s">
        <v>772</v>
      </c>
    </row>
    <row r="106" spans="1:24">
      <c r="A106" s="85"/>
      <c r="B106" s="85">
        <v>25</v>
      </c>
      <c r="C106" s="82">
        <v>1</v>
      </c>
      <c r="D106" s="82">
        <v>6</v>
      </c>
      <c r="E106" s="82"/>
      <c r="F106" s="83" t="s">
        <v>2508</v>
      </c>
      <c r="G106" s="83" t="s">
        <v>1095</v>
      </c>
      <c r="H106" s="86">
        <v>20.399999999999999</v>
      </c>
      <c r="I106" s="86">
        <v>34.1</v>
      </c>
      <c r="J106" s="86">
        <v>32.89</v>
      </c>
      <c r="K106" s="86"/>
      <c r="L106" s="117">
        <v>79.47</v>
      </c>
      <c r="M106" s="117">
        <v>146.46</v>
      </c>
      <c r="N106" s="87">
        <v>5150000</v>
      </c>
      <c r="O106" s="87">
        <v>228165345.75594407</v>
      </c>
      <c r="P106" s="87">
        <v>79857871.014580429</v>
      </c>
      <c r="Q106" s="87">
        <v>148307474.74136367</v>
      </c>
      <c r="R106" s="87">
        <f t="shared" si="2"/>
        <v>5149976.8251042869</v>
      </c>
      <c r="S106" s="87">
        <v>228165345.75594407</v>
      </c>
      <c r="T106" s="87">
        <f t="shared" si="3"/>
        <v>9491199.2677082401</v>
      </c>
      <c r="U106" s="87"/>
      <c r="V106" s="115" t="s">
        <v>1257</v>
      </c>
      <c r="W106" s="115" t="s">
        <v>1257</v>
      </c>
      <c r="X106" s="115" t="s">
        <v>772</v>
      </c>
    </row>
    <row r="107" spans="1:24">
      <c r="A107" s="85"/>
      <c r="B107" s="85">
        <v>25</v>
      </c>
      <c r="C107" s="82">
        <v>1</v>
      </c>
      <c r="D107" s="82">
        <v>6</v>
      </c>
      <c r="E107" s="82"/>
      <c r="F107" s="83" t="s">
        <v>2509</v>
      </c>
      <c r="G107" s="83" t="s">
        <v>1095</v>
      </c>
      <c r="H107" s="86">
        <v>31.27</v>
      </c>
      <c r="I107" s="86">
        <v>52.28</v>
      </c>
      <c r="J107" s="86">
        <v>50.41</v>
      </c>
      <c r="K107" s="86"/>
      <c r="L107" s="117">
        <v>121.8</v>
      </c>
      <c r="M107" s="117">
        <v>224.48999999999998</v>
      </c>
      <c r="N107" s="87">
        <v>5150000</v>
      </c>
      <c r="O107" s="87">
        <v>349725784.98396748</v>
      </c>
      <c r="P107" s="87">
        <v>122404024.74438863</v>
      </c>
      <c r="Q107" s="87">
        <v>227321760.23957887</v>
      </c>
      <c r="R107" s="87">
        <f t="shared" si="2"/>
        <v>5149976.8251042869</v>
      </c>
      <c r="S107" s="87">
        <v>349725784.98396748</v>
      </c>
      <c r="T107" s="87">
        <f t="shared" si="3"/>
        <v>9491940.0448904857</v>
      </c>
      <c r="U107" s="87"/>
      <c r="V107" s="115" t="s">
        <v>1257</v>
      </c>
      <c r="W107" s="115" t="s">
        <v>1257</v>
      </c>
      <c r="X107" s="115" t="s">
        <v>772</v>
      </c>
    </row>
    <row r="108" spans="1:24">
      <c r="A108" s="85"/>
      <c r="B108" s="85">
        <v>25</v>
      </c>
      <c r="C108" s="82">
        <v>1</v>
      </c>
      <c r="D108" s="82">
        <v>6</v>
      </c>
      <c r="E108" s="82"/>
      <c r="F108" s="83" t="s">
        <v>2510</v>
      </c>
      <c r="G108" s="83" t="s">
        <v>1095</v>
      </c>
      <c r="H108" s="86">
        <v>31.94</v>
      </c>
      <c r="I108" s="86">
        <v>53.4</v>
      </c>
      <c r="J108" s="86">
        <v>51.49</v>
      </c>
      <c r="K108" s="86"/>
      <c r="L108" s="117">
        <v>124.41</v>
      </c>
      <c r="M108" s="117">
        <v>229.3</v>
      </c>
      <c r="N108" s="87">
        <v>5150000</v>
      </c>
      <c r="O108" s="87">
        <v>357219130.01391494</v>
      </c>
      <c r="P108" s="87">
        <v>125026695.50487022</v>
      </c>
      <c r="Q108" s="87">
        <v>232192434.50904471</v>
      </c>
      <c r="R108" s="87">
        <f t="shared" si="2"/>
        <v>5149976.8251042869</v>
      </c>
      <c r="S108" s="87">
        <v>357219130.01391494</v>
      </c>
      <c r="T108" s="87">
        <f t="shared" si="3"/>
        <v>9491919.3472905159</v>
      </c>
      <c r="U108" s="87"/>
      <c r="V108" s="115" t="s">
        <v>1257</v>
      </c>
      <c r="W108" s="115" t="s">
        <v>1257</v>
      </c>
      <c r="X108" s="115" t="s">
        <v>772</v>
      </c>
    </row>
    <row r="109" spans="1:24">
      <c r="A109" s="85"/>
      <c r="B109" s="85">
        <v>25</v>
      </c>
      <c r="C109" s="82">
        <v>1</v>
      </c>
      <c r="D109" s="82">
        <v>7</v>
      </c>
      <c r="E109" s="82"/>
      <c r="F109" s="83" t="s">
        <v>1302</v>
      </c>
      <c r="G109" s="83" t="s">
        <v>1095</v>
      </c>
      <c r="H109" s="86">
        <v>31.94</v>
      </c>
      <c r="I109" s="86">
        <v>53.4</v>
      </c>
      <c r="J109" s="86">
        <v>51.49</v>
      </c>
      <c r="K109" s="86"/>
      <c r="L109" s="117">
        <v>124.41</v>
      </c>
      <c r="M109" s="117">
        <v>229.3</v>
      </c>
      <c r="N109" s="87">
        <v>5250000</v>
      </c>
      <c r="O109" s="87">
        <v>364155423.8005929</v>
      </c>
      <c r="P109" s="87">
        <v>127454398.33020751</v>
      </c>
      <c r="Q109" s="87">
        <v>236701025.47038537</v>
      </c>
      <c r="R109" s="87">
        <f t="shared" si="2"/>
        <v>5249976.3751063114</v>
      </c>
      <c r="S109" s="87">
        <v>364155423.8005929</v>
      </c>
      <c r="T109" s="87">
        <f t="shared" si="3"/>
        <v>9676228.4608301371</v>
      </c>
      <c r="U109" s="87"/>
      <c r="V109" s="115" t="s">
        <v>1257</v>
      </c>
      <c r="W109" s="115" t="s">
        <v>1257</v>
      </c>
      <c r="X109" s="115" t="s">
        <v>772</v>
      </c>
    </row>
    <row r="110" spans="1:24">
      <c r="A110" s="85"/>
      <c r="B110" s="85">
        <v>25</v>
      </c>
      <c r="C110" s="82">
        <v>1</v>
      </c>
      <c r="D110" s="82">
        <v>7</v>
      </c>
      <c r="E110" s="82"/>
      <c r="F110" s="83" t="s">
        <v>1193</v>
      </c>
      <c r="G110" s="83" t="s">
        <v>1095</v>
      </c>
      <c r="H110" s="86">
        <v>31.27</v>
      </c>
      <c r="I110" s="86">
        <v>52.28</v>
      </c>
      <c r="J110" s="86">
        <v>50.41</v>
      </c>
      <c r="K110" s="86"/>
      <c r="L110" s="117">
        <v>121.8</v>
      </c>
      <c r="M110" s="117">
        <v>224.48999999999998</v>
      </c>
      <c r="N110" s="87">
        <v>5250000</v>
      </c>
      <c r="O110" s="87">
        <v>356516576.92540377</v>
      </c>
      <c r="P110" s="87">
        <v>124780801.92389131</v>
      </c>
      <c r="Q110" s="87">
        <v>231735775.00151247</v>
      </c>
      <c r="R110" s="87">
        <f t="shared" si="2"/>
        <v>5249976.3751063123</v>
      </c>
      <c r="S110" s="87">
        <v>356516576.92540377</v>
      </c>
      <c r="T110" s="87">
        <f t="shared" si="3"/>
        <v>9676249.5603252538</v>
      </c>
      <c r="U110" s="87"/>
      <c r="V110" s="115" t="s">
        <v>1257</v>
      </c>
      <c r="W110" s="115" t="s">
        <v>1257</v>
      </c>
      <c r="X110" s="115" t="s">
        <v>772</v>
      </c>
    </row>
    <row r="111" spans="1:24">
      <c r="A111" s="85"/>
      <c r="B111" s="85">
        <v>25</v>
      </c>
      <c r="C111" s="82">
        <v>1</v>
      </c>
      <c r="D111" s="82">
        <v>7</v>
      </c>
      <c r="E111" s="82"/>
      <c r="F111" s="83" t="s">
        <v>1194</v>
      </c>
      <c r="G111" s="83" t="s">
        <v>1095</v>
      </c>
      <c r="H111" s="86">
        <v>32.380000000000003</v>
      </c>
      <c r="I111" s="86">
        <v>54.14</v>
      </c>
      <c r="J111" s="86">
        <v>52.21</v>
      </c>
      <c r="K111" s="86"/>
      <c r="L111" s="117">
        <v>126.15</v>
      </c>
      <c r="M111" s="117">
        <v>232.5</v>
      </c>
      <c r="N111" s="87">
        <v>5250000</v>
      </c>
      <c r="O111" s="87">
        <v>369237400.93169576</v>
      </c>
      <c r="P111" s="87">
        <v>129233090.32609351</v>
      </c>
      <c r="Q111" s="87">
        <v>240004310.60560226</v>
      </c>
      <c r="R111" s="87">
        <f t="shared" si="2"/>
        <v>5249976.3751063114</v>
      </c>
      <c r="S111" s="87">
        <v>369237400.93169576</v>
      </c>
      <c r="T111" s="87">
        <f t="shared" si="3"/>
        <v>9675937.4333112743</v>
      </c>
      <c r="U111" s="87"/>
      <c r="V111" s="115" t="s">
        <v>1257</v>
      </c>
      <c r="W111" s="115" t="s">
        <v>1257</v>
      </c>
      <c r="X111" s="115" t="s">
        <v>772</v>
      </c>
    </row>
    <row r="112" spans="1:24">
      <c r="A112" s="85"/>
      <c r="B112" s="85">
        <v>25</v>
      </c>
      <c r="C112" s="82">
        <v>1</v>
      </c>
      <c r="D112" s="82">
        <v>7</v>
      </c>
      <c r="E112" s="82"/>
      <c r="F112" s="83" t="s">
        <v>1195</v>
      </c>
      <c r="G112" s="83" t="s">
        <v>1095</v>
      </c>
      <c r="H112" s="86">
        <v>39.159999999999997</v>
      </c>
      <c r="I112" s="86">
        <v>65.47</v>
      </c>
      <c r="J112" s="86">
        <v>63.13</v>
      </c>
      <c r="K112" s="86"/>
      <c r="L112" s="117">
        <v>152.55000000000001</v>
      </c>
      <c r="M112" s="117">
        <v>281.14999999999998</v>
      </c>
      <c r="N112" s="87">
        <v>5250000</v>
      </c>
      <c r="O112" s="87">
        <v>446499334.50299472</v>
      </c>
      <c r="P112" s="87">
        <v>156274767.07604817</v>
      </c>
      <c r="Q112" s="87">
        <v>290224567.42694658</v>
      </c>
      <c r="R112" s="87">
        <f t="shared" si="2"/>
        <v>5249976.3751063123</v>
      </c>
      <c r="S112" s="87">
        <v>446499334.50299472</v>
      </c>
      <c r="T112" s="87">
        <f t="shared" si="3"/>
        <v>9675718.5044978019</v>
      </c>
      <c r="U112" s="87"/>
      <c r="V112" s="115" t="s">
        <v>1257</v>
      </c>
      <c r="W112" s="115" t="s">
        <v>1257</v>
      </c>
      <c r="X112" s="115" t="s">
        <v>772</v>
      </c>
    </row>
    <row r="113" spans="1:24">
      <c r="A113" s="85"/>
      <c r="B113" s="85">
        <v>25</v>
      </c>
      <c r="C113" s="82">
        <v>1</v>
      </c>
      <c r="D113" s="82">
        <v>7</v>
      </c>
      <c r="E113" s="82"/>
      <c r="F113" s="83" t="s">
        <v>1196</v>
      </c>
      <c r="G113" s="83" t="s">
        <v>1095</v>
      </c>
      <c r="H113" s="86">
        <v>19.41</v>
      </c>
      <c r="I113" s="86">
        <v>32.450000000000003</v>
      </c>
      <c r="J113" s="86">
        <v>31.29</v>
      </c>
      <c r="K113" s="86"/>
      <c r="L113" s="117">
        <v>75.599999999999994</v>
      </c>
      <c r="M113" s="117">
        <v>139.33999999999997</v>
      </c>
      <c r="N113" s="87">
        <v>5250000</v>
      </c>
      <c r="O113" s="87">
        <v>221288341.70246229</v>
      </c>
      <c r="P113" s="87">
        <v>77450919.595861793</v>
      </c>
      <c r="Q113" s="87">
        <v>143837422.10660049</v>
      </c>
      <c r="R113" s="87">
        <f t="shared" si="2"/>
        <v>5249976.3751063123</v>
      </c>
      <c r="S113" s="87">
        <v>221288341.70246229</v>
      </c>
      <c r="T113" s="87">
        <f t="shared" si="3"/>
        <v>9676345.3453348335</v>
      </c>
      <c r="U113" s="87"/>
      <c r="V113" s="115" t="s">
        <v>1257</v>
      </c>
      <c r="W113" s="115" t="s">
        <v>1257</v>
      </c>
      <c r="X113" s="115" t="s">
        <v>772</v>
      </c>
    </row>
    <row r="114" spans="1:24">
      <c r="A114" s="85"/>
      <c r="B114" s="85">
        <v>25</v>
      </c>
      <c r="C114" s="82">
        <v>1</v>
      </c>
      <c r="D114" s="82">
        <v>7</v>
      </c>
      <c r="E114" s="82"/>
      <c r="F114" s="83" t="s">
        <v>1197</v>
      </c>
      <c r="G114" s="83" t="s">
        <v>1095</v>
      </c>
      <c r="H114" s="86">
        <v>45.28</v>
      </c>
      <c r="I114" s="86">
        <v>75.709999999999994</v>
      </c>
      <c r="J114" s="86">
        <v>73</v>
      </c>
      <c r="K114" s="86"/>
      <c r="L114" s="117">
        <v>176.4</v>
      </c>
      <c r="M114" s="117">
        <v>325.11</v>
      </c>
      <c r="N114" s="87">
        <v>5250000</v>
      </c>
      <c r="O114" s="87">
        <v>516312995.34152097</v>
      </c>
      <c r="P114" s="87">
        <v>180709548.36953235</v>
      </c>
      <c r="Q114" s="87">
        <v>335603446.97198868</v>
      </c>
      <c r="R114" s="87">
        <f t="shared" si="2"/>
        <v>5249976.3751063114</v>
      </c>
      <c r="S114" s="87">
        <v>516312995.34152097</v>
      </c>
      <c r="T114" s="87">
        <f t="shared" si="3"/>
        <v>9675849.3158209361</v>
      </c>
      <c r="U114" s="87"/>
      <c r="V114" s="115" t="s">
        <v>1257</v>
      </c>
      <c r="W114" s="115" t="s">
        <v>1257</v>
      </c>
      <c r="X114" s="115" t="s">
        <v>772</v>
      </c>
    </row>
    <row r="115" spans="1:24">
      <c r="A115" s="85"/>
      <c r="B115" s="85">
        <v>25</v>
      </c>
      <c r="C115" s="82">
        <v>1</v>
      </c>
      <c r="D115" s="82">
        <v>7</v>
      </c>
      <c r="E115" s="82"/>
      <c r="F115" s="83" t="s">
        <v>1198</v>
      </c>
      <c r="G115" s="83" t="s">
        <v>1095</v>
      </c>
      <c r="H115" s="86">
        <v>44.59</v>
      </c>
      <c r="I115" s="86">
        <v>74.55</v>
      </c>
      <c r="J115" s="86">
        <v>71.89</v>
      </c>
      <c r="K115" s="86"/>
      <c r="L115" s="117">
        <v>173.7</v>
      </c>
      <c r="M115" s="117">
        <v>320.14</v>
      </c>
      <c r="N115" s="87">
        <v>5250000</v>
      </c>
      <c r="O115" s="87">
        <v>508420049.60977668</v>
      </c>
      <c r="P115" s="87">
        <v>177947017.36342183</v>
      </c>
      <c r="Q115" s="87">
        <v>330473032.24635488</v>
      </c>
      <c r="R115" s="87">
        <f t="shared" si="2"/>
        <v>5249976.3751063114</v>
      </c>
      <c r="S115" s="87">
        <v>508420049.60977668</v>
      </c>
      <c r="T115" s="87">
        <f t="shared" si="3"/>
        <v>9676035.9051613957</v>
      </c>
      <c r="U115" s="87"/>
      <c r="V115" s="115" t="s">
        <v>1257</v>
      </c>
      <c r="W115" s="115" t="s">
        <v>1257</v>
      </c>
      <c r="X115" s="115" t="s">
        <v>772</v>
      </c>
    </row>
    <row r="116" spans="1:24">
      <c r="A116" s="85"/>
      <c r="B116" s="85">
        <v>25</v>
      </c>
      <c r="C116" s="82">
        <v>1</v>
      </c>
      <c r="D116" s="82">
        <v>7</v>
      </c>
      <c r="E116" s="82"/>
      <c r="F116" s="83" t="s">
        <v>1199</v>
      </c>
      <c r="G116" s="83" t="s">
        <v>1095</v>
      </c>
      <c r="H116" s="86">
        <v>20.100000000000001</v>
      </c>
      <c r="I116" s="86">
        <v>33.61</v>
      </c>
      <c r="J116" s="86">
        <v>32.4</v>
      </c>
      <c r="K116" s="86"/>
      <c r="L116" s="117">
        <v>78.3</v>
      </c>
      <c r="M116" s="117">
        <v>144.31</v>
      </c>
      <c r="N116" s="87">
        <v>5250000</v>
      </c>
      <c r="O116" s="87">
        <v>229181287.43420655</v>
      </c>
      <c r="P116" s="87">
        <v>80213450.601972297</v>
      </c>
      <c r="Q116" s="87">
        <v>148967836.83223426</v>
      </c>
      <c r="R116" s="87">
        <f t="shared" si="2"/>
        <v>5249976.3751063123</v>
      </c>
      <c r="S116" s="87">
        <v>229181287.43420655</v>
      </c>
      <c r="T116" s="87">
        <f t="shared" si="3"/>
        <v>9675914.3127917238</v>
      </c>
      <c r="U116" s="87"/>
      <c r="V116" s="115" t="s">
        <v>1257</v>
      </c>
      <c r="W116" s="115" t="s">
        <v>1257</v>
      </c>
      <c r="X116" s="115" t="s">
        <v>772</v>
      </c>
    </row>
    <row r="117" spans="1:24">
      <c r="A117" s="85"/>
      <c r="B117" s="85">
        <v>25</v>
      </c>
      <c r="C117" s="82">
        <v>1</v>
      </c>
      <c r="D117" s="82">
        <v>7</v>
      </c>
      <c r="E117" s="82"/>
      <c r="F117" s="83" t="s">
        <v>1200</v>
      </c>
      <c r="G117" s="83" t="s">
        <v>1095</v>
      </c>
      <c r="H117" s="86">
        <v>39.159999999999997</v>
      </c>
      <c r="I117" s="86">
        <v>65.47</v>
      </c>
      <c r="J117" s="86">
        <v>63.13</v>
      </c>
      <c r="K117" s="86"/>
      <c r="L117" s="117">
        <v>152.55000000000001</v>
      </c>
      <c r="M117" s="117">
        <v>281.14999999999998</v>
      </c>
      <c r="N117" s="87">
        <v>5250000</v>
      </c>
      <c r="O117" s="87">
        <v>446499334.50299472</v>
      </c>
      <c r="P117" s="87">
        <v>156274767.07604817</v>
      </c>
      <c r="Q117" s="87">
        <v>290224567.42694658</v>
      </c>
      <c r="R117" s="87">
        <f t="shared" si="2"/>
        <v>5249976.3751063123</v>
      </c>
      <c r="S117" s="87">
        <v>446499334.50299472</v>
      </c>
      <c r="T117" s="87">
        <f t="shared" si="3"/>
        <v>9675718.5044978019</v>
      </c>
      <c r="U117" s="87"/>
      <c r="V117" s="115" t="s">
        <v>1257</v>
      </c>
      <c r="W117" s="115" t="s">
        <v>1257</v>
      </c>
      <c r="X117" s="115" t="s">
        <v>772</v>
      </c>
    </row>
    <row r="118" spans="1:24">
      <c r="A118" s="85"/>
      <c r="B118" s="85">
        <v>25</v>
      </c>
      <c r="C118" s="82">
        <v>1</v>
      </c>
      <c r="D118" s="82">
        <v>7</v>
      </c>
      <c r="E118" s="82"/>
      <c r="F118" s="83" t="s">
        <v>1201</v>
      </c>
      <c r="G118" s="83" t="s">
        <v>1095</v>
      </c>
      <c r="H118" s="86">
        <v>32.380000000000003</v>
      </c>
      <c r="I118" s="86">
        <v>54.14</v>
      </c>
      <c r="J118" s="86">
        <v>52.21</v>
      </c>
      <c r="K118" s="86"/>
      <c r="L118" s="117">
        <v>126.15</v>
      </c>
      <c r="M118" s="117">
        <v>232.5</v>
      </c>
      <c r="N118" s="87">
        <v>5250000</v>
      </c>
      <c r="O118" s="87">
        <v>369237400.93169576</v>
      </c>
      <c r="P118" s="87">
        <v>129233090.32609351</v>
      </c>
      <c r="Q118" s="87">
        <v>240004310.60560226</v>
      </c>
      <c r="R118" s="87">
        <f t="shared" si="2"/>
        <v>5249976.3751063114</v>
      </c>
      <c r="S118" s="87">
        <v>369237400.93169576</v>
      </c>
      <c r="T118" s="87">
        <f t="shared" si="3"/>
        <v>9675937.4333112743</v>
      </c>
      <c r="U118" s="87"/>
      <c r="V118" s="115" t="s">
        <v>1257</v>
      </c>
      <c r="W118" s="115" t="s">
        <v>1257</v>
      </c>
      <c r="X118" s="115" t="s">
        <v>772</v>
      </c>
    </row>
    <row r="119" spans="1:24">
      <c r="A119" s="85"/>
      <c r="B119" s="85">
        <v>25</v>
      </c>
      <c r="C119" s="82">
        <v>1</v>
      </c>
      <c r="D119" s="82">
        <v>7</v>
      </c>
      <c r="E119" s="82"/>
      <c r="F119" s="83" t="s">
        <v>1202</v>
      </c>
      <c r="G119" s="83" t="s">
        <v>1095</v>
      </c>
      <c r="H119" s="86">
        <v>31.27</v>
      </c>
      <c r="I119" s="86">
        <v>52.28</v>
      </c>
      <c r="J119" s="86">
        <v>50.41</v>
      </c>
      <c r="K119" s="86"/>
      <c r="L119" s="117">
        <v>121.8</v>
      </c>
      <c r="M119" s="117">
        <v>224.48999999999998</v>
      </c>
      <c r="N119" s="87">
        <v>5250000</v>
      </c>
      <c r="O119" s="87">
        <v>356516576.92540377</v>
      </c>
      <c r="P119" s="87">
        <v>124780801.92389131</v>
      </c>
      <c r="Q119" s="87">
        <v>231735775.00151247</v>
      </c>
      <c r="R119" s="87">
        <f t="shared" si="2"/>
        <v>5249976.3751063123</v>
      </c>
      <c r="S119" s="87">
        <v>356516576.92540377</v>
      </c>
      <c r="T119" s="87">
        <f t="shared" si="3"/>
        <v>9676249.5603252538</v>
      </c>
      <c r="U119" s="87"/>
      <c r="V119" s="115" t="s">
        <v>1257</v>
      </c>
      <c r="W119" s="115" t="s">
        <v>1257</v>
      </c>
      <c r="X119" s="115" t="s">
        <v>772</v>
      </c>
    </row>
    <row r="120" spans="1:24">
      <c r="A120" s="85"/>
      <c r="B120" s="85">
        <v>25</v>
      </c>
      <c r="C120" s="82">
        <v>1</v>
      </c>
      <c r="D120" s="82">
        <v>7</v>
      </c>
      <c r="E120" s="82"/>
      <c r="F120" s="83" t="s">
        <v>1203</v>
      </c>
      <c r="G120" s="83" t="s">
        <v>1095</v>
      </c>
      <c r="H120" s="86">
        <v>31.94</v>
      </c>
      <c r="I120" s="86">
        <v>53.4</v>
      </c>
      <c r="J120" s="86">
        <v>51.49</v>
      </c>
      <c r="K120" s="86"/>
      <c r="L120" s="117">
        <v>124.41</v>
      </c>
      <c r="M120" s="117">
        <v>229.3</v>
      </c>
      <c r="N120" s="87">
        <v>5250000</v>
      </c>
      <c r="O120" s="87">
        <v>364155423.8005929</v>
      </c>
      <c r="P120" s="87">
        <v>127454398.33020751</v>
      </c>
      <c r="Q120" s="87">
        <v>236701025.47038537</v>
      </c>
      <c r="R120" s="87">
        <f t="shared" si="2"/>
        <v>5249976.3751063114</v>
      </c>
      <c r="S120" s="87">
        <v>364155423.8005929</v>
      </c>
      <c r="T120" s="87">
        <f t="shared" si="3"/>
        <v>9676228.4608301371</v>
      </c>
      <c r="U120" s="87"/>
      <c r="V120" s="115" t="s">
        <v>1257</v>
      </c>
      <c r="W120" s="115" t="s">
        <v>1257</v>
      </c>
      <c r="X120" s="115" t="s">
        <v>772</v>
      </c>
    </row>
    <row r="121" spans="1:24">
      <c r="A121" s="85"/>
      <c r="B121" s="85">
        <v>25</v>
      </c>
      <c r="C121" s="82">
        <v>1</v>
      </c>
      <c r="D121" s="82">
        <v>8</v>
      </c>
      <c r="E121" s="82"/>
      <c r="F121" s="83" t="s">
        <v>1303</v>
      </c>
      <c r="G121" s="83" t="s">
        <v>1095</v>
      </c>
      <c r="H121" s="86">
        <v>31.94</v>
      </c>
      <c r="I121" s="86">
        <v>53.4</v>
      </c>
      <c r="J121" s="86">
        <v>51.49</v>
      </c>
      <c r="K121" s="86"/>
      <c r="L121" s="117">
        <v>124.41</v>
      </c>
      <c r="M121" s="117">
        <v>229.3</v>
      </c>
      <c r="N121" s="87">
        <v>5300000</v>
      </c>
      <c r="O121" s="87">
        <v>367623570.69393188</v>
      </c>
      <c r="P121" s="87">
        <v>128668249.74287616</v>
      </c>
      <c r="Q121" s="87">
        <v>238955320.95105574</v>
      </c>
      <c r="R121" s="87">
        <f t="shared" si="2"/>
        <v>5299976.1501073241</v>
      </c>
      <c r="S121" s="87">
        <v>367623570.69393188</v>
      </c>
      <c r="T121" s="87">
        <f t="shared" si="3"/>
        <v>9768383.0175999478</v>
      </c>
      <c r="U121" s="87"/>
      <c r="V121" s="115" t="s">
        <v>1257</v>
      </c>
      <c r="W121" s="115" t="s">
        <v>1257</v>
      </c>
      <c r="X121" s="115" t="s">
        <v>772</v>
      </c>
    </row>
    <row r="122" spans="1:24">
      <c r="A122" s="85"/>
      <c r="B122" s="85">
        <v>25</v>
      </c>
      <c r="C122" s="82">
        <v>1</v>
      </c>
      <c r="D122" s="82">
        <v>8</v>
      </c>
      <c r="E122" s="82"/>
      <c r="F122" s="83" t="s">
        <v>1210</v>
      </c>
      <c r="G122" s="83" t="s">
        <v>1095</v>
      </c>
      <c r="H122" s="86">
        <v>31.27</v>
      </c>
      <c r="I122" s="86">
        <v>52.28</v>
      </c>
      <c r="J122" s="86">
        <v>50.41</v>
      </c>
      <c r="K122" s="86"/>
      <c r="L122" s="117">
        <v>121.8</v>
      </c>
      <c r="M122" s="117">
        <v>224.48999999999998</v>
      </c>
      <c r="N122" s="87">
        <v>5300000</v>
      </c>
      <c r="O122" s="87">
        <v>359911972.89612192</v>
      </c>
      <c r="P122" s="87">
        <v>125969190.51364267</v>
      </c>
      <c r="Q122" s="87">
        <v>233942782.38247925</v>
      </c>
      <c r="R122" s="87">
        <f t="shared" si="2"/>
        <v>5299976.1501073251</v>
      </c>
      <c r="S122" s="87">
        <v>359911972.89612192</v>
      </c>
      <c r="T122" s="87">
        <f t="shared" si="3"/>
        <v>9768404.3180426378</v>
      </c>
      <c r="U122" s="87"/>
      <c r="V122" s="115" t="s">
        <v>1257</v>
      </c>
      <c r="W122" s="115" t="s">
        <v>1257</v>
      </c>
      <c r="X122" s="115" t="s">
        <v>772</v>
      </c>
    </row>
    <row r="123" spans="1:24">
      <c r="A123" s="85"/>
      <c r="B123" s="85">
        <v>25</v>
      </c>
      <c r="C123" s="82">
        <v>1</v>
      </c>
      <c r="D123" s="82">
        <v>8</v>
      </c>
      <c r="E123" s="82"/>
      <c r="F123" s="83" t="s">
        <v>1211</v>
      </c>
      <c r="G123" s="83" t="s">
        <v>1095</v>
      </c>
      <c r="H123" s="86">
        <v>32.380000000000003</v>
      </c>
      <c r="I123" s="86">
        <v>54.14</v>
      </c>
      <c r="J123" s="86">
        <v>52.21</v>
      </c>
      <c r="K123" s="86"/>
      <c r="L123" s="117">
        <v>126.15</v>
      </c>
      <c r="M123" s="117">
        <v>232.5</v>
      </c>
      <c r="N123" s="87">
        <v>5300000</v>
      </c>
      <c r="O123" s="87">
        <v>372753947.60723573</v>
      </c>
      <c r="P123" s="87">
        <v>130463881.66253249</v>
      </c>
      <c r="Q123" s="87">
        <v>242290065.94470325</v>
      </c>
      <c r="R123" s="87">
        <f t="shared" si="2"/>
        <v>5299976.1501073241</v>
      </c>
      <c r="S123" s="87">
        <v>372753947.60723573</v>
      </c>
      <c r="T123" s="87">
        <f t="shared" si="3"/>
        <v>9768089.2183904294</v>
      </c>
      <c r="U123" s="87"/>
      <c r="V123" s="115" t="s">
        <v>1257</v>
      </c>
      <c r="W123" s="115" t="s">
        <v>1257</v>
      </c>
      <c r="X123" s="115" t="s">
        <v>772</v>
      </c>
    </row>
    <row r="124" spans="1:24">
      <c r="A124" s="85"/>
      <c r="B124" s="85">
        <v>25</v>
      </c>
      <c r="C124" s="82">
        <v>1</v>
      </c>
      <c r="D124" s="82">
        <v>8</v>
      </c>
      <c r="E124" s="82"/>
      <c r="F124" s="83" t="s">
        <v>1212</v>
      </c>
      <c r="G124" s="83" t="s">
        <v>1095</v>
      </c>
      <c r="H124" s="86">
        <v>39.159999999999997</v>
      </c>
      <c r="I124" s="86">
        <v>65.47</v>
      </c>
      <c r="J124" s="86">
        <v>63.13</v>
      </c>
      <c r="K124" s="86"/>
      <c r="L124" s="117">
        <v>152.55000000000001</v>
      </c>
      <c r="M124" s="117">
        <v>281.14999999999998</v>
      </c>
      <c r="N124" s="87">
        <v>5300000</v>
      </c>
      <c r="O124" s="87">
        <v>450751709.11730897</v>
      </c>
      <c r="P124" s="87">
        <v>157763098.19105813</v>
      </c>
      <c r="Q124" s="87">
        <v>292988610.92625082</v>
      </c>
      <c r="R124" s="87">
        <f t="shared" si="2"/>
        <v>5299976.1501073251</v>
      </c>
      <c r="S124" s="87">
        <v>450751709.11730897</v>
      </c>
      <c r="T124" s="87">
        <f t="shared" si="3"/>
        <v>9767868.2045406383</v>
      </c>
      <c r="U124" s="87"/>
      <c r="V124" s="115" t="s">
        <v>1257</v>
      </c>
      <c r="W124" s="115" t="s">
        <v>1257</v>
      </c>
      <c r="X124" s="115" t="s">
        <v>772</v>
      </c>
    </row>
    <row r="125" spans="1:24">
      <c r="A125" s="85"/>
      <c r="B125" s="85">
        <v>25</v>
      </c>
      <c r="C125" s="82">
        <v>1</v>
      </c>
      <c r="D125" s="82">
        <v>8</v>
      </c>
      <c r="E125" s="82"/>
      <c r="F125" s="83" t="s">
        <v>1213</v>
      </c>
      <c r="G125" s="83" t="s">
        <v>1095</v>
      </c>
      <c r="H125" s="86">
        <v>19.41</v>
      </c>
      <c r="I125" s="86">
        <v>32.450000000000003</v>
      </c>
      <c r="J125" s="86">
        <v>31.29</v>
      </c>
      <c r="K125" s="86"/>
      <c r="L125" s="117">
        <v>75.599999999999994</v>
      </c>
      <c r="M125" s="117">
        <v>139.33999999999997</v>
      </c>
      <c r="N125" s="87">
        <v>5300000</v>
      </c>
      <c r="O125" s="87">
        <v>223395849.71867621</v>
      </c>
      <c r="P125" s="87">
        <v>78188547.401536658</v>
      </c>
      <c r="Q125" s="87">
        <v>145207302.31713954</v>
      </c>
      <c r="R125" s="87">
        <f t="shared" si="2"/>
        <v>5299976.1501073241</v>
      </c>
      <c r="S125" s="87">
        <v>223395849.71867621</v>
      </c>
      <c r="T125" s="87">
        <f t="shared" si="3"/>
        <v>9768501.0152904037</v>
      </c>
      <c r="U125" s="87"/>
      <c r="V125" s="115" t="s">
        <v>1257</v>
      </c>
      <c r="W125" s="115" t="s">
        <v>1257</v>
      </c>
      <c r="X125" s="115" t="s">
        <v>772</v>
      </c>
    </row>
    <row r="126" spans="1:24">
      <c r="A126" s="85"/>
      <c r="B126" s="85">
        <v>25</v>
      </c>
      <c r="C126" s="82">
        <v>1</v>
      </c>
      <c r="D126" s="82">
        <v>8</v>
      </c>
      <c r="E126" s="82"/>
      <c r="F126" s="83" t="s">
        <v>1214</v>
      </c>
      <c r="G126" s="83" t="s">
        <v>1095</v>
      </c>
      <c r="H126" s="86">
        <v>45.28</v>
      </c>
      <c r="I126" s="86">
        <v>75.709999999999994</v>
      </c>
      <c r="J126" s="86">
        <v>73</v>
      </c>
      <c r="K126" s="86"/>
      <c r="L126" s="117">
        <v>176.4</v>
      </c>
      <c r="M126" s="117">
        <v>325.11</v>
      </c>
      <c r="N126" s="87">
        <v>5300000</v>
      </c>
      <c r="O126" s="87">
        <v>521230261.96382117</v>
      </c>
      <c r="P126" s="87">
        <v>182430591.6873374</v>
      </c>
      <c r="Q126" s="87">
        <v>338799670.27648383</v>
      </c>
      <c r="R126" s="87">
        <f t="shared" si="2"/>
        <v>5299976.1501073241</v>
      </c>
      <c r="S126" s="87">
        <v>521230261.96382117</v>
      </c>
      <c r="T126" s="87">
        <f t="shared" si="3"/>
        <v>9768000.2616858985</v>
      </c>
      <c r="U126" s="87"/>
      <c r="V126" s="115" t="s">
        <v>1257</v>
      </c>
      <c r="W126" s="115" t="s">
        <v>1257</v>
      </c>
      <c r="X126" s="115" t="s">
        <v>772</v>
      </c>
    </row>
    <row r="127" spans="1:24">
      <c r="A127" s="85"/>
      <c r="B127" s="85">
        <v>25</v>
      </c>
      <c r="C127" s="82">
        <v>1</v>
      </c>
      <c r="D127" s="82">
        <v>8</v>
      </c>
      <c r="E127" s="82"/>
      <c r="F127" s="83" t="s">
        <v>1215</v>
      </c>
      <c r="G127" s="83" t="s">
        <v>1095</v>
      </c>
      <c r="H127" s="86">
        <v>44.59</v>
      </c>
      <c r="I127" s="86">
        <v>74.55</v>
      </c>
      <c r="J127" s="86">
        <v>71.89</v>
      </c>
      <c r="K127" s="86"/>
      <c r="L127" s="117">
        <v>173.7</v>
      </c>
      <c r="M127" s="117">
        <v>320.14</v>
      </c>
      <c r="N127" s="87">
        <v>5300000</v>
      </c>
      <c r="O127" s="87">
        <v>513262145.320346</v>
      </c>
      <c r="P127" s="87">
        <v>179641750.86212108</v>
      </c>
      <c r="Q127" s="87">
        <v>333620394.45822489</v>
      </c>
      <c r="R127" s="87">
        <f t="shared" si="2"/>
        <v>5299976.1501073241</v>
      </c>
      <c r="S127" s="87">
        <v>513262145.320346</v>
      </c>
      <c r="T127" s="87">
        <f t="shared" si="3"/>
        <v>9768188.6280676965</v>
      </c>
      <c r="U127" s="87"/>
      <c r="V127" s="115" t="s">
        <v>1257</v>
      </c>
      <c r="W127" s="115" t="s">
        <v>1257</v>
      </c>
      <c r="X127" s="115" t="s">
        <v>772</v>
      </c>
    </row>
    <row r="128" spans="1:24">
      <c r="A128" s="85"/>
      <c r="B128" s="85">
        <v>25</v>
      </c>
      <c r="C128" s="82">
        <v>1</v>
      </c>
      <c r="D128" s="82">
        <v>8</v>
      </c>
      <c r="E128" s="82"/>
      <c r="F128" s="83" t="s">
        <v>1216</v>
      </c>
      <c r="G128" s="83" t="s">
        <v>1095</v>
      </c>
      <c r="H128" s="86">
        <v>20.100000000000001</v>
      </c>
      <c r="I128" s="86">
        <v>33.61</v>
      </c>
      <c r="J128" s="86">
        <v>32.4</v>
      </c>
      <c r="K128" s="86"/>
      <c r="L128" s="117">
        <v>78.3</v>
      </c>
      <c r="M128" s="117">
        <v>144.31</v>
      </c>
      <c r="N128" s="87">
        <v>5300000</v>
      </c>
      <c r="O128" s="87">
        <v>231363966.36215138</v>
      </c>
      <c r="P128" s="87">
        <v>80977388.226752967</v>
      </c>
      <c r="Q128" s="87">
        <v>150386578.13539839</v>
      </c>
      <c r="R128" s="87">
        <f t="shared" si="2"/>
        <v>5299976.1501073251</v>
      </c>
      <c r="S128" s="87">
        <v>231363966.36215138</v>
      </c>
      <c r="T128" s="87">
        <f t="shared" si="3"/>
        <v>9768065.8776754551</v>
      </c>
      <c r="U128" s="87"/>
      <c r="V128" s="115" t="s">
        <v>1257</v>
      </c>
      <c r="W128" s="115" t="s">
        <v>1257</v>
      </c>
      <c r="X128" s="115" t="s">
        <v>772</v>
      </c>
    </row>
    <row r="129" spans="1:24">
      <c r="A129" s="85"/>
      <c r="B129" s="85">
        <v>25</v>
      </c>
      <c r="C129" s="82">
        <v>1</v>
      </c>
      <c r="D129" s="82">
        <v>8</v>
      </c>
      <c r="E129" s="82"/>
      <c r="F129" s="83" t="s">
        <v>1217</v>
      </c>
      <c r="G129" s="83" t="s">
        <v>1095</v>
      </c>
      <c r="H129" s="86">
        <v>39.159999999999997</v>
      </c>
      <c r="I129" s="86">
        <v>65.47</v>
      </c>
      <c r="J129" s="86">
        <v>63.13</v>
      </c>
      <c r="K129" s="86"/>
      <c r="L129" s="117">
        <v>152.55000000000001</v>
      </c>
      <c r="M129" s="117">
        <v>281.14999999999998</v>
      </c>
      <c r="N129" s="87">
        <v>5300000</v>
      </c>
      <c r="O129" s="87">
        <v>450751709.11730897</v>
      </c>
      <c r="P129" s="87">
        <v>157763098.19105813</v>
      </c>
      <c r="Q129" s="87">
        <v>292988610.92625082</v>
      </c>
      <c r="R129" s="87">
        <f t="shared" si="2"/>
        <v>5299976.1501073251</v>
      </c>
      <c r="S129" s="87">
        <v>450751709.11730897</v>
      </c>
      <c r="T129" s="87">
        <f t="shared" si="3"/>
        <v>9767868.2045406383</v>
      </c>
      <c r="U129" s="87"/>
      <c r="V129" s="115" t="s">
        <v>1257</v>
      </c>
      <c r="W129" s="115" t="s">
        <v>1257</v>
      </c>
      <c r="X129" s="115" t="s">
        <v>772</v>
      </c>
    </row>
    <row r="130" spans="1:24">
      <c r="A130" s="85"/>
      <c r="B130" s="85">
        <v>25</v>
      </c>
      <c r="C130" s="82">
        <v>1</v>
      </c>
      <c r="D130" s="82">
        <v>8</v>
      </c>
      <c r="E130" s="82"/>
      <c r="F130" s="83" t="s">
        <v>1218</v>
      </c>
      <c r="G130" s="83" t="s">
        <v>1095</v>
      </c>
      <c r="H130" s="86">
        <v>32.380000000000003</v>
      </c>
      <c r="I130" s="86">
        <v>54.14</v>
      </c>
      <c r="J130" s="86">
        <v>52.21</v>
      </c>
      <c r="K130" s="86"/>
      <c r="L130" s="117">
        <v>126.15</v>
      </c>
      <c r="M130" s="117">
        <v>232.5</v>
      </c>
      <c r="N130" s="87">
        <v>5300000</v>
      </c>
      <c r="O130" s="87">
        <v>372753947.60723573</v>
      </c>
      <c r="P130" s="87">
        <v>130463881.66253249</v>
      </c>
      <c r="Q130" s="87">
        <v>242290065.94470325</v>
      </c>
      <c r="R130" s="87">
        <f t="shared" si="2"/>
        <v>5299976.1501073241</v>
      </c>
      <c r="S130" s="87">
        <v>372753947.60723573</v>
      </c>
      <c r="T130" s="87">
        <f t="shared" si="3"/>
        <v>9768089.2183904294</v>
      </c>
      <c r="U130" s="87"/>
      <c r="V130" s="115" t="s">
        <v>1257</v>
      </c>
      <c r="W130" s="115" t="s">
        <v>1257</v>
      </c>
      <c r="X130" s="115" t="s">
        <v>772</v>
      </c>
    </row>
    <row r="131" spans="1:24">
      <c r="A131" s="85"/>
      <c r="B131" s="85">
        <v>25</v>
      </c>
      <c r="C131" s="82">
        <v>1</v>
      </c>
      <c r="D131" s="82">
        <v>8</v>
      </c>
      <c r="E131" s="82"/>
      <c r="F131" s="83" t="s">
        <v>1219</v>
      </c>
      <c r="G131" s="83" t="s">
        <v>1095</v>
      </c>
      <c r="H131" s="86">
        <v>31.27</v>
      </c>
      <c r="I131" s="86">
        <v>52.28</v>
      </c>
      <c r="J131" s="86">
        <v>50.41</v>
      </c>
      <c r="K131" s="86"/>
      <c r="L131" s="117">
        <v>121.8</v>
      </c>
      <c r="M131" s="117">
        <v>224.48999999999998</v>
      </c>
      <c r="N131" s="87">
        <v>5300000</v>
      </c>
      <c r="O131" s="87">
        <v>359911972.89612192</v>
      </c>
      <c r="P131" s="87">
        <v>125969190.51364267</v>
      </c>
      <c r="Q131" s="87">
        <v>233942782.38247925</v>
      </c>
      <c r="R131" s="87">
        <f t="shared" ref="R131:R194" si="4">S131/(M131*0.3025)</f>
        <v>5299976.1501073251</v>
      </c>
      <c r="S131" s="87">
        <v>359911972.89612192</v>
      </c>
      <c r="T131" s="87">
        <f t="shared" ref="T131:T194" si="5">S131/(L131*0.3025)</f>
        <v>9768404.3180426378</v>
      </c>
      <c r="U131" s="87"/>
      <c r="V131" s="115" t="s">
        <v>1257</v>
      </c>
      <c r="W131" s="115" t="s">
        <v>1257</v>
      </c>
      <c r="X131" s="115" t="s">
        <v>772</v>
      </c>
    </row>
    <row r="132" spans="1:24">
      <c r="A132" s="85"/>
      <c r="B132" s="85">
        <v>25</v>
      </c>
      <c r="C132" s="82">
        <v>1</v>
      </c>
      <c r="D132" s="82">
        <v>8</v>
      </c>
      <c r="E132" s="82"/>
      <c r="F132" s="83" t="s">
        <v>1220</v>
      </c>
      <c r="G132" s="83" t="s">
        <v>1095</v>
      </c>
      <c r="H132" s="86">
        <v>31.94</v>
      </c>
      <c r="I132" s="86">
        <v>53.4</v>
      </c>
      <c r="J132" s="86">
        <v>51.49</v>
      </c>
      <c r="K132" s="86"/>
      <c r="L132" s="117">
        <v>124.41</v>
      </c>
      <c r="M132" s="117">
        <v>229.3</v>
      </c>
      <c r="N132" s="87">
        <v>5300000</v>
      </c>
      <c r="O132" s="87">
        <v>367623570.69393188</v>
      </c>
      <c r="P132" s="87">
        <v>128668249.74287616</v>
      </c>
      <c r="Q132" s="87">
        <v>238955320.95105574</v>
      </c>
      <c r="R132" s="87">
        <f t="shared" si="4"/>
        <v>5299976.1501073241</v>
      </c>
      <c r="S132" s="87">
        <v>367623570.69393188</v>
      </c>
      <c r="T132" s="87">
        <f t="shared" si="5"/>
        <v>9768383.0175999478</v>
      </c>
      <c r="U132" s="87"/>
      <c r="V132" s="115" t="s">
        <v>1257</v>
      </c>
      <c r="W132" s="115" t="s">
        <v>1257</v>
      </c>
      <c r="X132" s="115" t="s">
        <v>772</v>
      </c>
    </row>
    <row r="133" spans="1:24">
      <c r="A133" s="85"/>
      <c r="B133" s="85">
        <v>25</v>
      </c>
      <c r="C133" s="82">
        <v>1</v>
      </c>
      <c r="D133" s="82">
        <v>9</v>
      </c>
      <c r="E133" s="82"/>
      <c r="F133" s="83" t="s">
        <v>1304</v>
      </c>
      <c r="G133" s="83" t="s">
        <v>1095</v>
      </c>
      <c r="H133" s="86">
        <v>31.94</v>
      </c>
      <c r="I133" s="86">
        <v>53.4</v>
      </c>
      <c r="J133" s="86">
        <v>51.49</v>
      </c>
      <c r="K133" s="86"/>
      <c r="L133" s="117">
        <v>124.41</v>
      </c>
      <c r="M133" s="117">
        <v>229.3</v>
      </c>
      <c r="N133" s="87">
        <v>5350000</v>
      </c>
      <c r="O133" s="87">
        <v>371091717.58727092</v>
      </c>
      <c r="P133" s="87">
        <v>129882101.1555448</v>
      </c>
      <c r="Q133" s="87">
        <v>241209616.4317261</v>
      </c>
      <c r="R133" s="87">
        <f t="shared" si="4"/>
        <v>5349975.9251083368</v>
      </c>
      <c r="S133" s="87">
        <v>371091717.58727092</v>
      </c>
      <c r="T133" s="87">
        <f t="shared" si="5"/>
        <v>9860537.5743697602</v>
      </c>
      <c r="U133" s="87"/>
      <c r="V133" s="115" t="s">
        <v>1257</v>
      </c>
      <c r="W133" s="115" t="s">
        <v>1257</v>
      </c>
      <c r="X133" s="115" t="s">
        <v>772</v>
      </c>
    </row>
    <row r="134" spans="1:24">
      <c r="A134" s="85"/>
      <c r="B134" s="85">
        <v>25</v>
      </c>
      <c r="C134" s="82">
        <v>1</v>
      </c>
      <c r="D134" s="82">
        <v>9</v>
      </c>
      <c r="E134" s="82"/>
      <c r="F134" s="83" t="s">
        <v>1227</v>
      </c>
      <c r="G134" s="83" t="s">
        <v>1095</v>
      </c>
      <c r="H134" s="86">
        <v>31.27</v>
      </c>
      <c r="I134" s="86">
        <v>52.28</v>
      </c>
      <c r="J134" s="86">
        <v>50.41</v>
      </c>
      <c r="K134" s="86"/>
      <c r="L134" s="117">
        <v>121.8</v>
      </c>
      <c r="M134" s="117">
        <v>224.48999999999998</v>
      </c>
      <c r="N134" s="87">
        <v>5350000</v>
      </c>
      <c r="O134" s="87">
        <v>363307368.86684</v>
      </c>
      <c r="P134" s="87">
        <v>127157579.103394</v>
      </c>
      <c r="Q134" s="87">
        <v>236149789.76344603</v>
      </c>
      <c r="R134" s="87">
        <f t="shared" si="4"/>
        <v>5349975.9251083368</v>
      </c>
      <c r="S134" s="87">
        <v>363307368.86684</v>
      </c>
      <c r="T134" s="87">
        <f t="shared" si="5"/>
        <v>9860559.0757600199</v>
      </c>
      <c r="U134" s="87"/>
      <c r="V134" s="115" t="s">
        <v>1257</v>
      </c>
      <c r="W134" s="115" t="s">
        <v>1257</v>
      </c>
      <c r="X134" s="115" t="s">
        <v>772</v>
      </c>
    </row>
    <row r="135" spans="1:24">
      <c r="A135" s="85"/>
      <c r="B135" s="85">
        <v>25</v>
      </c>
      <c r="C135" s="82">
        <v>1</v>
      </c>
      <c r="D135" s="82">
        <v>9</v>
      </c>
      <c r="E135" s="82"/>
      <c r="F135" s="83" t="s">
        <v>1228</v>
      </c>
      <c r="G135" s="83" t="s">
        <v>1095</v>
      </c>
      <c r="H135" s="86">
        <v>32.380000000000003</v>
      </c>
      <c r="I135" s="86">
        <v>54.14</v>
      </c>
      <c r="J135" s="86">
        <v>52.21</v>
      </c>
      <c r="K135" s="86"/>
      <c r="L135" s="117">
        <v>126.15</v>
      </c>
      <c r="M135" s="117">
        <v>232.5</v>
      </c>
      <c r="N135" s="87">
        <v>5350000</v>
      </c>
      <c r="O135" s="87">
        <v>376270494.28277576</v>
      </c>
      <c r="P135" s="87">
        <v>131694672.99897151</v>
      </c>
      <c r="Q135" s="87">
        <v>244575821.28380424</v>
      </c>
      <c r="R135" s="87">
        <f t="shared" si="4"/>
        <v>5349975.9251083378</v>
      </c>
      <c r="S135" s="87">
        <v>376270494.28277576</v>
      </c>
      <c r="T135" s="87">
        <f t="shared" si="5"/>
        <v>9860241.0034695864</v>
      </c>
      <c r="U135" s="87"/>
      <c r="V135" s="115" t="s">
        <v>1257</v>
      </c>
      <c r="W135" s="115" t="s">
        <v>1257</v>
      </c>
      <c r="X135" s="115" t="s">
        <v>772</v>
      </c>
    </row>
    <row r="136" spans="1:24">
      <c r="A136" s="85"/>
      <c r="B136" s="85">
        <v>25</v>
      </c>
      <c r="C136" s="82">
        <v>1</v>
      </c>
      <c r="D136" s="82">
        <v>9</v>
      </c>
      <c r="E136" s="82"/>
      <c r="F136" s="83" t="s">
        <v>1229</v>
      </c>
      <c r="G136" s="83" t="s">
        <v>1095</v>
      </c>
      <c r="H136" s="86">
        <v>39.159999999999997</v>
      </c>
      <c r="I136" s="86">
        <v>65.47</v>
      </c>
      <c r="J136" s="86">
        <v>63.13</v>
      </c>
      <c r="K136" s="86"/>
      <c r="L136" s="117">
        <v>152.55000000000001</v>
      </c>
      <c r="M136" s="117">
        <v>281.14999999999998</v>
      </c>
      <c r="N136" s="87">
        <v>5350000</v>
      </c>
      <c r="O136" s="87">
        <v>455004083.73162317</v>
      </c>
      <c r="P136" s="87">
        <v>159251429.30606812</v>
      </c>
      <c r="Q136" s="87">
        <v>295752654.42555511</v>
      </c>
      <c r="R136" s="87">
        <f t="shared" si="4"/>
        <v>5349975.9251083368</v>
      </c>
      <c r="S136" s="87">
        <v>455004083.73162317</v>
      </c>
      <c r="T136" s="87">
        <f t="shared" si="5"/>
        <v>9860017.9045834728</v>
      </c>
      <c r="U136" s="87"/>
      <c r="V136" s="115" t="s">
        <v>1257</v>
      </c>
      <c r="W136" s="115" t="s">
        <v>1257</v>
      </c>
      <c r="X136" s="115" t="s">
        <v>772</v>
      </c>
    </row>
    <row r="137" spans="1:24">
      <c r="A137" s="85"/>
      <c r="B137" s="85">
        <v>25</v>
      </c>
      <c r="C137" s="82">
        <v>1</v>
      </c>
      <c r="D137" s="82">
        <v>9</v>
      </c>
      <c r="E137" s="82"/>
      <c r="F137" s="83" t="s">
        <v>1230</v>
      </c>
      <c r="G137" s="83" t="s">
        <v>1095</v>
      </c>
      <c r="H137" s="86">
        <v>45.28</v>
      </c>
      <c r="I137" s="86">
        <v>75.709999999999994</v>
      </c>
      <c r="J137" s="86">
        <v>73</v>
      </c>
      <c r="K137" s="86"/>
      <c r="L137" s="117">
        <v>176.4</v>
      </c>
      <c r="M137" s="117">
        <v>325.11</v>
      </c>
      <c r="N137" s="87">
        <v>5350000</v>
      </c>
      <c r="O137" s="87">
        <v>526147528.58612138</v>
      </c>
      <c r="P137" s="87">
        <v>184151635.00514248</v>
      </c>
      <c r="Q137" s="87">
        <v>341995893.58097893</v>
      </c>
      <c r="R137" s="87">
        <f t="shared" si="4"/>
        <v>5349975.9251083368</v>
      </c>
      <c r="S137" s="87">
        <v>526147528.58612138</v>
      </c>
      <c r="T137" s="87">
        <f t="shared" si="5"/>
        <v>9860151.2075508591</v>
      </c>
      <c r="U137" s="87"/>
      <c r="V137" s="115" t="s">
        <v>1257</v>
      </c>
      <c r="W137" s="115" t="s">
        <v>1257</v>
      </c>
      <c r="X137" s="115" t="s">
        <v>772</v>
      </c>
    </row>
    <row r="138" spans="1:24">
      <c r="A138" s="85"/>
      <c r="B138" s="85">
        <v>25</v>
      </c>
      <c r="C138" s="82">
        <v>1</v>
      </c>
      <c r="D138" s="82">
        <v>9</v>
      </c>
      <c r="E138" s="82"/>
      <c r="F138" s="83" t="s">
        <v>1231</v>
      </c>
      <c r="G138" s="83" t="s">
        <v>1095</v>
      </c>
      <c r="H138" s="86">
        <v>44.59</v>
      </c>
      <c r="I138" s="86">
        <v>74.55</v>
      </c>
      <c r="J138" s="86">
        <v>71.89</v>
      </c>
      <c r="K138" s="86"/>
      <c r="L138" s="117">
        <v>173.7</v>
      </c>
      <c r="M138" s="117">
        <v>320.14</v>
      </c>
      <c r="N138" s="87">
        <v>5350000</v>
      </c>
      <c r="O138" s="87">
        <v>518104241.03091532</v>
      </c>
      <c r="P138" s="87">
        <v>181336484.36082035</v>
      </c>
      <c r="Q138" s="87">
        <v>336767756.67009497</v>
      </c>
      <c r="R138" s="87">
        <f t="shared" si="4"/>
        <v>5349975.9251083368</v>
      </c>
      <c r="S138" s="87">
        <v>518104241.03091532</v>
      </c>
      <c r="T138" s="87">
        <f t="shared" si="5"/>
        <v>9860341.3509739954</v>
      </c>
      <c r="U138" s="87"/>
      <c r="V138" s="115" t="s">
        <v>1257</v>
      </c>
      <c r="W138" s="115" t="s">
        <v>1257</v>
      </c>
      <c r="X138" s="115" t="s">
        <v>772</v>
      </c>
    </row>
    <row r="139" spans="1:24">
      <c r="A139" s="85"/>
      <c r="B139" s="85">
        <v>25</v>
      </c>
      <c r="C139" s="82">
        <v>1</v>
      </c>
      <c r="D139" s="82">
        <v>9</v>
      </c>
      <c r="E139" s="82"/>
      <c r="F139" s="83" t="s">
        <v>1232</v>
      </c>
      <c r="G139" s="83" t="s">
        <v>1095</v>
      </c>
      <c r="H139" s="86">
        <v>20.100000000000001</v>
      </c>
      <c r="I139" s="86">
        <v>33.61</v>
      </c>
      <c r="J139" s="86">
        <v>32.4</v>
      </c>
      <c r="K139" s="86"/>
      <c r="L139" s="117">
        <v>78.3</v>
      </c>
      <c r="M139" s="117">
        <v>144.31</v>
      </c>
      <c r="N139" s="87">
        <v>5350000</v>
      </c>
      <c r="O139" s="87">
        <v>233546645.29009619</v>
      </c>
      <c r="P139" s="87">
        <v>81741325.851533666</v>
      </c>
      <c r="Q139" s="87">
        <v>151805319.43856251</v>
      </c>
      <c r="R139" s="87">
        <f t="shared" si="4"/>
        <v>5349975.9251083378</v>
      </c>
      <c r="S139" s="87">
        <v>233546645.29009619</v>
      </c>
      <c r="T139" s="87">
        <f t="shared" si="5"/>
        <v>9860217.4425591845</v>
      </c>
      <c r="U139" s="87"/>
      <c r="V139" s="115" t="s">
        <v>1257</v>
      </c>
      <c r="W139" s="115" t="s">
        <v>1257</v>
      </c>
      <c r="X139" s="115" t="s">
        <v>772</v>
      </c>
    </row>
    <row r="140" spans="1:24">
      <c r="A140" s="85"/>
      <c r="B140" s="85">
        <v>25</v>
      </c>
      <c r="C140" s="82">
        <v>1</v>
      </c>
      <c r="D140" s="82">
        <v>9</v>
      </c>
      <c r="E140" s="82"/>
      <c r="F140" s="83" t="s">
        <v>1233</v>
      </c>
      <c r="G140" s="83" t="s">
        <v>1095</v>
      </c>
      <c r="H140" s="86">
        <v>39.159999999999997</v>
      </c>
      <c r="I140" s="86">
        <v>65.47</v>
      </c>
      <c r="J140" s="86">
        <v>63.13</v>
      </c>
      <c r="K140" s="86"/>
      <c r="L140" s="117">
        <v>152.55000000000001</v>
      </c>
      <c r="M140" s="117">
        <v>281.14999999999998</v>
      </c>
      <c r="N140" s="87">
        <v>5350000</v>
      </c>
      <c r="O140" s="87">
        <v>455004083.73162317</v>
      </c>
      <c r="P140" s="87">
        <v>159251429.30606812</v>
      </c>
      <c r="Q140" s="87">
        <v>295752654.42555511</v>
      </c>
      <c r="R140" s="87">
        <f t="shared" si="4"/>
        <v>5349975.9251083368</v>
      </c>
      <c r="S140" s="87">
        <v>455004083.73162317</v>
      </c>
      <c r="T140" s="87">
        <f t="shared" si="5"/>
        <v>9860017.9045834728</v>
      </c>
      <c r="U140" s="87"/>
      <c r="V140" s="115" t="s">
        <v>1257</v>
      </c>
      <c r="W140" s="115" t="s">
        <v>1257</v>
      </c>
      <c r="X140" s="115" t="s">
        <v>772</v>
      </c>
    </row>
    <row r="141" spans="1:24">
      <c r="A141" s="85"/>
      <c r="B141" s="85">
        <v>25</v>
      </c>
      <c r="C141" s="82">
        <v>1</v>
      </c>
      <c r="D141" s="82">
        <v>9</v>
      </c>
      <c r="E141" s="82"/>
      <c r="F141" s="83" t="s">
        <v>1234</v>
      </c>
      <c r="G141" s="83" t="s">
        <v>1095</v>
      </c>
      <c r="H141" s="86">
        <v>32.380000000000003</v>
      </c>
      <c r="I141" s="86">
        <v>54.14</v>
      </c>
      <c r="J141" s="86">
        <v>52.21</v>
      </c>
      <c r="K141" s="86"/>
      <c r="L141" s="117">
        <v>126.15</v>
      </c>
      <c r="M141" s="117">
        <v>232.5</v>
      </c>
      <c r="N141" s="87">
        <v>5350000</v>
      </c>
      <c r="O141" s="87">
        <v>376270494.28277576</v>
      </c>
      <c r="P141" s="87">
        <v>131694672.99897151</v>
      </c>
      <c r="Q141" s="87">
        <v>244575821.28380424</v>
      </c>
      <c r="R141" s="87">
        <f t="shared" si="4"/>
        <v>5349975.9251083378</v>
      </c>
      <c r="S141" s="87">
        <v>376270494.28277576</v>
      </c>
      <c r="T141" s="87">
        <f t="shared" si="5"/>
        <v>9860241.0034695864</v>
      </c>
      <c r="U141" s="87"/>
      <c r="V141" s="115" t="s">
        <v>1257</v>
      </c>
      <c r="W141" s="115" t="s">
        <v>1257</v>
      </c>
      <c r="X141" s="115" t="s">
        <v>772</v>
      </c>
    </row>
    <row r="142" spans="1:24">
      <c r="A142" s="85"/>
      <c r="B142" s="85">
        <v>25</v>
      </c>
      <c r="C142" s="82">
        <v>1</v>
      </c>
      <c r="D142" s="82">
        <v>9</v>
      </c>
      <c r="E142" s="82"/>
      <c r="F142" s="83" t="s">
        <v>1235</v>
      </c>
      <c r="G142" s="83" t="s">
        <v>1095</v>
      </c>
      <c r="H142" s="86">
        <v>31.27</v>
      </c>
      <c r="I142" s="86">
        <v>52.28</v>
      </c>
      <c r="J142" s="86">
        <v>50.41</v>
      </c>
      <c r="K142" s="86"/>
      <c r="L142" s="117">
        <v>121.8</v>
      </c>
      <c r="M142" s="117">
        <v>224.48999999999998</v>
      </c>
      <c r="N142" s="87">
        <v>5350000</v>
      </c>
      <c r="O142" s="87">
        <v>363307368.86684</v>
      </c>
      <c r="P142" s="87">
        <v>127157579.103394</v>
      </c>
      <c r="Q142" s="87">
        <v>236149789.76344603</v>
      </c>
      <c r="R142" s="87">
        <f t="shared" si="4"/>
        <v>5349975.9251083368</v>
      </c>
      <c r="S142" s="87">
        <v>363307368.86684</v>
      </c>
      <c r="T142" s="87">
        <f t="shared" si="5"/>
        <v>9860559.0757600199</v>
      </c>
      <c r="U142" s="87"/>
      <c r="V142" s="115" t="s">
        <v>1257</v>
      </c>
      <c r="W142" s="115" t="s">
        <v>1257</v>
      </c>
      <c r="X142" s="115" t="s">
        <v>772</v>
      </c>
    </row>
    <row r="143" spans="1:24">
      <c r="A143" s="85"/>
      <c r="B143" s="85">
        <v>25</v>
      </c>
      <c r="C143" s="82">
        <v>1</v>
      </c>
      <c r="D143" s="82">
        <v>9</v>
      </c>
      <c r="E143" s="82"/>
      <c r="F143" s="83" t="s">
        <v>1236</v>
      </c>
      <c r="G143" s="83" t="s">
        <v>1095</v>
      </c>
      <c r="H143" s="86">
        <v>31.94</v>
      </c>
      <c r="I143" s="86">
        <v>53.4</v>
      </c>
      <c r="J143" s="86">
        <v>51.49</v>
      </c>
      <c r="K143" s="86"/>
      <c r="L143" s="117">
        <v>124.41</v>
      </c>
      <c r="M143" s="117">
        <v>229.3</v>
      </c>
      <c r="N143" s="87">
        <v>5350000</v>
      </c>
      <c r="O143" s="87">
        <v>371091717.58727092</v>
      </c>
      <c r="P143" s="87">
        <v>129882101.1555448</v>
      </c>
      <c r="Q143" s="87">
        <v>241209616.4317261</v>
      </c>
      <c r="R143" s="87">
        <f t="shared" si="4"/>
        <v>5349975.9251083368</v>
      </c>
      <c r="S143" s="87">
        <v>371091717.58727092</v>
      </c>
      <c r="T143" s="87">
        <f t="shared" si="5"/>
        <v>9860537.5743697602</v>
      </c>
      <c r="U143" s="87"/>
      <c r="V143" s="115" t="s">
        <v>1257</v>
      </c>
      <c r="W143" s="115" t="s">
        <v>1257</v>
      </c>
      <c r="X143" s="115" t="s">
        <v>772</v>
      </c>
    </row>
    <row r="144" spans="1:24">
      <c r="A144" s="85"/>
      <c r="B144" s="85">
        <v>25</v>
      </c>
      <c r="C144" s="82">
        <v>1</v>
      </c>
      <c r="D144" s="82">
        <v>10</v>
      </c>
      <c r="E144" s="82"/>
      <c r="F144" s="83">
        <v>1001</v>
      </c>
      <c r="G144" s="83" t="s">
        <v>1095</v>
      </c>
      <c r="H144" s="86">
        <v>31.94</v>
      </c>
      <c r="I144" s="86">
        <v>53.4</v>
      </c>
      <c r="J144" s="86">
        <v>51.49</v>
      </c>
      <c r="K144" s="86"/>
      <c r="L144" s="117">
        <v>124.41</v>
      </c>
      <c r="M144" s="117">
        <v>229.3</v>
      </c>
      <c r="N144" s="87">
        <v>5400000</v>
      </c>
      <c r="O144" s="87">
        <v>374559864.48060983</v>
      </c>
      <c r="P144" s="87">
        <v>131095952.56821343</v>
      </c>
      <c r="Q144" s="87">
        <v>243463911.9123964</v>
      </c>
      <c r="R144" s="87">
        <f t="shared" si="4"/>
        <v>5399975.7001093486</v>
      </c>
      <c r="S144" s="87">
        <v>374559864.48060983</v>
      </c>
      <c r="T144" s="87">
        <f t="shared" si="5"/>
        <v>9952692.131139569</v>
      </c>
      <c r="U144" s="87"/>
      <c r="V144" s="115" t="s">
        <v>1257</v>
      </c>
      <c r="W144" s="115" t="s">
        <v>1257</v>
      </c>
      <c r="X144" s="115" t="s">
        <v>772</v>
      </c>
    </row>
    <row r="145" spans="1:24">
      <c r="A145" s="85"/>
      <c r="B145" s="85">
        <v>25</v>
      </c>
      <c r="C145" s="82">
        <v>1</v>
      </c>
      <c r="D145" s="82">
        <v>10</v>
      </c>
      <c r="E145" s="82"/>
      <c r="F145" s="83">
        <v>1002</v>
      </c>
      <c r="G145" s="83" t="s">
        <v>1095</v>
      </c>
      <c r="H145" s="86">
        <v>31.27</v>
      </c>
      <c r="I145" s="86">
        <v>52.28</v>
      </c>
      <c r="J145" s="86">
        <v>50.41</v>
      </c>
      <c r="K145" s="86"/>
      <c r="L145" s="117">
        <v>121.8</v>
      </c>
      <c r="M145" s="117">
        <v>224.48999999999998</v>
      </c>
      <c r="N145" s="87">
        <v>5400000</v>
      </c>
      <c r="O145" s="87">
        <v>366702764.83755815</v>
      </c>
      <c r="P145" s="87">
        <v>128345967.69314535</v>
      </c>
      <c r="Q145" s="87">
        <v>238356797.14441279</v>
      </c>
      <c r="R145" s="87">
        <f t="shared" si="4"/>
        <v>5399975.7001093496</v>
      </c>
      <c r="S145" s="87">
        <v>366702764.83755815</v>
      </c>
      <c r="T145" s="87">
        <f t="shared" si="5"/>
        <v>9952713.833477404</v>
      </c>
      <c r="U145" s="87"/>
      <c r="V145" s="115" t="s">
        <v>1257</v>
      </c>
      <c r="W145" s="115" t="s">
        <v>1257</v>
      </c>
      <c r="X145" s="115" t="s">
        <v>772</v>
      </c>
    </row>
    <row r="146" spans="1:24">
      <c r="A146" s="85"/>
      <c r="B146" s="85">
        <v>25</v>
      </c>
      <c r="C146" s="82">
        <v>1</v>
      </c>
      <c r="D146" s="82">
        <v>10</v>
      </c>
      <c r="E146" s="82"/>
      <c r="F146" s="83">
        <v>1003</v>
      </c>
      <c r="G146" s="83" t="s">
        <v>1095</v>
      </c>
      <c r="H146" s="86">
        <v>32.380000000000003</v>
      </c>
      <c r="I146" s="86">
        <v>54.14</v>
      </c>
      <c r="J146" s="86">
        <v>52.21</v>
      </c>
      <c r="K146" s="86"/>
      <c r="L146" s="117">
        <v>126.15</v>
      </c>
      <c r="M146" s="117">
        <v>232.5</v>
      </c>
      <c r="N146" s="87">
        <v>5400000</v>
      </c>
      <c r="O146" s="87">
        <v>379787040.95831567</v>
      </c>
      <c r="P146" s="87">
        <v>132925464.33541048</v>
      </c>
      <c r="Q146" s="87">
        <v>246861576.62290519</v>
      </c>
      <c r="R146" s="87">
        <f t="shared" si="4"/>
        <v>5399975.7001093496</v>
      </c>
      <c r="S146" s="87">
        <v>379787040.95831567</v>
      </c>
      <c r="T146" s="87">
        <f t="shared" si="5"/>
        <v>9952392.7885487415</v>
      </c>
      <c r="U146" s="87"/>
      <c r="V146" s="115" t="s">
        <v>1257</v>
      </c>
      <c r="W146" s="115" t="s">
        <v>1257</v>
      </c>
      <c r="X146" s="115" t="s">
        <v>772</v>
      </c>
    </row>
    <row r="147" spans="1:24">
      <c r="A147" s="85"/>
      <c r="B147" s="85">
        <v>25</v>
      </c>
      <c r="C147" s="82">
        <v>1</v>
      </c>
      <c r="D147" s="82">
        <v>10</v>
      </c>
      <c r="E147" s="82"/>
      <c r="F147" s="83">
        <v>1004</v>
      </c>
      <c r="G147" s="83" t="s">
        <v>1095</v>
      </c>
      <c r="H147" s="86">
        <v>19.75</v>
      </c>
      <c r="I147" s="86">
        <v>33.03</v>
      </c>
      <c r="J147" s="86">
        <v>31.85</v>
      </c>
      <c r="K147" s="86"/>
      <c r="L147" s="117">
        <v>76.95</v>
      </c>
      <c r="M147" s="117">
        <v>141.83000000000001</v>
      </c>
      <c r="N147" s="87">
        <v>5400000</v>
      </c>
      <c r="O147" s="87">
        <v>231678262.44781899</v>
      </c>
      <c r="P147" s="87">
        <v>81087391.856736645</v>
      </c>
      <c r="Q147" s="87">
        <v>150590870.59108233</v>
      </c>
      <c r="R147" s="87">
        <f t="shared" si="4"/>
        <v>5399975.7001093496</v>
      </c>
      <c r="S147" s="87">
        <v>231678262.44781899</v>
      </c>
      <c r="T147" s="87">
        <f t="shared" si="5"/>
        <v>9952937.6679208465</v>
      </c>
      <c r="U147" s="87"/>
      <c r="V147" s="115" t="s">
        <v>1257</v>
      </c>
      <c r="W147" s="115" t="s">
        <v>1257</v>
      </c>
      <c r="X147" s="115" t="s">
        <v>772</v>
      </c>
    </row>
    <row r="148" spans="1:24">
      <c r="A148" s="85"/>
      <c r="B148" s="85">
        <v>25</v>
      </c>
      <c r="C148" s="82">
        <v>1</v>
      </c>
      <c r="D148" s="82">
        <v>10</v>
      </c>
      <c r="E148" s="82"/>
      <c r="F148" s="83" t="s">
        <v>2487</v>
      </c>
      <c r="G148" s="83" t="s">
        <v>1095</v>
      </c>
      <c r="H148" s="86">
        <v>19.41</v>
      </c>
      <c r="I148" s="86">
        <v>32.450000000000003</v>
      </c>
      <c r="J148" s="86">
        <v>31.29</v>
      </c>
      <c r="K148" s="86"/>
      <c r="L148" s="117">
        <v>75.599999999999994</v>
      </c>
      <c r="M148" s="117">
        <v>139.33999999999997</v>
      </c>
      <c r="N148" s="87">
        <v>5400000</v>
      </c>
      <c r="O148" s="87">
        <v>227610865.75110409</v>
      </c>
      <c r="P148" s="87">
        <v>79663803.01288642</v>
      </c>
      <c r="Q148" s="87">
        <v>147947062.73821765</v>
      </c>
      <c r="R148" s="87">
        <f t="shared" si="4"/>
        <v>5399975.7001093505</v>
      </c>
      <c r="S148" s="87">
        <v>227610865.75110409</v>
      </c>
      <c r="T148" s="87">
        <f t="shared" si="5"/>
        <v>9952812.3552015442</v>
      </c>
      <c r="U148" s="87"/>
      <c r="V148" s="115" t="s">
        <v>1257</v>
      </c>
      <c r="W148" s="115" t="s">
        <v>1257</v>
      </c>
      <c r="X148" s="115" t="s">
        <v>772</v>
      </c>
    </row>
    <row r="149" spans="1:24">
      <c r="A149" s="85"/>
      <c r="B149" s="85">
        <v>25</v>
      </c>
      <c r="C149" s="82">
        <v>1</v>
      </c>
      <c r="D149" s="82">
        <v>10</v>
      </c>
      <c r="E149" s="82"/>
      <c r="F149" s="83">
        <v>1005</v>
      </c>
      <c r="G149" s="83" t="s">
        <v>1095</v>
      </c>
      <c r="H149" s="86">
        <v>19.41</v>
      </c>
      <c r="I149" s="86">
        <v>32.450000000000003</v>
      </c>
      <c r="J149" s="86">
        <v>31.29</v>
      </c>
      <c r="K149" s="86"/>
      <c r="L149" s="117">
        <v>75.599999999999994</v>
      </c>
      <c r="M149" s="117">
        <v>139.33999999999997</v>
      </c>
      <c r="N149" s="87">
        <v>5400000</v>
      </c>
      <c r="O149" s="87">
        <v>227610865.75110409</v>
      </c>
      <c r="P149" s="87">
        <v>79663803.01288642</v>
      </c>
      <c r="Q149" s="87">
        <v>147947062.73821765</v>
      </c>
      <c r="R149" s="87">
        <f t="shared" si="4"/>
        <v>5399975.7001093505</v>
      </c>
      <c r="S149" s="87">
        <v>227610865.75110409</v>
      </c>
      <c r="T149" s="87">
        <f t="shared" si="5"/>
        <v>9952812.3552015442</v>
      </c>
      <c r="U149" s="87"/>
      <c r="V149" s="115" t="s">
        <v>1257</v>
      </c>
      <c r="W149" s="115" t="s">
        <v>1257</v>
      </c>
      <c r="X149" s="115" t="s">
        <v>772</v>
      </c>
    </row>
    <row r="150" spans="1:24">
      <c r="A150" s="85"/>
      <c r="B150" s="85">
        <v>25</v>
      </c>
      <c r="C150" s="82">
        <v>1</v>
      </c>
      <c r="D150" s="82">
        <v>10</v>
      </c>
      <c r="E150" s="82"/>
      <c r="F150" s="83">
        <v>1006</v>
      </c>
      <c r="G150" s="83" t="s">
        <v>1095</v>
      </c>
      <c r="H150" s="86">
        <v>19.41</v>
      </c>
      <c r="I150" s="86">
        <v>32.450000000000003</v>
      </c>
      <c r="J150" s="86">
        <v>31.29</v>
      </c>
      <c r="K150" s="86"/>
      <c r="L150" s="117">
        <v>75.599999999999994</v>
      </c>
      <c r="M150" s="117">
        <v>139.33999999999997</v>
      </c>
      <c r="N150" s="87">
        <v>5400000</v>
      </c>
      <c r="O150" s="87">
        <v>227610865.75110409</v>
      </c>
      <c r="P150" s="87">
        <v>79663803.01288642</v>
      </c>
      <c r="Q150" s="87">
        <v>147947062.73821765</v>
      </c>
      <c r="R150" s="87">
        <f t="shared" si="4"/>
        <v>5399975.7001093505</v>
      </c>
      <c r="S150" s="87">
        <v>227610865.75110409</v>
      </c>
      <c r="T150" s="87">
        <f t="shared" si="5"/>
        <v>9952812.3552015442</v>
      </c>
      <c r="U150" s="87"/>
      <c r="V150" s="115" t="s">
        <v>1257</v>
      </c>
      <c r="W150" s="115" t="s">
        <v>1257</v>
      </c>
      <c r="X150" s="115" t="s">
        <v>772</v>
      </c>
    </row>
    <row r="151" spans="1:24">
      <c r="A151" s="85"/>
      <c r="B151" s="85">
        <v>25</v>
      </c>
      <c r="C151" s="82">
        <v>1</v>
      </c>
      <c r="D151" s="82">
        <v>10</v>
      </c>
      <c r="E151" s="82"/>
      <c r="F151" s="83" t="s">
        <v>2488</v>
      </c>
      <c r="G151" s="83" t="s">
        <v>1095</v>
      </c>
      <c r="H151" s="86">
        <v>25.88</v>
      </c>
      <c r="I151" s="86">
        <v>43.26</v>
      </c>
      <c r="J151" s="86">
        <v>41.72</v>
      </c>
      <c r="K151" s="86"/>
      <c r="L151" s="117">
        <v>100.8</v>
      </c>
      <c r="M151" s="117">
        <v>185.77999999999997</v>
      </c>
      <c r="N151" s="87">
        <v>5400000</v>
      </c>
      <c r="O151" s="87">
        <v>303470264.38381022</v>
      </c>
      <c r="P151" s="87">
        <v>106214592.53433357</v>
      </c>
      <c r="Q151" s="87">
        <v>197255671.84947664</v>
      </c>
      <c r="R151" s="87">
        <f t="shared" si="4"/>
        <v>5399975.7001093496</v>
      </c>
      <c r="S151" s="87">
        <v>303470264.38381022</v>
      </c>
      <c r="T151" s="87">
        <f t="shared" si="5"/>
        <v>9952455.2139515355</v>
      </c>
      <c r="U151" s="87"/>
      <c r="V151" s="115" t="s">
        <v>1257</v>
      </c>
      <c r="W151" s="115" t="s">
        <v>1257</v>
      </c>
      <c r="X151" s="115" t="s">
        <v>772</v>
      </c>
    </row>
    <row r="152" spans="1:24">
      <c r="A152" s="85"/>
      <c r="B152" s="85">
        <v>25</v>
      </c>
      <c r="C152" s="82">
        <v>1</v>
      </c>
      <c r="D152" s="82">
        <v>10</v>
      </c>
      <c r="E152" s="82"/>
      <c r="F152" s="83">
        <v>1008</v>
      </c>
      <c r="G152" s="83" t="s">
        <v>1095</v>
      </c>
      <c r="H152" s="86">
        <v>20.100000000000001</v>
      </c>
      <c r="I152" s="86">
        <v>33.61</v>
      </c>
      <c r="J152" s="86">
        <v>32.4</v>
      </c>
      <c r="K152" s="86"/>
      <c r="L152" s="117">
        <v>78.3</v>
      </c>
      <c r="M152" s="117">
        <v>144.31</v>
      </c>
      <c r="N152" s="87">
        <v>5400000</v>
      </c>
      <c r="O152" s="87">
        <v>235729324.218041</v>
      </c>
      <c r="P152" s="87">
        <v>82505263.476314336</v>
      </c>
      <c r="Q152" s="87">
        <v>153224060.74172667</v>
      </c>
      <c r="R152" s="87">
        <f t="shared" si="4"/>
        <v>5399975.7001093496</v>
      </c>
      <c r="S152" s="87">
        <v>235729324.218041</v>
      </c>
      <c r="T152" s="87">
        <f t="shared" si="5"/>
        <v>9952369.0074429139</v>
      </c>
      <c r="U152" s="87"/>
      <c r="V152" s="115" t="s">
        <v>1257</v>
      </c>
      <c r="W152" s="115" t="s">
        <v>1257</v>
      </c>
      <c r="X152" s="115" t="s">
        <v>772</v>
      </c>
    </row>
    <row r="153" spans="1:24">
      <c r="A153" s="85"/>
      <c r="B153" s="85">
        <v>25</v>
      </c>
      <c r="C153" s="82">
        <v>1</v>
      </c>
      <c r="D153" s="82">
        <v>10</v>
      </c>
      <c r="E153" s="82"/>
      <c r="F153" s="83">
        <v>1009</v>
      </c>
      <c r="G153" s="83" t="s">
        <v>1095</v>
      </c>
      <c r="H153" s="86">
        <v>39.159999999999997</v>
      </c>
      <c r="I153" s="86">
        <v>65.47</v>
      </c>
      <c r="J153" s="86">
        <v>63.13</v>
      </c>
      <c r="K153" s="86"/>
      <c r="L153" s="117">
        <v>152.55000000000001</v>
      </c>
      <c r="M153" s="117">
        <v>281.14999999999998</v>
      </c>
      <c r="N153" s="87">
        <v>5400000</v>
      </c>
      <c r="O153" s="87">
        <v>459256458.34593743</v>
      </c>
      <c r="P153" s="87">
        <v>160739760.42107809</v>
      </c>
      <c r="Q153" s="87">
        <v>298516697.92485934</v>
      </c>
      <c r="R153" s="87">
        <f t="shared" si="4"/>
        <v>5399975.7001093496</v>
      </c>
      <c r="S153" s="87">
        <v>459256458.34593743</v>
      </c>
      <c r="T153" s="87">
        <f t="shared" si="5"/>
        <v>9952167.604626311</v>
      </c>
      <c r="U153" s="87"/>
      <c r="V153" s="115" t="s">
        <v>1257</v>
      </c>
      <c r="W153" s="115" t="s">
        <v>1257</v>
      </c>
      <c r="X153" s="115" t="s">
        <v>772</v>
      </c>
    </row>
    <row r="154" spans="1:24">
      <c r="A154" s="85"/>
      <c r="B154" s="85">
        <v>25</v>
      </c>
      <c r="C154" s="82">
        <v>1</v>
      </c>
      <c r="D154" s="82">
        <v>10</v>
      </c>
      <c r="E154" s="82"/>
      <c r="F154" s="83">
        <v>1010</v>
      </c>
      <c r="G154" s="83" t="s">
        <v>1095</v>
      </c>
      <c r="H154" s="86">
        <v>32.380000000000003</v>
      </c>
      <c r="I154" s="86">
        <v>54.14</v>
      </c>
      <c r="J154" s="86">
        <v>52.21</v>
      </c>
      <c r="K154" s="86"/>
      <c r="L154" s="117">
        <v>126.15</v>
      </c>
      <c r="M154" s="117">
        <v>232.5</v>
      </c>
      <c r="N154" s="87">
        <v>5400000</v>
      </c>
      <c r="O154" s="87">
        <v>379787040.95831567</v>
      </c>
      <c r="P154" s="87">
        <v>132925464.33541048</v>
      </c>
      <c r="Q154" s="87">
        <v>246861576.62290519</v>
      </c>
      <c r="R154" s="87">
        <f t="shared" si="4"/>
        <v>5399975.7001093496</v>
      </c>
      <c r="S154" s="87">
        <v>379787040.95831567</v>
      </c>
      <c r="T154" s="87">
        <f t="shared" si="5"/>
        <v>9952392.7885487415</v>
      </c>
      <c r="U154" s="87"/>
      <c r="V154" s="115" t="s">
        <v>1257</v>
      </c>
      <c r="W154" s="115" t="s">
        <v>1257</v>
      </c>
      <c r="X154" s="115" t="s">
        <v>772</v>
      </c>
    </row>
    <row r="155" spans="1:24">
      <c r="A155" s="85"/>
      <c r="B155" s="85">
        <v>25</v>
      </c>
      <c r="C155" s="82">
        <v>1</v>
      </c>
      <c r="D155" s="82">
        <v>10</v>
      </c>
      <c r="E155" s="82"/>
      <c r="F155" s="83">
        <v>1011</v>
      </c>
      <c r="G155" s="83" t="s">
        <v>1095</v>
      </c>
      <c r="H155" s="86">
        <v>31.27</v>
      </c>
      <c r="I155" s="86">
        <v>52.28</v>
      </c>
      <c r="J155" s="86">
        <v>50.41</v>
      </c>
      <c r="K155" s="86"/>
      <c r="L155" s="117">
        <v>121.8</v>
      </c>
      <c r="M155" s="117">
        <v>224.48999999999998</v>
      </c>
      <c r="N155" s="87">
        <v>5400000</v>
      </c>
      <c r="O155" s="87">
        <v>366702764.83755815</v>
      </c>
      <c r="P155" s="87">
        <v>128345967.69314535</v>
      </c>
      <c r="Q155" s="87">
        <v>238356797.14441279</v>
      </c>
      <c r="R155" s="87">
        <f t="shared" si="4"/>
        <v>5399975.7001093496</v>
      </c>
      <c r="S155" s="87">
        <v>366702764.83755815</v>
      </c>
      <c r="T155" s="87">
        <f t="shared" si="5"/>
        <v>9952713.833477404</v>
      </c>
      <c r="U155" s="87"/>
      <c r="V155" s="115" t="s">
        <v>1257</v>
      </c>
      <c r="W155" s="115" t="s">
        <v>1257</v>
      </c>
      <c r="X155" s="115" t="s">
        <v>772</v>
      </c>
    </row>
    <row r="156" spans="1:24">
      <c r="A156" s="85"/>
      <c r="B156" s="85">
        <v>25</v>
      </c>
      <c r="C156" s="82">
        <v>1</v>
      </c>
      <c r="D156" s="82">
        <v>10</v>
      </c>
      <c r="E156" s="82"/>
      <c r="F156" s="83">
        <v>1012</v>
      </c>
      <c r="G156" s="83" t="s">
        <v>1095</v>
      </c>
      <c r="H156" s="86">
        <v>31.94</v>
      </c>
      <c r="I156" s="86">
        <v>53.4</v>
      </c>
      <c r="J156" s="86">
        <v>51.49</v>
      </c>
      <c r="K156" s="86"/>
      <c r="L156" s="117">
        <v>124.41</v>
      </c>
      <c r="M156" s="117">
        <v>229.3</v>
      </c>
      <c r="N156" s="87">
        <v>5400000</v>
      </c>
      <c r="O156" s="87">
        <v>374559864.48060983</v>
      </c>
      <c r="P156" s="87">
        <v>131095952.56821343</v>
      </c>
      <c r="Q156" s="87">
        <v>243463911.9123964</v>
      </c>
      <c r="R156" s="87">
        <f t="shared" si="4"/>
        <v>5399975.7001093486</v>
      </c>
      <c r="S156" s="87">
        <v>374559864.48060983</v>
      </c>
      <c r="T156" s="87">
        <f t="shared" si="5"/>
        <v>9952692.131139569</v>
      </c>
      <c r="U156" s="87"/>
      <c r="V156" s="115" t="s">
        <v>1257</v>
      </c>
      <c r="W156" s="115" t="s">
        <v>1257</v>
      </c>
      <c r="X156" s="115" t="s">
        <v>772</v>
      </c>
    </row>
    <row r="157" spans="1:24">
      <c r="A157" s="85"/>
      <c r="B157" s="85">
        <v>25</v>
      </c>
      <c r="C157" s="82">
        <v>1</v>
      </c>
      <c r="D157" s="82">
        <v>11</v>
      </c>
      <c r="E157" s="82"/>
      <c r="F157" s="83">
        <v>1101</v>
      </c>
      <c r="G157" s="83" t="s">
        <v>1095</v>
      </c>
      <c r="H157" s="86">
        <v>31.94</v>
      </c>
      <c r="I157" s="86">
        <v>53.4</v>
      </c>
      <c r="J157" s="86">
        <v>51.49</v>
      </c>
      <c r="K157" s="86"/>
      <c r="L157" s="117">
        <v>124.41</v>
      </c>
      <c r="M157" s="117">
        <v>229.3</v>
      </c>
      <c r="N157" s="87">
        <v>5500000</v>
      </c>
      <c r="O157" s="87">
        <v>381496158.26728785</v>
      </c>
      <c r="P157" s="87">
        <v>133523655.39355072</v>
      </c>
      <c r="Q157" s="87">
        <v>247972502.8737371</v>
      </c>
      <c r="R157" s="87">
        <f t="shared" si="4"/>
        <v>5499975.250111375</v>
      </c>
      <c r="S157" s="87">
        <v>381496158.26728785</v>
      </c>
      <c r="T157" s="87">
        <f t="shared" si="5"/>
        <v>10137001.244679192</v>
      </c>
      <c r="U157" s="87"/>
      <c r="V157" s="115" t="s">
        <v>1257</v>
      </c>
      <c r="W157" s="115" t="s">
        <v>1257</v>
      </c>
      <c r="X157" s="115" t="s">
        <v>772</v>
      </c>
    </row>
    <row r="158" spans="1:24">
      <c r="A158" s="85"/>
      <c r="B158" s="85">
        <v>25</v>
      </c>
      <c r="C158" s="82">
        <v>1</v>
      </c>
      <c r="D158" s="82">
        <v>11</v>
      </c>
      <c r="E158" s="82"/>
      <c r="F158" s="83">
        <v>1102</v>
      </c>
      <c r="G158" s="83" t="s">
        <v>1095</v>
      </c>
      <c r="H158" s="86">
        <v>31.27</v>
      </c>
      <c r="I158" s="86">
        <v>52.28</v>
      </c>
      <c r="J158" s="86">
        <v>50.41</v>
      </c>
      <c r="K158" s="86"/>
      <c r="L158" s="117">
        <v>121.8</v>
      </c>
      <c r="M158" s="117">
        <v>224.48999999999998</v>
      </c>
      <c r="N158" s="87">
        <v>5500000</v>
      </c>
      <c r="O158" s="87">
        <v>373493556.77899444</v>
      </c>
      <c r="P158" s="87">
        <v>130722744.87264805</v>
      </c>
      <c r="Q158" s="87">
        <v>242770811.90634641</v>
      </c>
      <c r="R158" s="87">
        <f t="shared" si="4"/>
        <v>5499975.250111375</v>
      </c>
      <c r="S158" s="87">
        <v>373493556.77899444</v>
      </c>
      <c r="T158" s="87">
        <f t="shared" si="5"/>
        <v>10137023.34891217</v>
      </c>
      <c r="U158" s="87"/>
      <c r="V158" s="115" t="s">
        <v>1257</v>
      </c>
      <c r="W158" s="115" t="s">
        <v>1257</v>
      </c>
      <c r="X158" s="115" t="s">
        <v>772</v>
      </c>
    </row>
    <row r="159" spans="1:24">
      <c r="A159" s="85"/>
      <c r="B159" s="85">
        <v>25</v>
      </c>
      <c r="C159" s="82">
        <v>1</v>
      </c>
      <c r="D159" s="82">
        <v>11</v>
      </c>
      <c r="E159" s="82"/>
      <c r="F159" s="83">
        <v>1103</v>
      </c>
      <c r="G159" s="83" t="s">
        <v>1095</v>
      </c>
      <c r="H159" s="86">
        <v>32.380000000000003</v>
      </c>
      <c r="I159" s="86">
        <v>54.14</v>
      </c>
      <c r="J159" s="86">
        <v>52.21</v>
      </c>
      <c r="K159" s="86"/>
      <c r="L159" s="117">
        <v>126.15</v>
      </c>
      <c r="M159" s="117">
        <v>232.5</v>
      </c>
      <c r="N159" s="87">
        <v>5500000</v>
      </c>
      <c r="O159" s="87">
        <v>386820134.30939555</v>
      </c>
      <c r="P159" s="87">
        <v>135387047.00828844</v>
      </c>
      <c r="Q159" s="87">
        <v>251433087.30110711</v>
      </c>
      <c r="R159" s="87">
        <f t="shared" si="4"/>
        <v>5499975.2501113741</v>
      </c>
      <c r="S159" s="87">
        <v>386820134.30939555</v>
      </c>
      <c r="T159" s="87">
        <f t="shared" si="5"/>
        <v>10136696.35870705</v>
      </c>
      <c r="U159" s="87"/>
      <c r="V159" s="115" t="s">
        <v>1257</v>
      </c>
      <c r="W159" s="115" t="s">
        <v>1257</v>
      </c>
      <c r="X159" s="115" t="s">
        <v>772</v>
      </c>
    </row>
    <row r="160" spans="1:24">
      <c r="A160" s="85"/>
      <c r="B160" s="85">
        <v>25</v>
      </c>
      <c r="C160" s="82">
        <v>1</v>
      </c>
      <c r="D160" s="82">
        <v>11</v>
      </c>
      <c r="E160" s="82"/>
      <c r="F160" s="83">
        <v>1104</v>
      </c>
      <c r="G160" s="83" t="s">
        <v>1095</v>
      </c>
      <c r="H160" s="86">
        <v>19.75</v>
      </c>
      <c r="I160" s="86">
        <v>33.03</v>
      </c>
      <c r="J160" s="86">
        <v>31.85</v>
      </c>
      <c r="K160" s="86"/>
      <c r="L160" s="117">
        <v>76.95</v>
      </c>
      <c r="M160" s="117">
        <v>141.83000000000001</v>
      </c>
      <c r="N160" s="87">
        <v>5500000</v>
      </c>
      <c r="O160" s="87">
        <v>235968600.64129713</v>
      </c>
      <c r="P160" s="87">
        <v>82589010.224453986</v>
      </c>
      <c r="Q160" s="87">
        <v>153379590.41684312</v>
      </c>
      <c r="R160" s="87">
        <f t="shared" si="4"/>
        <v>5499975.2501113741</v>
      </c>
      <c r="S160" s="87">
        <v>235968600.64129713</v>
      </c>
      <c r="T160" s="87">
        <f t="shared" si="5"/>
        <v>10137251.328437898</v>
      </c>
      <c r="U160" s="87"/>
      <c r="V160" s="115" t="s">
        <v>1257</v>
      </c>
      <c r="W160" s="115" t="s">
        <v>1257</v>
      </c>
      <c r="X160" s="115" t="s">
        <v>772</v>
      </c>
    </row>
    <row r="161" spans="1:24">
      <c r="A161" s="85"/>
      <c r="B161" s="85">
        <v>25</v>
      </c>
      <c r="C161" s="82">
        <v>1</v>
      </c>
      <c r="D161" s="82">
        <v>11</v>
      </c>
      <c r="E161" s="82"/>
      <c r="F161" s="83" t="s">
        <v>2489</v>
      </c>
      <c r="G161" s="83" t="s">
        <v>1095</v>
      </c>
      <c r="H161" s="86">
        <v>19.41</v>
      </c>
      <c r="I161" s="86">
        <v>32.450000000000003</v>
      </c>
      <c r="J161" s="86">
        <v>31.29</v>
      </c>
      <c r="K161" s="86"/>
      <c r="L161" s="117">
        <v>75.599999999999994</v>
      </c>
      <c r="M161" s="117">
        <v>139.33999999999997</v>
      </c>
      <c r="N161" s="87">
        <v>5500000</v>
      </c>
      <c r="O161" s="87">
        <v>231825881.78353193</v>
      </c>
      <c r="P161" s="87">
        <v>81139058.624236166</v>
      </c>
      <c r="Q161" s="87">
        <v>150686823.15929574</v>
      </c>
      <c r="R161" s="87">
        <f t="shared" si="4"/>
        <v>5499975.250111375</v>
      </c>
      <c r="S161" s="87">
        <v>231825881.78353193</v>
      </c>
      <c r="T161" s="87">
        <f t="shared" si="5"/>
        <v>10137123.695112685</v>
      </c>
      <c r="U161" s="87"/>
      <c r="V161" s="115" t="s">
        <v>1257</v>
      </c>
      <c r="W161" s="115" t="s">
        <v>1257</v>
      </c>
      <c r="X161" s="115" t="s">
        <v>772</v>
      </c>
    </row>
    <row r="162" spans="1:24">
      <c r="A162" s="85"/>
      <c r="B162" s="85">
        <v>25</v>
      </c>
      <c r="C162" s="82">
        <v>1</v>
      </c>
      <c r="D162" s="82">
        <v>11</v>
      </c>
      <c r="E162" s="82"/>
      <c r="F162" s="83">
        <v>1106</v>
      </c>
      <c r="G162" s="83" t="s">
        <v>1095</v>
      </c>
      <c r="H162" s="86">
        <v>19.41</v>
      </c>
      <c r="I162" s="86">
        <v>32.450000000000003</v>
      </c>
      <c r="J162" s="86">
        <v>31.29</v>
      </c>
      <c r="K162" s="86"/>
      <c r="L162" s="117">
        <v>75.599999999999994</v>
      </c>
      <c r="M162" s="117">
        <v>139.33999999999997</v>
      </c>
      <c r="N162" s="87">
        <v>5500000</v>
      </c>
      <c r="O162" s="87">
        <v>231825881.78353193</v>
      </c>
      <c r="P162" s="87">
        <v>81139058.624236166</v>
      </c>
      <c r="Q162" s="87">
        <v>150686823.15929574</v>
      </c>
      <c r="R162" s="87">
        <f t="shared" si="4"/>
        <v>5499975.250111375</v>
      </c>
      <c r="S162" s="87">
        <v>231825881.78353193</v>
      </c>
      <c r="T162" s="87">
        <f t="shared" si="5"/>
        <v>10137123.695112685</v>
      </c>
      <c r="U162" s="87"/>
      <c r="V162" s="115" t="s">
        <v>1257</v>
      </c>
      <c r="W162" s="115" t="s">
        <v>1257</v>
      </c>
      <c r="X162" s="115" t="s">
        <v>772</v>
      </c>
    </row>
    <row r="163" spans="1:24">
      <c r="A163" s="85"/>
      <c r="B163" s="85">
        <v>25</v>
      </c>
      <c r="C163" s="82">
        <v>1</v>
      </c>
      <c r="D163" s="82">
        <v>11</v>
      </c>
      <c r="E163" s="82"/>
      <c r="F163" s="83" t="s">
        <v>2490</v>
      </c>
      <c r="G163" s="83" t="s">
        <v>1095</v>
      </c>
      <c r="H163" s="86">
        <v>25.88</v>
      </c>
      <c r="I163" s="86">
        <v>43.26</v>
      </c>
      <c r="J163" s="86">
        <v>41.72</v>
      </c>
      <c r="K163" s="86"/>
      <c r="L163" s="117">
        <v>100.8</v>
      </c>
      <c r="M163" s="117">
        <v>185.77999999999997</v>
      </c>
      <c r="N163" s="87">
        <v>5500000</v>
      </c>
      <c r="O163" s="87">
        <v>309090084.09462154</v>
      </c>
      <c r="P163" s="87">
        <v>108181529.43311752</v>
      </c>
      <c r="Q163" s="87">
        <v>200908554.661504</v>
      </c>
      <c r="R163" s="87">
        <f t="shared" si="4"/>
        <v>5499975.250111375</v>
      </c>
      <c r="S163" s="87">
        <v>309090084.09462154</v>
      </c>
      <c r="T163" s="87">
        <f t="shared" si="5"/>
        <v>10136759.940135825</v>
      </c>
      <c r="U163" s="87"/>
      <c r="V163" s="115" t="s">
        <v>1257</v>
      </c>
      <c r="W163" s="115" t="s">
        <v>1257</v>
      </c>
      <c r="X163" s="115" t="s">
        <v>772</v>
      </c>
    </row>
    <row r="164" spans="1:24">
      <c r="A164" s="85"/>
      <c r="B164" s="85">
        <v>25</v>
      </c>
      <c r="C164" s="82">
        <v>1</v>
      </c>
      <c r="D164" s="82">
        <v>11</v>
      </c>
      <c r="E164" s="82"/>
      <c r="F164" s="83">
        <v>1107</v>
      </c>
      <c r="G164" s="83" t="s">
        <v>1095</v>
      </c>
      <c r="H164" s="86">
        <v>25.83</v>
      </c>
      <c r="I164" s="86">
        <v>43.19</v>
      </c>
      <c r="J164" s="86">
        <v>41.64</v>
      </c>
      <c r="K164" s="86"/>
      <c r="L164" s="117">
        <v>100.62</v>
      </c>
      <c r="M164" s="117">
        <v>185.45</v>
      </c>
      <c r="N164" s="87">
        <v>5500000</v>
      </c>
      <c r="O164" s="87">
        <v>308541049.06527919</v>
      </c>
      <c r="P164" s="87">
        <v>107989367.1728477</v>
      </c>
      <c r="Q164" s="87">
        <v>200551681.8924315</v>
      </c>
      <c r="R164" s="87">
        <f t="shared" si="4"/>
        <v>5499975.2501113741</v>
      </c>
      <c r="S164" s="87">
        <v>308541049.06527919</v>
      </c>
      <c r="T164" s="87">
        <f t="shared" si="5"/>
        <v>10136855.596632421</v>
      </c>
      <c r="U164" s="87"/>
      <c r="V164" s="115" t="s">
        <v>1257</v>
      </c>
      <c r="W164" s="115" t="s">
        <v>1257</v>
      </c>
      <c r="X164" s="115" t="s">
        <v>772</v>
      </c>
    </row>
    <row r="165" spans="1:24">
      <c r="A165" s="85"/>
      <c r="B165" s="85">
        <v>25</v>
      </c>
      <c r="C165" s="82">
        <v>1</v>
      </c>
      <c r="D165" s="82">
        <v>11</v>
      </c>
      <c r="E165" s="82"/>
      <c r="F165" s="83" t="s">
        <v>2491</v>
      </c>
      <c r="G165" s="83" t="s">
        <v>1095</v>
      </c>
      <c r="H165" s="86">
        <v>18.760000000000002</v>
      </c>
      <c r="I165" s="86">
        <v>31.37</v>
      </c>
      <c r="J165" s="86">
        <v>30.24</v>
      </c>
      <c r="K165" s="86"/>
      <c r="L165" s="117">
        <v>73.08</v>
      </c>
      <c r="M165" s="117">
        <v>134.69</v>
      </c>
      <c r="N165" s="87">
        <v>5500000</v>
      </c>
      <c r="O165" s="87">
        <v>224089479.09734404</v>
      </c>
      <c r="P165" s="87">
        <v>78431317.684070408</v>
      </c>
      <c r="Q165" s="87">
        <v>145658161.41327363</v>
      </c>
      <c r="R165" s="87">
        <f t="shared" si="4"/>
        <v>5499975.2501113741</v>
      </c>
      <c r="S165" s="87">
        <v>224089479.09734404</v>
      </c>
      <c r="T165" s="87">
        <f t="shared" si="5"/>
        <v>10136722.310310632</v>
      </c>
      <c r="U165" s="87"/>
      <c r="V165" s="115" t="s">
        <v>1257</v>
      </c>
      <c r="W165" s="115" t="s">
        <v>1257</v>
      </c>
      <c r="X165" s="115" t="s">
        <v>772</v>
      </c>
    </row>
    <row r="166" spans="1:24">
      <c r="A166" s="85"/>
      <c r="B166" s="85">
        <v>25</v>
      </c>
      <c r="C166" s="82">
        <v>1</v>
      </c>
      <c r="D166" s="82">
        <v>11</v>
      </c>
      <c r="E166" s="82"/>
      <c r="F166" s="83">
        <v>1110</v>
      </c>
      <c r="G166" s="83" t="s">
        <v>1095</v>
      </c>
      <c r="H166" s="86">
        <v>32.380000000000003</v>
      </c>
      <c r="I166" s="86">
        <v>54.14</v>
      </c>
      <c r="J166" s="86">
        <v>52.21</v>
      </c>
      <c r="K166" s="86"/>
      <c r="L166" s="117">
        <v>126.15</v>
      </c>
      <c r="M166" s="117">
        <v>232.5</v>
      </c>
      <c r="N166" s="87">
        <v>5500000</v>
      </c>
      <c r="O166" s="87">
        <v>386820134.30939555</v>
      </c>
      <c r="P166" s="87">
        <v>135387047.00828844</v>
      </c>
      <c r="Q166" s="87">
        <v>251433087.30110711</v>
      </c>
      <c r="R166" s="87">
        <f t="shared" si="4"/>
        <v>5499975.2501113741</v>
      </c>
      <c r="S166" s="87">
        <v>386820134.30939555</v>
      </c>
      <c r="T166" s="87">
        <f t="shared" si="5"/>
        <v>10136696.35870705</v>
      </c>
      <c r="U166" s="87"/>
      <c r="V166" s="115" t="s">
        <v>1257</v>
      </c>
      <c r="W166" s="115" t="s">
        <v>1257</v>
      </c>
      <c r="X166" s="115" t="s">
        <v>772</v>
      </c>
    </row>
    <row r="167" spans="1:24">
      <c r="A167" s="85"/>
      <c r="B167" s="85">
        <v>25</v>
      </c>
      <c r="C167" s="82">
        <v>1</v>
      </c>
      <c r="D167" s="82">
        <v>11</v>
      </c>
      <c r="E167" s="82"/>
      <c r="F167" s="83">
        <v>1111</v>
      </c>
      <c r="G167" s="83" t="s">
        <v>1095</v>
      </c>
      <c r="H167" s="86">
        <v>31.27</v>
      </c>
      <c r="I167" s="86">
        <v>52.28</v>
      </c>
      <c r="J167" s="86">
        <v>50.41</v>
      </c>
      <c r="K167" s="86"/>
      <c r="L167" s="117">
        <v>121.8</v>
      </c>
      <c r="M167" s="117">
        <v>224.48999999999998</v>
      </c>
      <c r="N167" s="87">
        <v>5500000</v>
      </c>
      <c r="O167" s="87">
        <v>373493556.77899444</v>
      </c>
      <c r="P167" s="87">
        <v>130722744.87264805</v>
      </c>
      <c r="Q167" s="87">
        <v>242770811.90634641</v>
      </c>
      <c r="R167" s="87">
        <f t="shared" si="4"/>
        <v>5499975.250111375</v>
      </c>
      <c r="S167" s="87">
        <v>373493556.77899444</v>
      </c>
      <c r="T167" s="87">
        <f t="shared" si="5"/>
        <v>10137023.34891217</v>
      </c>
      <c r="U167" s="87"/>
      <c r="V167" s="115" t="s">
        <v>1257</v>
      </c>
      <c r="W167" s="115" t="s">
        <v>1257</v>
      </c>
      <c r="X167" s="115" t="s">
        <v>772</v>
      </c>
    </row>
    <row r="168" spans="1:24">
      <c r="A168" s="85"/>
      <c r="B168" s="85">
        <v>25</v>
      </c>
      <c r="C168" s="82">
        <v>1</v>
      </c>
      <c r="D168" s="82">
        <v>11</v>
      </c>
      <c r="E168" s="82"/>
      <c r="F168" s="83">
        <v>1112</v>
      </c>
      <c r="G168" s="83" t="s">
        <v>1095</v>
      </c>
      <c r="H168" s="86">
        <v>31.94</v>
      </c>
      <c r="I168" s="86">
        <v>53.4</v>
      </c>
      <c r="J168" s="86">
        <v>51.49</v>
      </c>
      <c r="K168" s="86"/>
      <c r="L168" s="117">
        <v>124.41</v>
      </c>
      <c r="M168" s="117">
        <v>229.3</v>
      </c>
      <c r="N168" s="87">
        <v>5500000</v>
      </c>
      <c r="O168" s="87">
        <v>381496158.26728785</v>
      </c>
      <c r="P168" s="87">
        <v>133523655.39355072</v>
      </c>
      <c r="Q168" s="87">
        <v>247972502.8737371</v>
      </c>
      <c r="R168" s="87">
        <f t="shared" si="4"/>
        <v>5499975.250111375</v>
      </c>
      <c r="S168" s="87">
        <v>381496158.26728785</v>
      </c>
      <c r="T168" s="87">
        <f t="shared" si="5"/>
        <v>10137001.244679192</v>
      </c>
      <c r="U168" s="87"/>
      <c r="V168" s="115" t="s">
        <v>1257</v>
      </c>
      <c r="W168" s="115" t="s">
        <v>1257</v>
      </c>
      <c r="X168" s="115" t="s">
        <v>772</v>
      </c>
    </row>
    <row r="169" spans="1:24">
      <c r="A169" s="85"/>
      <c r="B169" s="85">
        <v>25</v>
      </c>
      <c r="C169" s="82">
        <v>1</v>
      </c>
      <c r="D169" s="82">
        <v>12</v>
      </c>
      <c r="E169" s="82"/>
      <c r="F169" s="83">
        <v>1201</v>
      </c>
      <c r="G169" s="83" t="s">
        <v>1095</v>
      </c>
      <c r="H169" s="86">
        <v>31.94</v>
      </c>
      <c r="I169" s="86">
        <v>53.4</v>
      </c>
      <c r="J169" s="86">
        <v>51.49</v>
      </c>
      <c r="K169" s="86"/>
      <c r="L169" s="117">
        <v>124.41</v>
      </c>
      <c r="M169" s="117">
        <v>229.3</v>
      </c>
      <c r="N169" s="87">
        <v>5600000</v>
      </c>
      <c r="O169" s="87">
        <v>388432452.05396575</v>
      </c>
      <c r="P169" s="87">
        <v>135951358.21888801</v>
      </c>
      <c r="Q169" s="87">
        <v>252481093.83507773</v>
      </c>
      <c r="R169" s="87">
        <f t="shared" si="4"/>
        <v>5599974.8001133986</v>
      </c>
      <c r="S169" s="87">
        <v>388432452.05396575</v>
      </c>
      <c r="T169" s="87">
        <f t="shared" si="5"/>
        <v>10321310.358218811</v>
      </c>
      <c r="U169" s="87"/>
      <c r="V169" s="115" t="s">
        <v>1257</v>
      </c>
      <c r="W169" s="115" t="s">
        <v>1257</v>
      </c>
      <c r="X169" s="115" t="s">
        <v>772</v>
      </c>
    </row>
    <row r="170" spans="1:24">
      <c r="A170" s="85"/>
      <c r="B170" s="85">
        <v>25</v>
      </c>
      <c r="C170" s="82">
        <v>1</v>
      </c>
      <c r="D170" s="82">
        <v>12</v>
      </c>
      <c r="E170" s="82"/>
      <c r="F170" s="83">
        <v>1202</v>
      </c>
      <c r="G170" s="83" t="s">
        <v>1095</v>
      </c>
      <c r="H170" s="86">
        <v>31.27</v>
      </c>
      <c r="I170" s="86">
        <v>52.28</v>
      </c>
      <c r="J170" s="86">
        <v>50.41</v>
      </c>
      <c r="K170" s="86"/>
      <c r="L170" s="117">
        <v>121.8</v>
      </c>
      <c r="M170" s="117">
        <v>224.48999999999998</v>
      </c>
      <c r="N170" s="87">
        <v>5600000</v>
      </c>
      <c r="O170" s="87">
        <v>380284348.72043067</v>
      </c>
      <c r="P170" s="87">
        <v>133099522.05215074</v>
      </c>
      <c r="Q170" s="87">
        <v>247184826.66827995</v>
      </c>
      <c r="R170" s="87">
        <f t="shared" si="4"/>
        <v>5599974.8001133995</v>
      </c>
      <c r="S170" s="87">
        <v>380284348.72043067</v>
      </c>
      <c r="T170" s="87">
        <f t="shared" si="5"/>
        <v>10321332.864346936</v>
      </c>
      <c r="U170" s="87"/>
      <c r="V170" s="115" t="s">
        <v>1257</v>
      </c>
      <c r="W170" s="115" t="s">
        <v>1257</v>
      </c>
      <c r="X170" s="115" t="s">
        <v>772</v>
      </c>
    </row>
    <row r="171" spans="1:24">
      <c r="A171" s="85"/>
      <c r="B171" s="85">
        <v>25</v>
      </c>
      <c r="C171" s="82">
        <v>1</v>
      </c>
      <c r="D171" s="82">
        <v>12</v>
      </c>
      <c r="E171" s="82"/>
      <c r="F171" s="83">
        <v>1203</v>
      </c>
      <c r="G171" s="83" t="s">
        <v>1095</v>
      </c>
      <c r="H171" s="86">
        <v>32.380000000000003</v>
      </c>
      <c r="I171" s="86">
        <v>54.14</v>
      </c>
      <c r="J171" s="86">
        <v>52.21</v>
      </c>
      <c r="K171" s="86"/>
      <c r="L171" s="117">
        <v>126.15</v>
      </c>
      <c r="M171" s="117">
        <v>232.5</v>
      </c>
      <c r="N171" s="87">
        <v>5600000</v>
      </c>
      <c r="O171" s="87">
        <v>393853227.66047555</v>
      </c>
      <c r="P171" s="87">
        <v>137848629.68116644</v>
      </c>
      <c r="Q171" s="87">
        <v>256004597.97930908</v>
      </c>
      <c r="R171" s="87">
        <f t="shared" si="4"/>
        <v>5599974.8001134004</v>
      </c>
      <c r="S171" s="87">
        <v>393853227.66047555</v>
      </c>
      <c r="T171" s="87">
        <f t="shared" si="5"/>
        <v>10320999.928865362</v>
      </c>
      <c r="U171" s="87"/>
      <c r="V171" s="115" t="s">
        <v>1257</v>
      </c>
      <c r="W171" s="115" t="s">
        <v>1257</v>
      </c>
      <c r="X171" s="115" t="s">
        <v>772</v>
      </c>
    </row>
    <row r="172" spans="1:24">
      <c r="A172" s="85"/>
      <c r="B172" s="85">
        <v>25</v>
      </c>
      <c r="C172" s="82">
        <v>1</v>
      </c>
      <c r="D172" s="82">
        <v>12</v>
      </c>
      <c r="E172" s="82"/>
      <c r="F172" s="83">
        <v>1204</v>
      </c>
      <c r="G172" s="83" t="s">
        <v>1095</v>
      </c>
      <c r="H172" s="86">
        <v>39.159999999999997</v>
      </c>
      <c r="I172" s="86">
        <v>65.47</v>
      </c>
      <c r="J172" s="86">
        <v>63.13</v>
      </c>
      <c r="K172" s="86"/>
      <c r="L172" s="117">
        <v>152.55000000000001</v>
      </c>
      <c r="M172" s="117">
        <v>281.14999999999998</v>
      </c>
      <c r="N172" s="87">
        <v>5600000</v>
      </c>
      <c r="O172" s="87">
        <v>476265956.80319434</v>
      </c>
      <c r="P172" s="87">
        <v>166693084.881118</v>
      </c>
      <c r="Q172" s="87">
        <v>309572871.92207634</v>
      </c>
      <c r="R172" s="87">
        <f t="shared" si="4"/>
        <v>5599974.8001133995</v>
      </c>
      <c r="S172" s="87">
        <v>476265956.80319434</v>
      </c>
      <c r="T172" s="87">
        <f t="shared" si="5"/>
        <v>10320766.404797655</v>
      </c>
      <c r="U172" s="87"/>
      <c r="V172" s="115" t="s">
        <v>1257</v>
      </c>
      <c r="W172" s="115" t="s">
        <v>1257</v>
      </c>
      <c r="X172" s="115" t="s">
        <v>772</v>
      </c>
    </row>
    <row r="173" spans="1:24">
      <c r="A173" s="85"/>
      <c r="B173" s="85">
        <v>25</v>
      </c>
      <c r="C173" s="82">
        <v>1</v>
      </c>
      <c r="D173" s="82">
        <v>12</v>
      </c>
      <c r="E173" s="82"/>
      <c r="F173" s="83">
        <v>1205</v>
      </c>
      <c r="G173" s="83" t="s">
        <v>1095</v>
      </c>
      <c r="H173" s="86">
        <v>19.41</v>
      </c>
      <c r="I173" s="86">
        <v>32.450000000000003</v>
      </c>
      <c r="J173" s="86">
        <v>31.29</v>
      </c>
      <c r="K173" s="86"/>
      <c r="L173" s="117">
        <v>75.599999999999994</v>
      </c>
      <c r="M173" s="117">
        <v>139.33999999999997</v>
      </c>
      <c r="N173" s="87">
        <v>5600000</v>
      </c>
      <c r="O173" s="87">
        <v>236040897.81595975</v>
      </c>
      <c r="P173" s="87">
        <v>82614314.235585913</v>
      </c>
      <c r="Q173" s="87">
        <v>153426583.58037385</v>
      </c>
      <c r="R173" s="87">
        <f t="shared" si="4"/>
        <v>5599974.8001133995</v>
      </c>
      <c r="S173" s="87">
        <v>236040897.81595975</v>
      </c>
      <c r="T173" s="87">
        <f t="shared" si="5"/>
        <v>10321435.035023822</v>
      </c>
      <c r="U173" s="87"/>
      <c r="V173" s="115" t="s">
        <v>1257</v>
      </c>
      <c r="W173" s="115" t="s">
        <v>1257</v>
      </c>
      <c r="X173" s="115" t="s">
        <v>772</v>
      </c>
    </row>
    <row r="174" spans="1:24">
      <c r="A174" s="85"/>
      <c r="B174" s="85">
        <v>25</v>
      </c>
      <c r="C174" s="82">
        <v>1</v>
      </c>
      <c r="D174" s="82">
        <v>12</v>
      </c>
      <c r="E174" s="82"/>
      <c r="F174" s="83">
        <v>1206</v>
      </c>
      <c r="G174" s="83" t="s">
        <v>1095</v>
      </c>
      <c r="H174" s="86">
        <v>45.28</v>
      </c>
      <c r="I174" s="86">
        <v>75.709999999999994</v>
      </c>
      <c r="J174" s="86">
        <v>73</v>
      </c>
      <c r="K174" s="86"/>
      <c r="L174" s="117">
        <v>176.4</v>
      </c>
      <c r="M174" s="117">
        <v>325.11</v>
      </c>
      <c r="N174" s="87">
        <v>5600000</v>
      </c>
      <c r="O174" s="87">
        <v>550733861.6976223</v>
      </c>
      <c r="P174" s="87">
        <v>192756851.59416783</v>
      </c>
      <c r="Q174" s="87">
        <v>357977010.10345453</v>
      </c>
      <c r="R174" s="87">
        <f t="shared" si="4"/>
        <v>5599974.8001133986</v>
      </c>
      <c r="S174" s="87">
        <v>550733861.6976223</v>
      </c>
      <c r="T174" s="87">
        <f t="shared" si="5"/>
        <v>10320905.936875664</v>
      </c>
      <c r="U174" s="87"/>
      <c r="V174" s="115" t="s">
        <v>1257</v>
      </c>
      <c r="W174" s="115" t="s">
        <v>1257</v>
      </c>
      <c r="X174" s="115" t="s">
        <v>772</v>
      </c>
    </row>
    <row r="175" spans="1:24">
      <c r="A175" s="85"/>
      <c r="B175" s="85">
        <v>25</v>
      </c>
      <c r="C175" s="82">
        <v>1</v>
      </c>
      <c r="D175" s="82">
        <v>12</v>
      </c>
      <c r="E175" s="82"/>
      <c r="F175" s="83">
        <v>1207</v>
      </c>
      <c r="G175" s="83" t="s">
        <v>1095</v>
      </c>
      <c r="H175" s="86">
        <v>44.59</v>
      </c>
      <c r="I175" s="86">
        <v>74.55</v>
      </c>
      <c r="J175" s="86">
        <v>71.89</v>
      </c>
      <c r="K175" s="86"/>
      <c r="L175" s="117">
        <v>173.4</v>
      </c>
      <c r="M175" s="117">
        <v>320.14</v>
      </c>
      <c r="N175" s="87">
        <v>5600000</v>
      </c>
      <c r="O175" s="87">
        <v>542314719.58376193</v>
      </c>
      <c r="P175" s="87">
        <v>189810151.85431665</v>
      </c>
      <c r="Q175" s="87">
        <v>352504567.72944522</v>
      </c>
      <c r="R175" s="87">
        <f t="shared" si="4"/>
        <v>5599974.8001134004</v>
      </c>
      <c r="S175" s="87">
        <v>542314719.58376193</v>
      </c>
      <c r="T175" s="87">
        <f t="shared" si="5"/>
        <v>10338961.548490796</v>
      </c>
      <c r="U175" s="87"/>
      <c r="V175" s="115" t="s">
        <v>1257</v>
      </c>
      <c r="W175" s="115" t="s">
        <v>1257</v>
      </c>
      <c r="X175" s="115" t="s">
        <v>772</v>
      </c>
    </row>
    <row r="176" spans="1:24">
      <c r="A176" s="85"/>
      <c r="B176" s="85">
        <v>25</v>
      </c>
      <c r="C176" s="82">
        <v>1</v>
      </c>
      <c r="D176" s="82">
        <v>12</v>
      </c>
      <c r="E176" s="82"/>
      <c r="F176" s="83">
        <v>1208</v>
      </c>
      <c r="G176" s="83" t="s">
        <v>1095</v>
      </c>
      <c r="H176" s="86">
        <v>20.100000000000001</v>
      </c>
      <c r="I176" s="86">
        <v>33.61</v>
      </c>
      <c r="J176" s="86">
        <v>32.4</v>
      </c>
      <c r="K176" s="86"/>
      <c r="L176" s="117">
        <v>78.3</v>
      </c>
      <c r="M176" s="117">
        <v>144.31</v>
      </c>
      <c r="N176" s="87">
        <v>5600000</v>
      </c>
      <c r="O176" s="87">
        <v>244460039.9298203</v>
      </c>
      <c r="P176" s="87">
        <v>85561013.975437105</v>
      </c>
      <c r="Q176" s="87">
        <v>158899025.95438322</v>
      </c>
      <c r="R176" s="87">
        <f t="shared" si="4"/>
        <v>5599974.8001133995</v>
      </c>
      <c r="S176" s="87">
        <v>244460039.9298203</v>
      </c>
      <c r="T176" s="87">
        <f t="shared" si="5"/>
        <v>10320975.266977837</v>
      </c>
      <c r="U176" s="87"/>
      <c r="V176" s="115" t="s">
        <v>1257</v>
      </c>
      <c r="W176" s="115" t="s">
        <v>1257</v>
      </c>
      <c r="X176" s="115" t="s">
        <v>772</v>
      </c>
    </row>
    <row r="177" spans="1:24">
      <c r="A177" s="85"/>
      <c r="B177" s="85">
        <v>25</v>
      </c>
      <c r="C177" s="82">
        <v>1</v>
      </c>
      <c r="D177" s="82">
        <v>12</v>
      </c>
      <c r="E177" s="82"/>
      <c r="F177" s="83">
        <v>1209</v>
      </c>
      <c r="G177" s="83" t="s">
        <v>1095</v>
      </c>
      <c r="H177" s="86">
        <v>39.159999999999997</v>
      </c>
      <c r="I177" s="86">
        <v>65.47</v>
      </c>
      <c r="J177" s="86">
        <v>63.13</v>
      </c>
      <c r="K177" s="86"/>
      <c r="L177" s="117">
        <v>152.55000000000001</v>
      </c>
      <c r="M177" s="117">
        <v>281.14999999999998</v>
      </c>
      <c r="N177" s="87">
        <v>5600000</v>
      </c>
      <c r="O177" s="87">
        <v>476265956.80319434</v>
      </c>
      <c r="P177" s="87">
        <v>166693084.881118</v>
      </c>
      <c r="Q177" s="87">
        <v>309572871.92207634</v>
      </c>
      <c r="R177" s="87">
        <f t="shared" si="4"/>
        <v>5599974.8001133995</v>
      </c>
      <c r="S177" s="87">
        <v>476265956.80319434</v>
      </c>
      <c r="T177" s="87">
        <f t="shared" si="5"/>
        <v>10320766.404797655</v>
      </c>
      <c r="U177" s="87"/>
      <c r="V177" s="115" t="s">
        <v>1257</v>
      </c>
      <c r="W177" s="115" t="s">
        <v>1257</v>
      </c>
      <c r="X177" s="115" t="s">
        <v>772</v>
      </c>
    </row>
    <row r="178" spans="1:24">
      <c r="A178" s="85"/>
      <c r="B178" s="85">
        <v>25</v>
      </c>
      <c r="C178" s="82">
        <v>1</v>
      </c>
      <c r="D178" s="82">
        <v>12</v>
      </c>
      <c r="E178" s="82"/>
      <c r="F178" s="83">
        <v>1210</v>
      </c>
      <c r="G178" s="83" t="s">
        <v>1095</v>
      </c>
      <c r="H178" s="86">
        <v>32.380000000000003</v>
      </c>
      <c r="I178" s="86">
        <v>54.14</v>
      </c>
      <c r="J178" s="86">
        <v>52.21</v>
      </c>
      <c r="K178" s="86"/>
      <c r="L178" s="117">
        <v>126.15</v>
      </c>
      <c r="M178" s="117">
        <v>232.5</v>
      </c>
      <c r="N178" s="87">
        <v>5600000</v>
      </c>
      <c r="O178" s="87">
        <v>393853227.66047555</v>
      </c>
      <c r="P178" s="87">
        <v>137848629.68116644</v>
      </c>
      <c r="Q178" s="87">
        <v>256004597.97930908</v>
      </c>
      <c r="R178" s="87">
        <f t="shared" si="4"/>
        <v>5599974.8001134004</v>
      </c>
      <c r="S178" s="87">
        <v>393853227.66047555</v>
      </c>
      <c r="T178" s="87">
        <f t="shared" si="5"/>
        <v>10320999.928865362</v>
      </c>
      <c r="U178" s="87"/>
      <c r="V178" s="115" t="s">
        <v>1257</v>
      </c>
      <c r="W178" s="115" t="s">
        <v>1257</v>
      </c>
      <c r="X178" s="115" t="s">
        <v>772</v>
      </c>
    </row>
    <row r="179" spans="1:24">
      <c r="A179" s="85"/>
      <c r="B179" s="85">
        <v>25</v>
      </c>
      <c r="C179" s="82">
        <v>1</v>
      </c>
      <c r="D179" s="82">
        <v>12</v>
      </c>
      <c r="E179" s="82"/>
      <c r="F179" s="83">
        <v>1211</v>
      </c>
      <c r="G179" s="83" t="s">
        <v>1095</v>
      </c>
      <c r="H179" s="86">
        <v>31.27</v>
      </c>
      <c r="I179" s="86">
        <v>52.28</v>
      </c>
      <c r="J179" s="86">
        <v>50.41</v>
      </c>
      <c r="K179" s="86"/>
      <c r="L179" s="117">
        <v>121.8</v>
      </c>
      <c r="M179" s="117">
        <v>224.48999999999998</v>
      </c>
      <c r="N179" s="87">
        <v>5600000</v>
      </c>
      <c r="O179" s="87">
        <v>380284348.72043067</v>
      </c>
      <c r="P179" s="87">
        <v>133099522.05215074</v>
      </c>
      <c r="Q179" s="87">
        <v>247184826.66827995</v>
      </c>
      <c r="R179" s="87">
        <f t="shared" si="4"/>
        <v>5599974.8001133995</v>
      </c>
      <c r="S179" s="87">
        <v>380284348.72043067</v>
      </c>
      <c r="T179" s="87">
        <f t="shared" si="5"/>
        <v>10321332.864346936</v>
      </c>
      <c r="U179" s="87"/>
      <c r="V179" s="115" t="s">
        <v>1257</v>
      </c>
      <c r="W179" s="115" t="s">
        <v>1257</v>
      </c>
      <c r="X179" s="115" t="s">
        <v>772</v>
      </c>
    </row>
    <row r="180" spans="1:24">
      <c r="A180" s="85"/>
      <c r="B180" s="85">
        <v>25</v>
      </c>
      <c r="C180" s="82">
        <v>1</v>
      </c>
      <c r="D180" s="82">
        <v>12</v>
      </c>
      <c r="E180" s="82"/>
      <c r="F180" s="83">
        <v>1212</v>
      </c>
      <c r="G180" s="83" t="s">
        <v>1095</v>
      </c>
      <c r="H180" s="86">
        <v>31.94</v>
      </c>
      <c r="I180" s="86">
        <v>53.4</v>
      </c>
      <c r="J180" s="86">
        <v>51.49</v>
      </c>
      <c r="K180" s="86"/>
      <c r="L180" s="117">
        <v>124.41</v>
      </c>
      <c r="M180" s="117">
        <v>229.3</v>
      </c>
      <c r="N180" s="87">
        <v>5600000</v>
      </c>
      <c r="O180" s="87">
        <v>388432452.05396575</v>
      </c>
      <c r="P180" s="87">
        <v>135951358.21888801</v>
      </c>
      <c r="Q180" s="87">
        <v>252481093.83507773</v>
      </c>
      <c r="R180" s="87">
        <f t="shared" si="4"/>
        <v>5599974.8001133986</v>
      </c>
      <c r="S180" s="87">
        <v>388432452.05396575</v>
      </c>
      <c r="T180" s="87">
        <f t="shared" si="5"/>
        <v>10321310.358218811</v>
      </c>
      <c r="U180" s="87"/>
      <c r="V180" s="115" t="s">
        <v>1257</v>
      </c>
      <c r="W180" s="115" t="s">
        <v>1257</v>
      </c>
      <c r="X180" s="115" t="s">
        <v>772</v>
      </c>
    </row>
    <row r="181" spans="1:24">
      <c r="A181" s="85"/>
      <c r="B181" s="85">
        <v>25</v>
      </c>
      <c r="C181" s="82">
        <v>1</v>
      </c>
      <c r="D181" s="82">
        <v>13</v>
      </c>
      <c r="E181" s="82"/>
      <c r="F181" s="83">
        <v>1301</v>
      </c>
      <c r="G181" s="83" t="s">
        <v>1095</v>
      </c>
      <c r="H181" s="86">
        <v>31.94</v>
      </c>
      <c r="I181" s="86">
        <v>53.4</v>
      </c>
      <c r="J181" s="86">
        <v>51.49</v>
      </c>
      <c r="K181" s="86"/>
      <c r="L181" s="117">
        <v>124.41</v>
      </c>
      <c r="M181" s="117">
        <v>229.3</v>
      </c>
      <c r="N181" s="87">
        <v>5850000</v>
      </c>
      <c r="O181" s="87">
        <v>405773186.5206607</v>
      </c>
      <c r="P181" s="87">
        <v>142020615.28223124</v>
      </c>
      <c r="Q181" s="87">
        <v>263752571.23842946</v>
      </c>
      <c r="R181" s="87">
        <f t="shared" si="4"/>
        <v>5849973.6751184622</v>
      </c>
      <c r="S181" s="87">
        <v>405773186.5206607</v>
      </c>
      <c r="T181" s="87">
        <f t="shared" si="5"/>
        <v>10782083.142067868</v>
      </c>
      <c r="U181" s="87"/>
      <c r="V181" s="115" t="s">
        <v>1257</v>
      </c>
      <c r="W181" s="115" t="s">
        <v>1257</v>
      </c>
      <c r="X181" s="115" t="s">
        <v>772</v>
      </c>
    </row>
    <row r="182" spans="1:24">
      <c r="A182" s="85"/>
      <c r="B182" s="85">
        <v>25</v>
      </c>
      <c r="C182" s="82">
        <v>1</v>
      </c>
      <c r="D182" s="82">
        <v>13</v>
      </c>
      <c r="E182" s="82"/>
      <c r="F182" s="83">
        <v>1302</v>
      </c>
      <c r="G182" s="83" t="s">
        <v>1095</v>
      </c>
      <c r="H182" s="86">
        <v>31.27</v>
      </c>
      <c r="I182" s="86">
        <v>52.28</v>
      </c>
      <c r="J182" s="86">
        <v>50.41</v>
      </c>
      <c r="K182" s="86"/>
      <c r="L182" s="117">
        <v>121.8</v>
      </c>
      <c r="M182" s="117">
        <v>224.48999999999998</v>
      </c>
      <c r="N182" s="87">
        <v>5850000</v>
      </c>
      <c r="O182" s="87">
        <v>397261328.57402134</v>
      </c>
      <c r="P182" s="87">
        <v>139041465.00090745</v>
      </c>
      <c r="Q182" s="87">
        <v>258219863.57311389</v>
      </c>
      <c r="R182" s="87">
        <f t="shared" si="4"/>
        <v>5849973.6751184622</v>
      </c>
      <c r="S182" s="87">
        <v>397261328.57402134</v>
      </c>
      <c r="T182" s="87">
        <f t="shared" si="5"/>
        <v>10782106.652933855</v>
      </c>
      <c r="U182" s="87"/>
      <c r="V182" s="115" t="s">
        <v>1257</v>
      </c>
      <c r="W182" s="115" t="s">
        <v>1257</v>
      </c>
      <c r="X182" s="115" t="s">
        <v>772</v>
      </c>
    </row>
    <row r="183" spans="1:24">
      <c r="A183" s="85"/>
      <c r="B183" s="85">
        <v>25</v>
      </c>
      <c r="C183" s="82">
        <v>1</v>
      </c>
      <c r="D183" s="82">
        <v>13</v>
      </c>
      <c r="E183" s="82"/>
      <c r="F183" s="83">
        <v>1303</v>
      </c>
      <c r="G183" s="83" t="s">
        <v>1095</v>
      </c>
      <c r="H183" s="86">
        <v>32.380000000000003</v>
      </c>
      <c r="I183" s="86">
        <v>54.14</v>
      </c>
      <c r="J183" s="86">
        <v>52.21</v>
      </c>
      <c r="K183" s="86"/>
      <c r="L183" s="117">
        <v>126.15</v>
      </c>
      <c r="M183" s="117">
        <v>232.5</v>
      </c>
      <c r="N183" s="87">
        <v>5850000</v>
      </c>
      <c r="O183" s="87">
        <v>411435961.03817534</v>
      </c>
      <c r="P183" s="87">
        <v>144002586.36336136</v>
      </c>
      <c r="Q183" s="87">
        <v>267433374.67481399</v>
      </c>
      <c r="R183" s="87">
        <f t="shared" si="4"/>
        <v>5849973.6751184622</v>
      </c>
      <c r="S183" s="87">
        <v>411435961.03817534</v>
      </c>
      <c r="T183" s="87">
        <f t="shared" si="5"/>
        <v>10781758.854261138</v>
      </c>
      <c r="U183" s="87"/>
      <c r="V183" s="115" t="s">
        <v>1257</v>
      </c>
      <c r="W183" s="115" t="s">
        <v>1257</v>
      </c>
      <c r="X183" s="115" t="s">
        <v>772</v>
      </c>
    </row>
    <row r="184" spans="1:24">
      <c r="A184" s="85"/>
      <c r="B184" s="85">
        <v>25</v>
      </c>
      <c r="C184" s="82">
        <v>1</v>
      </c>
      <c r="D184" s="82">
        <v>13</v>
      </c>
      <c r="E184" s="82"/>
      <c r="F184" s="83">
        <v>1304</v>
      </c>
      <c r="G184" s="83" t="s">
        <v>1095</v>
      </c>
      <c r="H184" s="86">
        <v>19.75</v>
      </c>
      <c r="I184" s="86">
        <v>33.03</v>
      </c>
      <c r="J184" s="86">
        <v>31.85</v>
      </c>
      <c r="K184" s="86"/>
      <c r="L184" s="117">
        <v>76.95</v>
      </c>
      <c r="M184" s="117">
        <v>141.83000000000001</v>
      </c>
      <c r="N184" s="87">
        <v>5850000</v>
      </c>
      <c r="O184" s="87">
        <v>250984784.31847057</v>
      </c>
      <c r="P184" s="87">
        <v>87844674.511464685</v>
      </c>
      <c r="Q184" s="87">
        <v>163140109.80700588</v>
      </c>
      <c r="R184" s="87">
        <f t="shared" si="4"/>
        <v>5849973.6751184613</v>
      </c>
      <c r="S184" s="87">
        <v>250984784.31847057</v>
      </c>
      <c r="T184" s="87">
        <f t="shared" si="5"/>
        <v>10782349.140247583</v>
      </c>
      <c r="U184" s="87"/>
      <c r="V184" s="115" t="s">
        <v>1257</v>
      </c>
      <c r="W184" s="115" t="s">
        <v>1257</v>
      </c>
      <c r="X184" s="115" t="s">
        <v>772</v>
      </c>
    </row>
    <row r="185" spans="1:24">
      <c r="A185" s="85"/>
      <c r="B185" s="85">
        <v>25</v>
      </c>
      <c r="C185" s="82">
        <v>1</v>
      </c>
      <c r="D185" s="82">
        <v>13</v>
      </c>
      <c r="E185" s="82"/>
      <c r="F185" s="83" t="s">
        <v>2492</v>
      </c>
      <c r="G185" s="83" t="s">
        <v>1095</v>
      </c>
      <c r="H185" s="86">
        <v>19.41</v>
      </c>
      <c r="I185" s="86">
        <v>32.450000000000003</v>
      </c>
      <c r="J185" s="86">
        <v>31.29</v>
      </c>
      <c r="K185" s="86"/>
      <c r="L185" s="117">
        <v>75.599999999999994</v>
      </c>
      <c r="M185" s="117">
        <v>139.33999999999997</v>
      </c>
      <c r="N185" s="87">
        <v>5850000</v>
      </c>
      <c r="O185" s="87">
        <v>246578437.8970294</v>
      </c>
      <c r="P185" s="87">
        <v>86302453.263960287</v>
      </c>
      <c r="Q185" s="87">
        <v>160275984.6330691</v>
      </c>
      <c r="R185" s="87">
        <f t="shared" si="4"/>
        <v>5849973.6751184622</v>
      </c>
      <c r="S185" s="87">
        <v>246578437.8970294</v>
      </c>
      <c r="T185" s="87">
        <f t="shared" si="5"/>
        <v>10782213.384801673</v>
      </c>
      <c r="U185" s="87"/>
      <c r="V185" s="115" t="s">
        <v>1257</v>
      </c>
      <c r="W185" s="115" t="s">
        <v>1257</v>
      </c>
      <c r="X185" s="115" t="s">
        <v>772</v>
      </c>
    </row>
    <row r="186" spans="1:24">
      <c r="A186" s="85"/>
      <c r="B186" s="85">
        <v>25</v>
      </c>
      <c r="C186" s="82">
        <v>1</v>
      </c>
      <c r="D186" s="82">
        <v>13</v>
      </c>
      <c r="E186" s="82"/>
      <c r="F186" s="83">
        <v>1306</v>
      </c>
      <c r="G186" s="83" t="s">
        <v>1095</v>
      </c>
      <c r="H186" s="86">
        <v>19.41</v>
      </c>
      <c r="I186" s="86">
        <v>32.450000000000003</v>
      </c>
      <c r="J186" s="86">
        <v>31.29</v>
      </c>
      <c r="K186" s="86"/>
      <c r="L186" s="117">
        <v>75.599999999999994</v>
      </c>
      <c r="M186" s="117">
        <v>139.33999999999997</v>
      </c>
      <c r="N186" s="87">
        <v>5850000</v>
      </c>
      <c r="O186" s="87">
        <v>246578437.8970294</v>
      </c>
      <c r="P186" s="87">
        <v>86302453.263960287</v>
      </c>
      <c r="Q186" s="87">
        <v>160275984.6330691</v>
      </c>
      <c r="R186" s="87">
        <f t="shared" si="4"/>
        <v>5849973.6751184622</v>
      </c>
      <c r="S186" s="87">
        <v>246578437.8970294</v>
      </c>
      <c r="T186" s="87">
        <f t="shared" si="5"/>
        <v>10782213.384801673</v>
      </c>
      <c r="U186" s="87"/>
      <c r="V186" s="115" t="s">
        <v>1257</v>
      </c>
      <c r="W186" s="115" t="s">
        <v>1257</v>
      </c>
      <c r="X186" s="115" t="s">
        <v>772</v>
      </c>
    </row>
    <row r="187" spans="1:24">
      <c r="A187" s="85"/>
      <c r="B187" s="85">
        <v>25</v>
      </c>
      <c r="C187" s="82">
        <v>1</v>
      </c>
      <c r="D187" s="82">
        <v>13</v>
      </c>
      <c r="E187" s="82"/>
      <c r="F187" s="83" t="s">
        <v>2493</v>
      </c>
      <c r="G187" s="83" t="s">
        <v>1095</v>
      </c>
      <c r="H187" s="86">
        <v>25.88</v>
      </c>
      <c r="I187" s="86">
        <v>43.26</v>
      </c>
      <c r="J187" s="86">
        <v>41.72</v>
      </c>
      <c r="K187" s="86"/>
      <c r="L187" s="117">
        <v>100.8</v>
      </c>
      <c r="M187" s="117">
        <v>185.77999999999997</v>
      </c>
      <c r="N187" s="87">
        <v>5850000</v>
      </c>
      <c r="O187" s="87">
        <v>328759453.08246106</v>
      </c>
      <c r="P187" s="87">
        <v>115065808.57886137</v>
      </c>
      <c r="Q187" s="87">
        <v>213693644.5035997</v>
      </c>
      <c r="R187" s="87">
        <f t="shared" si="4"/>
        <v>5849973.6751184622</v>
      </c>
      <c r="S187" s="87">
        <v>328759453.08246106</v>
      </c>
      <c r="T187" s="87">
        <f t="shared" si="5"/>
        <v>10781826.481780831</v>
      </c>
      <c r="U187" s="87"/>
      <c r="V187" s="115" t="s">
        <v>1257</v>
      </c>
      <c r="W187" s="115" t="s">
        <v>1257</v>
      </c>
      <c r="X187" s="115" t="s">
        <v>772</v>
      </c>
    </row>
    <row r="188" spans="1:24">
      <c r="A188" s="85"/>
      <c r="B188" s="85">
        <v>25</v>
      </c>
      <c r="C188" s="82">
        <v>1</v>
      </c>
      <c r="D188" s="82">
        <v>13</v>
      </c>
      <c r="E188" s="82"/>
      <c r="F188" s="83">
        <v>1308</v>
      </c>
      <c r="G188" s="83" t="s">
        <v>1095</v>
      </c>
      <c r="H188" s="86">
        <v>20.100000000000001</v>
      </c>
      <c r="I188" s="86">
        <v>33.61</v>
      </c>
      <c r="J188" s="86">
        <v>32.4</v>
      </c>
      <c r="K188" s="86"/>
      <c r="L188" s="117">
        <v>78.3</v>
      </c>
      <c r="M188" s="117">
        <v>144.31</v>
      </c>
      <c r="N188" s="87">
        <v>5850000</v>
      </c>
      <c r="O188" s="87">
        <v>255373434.56954443</v>
      </c>
      <c r="P188" s="87">
        <v>89380702.099340543</v>
      </c>
      <c r="Q188" s="87">
        <v>165992732.47020388</v>
      </c>
      <c r="R188" s="87">
        <f t="shared" si="4"/>
        <v>5849973.6751184622</v>
      </c>
      <c r="S188" s="87">
        <v>255373434.56954443</v>
      </c>
      <c r="T188" s="87">
        <f t="shared" si="5"/>
        <v>10781733.091396492</v>
      </c>
      <c r="U188" s="87"/>
      <c r="V188" s="115" t="s">
        <v>1257</v>
      </c>
      <c r="W188" s="115" t="s">
        <v>1257</v>
      </c>
      <c r="X188" s="115" t="s">
        <v>772</v>
      </c>
    </row>
    <row r="189" spans="1:24">
      <c r="A189" s="85"/>
      <c r="B189" s="85">
        <v>25</v>
      </c>
      <c r="C189" s="82">
        <v>1</v>
      </c>
      <c r="D189" s="82">
        <v>13</v>
      </c>
      <c r="E189" s="82"/>
      <c r="F189" s="83">
        <v>1309</v>
      </c>
      <c r="G189" s="83" t="s">
        <v>1095</v>
      </c>
      <c r="H189" s="86">
        <v>39.159999999999997</v>
      </c>
      <c r="I189" s="86">
        <v>65.47</v>
      </c>
      <c r="J189" s="86">
        <v>63.13</v>
      </c>
      <c r="K189" s="86"/>
      <c r="L189" s="117">
        <v>152.55000000000001</v>
      </c>
      <c r="M189" s="117">
        <v>281.14999999999998</v>
      </c>
      <c r="N189" s="87">
        <v>5850000</v>
      </c>
      <c r="O189" s="87">
        <v>497527829.87476552</v>
      </c>
      <c r="P189" s="87">
        <v>174134740.45616794</v>
      </c>
      <c r="Q189" s="87">
        <v>323393089.41859764</v>
      </c>
      <c r="R189" s="87">
        <f t="shared" si="4"/>
        <v>5849973.6751184622</v>
      </c>
      <c r="S189" s="87">
        <v>497527829.87476552</v>
      </c>
      <c r="T189" s="87">
        <f t="shared" si="5"/>
        <v>10781514.905011835</v>
      </c>
      <c r="U189" s="87"/>
      <c r="V189" s="115" t="s">
        <v>1257</v>
      </c>
      <c r="W189" s="115" t="s">
        <v>1257</v>
      </c>
      <c r="X189" s="115" t="s">
        <v>772</v>
      </c>
    </row>
    <row r="190" spans="1:24">
      <c r="A190" s="85"/>
      <c r="B190" s="85">
        <v>25</v>
      </c>
      <c r="C190" s="82">
        <v>1</v>
      </c>
      <c r="D190" s="82">
        <v>13</v>
      </c>
      <c r="E190" s="82"/>
      <c r="F190" s="83">
        <v>1310</v>
      </c>
      <c r="G190" s="83" t="s">
        <v>1095</v>
      </c>
      <c r="H190" s="86">
        <v>32.380000000000003</v>
      </c>
      <c r="I190" s="86">
        <v>54.14</v>
      </c>
      <c r="J190" s="86">
        <v>52.21</v>
      </c>
      <c r="K190" s="86"/>
      <c r="L190" s="117">
        <v>126.15</v>
      </c>
      <c r="M190" s="117">
        <v>232.5</v>
      </c>
      <c r="N190" s="87">
        <v>5850000</v>
      </c>
      <c r="O190" s="87">
        <v>411435961.03817534</v>
      </c>
      <c r="P190" s="87">
        <v>144002586.36336136</v>
      </c>
      <c r="Q190" s="87">
        <v>267433374.67481399</v>
      </c>
      <c r="R190" s="87">
        <f t="shared" si="4"/>
        <v>5849973.6751184622</v>
      </c>
      <c r="S190" s="87">
        <v>411435961.03817534</v>
      </c>
      <c r="T190" s="87">
        <f t="shared" si="5"/>
        <v>10781758.854261138</v>
      </c>
      <c r="U190" s="87"/>
      <c r="V190" s="115" t="s">
        <v>1257</v>
      </c>
      <c r="W190" s="115" t="s">
        <v>1257</v>
      </c>
      <c r="X190" s="115" t="s">
        <v>772</v>
      </c>
    </row>
    <row r="191" spans="1:24">
      <c r="A191" s="85"/>
      <c r="B191" s="85">
        <v>25</v>
      </c>
      <c r="C191" s="82">
        <v>1</v>
      </c>
      <c r="D191" s="82">
        <v>13</v>
      </c>
      <c r="E191" s="82"/>
      <c r="F191" s="83">
        <v>1311</v>
      </c>
      <c r="G191" s="83" t="s">
        <v>1095</v>
      </c>
      <c r="H191" s="86">
        <v>31.27</v>
      </c>
      <c r="I191" s="86">
        <v>52.28</v>
      </c>
      <c r="J191" s="86">
        <v>50.41</v>
      </c>
      <c r="K191" s="86"/>
      <c r="L191" s="117">
        <v>121.8</v>
      </c>
      <c r="M191" s="117">
        <v>224.48999999999998</v>
      </c>
      <c r="N191" s="87">
        <v>5850000</v>
      </c>
      <c r="O191" s="87">
        <v>397261328.57402134</v>
      </c>
      <c r="P191" s="87">
        <v>139041465.00090745</v>
      </c>
      <c r="Q191" s="87">
        <v>258219863.57311389</v>
      </c>
      <c r="R191" s="87">
        <f t="shared" si="4"/>
        <v>5849973.6751184622</v>
      </c>
      <c r="S191" s="87">
        <v>397261328.57402134</v>
      </c>
      <c r="T191" s="87">
        <f t="shared" si="5"/>
        <v>10782106.652933855</v>
      </c>
      <c r="U191" s="87"/>
      <c r="V191" s="115" t="s">
        <v>1257</v>
      </c>
      <c r="W191" s="115" t="s">
        <v>1257</v>
      </c>
      <c r="X191" s="115" t="s">
        <v>772</v>
      </c>
    </row>
    <row r="192" spans="1:24">
      <c r="A192" s="85"/>
      <c r="B192" s="85">
        <v>25</v>
      </c>
      <c r="C192" s="82">
        <v>1</v>
      </c>
      <c r="D192" s="82">
        <v>13</v>
      </c>
      <c r="E192" s="82"/>
      <c r="F192" s="83">
        <v>1312</v>
      </c>
      <c r="G192" s="83" t="s">
        <v>1095</v>
      </c>
      <c r="H192" s="86">
        <v>31.94</v>
      </c>
      <c r="I192" s="86">
        <v>53.4</v>
      </c>
      <c r="J192" s="86">
        <v>51.49</v>
      </c>
      <c r="K192" s="86"/>
      <c r="L192" s="117">
        <v>124.41</v>
      </c>
      <c r="M192" s="117">
        <v>229.3</v>
      </c>
      <c r="N192" s="87">
        <v>5850000</v>
      </c>
      <c r="O192" s="87">
        <v>405773186.5206607</v>
      </c>
      <c r="P192" s="87">
        <v>142020615.28223124</v>
      </c>
      <c r="Q192" s="87">
        <v>263752571.23842946</v>
      </c>
      <c r="R192" s="87">
        <f t="shared" si="4"/>
        <v>5849973.6751184622</v>
      </c>
      <c r="S192" s="87">
        <v>405773186.5206607</v>
      </c>
      <c r="T192" s="87">
        <f t="shared" si="5"/>
        <v>10782083.142067868</v>
      </c>
      <c r="U192" s="87"/>
      <c r="V192" s="115" t="s">
        <v>1257</v>
      </c>
      <c r="W192" s="115" t="s">
        <v>1257</v>
      </c>
      <c r="X192" s="115" t="s">
        <v>772</v>
      </c>
    </row>
    <row r="193" spans="1:24">
      <c r="A193" s="85"/>
      <c r="B193" s="85">
        <v>25</v>
      </c>
      <c r="C193" s="82">
        <v>1</v>
      </c>
      <c r="D193" s="82">
        <v>14</v>
      </c>
      <c r="E193" s="82"/>
      <c r="F193" s="83">
        <v>1401</v>
      </c>
      <c r="G193" s="83" t="s">
        <v>1095</v>
      </c>
      <c r="H193" s="86">
        <v>31.94</v>
      </c>
      <c r="I193" s="86">
        <v>53.4</v>
      </c>
      <c r="J193" s="86">
        <v>51.49</v>
      </c>
      <c r="K193" s="86"/>
      <c r="L193" s="117">
        <v>124.41</v>
      </c>
      <c r="M193" s="117">
        <v>229.3</v>
      </c>
      <c r="N193" s="87">
        <v>5950000</v>
      </c>
      <c r="O193" s="87">
        <v>412709480.30733865</v>
      </c>
      <c r="P193" s="87">
        <v>144448318.1075685</v>
      </c>
      <c r="Q193" s="87">
        <v>268261162.19977009</v>
      </c>
      <c r="R193" s="87">
        <f t="shared" si="4"/>
        <v>5949973.2251204867</v>
      </c>
      <c r="S193" s="87">
        <v>412709480.30733865</v>
      </c>
      <c r="T193" s="87">
        <f t="shared" si="5"/>
        <v>10966392.255607489</v>
      </c>
      <c r="U193" s="87"/>
      <c r="V193" s="115" t="s">
        <v>1257</v>
      </c>
      <c r="W193" s="115" t="s">
        <v>1257</v>
      </c>
      <c r="X193" s="115" t="s">
        <v>772</v>
      </c>
    </row>
    <row r="194" spans="1:24">
      <c r="A194" s="85"/>
      <c r="B194" s="85">
        <v>25</v>
      </c>
      <c r="C194" s="82">
        <v>1</v>
      </c>
      <c r="D194" s="82">
        <v>14</v>
      </c>
      <c r="E194" s="82"/>
      <c r="F194" s="83">
        <v>1402</v>
      </c>
      <c r="G194" s="83" t="s">
        <v>1095</v>
      </c>
      <c r="H194" s="86">
        <v>31.27</v>
      </c>
      <c r="I194" s="86">
        <v>52.28</v>
      </c>
      <c r="J194" s="86">
        <v>50.41</v>
      </c>
      <c r="K194" s="86"/>
      <c r="L194" s="117">
        <v>121.8</v>
      </c>
      <c r="M194" s="117">
        <v>224.48999999999998</v>
      </c>
      <c r="N194" s="87">
        <v>5950000</v>
      </c>
      <c r="O194" s="87">
        <v>404052120.51545757</v>
      </c>
      <c r="P194" s="87">
        <v>141418242.18041015</v>
      </c>
      <c r="Q194" s="87">
        <v>262633878.33504745</v>
      </c>
      <c r="R194" s="87">
        <f t="shared" si="4"/>
        <v>5949973.2251204867</v>
      </c>
      <c r="S194" s="87">
        <v>404052120.51545757</v>
      </c>
      <c r="T194" s="87">
        <f t="shared" si="5"/>
        <v>10966416.168368619</v>
      </c>
      <c r="U194" s="87"/>
      <c r="V194" s="115" t="s">
        <v>1257</v>
      </c>
      <c r="W194" s="115" t="s">
        <v>1257</v>
      </c>
      <c r="X194" s="115" t="s">
        <v>772</v>
      </c>
    </row>
    <row r="195" spans="1:24">
      <c r="A195" s="85"/>
      <c r="B195" s="85">
        <v>25</v>
      </c>
      <c r="C195" s="82">
        <v>1</v>
      </c>
      <c r="D195" s="82">
        <v>14</v>
      </c>
      <c r="E195" s="82"/>
      <c r="F195" s="83">
        <v>1403</v>
      </c>
      <c r="G195" s="83" t="s">
        <v>1095</v>
      </c>
      <c r="H195" s="86">
        <v>32.380000000000003</v>
      </c>
      <c r="I195" s="86">
        <v>54.14</v>
      </c>
      <c r="J195" s="86">
        <v>52.21</v>
      </c>
      <c r="K195" s="86"/>
      <c r="L195" s="117">
        <v>126.15</v>
      </c>
      <c r="M195" s="117">
        <v>232.5</v>
      </c>
      <c r="N195" s="87">
        <v>5950000</v>
      </c>
      <c r="O195" s="87">
        <v>418469054.38925523</v>
      </c>
      <c r="P195" s="87">
        <v>146464169.03623933</v>
      </c>
      <c r="Q195" s="87">
        <v>272004885.3530159</v>
      </c>
      <c r="R195" s="87">
        <f t="shared" ref="R195:R221" si="6">S195/(M195*0.3025)</f>
        <v>5949973.2251204867</v>
      </c>
      <c r="S195" s="87">
        <v>418469054.38925523</v>
      </c>
      <c r="T195" s="87">
        <f t="shared" ref="T195:T221" si="7">S195/(L195*0.3025)</f>
        <v>10966062.424419446</v>
      </c>
      <c r="U195" s="87"/>
      <c r="V195" s="115" t="s">
        <v>1257</v>
      </c>
      <c r="W195" s="115" t="s">
        <v>1257</v>
      </c>
      <c r="X195" s="115" t="s">
        <v>772</v>
      </c>
    </row>
    <row r="196" spans="1:24">
      <c r="A196" s="85"/>
      <c r="B196" s="85">
        <v>25</v>
      </c>
      <c r="C196" s="82">
        <v>1</v>
      </c>
      <c r="D196" s="82">
        <v>14</v>
      </c>
      <c r="E196" s="82"/>
      <c r="F196" s="83">
        <v>1404</v>
      </c>
      <c r="G196" s="83" t="s">
        <v>1095</v>
      </c>
      <c r="H196" s="86">
        <v>19.75</v>
      </c>
      <c r="I196" s="86">
        <v>33.03</v>
      </c>
      <c r="J196" s="86">
        <v>31.85</v>
      </c>
      <c r="K196" s="86"/>
      <c r="L196" s="117">
        <v>76.95</v>
      </c>
      <c r="M196" s="117">
        <v>141.83000000000001</v>
      </c>
      <c r="N196" s="87">
        <v>5950000</v>
      </c>
      <c r="O196" s="87">
        <v>255275122.5119487</v>
      </c>
      <c r="P196" s="87">
        <v>89346292.879182026</v>
      </c>
      <c r="Q196" s="87">
        <v>165928829.63276666</v>
      </c>
      <c r="R196" s="87">
        <f t="shared" si="6"/>
        <v>5949973.2251204867</v>
      </c>
      <c r="S196" s="87">
        <v>255275122.5119487</v>
      </c>
      <c r="T196" s="87">
        <f t="shared" si="7"/>
        <v>10966662.800764635</v>
      </c>
      <c r="U196" s="87"/>
      <c r="V196" s="115" t="s">
        <v>1257</v>
      </c>
      <c r="W196" s="115" t="s">
        <v>1257</v>
      </c>
      <c r="X196" s="115" t="s">
        <v>772</v>
      </c>
    </row>
    <row r="197" spans="1:24">
      <c r="A197" s="85"/>
      <c r="B197" s="85">
        <v>25</v>
      </c>
      <c r="C197" s="82">
        <v>1</v>
      </c>
      <c r="D197" s="82">
        <v>14</v>
      </c>
      <c r="E197" s="82"/>
      <c r="F197" s="83" t="s">
        <v>2494</v>
      </c>
      <c r="G197" s="83" t="s">
        <v>1095</v>
      </c>
      <c r="H197" s="86">
        <v>19.41</v>
      </c>
      <c r="I197" s="86">
        <v>32.450000000000003</v>
      </c>
      <c r="J197" s="86">
        <v>31.29</v>
      </c>
      <c r="K197" s="86"/>
      <c r="L197" s="117">
        <v>75.599999999999994</v>
      </c>
      <c r="M197" s="117">
        <v>139.33999999999997</v>
      </c>
      <c r="N197" s="87">
        <v>5950000</v>
      </c>
      <c r="O197" s="87">
        <v>250793453.92945725</v>
      </c>
      <c r="P197" s="87">
        <v>87777708.875310034</v>
      </c>
      <c r="Q197" s="87">
        <v>163015745.05414724</v>
      </c>
      <c r="R197" s="87">
        <f t="shared" si="6"/>
        <v>5949973.2251204867</v>
      </c>
      <c r="S197" s="87">
        <v>250793453.92945725</v>
      </c>
      <c r="T197" s="87">
        <f t="shared" si="7"/>
        <v>10966524.724712811</v>
      </c>
      <c r="U197" s="87"/>
      <c r="V197" s="115" t="s">
        <v>1257</v>
      </c>
      <c r="W197" s="115" t="s">
        <v>1257</v>
      </c>
      <c r="X197" s="115" t="s">
        <v>772</v>
      </c>
    </row>
    <row r="198" spans="1:24">
      <c r="A198" s="85"/>
      <c r="B198" s="85">
        <v>25</v>
      </c>
      <c r="C198" s="82">
        <v>1</v>
      </c>
      <c r="D198" s="82">
        <v>14</v>
      </c>
      <c r="E198" s="82"/>
      <c r="F198" s="83">
        <v>1405</v>
      </c>
      <c r="G198" s="83" t="s">
        <v>1095</v>
      </c>
      <c r="H198" s="86">
        <v>19.41</v>
      </c>
      <c r="I198" s="86">
        <v>32.450000000000003</v>
      </c>
      <c r="J198" s="86">
        <v>31.29</v>
      </c>
      <c r="K198" s="86"/>
      <c r="L198" s="117">
        <v>75.599999999999994</v>
      </c>
      <c r="M198" s="117">
        <v>139.33999999999997</v>
      </c>
      <c r="N198" s="87">
        <v>5950000</v>
      </c>
      <c r="O198" s="87">
        <v>250793453.92945725</v>
      </c>
      <c r="P198" s="87">
        <v>87777708.875310034</v>
      </c>
      <c r="Q198" s="87">
        <v>163015745.05414724</v>
      </c>
      <c r="R198" s="87">
        <f t="shared" si="6"/>
        <v>5949973.2251204867</v>
      </c>
      <c r="S198" s="87">
        <v>250793453.92945725</v>
      </c>
      <c r="T198" s="87">
        <f t="shared" si="7"/>
        <v>10966524.724712811</v>
      </c>
      <c r="U198" s="87"/>
      <c r="V198" s="115" t="s">
        <v>1257</v>
      </c>
      <c r="W198" s="115" t="s">
        <v>1257</v>
      </c>
      <c r="X198" s="115" t="s">
        <v>772</v>
      </c>
    </row>
    <row r="199" spans="1:24">
      <c r="A199" s="85"/>
      <c r="B199" s="85">
        <v>25</v>
      </c>
      <c r="C199" s="82">
        <v>1</v>
      </c>
      <c r="D199" s="82">
        <v>14</v>
      </c>
      <c r="E199" s="82"/>
      <c r="F199" s="83">
        <v>1406</v>
      </c>
      <c r="G199" s="83" t="s">
        <v>1095</v>
      </c>
      <c r="H199" s="86">
        <v>19.41</v>
      </c>
      <c r="I199" s="86">
        <v>32.450000000000003</v>
      </c>
      <c r="J199" s="86">
        <v>31.29</v>
      </c>
      <c r="K199" s="86"/>
      <c r="L199" s="117">
        <v>75.599999999999994</v>
      </c>
      <c r="M199" s="117">
        <v>139.33999999999997</v>
      </c>
      <c r="N199" s="87">
        <v>5950000</v>
      </c>
      <c r="O199" s="87">
        <v>250793453.92945725</v>
      </c>
      <c r="P199" s="87">
        <v>87777708.875310034</v>
      </c>
      <c r="Q199" s="87">
        <v>163015745.05414724</v>
      </c>
      <c r="R199" s="87">
        <f t="shared" si="6"/>
        <v>5949973.2251204867</v>
      </c>
      <c r="S199" s="87">
        <v>250793453.92945725</v>
      </c>
      <c r="T199" s="87">
        <f t="shared" si="7"/>
        <v>10966524.724712811</v>
      </c>
      <c r="U199" s="87"/>
      <c r="V199" s="115" t="s">
        <v>1257</v>
      </c>
      <c r="W199" s="115" t="s">
        <v>1257</v>
      </c>
      <c r="X199" s="115" t="s">
        <v>772</v>
      </c>
    </row>
    <row r="200" spans="1:24">
      <c r="A200" s="85"/>
      <c r="B200" s="85">
        <v>25</v>
      </c>
      <c r="C200" s="82">
        <v>1</v>
      </c>
      <c r="D200" s="82">
        <v>14</v>
      </c>
      <c r="E200" s="82"/>
      <c r="F200" s="83" t="s">
        <v>2495</v>
      </c>
      <c r="G200" s="83" t="s">
        <v>1095</v>
      </c>
      <c r="H200" s="86">
        <v>25.88</v>
      </c>
      <c r="I200" s="86">
        <v>43.26</v>
      </c>
      <c r="J200" s="86">
        <v>41.72</v>
      </c>
      <c r="K200" s="86"/>
      <c r="L200" s="117">
        <v>100.8</v>
      </c>
      <c r="M200" s="117">
        <v>185.77999999999997</v>
      </c>
      <c r="N200" s="87">
        <v>5950000</v>
      </c>
      <c r="O200" s="87">
        <v>334379272.79327238</v>
      </c>
      <c r="P200" s="87">
        <v>117032745.47764532</v>
      </c>
      <c r="Q200" s="87">
        <v>217346527.31562707</v>
      </c>
      <c r="R200" s="87">
        <f t="shared" si="6"/>
        <v>5949973.2251204876</v>
      </c>
      <c r="S200" s="87">
        <v>334379272.79327238</v>
      </c>
      <c r="T200" s="87">
        <f t="shared" si="7"/>
        <v>10966131.207965119</v>
      </c>
      <c r="U200" s="87"/>
      <c r="V200" s="115" t="s">
        <v>1257</v>
      </c>
      <c r="W200" s="115" t="s">
        <v>1257</v>
      </c>
      <c r="X200" s="115" t="s">
        <v>772</v>
      </c>
    </row>
    <row r="201" spans="1:24">
      <c r="A201" s="85"/>
      <c r="B201" s="85">
        <v>25</v>
      </c>
      <c r="C201" s="82">
        <v>1</v>
      </c>
      <c r="D201" s="82">
        <v>14</v>
      </c>
      <c r="E201" s="82"/>
      <c r="F201" s="83">
        <v>1408</v>
      </c>
      <c r="G201" s="83" t="s">
        <v>1095</v>
      </c>
      <c r="H201" s="86">
        <v>20.100000000000001</v>
      </c>
      <c r="I201" s="86">
        <v>33.61</v>
      </c>
      <c r="J201" s="86">
        <v>32.4</v>
      </c>
      <c r="K201" s="86"/>
      <c r="L201" s="117">
        <v>78.3</v>
      </c>
      <c r="M201" s="117">
        <v>144.31</v>
      </c>
      <c r="N201" s="87">
        <v>5950000</v>
      </c>
      <c r="O201" s="87">
        <v>259738792.42543408</v>
      </c>
      <c r="P201" s="87">
        <v>90908577.348901913</v>
      </c>
      <c r="Q201" s="87">
        <v>168830215.07653216</v>
      </c>
      <c r="R201" s="87">
        <f t="shared" si="6"/>
        <v>5949973.2251204876</v>
      </c>
      <c r="S201" s="87">
        <v>259738792.42543408</v>
      </c>
      <c r="T201" s="87">
        <f t="shared" si="7"/>
        <v>10966036.221163953</v>
      </c>
      <c r="U201" s="87"/>
      <c r="V201" s="115" t="s">
        <v>1257</v>
      </c>
      <c r="W201" s="115" t="s">
        <v>1257</v>
      </c>
      <c r="X201" s="115" t="s">
        <v>772</v>
      </c>
    </row>
    <row r="202" spans="1:24">
      <c r="A202" s="85"/>
      <c r="B202" s="85">
        <v>25</v>
      </c>
      <c r="C202" s="82">
        <v>1</v>
      </c>
      <c r="D202" s="82">
        <v>14</v>
      </c>
      <c r="E202" s="82"/>
      <c r="F202" s="83">
        <v>1409</v>
      </c>
      <c r="G202" s="83" t="s">
        <v>1095</v>
      </c>
      <c r="H202" s="86">
        <v>39.159999999999997</v>
      </c>
      <c r="I202" s="86">
        <v>65.47</v>
      </c>
      <c r="J202" s="86">
        <v>63.13</v>
      </c>
      <c r="K202" s="86"/>
      <c r="L202" s="117">
        <v>152.55000000000001</v>
      </c>
      <c r="M202" s="117">
        <v>281.14999999999998</v>
      </c>
      <c r="N202" s="87">
        <v>5950000</v>
      </c>
      <c r="O202" s="87">
        <v>506032579.10339403</v>
      </c>
      <c r="P202" s="87">
        <v>177111402.68618789</v>
      </c>
      <c r="Q202" s="87">
        <v>328921176.41720611</v>
      </c>
      <c r="R202" s="87">
        <f t="shared" si="6"/>
        <v>5949973.2251204876</v>
      </c>
      <c r="S202" s="87">
        <v>506032579.10339403</v>
      </c>
      <c r="T202" s="87">
        <f t="shared" si="7"/>
        <v>10965814.305097509</v>
      </c>
      <c r="U202" s="87"/>
      <c r="V202" s="115" t="s">
        <v>1257</v>
      </c>
      <c r="W202" s="115" t="s">
        <v>1257</v>
      </c>
      <c r="X202" s="115" t="s">
        <v>772</v>
      </c>
    </row>
    <row r="203" spans="1:24">
      <c r="A203" s="85"/>
      <c r="B203" s="85">
        <v>25</v>
      </c>
      <c r="C203" s="82">
        <v>1</v>
      </c>
      <c r="D203" s="82">
        <v>14</v>
      </c>
      <c r="E203" s="82"/>
      <c r="F203" s="83">
        <v>1410</v>
      </c>
      <c r="G203" s="83" t="s">
        <v>1095</v>
      </c>
      <c r="H203" s="86">
        <v>32.380000000000003</v>
      </c>
      <c r="I203" s="86">
        <v>54.14</v>
      </c>
      <c r="J203" s="86">
        <v>52.21</v>
      </c>
      <c r="K203" s="86"/>
      <c r="L203" s="117">
        <v>126.15</v>
      </c>
      <c r="M203" s="117">
        <v>232.5</v>
      </c>
      <c r="N203" s="87">
        <v>5950000</v>
      </c>
      <c r="O203" s="87">
        <v>418469054.38925523</v>
      </c>
      <c r="P203" s="87">
        <v>146464169.03623933</v>
      </c>
      <c r="Q203" s="87">
        <v>272004885.3530159</v>
      </c>
      <c r="R203" s="87">
        <f t="shared" si="6"/>
        <v>5949973.2251204867</v>
      </c>
      <c r="S203" s="87">
        <v>418469054.38925523</v>
      </c>
      <c r="T203" s="87">
        <f t="shared" si="7"/>
        <v>10966062.424419446</v>
      </c>
      <c r="U203" s="87"/>
      <c r="V203" s="115" t="s">
        <v>1257</v>
      </c>
      <c r="W203" s="115" t="s">
        <v>1257</v>
      </c>
      <c r="X203" s="115" t="s">
        <v>772</v>
      </c>
    </row>
    <row r="204" spans="1:24">
      <c r="A204" s="85"/>
      <c r="B204" s="85">
        <v>25</v>
      </c>
      <c r="C204" s="82">
        <v>1</v>
      </c>
      <c r="D204" s="82">
        <v>14</v>
      </c>
      <c r="E204" s="82"/>
      <c r="F204" s="83">
        <v>1411</v>
      </c>
      <c r="G204" s="83" t="s">
        <v>1095</v>
      </c>
      <c r="H204" s="86">
        <v>31.27</v>
      </c>
      <c r="I204" s="86">
        <v>52.28</v>
      </c>
      <c r="J204" s="86">
        <v>50.41</v>
      </c>
      <c r="K204" s="86"/>
      <c r="L204" s="117">
        <v>121.8</v>
      </c>
      <c r="M204" s="117">
        <v>224.48999999999998</v>
      </c>
      <c r="N204" s="87">
        <v>5950000</v>
      </c>
      <c r="O204" s="87">
        <v>404052120.51545757</v>
      </c>
      <c r="P204" s="87">
        <v>141418242.18041015</v>
      </c>
      <c r="Q204" s="87">
        <v>262633878.33504745</v>
      </c>
      <c r="R204" s="87">
        <f t="shared" si="6"/>
        <v>5949973.2251204867</v>
      </c>
      <c r="S204" s="87">
        <v>404052120.51545757</v>
      </c>
      <c r="T204" s="87">
        <f t="shared" si="7"/>
        <v>10966416.168368619</v>
      </c>
      <c r="U204" s="87"/>
      <c r="V204" s="115" t="s">
        <v>1257</v>
      </c>
      <c r="W204" s="115" t="s">
        <v>1257</v>
      </c>
      <c r="X204" s="115" t="s">
        <v>772</v>
      </c>
    </row>
    <row r="205" spans="1:24">
      <c r="A205" s="85"/>
      <c r="B205" s="85">
        <v>25</v>
      </c>
      <c r="C205" s="82">
        <v>1</v>
      </c>
      <c r="D205" s="82">
        <v>14</v>
      </c>
      <c r="E205" s="82"/>
      <c r="F205" s="83">
        <v>1412</v>
      </c>
      <c r="G205" s="83" t="s">
        <v>1095</v>
      </c>
      <c r="H205" s="86">
        <v>31.94</v>
      </c>
      <c r="I205" s="86">
        <v>53.4</v>
      </c>
      <c r="J205" s="86">
        <v>51.49</v>
      </c>
      <c r="K205" s="86"/>
      <c r="L205" s="117">
        <v>124.41</v>
      </c>
      <c r="M205" s="117">
        <v>229.3</v>
      </c>
      <c r="N205" s="87">
        <v>5950000</v>
      </c>
      <c r="O205" s="87">
        <v>412709480.30733865</v>
      </c>
      <c r="P205" s="87">
        <v>144448318.1075685</v>
      </c>
      <c r="Q205" s="87">
        <v>268261162.19977009</v>
      </c>
      <c r="R205" s="87">
        <f t="shared" si="6"/>
        <v>5949973.2251204867</v>
      </c>
      <c r="S205" s="87">
        <v>412709480.30733865</v>
      </c>
      <c r="T205" s="87">
        <f t="shared" si="7"/>
        <v>10966392.255607489</v>
      </c>
      <c r="U205" s="87"/>
      <c r="V205" s="115" t="s">
        <v>1257</v>
      </c>
      <c r="W205" s="115" t="s">
        <v>1257</v>
      </c>
      <c r="X205" s="115" t="s">
        <v>772</v>
      </c>
    </row>
    <row r="206" spans="1:24">
      <c r="A206" s="85"/>
      <c r="B206" s="85">
        <v>25</v>
      </c>
      <c r="C206" s="82">
        <v>3</v>
      </c>
      <c r="D206" s="82">
        <v>15</v>
      </c>
      <c r="E206" s="82"/>
      <c r="F206" s="83">
        <v>1501</v>
      </c>
      <c r="G206" s="83" t="s">
        <v>1095</v>
      </c>
      <c r="H206" s="86">
        <v>31.94</v>
      </c>
      <c r="I206" s="86">
        <v>53.4</v>
      </c>
      <c r="J206" s="86">
        <v>51.49</v>
      </c>
      <c r="K206" s="86"/>
      <c r="L206" s="117">
        <v>124.41</v>
      </c>
      <c r="M206" s="117">
        <v>229.3</v>
      </c>
      <c r="N206" s="87">
        <v>6600000</v>
      </c>
      <c r="O206" s="87">
        <v>457795389.92074537</v>
      </c>
      <c r="P206" s="87">
        <v>160228386.47226086</v>
      </c>
      <c r="Q206" s="87">
        <v>297567003.44848454</v>
      </c>
      <c r="R206" s="87">
        <f t="shared" si="6"/>
        <v>6599970.3001336493</v>
      </c>
      <c r="S206" s="87">
        <v>457795389.92074537</v>
      </c>
      <c r="T206" s="87">
        <f t="shared" si="7"/>
        <v>12164401.493615029</v>
      </c>
      <c r="U206" s="87"/>
      <c r="V206" s="115" t="s">
        <v>1257</v>
      </c>
      <c r="W206" s="115" t="s">
        <v>1257</v>
      </c>
      <c r="X206" s="115" t="s">
        <v>772</v>
      </c>
    </row>
    <row r="207" spans="1:24">
      <c r="A207" s="85"/>
      <c r="B207" s="85">
        <v>25</v>
      </c>
      <c r="C207" s="82">
        <v>3</v>
      </c>
      <c r="D207" s="82">
        <v>15</v>
      </c>
      <c r="E207" s="82"/>
      <c r="F207" s="83">
        <v>1502</v>
      </c>
      <c r="G207" s="83" t="s">
        <v>1095</v>
      </c>
      <c r="H207" s="86">
        <v>31.27</v>
      </c>
      <c r="I207" s="86">
        <v>52.28</v>
      </c>
      <c r="J207" s="86">
        <v>50.41</v>
      </c>
      <c r="K207" s="86"/>
      <c r="L207" s="117">
        <v>121.8</v>
      </c>
      <c r="M207" s="117">
        <v>224.48999999999998</v>
      </c>
      <c r="N207" s="87">
        <v>6600000</v>
      </c>
      <c r="O207" s="87">
        <v>448192268.13479334</v>
      </c>
      <c r="P207" s="87">
        <v>156867293.84717765</v>
      </c>
      <c r="Q207" s="87">
        <v>291324974.28761566</v>
      </c>
      <c r="R207" s="87">
        <f t="shared" si="6"/>
        <v>6599970.3001336502</v>
      </c>
      <c r="S207" s="87">
        <v>448192268.13479334</v>
      </c>
      <c r="T207" s="87">
        <f t="shared" si="7"/>
        <v>12164428.018694606</v>
      </c>
      <c r="U207" s="87"/>
      <c r="V207" s="115" t="s">
        <v>1257</v>
      </c>
      <c r="W207" s="115" t="s">
        <v>1257</v>
      </c>
      <c r="X207" s="115" t="s">
        <v>772</v>
      </c>
    </row>
    <row r="208" spans="1:24">
      <c r="A208" s="85"/>
      <c r="B208" s="85">
        <v>25</v>
      </c>
      <c r="C208" s="82">
        <v>3</v>
      </c>
      <c r="D208" s="82">
        <v>15</v>
      </c>
      <c r="E208" s="82"/>
      <c r="F208" s="83">
        <v>1503</v>
      </c>
      <c r="G208" s="83" t="s">
        <v>1095</v>
      </c>
      <c r="H208" s="86">
        <v>32.380000000000003</v>
      </c>
      <c r="I208" s="86">
        <v>54.14</v>
      </c>
      <c r="J208" s="86">
        <v>52.21</v>
      </c>
      <c r="K208" s="86"/>
      <c r="L208" s="117">
        <v>126.15</v>
      </c>
      <c r="M208" s="117">
        <v>232.5</v>
      </c>
      <c r="N208" s="87">
        <v>6600000</v>
      </c>
      <c r="O208" s="87">
        <v>464184161.17127472</v>
      </c>
      <c r="P208" s="87">
        <v>162464456.40994614</v>
      </c>
      <c r="Q208" s="87">
        <v>301719704.76132858</v>
      </c>
      <c r="R208" s="87">
        <f t="shared" si="6"/>
        <v>6599970.3001336493</v>
      </c>
      <c r="S208" s="87">
        <v>464184161.17127472</v>
      </c>
      <c r="T208" s="87">
        <f t="shared" si="7"/>
        <v>12164035.630448461</v>
      </c>
      <c r="U208" s="87"/>
      <c r="V208" s="115" t="s">
        <v>1257</v>
      </c>
      <c r="W208" s="115" t="s">
        <v>1257</v>
      </c>
      <c r="X208" s="115" t="s">
        <v>772</v>
      </c>
    </row>
    <row r="209" spans="1:24">
      <c r="A209" s="85"/>
      <c r="B209" s="85">
        <v>25</v>
      </c>
      <c r="C209" s="82">
        <v>3</v>
      </c>
      <c r="D209" s="82">
        <v>15</v>
      </c>
      <c r="E209" s="82"/>
      <c r="F209" s="83">
        <v>1504</v>
      </c>
      <c r="G209" s="83" t="s">
        <v>1095</v>
      </c>
      <c r="H209" s="86">
        <v>19.75</v>
      </c>
      <c r="I209" s="86">
        <v>33.03</v>
      </c>
      <c r="J209" s="86">
        <v>31.85</v>
      </c>
      <c r="K209" s="86"/>
      <c r="L209" s="117">
        <v>76.95</v>
      </c>
      <c r="M209" s="117">
        <v>141.83000000000001</v>
      </c>
      <c r="N209" s="87">
        <v>6600000</v>
      </c>
      <c r="O209" s="87">
        <v>283162320.76955658</v>
      </c>
      <c r="P209" s="87">
        <v>99106812.269344792</v>
      </c>
      <c r="Q209" s="87">
        <v>184055508.50021178</v>
      </c>
      <c r="R209" s="87">
        <f t="shared" si="6"/>
        <v>6599970.3001336502</v>
      </c>
      <c r="S209" s="87">
        <v>283162320.76955658</v>
      </c>
      <c r="T209" s="87">
        <f t="shared" si="7"/>
        <v>12164701.594125479</v>
      </c>
      <c r="U209" s="87"/>
      <c r="V209" s="115" t="s">
        <v>1257</v>
      </c>
      <c r="W209" s="115" t="s">
        <v>1257</v>
      </c>
      <c r="X209" s="115" t="s">
        <v>772</v>
      </c>
    </row>
    <row r="210" spans="1:24">
      <c r="A210" s="85"/>
      <c r="B210" s="85">
        <v>25</v>
      </c>
      <c r="C210" s="82">
        <v>3</v>
      </c>
      <c r="D210" s="82">
        <v>15</v>
      </c>
      <c r="E210" s="82"/>
      <c r="F210" s="83">
        <v>1505</v>
      </c>
      <c r="G210" s="83" t="s">
        <v>1095</v>
      </c>
      <c r="H210" s="86">
        <v>19.41</v>
      </c>
      <c r="I210" s="86">
        <v>32.450000000000003</v>
      </c>
      <c r="J210" s="86">
        <v>31.29</v>
      </c>
      <c r="K210" s="86"/>
      <c r="L210" s="117">
        <v>75.599999999999994</v>
      </c>
      <c r="M210" s="117">
        <v>139.33999999999997</v>
      </c>
      <c r="N210" s="87">
        <v>6600000</v>
      </c>
      <c r="O210" s="87">
        <v>278191058.14023829</v>
      </c>
      <c r="P210" s="87">
        <v>97366870.349083394</v>
      </c>
      <c r="Q210" s="87">
        <v>180824187.79115489</v>
      </c>
      <c r="R210" s="87">
        <f t="shared" si="6"/>
        <v>6599970.3001336493</v>
      </c>
      <c r="S210" s="87">
        <v>278191058.14023829</v>
      </c>
      <c r="T210" s="87">
        <f t="shared" si="7"/>
        <v>12164548.434135219</v>
      </c>
      <c r="U210" s="87"/>
      <c r="V210" s="115" t="s">
        <v>1257</v>
      </c>
      <c r="W210" s="115" t="s">
        <v>1257</v>
      </c>
      <c r="X210" s="115" t="s">
        <v>772</v>
      </c>
    </row>
    <row r="211" spans="1:24">
      <c r="A211" s="85"/>
      <c r="B211" s="85">
        <v>25</v>
      </c>
      <c r="C211" s="82">
        <v>3</v>
      </c>
      <c r="D211" s="82">
        <v>15</v>
      </c>
      <c r="E211" s="82"/>
      <c r="F211" s="83">
        <v>1506</v>
      </c>
      <c r="G211" s="83" t="s">
        <v>1095</v>
      </c>
      <c r="H211" s="86">
        <v>19.41</v>
      </c>
      <c r="I211" s="86">
        <v>32.450000000000003</v>
      </c>
      <c r="J211" s="86">
        <v>31.29</v>
      </c>
      <c r="K211" s="86"/>
      <c r="L211" s="117">
        <v>75.599999999999994</v>
      </c>
      <c r="M211" s="117">
        <v>139.33999999999997</v>
      </c>
      <c r="N211" s="87">
        <v>6600000</v>
      </c>
      <c r="O211" s="87">
        <v>278191058.14023829</v>
      </c>
      <c r="P211" s="87">
        <v>97366870.349083394</v>
      </c>
      <c r="Q211" s="87">
        <v>180824187.79115489</v>
      </c>
      <c r="R211" s="87">
        <f t="shared" si="6"/>
        <v>6599970.3001336493</v>
      </c>
      <c r="S211" s="87">
        <v>278191058.14023829</v>
      </c>
      <c r="T211" s="87">
        <f t="shared" si="7"/>
        <v>12164548.434135219</v>
      </c>
      <c r="U211" s="87"/>
      <c r="V211" s="115" t="s">
        <v>1257</v>
      </c>
      <c r="W211" s="115" t="s">
        <v>1257</v>
      </c>
      <c r="X211" s="115" t="s">
        <v>772</v>
      </c>
    </row>
    <row r="212" spans="1:24">
      <c r="A212" s="85"/>
      <c r="B212" s="85">
        <v>25</v>
      </c>
      <c r="C212" s="82">
        <v>3</v>
      </c>
      <c r="D212" s="82">
        <v>15</v>
      </c>
      <c r="E212" s="82"/>
      <c r="F212" s="83">
        <v>1507</v>
      </c>
      <c r="G212" s="83" t="s">
        <v>1095</v>
      </c>
      <c r="H212" s="86">
        <v>19.41</v>
      </c>
      <c r="I212" s="86">
        <v>32.450000000000003</v>
      </c>
      <c r="J212" s="86">
        <v>31.29</v>
      </c>
      <c r="K212" s="86"/>
      <c r="L212" s="117">
        <v>75.599999999999994</v>
      </c>
      <c r="M212" s="117">
        <v>139.33999999999997</v>
      </c>
      <c r="N212" s="87">
        <v>6600000</v>
      </c>
      <c r="O212" s="87">
        <v>278191058.14023829</v>
      </c>
      <c r="P212" s="87">
        <v>97366870.349083394</v>
      </c>
      <c r="Q212" s="87">
        <v>180824187.79115489</v>
      </c>
      <c r="R212" s="87">
        <f t="shared" si="6"/>
        <v>6599970.3001336493</v>
      </c>
      <c r="S212" s="87">
        <v>278191058.14023829</v>
      </c>
      <c r="T212" s="87">
        <f t="shared" si="7"/>
        <v>12164548.434135219</v>
      </c>
      <c r="U212" s="87"/>
      <c r="V212" s="115" t="s">
        <v>1257</v>
      </c>
      <c r="W212" s="115" t="s">
        <v>1257</v>
      </c>
      <c r="X212" s="115" t="s">
        <v>772</v>
      </c>
    </row>
    <row r="213" spans="1:24">
      <c r="A213" s="85"/>
      <c r="B213" s="85">
        <v>25</v>
      </c>
      <c r="C213" s="82">
        <v>3</v>
      </c>
      <c r="D213" s="82">
        <v>15</v>
      </c>
      <c r="E213" s="82"/>
      <c r="F213" s="83">
        <v>1508</v>
      </c>
      <c r="G213" s="83" t="s">
        <v>1095</v>
      </c>
      <c r="H213" s="86">
        <v>25.88</v>
      </c>
      <c r="I213" s="86">
        <v>43.26</v>
      </c>
      <c r="J213" s="86">
        <v>41.72</v>
      </c>
      <c r="K213" s="86"/>
      <c r="L213" s="117">
        <v>100.8</v>
      </c>
      <c r="M213" s="117">
        <v>185.77999999999997</v>
      </c>
      <c r="N213" s="87">
        <v>6600000</v>
      </c>
      <c r="O213" s="87">
        <v>370908100.91354585</v>
      </c>
      <c r="P213" s="87">
        <v>129817835.31974104</v>
      </c>
      <c r="Q213" s="87">
        <v>241090265.59380484</v>
      </c>
      <c r="R213" s="87">
        <f t="shared" si="6"/>
        <v>6599970.3001336502</v>
      </c>
      <c r="S213" s="87">
        <v>370908100.91354585</v>
      </c>
      <c r="T213" s="87">
        <f t="shared" si="7"/>
        <v>12164111.92816299</v>
      </c>
      <c r="U213" s="87"/>
      <c r="V213" s="115" t="s">
        <v>1257</v>
      </c>
      <c r="W213" s="115" t="s">
        <v>1257</v>
      </c>
      <c r="X213" s="115" t="s">
        <v>772</v>
      </c>
    </row>
    <row r="214" spans="1:24">
      <c r="A214" s="85"/>
      <c r="B214" s="85">
        <v>25</v>
      </c>
      <c r="C214" s="82">
        <v>3</v>
      </c>
      <c r="D214" s="82">
        <v>15</v>
      </c>
      <c r="E214" s="82"/>
      <c r="F214" s="83">
        <v>1509</v>
      </c>
      <c r="G214" s="83" t="s">
        <v>1095</v>
      </c>
      <c r="H214" s="86">
        <v>25.88</v>
      </c>
      <c r="I214" s="86">
        <v>43.26</v>
      </c>
      <c r="J214" s="86">
        <v>41.72</v>
      </c>
      <c r="K214" s="86"/>
      <c r="L214" s="117">
        <v>100.8</v>
      </c>
      <c r="M214" s="117">
        <v>185.77999999999997</v>
      </c>
      <c r="N214" s="87">
        <v>6600000</v>
      </c>
      <c r="O214" s="87">
        <v>370908100.91354585</v>
      </c>
      <c r="P214" s="87">
        <v>129817835.31974104</v>
      </c>
      <c r="Q214" s="87">
        <v>241090265.59380484</v>
      </c>
      <c r="R214" s="87">
        <f t="shared" si="6"/>
        <v>6599970.3001336502</v>
      </c>
      <c r="S214" s="87">
        <v>370908100.91354585</v>
      </c>
      <c r="T214" s="87">
        <f t="shared" si="7"/>
        <v>12164111.92816299</v>
      </c>
      <c r="U214" s="87"/>
      <c r="V214" s="115" t="s">
        <v>1257</v>
      </c>
      <c r="W214" s="115" t="s">
        <v>1257</v>
      </c>
      <c r="X214" s="115" t="s">
        <v>772</v>
      </c>
    </row>
    <row r="215" spans="1:24">
      <c r="A215" s="85"/>
      <c r="B215" s="85">
        <v>25</v>
      </c>
      <c r="C215" s="82">
        <v>3</v>
      </c>
      <c r="D215" s="82">
        <v>15</v>
      </c>
      <c r="E215" s="82"/>
      <c r="F215" s="83">
        <v>1510</v>
      </c>
      <c r="G215" s="83" t="s">
        <v>1095</v>
      </c>
      <c r="H215" s="86">
        <v>19.41</v>
      </c>
      <c r="I215" s="86">
        <v>32.450000000000003</v>
      </c>
      <c r="J215" s="86">
        <v>31.29</v>
      </c>
      <c r="K215" s="86"/>
      <c r="L215" s="117">
        <v>75.599999999999994</v>
      </c>
      <c r="M215" s="117">
        <v>139.33999999999997</v>
      </c>
      <c r="N215" s="87">
        <v>6600000</v>
      </c>
      <c r="O215" s="87">
        <v>278191058.14023829</v>
      </c>
      <c r="P215" s="87">
        <v>97366870.349083394</v>
      </c>
      <c r="Q215" s="87">
        <v>180824187.79115489</v>
      </c>
      <c r="R215" s="87">
        <f t="shared" si="6"/>
        <v>6599970.3001336493</v>
      </c>
      <c r="S215" s="87">
        <v>278191058.14023829</v>
      </c>
      <c r="T215" s="87">
        <f t="shared" si="7"/>
        <v>12164548.434135219</v>
      </c>
      <c r="U215" s="87"/>
      <c r="V215" s="115" t="s">
        <v>1257</v>
      </c>
      <c r="W215" s="115" t="s">
        <v>1257</v>
      </c>
      <c r="X215" s="115" t="s">
        <v>772</v>
      </c>
    </row>
    <row r="216" spans="1:24">
      <c r="A216" s="85"/>
      <c r="B216" s="85">
        <v>25</v>
      </c>
      <c r="C216" s="82">
        <v>3</v>
      </c>
      <c r="D216" s="82">
        <v>15</v>
      </c>
      <c r="E216" s="82"/>
      <c r="F216" s="83">
        <v>1511</v>
      </c>
      <c r="G216" s="83" t="s">
        <v>1095</v>
      </c>
      <c r="H216" s="86">
        <v>19.41</v>
      </c>
      <c r="I216" s="86">
        <v>32.450000000000003</v>
      </c>
      <c r="J216" s="86">
        <v>31.29</v>
      </c>
      <c r="K216" s="86"/>
      <c r="L216" s="117">
        <v>75.599999999999994</v>
      </c>
      <c r="M216" s="117">
        <v>139.33999999999997</v>
      </c>
      <c r="N216" s="87">
        <v>6600000</v>
      </c>
      <c r="O216" s="87">
        <v>278191058.14023829</v>
      </c>
      <c r="P216" s="87">
        <v>97366870.349083394</v>
      </c>
      <c r="Q216" s="87">
        <v>180824187.79115489</v>
      </c>
      <c r="R216" s="87">
        <f t="shared" si="6"/>
        <v>6599970.3001336493</v>
      </c>
      <c r="S216" s="87">
        <v>278191058.14023829</v>
      </c>
      <c r="T216" s="87">
        <f t="shared" si="7"/>
        <v>12164548.434135219</v>
      </c>
      <c r="U216" s="87"/>
      <c r="V216" s="115" t="s">
        <v>1257</v>
      </c>
      <c r="W216" s="115" t="s">
        <v>1257</v>
      </c>
      <c r="X216" s="115" t="s">
        <v>772</v>
      </c>
    </row>
    <row r="217" spans="1:24">
      <c r="A217" s="85"/>
      <c r="B217" s="85">
        <v>25</v>
      </c>
      <c r="C217" s="82">
        <v>3</v>
      </c>
      <c r="D217" s="82">
        <v>15</v>
      </c>
      <c r="E217" s="82"/>
      <c r="F217" s="83">
        <v>1512</v>
      </c>
      <c r="G217" s="83" t="s">
        <v>1095</v>
      </c>
      <c r="H217" s="86">
        <v>19.41</v>
      </c>
      <c r="I217" s="86">
        <v>32.450000000000003</v>
      </c>
      <c r="J217" s="86">
        <v>31.29</v>
      </c>
      <c r="K217" s="86"/>
      <c r="L217" s="117">
        <v>75.599999999999994</v>
      </c>
      <c r="M217" s="117">
        <v>139.33999999999997</v>
      </c>
      <c r="N217" s="87">
        <v>6600000</v>
      </c>
      <c r="O217" s="87">
        <v>278191058.14023829</v>
      </c>
      <c r="P217" s="87">
        <v>97366870.349083394</v>
      </c>
      <c r="Q217" s="87">
        <v>180824187.79115489</v>
      </c>
      <c r="R217" s="87">
        <f t="shared" si="6"/>
        <v>6599970.3001336493</v>
      </c>
      <c r="S217" s="87">
        <v>278191058.14023829</v>
      </c>
      <c r="T217" s="87">
        <f t="shared" si="7"/>
        <v>12164548.434135219</v>
      </c>
      <c r="U217" s="87"/>
      <c r="V217" s="115" t="s">
        <v>1257</v>
      </c>
      <c r="W217" s="115" t="s">
        <v>1257</v>
      </c>
      <c r="X217" s="115" t="s">
        <v>772</v>
      </c>
    </row>
    <row r="218" spans="1:24">
      <c r="A218" s="85"/>
      <c r="B218" s="85">
        <v>25</v>
      </c>
      <c r="C218" s="82">
        <v>3</v>
      </c>
      <c r="D218" s="82">
        <v>15</v>
      </c>
      <c r="E218" s="82"/>
      <c r="F218" s="83">
        <v>1513</v>
      </c>
      <c r="G218" s="83" t="s">
        <v>1095</v>
      </c>
      <c r="H218" s="86">
        <v>19.75</v>
      </c>
      <c r="I218" s="86">
        <v>33.03</v>
      </c>
      <c r="J218" s="86">
        <v>31.85</v>
      </c>
      <c r="K218" s="86"/>
      <c r="L218" s="117">
        <v>76.95</v>
      </c>
      <c r="M218" s="117">
        <v>141.83000000000001</v>
      </c>
      <c r="N218" s="87">
        <v>6600000</v>
      </c>
      <c r="O218" s="87">
        <v>283162320.76955658</v>
      </c>
      <c r="P218" s="87">
        <v>99106812.269344792</v>
      </c>
      <c r="Q218" s="87">
        <v>184055508.50021178</v>
      </c>
      <c r="R218" s="87">
        <f t="shared" si="6"/>
        <v>6599970.3001336502</v>
      </c>
      <c r="S218" s="87">
        <v>283162320.76955658</v>
      </c>
      <c r="T218" s="87">
        <f t="shared" si="7"/>
        <v>12164701.594125479</v>
      </c>
      <c r="U218" s="87"/>
      <c r="V218" s="115" t="s">
        <v>1257</v>
      </c>
      <c r="W218" s="115" t="s">
        <v>1257</v>
      </c>
      <c r="X218" s="115" t="s">
        <v>772</v>
      </c>
    </row>
    <row r="219" spans="1:24">
      <c r="A219" s="85"/>
      <c r="B219" s="85">
        <v>25</v>
      </c>
      <c r="C219" s="82">
        <v>1</v>
      </c>
      <c r="D219" s="82">
        <v>15</v>
      </c>
      <c r="E219" s="82"/>
      <c r="F219" s="83">
        <v>1514</v>
      </c>
      <c r="G219" s="83" t="s">
        <v>1095</v>
      </c>
      <c r="H219" s="86">
        <v>32.380000000000003</v>
      </c>
      <c r="I219" s="86">
        <v>54.14</v>
      </c>
      <c r="J219" s="86">
        <v>52.21</v>
      </c>
      <c r="K219" s="86"/>
      <c r="L219" s="117">
        <v>126.15</v>
      </c>
      <c r="M219" s="117">
        <v>232.5</v>
      </c>
      <c r="N219" s="87">
        <v>6200000</v>
      </c>
      <c r="O219" s="87">
        <v>436051787.76695502</v>
      </c>
      <c r="P219" s="87">
        <v>152618125.71843424</v>
      </c>
      <c r="Q219" s="87">
        <v>283433662.0485208</v>
      </c>
      <c r="R219" s="87">
        <f t="shared" si="6"/>
        <v>6199972.1001255494</v>
      </c>
      <c r="S219" s="87">
        <v>436051787.76695502</v>
      </c>
      <c r="T219" s="87">
        <f t="shared" si="7"/>
        <v>11426821.34981522</v>
      </c>
      <c r="U219" s="87"/>
      <c r="V219" s="115" t="s">
        <v>1257</v>
      </c>
      <c r="W219" s="115" t="s">
        <v>1257</v>
      </c>
      <c r="X219" s="115" t="s">
        <v>772</v>
      </c>
    </row>
    <row r="220" spans="1:24">
      <c r="A220" s="85"/>
      <c r="B220" s="85">
        <v>25</v>
      </c>
      <c r="C220" s="82">
        <v>3</v>
      </c>
      <c r="D220" s="82">
        <v>15</v>
      </c>
      <c r="E220" s="82"/>
      <c r="F220" s="83">
        <v>1515</v>
      </c>
      <c r="G220" s="83" t="s">
        <v>1095</v>
      </c>
      <c r="H220" s="86">
        <v>31.27</v>
      </c>
      <c r="I220" s="86">
        <v>52.28</v>
      </c>
      <c r="J220" s="86">
        <v>50.41</v>
      </c>
      <c r="K220" s="86"/>
      <c r="L220" s="117">
        <v>121.8</v>
      </c>
      <c r="M220" s="117">
        <v>224.48999999999998</v>
      </c>
      <c r="N220" s="87">
        <v>6600000</v>
      </c>
      <c r="O220" s="87">
        <v>448192268.13479334</v>
      </c>
      <c r="P220" s="87">
        <v>156867293.84717765</v>
      </c>
      <c r="Q220" s="87">
        <v>291324974.28761566</v>
      </c>
      <c r="R220" s="87">
        <f t="shared" si="6"/>
        <v>6599970.3001336502</v>
      </c>
      <c r="S220" s="87">
        <v>448192268.13479334</v>
      </c>
      <c r="T220" s="87">
        <f t="shared" si="7"/>
        <v>12164428.018694606</v>
      </c>
      <c r="U220" s="87"/>
      <c r="V220" s="115" t="s">
        <v>1257</v>
      </c>
      <c r="W220" s="115" t="s">
        <v>1257</v>
      </c>
      <c r="X220" s="115" t="s">
        <v>772</v>
      </c>
    </row>
    <row r="221" spans="1:24">
      <c r="A221" s="85"/>
      <c r="B221" s="85">
        <v>25</v>
      </c>
      <c r="C221" s="82">
        <v>3</v>
      </c>
      <c r="D221" s="82">
        <v>15</v>
      </c>
      <c r="E221" s="82"/>
      <c r="F221" s="83">
        <v>1516</v>
      </c>
      <c r="G221" s="83" t="s">
        <v>1095</v>
      </c>
      <c r="H221" s="86">
        <v>31.94</v>
      </c>
      <c r="I221" s="86">
        <v>53.4</v>
      </c>
      <c r="J221" s="86">
        <v>51.49</v>
      </c>
      <c r="K221" s="86"/>
      <c r="L221" s="117">
        <v>124.41</v>
      </c>
      <c r="M221" s="117">
        <v>229.3</v>
      </c>
      <c r="N221" s="87">
        <v>6600000</v>
      </c>
      <c r="O221" s="87">
        <v>457795389.92074537</v>
      </c>
      <c r="P221" s="87">
        <v>160228386.47226086</v>
      </c>
      <c r="Q221" s="87">
        <v>297567003.44848454</v>
      </c>
      <c r="R221" s="87">
        <f t="shared" si="6"/>
        <v>6599970.3001336493</v>
      </c>
      <c r="S221" s="87">
        <v>457795389.92074537</v>
      </c>
      <c r="T221" s="87">
        <f t="shared" si="7"/>
        <v>12164401.493615029</v>
      </c>
      <c r="U221" s="87"/>
      <c r="V221" s="115" t="s">
        <v>1257</v>
      </c>
      <c r="W221" s="115" t="s">
        <v>1257</v>
      </c>
      <c r="X221" s="115" t="s">
        <v>772</v>
      </c>
    </row>
  </sheetData>
  <phoneticPr fontId="3" type="noConversion"/>
  <pageMargins left="0" right="0" top="0" bottom="0" header="0.31496062992125984" footer="0.31496062992125984"/>
  <pageSetup paperSize="9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X236"/>
  <sheetViews>
    <sheetView workbookViewId="0">
      <selection activeCell="N1" sqref="N1:N1048576"/>
    </sheetView>
  </sheetViews>
  <sheetFormatPr defaultRowHeight="10.5"/>
  <cols>
    <col min="1" max="13" width="9.33203125" style="172"/>
    <col min="14" max="14" width="12.1640625" style="174" bestFit="1" customWidth="1"/>
    <col min="15" max="15" width="10" style="172" bestFit="1" customWidth="1"/>
    <col min="16" max="16" width="13.83203125" style="172" customWidth="1"/>
    <col min="17" max="17" width="10" style="172" bestFit="1" customWidth="1"/>
    <col min="18" max="18" width="9.33203125" style="172"/>
    <col min="19" max="19" width="10" style="172" bestFit="1" customWidth="1"/>
    <col min="20" max="16384" width="9.33203125" style="172"/>
  </cols>
  <sheetData>
    <row r="1" spans="1:24" s="171" customFormat="1" ht="21">
      <c r="A1" s="162" t="s">
        <v>842</v>
      </c>
      <c r="B1" s="162" t="s">
        <v>807</v>
      </c>
      <c r="C1" s="163" t="s">
        <v>738</v>
      </c>
      <c r="D1" s="164" t="s">
        <v>1253</v>
      </c>
      <c r="E1" s="165" t="s">
        <v>741</v>
      </c>
      <c r="F1" s="166" t="s">
        <v>740</v>
      </c>
      <c r="G1" s="166" t="s">
        <v>737</v>
      </c>
      <c r="H1" s="163" t="s">
        <v>1273</v>
      </c>
      <c r="I1" s="163" t="s">
        <v>1274</v>
      </c>
      <c r="J1" s="163" t="s">
        <v>1275</v>
      </c>
      <c r="K1" s="164" t="s">
        <v>1276</v>
      </c>
      <c r="L1" s="167" t="s">
        <v>1277</v>
      </c>
      <c r="M1" s="167" t="s">
        <v>1278</v>
      </c>
      <c r="N1" s="173" t="s">
        <v>730</v>
      </c>
      <c r="O1" s="168" t="s">
        <v>729</v>
      </c>
      <c r="P1" s="169" t="s">
        <v>728</v>
      </c>
      <c r="Q1" s="169" t="s">
        <v>727</v>
      </c>
      <c r="R1" s="169" t="s">
        <v>3719</v>
      </c>
      <c r="S1" s="168" t="s">
        <v>886</v>
      </c>
      <c r="T1" s="168" t="s">
        <v>3721</v>
      </c>
      <c r="U1" s="168" t="s">
        <v>1915</v>
      </c>
      <c r="V1" s="162" t="s">
        <v>456</v>
      </c>
      <c r="W1" s="162" t="s">
        <v>278</v>
      </c>
      <c r="X1" s="170" t="s">
        <v>119</v>
      </c>
    </row>
    <row r="2" spans="1:24">
      <c r="B2" s="172">
        <v>32</v>
      </c>
      <c r="C2" s="172">
        <v>5</v>
      </c>
      <c r="D2" s="172">
        <v>-4</v>
      </c>
      <c r="F2" s="172" t="s">
        <v>2044</v>
      </c>
      <c r="G2" s="172">
        <v>1</v>
      </c>
      <c r="H2" s="172">
        <v>21.925000000000001</v>
      </c>
      <c r="I2" s="172">
        <v>41.207999999999998</v>
      </c>
      <c r="J2" s="172">
        <v>39.97</v>
      </c>
      <c r="L2" s="172">
        <v>82.456000000000003</v>
      </c>
      <c r="M2" s="172">
        <v>163.63400000000001</v>
      </c>
      <c r="N2" s="174">
        <v>2000028.8893061788</v>
      </c>
      <c r="O2" s="172">
        <v>99000000</v>
      </c>
      <c r="P2" s="172">
        <v>39290000</v>
      </c>
      <c r="Q2" s="172">
        <v>59710000</v>
      </c>
      <c r="R2" s="172">
        <v>2000028.8893061788</v>
      </c>
      <c r="S2" s="172">
        <v>99000000</v>
      </c>
      <c r="T2" s="172">
        <v>3969058.9802164459</v>
      </c>
      <c r="X2" s="172" t="s">
        <v>772</v>
      </c>
    </row>
    <row r="3" spans="1:24">
      <c r="B3" s="172">
        <v>32</v>
      </c>
      <c r="C3" s="172">
        <v>5</v>
      </c>
      <c r="D3" s="172">
        <v>-4</v>
      </c>
      <c r="F3" s="172" t="s">
        <v>2045</v>
      </c>
      <c r="G3" s="172">
        <v>1</v>
      </c>
      <c r="H3" s="172">
        <v>37.659999999999997</v>
      </c>
      <c r="I3" s="172">
        <v>70.778999999999996</v>
      </c>
      <c r="J3" s="172">
        <v>68.652000000000001</v>
      </c>
      <c r="L3" s="172">
        <v>141.62899999999999</v>
      </c>
      <c r="M3" s="172">
        <v>281.06</v>
      </c>
      <c r="N3" s="174">
        <v>1999984.7095970213</v>
      </c>
      <c r="O3" s="172">
        <v>170040000</v>
      </c>
      <c r="P3" s="172">
        <v>67490000</v>
      </c>
      <c r="Q3" s="172">
        <v>102550000</v>
      </c>
      <c r="R3" s="172">
        <v>1999984.7095970213</v>
      </c>
      <c r="S3" s="172">
        <v>170040000</v>
      </c>
      <c r="T3" s="172">
        <v>3968930.8155768868</v>
      </c>
      <c r="X3" s="172" t="s">
        <v>772</v>
      </c>
    </row>
    <row r="4" spans="1:24">
      <c r="B4" s="172">
        <v>32</v>
      </c>
      <c r="C4" s="172">
        <v>5</v>
      </c>
      <c r="D4" s="172">
        <v>-4</v>
      </c>
      <c r="F4" s="172" t="s">
        <v>2046</v>
      </c>
      <c r="G4" s="172">
        <v>1</v>
      </c>
      <c r="H4" s="172">
        <v>31.591999999999999</v>
      </c>
      <c r="I4" s="172">
        <v>59.375</v>
      </c>
      <c r="J4" s="172">
        <v>57.591000000000001</v>
      </c>
      <c r="L4" s="172">
        <v>118.809</v>
      </c>
      <c r="M4" s="172">
        <v>235.77500000000001</v>
      </c>
      <c r="N4" s="174">
        <v>1999945.6688904448</v>
      </c>
      <c r="O4" s="172">
        <v>142640000</v>
      </c>
      <c r="P4" s="172">
        <v>56610000</v>
      </c>
      <c r="Q4" s="172">
        <v>86030000</v>
      </c>
      <c r="R4" s="172">
        <v>1999945.6688904448</v>
      </c>
      <c r="S4" s="172">
        <v>142640000</v>
      </c>
      <c r="T4" s="172">
        <v>3968867.594901436</v>
      </c>
      <c r="X4" s="172" t="s">
        <v>772</v>
      </c>
    </row>
    <row r="5" spans="1:24">
      <c r="B5" s="172">
        <v>32</v>
      </c>
      <c r="C5" s="172">
        <v>5</v>
      </c>
      <c r="D5" s="172">
        <v>-3</v>
      </c>
      <c r="F5" s="172" t="s">
        <v>1922</v>
      </c>
      <c r="G5" s="172">
        <v>1</v>
      </c>
      <c r="H5" s="172">
        <v>13.266</v>
      </c>
      <c r="I5" s="172">
        <v>24.933</v>
      </c>
      <c r="J5" s="172">
        <v>24.184000000000001</v>
      </c>
      <c r="L5" s="172">
        <v>49.890999999999998</v>
      </c>
      <c r="M5" s="172">
        <v>99.00800000000001</v>
      </c>
      <c r="N5" s="174">
        <v>2300173.0889431424</v>
      </c>
      <c r="O5" s="172">
        <v>68890000</v>
      </c>
      <c r="P5" s="172">
        <v>27340000</v>
      </c>
      <c r="Q5" s="172">
        <v>41550000</v>
      </c>
      <c r="R5" s="172">
        <v>2300173.0889431424</v>
      </c>
      <c r="S5" s="172">
        <v>68890000</v>
      </c>
      <c r="T5" s="172">
        <v>4564661.7063214341</v>
      </c>
      <c r="X5" s="172" t="s">
        <v>772</v>
      </c>
    </row>
    <row r="6" spans="1:24">
      <c r="B6" s="172">
        <v>32</v>
      </c>
      <c r="C6" s="172">
        <v>5</v>
      </c>
      <c r="D6" s="172">
        <v>-3</v>
      </c>
      <c r="F6" s="172" t="s">
        <v>1923</v>
      </c>
      <c r="G6" s="172">
        <v>1</v>
      </c>
      <c r="H6" s="172">
        <v>9.7750000000000004</v>
      </c>
      <c r="I6" s="172">
        <v>18.370999999999999</v>
      </c>
      <c r="J6" s="172">
        <v>17.82</v>
      </c>
      <c r="L6" s="172">
        <v>36.761000000000003</v>
      </c>
      <c r="M6" s="172">
        <v>72.951999999999998</v>
      </c>
      <c r="N6" s="174">
        <v>2299712.0715171937</v>
      </c>
      <c r="O6" s="172">
        <v>50750000</v>
      </c>
      <c r="P6" s="172">
        <v>20140000</v>
      </c>
      <c r="Q6" s="172">
        <v>30610000</v>
      </c>
      <c r="R6" s="172">
        <v>2299712.0715171937</v>
      </c>
      <c r="S6" s="172">
        <v>50750000</v>
      </c>
      <c r="T6" s="172">
        <v>4563765.8127178885</v>
      </c>
      <c r="X6" s="172" t="s">
        <v>772</v>
      </c>
    </row>
    <row r="7" spans="1:24">
      <c r="B7" s="172">
        <v>32</v>
      </c>
      <c r="C7" s="172">
        <v>5</v>
      </c>
      <c r="D7" s="172">
        <v>-2</v>
      </c>
      <c r="F7" s="172" t="s">
        <v>1924</v>
      </c>
      <c r="G7" s="172">
        <v>1</v>
      </c>
      <c r="H7" s="172">
        <v>18.581</v>
      </c>
      <c r="I7" s="172">
        <v>34.921999999999997</v>
      </c>
      <c r="J7" s="172">
        <v>33.872999999999998</v>
      </c>
      <c r="L7" s="172">
        <v>69.879000000000005</v>
      </c>
      <c r="M7" s="172">
        <v>138.67400000000001</v>
      </c>
      <c r="N7" s="174">
        <v>2499947.2572393757</v>
      </c>
      <c r="O7" s="172">
        <v>104870000</v>
      </c>
      <c r="P7" s="172">
        <v>41620000</v>
      </c>
      <c r="Q7" s="172">
        <v>63250000</v>
      </c>
      <c r="R7" s="172">
        <v>2499947.2572393757</v>
      </c>
      <c r="S7" s="172">
        <v>104870000</v>
      </c>
      <c r="T7" s="172">
        <v>4961114.0106528886</v>
      </c>
      <c r="X7" s="172" t="s">
        <v>772</v>
      </c>
    </row>
    <row r="8" spans="1:24">
      <c r="B8" s="172">
        <v>32</v>
      </c>
      <c r="C8" s="172">
        <v>5</v>
      </c>
      <c r="D8" s="172">
        <v>-2</v>
      </c>
      <c r="F8" s="172" t="s">
        <v>1925</v>
      </c>
      <c r="G8" s="172">
        <v>1</v>
      </c>
      <c r="H8" s="172">
        <v>23.603000000000002</v>
      </c>
      <c r="I8" s="172">
        <v>44.36</v>
      </c>
      <c r="J8" s="172">
        <v>43.027999999999999</v>
      </c>
      <c r="L8" s="172">
        <v>88.763999999999996</v>
      </c>
      <c r="M8" s="172">
        <v>176.15199999999999</v>
      </c>
      <c r="N8" s="174">
        <v>2499907.1050208705</v>
      </c>
      <c r="O8" s="172">
        <v>133210000</v>
      </c>
      <c r="P8" s="172">
        <v>52870000</v>
      </c>
      <c r="Q8" s="172">
        <v>80340000</v>
      </c>
      <c r="R8" s="172">
        <v>2499907.1050208705</v>
      </c>
      <c r="S8" s="172">
        <v>133210000</v>
      </c>
      <c r="T8" s="172">
        <v>4961061.2000770178</v>
      </c>
      <c r="X8" s="172" t="s">
        <v>772</v>
      </c>
    </row>
    <row r="9" spans="1:24">
      <c r="B9" s="172">
        <v>32</v>
      </c>
      <c r="C9" s="172">
        <v>3</v>
      </c>
      <c r="D9" s="172">
        <v>-1</v>
      </c>
      <c r="F9" s="172" t="s">
        <v>3734</v>
      </c>
      <c r="G9" s="172">
        <v>1</v>
      </c>
      <c r="H9" s="172">
        <v>19.013999999999999</v>
      </c>
      <c r="I9" s="172">
        <v>35.735999999999997</v>
      </c>
      <c r="J9" s="172">
        <v>34.661999999999999</v>
      </c>
      <c r="L9" s="172">
        <v>71.507000000000005</v>
      </c>
      <c r="M9" s="172">
        <v>141.905</v>
      </c>
      <c r="N9" s="174">
        <v>9049937.6692764722</v>
      </c>
      <c r="O9" s="172">
        <v>388480000</v>
      </c>
      <c r="P9" s="172">
        <v>154180000</v>
      </c>
      <c r="Q9" s="172">
        <v>234300000</v>
      </c>
      <c r="R9" s="172">
        <v>9049937.6692764722</v>
      </c>
      <c r="S9" s="172">
        <v>388480000</v>
      </c>
      <c r="T9" s="172">
        <v>17959520.116333753</v>
      </c>
      <c r="X9" s="172" t="s">
        <v>772</v>
      </c>
    </row>
    <row r="10" spans="1:24">
      <c r="B10" s="172">
        <v>32</v>
      </c>
      <c r="C10" s="172">
        <v>3</v>
      </c>
      <c r="D10" s="172">
        <v>-1</v>
      </c>
      <c r="F10" s="172" t="s">
        <v>3735</v>
      </c>
      <c r="G10" s="172">
        <v>1</v>
      </c>
      <c r="H10" s="172">
        <v>13.242000000000001</v>
      </c>
      <c r="I10" s="172">
        <v>24.888000000000002</v>
      </c>
      <c r="J10" s="172">
        <v>24.14</v>
      </c>
      <c r="L10" s="172">
        <v>49.8</v>
      </c>
      <c r="M10" s="172">
        <v>98.828000000000003</v>
      </c>
      <c r="N10" s="174">
        <v>8999691.2575717997</v>
      </c>
      <c r="O10" s="172">
        <v>269050000</v>
      </c>
      <c r="P10" s="172">
        <v>106780000</v>
      </c>
      <c r="Q10" s="172">
        <v>162270000</v>
      </c>
      <c r="R10" s="172">
        <v>8999691.2575717997</v>
      </c>
      <c r="S10" s="172">
        <v>269050000</v>
      </c>
      <c r="T10" s="172">
        <v>17859869.228982046</v>
      </c>
      <c r="X10" s="172" t="s">
        <v>772</v>
      </c>
    </row>
    <row r="11" spans="1:24">
      <c r="B11" s="172">
        <v>32</v>
      </c>
      <c r="C11" s="172">
        <v>3</v>
      </c>
      <c r="D11" s="172">
        <v>-1</v>
      </c>
      <c r="F11" s="172" t="s">
        <v>3736</v>
      </c>
      <c r="G11" s="172">
        <v>1</v>
      </c>
      <c r="H11" s="172">
        <v>13.242000000000001</v>
      </c>
      <c r="I11" s="172">
        <v>24.888000000000002</v>
      </c>
      <c r="J11" s="172">
        <v>24.14</v>
      </c>
      <c r="L11" s="172">
        <v>49.8</v>
      </c>
      <c r="M11" s="172">
        <v>98.828000000000003</v>
      </c>
      <c r="N11" s="174">
        <v>8999691.2575717997</v>
      </c>
      <c r="O11" s="172">
        <v>269050000</v>
      </c>
      <c r="P11" s="172">
        <v>106780000</v>
      </c>
      <c r="Q11" s="172">
        <v>162270000</v>
      </c>
      <c r="R11" s="172">
        <v>8999691.2575717997</v>
      </c>
      <c r="S11" s="172">
        <v>269050000</v>
      </c>
      <c r="T11" s="172">
        <v>17859869.228982046</v>
      </c>
      <c r="X11" s="172" t="s">
        <v>772</v>
      </c>
    </row>
    <row r="12" spans="1:24">
      <c r="B12" s="172">
        <v>32</v>
      </c>
      <c r="C12" s="172">
        <v>3</v>
      </c>
      <c r="D12" s="172">
        <v>-1</v>
      </c>
      <c r="F12" s="172" t="s">
        <v>3737</v>
      </c>
      <c r="G12" s="172">
        <v>1</v>
      </c>
      <c r="H12" s="172">
        <v>13.19</v>
      </c>
      <c r="I12" s="172">
        <v>24.791</v>
      </c>
      <c r="J12" s="172">
        <v>24.045999999999999</v>
      </c>
      <c r="L12" s="172">
        <v>49.606000000000002</v>
      </c>
      <c r="M12" s="172">
        <v>98.442999999999998</v>
      </c>
      <c r="N12" s="174">
        <v>9049999.3997449391</v>
      </c>
      <c r="O12" s="172">
        <v>269500000</v>
      </c>
      <c r="P12" s="172">
        <v>106960000</v>
      </c>
      <c r="Q12" s="172">
        <v>162540000</v>
      </c>
      <c r="R12" s="172">
        <v>9049999.3997449391</v>
      </c>
      <c r="S12" s="172">
        <v>269500000</v>
      </c>
      <c r="T12" s="172">
        <v>17959704.287971031</v>
      </c>
      <c r="X12" s="172" t="s">
        <v>772</v>
      </c>
    </row>
    <row r="13" spans="1:24">
      <c r="B13" s="172">
        <v>32</v>
      </c>
      <c r="C13" s="172">
        <v>3</v>
      </c>
      <c r="D13" s="172">
        <v>-1</v>
      </c>
      <c r="F13" s="172" t="s">
        <v>3738</v>
      </c>
      <c r="G13" s="172">
        <v>1</v>
      </c>
      <c r="H13" s="172">
        <v>9.9450000000000003</v>
      </c>
      <c r="I13" s="172">
        <v>18.690999999999999</v>
      </c>
      <c r="J13" s="172">
        <v>18.129000000000001</v>
      </c>
      <c r="L13" s="172">
        <v>37.4</v>
      </c>
      <c r="M13" s="172">
        <v>74.22</v>
      </c>
      <c r="N13" s="174">
        <v>9249695.4553249124</v>
      </c>
      <c r="O13" s="172">
        <v>207670000</v>
      </c>
      <c r="P13" s="172">
        <v>82420000</v>
      </c>
      <c r="Q13" s="172">
        <v>125250000</v>
      </c>
      <c r="R13" s="172">
        <v>9249695.4553249124</v>
      </c>
      <c r="S13" s="172">
        <v>207670000</v>
      </c>
      <c r="T13" s="172">
        <v>18355946.435674194</v>
      </c>
      <c r="X13" s="172" t="s">
        <v>772</v>
      </c>
    </row>
    <row r="14" spans="1:24">
      <c r="B14" s="172">
        <v>32</v>
      </c>
      <c r="C14" s="172">
        <v>3</v>
      </c>
      <c r="D14" s="172">
        <v>-1</v>
      </c>
      <c r="F14" s="172" t="s">
        <v>3739</v>
      </c>
      <c r="G14" s="172">
        <v>1</v>
      </c>
      <c r="H14" s="172">
        <v>10.38</v>
      </c>
      <c r="I14" s="172">
        <v>19.507999999999999</v>
      </c>
      <c r="J14" s="172">
        <v>18.922000000000001</v>
      </c>
      <c r="L14" s="172">
        <v>39.036000000000001</v>
      </c>
      <c r="M14" s="172">
        <v>77.465999999999994</v>
      </c>
      <c r="N14" s="174">
        <v>14999915.718823487</v>
      </c>
      <c r="O14" s="172">
        <v>351500000</v>
      </c>
      <c r="P14" s="172">
        <v>139510000</v>
      </c>
      <c r="Q14" s="172">
        <v>211990000</v>
      </c>
      <c r="R14" s="172">
        <v>14999915.718823487</v>
      </c>
      <c r="S14" s="172">
        <v>351500000</v>
      </c>
      <c r="T14" s="172">
        <v>29766970.772476181</v>
      </c>
      <c r="X14" s="172" t="s">
        <v>772</v>
      </c>
    </row>
    <row r="15" spans="1:24">
      <c r="B15" s="172">
        <v>32</v>
      </c>
      <c r="C15" s="172">
        <v>3</v>
      </c>
      <c r="D15" s="172">
        <v>-1</v>
      </c>
      <c r="F15" s="172" t="s">
        <v>3740</v>
      </c>
      <c r="G15" s="172">
        <v>1</v>
      </c>
      <c r="H15" s="172">
        <v>33.408999999999999</v>
      </c>
      <c r="I15" s="172">
        <v>62.790999999999997</v>
      </c>
      <c r="J15" s="172">
        <v>60.905000000000001</v>
      </c>
      <c r="L15" s="172">
        <v>125.64400000000001</v>
      </c>
      <c r="M15" s="172">
        <v>249.34</v>
      </c>
      <c r="N15" s="174">
        <v>8699992.7743126154</v>
      </c>
      <c r="O15" s="172">
        <v>656200000</v>
      </c>
      <c r="P15" s="172">
        <v>260430000</v>
      </c>
      <c r="Q15" s="172">
        <v>395770000</v>
      </c>
      <c r="R15" s="172">
        <v>8699992.7743126154</v>
      </c>
      <c r="S15" s="172">
        <v>656200000</v>
      </c>
      <c r="T15" s="172">
        <v>17265099.792645149</v>
      </c>
      <c r="X15" s="172" t="s">
        <v>772</v>
      </c>
    </row>
    <row r="16" spans="1:24">
      <c r="B16" s="172">
        <v>32</v>
      </c>
      <c r="C16" s="172">
        <v>3</v>
      </c>
      <c r="D16" s="172">
        <v>-1</v>
      </c>
      <c r="F16" s="172" t="s">
        <v>3741</v>
      </c>
      <c r="G16" s="172">
        <v>1</v>
      </c>
      <c r="H16" s="172">
        <v>27.654</v>
      </c>
      <c r="I16" s="172">
        <v>51.973999999999997</v>
      </c>
      <c r="J16" s="172">
        <v>50.412999999999997</v>
      </c>
      <c r="L16" s="172">
        <v>104</v>
      </c>
      <c r="M16" s="172">
        <v>206.387</v>
      </c>
      <c r="N16" s="174">
        <v>9499925.6591974963</v>
      </c>
      <c r="O16" s="172">
        <v>593100000</v>
      </c>
      <c r="P16" s="172">
        <v>235390000</v>
      </c>
      <c r="Q16" s="172">
        <v>357710000</v>
      </c>
      <c r="R16" s="172">
        <v>9499925.6591974963</v>
      </c>
      <c r="S16" s="172">
        <v>593100000</v>
      </c>
      <c r="T16" s="172">
        <v>18852511.125238396</v>
      </c>
      <c r="X16" s="172" t="s">
        <v>772</v>
      </c>
    </row>
    <row r="17" spans="2:24">
      <c r="B17" s="172">
        <v>32</v>
      </c>
      <c r="C17" s="172">
        <v>3</v>
      </c>
      <c r="D17" s="172">
        <v>-1</v>
      </c>
      <c r="F17" s="172" t="s">
        <v>3742</v>
      </c>
      <c r="G17" s="172">
        <v>1</v>
      </c>
      <c r="H17" s="172">
        <v>27.654</v>
      </c>
      <c r="I17" s="172">
        <v>51.973999999999997</v>
      </c>
      <c r="J17" s="172">
        <v>50.412999999999997</v>
      </c>
      <c r="L17" s="172">
        <v>104</v>
      </c>
      <c r="M17" s="172">
        <v>206.387</v>
      </c>
      <c r="N17" s="174">
        <v>9899880.3779804353</v>
      </c>
      <c r="O17" s="172">
        <v>618070000</v>
      </c>
      <c r="P17" s="172">
        <v>245300000</v>
      </c>
      <c r="Q17" s="172">
        <v>372770000</v>
      </c>
      <c r="R17" s="172">
        <v>9899880.3779804353</v>
      </c>
      <c r="S17" s="172">
        <v>618070000</v>
      </c>
      <c r="T17" s="172">
        <v>19646217.41894469</v>
      </c>
      <c r="X17" s="172" t="s">
        <v>772</v>
      </c>
    </row>
    <row r="18" spans="2:24">
      <c r="B18" s="172">
        <v>32</v>
      </c>
      <c r="C18" s="172">
        <v>3</v>
      </c>
      <c r="D18" s="172">
        <v>-1</v>
      </c>
      <c r="F18" s="172" t="s">
        <v>3743</v>
      </c>
      <c r="G18" s="172">
        <v>1</v>
      </c>
      <c r="H18" s="172">
        <v>29.728000000000002</v>
      </c>
      <c r="I18" s="172">
        <v>55.872</v>
      </c>
      <c r="J18" s="172">
        <v>54.194000000000003</v>
      </c>
      <c r="L18" s="172">
        <v>111.8</v>
      </c>
      <c r="M18" s="172">
        <v>221.86599999999999</v>
      </c>
      <c r="N18" s="174">
        <v>13000029.129338959</v>
      </c>
      <c r="O18" s="172">
        <v>872490000</v>
      </c>
      <c r="P18" s="172">
        <v>346280000</v>
      </c>
      <c r="Q18" s="172">
        <v>526210000</v>
      </c>
      <c r="R18" s="172">
        <v>13000029.129338959</v>
      </c>
      <c r="S18" s="172">
        <v>872490000</v>
      </c>
      <c r="T18" s="172">
        <v>25798429.899909817</v>
      </c>
      <c r="X18" s="172" t="s">
        <v>772</v>
      </c>
    </row>
    <row r="19" spans="2:24">
      <c r="B19" s="172">
        <v>32</v>
      </c>
      <c r="C19" s="172">
        <v>3</v>
      </c>
      <c r="D19" s="172">
        <v>-1</v>
      </c>
      <c r="F19" s="172" t="s">
        <v>3744</v>
      </c>
      <c r="G19" s="172">
        <v>1</v>
      </c>
      <c r="H19" s="172">
        <v>23.553999999999998</v>
      </c>
      <c r="I19" s="172">
        <v>44.268000000000001</v>
      </c>
      <c r="J19" s="172">
        <v>42.938000000000002</v>
      </c>
      <c r="L19" s="172">
        <v>88.58</v>
      </c>
      <c r="M19" s="172">
        <v>175.786</v>
      </c>
      <c r="N19" s="174">
        <v>19999900.329598736</v>
      </c>
      <c r="O19" s="172">
        <v>1063500000</v>
      </c>
      <c r="P19" s="172">
        <v>422090000</v>
      </c>
      <c r="Q19" s="172">
        <v>641410000</v>
      </c>
      <c r="R19" s="172">
        <v>19999900.329598736</v>
      </c>
      <c r="S19" s="172">
        <v>1063500000</v>
      </c>
      <c r="T19" s="172">
        <v>39689574.16277764</v>
      </c>
      <c r="X19" s="172" t="s">
        <v>772</v>
      </c>
    </row>
    <row r="20" spans="2:24">
      <c r="B20" s="172">
        <v>32</v>
      </c>
      <c r="C20" s="172">
        <v>3</v>
      </c>
      <c r="D20" s="172">
        <v>-1</v>
      </c>
      <c r="F20" s="172" t="s">
        <v>3745</v>
      </c>
      <c r="G20" s="172">
        <v>1</v>
      </c>
      <c r="H20" s="172">
        <v>21.91</v>
      </c>
      <c r="I20" s="172">
        <v>41.18</v>
      </c>
      <c r="J20" s="172">
        <v>39.942999999999998</v>
      </c>
      <c r="L20" s="172">
        <v>82.4</v>
      </c>
      <c r="M20" s="172">
        <v>163.523</v>
      </c>
      <c r="N20" s="174">
        <v>15999973.314846452</v>
      </c>
      <c r="O20" s="172">
        <v>791450000</v>
      </c>
      <c r="P20" s="172">
        <v>314110000</v>
      </c>
      <c r="Q20" s="172">
        <v>477340000</v>
      </c>
      <c r="R20" s="172">
        <v>15999973.314846452</v>
      </c>
      <c r="S20" s="172">
        <v>791450000</v>
      </c>
      <c r="T20" s="172">
        <v>31751985.878199469</v>
      </c>
      <c r="X20" s="172" t="s">
        <v>772</v>
      </c>
    </row>
    <row r="21" spans="2:24">
      <c r="B21" s="172">
        <v>32</v>
      </c>
      <c r="C21" s="172">
        <v>3</v>
      </c>
      <c r="D21" s="172">
        <v>-1</v>
      </c>
      <c r="F21" s="172" t="s">
        <v>3746</v>
      </c>
      <c r="G21" s="172">
        <v>1</v>
      </c>
      <c r="H21" s="172">
        <v>21.91</v>
      </c>
      <c r="I21" s="172">
        <v>41.18</v>
      </c>
      <c r="J21" s="172">
        <v>39.942999999999998</v>
      </c>
      <c r="L21" s="172">
        <v>82.4</v>
      </c>
      <c r="M21" s="172">
        <v>163.523</v>
      </c>
      <c r="N21" s="174">
        <v>15999973.314846452</v>
      </c>
      <c r="O21" s="172">
        <v>791450000</v>
      </c>
      <c r="P21" s="172">
        <v>314110000</v>
      </c>
      <c r="Q21" s="172">
        <v>477340000</v>
      </c>
      <c r="R21" s="172">
        <v>15999973.314846452</v>
      </c>
      <c r="S21" s="172">
        <v>791450000</v>
      </c>
      <c r="T21" s="172">
        <v>31751985.878199469</v>
      </c>
      <c r="X21" s="172" t="s">
        <v>772</v>
      </c>
    </row>
    <row r="22" spans="2:24">
      <c r="B22" s="172">
        <v>32</v>
      </c>
      <c r="C22" s="172">
        <v>3</v>
      </c>
      <c r="D22" s="172">
        <v>-1</v>
      </c>
      <c r="F22" s="172" t="s">
        <v>3747</v>
      </c>
      <c r="G22" s="172">
        <v>1</v>
      </c>
      <c r="H22" s="172">
        <v>15.885</v>
      </c>
      <c r="I22" s="172">
        <v>29.855</v>
      </c>
      <c r="J22" s="172">
        <v>28.957999999999998</v>
      </c>
      <c r="L22" s="172">
        <v>59.74</v>
      </c>
      <c r="M22" s="172">
        <v>118.55300000000001</v>
      </c>
      <c r="N22" s="174">
        <v>19999842.452861164</v>
      </c>
      <c r="O22" s="172">
        <v>717240000</v>
      </c>
      <c r="P22" s="172">
        <v>284660000</v>
      </c>
      <c r="Q22" s="172">
        <v>432580000</v>
      </c>
      <c r="R22" s="172">
        <v>19999842.452861164</v>
      </c>
      <c r="S22" s="172">
        <v>717240000</v>
      </c>
      <c r="T22" s="172">
        <v>39689342.522833109</v>
      </c>
      <c r="X22" s="172" t="s">
        <v>772</v>
      </c>
    </row>
    <row r="23" spans="2:24">
      <c r="B23" s="172">
        <v>32</v>
      </c>
      <c r="C23" s="172">
        <v>3</v>
      </c>
      <c r="D23" s="172">
        <v>-1</v>
      </c>
      <c r="F23" s="172" t="s">
        <v>3748</v>
      </c>
      <c r="G23" s="172">
        <v>1</v>
      </c>
      <c r="H23" s="172">
        <v>24.378</v>
      </c>
      <c r="I23" s="172">
        <v>45.817</v>
      </c>
      <c r="J23" s="172">
        <v>44.441000000000003</v>
      </c>
      <c r="L23" s="172">
        <v>91.68</v>
      </c>
      <c r="M23" s="172">
        <v>181.93800000000002</v>
      </c>
      <c r="N23" s="174">
        <v>8000000.7267937697</v>
      </c>
      <c r="O23" s="172">
        <v>440290000</v>
      </c>
      <c r="P23" s="172">
        <v>174740000</v>
      </c>
      <c r="Q23" s="172">
        <v>265550000</v>
      </c>
      <c r="R23" s="172">
        <v>8000000.7267937697</v>
      </c>
      <c r="S23" s="172">
        <v>440290000</v>
      </c>
      <c r="T23" s="172">
        <v>15875917.672681119</v>
      </c>
      <c r="X23" s="172" t="s">
        <v>772</v>
      </c>
    </row>
    <row r="24" spans="2:24">
      <c r="B24" s="172">
        <v>32</v>
      </c>
      <c r="C24" s="172">
        <v>3</v>
      </c>
      <c r="D24" s="172">
        <v>-1</v>
      </c>
      <c r="F24" s="172" t="s">
        <v>3749</v>
      </c>
      <c r="G24" s="172">
        <v>1</v>
      </c>
      <c r="H24" s="172">
        <v>18.126999999999999</v>
      </c>
      <c r="I24" s="172">
        <v>34.068000000000005</v>
      </c>
      <c r="J24" s="172">
        <v>33.046999999999997</v>
      </c>
      <c r="L24" s="172">
        <v>68.171999999999997</v>
      </c>
      <c r="M24" s="172">
        <v>135.28700000000001</v>
      </c>
      <c r="N24" s="174">
        <v>14999883.626648141</v>
      </c>
      <c r="O24" s="172">
        <v>613860000</v>
      </c>
      <c r="P24" s="172">
        <v>243630000</v>
      </c>
      <c r="Q24" s="172">
        <v>370230000</v>
      </c>
      <c r="R24" s="172">
        <v>14999883.626648141</v>
      </c>
      <c r="S24" s="172">
        <v>613860000</v>
      </c>
      <c r="T24" s="172">
        <v>29767195.567070752</v>
      </c>
      <c r="X24" s="172" t="s">
        <v>772</v>
      </c>
    </row>
    <row r="25" spans="2:24">
      <c r="B25" s="172">
        <v>32</v>
      </c>
      <c r="C25" s="172">
        <v>3</v>
      </c>
      <c r="D25" s="172">
        <v>-1</v>
      </c>
      <c r="F25" s="172" t="s">
        <v>3750</v>
      </c>
      <c r="G25" s="172">
        <v>1</v>
      </c>
      <c r="H25" s="172">
        <v>11.743</v>
      </c>
      <c r="I25" s="172">
        <v>22.071000000000002</v>
      </c>
      <c r="J25" s="172">
        <v>21.409000000000002</v>
      </c>
      <c r="L25" s="172">
        <v>44.162999999999997</v>
      </c>
      <c r="M25" s="172">
        <v>87.643000000000001</v>
      </c>
      <c r="N25" s="174">
        <v>19999994.342186272</v>
      </c>
      <c r="O25" s="172">
        <v>530240000</v>
      </c>
      <c r="P25" s="172">
        <v>210440000</v>
      </c>
      <c r="Q25" s="172">
        <v>319800000</v>
      </c>
      <c r="R25" s="172">
        <v>19999994.342186272</v>
      </c>
      <c r="S25" s="172">
        <v>530240000</v>
      </c>
      <c r="T25" s="172">
        <v>39690680.074547283</v>
      </c>
      <c r="X25" s="172" t="s">
        <v>772</v>
      </c>
    </row>
    <row r="26" spans="2:24">
      <c r="B26" s="172">
        <v>32</v>
      </c>
      <c r="C26" s="172">
        <v>3</v>
      </c>
      <c r="D26" s="172">
        <v>1</v>
      </c>
      <c r="F26" s="172" t="s">
        <v>3955</v>
      </c>
      <c r="G26" s="172">
        <v>1</v>
      </c>
      <c r="H26" s="172">
        <v>23.28</v>
      </c>
      <c r="I26" s="172">
        <v>43.753</v>
      </c>
      <c r="J26" s="172">
        <v>42.439</v>
      </c>
      <c r="L26" s="172">
        <v>87.55</v>
      </c>
      <c r="M26" s="172">
        <v>173.74200000000002</v>
      </c>
      <c r="N26" s="174">
        <v>8900058.9931437243</v>
      </c>
      <c r="O26" s="172">
        <v>467760000</v>
      </c>
      <c r="P26" s="172">
        <v>185650000</v>
      </c>
      <c r="Q26" s="172">
        <v>282110000</v>
      </c>
      <c r="R26" s="172">
        <v>8900058.9931437243</v>
      </c>
      <c r="S26" s="172">
        <v>467760000</v>
      </c>
      <c r="T26" s="172">
        <v>17662067.956445199</v>
      </c>
      <c r="X26" s="172" t="s">
        <v>772</v>
      </c>
    </row>
    <row r="27" spans="2:24">
      <c r="B27" s="172">
        <v>32</v>
      </c>
      <c r="C27" s="172">
        <v>3</v>
      </c>
      <c r="D27" s="172">
        <v>1</v>
      </c>
      <c r="F27" s="172" t="s">
        <v>3956</v>
      </c>
      <c r="G27" s="172">
        <v>1</v>
      </c>
      <c r="H27" s="172">
        <v>23.553999999999998</v>
      </c>
      <c r="I27" s="172">
        <v>44.268000000000001</v>
      </c>
      <c r="J27" s="172">
        <v>42.938000000000002</v>
      </c>
      <c r="L27" s="172">
        <v>88.58</v>
      </c>
      <c r="M27" s="172">
        <v>175.786</v>
      </c>
      <c r="N27" s="174">
        <v>10000138.222160248</v>
      </c>
      <c r="O27" s="172">
        <v>531760000</v>
      </c>
      <c r="P27" s="172">
        <v>211050000</v>
      </c>
      <c r="Q27" s="172">
        <v>320710000</v>
      </c>
      <c r="R27" s="172">
        <v>10000138.222160248</v>
      </c>
      <c r="S27" s="172">
        <v>531760000</v>
      </c>
      <c r="T27" s="172">
        <v>19845160.279077232</v>
      </c>
      <c r="X27" s="172" t="s">
        <v>772</v>
      </c>
    </row>
    <row r="28" spans="2:24">
      <c r="B28" s="172">
        <v>32</v>
      </c>
      <c r="C28" s="172">
        <v>3</v>
      </c>
      <c r="D28" s="172">
        <v>1</v>
      </c>
      <c r="F28" s="172" t="s">
        <v>3957</v>
      </c>
      <c r="G28" s="172">
        <v>1</v>
      </c>
      <c r="H28" s="172">
        <v>23.553999999999998</v>
      </c>
      <c r="I28" s="172">
        <v>44.268000000000001</v>
      </c>
      <c r="J28" s="172">
        <v>42.938000000000002</v>
      </c>
      <c r="L28" s="172">
        <v>88.58</v>
      </c>
      <c r="M28" s="172">
        <v>175.786</v>
      </c>
      <c r="N28" s="174">
        <v>11999940.197759241</v>
      </c>
      <c r="O28" s="172">
        <v>638100000</v>
      </c>
      <c r="P28" s="172">
        <v>253250000</v>
      </c>
      <c r="Q28" s="172">
        <v>384850000</v>
      </c>
      <c r="R28" s="172">
        <v>11999940.197759241</v>
      </c>
      <c r="S28" s="172">
        <v>638100000</v>
      </c>
      <c r="T28" s="172">
        <v>23813744.497666582</v>
      </c>
      <c r="X28" s="172" t="s">
        <v>772</v>
      </c>
    </row>
    <row r="29" spans="2:24">
      <c r="B29" s="172">
        <v>32</v>
      </c>
      <c r="C29" s="172">
        <v>3</v>
      </c>
      <c r="D29" s="172">
        <v>1</v>
      </c>
      <c r="F29" s="172" t="s">
        <v>3958</v>
      </c>
      <c r="G29" s="172">
        <v>1</v>
      </c>
      <c r="H29" s="172">
        <v>21.91</v>
      </c>
      <c r="I29" s="172">
        <v>41.18</v>
      </c>
      <c r="J29" s="172">
        <v>39.942999999999998</v>
      </c>
      <c r="L29" s="172">
        <v>82.4</v>
      </c>
      <c r="M29" s="172">
        <v>163.523</v>
      </c>
      <c r="N29" s="174">
        <v>10999943.748909282</v>
      </c>
      <c r="O29" s="172">
        <v>544120000</v>
      </c>
      <c r="P29" s="172">
        <v>215950000</v>
      </c>
      <c r="Q29" s="172">
        <v>328170000</v>
      </c>
      <c r="R29" s="172">
        <v>10999943.748909282</v>
      </c>
      <c r="S29" s="172">
        <v>544120000</v>
      </c>
      <c r="T29" s="172">
        <v>21829415.068603065</v>
      </c>
      <c r="X29" s="172" t="s">
        <v>772</v>
      </c>
    </row>
    <row r="30" spans="2:24">
      <c r="B30" s="172">
        <v>32</v>
      </c>
      <c r="C30" s="172">
        <v>3</v>
      </c>
      <c r="D30" s="172">
        <v>1</v>
      </c>
      <c r="F30" s="172" t="s">
        <v>3959</v>
      </c>
      <c r="G30" s="172">
        <v>1</v>
      </c>
      <c r="H30" s="172">
        <v>21.91</v>
      </c>
      <c r="I30" s="172">
        <v>41.18</v>
      </c>
      <c r="J30" s="172">
        <v>39.942999999999998</v>
      </c>
      <c r="L30" s="172">
        <v>82.4</v>
      </c>
      <c r="M30" s="172">
        <v>163.523</v>
      </c>
      <c r="N30" s="174">
        <v>10999943.748909282</v>
      </c>
      <c r="O30" s="172">
        <v>544120000</v>
      </c>
      <c r="P30" s="172">
        <v>215950000</v>
      </c>
      <c r="Q30" s="172">
        <v>328170000</v>
      </c>
      <c r="R30" s="172">
        <v>10999943.748909282</v>
      </c>
      <c r="S30" s="172">
        <v>544120000</v>
      </c>
      <c r="T30" s="172">
        <v>21829415.068603065</v>
      </c>
      <c r="X30" s="172" t="s">
        <v>772</v>
      </c>
    </row>
    <row r="31" spans="2:24">
      <c r="B31" s="172">
        <v>32</v>
      </c>
      <c r="C31" s="172">
        <v>3</v>
      </c>
      <c r="D31" s="172">
        <v>1</v>
      </c>
      <c r="F31" s="172" t="s">
        <v>3960</v>
      </c>
      <c r="G31" s="172">
        <v>1</v>
      </c>
      <c r="H31" s="172">
        <v>15.885</v>
      </c>
      <c r="I31" s="172">
        <v>29.855</v>
      </c>
      <c r="J31" s="172">
        <v>28.957999999999998</v>
      </c>
      <c r="L31" s="172">
        <v>59.74</v>
      </c>
      <c r="M31" s="172">
        <v>118.55300000000001</v>
      </c>
      <c r="N31" s="174">
        <v>12000072.778412808</v>
      </c>
      <c r="O31" s="172">
        <v>430350000</v>
      </c>
      <c r="P31" s="172">
        <v>170800000</v>
      </c>
      <c r="Q31" s="172">
        <v>259550000</v>
      </c>
      <c r="R31" s="172">
        <v>12000072.778412808</v>
      </c>
      <c r="S31" s="172">
        <v>430350000</v>
      </c>
      <c r="T31" s="172">
        <v>23813937.530953694</v>
      </c>
      <c r="X31" s="172" t="s">
        <v>772</v>
      </c>
    </row>
    <row r="32" spans="2:24">
      <c r="B32" s="172">
        <v>32</v>
      </c>
      <c r="C32" s="172">
        <v>3</v>
      </c>
      <c r="D32" s="172">
        <v>1</v>
      </c>
      <c r="F32" s="172" t="s">
        <v>3961</v>
      </c>
      <c r="G32" s="172">
        <v>1</v>
      </c>
      <c r="H32" s="172">
        <v>9.7370000000000001</v>
      </c>
      <c r="I32" s="172">
        <v>18.3</v>
      </c>
      <c r="J32" s="172">
        <v>17.75</v>
      </c>
      <c r="L32" s="172">
        <v>36.618000000000002</v>
      </c>
      <c r="M32" s="172">
        <v>72.668000000000006</v>
      </c>
      <c r="N32" s="174">
        <v>11999779.820553752</v>
      </c>
      <c r="O32" s="172">
        <v>263780000</v>
      </c>
      <c r="P32" s="172">
        <v>104690000</v>
      </c>
      <c r="Q32" s="172">
        <v>159090000</v>
      </c>
      <c r="R32" s="172">
        <v>11999779.820553752</v>
      </c>
      <c r="S32" s="172">
        <v>263780000</v>
      </c>
      <c r="T32" s="172">
        <v>23813425.091485061</v>
      </c>
      <c r="X32" s="172" t="s">
        <v>772</v>
      </c>
    </row>
    <row r="33" spans="2:24">
      <c r="B33" s="172">
        <v>32</v>
      </c>
      <c r="C33" s="172">
        <v>3</v>
      </c>
      <c r="D33" s="172">
        <v>2</v>
      </c>
      <c r="F33" s="172" t="s">
        <v>3951</v>
      </c>
      <c r="G33" s="172">
        <v>1</v>
      </c>
      <c r="H33" s="172">
        <v>27.707000000000001</v>
      </c>
      <c r="I33" s="172">
        <v>52.073999999999998</v>
      </c>
      <c r="J33" s="172">
        <v>50.51</v>
      </c>
      <c r="L33" s="172">
        <v>104.2</v>
      </c>
      <c r="M33" s="172">
        <v>206.78399999999999</v>
      </c>
      <c r="N33" s="174">
        <v>8000043.4837102359</v>
      </c>
      <c r="O33" s="172">
        <v>500420000</v>
      </c>
      <c r="P33" s="172">
        <v>198610000</v>
      </c>
      <c r="Q33" s="172">
        <v>301810000</v>
      </c>
      <c r="R33" s="172">
        <v>8000043.4837102359</v>
      </c>
      <c r="S33" s="172">
        <v>500420000</v>
      </c>
      <c r="T33" s="172">
        <v>15876017.195158707</v>
      </c>
      <c r="X33" s="172" t="s">
        <v>772</v>
      </c>
    </row>
    <row r="34" spans="2:24">
      <c r="B34" s="172">
        <v>32</v>
      </c>
      <c r="C34" s="172">
        <v>3</v>
      </c>
      <c r="D34" s="172">
        <v>2</v>
      </c>
      <c r="F34" s="172" t="s">
        <v>3952</v>
      </c>
      <c r="G34" s="172">
        <v>1</v>
      </c>
      <c r="H34" s="172">
        <v>34.661000000000001</v>
      </c>
      <c r="I34" s="172">
        <v>65.144000000000005</v>
      </c>
      <c r="J34" s="172">
        <v>63.188000000000002</v>
      </c>
      <c r="L34" s="172">
        <v>130.35300000000001</v>
      </c>
      <c r="M34" s="172">
        <v>258.685</v>
      </c>
      <c r="N34" s="174">
        <v>8200023.7373480015</v>
      </c>
      <c r="O34" s="172">
        <v>641670000</v>
      </c>
      <c r="P34" s="172">
        <v>254670000</v>
      </c>
      <c r="Q34" s="172">
        <v>387000000</v>
      </c>
      <c r="R34" s="172">
        <v>8200023.7373480015</v>
      </c>
      <c r="S34" s="172">
        <v>641670000</v>
      </c>
      <c r="T34" s="172">
        <v>16272913.860792369</v>
      </c>
      <c r="X34" s="172" t="s">
        <v>772</v>
      </c>
    </row>
    <row r="35" spans="2:24">
      <c r="B35" s="172">
        <v>32</v>
      </c>
      <c r="C35" s="172">
        <v>3</v>
      </c>
      <c r="D35" s="172">
        <v>2</v>
      </c>
      <c r="F35" s="172" t="s">
        <v>3953</v>
      </c>
      <c r="G35" s="172">
        <v>1</v>
      </c>
      <c r="H35" s="172">
        <v>15.007999999999999</v>
      </c>
      <c r="I35" s="172">
        <v>28.206</v>
      </c>
      <c r="J35" s="172">
        <v>27.359000000000002</v>
      </c>
      <c r="L35" s="172">
        <v>56.44</v>
      </c>
      <c r="M35" s="172">
        <v>112.00500000000001</v>
      </c>
      <c r="N35" s="174">
        <v>8400156.2799181417</v>
      </c>
      <c r="O35" s="172">
        <v>284610000</v>
      </c>
      <c r="P35" s="172">
        <v>112960000</v>
      </c>
      <c r="Q35" s="172">
        <v>171650000</v>
      </c>
      <c r="R35" s="172">
        <v>8400156.2799181417</v>
      </c>
      <c r="S35" s="172">
        <v>284610000</v>
      </c>
      <c r="T35" s="172">
        <v>16670083.347488154</v>
      </c>
      <c r="X35" s="172" t="s">
        <v>772</v>
      </c>
    </row>
    <row r="36" spans="2:24">
      <c r="B36" s="172">
        <v>32</v>
      </c>
      <c r="C36" s="172">
        <v>3</v>
      </c>
      <c r="D36" s="172">
        <v>2</v>
      </c>
      <c r="F36" s="172" t="s">
        <v>3954</v>
      </c>
      <c r="G36" s="172">
        <v>1</v>
      </c>
      <c r="H36" s="172">
        <v>15.105</v>
      </c>
      <c r="I36" s="172">
        <v>28.388999999999999</v>
      </c>
      <c r="J36" s="172">
        <v>27.536999999999999</v>
      </c>
      <c r="L36" s="172">
        <v>56.807000000000002</v>
      </c>
      <c r="M36" s="172">
        <v>112.73299999999999</v>
      </c>
      <c r="N36" s="174">
        <v>8400159.7279551718</v>
      </c>
      <c r="O36" s="172">
        <v>286460000</v>
      </c>
      <c r="P36" s="172">
        <v>113690000</v>
      </c>
      <c r="Q36" s="172">
        <v>172770000</v>
      </c>
      <c r="R36" s="172">
        <v>8400159.7279551718</v>
      </c>
      <c r="S36" s="172">
        <v>286460000</v>
      </c>
      <c r="T36" s="172">
        <v>16670044.30108209</v>
      </c>
      <c r="X36" s="172" t="s">
        <v>772</v>
      </c>
    </row>
    <row r="37" spans="2:24">
      <c r="B37" s="172">
        <v>32</v>
      </c>
      <c r="C37" s="172">
        <v>1</v>
      </c>
      <c r="D37" s="172">
        <v>2</v>
      </c>
      <c r="F37" s="172" t="s">
        <v>3859</v>
      </c>
      <c r="G37" s="172">
        <v>1</v>
      </c>
      <c r="H37" s="172">
        <v>34.661000000000001</v>
      </c>
      <c r="I37" s="172">
        <v>65.144000000000005</v>
      </c>
      <c r="J37" s="172">
        <v>63.188000000000002</v>
      </c>
      <c r="L37" s="172">
        <v>130.35300000000001</v>
      </c>
      <c r="M37" s="172">
        <v>258.685</v>
      </c>
      <c r="N37" s="174">
        <v>7050024.3044246193</v>
      </c>
      <c r="O37" s="172">
        <v>551680000</v>
      </c>
      <c r="P37" s="172">
        <v>218950000</v>
      </c>
      <c r="Q37" s="172">
        <v>332730000</v>
      </c>
      <c r="R37" s="172">
        <v>7050024.3044246193</v>
      </c>
      <c r="S37" s="172">
        <v>551680000</v>
      </c>
      <c r="T37" s="172">
        <v>13990744.648685358</v>
      </c>
      <c r="X37" s="172" t="s">
        <v>772</v>
      </c>
    </row>
    <row r="38" spans="2:24">
      <c r="B38" s="172">
        <v>32</v>
      </c>
      <c r="C38" s="172">
        <v>1</v>
      </c>
      <c r="D38" s="172">
        <v>2</v>
      </c>
      <c r="F38" s="172" t="s">
        <v>3860</v>
      </c>
      <c r="G38" s="172">
        <v>1</v>
      </c>
      <c r="H38" s="172">
        <v>27.707000000000001</v>
      </c>
      <c r="I38" s="172">
        <v>52.073999999999998</v>
      </c>
      <c r="J38" s="172">
        <v>50.51</v>
      </c>
      <c r="L38" s="172">
        <v>104.2</v>
      </c>
      <c r="M38" s="172">
        <v>206.78399999999999</v>
      </c>
      <c r="N38" s="174">
        <v>6999918.1483101472</v>
      </c>
      <c r="O38" s="172">
        <v>437860000</v>
      </c>
      <c r="P38" s="172">
        <v>173780000</v>
      </c>
      <c r="Q38" s="172">
        <v>264080000</v>
      </c>
      <c r="R38" s="172">
        <v>6999918.1483101472</v>
      </c>
      <c r="S38" s="172">
        <v>437860000</v>
      </c>
      <c r="T38" s="172">
        <v>13891277.105375867</v>
      </c>
      <c r="X38" s="172" t="s">
        <v>772</v>
      </c>
    </row>
    <row r="39" spans="2:24">
      <c r="B39" s="172">
        <v>32</v>
      </c>
      <c r="C39" s="172">
        <v>1</v>
      </c>
      <c r="D39" s="172">
        <v>2</v>
      </c>
      <c r="F39" s="172" t="s">
        <v>3861</v>
      </c>
      <c r="G39" s="172">
        <v>1</v>
      </c>
      <c r="H39" s="172">
        <v>27.707000000000001</v>
      </c>
      <c r="I39" s="172">
        <v>52.073999999999998</v>
      </c>
      <c r="J39" s="172">
        <v>50.51</v>
      </c>
      <c r="L39" s="172">
        <v>104.2</v>
      </c>
      <c r="M39" s="172">
        <v>206.78399999999999</v>
      </c>
      <c r="N39" s="174">
        <v>8000043.4837102359</v>
      </c>
      <c r="O39" s="172">
        <v>500420000</v>
      </c>
      <c r="P39" s="172">
        <v>198610000</v>
      </c>
      <c r="Q39" s="172">
        <v>301810000</v>
      </c>
      <c r="R39" s="172">
        <v>8000043.4837102359</v>
      </c>
      <c r="S39" s="172">
        <v>500420000</v>
      </c>
      <c r="T39" s="172">
        <v>15876017.195158707</v>
      </c>
      <c r="X39" s="172" t="s">
        <v>772</v>
      </c>
    </row>
    <row r="40" spans="2:24">
      <c r="B40" s="172">
        <v>32</v>
      </c>
      <c r="C40" s="172">
        <v>1</v>
      </c>
      <c r="D40" s="172">
        <v>2</v>
      </c>
      <c r="F40" s="172" t="s">
        <v>3862</v>
      </c>
      <c r="G40" s="172">
        <v>1</v>
      </c>
      <c r="H40" s="172">
        <v>27.707000000000001</v>
      </c>
      <c r="I40" s="172">
        <v>52.073999999999998</v>
      </c>
      <c r="J40" s="172">
        <v>50.51</v>
      </c>
      <c r="L40" s="172">
        <v>104.2</v>
      </c>
      <c r="M40" s="172">
        <v>206.78399999999999</v>
      </c>
      <c r="N40" s="174">
        <v>8000043.4837102359</v>
      </c>
      <c r="O40" s="172">
        <v>500420000</v>
      </c>
      <c r="P40" s="172">
        <v>198610000</v>
      </c>
      <c r="Q40" s="172">
        <v>301810000</v>
      </c>
      <c r="R40" s="172">
        <v>8000043.4837102359</v>
      </c>
      <c r="S40" s="172">
        <v>500420000</v>
      </c>
      <c r="T40" s="172">
        <v>15876017.195158707</v>
      </c>
      <c r="X40" s="172" t="s">
        <v>772</v>
      </c>
    </row>
    <row r="41" spans="2:24">
      <c r="B41" s="172">
        <v>32</v>
      </c>
      <c r="C41" s="172">
        <v>1</v>
      </c>
      <c r="D41" s="172">
        <v>2</v>
      </c>
      <c r="F41" s="172" t="s">
        <v>3863</v>
      </c>
      <c r="G41" s="172">
        <v>1</v>
      </c>
      <c r="H41" s="172">
        <v>27.707000000000001</v>
      </c>
      <c r="I41" s="172">
        <v>52.073999999999998</v>
      </c>
      <c r="J41" s="172">
        <v>50.51</v>
      </c>
      <c r="L41" s="172">
        <v>104.2</v>
      </c>
      <c r="M41" s="172">
        <v>206.78399999999999</v>
      </c>
      <c r="N41" s="174">
        <v>8000043.4837102359</v>
      </c>
      <c r="O41" s="172">
        <v>500420000</v>
      </c>
      <c r="P41" s="172">
        <v>198610000</v>
      </c>
      <c r="Q41" s="172">
        <v>301810000</v>
      </c>
      <c r="R41" s="172">
        <v>8000043.4837102359</v>
      </c>
      <c r="S41" s="172">
        <v>500420000</v>
      </c>
      <c r="T41" s="172">
        <v>15876017.195158707</v>
      </c>
      <c r="X41" s="172" t="s">
        <v>772</v>
      </c>
    </row>
    <row r="42" spans="2:24">
      <c r="B42" s="172">
        <v>32</v>
      </c>
      <c r="C42" s="172">
        <v>1</v>
      </c>
      <c r="D42" s="172">
        <v>2</v>
      </c>
      <c r="F42" s="172" t="s">
        <v>3864</v>
      </c>
      <c r="G42" s="172">
        <v>1</v>
      </c>
      <c r="H42" s="172">
        <v>27.707000000000001</v>
      </c>
      <c r="I42" s="172">
        <v>52.073999999999998</v>
      </c>
      <c r="J42" s="172">
        <v>50.51</v>
      </c>
      <c r="L42" s="172">
        <v>104.2</v>
      </c>
      <c r="M42" s="172">
        <v>206.78399999999999</v>
      </c>
      <c r="N42" s="174">
        <v>8000043.4837102359</v>
      </c>
      <c r="O42" s="172">
        <v>500420000</v>
      </c>
      <c r="P42" s="172">
        <v>198610000</v>
      </c>
      <c r="Q42" s="172">
        <v>301810000</v>
      </c>
      <c r="R42" s="172">
        <v>8000043.4837102359</v>
      </c>
      <c r="S42" s="172">
        <v>500420000</v>
      </c>
      <c r="T42" s="172">
        <v>15876017.195158707</v>
      </c>
      <c r="X42" s="172" t="s">
        <v>772</v>
      </c>
    </row>
    <row r="43" spans="2:24">
      <c r="B43" s="172">
        <v>32</v>
      </c>
      <c r="C43" s="172">
        <v>1</v>
      </c>
      <c r="D43" s="172">
        <v>2</v>
      </c>
      <c r="F43" s="172" t="s">
        <v>3865</v>
      </c>
      <c r="G43" s="172">
        <v>1</v>
      </c>
      <c r="H43" s="172">
        <v>44.066000000000003</v>
      </c>
      <c r="I43" s="172">
        <v>82.822000000000003</v>
      </c>
      <c r="J43" s="172">
        <v>80.332999999999998</v>
      </c>
      <c r="L43" s="172">
        <v>165.72300000000001</v>
      </c>
      <c r="M43" s="172">
        <v>328.87800000000004</v>
      </c>
      <c r="N43" s="174">
        <v>6849936.4154177289</v>
      </c>
      <c r="O43" s="172">
        <v>681470000</v>
      </c>
      <c r="P43" s="172">
        <v>270460000</v>
      </c>
      <c r="Q43" s="172">
        <v>411010000</v>
      </c>
      <c r="R43" s="172">
        <v>6849936.4154177289</v>
      </c>
      <c r="S43" s="172">
        <v>681470000</v>
      </c>
      <c r="T43" s="172">
        <v>13593728.018619938</v>
      </c>
      <c r="X43" s="172" t="s">
        <v>772</v>
      </c>
    </row>
    <row r="44" spans="2:24">
      <c r="B44" s="172">
        <v>32</v>
      </c>
      <c r="C44" s="172">
        <v>1</v>
      </c>
      <c r="D44" s="172">
        <v>2</v>
      </c>
      <c r="F44" s="172" t="s">
        <v>3866</v>
      </c>
      <c r="G44" s="172">
        <v>1</v>
      </c>
      <c r="H44" s="172">
        <v>35.81</v>
      </c>
      <c r="I44" s="172">
        <v>67.304000000000002</v>
      </c>
      <c r="J44" s="172">
        <v>65.281999999999996</v>
      </c>
      <c r="L44" s="172">
        <v>134.673</v>
      </c>
      <c r="M44" s="172">
        <v>267.25900000000001</v>
      </c>
      <c r="N44" s="174">
        <v>6649939.565541693</v>
      </c>
      <c r="O44" s="172">
        <v>537620000</v>
      </c>
      <c r="P44" s="172">
        <v>213370000</v>
      </c>
      <c r="Q44" s="172">
        <v>324250000</v>
      </c>
      <c r="R44" s="172">
        <v>6649939.565541693</v>
      </c>
      <c r="S44" s="172">
        <v>537620000</v>
      </c>
      <c r="T44" s="172">
        <v>13196826.374604467</v>
      </c>
      <c r="X44" s="172" t="s">
        <v>772</v>
      </c>
    </row>
    <row r="45" spans="2:24">
      <c r="B45" s="172">
        <v>32</v>
      </c>
      <c r="C45" s="172">
        <v>1</v>
      </c>
      <c r="D45" s="172">
        <v>3</v>
      </c>
      <c r="F45" s="172" t="s">
        <v>3867</v>
      </c>
      <c r="G45" s="172">
        <v>1</v>
      </c>
      <c r="H45" s="172">
        <v>34.661000000000001</v>
      </c>
      <c r="I45" s="172">
        <v>65.144000000000005</v>
      </c>
      <c r="J45" s="172">
        <v>63.188000000000002</v>
      </c>
      <c r="L45" s="172">
        <v>130.35300000000001</v>
      </c>
      <c r="M45" s="172">
        <v>258.685</v>
      </c>
      <c r="N45" s="174">
        <v>7050043.4493687069</v>
      </c>
      <c r="O45" s="172">
        <v>551680000</v>
      </c>
      <c r="P45" s="172">
        <v>218950000</v>
      </c>
      <c r="Q45" s="172">
        <v>332730000</v>
      </c>
      <c r="R45" s="172">
        <v>7050024.3044246193</v>
      </c>
      <c r="S45" s="172">
        <v>551680000</v>
      </c>
      <c r="T45" s="172">
        <v>13990744.648685358</v>
      </c>
      <c r="X45" s="172" t="s">
        <v>772</v>
      </c>
    </row>
    <row r="46" spans="2:24">
      <c r="B46" s="172">
        <v>32</v>
      </c>
      <c r="C46" s="172">
        <v>1</v>
      </c>
      <c r="D46" s="172">
        <v>3</v>
      </c>
      <c r="F46" s="172" t="s">
        <v>3868</v>
      </c>
      <c r="G46" s="172">
        <v>1</v>
      </c>
      <c r="H46" s="172">
        <v>27.707000000000001</v>
      </c>
      <c r="I46" s="172">
        <v>52.073999999999998</v>
      </c>
      <c r="J46" s="172">
        <v>50.51</v>
      </c>
      <c r="L46" s="172">
        <v>104.2</v>
      </c>
      <c r="M46" s="172">
        <v>206.78399999999999</v>
      </c>
      <c r="N46" s="174">
        <v>6999936.0532037346</v>
      </c>
      <c r="O46" s="172">
        <v>437860000</v>
      </c>
      <c r="P46" s="172">
        <v>173780000</v>
      </c>
      <c r="Q46" s="172">
        <v>264080000</v>
      </c>
      <c r="R46" s="172">
        <v>6999918.1483101472</v>
      </c>
      <c r="S46" s="172">
        <v>437860000</v>
      </c>
      <c r="T46" s="172">
        <v>13891277.105375867</v>
      </c>
      <c r="X46" s="172" t="s">
        <v>772</v>
      </c>
    </row>
    <row r="47" spans="2:24">
      <c r="B47" s="172">
        <v>32</v>
      </c>
      <c r="C47" s="172">
        <v>1</v>
      </c>
      <c r="D47" s="172">
        <v>3</v>
      </c>
      <c r="F47" s="172" t="s">
        <v>3869</v>
      </c>
      <c r="G47" s="172">
        <v>1</v>
      </c>
      <c r="H47" s="172">
        <v>27.707000000000001</v>
      </c>
      <c r="I47" s="172">
        <v>52.073999999999998</v>
      </c>
      <c r="J47" s="172">
        <v>50.51</v>
      </c>
      <c r="L47" s="172">
        <v>104.2</v>
      </c>
      <c r="M47" s="172">
        <v>206.78399999999999</v>
      </c>
      <c r="N47" s="174">
        <v>7350044.7627573861</v>
      </c>
      <c r="O47" s="172">
        <v>459760000</v>
      </c>
      <c r="P47" s="172">
        <v>182470000</v>
      </c>
      <c r="Q47" s="172">
        <v>277290000</v>
      </c>
      <c r="R47" s="172">
        <v>7350025.9623328764</v>
      </c>
      <c r="S47" s="172">
        <v>459760000</v>
      </c>
      <c r="T47" s="172">
        <v>14586063.038340129</v>
      </c>
      <c r="X47" s="172" t="s">
        <v>772</v>
      </c>
    </row>
    <row r="48" spans="2:24">
      <c r="B48" s="172">
        <v>32</v>
      </c>
      <c r="C48" s="172">
        <v>1</v>
      </c>
      <c r="D48" s="172">
        <v>3</v>
      </c>
      <c r="F48" s="172" t="s">
        <v>3870</v>
      </c>
      <c r="G48" s="172">
        <v>1</v>
      </c>
      <c r="H48" s="172">
        <v>27.707000000000001</v>
      </c>
      <c r="I48" s="172">
        <v>52.073999999999998</v>
      </c>
      <c r="J48" s="172">
        <v>50.51</v>
      </c>
      <c r="L48" s="172">
        <v>104.2</v>
      </c>
      <c r="M48" s="172">
        <v>206.78399999999999</v>
      </c>
      <c r="N48" s="174">
        <v>7350044.7627573861</v>
      </c>
      <c r="O48" s="172">
        <v>459760000</v>
      </c>
      <c r="P48" s="172">
        <v>182470000</v>
      </c>
      <c r="Q48" s="172">
        <v>277290000</v>
      </c>
      <c r="R48" s="172">
        <v>7350025.9623328764</v>
      </c>
      <c r="S48" s="172">
        <v>459760000</v>
      </c>
      <c r="T48" s="172">
        <v>14586063.038340129</v>
      </c>
      <c r="X48" s="172" t="s">
        <v>772</v>
      </c>
    </row>
    <row r="49" spans="2:24">
      <c r="B49" s="172">
        <v>32</v>
      </c>
      <c r="C49" s="172">
        <v>1</v>
      </c>
      <c r="D49" s="172">
        <v>3</v>
      </c>
      <c r="F49" s="172" t="s">
        <v>3871</v>
      </c>
      <c r="G49" s="172">
        <v>1</v>
      </c>
      <c r="H49" s="172">
        <v>27.707000000000001</v>
      </c>
      <c r="I49" s="172">
        <v>52.073999999999998</v>
      </c>
      <c r="J49" s="172">
        <v>50.51</v>
      </c>
      <c r="L49" s="172">
        <v>104.2</v>
      </c>
      <c r="M49" s="172">
        <v>206.78399999999999</v>
      </c>
      <c r="N49" s="174">
        <v>7350044.7627573861</v>
      </c>
      <c r="O49" s="172">
        <v>459760000</v>
      </c>
      <c r="P49" s="172">
        <v>182470000</v>
      </c>
      <c r="Q49" s="172">
        <v>277290000</v>
      </c>
      <c r="R49" s="172">
        <v>7350025.9623328764</v>
      </c>
      <c r="S49" s="172">
        <v>459760000</v>
      </c>
      <c r="T49" s="172">
        <v>14586063.038340129</v>
      </c>
      <c r="X49" s="172" t="s">
        <v>772</v>
      </c>
    </row>
    <row r="50" spans="2:24">
      <c r="B50" s="172">
        <v>32</v>
      </c>
      <c r="C50" s="172">
        <v>1</v>
      </c>
      <c r="D50" s="172">
        <v>3</v>
      </c>
      <c r="F50" s="172" t="s">
        <v>3872</v>
      </c>
      <c r="G50" s="172">
        <v>1</v>
      </c>
      <c r="H50" s="172">
        <v>27.707000000000001</v>
      </c>
      <c r="I50" s="172">
        <v>52.073999999999998</v>
      </c>
      <c r="J50" s="172">
        <v>50.51</v>
      </c>
      <c r="L50" s="172">
        <v>104.2</v>
      </c>
      <c r="M50" s="172">
        <v>206.78399999999999</v>
      </c>
      <c r="N50" s="174">
        <v>7350044.7627573861</v>
      </c>
      <c r="O50" s="172">
        <v>459760000</v>
      </c>
      <c r="P50" s="172">
        <v>182470000</v>
      </c>
      <c r="Q50" s="172">
        <v>277290000</v>
      </c>
      <c r="R50" s="172">
        <v>7350025.9623328764</v>
      </c>
      <c r="S50" s="172">
        <v>459760000</v>
      </c>
      <c r="T50" s="172">
        <v>14586063.038340129</v>
      </c>
      <c r="X50" s="172" t="s">
        <v>772</v>
      </c>
    </row>
    <row r="51" spans="2:24">
      <c r="B51" s="172">
        <v>32</v>
      </c>
      <c r="C51" s="172">
        <v>1</v>
      </c>
      <c r="D51" s="172">
        <v>3</v>
      </c>
      <c r="F51" s="172" t="s">
        <v>3873</v>
      </c>
      <c r="G51" s="172">
        <v>1</v>
      </c>
      <c r="H51" s="172">
        <v>27.707000000000001</v>
      </c>
      <c r="I51" s="172">
        <v>52.073999999999998</v>
      </c>
      <c r="J51" s="172">
        <v>50.51</v>
      </c>
      <c r="L51" s="172">
        <v>104.2</v>
      </c>
      <c r="M51" s="172">
        <v>206.78399999999999</v>
      </c>
      <c r="N51" s="174">
        <v>7399923.2638444817</v>
      </c>
      <c r="O51" s="172">
        <v>462880000</v>
      </c>
      <c r="P51" s="172">
        <v>183710000</v>
      </c>
      <c r="Q51" s="172">
        <v>279170000</v>
      </c>
      <c r="R51" s="172">
        <v>7399904.3358374843</v>
      </c>
      <c r="S51" s="172">
        <v>462880000</v>
      </c>
      <c r="T51" s="172">
        <v>14685046.239748735</v>
      </c>
      <c r="X51" s="172" t="s">
        <v>772</v>
      </c>
    </row>
    <row r="52" spans="2:24">
      <c r="B52" s="172">
        <v>32</v>
      </c>
      <c r="C52" s="172">
        <v>1</v>
      </c>
      <c r="D52" s="172">
        <v>3</v>
      </c>
      <c r="F52" s="172" t="s">
        <v>3874</v>
      </c>
      <c r="G52" s="172">
        <v>1</v>
      </c>
      <c r="H52" s="172">
        <v>34.661000000000001</v>
      </c>
      <c r="I52" s="172">
        <v>65.144000000000005</v>
      </c>
      <c r="J52" s="172">
        <v>63.188000000000002</v>
      </c>
      <c r="L52" s="172">
        <v>130.35300000000001</v>
      </c>
      <c r="M52" s="172">
        <v>258.685</v>
      </c>
      <c r="N52" s="174">
        <v>7549966.7740121661</v>
      </c>
      <c r="O52" s="172">
        <v>590800000</v>
      </c>
      <c r="P52" s="172">
        <v>234480000</v>
      </c>
      <c r="Q52" s="172">
        <v>356320000</v>
      </c>
      <c r="R52" s="172">
        <v>7549946.2714872118</v>
      </c>
      <c r="S52" s="172">
        <v>590800000</v>
      </c>
      <c r="T52" s="172">
        <v>14982837.765449734</v>
      </c>
      <c r="X52" s="172" t="s">
        <v>772</v>
      </c>
    </row>
    <row r="53" spans="2:24">
      <c r="B53" s="172">
        <v>32</v>
      </c>
      <c r="C53" s="172">
        <v>1</v>
      </c>
      <c r="D53" s="172">
        <v>3</v>
      </c>
      <c r="F53" s="172" t="s">
        <v>3875</v>
      </c>
      <c r="G53" s="172">
        <v>1</v>
      </c>
      <c r="H53" s="172">
        <v>44.066000000000003</v>
      </c>
      <c r="I53" s="172">
        <v>82.820999999999998</v>
      </c>
      <c r="J53" s="172">
        <v>80.331999999999994</v>
      </c>
      <c r="L53" s="172">
        <v>165.72300000000001</v>
      </c>
      <c r="M53" s="172">
        <v>328.87599999999998</v>
      </c>
      <c r="N53" s="174">
        <v>6800020.1035331963</v>
      </c>
      <c r="O53" s="172">
        <v>676500000</v>
      </c>
      <c r="P53" s="172">
        <v>268490000</v>
      </c>
      <c r="Q53" s="172">
        <v>408010000</v>
      </c>
      <c r="R53" s="172">
        <v>6800020.7870554142</v>
      </c>
      <c r="S53" s="172">
        <v>676500000</v>
      </c>
      <c r="T53" s="172">
        <v>13494588.176436802</v>
      </c>
      <c r="X53" s="172" t="s">
        <v>772</v>
      </c>
    </row>
    <row r="54" spans="2:24">
      <c r="B54" s="172">
        <v>32</v>
      </c>
      <c r="C54" s="172">
        <v>1</v>
      </c>
      <c r="D54" s="172">
        <v>3</v>
      </c>
      <c r="F54" s="172" t="s">
        <v>3876</v>
      </c>
      <c r="G54" s="172">
        <v>1</v>
      </c>
      <c r="H54" s="172">
        <v>35.81</v>
      </c>
      <c r="I54" s="172">
        <v>67.302999999999997</v>
      </c>
      <c r="J54" s="172">
        <v>65.280999999999992</v>
      </c>
      <c r="L54" s="172">
        <v>134.673</v>
      </c>
      <c r="M54" s="172">
        <v>267.25700000000001</v>
      </c>
      <c r="N54" s="174">
        <v>6600037.1080462616</v>
      </c>
      <c r="O54" s="172">
        <v>533580000</v>
      </c>
      <c r="P54" s="172">
        <v>211770000</v>
      </c>
      <c r="Q54" s="172">
        <v>321810000</v>
      </c>
      <c r="R54" s="172">
        <v>6600017.3108516559</v>
      </c>
      <c r="S54" s="172">
        <v>533580000</v>
      </c>
      <c r="T54" s="172">
        <v>13097657.484768892</v>
      </c>
      <c r="X54" s="172" t="s">
        <v>772</v>
      </c>
    </row>
    <row r="55" spans="2:24">
      <c r="B55" s="172">
        <v>32</v>
      </c>
      <c r="C55" s="172">
        <v>1</v>
      </c>
      <c r="D55" s="172">
        <v>3</v>
      </c>
      <c r="F55" s="172" t="s">
        <v>3877</v>
      </c>
      <c r="G55" s="172">
        <v>1</v>
      </c>
      <c r="H55" s="172">
        <v>15.007999999999999</v>
      </c>
      <c r="I55" s="172">
        <v>28.207000000000001</v>
      </c>
      <c r="J55" s="172">
        <v>27.359000000000002</v>
      </c>
      <c r="L55" s="172">
        <v>56.44</v>
      </c>
      <c r="M55" s="172">
        <v>112.006</v>
      </c>
      <c r="N55" s="174">
        <v>7750132.8138834788</v>
      </c>
      <c r="O55" s="172">
        <v>262590000</v>
      </c>
      <c r="P55" s="172">
        <v>104220000</v>
      </c>
      <c r="Q55" s="172">
        <v>158370000</v>
      </c>
      <c r="R55" s="172">
        <v>7750175.1308187013</v>
      </c>
      <c r="S55" s="172">
        <v>262590000</v>
      </c>
      <c r="T55" s="172">
        <v>15380335.147102753</v>
      </c>
      <c r="X55" s="172" t="s">
        <v>772</v>
      </c>
    </row>
    <row r="56" spans="2:24">
      <c r="B56" s="172">
        <v>32</v>
      </c>
      <c r="C56" s="172">
        <v>1</v>
      </c>
      <c r="D56" s="172">
        <v>3</v>
      </c>
      <c r="F56" s="172" t="s">
        <v>3878</v>
      </c>
      <c r="G56" s="172">
        <v>1</v>
      </c>
      <c r="H56" s="172">
        <v>15.105</v>
      </c>
      <c r="I56" s="172">
        <v>28.39</v>
      </c>
      <c r="J56" s="172">
        <v>27.536999999999999</v>
      </c>
      <c r="L56" s="172">
        <v>56.807000000000002</v>
      </c>
      <c r="M56" s="172">
        <v>112.73399999999999</v>
      </c>
      <c r="N56" s="174">
        <v>7749985.3381033381</v>
      </c>
      <c r="O56" s="172">
        <v>264290000</v>
      </c>
      <c r="P56" s="172">
        <v>104890000</v>
      </c>
      <c r="Q56" s="172">
        <v>159400000</v>
      </c>
      <c r="R56" s="172">
        <v>7749977.3840476088</v>
      </c>
      <c r="S56" s="172">
        <v>264290000</v>
      </c>
      <c r="T56" s="172">
        <v>15379899.491492653</v>
      </c>
      <c r="X56" s="172" t="s">
        <v>772</v>
      </c>
    </row>
    <row r="57" spans="2:24">
      <c r="B57" s="172">
        <v>32</v>
      </c>
      <c r="C57" s="172">
        <v>1</v>
      </c>
      <c r="D57" s="172">
        <v>4</v>
      </c>
      <c r="F57" s="172" t="s">
        <v>3879</v>
      </c>
      <c r="G57" s="172">
        <v>5</v>
      </c>
      <c r="H57" s="172">
        <v>34.661000000000001</v>
      </c>
      <c r="I57" s="172">
        <v>65.144000000000005</v>
      </c>
      <c r="J57" s="172">
        <v>63.188000000000002</v>
      </c>
      <c r="L57" s="172">
        <v>130.35300000000001</v>
      </c>
      <c r="M57" s="172">
        <v>258.685</v>
      </c>
      <c r="N57" s="174">
        <v>7050043.4493687069</v>
      </c>
      <c r="O57" s="172">
        <v>551680000</v>
      </c>
      <c r="P57" s="172">
        <v>218950000</v>
      </c>
      <c r="Q57" s="172">
        <v>332730000</v>
      </c>
      <c r="R57" s="172">
        <v>7050024.3044246193</v>
      </c>
      <c r="S57" s="172">
        <v>551680000</v>
      </c>
      <c r="T57" s="172">
        <v>13990744.648685358</v>
      </c>
      <c r="X57" s="172" t="s">
        <v>772</v>
      </c>
    </row>
    <row r="58" spans="2:24">
      <c r="B58" s="172">
        <v>32</v>
      </c>
      <c r="C58" s="172">
        <v>1</v>
      </c>
      <c r="D58" s="172">
        <v>4</v>
      </c>
      <c r="F58" s="172" t="s">
        <v>3880</v>
      </c>
      <c r="G58" s="172">
        <v>5</v>
      </c>
      <c r="H58" s="172">
        <v>27.707000000000001</v>
      </c>
      <c r="I58" s="172">
        <v>52.073999999999998</v>
      </c>
      <c r="J58" s="172">
        <v>50.51</v>
      </c>
      <c r="L58" s="172">
        <v>104.2</v>
      </c>
      <c r="M58" s="172">
        <v>206.78399999999999</v>
      </c>
      <c r="N58" s="174">
        <v>6999936.0532037346</v>
      </c>
      <c r="O58" s="172">
        <v>437860000</v>
      </c>
      <c r="P58" s="172">
        <v>173780000</v>
      </c>
      <c r="Q58" s="172">
        <v>264080000</v>
      </c>
      <c r="R58" s="172">
        <v>6999918.1483101472</v>
      </c>
      <c r="S58" s="172">
        <v>437860000</v>
      </c>
      <c r="T58" s="172">
        <v>13891277.105375867</v>
      </c>
      <c r="X58" s="172" t="s">
        <v>772</v>
      </c>
    </row>
    <row r="59" spans="2:24">
      <c r="B59" s="172">
        <v>32</v>
      </c>
      <c r="C59" s="172">
        <v>1</v>
      </c>
      <c r="D59" s="172">
        <v>4</v>
      </c>
      <c r="F59" s="172" t="s">
        <v>3881</v>
      </c>
      <c r="G59" s="172">
        <v>5</v>
      </c>
      <c r="H59" s="172">
        <v>27.707000000000001</v>
      </c>
      <c r="I59" s="172">
        <v>52.073999999999998</v>
      </c>
      <c r="J59" s="172">
        <v>50.51</v>
      </c>
      <c r="L59" s="172">
        <v>104.2</v>
      </c>
      <c r="M59" s="172">
        <v>206.78399999999999</v>
      </c>
      <c r="N59" s="174">
        <v>6999936.0532037346</v>
      </c>
      <c r="O59" s="172">
        <v>437860000</v>
      </c>
      <c r="P59" s="172">
        <v>173780000</v>
      </c>
      <c r="Q59" s="172">
        <v>264080000</v>
      </c>
      <c r="R59" s="172">
        <v>6999918.1483101472</v>
      </c>
      <c r="S59" s="172">
        <v>437860000</v>
      </c>
      <c r="T59" s="172">
        <v>13891277.105375867</v>
      </c>
      <c r="X59" s="172" t="s">
        <v>772</v>
      </c>
    </row>
    <row r="60" spans="2:24">
      <c r="B60" s="172">
        <v>32</v>
      </c>
      <c r="C60" s="172">
        <v>1</v>
      </c>
      <c r="D60" s="172">
        <v>4</v>
      </c>
      <c r="F60" s="172" t="s">
        <v>3882</v>
      </c>
      <c r="G60" s="172">
        <v>5</v>
      </c>
      <c r="H60" s="172">
        <v>27.707000000000001</v>
      </c>
      <c r="I60" s="172">
        <v>52.073999999999998</v>
      </c>
      <c r="J60" s="172">
        <v>50.51</v>
      </c>
      <c r="L60" s="172">
        <v>104.2</v>
      </c>
      <c r="M60" s="172">
        <v>206.78399999999999</v>
      </c>
      <c r="N60" s="174">
        <v>6999936.0532037346</v>
      </c>
      <c r="O60" s="172">
        <v>437860000</v>
      </c>
      <c r="P60" s="172">
        <v>173780000</v>
      </c>
      <c r="Q60" s="172">
        <v>264080000</v>
      </c>
      <c r="R60" s="172">
        <v>6999918.1483101472</v>
      </c>
      <c r="S60" s="172">
        <v>437860000</v>
      </c>
      <c r="T60" s="172">
        <v>13891277.105375867</v>
      </c>
      <c r="X60" s="172" t="s">
        <v>772</v>
      </c>
    </row>
    <row r="61" spans="2:24">
      <c r="B61" s="172">
        <v>32</v>
      </c>
      <c r="C61" s="172">
        <v>1</v>
      </c>
      <c r="D61" s="172">
        <v>4</v>
      </c>
      <c r="F61" s="172" t="s">
        <v>3883</v>
      </c>
      <c r="G61" s="172">
        <v>5</v>
      </c>
      <c r="H61" s="172">
        <v>27.707000000000001</v>
      </c>
      <c r="I61" s="172">
        <v>52.073999999999998</v>
      </c>
      <c r="J61" s="172">
        <v>50.51</v>
      </c>
      <c r="L61" s="172">
        <v>104.2</v>
      </c>
      <c r="M61" s="172">
        <v>206.78399999999999</v>
      </c>
      <c r="N61" s="174">
        <v>6999936.0532037346</v>
      </c>
      <c r="O61" s="172">
        <v>437860000</v>
      </c>
      <c r="P61" s="172">
        <v>173780000</v>
      </c>
      <c r="Q61" s="172">
        <v>264080000</v>
      </c>
      <c r="R61" s="172">
        <v>6999918.1483101472</v>
      </c>
      <c r="S61" s="172">
        <v>437860000</v>
      </c>
      <c r="T61" s="172">
        <v>13891277.105375867</v>
      </c>
      <c r="X61" s="172" t="s">
        <v>772</v>
      </c>
    </row>
    <row r="62" spans="2:24">
      <c r="B62" s="172">
        <v>32</v>
      </c>
      <c r="C62" s="172">
        <v>1</v>
      </c>
      <c r="D62" s="172">
        <v>4</v>
      </c>
      <c r="F62" s="172" t="s">
        <v>3884</v>
      </c>
      <c r="G62" s="172">
        <v>5</v>
      </c>
      <c r="H62" s="172">
        <v>27.707000000000001</v>
      </c>
      <c r="I62" s="172">
        <v>52.073999999999998</v>
      </c>
      <c r="J62" s="172">
        <v>50.51</v>
      </c>
      <c r="L62" s="172">
        <v>104.2</v>
      </c>
      <c r="M62" s="172">
        <v>206.78399999999999</v>
      </c>
      <c r="N62" s="174">
        <v>6999936.0532037346</v>
      </c>
      <c r="O62" s="172">
        <v>437860000</v>
      </c>
      <c r="P62" s="172">
        <v>173780000</v>
      </c>
      <c r="Q62" s="172">
        <v>264080000</v>
      </c>
      <c r="R62" s="172">
        <v>6999918.1483101472</v>
      </c>
      <c r="S62" s="172">
        <v>437860000</v>
      </c>
      <c r="T62" s="172">
        <v>13891277.105375867</v>
      </c>
      <c r="X62" s="172" t="s">
        <v>772</v>
      </c>
    </row>
    <row r="63" spans="2:24">
      <c r="B63" s="172">
        <v>32</v>
      </c>
      <c r="C63" s="172">
        <v>1</v>
      </c>
      <c r="D63" s="172">
        <v>4</v>
      </c>
      <c r="F63" s="172" t="s">
        <v>3885</v>
      </c>
      <c r="G63" s="172">
        <v>1</v>
      </c>
      <c r="H63" s="172">
        <v>27.707000000000001</v>
      </c>
      <c r="I63" s="172">
        <v>52.073999999999998</v>
      </c>
      <c r="J63" s="172">
        <v>50.51</v>
      </c>
      <c r="L63" s="172">
        <v>104.2</v>
      </c>
      <c r="M63" s="172">
        <v>206.78399999999999</v>
      </c>
      <c r="N63" s="174">
        <v>7049974.4212814942</v>
      </c>
      <c r="O63" s="172">
        <v>440990000</v>
      </c>
      <c r="P63" s="172">
        <v>175020000</v>
      </c>
      <c r="Q63" s="172">
        <v>265970000</v>
      </c>
      <c r="R63" s="172">
        <v>7049956.3883965006</v>
      </c>
      <c r="S63" s="172">
        <v>440990000</v>
      </c>
      <c r="T63" s="172">
        <v>13990577.560635142</v>
      </c>
      <c r="X63" s="172" t="s">
        <v>772</v>
      </c>
    </row>
    <row r="64" spans="2:24">
      <c r="B64" s="172">
        <v>32</v>
      </c>
      <c r="C64" s="172">
        <v>1</v>
      </c>
      <c r="D64" s="172">
        <v>4</v>
      </c>
      <c r="F64" s="172" t="s">
        <v>3886</v>
      </c>
      <c r="G64" s="172">
        <v>1</v>
      </c>
      <c r="H64" s="172">
        <v>34.661000000000001</v>
      </c>
      <c r="I64" s="172">
        <v>65.144000000000005</v>
      </c>
      <c r="J64" s="172">
        <v>63.188000000000002</v>
      </c>
      <c r="L64" s="172">
        <v>130.35300000000001</v>
      </c>
      <c r="M64" s="172">
        <v>258.685</v>
      </c>
      <c r="N64" s="174">
        <v>7200071.5636661053</v>
      </c>
      <c r="O64" s="172">
        <v>563420000</v>
      </c>
      <c r="P64" s="172">
        <v>223610000</v>
      </c>
      <c r="Q64" s="172">
        <v>339810000</v>
      </c>
      <c r="R64" s="172">
        <v>7200052.0113089457</v>
      </c>
      <c r="S64" s="172">
        <v>563420000</v>
      </c>
      <c r="T64" s="172">
        <v>14288474.024728654</v>
      </c>
      <c r="X64" s="172" t="s">
        <v>772</v>
      </c>
    </row>
    <row r="65" spans="2:24">
      <c r="B65" s="172">
        <v>32</v>
      </c>
      <c r="C65" s="172">
        <v>1</v>
      </c>
      <c r="D65" s="172">
        <v>4</v>
      </c>
      <c r="F65" s="172" t="s">
        <v>3887</v>
      </c>
      <c r="G65" s="172">
        <v>5</v>
      </c>
      <c r="H65" s="172">
        <v>44.066000000000003</v>
      </c>
      <c r="I65" s="172">
        <v>82.820999999999998</v>
      </c>
      <c r="J65" s="172">
        <v>80.331999999999994</v>
      </c>
      <c r="L65" s="172">
        <v>165.72300000000001</v>
      </c>
      <c r="M65" s="172">
        <v>328.87599999999998</v>
      </c>
      <c r="N65" s="174">
        <v>6800020.1035331963</v>
      </c>
      <c r="O65" s="172">
        <v>676500000</v>
      </c>
      <c r="P65" s="172">
        <v>268490000</v>
      </c>
      <c r="Q65" s="172">
        <v>408010000</v>
      </c>
      <c r="R65" s="172">
        <v>6800020.7870554142</v>
      </c>
      <c r="S65" s="172">
        <v>676500000</v>
      </c>
      <c r="T65" s="172">
        <v>13494588.176436802</v>
      </c>
      <c r="X65" s="172" t="s">
        <v>772</v>
      </c>
    </row>
    <row r="66" spans="2:24">
      <c r="B66" s="172">
        <v>32</v>
      </c>
      <c r="C66" s="172">
        <v>1</v>
      </c>
      <c r="D66" s="172">
        <v>4</v>
      </c>
      <c r="F66" s="172" t="s">
        <v>3888</v>
      </c>
      <c r="G66" s="172">
        <v>5</v>
      </c>
      <c r="H66" s="172">
        <v>35.81</v>
      </c>
      <c r="I66" s="172">
        <v>67.302999999999997</v>
      </c>
      <c r="J66" s="172">
        <v>65.280999999999992</v>
      </c>
      <c r="L66" s="172">
        <v>134.673</v>
      </c>
      <c r="M66" s="172">
        <v>267.25700000000001</v>
      </c>
      <c r="N66" s="174">
        <v>6600037.1080462616</v>
      </c>
      <c r="O66" s="172">
        <v>533580000</v>
      </c>
      <c r="P66" s="172">
        <v>211770000</v>
      </c>
      <c r="Q66" s="172">
        <v>321810000</v>
      </c>
      <c r="R66" s="172">
        <v>6600017.3108516559</v>
      </c>
      <c r="S66" s="172">
        <v>533580000</v>
      </c>
      <c r="T66" s="172">
        <v>13097657.484768892</v>
      </c>
      <c r="X66" s="172" t="s">
        <v>772</v>
      </c>
    </row>
    <row r="67" spans="2:24">
      <c r="B67" s="172">
        <v>32</v>
      </c>
      <c r="C67" s="172">
        <v>1</v>
      </c>
      <c r="D67" s="172">
        <v>4</v>
      </c>
      <c r="F67" s="172" t="s">
        <v>3889</v>
      </c>
      <c r="G67" s="172">
        <v>1</v>
      </c>
      <c r="H67" s="172">
        <v>15.007999999999999</v>
      </c>
      <c r="I67" s="172">
        <v>28.207000000000001</v>
      </c>
      <c r="J67" s="172">
        <v>27.359000000000002</v>
      </c>
      <c r="L67" s="172">
        <v>56.44</v>
      </c>
      <c r="M67" s="172">
        <v>112.006</v>
      </c>
      <c r="N67" s="174">
        <v>7400094.4454282513</v>
      </c>
      <c r="O67" s="172">
        <v>250730000</v>
      </c>
      <c r="P67" s="172">
        <v>99510000</v>
      </c>
      <c r="Q67" s="172">
        <v>151220000</v>
      </c>
      <c r="R67" s="172">
        <v>7400134.8510993291</v>
      </c>
      <c r="S67" s="172">
        <v>250730000</v>
      </c>
      <c r="T67" s="172">
        <v>14685675.126368381</v>
      </c>
      <c r="X67" s="172" t="s">
        <v>772</v>
      </c>
    </row>
    <row r="68" spans="2:24">
      <c r="B68" s="172">
        <v>32</v>
      </c>
      <c r="C68" s="172">
        <v>1</v>
      </c>
      <c r="D68" s="172">
        <v>4</v>
      </c>
      <c r="F68" s="172" t="s">
        <v>3890</v>
      </c>
      <c r="G68" s="172">
        <v>1</v>
      </c>
      <c r="H68" s="172">
        <v>15.105</v>
      </c>
      <c r="I68" s="172">
        <v>28.39</v>
      </c>
      <c r="J68" s="172">
        <v>27.536999999999999</v>
      </c>
      <c r="L68" s="172">
        <v>56.807000000000002</v>
      </c>
      <c r="M68" s="172">
        <v>112.73399999999999</v>
      </c>
      <c r="N68" s="174">
        <v>7399859.2457920359</v>
      </c>
      <c r="O68" s="172">
        <v>252350000</v>
      </c>
      <c r="P68" s="172">
        <v>100150000</v>
      </c>
      <c r="Q68" s="172">
        <v>152200000</v>
      </c>
      <c r="R68" s="172">
        <v>7399851.6510818191</v>
      </c>
      <c r="S68" s="172">
        <v>252350000</v>
      </c>
      <c r="T68" s="172">
        <v>14685071.840319993</v>
      </c>
      <c r="X68" s="172" t="s">
        <v>772</v>
      </c>
    </row>
    <row r="69" spans="2:24">
      <c r="B69" s="172">
        <v>32</v>
      </c>
      <c r="C69" s="172">
        <v>1</v>
      </c>
      <c r="D69" s="172">
        <v>5</v>
      </c>
      <c r="F69" s="172" t="s">
        <v>3891</v>
      </c>
      <c r="G69" s="172">
        <v>1</v>
      </c>
      <c r="H69" s="172">
        <v>34.661000000000001</v>
      </c>
      <c r="I69" s="172">
        <v>65.144000000000005</v>
      </c>
      <c r="J69" s="172">
        <v>63.188000000000002</v>
      </c>
      <c r="L69" s="172">
        <v>130.35300000000001</v>
      </c>
      <c r="M69" s="172">
        <v>258.685</v>
      </c>
      <c r="N69" s="174">
        <v>7100010.223380872</v>
      </c>
      <c r="O69" s="172">
        <v>555590000</v>
      </c>
      <c r="P69" s="172">
        <v>220500000</v>
      </c>
      <c r="Q69" s="172">
        <v>335090000</v>
      </c>
      <c r="R69" s="172">
        <v>7099990.9427481042</v>
      </c>
      <c r="S69" s="172">
        <v>555590000</v>
      </c>
      <c r="T69" s="172">
        <v>14089903.239854803</v>
      </c>
      <c r="X69" s="172" t="s">
        <v>772</v>
      </c>
    </row>
    <row r="70" spans="2:24">
      <c r="B70" s="172">
        <v>32</v>
      </c>
      <c r="C70" s="172">
        <v>1</v>
      </c>
      <c r="D70" s="172">
        <v>5</v>
      </c>
      <c r="F70" s="172" t="s">
        <v>3892</v>
      </c>
      <c r="G70" s="172">
        <v>1</v>
      </c>
      <c r="H70" s="172">
        <v>27.707000000000001</v>
      </c>
      <c r="I70" s="172">
        <v>52.073999999999998</v>
      </c>
      <c r="J70" s="172">
        <v>50.51</v>
      </c>
      <c r="L70" s="172">
        <v>104.2</v>
      </c>
      <c r="M70" s="172">
        <v>206.78399999999999</v>
      </c>
      <c r="N70" s="174">
        <v>7049974.4212814942</v>
      </c>
      <c r="O70" s="172">
        <v>440990000</v>
      </c>
      <c r="P70" s="172">
        <v>175020000</v>
      </c>
      <c r="Q70" s="172">
        <v>265970000</v>
      </c>
      <c r="R70" s="172">
        <v>7049956.3883965006</v>
      </c>
      <c r="S70" s="172">
        <v>440990000</v>
      </c>
      <c r="T70" s="172">
        <v>13990577.560635142</v>
      </c>
      <c r="X70" s="172" t="s">
        <v>772</v>
      </c>
    </row>
    <row r="71" spans="2:24">
      <c r="B71" s="172">
        <v>32</v>
      </c>
      <c r="C71" s="172">
        <v>1</v>
      </c>
      <c r="D71" s="172">
        <v>5</v>
      </c>
      <c r="F71" s="172" t="s">
        <v>3893</v>
      </c>
      <c r="G71" s="172">
        <v>1</v>
      </c>
      <c r="H71" s="172">
        <v>27.707000000000001</v>
      </c>
      <c r="I71" s="172">
        <v>52.073999999999998</v>
      </c>
      <c r="J71" s="172">
        <v>50.51</v>
      </c>
      <c r="L71" s="172">
        <v>104.2</v>
      </c>
      <c r="M71" s="172">
        <v>206.78399999999999</v>
      </c>
      <c r="N71" s="174">
        <v>7049974.4212814942</v>
      </c>
      <c r="O71" s="172">
        <v>440990000</v>
      </c>
      <c r="P71" s="172">
        <v>175020000</v>
      </c>
      <c r="Q71" s="172">
        <v>265970000</v>
      </c>
      <c r="R71" s="172">
        <v>7049956.3883965006</v>
      </c>
      <c r="S71" s="172">
        <v>440990000</v>
      </c>
      <c r="T71" s="172">
        <v>13990577.560635142</v>
      </c>
      <c r="X71" s="172" t="s">
        <v>772</v>
      </c>
    </row>
    <row r="72" spans="2:24">
      <c r="B72" s="172">
        <v>32</v>
      </c>
      <c r="C72" s="172">
        <v>1</v>
      </c>
      <c r="D72" s="172">
        <v>5</v>
      </c>
      <c r="F72" s="172" t="s">
        <v>3894</v>
      </c>
      <c r="G72" s="172">
        <v>5</v>
      </c>
      <c r="H72" s="172">
        <v>27.707000000000001</v>
      </c>
      <c r="I72" s="172">
        <v>52.073999999999998</v>
      </c>
      <c r="J72" s="172">
        <v>50.51</v>
      </c>
      <c r="L72" s="172">
        <v>104.2</v>
      </c>
      <c r="M72" s="172">
        <v>206.78399999999999</v>
      </c>
      <c r="N72" s="174">
        <v>7049974.4212814942</v>
      </c>
      <c r="O72" s="172">
        <v>440990000</v>
      </c>
      <c r="P72" s="172">
        <v>175020000</v>
      </c>
      <c r="Q72" s="172">
        <v>265970000</v>
      </c>
      <c r="R72" s="172">
        <v>7049956.3883965006</v>
      </c>
      <c r="S72" s="172">
        <v>440990000</v>
      </c>
      <c r="T72" s="172">
        <v>13990577.560635142</v>
      </c>
      <c r="X72" s="172" t="s">
        <v>772</v>
      </c>
    </row>
    <row r="73" spans="2:24">
      <c r="B73" s="172">
        <v>32</v>
      </c>
      <c r="C73" s="172">
        <v>1</v>
      </c>
      <c r="D73" s="172">
        <v>5</v>
      </c>
      <c r="F73" s="172" t="s">
        <v>3895</v>
      </c>
      <c r="G73" s="172">
        <v>5</v>
      </c>
      <c r="H73" s="172">
        <v>27.707000000000001</v>
      </c>
      <c r="I73" s="172">
        <v>52.073999999999998</v>
      </c>
      <c r="J73" s="172">
        <v>50.51</v>
      </c>
      <c r="L73" s="172">
        <v>104.2</v>
      </c>
      <c r="M73" s="172">
        <v>206.78399999999999</v>
      </c>
      <c r="N73" s="174">
        <v>7049974.4212814942</v>
      </c>
      <c r="O73" s="172">
        <v>440990000</v>
      </c>
      <c r="P73" s="172">
        <v>175020000</v>
      </c>
      <c r="Q73" s="172">
        <v>265970000</v>
      </c>
      <c r="R73" s="172">
        <v>7049956.3883965006</v>
      </c>
      <c r="S73" s="172">
        <v>440990000</v>
      </c>
      <c r="T73" s="172">
        <v>13990577.560635142</v>
      </c>
      <c r="X73" s="172" t="s">
        <v>772</v>
      </c>
    </row>
    <row r="74" spans="2:24">
      <c r="B74" s="172">
        <v>32</v>
      </c>
      <c r="C74" s="172">
        <v>1</v>
      </c>
      <c r="D74" s="172">
        <v>5</v>
      </c>
      <c r="F74" s="172" t="s">
        <v>3896</v>
      </c>
      <c r="G74" s="172">
        <v>5</v>
      </c>
      <c r="H74" s="172">
        <v>27.707000000000001</v>
      </c>
      <c r="I74" s="172">
        <v>52.073999999999998</v>
      </c>
      <c r="J74" s="172">
        <v>50.51</v>
      </c>
      <c r="L74" s="172">
        <v>104.2</v>
      </c>
      <c r="M74" s="172">
        <v>206.78399999999999</v>
      </c>
      <c r="N74" s="174">
        <v>7049974.4212814942</v>
      </c>
      <c r="O74" s="172">
        <v>440990000</v>
      </c>
      <c r="P74" s="172">
        <v>175020000</v>
      </c>
      <c r="Q74" s="172">
        <v>265970000</v>
      </c>
      <c r="R74" s="172">
        <v>7049956.3883965006</v>
      </c>
      <c r="S74" s="172">
        <v>440990000</v>
      </c>
      <c r="T74" s="172">
        <v>13990577.560635142</v>
      </c>
      <c r="X74" s="172" t="s">
        <v>772</v>
      </c>
    </row>
    <row r="75" spans="2:24">
      <c r="B75" s="172">
        <v>32</v>
      </c>
      <c r="C75" s="172">
        <v>1</v>
      </c>
      <c r="D75" s="172">
        <v>5</v>
      </c>
      <c r="F75" s="172" t="s">
        <v>3897</v>
      </c>
      <c r="G75" s="172">
        <v>1</v>
      </c>
      <c r="H75" s="172">
        <v>27.707000000000001</v>
      </c>
      <c r="I75" s="172">
        <v>52.073999999999998</v>
      </c>
      <c r="J75" s="172">
        <v>50.51</v>
      </c>
      <c r="L75" s="172">
        <v>104.2</v>
      </c>
      <c r="M75" s="172">
        <v>206.78399999999999</v>
      </c>
      <c r="N75" s="174">
        <v>7100012.7893592529</v>
      </c>
      <c r="O75" s="172">
        <v>444120000</v>
      </c>
      <c r="P75" s="172">
        <v>176260000</v>
      </c>
      <c r="Q75" s="172">
        <v>267860000</v>
      </c>
      <c r="R75" s="172">
        <v>7099994.628482854</v>
      </c>
      <c r="S75" s="172">
        <v>444120000</v>
      </c>
      <c r="T75" s="172">
        <v>14089878.015894419</v>
      </c>
      <c r="X75" s="172" t="s">
        <v>772</v>
      </c>
    </row>
    <row r="76" spans="2:24">
      <c r="B76" s="172">
        <v>32</v>
      </c>
      <c r="C76" s="172">
        <v>1</v>
      </c>
      <c r="D76" s="172">
        <v>5</v>
      </c>
      <c r="F76" s="172" t="s">
        <v>3898</v>
      </c>
      <c r="G76" s="172">
        <v>1</v>
      </c>
      <c r="H76" s="172">
        <v>34.661000000000001</v>
      </c>
      <c r="I76" s="172">
        <v>65.144000000000005</v>
      </c>
      <c r="J76" s="172">
        <v>63.188000000000002</v>
      </c>
      <c r="L76" s="172">
        <v>130.35300000000001</v>
      </c>
      <c r="M76" s="172">
        <v>258.685</v>
      </c>
      <c r="N76" s="174">
        <v>7250038.3376782704</v>
      </c>
      <c r="O76" s="172">
        <v>567330000</v>
      </c>
      <c r="P76" s="172">
        <v>225160000</v>
      </c>
      <c r="Q76" s="172">
        <v>342170000</v>
      </c>
      <c r="R76" s="172">
        <v>7250018.6496324306</v>
      </c>
      <c r="S76" s="172">
        <v>567330000</v>
      </c>
      <c r="T76" s="172">
        <v>14387632.615898101</v>
      </c>
      <c r="X76" s="172" t="s">
        <v>772</v>
      </c>
    </row>
    <row r="77" spans="2:24">
      <c r="B77" s="172">
        <v>32</v>
      </c>
      <c r="C77" s="172">
        <v>1</v>
      </c>
      <c r="D77" s="172">
        <v>5</v>
      </c>
      <c r="F77" s="172" t="s">
        <v>3899</v>
      </c>
      <c r="G77" s="172">
        <v>1</v>
      </c>
      <c r="H77" s="172">
        <v>44.066000000000003</v>
      </c>
      <c r="I77" s="172">
        <v>82.820999999999998</v>
      </c>
      <c r="J77" s="172">
        <v>80.331999999999994</v>
      </c>
      <c r="L77" s="172">
        <v>165.72300000000001</v>
      </c>
      <c r="M77" s="172">
        <v>328.87599999999998</v>
      </c>
      <c r="N77" s="174">
        <v>6849977.3835251546</v>
      </c>
      <c r="O77" s="172">
        <v>681470000</v>
      </c>
      <c r="P77" s="172">
        <v>270460000</v>
      </c>
      <c r="Q77" s="172">
        <v>411010000</v>
      </c>
      <c r="R77" s="172">
        <v>6849978.0720689623</v>
      </c>
      <c r="S77" s="172">
        <v>681470000</v>
      </c>
      <c r="T77" s="172">
        <v>13593728.018619938</v>
      </c>
      <c r="X77" s="172" t="s">
        <v>772</v>
      </c>
    </row>
    <row r="78" spans="2:24">
      <c r="B78" s="172">
        <v>32</v>
      </c>
      <c r="C78" s="172">
        <v>1</v>
      </c>
      <c r="D78" s="172">
        <v>5</v>
      </c>
      <c r="F78" s="172" t="s">
        <v>3900</v>
      </c>
      <c r="G78" s="172">
        <v>1</v>
      </c>
      <c r="H78" s="172">
        <v>35.81</v>
      </c>
      <c r="I78" s="172">
        <v>67.302999999999997</v>
      </c>
      <c r="J78" s="172">
        <v>65.280999999999992</v>
      </c>
      <c r="L78" s="172">
        <v>134.673</v>
      </c>
      <c r="M78" s="172">
        <v>267.25700000000001</v>
      </c>
      <c r="N78" s="174">
        <v>6650009.2770115659</v>
      </c>
      <c r="O78" s="172">
        <v>537620000</v>
      </c>
      <c r="P78" s="172">
        <v>213370000</v>
      </c>
      <c r="Q78" s="172">
        <v>324250000</v>
      </c>
      <c r="R78" s="172">
        <v>6649989.3299225373</v>
      </c>
      <c r="S78" s="172">
        <v>537620000</v>
      </c>
      <c r="T78" s="172">
        <v>13196826.374604467</v>
      </c>
      <c r="X78" s="172" t="s">
        <v>772</v>
      </c>
    </row>
    <row r="79" spans="2:24">
      <c r="B79" s="172">
        <v>32</v>
      </c>
      <c r="C79" s="172">
        <v>1</v>
      </c>
      <c r="D79" s="172">
        <v>5</v>
      </c>
      <c r="F79" s="172" t="s">
        <v>3901</v>
      </c>
      <c r="G79" s="172">
        <v>1</v>
      </c>
      <c r="H79" s="172">
        <v>15.007999999999999</v>
      </c>
      <c r="I79" s="172">
        <v>28.207000000000001</v>
      </c>
      <c r="J79" s="172">
        <v>27.359000000000002</v>
      </c>
      <c r="L79" s="172">
        <v>56.44</v>
      </c>
      <c r="M79" s="172">
        <v>112.006</v>
      </c>
      <c r="N79" s="174">
        <v>7449973.437223305</v>
      </c>
      <c r="O79" s="172">
        <v>252420000</v>
      </c>
      <c r="P79" s="172">
        <v>100180000</v>
      </c>
      <c r="Q79" s="172">
        <v>152240000</v>
      </c>
      <c r="R79" s="172">
        <v>7450014.1152414661</v>
      </c>
      <c r="S79" s="172">
        <v>252420000</v>
      </c>
      <c r="T79" s="172">
        <v>14784661.250739466</v>
      </c>
      <c r="X79" s="172" t="s">
        <v>772</v>
      </c>
    </row>
    <row r="80" spans="2:24">
      <c r="B80" s="172">
        <v>32</v>
      </c>
      <c r="C80" s="172">
        <v>1</v>
      </c>
      <c r="D80" s="172">
        <v>5</v>
      </c>
      <c r="F80" s="172" t="s">
        <v>3902</v>
      </c>
      <c r="G80" s="172">
        <v>1</v>
      </c>
      <c r="H80" s="172">
        <v>15.105</v>
      </c>
      <c r="I80" s="172">
        <v>28.39</v>
      </c>
      <c r="J80" s="172">
        <v>27.536999999999999</v>
      </c>
      <c r="L80" s="172">
        <v>56.807000000000002</v>
      </c>
      <c r="M80" s="172">
        <v>112.73399999999999</v>
      </c>
      <c r="N80" s="174">
        <v>7450002.9323793333</v>
      </c>
      <c r="O80" s="172">
        <v>254060000</v>
      </c>
      <c r="P80" s="172">
        <v>100830000</v>
      </c>
      <c r="Q80" s="172">
        <v>153230000</v>
      </c>
      <c r="R80" s="172">
        <v>7449995.2862050608</v>
      </c>
      <c r="S80" s="172">
        <v>254060000</v>
      </c>
      <c r="T80" s="172">
        <v>14784582.333075877</v>
      </c>
      <c r="X80" s="172" t="s">
        <v>772</v>
      </c>
    </row>
    <row r="81" spans="2:24">
      <c r="B81" s="172">
        <v>32</v>
      </c>
      <c r="C81" s="172">
        <v>1</v>
      </c>
      <c r="D81" s="172">
        <v>6</v>
      </c>
      <c r="F81" s="172" t="s">
        <v>3903</v>
      </c>
      <c r="G81" s="172">
        <v>1</v>
      </c>
      <c r="H81" s="172">
        <v>34.661000000000001</v>
      </c>
      <c r="I81" s="172">
        <v>65.144000000000005</v>
      </c>
      <c r="J81" s="172">
        <v>63.188000000000002</v>
      </c>
      <c r="L81" s="172">
        <v>130.35300000000001</v>
      </c>
      <c r="M81" s="172">
        <v>258.685</v>
      </c>
      <c r="N81" s="174">
        <v>7150104.7896539392</v>
      </c>
      <c r="O81" s="172">
        <v>559510000</v>
      </c>
      <c r="P81" s="172">
        <v>222060000</v>
      </c>
      <c r="Q81" s="172">
        <v>337450000</v>
      </c>
      <c r="R81" s="172">
        <v>7150085.3729854608</v>
      </c>
      <c r="S81" s="172">
        <v>559510000</v>
      </c>
      <c r="T81" s="172">
        <v>14189315.433559209</v>
      </c>
      <c r="X81" s="172" t="s">
        <v>772</v>
      </c>
    </row>
    <row r="82" spans="2:24">
      <c r="B82" s="172">
        <v>32</v>
      </c>
      <c r="C82" s="172">
        <v>1</v>
      </c>
      <c r="D82" s="172">
        <v>6</v>
      </c>
      <c r="F82" s="172" t="s">
        <v>3904</v>
      </c>
      <c r="G82" s="172">
        <v>1</v>
      </c>
      <c r="H82" s="172">
        <v>27.707000000000001</v>
      </c>
      <c r="I82" s="172">
        <v>52.073999999999998</v>
      </c>
      <c r="J82" s="172">
        <v>50.51</v>
      </c>
      <c r="L82" s="172">
        <v>104.2</v>
      </c>
      <c r="M82" s="172">
        <v>206.78399999999999</v>
      </c>
      <c r="N82" s="174">
        <v>7100012.7893592529</v>
      </c>
      <c r="O82" s="172">
        <v>444120000</v>
      </c>
      <c r="P82" s="172">
        <v>176260000</v>
      </c>
      <c r="Q82" s="172">
        <v>267860000</v>
      </c>
      <c r="R82" s="172">
        <v>7099994.628482854</v>
      </c>
      <c r="S82" s="172">
        <v>444120000</v>
      </c>
      <c r="T82" s="172">
        <v>14089878.015894419</v>
      </c>
      <c r="X82" s="172" t="s">
        <v>772</v>
      </c>
    </row>
    <row r="83" spans="2:24">
      <c r="B83" s="172">
        <v>32</v>
      </c>
      <c r="C83" s="172">
        <v>1</v>
      </c>
      <c r="D83" s="172">
        <v>6</v>
      </c>
      <c r="F83" s="172" t="s">
        <v>3905</v>
      </c>
      <c r="G83" s="172">
        <v>1</v>
      </c>
      <c r="H83" s="172">
        <v>27.707000000000001</v>
      </c>
      <c r="I83" s="172">
        <v>52.073999999999998</v>
      </c>
      <c r="J83" s="172">
        <v>50.51</v>
      </c>
      <c r="L83" s="172">
        <v>104.2</v>
      </c>
      <c r="M83" s="172">
        <v>206.78399999999999</v>
      </c>
      <c r="N83" s="174">
        <v>7100012.7893592529</v>
      </c>
      <c r="O83" s="172">
        <v>444120000</v>
      </c>
      <c r="P83" s="172">
        <v>176260000</v>
      </c>
      <c r="Q83" s="172">
        <v>267860000</v>
      </c>
      <c r="R83" s="172">
        <v>7099994.628482854</v>
      </c>
      <c r="S83" s="172">
        <v>444120000</v>
      </c>
      <c r="T83" s="172">
        <v>14089878.015894419</v>
      </c>
      <c r="X83" s="172" t="s">
        <v>772</v>
      </c>
    </row>
    <row r="84" spans="2:24">
      <c r="B84" s="172">
        <v>32</v>
      </c>
      <c r="C84" s="172">
        <v>1</v>
      </c>
      <c r="D84" s="172">
        <v>6</v>
      </c>
      <c r="F84" s="172" t="s">
        <v>3906</v>
      </c>
      <c r="G84" s="172">
        <v>1</v>
      </c>
      <c r="H84" s="172">
        <v>27.707000000000001</v>
      </c>
      <c r="I84" s="172">
        <v>52.073999999999998</v>
      </c>
      <c r="J84" s="172">
        <v>50.51</v>
      </c>
      <c r="L84" s="172">
        <v>104.2</v>
      </c>
      <c r="M84" s="172">
        <v>206.78399999999999</v>
      </c>
      <c r="N84" s="174">
        <v>7100012.7893592529</v>
      </c>
      <c r="O84" s="172">
        <v>444120000</v>
      </c>
      <c r="P84" s="172">
        <v>176260000</v>
      </c>
      <c r="Q84" s="172">
        <v>267860000</v>
      </c>
      <c r="R84" s="172">
        <v>7099994.628482854</v>
      </c>
      <c r="S84" s="172">
        <v>444120000</v>
      </c>
      <c r="T84" s="172">
        <v>14089878.015894419</v>
      </c>
      <c r="X84" s="172" t="s">
        <v>772</v>
      </c>
    </row>
    <row r="85" spans="2:24">
      <c r="B85" s="172">
        <v>32</v>
      </c>
      <c r="C85" s="172">
        <v>1</v>
      </c>
      <c r="D85" s="172">
        <v>6</v>
      </c>
      <c r="F85" s="172" t="s">
        <v>3907</v>
      </c>
      <c r="G85" s="172">
        <v>1</v>
      </c>
      <c r="H85" s="172">
        <v>27.707000000000001</v>
      </c>
      <c r="I85" s="172">
        <v>52.073999999999998</v>
      </c>
      <c r="J85" s="172">
        <v>50.51</v>
      </c>
      <c r="L85" s="172">
        <v>104.2</v>
      </c>
      <c r="M85" s="172">
        <v>206.78399999999999</v>
      </c>
      <c r="N85" s="174">
        <v>7100012.7893592529</v>
      </c>
      <c r="O85" s="172">
        <v>444120000</v>
      </c>
      <c r="P85" s="172">
        <v>176260000</v>
      </c>
      <c r="Q85" s="172">
        <v>267860000</v>
      </c>
      <c r="R85" s="172">
        <v>7099994.628482854</v>
      </c>
      <c r="S85" s="172">
        <v>444120000</v>
      </c>
      <c r="T85" s="172">
        <v>14089878.015894419</v>
      </c>
      <c r="X85" s="172" t="s">
        <v>772</v>
      </c>
    </row>
    <row r="86" spans="2:24">
      <c r="B86" s="172">
        <v>32</v>
      </c>
      <c r="C86" s="172">
        <v>1</v>
      </c>
      <c r="D86" s="172">
        <v>6</v>
      </c>
      <c r="F86" s="172" t="s">
        <v>3908</v>
      </c>
      <c r="G86" s="172">
        <v>1</v>
      </c>
      <c r="H86" s="172">
        <v>27.707000000000001</v>
      </c>
      <c r="I86" s="172">
        <v>52.073999999999998</v>
      </c>
      <c r="J86" s="172">
        <v>50.51</v>
      </c>
      <c r="L86" s="172">
        <v>104.2</v>
      </c>
      <c r="M86" s="172">
        <v>206.78399999999999</v>
      </c>
      <c r="N86" s="174">
        <v>7100012.7893592529</v>
      </c>
      <c r="O86" s="172">
        <v>444120000</v>
      </c>
      <c r="P86" s="172">
        <v>176260000</v>
      </c>
      <c r="Q86" s="172">
        <v>267860000</v>
      </c>
      <c r="R86" s="172">
        <v>7099994.628482854</v>
      </c>
      <c r="S86" s="172">
        <v>444120000</v>
      </c>
      <c r="T86" s="172">
        <v>14089878.015894419</v>
      </c>
      <c r="X86" s="172" t="s">
        <v>772</v>
      </c>
    </row>
    <row r="87" spans="2:24">
      <c r="B87" s="172">
        <v>32</v>
      </c>
      <c r="C87" s="172">
        <v>1</v>
      </c>
      <c r="D87" s="172">
        <v>6</v>
      </c>
      <c r="F87" s="172" t="s">
        <v>3909</v>
      </c>
      <c r="G87" s="172">
        <v>1</v>
      </c>
      <c r="H87" s="172">
        <v>27.707000000000001</v>
      </c>
      <c r="I87" s="172">
        <v>52.073999999999998</v>
      </c>
      <c r="J87" s="172">
        <v>50.51</v>
      </c>
      <c r="L87" s="172">
        <v>104.2</v>
      </c>
      <c r="M87" s="172">
        <v>206.78399999999999</v>
      </c>
      <c r="N87" s="174">
        <v>7149891.2904463485</v>
      </c>
      <c r="O87" s="172">
        <v>447240000</v>
      </c>
      <c r="P87" s="172">
        <v>177500000</v>
      </c>
      <c r="Q87" s="172">
        <v>269740000</v>
      </c>
      <c r="R87" s="172">
        <v>7149873.0019874619</v>
      </c>
      <c r="S87" s="172">
        <v>447240000</v>
      </c>
      <c r="T87" s="172">
        <v>14188861.217303026</v>
      </c>
      <c r="X87" s="172" t="s">
        <v>772</v>
      </c>
    </row>
    <row r="88" spans="2:24">
      <c r="B88" s="172">
        <v>32</v>
      </c>
      <c r="C88" s="172">
        <v>1</v>
      </c>
      <c r="D88" s="172">
        <v>6</v>
      </c>
      <c r="F88" s="172" t="s">
        <v>3910</v>
      </c>
      <c r="G88" s="172">
        <v>1</v>
      </c>
      <c r="H88" s="172">
        <v>34.661000000000001</v>
      </c>
      <c r="I88" s="172">
        <v>65.144000000000005</v>
      </c>
      <c r="J88" s="172">
        <v>63.188000000000002</v>
      </c>
      <c r="L88" s="172">
        <v>130.35300000000001</v>
      </c>
      <c r="M88" s="172">
        <v>258.685</v>
      </c>
      <c r="N88" s="174">
        <v>7300005.1116904365</v>
      </c>
      <c r="O88" s="172">
        <v>571240000</v>
      </c>
      <c r="P88" s="172">
        <v>226710000</v>
      </c>
      <c r="Q88" s="172">
        <v>344530000</v>
      </c>
      <c r="R88" s="172">
        <v>7299985.2879559156</v>
      </c>
      <c r="S88" s="172">
        <v>571240000</v>
      </c>
      <c r="T88" s="172">
        <v>14486791.207067546</v>
      </c>
      <c r="X88" s="172" t="s">
        <v>772</v>
      </c>
    </row>
    <row r="89" spans="2:24">
      <c r="B89" s="172">
        <v>32</v>
      </c>
      <c r="C89" s="172">
        <v>1</v>
      </c>
      <c r="D89" s="172">
        <v>6</v>
      </c>
      <c r="F89" s="172" t="s">
        <v>3911</v>
      </c>
      <c r="G89" s="172">
        <v>1</v>
      </c>
      <c r="H89" s="172">
        <v>44.066000000000003</v>
      </c>
      <c r="I89" s="172">
        <v>82.820999999999998</v>
      </c>
      <c r="J89" s="172">
        <v>80.331999999999994</v>
      </c>
      <c r="L89" s="172">
        <v>165.72300000000001</v>
      </c>
      <c r="M89" s="172">
        <v>328.87599999999998</v>
      </c>
      <c r="N89" s="174">
        <v>6900035.1811830932</v>
      </c>
      <c r="O89" s="172">
        <v>686450000</v>
      </c>
      <c r="P89" s="172">
        <v>272440000</v>
      </c>
      <c r="Q89" s="172">
        <v>414010000</v>
      </c>
      <c r="R89" s="172">
        <v>6900035.8747585947</v>
      </c>
      <c r="S89" s="172">
        <v>686450000</v>
      </c>
      <c r="T89" s="172">
        <v>13693067.337346701</v>
      </c>
      <c r="X89" s="172" t="s">
        <v>772</v>
      </c>
    </row>
    <row r="90" spans="2:24">
      <c r="B90" s="172">
        <v>32</v>
      </c>
      <c r="C90" s="172">
        <v>1</v>
      </c>
      <c r="D90" s="172">
        <v>6</v>
      </c>
      <c r="F90" s="172" t="s">
        <v>3912</v>
      </c>
      <c r="G90" s="172">
        <v>1</v>
      </c>
      <c r="H90" s="172">
        <v>35.81</v>
      </c>
      <c r="I90" s="172">
        <v>67.302999999999997</v>
      </c>
      <c r="J90" s="172">
        <v>65.280999999999992</v>
      </c>
      <c r="L90" s="172">
        <v>134.673</v>
      </c>
      <c r="M90" s="172">
        <v>267.25700000000001</v>
      </c>
      <c r="N90" s="174">
        <v>6700105.1394644072</v>
      </c>
      <c r="O90" s="172">
        <v>541670000</v>
      </c>
      <c r="P90" s="172">
        <v>214980000</v>
      </c>
      <c r="Q90" s="172">
        <v>326690000</v>
      </c>
      <c r="R90" s="172">
        <v>6700085.04210993</v>
      </c>
      <c r="S90" s="172">
        <v>541670000</v>
      </c>
      <c r="T90" s="172">
        <v>13296240.731989142</v>
      </c>
      <c r="X90" s="172" t="s">
        <v>772</v>
      </c>
    </row>
    <row r="91" spans="2:24">
      <c r="B91" s="172">
        <v>32</v>
      </c>
      <c r="C91" s="172">
        <v>1</v>
      </c>
      <c r="D91" s="172">
        <v>6</v>
      </c>
      <c r="F91" s="172" t="s">
        <v>3913</v>
      </c>
      <c r="G91" s="172">
        <v>1</v>
      </c>
      <c r="H91" s="172">
        <v>15.007999999999999</v>
      </c>
      <c r="I91" s="172">
        <v>28.207000000000001</v>
      </c>
      <c r="J91" s="172">
        <v>27.359000000000002</v>
      </c>
      <c r="L91" s="172">
        <v>56.44</v>
      </c>
      <c r="M91" s="172">
        <v>112.006</v>
      </c>
      <c r="N91" s="174">
        <v>7499852.4290183587</v>
      </c>
      <c r="O91" s="172">
        <v>254110000</v>
      </c>
      <c r="P91" s="172">
        <v>100850000</v>
      </c>
      <c r="Q91" s="172">
        <v>153260000</v>
      </c>
      <c r="R91" s="172">
        <v>7499893.3793836022</v>
      </c>
      <c r="S91" s="172">
        <v>254110000</v>
      </c>
      <c r="T91" s="172">
        <v>14883647.375110554</v>
      </c>
      <c r="X91" s="172" t="s">
        <v>772</v>
      </c>
    </row>
    <row r="92" spans="2:24">
      <c r="B92" s="172">
        <v>32</v>
      </c>
      <c r="C92" s="172">
        <v>1</v>
      </c>
      <c r="D92" s="172">
        <v>6</v>
      </c>
      <c r="F92" s="172" t="s">
        <v>3914</v>
      </c>
      <c r="G92" s="172">
        <v>1</v>
      </c>
      <c r="H92" s="172">
        <v>15.105</v>
      </c>
      <c r="I92" s="172">
        <v>28.39</v>
      </c>
      <c r="J92" s="172">
        <v>27.536999999999999</v>
      </c>
      <c r="L92" s="172">
        <v>56.807000000000002</v>
      </c>
      <c r="M92" s="172">
        <v>112.73399999999999</v>
      </c>
      <c r="N92" s="174">
        <v>7500146.6189666307</v>
      </c>
      <c r="O92" s="172">
        <v>255770000</v>
      </c>
      <c r="P92" s="172">
        <v>101510000</v>
      </c>
      <c r="Q92" s="172">
        <v>154260000</v>
      </c>
      <c r="R92" s="172">
        <v>7500138.9213283015</v>
      </c>
      <c r="S92" s="172">
        <v>255770000</v>
      </c>
      <c r="T92" s="172">
        <v>14884092.825831762</v>
      </c>
      <c r="X92" s="172" t="s">
        <v>772</v>
      </c>
    </row>
    <row r="93" spans="2:24">
      <c r="B93" s="172">
        <v>32</v>
      </c>
      <c r="C93" s="172">
        <v>1</v>
      </c>
      <c r="D93" s="172">
        <v>7</v>
      </c>
      <c r="F93" s="172" t="s">
        <v>3915</v>
      </c>
      <c r="G93" s="172">
        <v>5</v>
      </c>
      <c r="H93" s="172">
        <v>34.661000000000001</v>
      </c>
      <c r="I93" s="172">
        <v>65.144000000000005</v>
      </c>
      <c r="J93" s="172">
        <v>63.188000000000002</v>
      </c>
      <c r="L93" s="172">
        <v>130.35300000000001</v>
      </c>
      <c r="M93" s="172">
        <v>258.685</v>
      </c>
      <c r="N93" s="174">
        <v>7200071.5636661053</v>
      </c>
      <c r="O93" s="172">
        <v>563420000</v>
      </c>
      <c r="P93" s="172">
        <v>223610000</v>
      </c>
      <c r="Q93" s="172">
        <v>339810000</v>
      </c>
      <c r="R93" s="172">
        <v>7200052.0113089457</v>
      </c>
      <c r="S93" s="172">
        <v>563420000</v>
      </c>
      <c r="T93" s="172">
        <v>14288474.024728654</v>
      </c>
      <c r="X93" s="172" t="s">
        <v>772</v>
      </c>
    </row>
    <row r="94" spans="2:24">
      <c r="B94" s="172">
        <v>32</v>
      </c>
      <c r="C94" s="172">
        <v>1</v>
      </c>
      <c r="D94" s="172">
        <v>7</v>
      </c>
      <c r="F94" s="172" t="s">
        <v>3916</v>
      </c>
      <c r="G94" s="172">
        <v>5</v>
      </c>
      <c r="H94" s="172">
        <v>27.707000000000001</v>
      </c>
      <c r="I94" s="172">
        <v>52.073999999999998</v>
      </c>
      <c r="J94" s="172">
        <v>50.51</v>
      </c>
      <c r="L94" s="172">
        <v>104.2</v>
      </c>
      <c r="M94" s="172">
        <v>206.78399999999999</v>
      </c>
      <c r="N94" s="174">
        <v>7149891.2904463485</v>
      </c>
      <c r="O94" s="172">
        <v>447240000</v>
      </c>
      <c r="P94" s="172">
        <v>177500000</v>
      </c>
      <c r="Q94" s="172">
        <v>269740000</v>
      </c>
      <c r="R94" s="172">
        <v>7149873.0019874619</v>
      </c>
      <c r="S94" s="172">
        <v>447240000</v>
      </c>
      <c r="T94" s="172">
        <v>14188861.217303026</v>
      </c>
      <c r="X94" s="172" t="s">
        <v>772</v>
      </c>
    </row>
    <row r="95" spans="2:24">
      <c r="B95" s="172">
        <v>32</v>
      </c>
      <c r="C95" s="172">
        <v>1</v>
      </c>
      <c r="D95" s="172">
        <v>7</v>
      </c>
      <c r="F95" s="172" t="s">
        <v>3917</v>
      </c>
      <c r="G95" s="172">
        <v>5</v>
      </c>
      <c r="H95" s="172">
        <v>27.707000000000001</v>
      </c>
      <c r="I95" s="172">
        <v>52.073999999999998</v>
      </c>
      <c r="J95" s="172">
        <v>50.51</v>
      </c>
      <c r="L95" s="172">
        <v>104.2</v>
      </c>
      <c r="M95" s="172">
        <v>206.78399999999999</v>
      </c>
      <c r="N95" s="174">
        <v>7149891.2904463485</v>
      </c>
      <c r="O95" s="172">
        <v>447240000</v>
      </c>
      <c r="P95" s="172">
        <v>177500000</v>
      </c>
      <c r="Q95" s="172">
        <v>269740000</v>
      </c>
      <c r="R95" s="172">
        <v>7149873.0019874619</v>
      </c>
      <c r="S95" s="172">
        <v>447240000</v>
      </c>
      <c r="T95" s="172">
        <v>14188861.217303026</v>
      </c>
      <c r="X95" s="172" t="s">
        <v>772</v>
      </c>
    </row>
    <row r="96" spans="2:24">
      <c r="B96" s="172">
        <v>32</v>
      </c>
      <c r="C96" s="172">
        <v>1</v>
      </c>
      <c r="D96" s="172">
        <v>7</v>
      </c>
      <c r="F96" s="172" t="s">
        <v>3918</v>
      </c>
      <c r="G96" s="172">
        <v>5</v>
      </c>
      <c r="H96" s="172">
        <v>27.707000000000001</v>
      </c>
      <c r="I96" s="172">
        <v>52.073999999999998</v>
      </c>
      <c r="J96" s="172">
        <v>50.51</v>
      </c>
      <c r="L96" s="172">
        <v>104.2</v>
      </c>
      <c r="M96" s="172">
        <v>206.78399999999999</v>
      </c>
      <c r="N96" s="174">
        <v>7149891.2904463485</v>
      </c>
      <c r="O96" s="172">
        <v>447240000</v>
      </c>
      <c r="P96" s="172">
        <v>177500000</v>
      </c>
      <c r="Q96" s="172">
        <v>269740000</v>
      </c>
      <c r="R96" s="172">
        <v>7149873.0019874619</v>
      </c>
      <c r="S96" s="172">
        <v>447240000</v>
      </c>
      <c r="T96" s="172">
        <v>14188861.217303026</v>
      </c>
      <c r="X96" s="172" t="s">
        <v>772</v>
      </c>
    </row>
    <row r="97" spans="2:24">
      <c r="B97" s="172">
        <v>32</v>
      </c>
      <c r="C97" s="172">
        <v>1</v>
      </c>
      <c r="D97" s="172">
        <v>7</v>
      </c>
      <c r="F97" s="172" t="s">
        <v>3919</v>
      </c>
      <c r="G97" s="172">
        <v>5</v>
      </c>
      <c r="H97" s="172">
        <v>27.707000000000001</v>
      </c>
      <c r="I97" s="172">
        <v>52.073999999999998</v>
      </c>
      <c r="J97" s="172">
        <v>50.51</v>
      </c>
      <c r="L97" s="172">
        <v>104.2</v>
      </c>
      <c r="M97" s="172">
        <v>206.78399999999999</v>
      </c>
      <c r="N97" s="174">
        <v>7149891.2904463485</v>
      </c>
      <c r="O97" s="172">
        <v>447240000</v>
      </c>
      <c r="P97" s="172">
        <v>177500000</v>
      </c>
      <c r="Q97" s="172">
        <v>269740000</v>
      </c>
      <c r="R97" s="172">
        <v>7149873.0019874619</v>
      </c>
      <c r="S97" s="172">
        <v>447240000</v>
      </c>
      <c r="T97" s="172">
        <v>14188861.217303026</v>
      </c>
      <c r="X97" s="172" t="s">
        <v>772</v>
      </c>
    </row>
    <row r="98" spans="2:24">
      <c r="B98" s="172">
        <v>32</v>
      </c>
      <c r="C98" s="172">
        <v>1</v>
      </c>
      <c r="D98" s="172">
        <v>7</v>
      </c>
      <c r="F98" s="172" t="s">
        <v>3920</v>
      </c>
      <c r="G98" s="172">
        <v>1</v>
      </c>
      <c r="H98" s="172">
        <v>27.707000000000001</v>
      </c>
      <c r="I98" s="172">
        <v>52.073999999999998</v>
      </c>
      <c r="J98" s="172">
        <v>50.51</v>
      </c>
      <c r="L98" s="172">
        <v>104.2</v>
      </c>
      <c r="M98" s="172">
        <v>206.78399999999999</v>
      </c>
      <c r="N98" s="174">
        <v>7149891.2904463485</v>
      </c>
      <c r="O98" s="172">
        <v>447240000</v>
      </c>
      <c r="P98" s="172">
        <v>177500000</v>
      </c>
      <c r="Q98" s="172">
        <v>269740000</v>
      </c>
      <c r="R98" s="172">
        <v>7149873.0019874619</v>
      </c>
      <c r="S98" s="172">
        <v>447240000</v>
      </c>
      <c r="T98" s="172">
        <v>14188861.217303026</v>
      </c>
      <c r="X98" s="172" t="s">
        <v>772</v>
      </c>
    </row>
    <row r="99" spans="2:24">
      <c r="B99" s="172">
        <v>32</v>
      </c>
      <c r="C99" s="172">
        <v>1</v>
      </c>
      <c r="D99" s="172">
        <v>7</v>
      </c>
      <c r="F99" s="172" t="s">
        <v>3921</v>
      </c>
      <c r="G99" s="172">
        <v>1</v>
      </c>
      <c r="H99" s="172">
        <v>27.707000000000001</v>
      </c>
      <c r="I99" s="172">
        <v>52.073999999999998</v>
      </c>
      <c r="J99" s="172">
        <v>50.51</v>
      </c>
      <c r="L99" s="172">
        <v>104.2</v>
      </c>
      <c r="M99" s="172">
        <v>206.78399999999999</v>
      </c>
      <c r="N99" s="174">
        <v>7200089.5255147722</v>
      </c>
      <c r="O99" s="172">
        <v>450380000</v>
      </c>
      <c r="P99" s="172">
        <v>178750000</v>
      </c>
      <c r="Q99" s="172">
        <v>271630000</v>
      </c>
      <c r="R99" s="172">
        <v>7200071.1086555608</v>
      </c>
      <c r="S99" s="172">
        <v>450380000</v>
      </c>
      <c r="T99" s="172">
        <v>14288478.92641297</v>
      </c>
      <c r="X99" s="172" t="s">
        <v>772</v>
      </c>
    </row>
    <row r="100" spans="2:24">
      <c r="B100" s="172">
        <v>32</v>
      </c>
      <c r="C100" s="172">
        <v>1</v>
      </c>
      <c r="D100" s="172">
        <v>7</v>
      </c>
      <c r="F100" s="172" t="s">
        <v>3922</v>
      </c>
      <c r="G100" s="172">
        <v>1</v>
      </c>
      <c r="H100" s="172">
        <v>34.661000000000001</v>
      </c>
      <c r="I100" s="172">
        <v>65.144000000000005</v>
      </c>
      <c r="J100" s="172">
        <v>63.188000000000002</v>
      </c>
      <c r="L100" s="172">
        <v>130.35300000000001</v>
      </c>
      <c r="M100" s="172">
        <v>258.685</v>
      </c>
      <c r="N100" s="174">
        <v>7350099.6779635027</v>
      </c>
      <c r="O100" s="172">
        <v>575160000</v>
      </c>
      <c r="P100" s="172">
        <v>228270000</v>
      </c>
      <c r="Q100" s="172">
        <v>346890000</v>
      </c>
      <c r="R100" s="172">
        <v>7350079.7181932712</v>
      </c>
      <c r="S100" s="172">
        <v>575160000</v>
      </c>
      <c r="T100" s="172">
        <v>14586203.400771951</v>
      </c>
      <c r="X100" s="172" t="s">
        <v>772</v>
      </c>
    </row>
    <row r="101" spans="2:24">
      <c r="B101" s="172">
        <v>32</v>
      </c>
      <c r="C101" s="172">
        <v>1</v>
      </c>
      <c r="D101" s="172">
        <v>7</v>
      </c>
      <c r="F101" s="172" t="s">
        <v>3923</v>
      </c>
      <c r="G101" s="172">
        <v>5</v>
      </c>
      <c r="H101" s="172">
        <v>44.066000000000003</v>
      </c>
      <c r="I101" s="172">
        <v>82.820999999999998</v>
      </c>
      <c r="J101" s="172">
        <v>80.331999999999994</v>
      </c>
      <c r="L101" s="172">
        <v>165.72300000000001</v>
      </c>
      <c r="M101" s="172">
        <v>328.87599999999998</v>
      </c>
      <c r="N101" s="174">
        <v>6949992.4611750515</v>
      </c>
      <c r="O101" s="172">
        <v>691420000</v>
      </c>
      <c r="P101" s="172">
        <v>274410000</v>
      </c>
      <c r="Q101" s="172">
        <v>417010000</v>
      </c>
      <c r="R101" s="172">
        <v>6949993.1597721428</v>
      </c>
      <c r="S101" s="172">
        <v>691420000</v>
      </c>
      <c r="T101" s="172">
        <v>13792207.179529836</v>
      </c>
      <c r="X101" s="172" t="s">
        <v>772</v>
      </c>
    </row>
    <row r="102" spans="2:24">
      <c r="B102" s="172">
        <v>32</v>
      </c>
      <c r="C102" s="172">
        <v>1</v>
      </c>
      <c r="D102" s="172">
        <v>7</v>
      </c>
      <c r="F102" s="172" t="s">
        <v>3924</v>
      </c>
      <c r="G102" s="172">
        <v>5</v>
      </c>
      <c r="H102" s="172">
        <v>35.81</v>
      </c>
      <c r="I102" s="172">
        <v>67.302999999999997</v>
      </c>
      <c r="J102" s="172">
        <v>65.280999999999992</v>
      </c>
      <c r="L102" s="172">
        <v>134.673</v>
      </c>
      <c r="M102" s="172">
        <v>267.25700000000001</v>
      </c>
      <c r="N102" s="174">
        <v>6749953.6149421735</v>
      </c>
      <c r="O102" s="172">
        <v>545700000</v>
      </c>
      <c r="P102" s="172">
        <v>216580000</v>
      </c>
      <c r="Q102" s="172">
        <v>329120000</v>
      </c>
      <c r="R102" s="172">
        <v>6749933.3680642992</v>
      </c>
      <c r="S102" s="172">
        <v>545700000</v>
      </c>
      <c r="T102" s="172">
        <v>13395164.154275618</v>
      </c>
      <c r="X102" s="172" t="s">
        <v>772</v>
      </c>
    </row>
    <row r="103" spans="2:24">
      <c r="B103" s="172">
        <v>32</v>
      </c>
      <c r="C103" s="172">
        <v>1</v>
      </c>
      <c r="D103" s="172">
        <v>7</v>
      </c>
      <c r="F103" s="172" t="s">
        <v>3925</v>
      </c>
      <c r="G103" s="172">
        <v>1</v>
      </c>
      <c r="H103" s="172">
        <v>15.007999999999999</v>
      </c>
      <c r="I103" s="172">
        <v>28.207000000000001</v>
      </c>
      <c r="J103" s="172">
        <v>27.359000000000002</v>
      </c>
      <c r="L103" s="172">
        <v>56.44</v>
      </c>
      <c r="M103" s="172">
        <v>112.006</v>
      </c>
      <c r="N103" s="174">
        <v>7550026.5627766959</v>
      </c>
      <c r="O103" s="172">
        <v>255810000</v>
      </c>
      <c r="P103" s="172">
        <v>101530000</v>
      </c>
      <c r="Q103" s="172">
        <v>154280000</v>
      </c>
      <c r="R103" s="172">
        <v>7550067.7871005442</v>
      </c>
      <c r="S103" s="172">
        <v>255810000</v>
      </c>
      <c r="T103" s="172">
        <v>14983219.216193896</v>
      </c>
      <c r="X103" s="172" t="s">
        <v>772</v>
      </c>
    </row>
    <row r="104" spans="2:24">
      <c r="B104" s="172">
        <v>32</v>
      </c>
      <c r="C104" s="172">
        <v>1</v>
      </c>
      <c r="D104" s="172">
        <v>7</v>
      </c>
      <c r="F104" s="172" t="s">
        <v>3926</v>
      </c>
      <c r="G104" s="172">
        <v>1</v>
      </c>
      <c r="H104" s="172">
        <v>15.105</v>
      </c>
      <c r="I104" s="172">
        <v>28.39</v>
      </c>
      <c r="J104" s="172">
        <v>27.536999999999999</v>
      </c>
      <c r="L104" s="172">
        <v>56.807000000000002</v>
      </c>
      <c r="M104" s="172">
        <v>112.73399999999999</v>
      </c>
      <c r="N104" s="174">
        <v>7549997.0676206686</v>
      </c>
      <c r="O104" s="172">
        <v>257470000</v>
      </c>
      <c r="P104" s="172">
        <v>102180000</v>
      </c>
      <c r="Q104" s="172">
        <v>155290000</v>
      </c>
      <c r="R104" s="172">
        <v>7549989.3188192435</v>
      </c>
      <c r="S104" s="172">
        <v>257470000</v>
      </c>
      <c r="T104" s="172">
        <v>14983021.385881469</v>
      </c>
      <c r="X104" s="172" t="s">
        <v>772</v>
      </c>
    </row>
    <row r="105" spans="2:24">
      <c r="B105" s="172">
        <v>32</v>
      </c>
      <c r="C105" s="172">
        <v>1</v>
      </c>
      <c r="D105" s="172">
        <v>8</v>
      </c>
      <c r="F105" s="172" t="s">
        <v>3927</v>
      </c>
      <c r="G105" s="172">
        <v>1</v>
      </c>
      <c r="H105" s="172">
        <v>34.661000000000001</v>
      </c>
      <c r="I105" s="172">
        <v>65.144000000000005</v>
      </c>
      <c r="J105" s="172">
        <v>63.188000000000002</v>
      </c>
      <c r="L105" s="172">
        <v>130.35300000000001</v>
      </c>
      <c r="M105" s="172">
        <v>258.685</v>
      </c>
      <c r="N105" s="174">
        <v>7250038.3376782704</v>
      </c>
      <c r="O105" s="172">
        <v>567330000</v>
      </c>
      <c r="P105" s="172">
        <v>225160000</v>
      </c>
      <c r="Q105" s="172">
        <v>342170000</v>
      </c>
      <c r="R105" s="172">
        <v>7250018.6496324306</v>
      </c>
      <c r="S105" s="172">
        <v>567330000</v>
      </c>
      <c r="T105" s="172">
        <v>14387632.615898101</v>
      </c>
      <c r="X105" s="172" t="s">
        <v>772</v>
      </c>
    </row>
    <row r="106" spans="2:24">
      <c r="B106" s="172">
        <v>32</v>
      </c>
      <c r="C106" s="172">
        <v>1</v>
      </c>
      <c r="D106" s="172">
        <v>8</v>
      </c>
      <c r="F106" s="172" t="s">
        <v>3928</v>
      </c>
      <c r="G106" s="172">
        <v>5</v>
      </c>
      <c r="H106" s="172">
        <v>27.707000000000001</v>
      </c>
      <c r="I106" s="172">
        <v>52.073999999999998</v>
      </c>
      <c r="J106" s="172">
        <v>50.51</v>
      </c>
      <c r="L106" s="172">
        <v>104.2</v>
      </c>
      <c r="M106" s="172">
        <v>206.78399999999999</v>
      </c>
      <c r="N106" s="174">
        <v>7200089.5255147722</v>
      </c>
      <c r="O106" s="172">
        <v>450380000</v>
      </c>
      <c r="P106" s="172">
        <v>178750000</v>
      </c>
      <c r="Q106" s="172">
        <v>271630000</v>
      </c>
      <c r="R106" s="172">
        <v>7200071.1086555608</v>
      </c>
      <c r="S106" s="172">
        <v>450380000</v>
      </c>
      <c r="T106" s="172">
        <v>14288478.92641297</v>
      </c>
      <c r="X106" s="172" t="s">
        <v>772</v>
      </c>
    </row>
    <row r="107" spans="2:24">
      <c r="B107" s="172">
        <v>32</v>
      </c>
      <c r="C107" s="172">
        <v>1</v>
      </c>
      <c r="D107" s="172">
        <v>8</v>
      </c>
      <c r="F107" s="172" t="s">
        <v>3929</v>
      </c>
      <c r="G107" s="172">
        <v>5</v>
      </c>
      <c r="H107" s="172">
        <v>27.707000000000001</v>
      </c>
      <c r="I107" s="172">
        <v>52.073999999999998</v>
      </c>
      <c r="J107" s="172">
        <v>50.51</v>
      </c>
      <c r="L107" s="172">
        <v>104.2</v>
      </c>
      <c r="M107" s="172">
        <v>206.78399999999999</v>
      </c>
      <c r="N107" s="174">
        <v>7200089.5255147722</v>
      </c>
      <c r="O107" s="172">
        <v>450380000</v>
      </c>
      <c r="P107" s="172">
        <v>178750000</v>
      </c>
      <c r="Q107" s="172">
        <v>271630000</v>
      </c>
      <c r="R107" s="172">
        <v>7200071.1086555608</v>
      </c>
      <c r="S107" s="172">
        <v>450380000</v>
      </c>
      <c r="T107" s="172">
        <v>14288478.92641297</v>
      </c>
      <c r="X107" s="172" t="s">
        <v>772</v>
      </c>
    </row>
    <row r="108" spans="2:24">
      <c r="B108" s="172">
        <v>32</v>
      </c>
      <c r="C108" s="172">
        <v>1</v>
      </c>
      <c r="D108" s="172">
        <v>8</v>
      </c>
      <c r="F108" s="172" t="s">
        <v>3930</v>
      </c>
      <c r="G108" s="172">
        <v>5</v>
      </c>
      <c r="H108" s="172">
        <v>27.707000000000001</v>
      </c>
      <c r="I108" s="172">
        <v>52.073999999999998</v>
      </c>
      <c r="J108" s="172">
        <v>50.51</v>
      </c>
      <c r="L108" s="172">
        <v>104.2</v>
      </c>
      <c r="M108" s="172">
        <v>206.78399999999999</v>
      </c>
      <c r="N108" s="174">
        <v>7200089.5255147722</v>
      </c>
      <c r="O108" s="172">
        <v>450380000</v>
      </c>
      <c r="P108" s="172">
        <v>178750000</v>
      </c>
      <c r="Q108" s="172">
        <v>271630000</v>
      </c>
      <c r="R108" s="172">
        <v>7200071.1086555608</v>
      </c>
      <c r="S108" s="172">
        <v>450380000</v>
      </c>
      <c r="T108" s="172">
        <v>14288478.92641297</v>
      </c>
      <c r="X108" s="172" t="s">
        <v>772</v>
      </c>
    </row>
    <row r="109" spans="2:24">
      <c r="B109" s="172">
        <v>32</v>
      </c>
      <c r="C109" s="172">
        <v>1</v>
      </c>
      <c r="D109" s="172">
        <v>8</v>
      </c>
      <c r="F109" s="172" t="s">
        <v>3931</v>
      </c>
      <c r="G109" s="172">
        <v>5</v>
      </c>
      <c r="H109" s="172">
        <v>27.707000000000001</v>
      </c>
      <c r="I109" s="172">
        <v>52.073999999999998</v>
      </c>
      <c r="J109" s="172">
        <v>50.51</v>
      </c>
      <c r="L109" s="172">
        <v>104.2</v>
      </c>
      <c r="M109" s="172">
        <v>206.78399999999999</v>
      </c>
      <c r="N109" s="174">
        <v>7200089.5255147722</v>
      </c>
      <c r="O109" s="172">
        <v>450380000</v>
      </c>
      <c r="P109" s="172">
        <v>178750000</v>
      </c>
      <c r="Q109" s="172">
        <v>271630000</v>
      </c>
      <c r="R109" s="172">
        <v>7200071.1086555608</v>
      </c>
      <c r="S109" s="172">
        <v>450380000</v>
      </c>
      <c r="T109" s="172">
        <v>14288478.92641297</v>
      </c>
      <c r="X109" s="172" t="s">
        <v>772</v>
      </c>
    </row>
    <row r="110" spans="2:24">
      <c r="B110" s="172">
        <v>32</v>
      </c>
      <c r="C110" s="172">
        <v>1</v>
      </c>
      <c r="D110" s="172">
        <v>8</v>
      </c>
      <c r="F110" s="172" t="s">
        <v>3932</v>
      </c>
      <c r="G110" s="172">
        <v>1</v>
      </c>
      <c r="H110" s="172">
        <v>27.707000000000001</v>
      </c>
      <c r="I110" s="172">
        <v>52.073999999999998</v>
      </c>
      <c r="J110" s="172">
        <v>50.51</v>
      </c>
      <c r="L110" s="172">
        <v>104.2</v>
      </c>
      <c r="M110" s="172">
        <v>206.78399999999999</v>
      </c>
      <c r="N110" s="174">
        <v>7200089.5255147722</v>
      </c>
      <c r="O110" s="172">
        <v>450380000</v>
      </c>
      <c r="P110" s="172">
        <v>178750000</v>
      </c>
      <c r="Q110" s="172">
        <v>271630000</v>
      </c>
      <c r="R110" s="172">
        <v>7200071.1086555608</v>
      </c>
      <c r="S110" s="172">
        <v>450380000</v>
      </c>
      <c r="T110" s="172">
        <v>14288478.92641297</v>
      </c>
      <c r="X110" s="172" t="s">
        <v>772</v>
      </c>
    </row>
    <row r="111" spans="2:24">
      <c r="B111" s="172">
        <v>32</v>
      </c>
      <c r="C111" s="172">
        <v>1</v>
      </c>
      <c r="D111" s="172">
        <v>8</v>
      </c>
      <c r="F111" s="172" t="s">
        <v>3933</v>
      </c>
      <c r="G111" s="172">
        <v>1</v>
      </c>
      <c r="H111" s="172">
        <v>27.707000000000001</v>
      </c>
      <c r="I111" s="172">
        <v>52.073999999999998</v>
      </c>
      <c r="J111" s="172">
        <v>50.51</v>
      </c>
      <c r="L111" s="172">
        <v>104.2</v>
      </c>
      <c r="M111" s="172">
        <v>206.78399999999999</v>
      </c>
      <c r="N111" s="174">
        <v>7250127.8935925309</v>
      </c>
      <c r="O111" s="172">
        <v>453510000</v>
      </c>
      <c r="P111" s="172">
        <v>179990000</v>
      </c>
      <c r="Q111" s="172">
        <v>273520000</v>
      </c>
      <c r="R111" s="172">
        <v>7250109.3487419151</v>
      </c>
      <c r="S111" s="172">
        <v>453510000</v>
      </c>
      <c r="T111" s="172">
        <v>14387779.381672246</v>
      </c>
      <c r="X111" s="172" t="s">
        <v>772</v>
      </c>
    </row>
    <row r="112" spans="2:24">
      <c r="B112" s="172">
        <v>32</v>
      </c>
      <c r="C112" s="172">
        <v>1</v>
      </c>
      <c r="D112" s="172">
        <v>8</v>
      </c>
      <c r="F112" s="172" t="s">
        <v>3934</v>
      </c>
      <c r="G112" s="172">
        <v>1</v>
      </c>
      <c r="H112" s="172">
        <v>34.661000000000001</v>
      </c>
      <c r="I112" s="172">
        <v>65.144000000000005</v>
      </c>
      <c r="J112" s="172">
        <v>63.188000000000002</v>
      </c>
      <c r="L112" s="172">
        <v>130.35300000000001</v>
      </c>
      <c r="M112" s="172">
        <v>258.685</v>
      </c>
      <c r="N112" s="174">
        <v>7400066.4519756688</v>
      </c>
      <c r="O112" s="172">
        <v>579070000</v>
      </c>
      <c r="P112" s="172">
        <v>229820000</v>
      </c>
      <c r="Q112" s="172">
        <v>349250000</v>
      </c>
      <c r="R112" s="172">
        <v>7400046.356516757</v>
      </c>
      <c r="S112" s="172">
        <v>579070000</v>
      </c>
      <c r="T112" s="172">
        <v>14685361.991941398</v>
      </c>
      <c r="X112" s="172" t="s">
        <v>772</v>
      </c>
    </row>
    <row r="113" spans="2:24">
      <c r="B113" s="172">
        <v>32</v>
      </c>
      <c r="C113" s="172">
        <v>1</v>
      </c>
      <c r="D113" s="172">
        <v>8</v>
      </c>
      <c r="F113" s="172" t="s">
        <v>3935</v>
      </c>
      <c r="G113" s="172">
        <v>5</v>
      </c>
      <c r="H113" s="172">
        <v>44.066000000000003</v>
      </c>
      <c r="I113" s="172">
        <v>82.820999999999998</v>
      </c>
      <c r="J113" s="172">
        <v>80.331999999999994</v>
      </c>
      <c r="L113" s="172">
        <v>165.72300000000001</v>
      </c>
      <c r="M113" s="172">
        <v>328.87599999999998</v>
      </c>
      <c r="N113" s="174">
        <v>7000050.2588329902</v>
      </c>
      <c r="O113" s="172">
        <v>696400000</v>
      </c>
      <c r="P113" s="172">
        <v>276390000</v>
      </c>
      <c r="Q113" s="172">
        <v>420010000</v>
      </c>
      <c r="R113" s="172">
        <v>7000050.9624617742</v>
      </c>
      <c r="S113" s="172">
        <v>696400000</v>
      </c>
      <c r="T113" s="172">
        <v>13891546.4982566</v>
      </c>
      <c r="X113" s="172" t="s">
        <v>772</v>
      </c>
    </row>
    <row r="114" spans="2:24">
      <c r="B114" s="172">
        <v>32</v>
      </c>
      <c r="C114" s="172">
        <v>1</v>
      </c>
      <c r="D114" s="172">
        <v>8</v>
      </c>
      <c r="F114" s="172" t="s">
        <v>3936</v>
      </c>
      <c r="G114" s="172">
        <v>5</v>
      </c>
      <c r="H114" s="172">
        <v>35.81</v>
      </c>
      <c r="I114" s="172">
        <v>67.302999999999997</v>
      </c>
      <c r="J114" s="172">
        <v>65.280999999999992</v>
      </c>
      <c r="L114" s="172">
        <v>134.673</v>
      </c>
      <c r="M114" s="172">
        <v>267.25700000000001</v>
      </c>
      <c r="N114" s="174">
        <v>6799925.7839074777</v>
      </c>
      <c r="O114" s="172">
        <v>549740000</v>
      </c>
      <c r="P114" s="172">
        <v>218180000</v>
      </c>
      <c r="Q114" s="172">
        <v>331560000</v>
      </c>
      <c r="R114" s="172">
        <v>6799905.3871351797</v>
      </c>
      <c r="S114" s="172">
        <v>549740000</v>
      </c>
      <c r="T114" s="172">
        <v>13494333.044111194</v>
      </c>
      <c r="X114" s="172" t="s">
        <v>772</v>
      </c>
    </row>
    <row r="115" spans="2:24">
      <c r="B115" s="172">
        <v>32</v>
      </c>
      <c r="C115" s="172">
        <v>1</v>
      </c>
      <c r="D115" s="172">
        <v>8</v>
      </c>
      <c r="F115" s="172" t="s">
        <v>3937</v>
      </c>
      <c r="G115" s="172">
        <v>1</v>
      </c>
      <c r="H115" s="172">
        <v>15.007999999999999</v>
      </c>
      <c r="I115" s="172">
        <v>28.207000000000001</v>
      </c>
      <c r="J115" s="172">
        <v>27.359000000000002</v>
      </c>
      <c r="L115" s="172">
        <v>56.44</v>
      </c>
      <c r="M115" s="172">
        <v>112.006</v>
      </c>
      <c r="N115" s="174">
        <v>7599905.5545717496</v>
      </c>
      <c r="O115" s="172">
        <v>257500000</v>
      </c>
      <c r="P115" s="172">
        <v>102200000</v>
      </c>
      <c r="Q115" s="172">
        <v>155300000</v>
      </c>
      <c r="R115" s="172">
        <v>7599947.0512426812</v>
      </c>
      <c r="S115" s="172">
        <v>257500000</v>
      </c>
      <c r="T115" s="172">
        <v>15082205.340564983</v>
      </c>
      <c r="X115" s="172" t="s">
        <v>772</v>
      </c>
    </row>
    <row r="116" spans="2:24">
      <c r="B116" s="172">
        <v>32</v>
      </c>
      <c r="C116" s="172">
        <v>1</v>
      </c>
      <c r="D116" s="172">
        <v>8</v>
      </c>
      <c r="F116" s="172" t="s">
        <v>3938</v>
      </c>
      <c r="G116" s="172">
        <v>1</v>
      </c>
      <c r="H116" s="172">
        <v>15.105</v>
      </c>
      <c r="I116" s="172">
        <v>28.39</v>
      </c>
      <c r="J116" s="172">
        <v>27.536999999999999</v>
      </c>
      <c r="L116" s="172">
        <v>56.807000000000002</v>
      </c>
      <c r="M116" s="172">
        <v>112.73399999999999</v>
      </c>
      <c r="N116" s="174">
        <v>7599847.5162747065</v>
      </c>
      <c r="O116" s="172">
        <v>259170000</v>
      </c>
      <c r="P116" s="172">
        <v>102860000</v>
      </c>
      <c r="Q116" s="172">
        <v>156310000</v>
      </c>
      <c r="R116" s="172">
        <v>7599839.7163101844</v>
      </c>
      <c r="S116" s="172">
        <v>259170000</v>
      </c>
      <c r="T116" s="172">
        <v>15081949.945931178</v>
      </c>
      <c r="X116" s="172" t="s">
        <v>772</v>
      </c>
    </row>
    <row r="117" spans="2:24">
      <c r="B117" s="172">
        <v>32</v>
      </c>
      <c r="C117" s="172">
        <v>1</v>
      </c>
      <c r="D117" s="172">
        <v>9</v>
      </c>
      <c r="F117" s="172" t="s">
        <v>3939</v>
      </c>
      <c r="G117" s="172">
        <v>1</v>
      </c>
      <c r="H117" s="172">
        <v>34.661000000000001</v>
      </c>
      <c r="I117" s="172">
        <v>65.144000000000005</v>
      </c>
      <c r="J117" s="172">
        <v>63.188000000000002</v>
      </c>
      <c r="L117" s="172">
        <v>130.35300000000001</v>
      </c>
      <c r="M117" s="172">
        <v>258.685</v>
      </c>
      <c r="N117" s="174">
        <v>7300005.1116904365</v>
      </c>
      <c r="O117" s="172">
        <v>571240000</v>
      </c>
      <c r="P117" s="172">
        <v>226710000</v>
      </c>
      <c r="Q117" s="172">
        <v>344530000</v>
      </c>
      <c r="R117" s="172">
        <v>7299985.2879559156</v>
      </c>
      <c r="S117" s="172">
        <v>571240000</v>
      </c>
      <c r="T117" s="172">
        <v>14486791.207067546</v>
      </c>
      <c r="X117" s="172" t="s">
        <v>772</v>
      </c>
    </row>
    <row r="118" spans="2:24">
      <c r="B118" s="172">
        <v>32</v>
      </c>
      <c r="C118" s="172">
        <v>1</v>
      </c>
      <c r="D118" s="172">
        <v>9</v>
      </c>
      <c r="F118" s="172" t="s">
        <v>3940</v>
      </c>
      <c r="G118" s="172">
        <v>5</v>
      </c>
      <c r="H118" s="172">
        <v>27.707000000000001</v>
      </c>
      <c r="I118" s="172">
        <v>52.073999999999998</v>
      </c>
      <c r="J118" s="172">
        <v>50.51</v>
      </c>
      <c r="L118" s="172">
        <v>104.2</v>
      </c>
      <c r="M118" s="172">
        <v>206.78399999999999</v>
      </c>
      <c r="N118" s="174">
        <v>7250127.8935925309</v>
      </c>
      <c r="O118" s="172">
        <v>453510000</v>
      </c>
      <c r="P118" s="172">
        <v>179990000</v>
      </c>
      <c r="Q118" s="172">
        <v>273520000</v>
      </c>
      <c r="R118" s="172">
        <v>7250109.3487419151</v>
      </c>
      <c r="S118" s="172">
        <v>453510000</v>
      </c>
      <c r="T118" s="172">
        <v>14387779.381672246</v>
      </c>
      <c r="X118" s="172" t="s">
        <v>772</v>
      </c>
    </row>
    <row r="119" spans="2:24">
      <c r="B119" s="172">
        <v>32</v>
      </c>
      <c r="C119" s="172">
        <v>1</v>
      </c>
      <c r="D119" s="172">
        <v>9</v>
      </c>
      <c r="F119" s="172" t="s">
        <v>3941</v>
      </c>
      <c r="G119" s="172">
        <v>5</v>
      </c>
      <c r="H119" s="172">
        <v>27.707000000000001</v>
      </c>
      <c r="I119" s="172">
        <v>52.073999999999998</v>
      </c>
      <c r="J119" s="172">
        <v>50.51</v>
      </c>
      <c r="L119" s="172">
        <v>104.2</v>
      </c>
      <c r="M119" s="172">
        <v>206.78399999999999</v>
      </c>
      <c r="N119" s="174">
        <v>7250127.8935925309</v>
      </c>
      <c r="O119" s="172">
        <v>453510000</v>
      </c>
      <c r="P119" s="172">
        <v>179990000</v>
      </c>
      <c r="Q119" s="172">
        <v>273520000</v>
      </c>
      <c r="R119" s="172">
        <v>7250109.3487419151</v>
      </c>
      <c r="S119" s="172">
        <v>453510000</v>
      </c>
      <c r="T119" s="172">
        <v>14387779.381672246</v>
      </c>
      <c r="X119" s="172" t="s">
        <v>772</v>
      </c>
    </row>
    <row r="120" spans="2:24">
      <c r="B120" s="172">
        <v>32</v>
      </c>
      <c r="C120" s="172">
        <v>1</v>
      </c>
      <c r="D120" s="172">
        <v>9</v>
      </c>
      <c r="F120" s="172" t="s">
        <v>3942</v>
      </c>
      <c r="G120" s="172">
        <v>5</v>
      </c>
      <c r="H120" s="172">
        <v>27.707000000000001</v>
      </c>
      <c r="I120" s="172">
        <v>52.073999999999998</v>
      </c>
      <c r="J120" s="172">
        <v>50.51</v>
      </c>
      <c r="L120" s="172">
        <v>104.2</v>
      </c>
      <c r="M120" s="172">
        <v>206.78399999999999</v>
      </c>
      <c r="N120" s="174">
        <v>7250127.8935925309</v>
      </c>
      <c r="O120" s="172">
        <v>453510000</v>
      </c>
      <c r="P120" s="172">
        <v>179990000</v>
      </c>
      <c r="Q120" s="172">
        <v>273520000</v>
      </c>
      <c r="R120" s="172">
        <v>7250109.3487419151</v>
      </c>
      <c r="S120" s="172">
        <v>453510000</v>
      </c>
      <c r="T120" s="172">
        <v>14387779.381672246</v>
      </c>
      <c r="X120" s="172" t="s">
        <v>772</v>
      </c>
    </row>
    <row r="121" spans="2:24">
      <c r="B121" s="172">
        <v>32</v>
      </c>
      <c r="C121" s="172">
        <v>1</v>
      </c>
      <c r="D121" s="172">
        <v>9</v>
      </c>
      <c r="F121" s="172" t="s">
        <v>3943</v>
      </c>
      <c r="G121" s="172">
        <v>5</v>
      </c>
      <c r="H121" s="172">
        <v>27.707000000000001</v>
      </c>
      <c r="I121" s="172">
        <v>52.073999999999998</v>
      </c>
      <c r="J121" s="172">
        <v>50.51</v>
      </c>
      <c r="L121" s="172">
        <v>104.2</v>
      </c>
      <c r="M121" s="172">
        <v>206.78399999999999</v>
      </c>
      <c r="N121" s="174">
        <v>7250127.8935925309</v>
      </c>
      <c r="O121" s="172">
        <v>453510000</v>
      </c>
      <c r="P121" s="172">
        <v>179990000</v>
      </c>
      <c r="Q121" s="172">
        <v>273520000</v>
      </c>
      <c r="R121" s="172">
        <v>7250109.3487419151</v>
      </c>
      <c r="S121" s="172">
        <v>453510000</v>
      </c>
      <c r="T121" s="172">
        <v>14387779.381672246</v>
      </c>
      <c r="X121" s="172" t="s">
        <v>772</v>
      </c>
    </row>
    <row r="122" spans="2:24">
      <c r="B122" s="172">
        <v>32</v>
      </c>
      <c r="C122" s="172">
        <v>1</v>
      </c>
      <c r="D122" s="172">
        <v>9</v>
      </c>
      <c r="F122" s="172" t="s">
        <v>3944</v>
      </c>
      <c r="G122" s="172">
        <v>1</v>
      </c>
      <c r="H122" s="172">
        <v>27.707000000000001</v>
      </c>
      <c r="I122" s="172">
        <v>52.073999999999998</v>
      </c>
      <c r="J122" s="172">
        <v>50.51</v>
      </c>
      <c r="L122" s="172">
        <v>104.2</v>
      </c>
      <c r="M122" s="172">
        <v>206.78399999999999</v>
      </c>
      <c r="N122" s="174">
        <v>7250127.8935925309</v>
      </c>
      <c r="O122" s="172">
        <v>453510000</v>
      </c>
      <c r="P122" s="172">
        <v>179990000</v>
      </c>
      <c r="Q122" s="172">
        <v>273520000</v>
      </c>
      <c r="R122" s="172">
        <v>7250109.3487419151</v>
      </c>
      <c r="S122" s="172">
        <v>453510000</v>
      </c>
      <c r="T122" s="172">
        <v>14387779.381672246</v>
      </c>
      <c r="X122" s="172" t="s">
        <v>772</v>
      </c>
    </row>
    <row r="123" spans="2:24">
      <c r="B123" s="172">
        <v>32</v>
      </c>
      <c r="C123" s="172">
        <v>1</v>
      </c>
      <c r="D123" s="172">
        <v>9</v>
      </c>
      <c r="F123" s="172" t="s">
        <v>3945</v>
      </c>
      <c r="G123" s="172">
        <v>1</v>
      </c>
      <c r="H123" s="172">
        <v>27.707000000000001</v>
      </c>
      <c r="I123" s="172">
        <v>52.073999999999998</v>
      </c>
      <c r="J123" s="172">
        <v>50.51</v>
      </c>
      <c r="L123" s="172">
        <v>104.2</v>
      </c>
      <c r="M123" s="172">
        <v>206.78399999999999</v>
      </c>
      <c r="N123" s="174">
        <v>7300006.3946796264</v>
      </c>
      <c r="O123" s="172">
        <v>456630000</v>
      </c>
      <c r="P123" s="172">
        <v>181230000</v>
      </c>
      <c r="Q123" s="172">
        <v>275400000</v>
      </c>
      <c r="R123" s="172">
        <v>7299987.722246523</v>
      </c>
      <c r="S123" s="172">
        <v>456630000</v>
      </c>
      <c r="T123" s="172">
        <v>14486762.583080852</v>
      </c>
      <c r="X123" s="172" t="s">
        <v>772</v>
      </c>
    </row>
    <row r="124" spans="2:24">
      <c r="B124" s="172">
        <v>32</v>
      </c>
      <c r="C124" s="172">
        <v>1</v>
      </c>
      <c r="D124" s="172">
        <v>9</v>
      </c>
      <c r="F124" s="172" t="s">
        <v>3946</v>
      </c>
      <c r="G124" s="172">
        <v>1</v>
      </c>
      <c r="H124" s="172">
        <v>34.661000000000001</v>
      </c>
      <c r="I124" s="172">
        <v>65.144000000000005</v>
      </c>
      <c r="J124" s="172">
        <v>63.188000000000002</v>
      </c>
      <c r="L124" s="172">
        <v>130.35300000000001</v>
      </c>
      <c r="M124" s="172">
        <v>258.685</v>
      </c>
      <c r="N124" s="174">
        <v>7450033.2259878349</v>
      </c>
      <c r="O124" s="172">
        <v>582980000</v>
      </c>
      <c r="P124" s="172">
        <v>231370000</v>
      </c>
      <c r="Q124" s="172">
        <v>351610000</v>
      </c>
      <c r="R124" s="172">
        <v>7450012.994840242</v>
      </c>
      <c r="S124" s="172">
        <v>582980000</v>
      </c>
      <c r="T124" s="172">
        <v>14784520.583110843</v>
      </c>
      <c r="X124" s="172" t="s">
        <v>772</v>
      </c>
    </row>
    <row r="125" spans="2:24">
      <c r="B125" s="172">
        <v>32</v>
      </c>
      <c r="C125" s="172">
        <v>1</v>
      </c>
      <c r="D125" s="172">
        <v>9</v>
      </c>
      <c r="F125" s="172" t="s">
        <v>3947</v>
      </c>
      <c r="G125" s="172">
        <v>5</v>
      </c>
      <c r="H125" s="172">
        <v>44.066000000000003</v>
      </c>
      <c r="I125" s="172">
        <v>82.820999999999998</v>
      </c>
      <c r="J125" s="172">
        <v>80.331999999999994</v>
      </c>
      <c r="L125" s="172">
        <v>165.72300000000001</v>
      </c>
      <c r="M125" s="172">
        <v>328.87599999999998</v>
      </c>
      <c r="N125" s="174">
        <v>7050007.5388249485</v>
      </c>
      <c r="O125" s="172">
        <v>701370000</v>
      </c>
      <c r="P125" s="172">
        <v>278360000</v>
      </c>
      <c r="Q125" s="172">
        <v>423010000</v>
      </c>
      <c r="R125" s="172">
        <v>7050008.2474753233</v>
      </c>
      <c r="S125" s="172">
        <v>701370000</v>
      </c>
      <c r="T125" s="172">
        <v>13990686.340439735</v>
      </c>
      <c r="X125" s="172" t="s">
        <v>772</v>
      </c>
    </row>
    <row r="126" spans="2:24">
      <c r="B126" s="172">
        <v>32</v>
      </c>
      <c r="C126" s="172">
        <v>1</v>
      </c>
      <c r="D126" s="172">
        <v>9</v>
      </c>
      <c r="F126" s="172" t="s">
        <v>3948</v>
      </c>
      <c r="G126" s="172">
        <v>5</v>
      </c>
      <c r="H126" s="172">
        <v>35.81</v>
      </c>
      <c r="I126" s="172">
        <v>67.302999999999997</v>
      </c>
      <c r="J126" s="172">
        <v>65.280999999999992</v>
      </c>
      <c r="L126" s="172">
        <v>134.673</v>
      </c>
      <c r="M126" s="172">
        <v>267.25700000000001</v>
      </c>
      <c r="N126" s="174">
        <v>6850021.6463603191</v>
      </c>
      <c r="O126" s="172">
        <v>553790000</v>
      </c>
      <c r="P126" s="172">
        <v>219790000</v>
      </c>
      <c r="Q126" s="172">
        <v>334000000</v>
      </c>
      <c r="R126" s="172">
        <v>6850001.0993225733</v>
      </c>
      <c r="S126" s="172">
        <v>553790000</v>
      </c>
      <c r="T126" s="172">
        <v>13593747.401495866</v>
      </c>
      <c r="X126" s="172" t="s">
        <v>772</v>
      </c>
    </row>
    <row r="127" spans="2:24">
      <c r="B127" s="172">
        <v>32</v>
      </c>
      <c r="C127" s="172">
        <v>1</v>
      </c>
      <c r="D127" s="172">
        <v>9</v>
      </c>
      <c r="F127" s="172" t="s">
        <v>3949</v>
      </c>
      <c r="G127" s="172">
        <v>1</v>
      </c>
      <c r="H127" s="172">
        <v>15.007999999999999</v>
      </c>
      <c r="I127" s="172">
        <v>28.207000000000001</v>
      </c>
      <c r="J127" s="172">
        <v>27.359000000000002</v>
      </c>
      <c r="L127" s="172">
        <v>56.44</v>
      </c>
      <c r="M127" s="172">
        <v>112.006</v>
      </c>
      <c r="N127" s="174">
        <v>7650079.6883300869</v>
      </c>
      <c r="O127" s="172">
        <v>259200000</v>
      </c>
      <c r="P127" s="172">
        <v>102870000</v>
      </c>
      <c r="Q127" s="172">
        <v>156330000</v>
      </c>
      <c r="R127" s="172">
        <v>7650121.4589596223</v>
      </c>
      <c r="S127" s="172">
        <v>259200000</v>
      </c>
      <c r="T127" s="172">
        <v>15181777.181648323</v>
      </c>
      <c r="X127" s="172" t="s">
        <v>772</v>
      </c>
    </row>
    <row r="128" spans="2:24">
      <c r="B128" s="172">
        <v>32</v>
      </c>
      <c r="C128" s="172">
        <v>1</v>
      </c>
      <c r="D128" s="172">
        <v>9</v>
      </c>
      <c r="F128" s="172" t="s">
        <v>3950</v>
      </c>
      <c r="G128" s="172">
        <v>1</v>
      </c>
      <c r="H128" s="172">
        <v>15.105</v>
      </c>
      <c r="I128" s="172">
        <v>28.39</v>
      </c>
      <c r="J128" s="172">
        <v>27.536999999999999</v>
      </c>
      <c r="L128" s="172">
        <v>56.807000000000002</v>
      </c>
      <c r="M128" s="172">
        <v>112.73399999999999</v>
      </c>
      <c r="N128" s="174">
        <v>7649991.2028620029</v>
      </c>
      <c r="O128" s="172">
        <v>260880000</v>
      </c>
      <c r="P128" s="172">
        <v>103540000</v>
      </c>
      <c r="Q128" s="172">
        <v>157340000</v>
      </c>
      <c r="R128" s="172">
        <v>7649983.3514334261</v>
      </c>
      <c r="S128" s="172">
        <v>260880000</v>
      </c>
      <c r="T128" s="172">
        <v>15181460.438687062</v>
      </c>
      <c r="X128" s="172" t="s">
        <v>772</v>
      </c>
    </row>
    <row r="129" spans="2:24">
      <c r="B129" s="172">
        <v>32</v>
      </c>
      <c r="C129" s="172">
        <v>1</v>
      </c>
      <c r="D129" s="172">
        <v>10</v>
      </c>
      <c r="F129" s="172" t="s">
        <v>3751</v>
      </c>
      <c r="G129" s="172">
        <v>1</v>
      </c>
      <c r="H129" s="172">
        <v>34.661000000000001</v>
      </c>
      <c r="I129" s="172">
        <v>65.144000000000005</v>
      </c>
      <c r="J129" s="172">
        <v>63.188000000000002</v>
      </c>
      <c r="L129" s="172">
        <v>130.35300000000001</v>
      </c>
      <c r="M129" s="172">
        <v>258.685</v>
      </c>
      <c r="N129" s="174">
        <v>7350099.6779635027</v>
      </c>
      <c r="O129" s="172">
        <v>575160000</v>
      </c>
      <c r="P129" s="172">
        <v>228270000</v>
      </c>
      <c r="Q129" s="172">
        <v>346890000</v>
      </c>
      <c r="R129" s="172">
        <v>7350079.7181932712</v>
      </c>
      <c r="S129" s="172">
        <v>575160000</v>
      </c>
      <c r="T129" s="172">
        <v>14586203.400771951</v>
      </c>
      <c r="X129" s="172" t="s">
        <v>772</v>
      </c>
    </row>
    <row r="130" spans="2:24">
      <c r="B130" s="172">
        <v>32</v>
      </c>
      <c r="C130" s="172">
        <v>1</v>
      </c>
      <c r="D130" s="172">
        <v>10</v>
      </c>
      <c r="F130" s="172" t="s">
        <v>3752</v>
      </c>
      <c r="G130" s="172">
        <v>1</v>
      </c>
      <c r="H130" s="172">
        <v>27.707000000000001</v>
      </c>
      <c r="I130" s="172">
        <v>52.073999999999998</v>
      </c>
      <c r="J130" s="172">
        <v>50.51</v>
      </c>
      <c r="L130" s="172">
        <v>104.2</v>
      </c>
      <c r="M130" s="172">
        <v>206.78399999999999</v>
      </c>
      <c r="N130" s="174">
        <v>7300006.3946796264</v>
      </c>
      <c r="O130" s="172">
        <v>456630000</v>
      </c>
      <c r="P130" s="172">
        <v>181230000</v>
      </c>
      <c r="Q130" s="172">
        <v>275400000</v>
      </c>
      <c r="R130" s="172">
        <v>7299987.722246523</v>
      </c>
      <c r="S130" s="172">
        <v>456630000</v>
      </c>
      <c r="T130" s="172">
        <v>14486762.583080852</v>
      </c>
      <c r="X130" s="172" t="s">
        <v>772</v>
      </c>
    </row>
    <row r="131" spans="2:24">
      <c r="B131" s="172">
        <v>32</v>
      </c>
      <c r="C131" s="172">
        <v>1</v>
      </c>
      <c r="D131" s="172">
        <v>10</v>
      </c>
      <c r="F131" s="172" t="s">
        <v>3753</v>
      </c>
      <c r="G131" s="172">
        <v>1</v>
      </c>
      <c r="H131" s="172">
        <v>27.707000000000001</v>
      </c>
      <c r="I131" s="172">
        <v>52.073999999999998</v>
      </c>
      <c r="J131" s="172">
        <v>50.51</v>
      </c>
      <c r="L131" s="172">
        <v>104.2</v>
      </c>
      <c r="M131" s="172">
        <v>206.78399999999999</v>
      </c>
      <c r="N131" s="174">
        <v>7300006.3946796264</v>
      </c>
      <c r="O131" s="172">
        <v>456630000</v>
      </c>
      <c r="P131" s="172">
        <v>181230000</v>
      </c>
      <c r="Q131" s="172">
        <v>275400000</v>
      </c>
      <c r="R131" s="172">
        <v>7299987.722246523</v>
      </c>
      <c r="S131" s="172">
        <v>456630000</v>
      </c>
      <c r="T131" s="172">
        <v>14486762.583080852</v>
      </c>
      <c r="X131" s="172" t="s">
        <v>772</v>
      </c>
    </row>
    <row r="132" spans="2:24">
      <c r="B132" s="172">
        <v>32</v>
      </c>
      <c r="C132" s="172">
        <v>1</v>
      </c>
      <c r="D132" s="172">
        <v>10</v>
      </c>
      <c r="F132" s="172" t="s">
        <v>3754</v>
      </c>
      <c r="G132" s="172">
        <v>1</v>
      </c>
      <c r="H132" s="172">
        <v>27.707000000000001</v>
      </c>
      <c r="I132" s="172">
        <v>52.073999999999998</v>
      </c>
      <c r="J132" s="172">
        <v>50.51</v>
      </c>
      <c r="L132" s="172">
        <v>104.2</v>
      </c>
      <c r="M132" s="172">
        <v>206.78399999999999</v>
      </c>
      <c r="N132" s="174">
        <v>7300006.3946796264</v>
      </c>
      <c r="O132" s="172">
        <v>456630000</v>
      </c>
      <c r="P132" s="172">
        <v>181230000</v>
      </c>
      <c r="Q132" s="172">
        <v>275400000</v>
      </c>
      <c r="R132" s="172">
        <v>7299987.722246523</v>
      </c>
      <c r="S132" s="172">
        <v>456630000</v>
      </c>
      <c r="T132" s="172">
        <v>14486762.583080852</v>
      </c>
      <c r="X132" s="172" t="s">
        <v>772</v>
      </c>
    </row>
    <row r="133" spans="2:24">
      <c r="B133" s="172">
        <v>32</v>
      </c>
      <c r="C133" s="172">
        <v>1</v>
      </c>
      <c r="D133" s="172">
        <v>10</v>
      </c>
      <c r="F133" s="172" t="s">
        <v>3755</v>
      </c>
      <c r="G133" s="172">
        <v>1</v>
      </c>
      <c r="H133" s="172">
        <v>27.707000000000001</v>
      </c>
      <c r="I133" s="172">
        <v>52.073999999999998</v>
      </c>
      <c r="J133" s="172">
        <v>50.51</v>
      </c>
      <c r="L133" s="172">
        <v>104.2</v>
      </c>
      <c r="M133" s="172">
        <v>206.78399999999999</v>
      </c>
      <c r="N133" s="174">
        <v>7300006.3946796264</v>
      </c>
      <c r="O133" s="172">
        <v>456630000</v>
      </c>
      <c r="P133" s="172">
        <v>181230000</v>
      </c>
      <c r="Q133" s="172">
        <v>275400000</v>
      </c>
      <c r="R133" s="172">
        <v>7299987.722246523</v>
      </c>
      <c r="S133" s="172">
        <v>456630000</v>
      </c>
      <c r="T133" s="172">
        <v>14486762.583080852</v>
      </c>
      <c r="X133" s="172" t="s">
        <v>772</v>
      </c>
    </row>
    <row r="134" spans="2:24">
      <c r="B134" s="172">
        <v>32</v>
      </c>
      <c r="C134" s="172">
        <v>1</v>
      </c>
      <c r="D134" s="172">
        <v>10</v>
      </c>
      <c r="F134" s="172" t="s">
        <v>3756</v>
      </c>
      <c r="G134" s="172">
        <v>1</v>
      </c>
      <c r="H134" s="172">
        <v>27.707000000000001</v>
      </c>
      <c r="I134" s="172">
        <v>52.073999999999998</v>
      </c>
      <c r="J134" s="172">
        <v>50.51</v>
      </c>
      <c r="L134" s="172">
        <v>104.2</v>
      </c>
      <c r="M134" s="172">
        <v>206.78399999999999</v>
      </c>
      <c r="N134" s="174">
        <v>7300006.3946796264</v>
      </c>
      <c r="O134" s="172">
        <v>456630000</v>
      </c>
      <c r="P134" s="172">
        <v>181230000</v>
      </c>
      <c r="Q134" s="172">
        <v>275400000</v>
      </c>
      <c r="R134" s="172">
        <v>7299987.722246523</v>
      </c>
      <c r="S134" s="172">
        <v>456630000</v>
      </c>
      <c r="T134" s="172">
        <v>14486762.583080852</v>
      </c>
      <c r="X134" s="172" t="s">
        <v>772</v>
      </c>
    </row>
    <row r="135" spans="2:24">
      <c r="B135" s="172">
        <v>32</v>
      </c>
      <c r="C135" s="172">
        <v>1</v>
      </c>
      <c r="D135" s="172">
        <v>10</v>
      </c>
      <c r="F135" s="172" t="s">
        <v>3757</v>
      </c>
      <c r="G135" s="172">
        <v>1</v>
      </c>
      <c r="H135" s="172">
        <v>27.707000000000001</v>
      </c>
      <c r="I135" s="172">
        <v>52.073999999999998</v>
      </c>
      <c r="J135" s="172">
        <v>50.51</v>
      </c>
      <c r="L135" s="172">
        <v>104.2</v>
      </c>
      <c r="M135" s="172">
        <v>206.78399999999999</v>
      </c>
      <c r="N135" s="174">
        <v>7350044.7627573861</v>
      </c>
      <c r="O135" s="172">
        <v>459760000</v>
      </c>
      <c r="P135" s="172">
        <v>182470000</v>
      </c>
      <c r="Q135" s="172">
        <v>277290000</v>
      </c>
      <c r="R135" s="172">
        <v>7350025.9623328764</v>
      </c>
      <c r="S135" s="172">
        <v>459760000</v>
      </c>
      <c r="T135" s="172">
        <v>14586063.038340129</v>
      </c>
      <c r="X135" s="172" t="s">
        <v>772</v>
      </c>
    </row>
    <row r="136" spans="2:24">
      <c r="B136" s="172">
        <v>32</v>
      </c>
      <c r="C136" s="172">
        <v>1</v>
      </c>
      <c r="D136" s="172">
        <v>10</v>
      </c>
      <c r="F136" s="172" t="s">
        <v>3758</v>
      </c>
      <c r="G136" s="172">
        <v>1</v>
      </c>
      <c r="H136" s="172">
        <v>34.661000000000001</v>
      </c>
      <c r="I136" s="172">
        <v>65.144000000000005</v>
      </c>
      <c r="J136" s="172">
        <v>63.188000000000002</v>
      </c>
      <c r="L136" s="172">
        <v>130.35300000000001</v>
      </c>
      <c r="M136" s="172">
        <v>258.685</v>
      </c>
      <c r="N136" s="174">
        <v>7500000</v>
      </c>
      <c r="O136" s="172">
        <v>586890000</v>
      </c>
      <c r="P136" s="172">
        <v>232920000</v>
      </c>
      <c r="Q136" s="172">
        <v>353970000</v>
      </c>
      <c r="R136" s="172">
        <v>7499979.6331637269</v>
      </c>
      <c r="S136" s="172">
        <v>586890000</v>
      </c>
      <c r="T136" s="172">
        <v>14883679.17428029</v>
      </c>
      <c r="X136" s="172" t="s">
        <v>772</v>
      </c>
    </row>
    <row r="137" spans="2:24">
      <c r="B137" s="172">
        <v>32</v>
      </c>
      <c r="C137" s="172">
        <v>1</v>
      </c>
      <c r="D137" s="172">
        <v>10</v>
      </c>
      <c r="F137" s="172" t="s">
        <v>3759</v>
      </c>
      <c r="G137" s="172">
        <v>1</v>
      </c>
      <c r="H137" s="172">
        <v>44.066000000000003</v>
      </c>
      <c r="I137" s="172">
        <v>82.820999999999998</v>
      </c>
      <c r="J137" s="172">
        <v>80.331999999999994</v>
      </c>
      <c r="L137" s="172">
        <v>165.72300000000001</v>
      </c>
      <c r="M137" s="172">
        <v>328.87599999999998</v>
      </c>
      <c r="N137" s="174">
        <v>7099964.8188169068</v>
      </c>
      <c r="O137" s="172">
        <v>706340000</v>
      </c>
      <c r="P137" s="172">
        <v>280330000</v>
      </c>
      <c r="Q137" s="172">
        <v>426010000</v>
      </c>
      <c r="R137" s="172">
        <v>7099965.5324888714</v>
      </c>
      <c r="S137" s="172">
        <v>706340000</v>
      </c>
      <c r="T137" s="172">
        <v>14089826.18262287</v>
      </c>
      <c r="X137" s="172" t="s">
        <v>772</v>
      </c>
    </row>
    <row r="138" spans="2:24">
      <c r="B138" s="172">
        <v>32</v>
      </c>
      <c r="C138" s="172">
        <v>1</v>
      </c>
      <c r="D138" s="172">
        <v>10</v>
      </c>
      <c r="F138" s="172" t="s">
        <v>3760</v>
      </c>
      <c r="G138" s="172">
        <v>1</v>
      </c>
      <c r="H138" s="172">
        <v>35.81</v>
      </c>
      <c r="I138" s="172">
        <v>67.302999999999997</v>
      </c>
      <c r="J138" s="172">
        <v>65.280999999999992</v>
      </c>
      <c r="L138" s="172">
        <v>134.673</v>
      </c>
      <c r="M138" s="172">
        <v>267.25700000000001</v>
      </c>
      <c r="N138" s="174">
        <v>6899993.8153256234</v>
      </c>
      <c r="O138" s="172">
        <v>557830000</v>
      </c>
      <c r="P138" s="172">
        <v>221390000</v>
      </c>
      <c r="Q138" s="172">
        <v>336440000</v>
      </c>
      <c r="R138" s="172">
        <v>6899973.1183934538</v>
      </c>
      <c r="S138" s="172">
        <v>557830000</v>
      </c>
      <c r="T138" s="172">
        <v>13692916.291331442</v>
      </c>
      <c r="X138" s="172" t="s">
        <v>772</v>
      </c>
    </row>
    <row r="139" spans="2:24">
      <c r="B139" s="172">
        <v>32</v>
      </c>
      <c r="C139" s="172">
        <v>1</v>
      </c>
      <c r="D139" s="172">
        <v>10</v>
      </c>
      <c r="F139" s="172" t="s">
        <v>3761</v>
      </c>
      <c r="G139" s="172">
        <v>1</v>
      </c>
      <c r="H139" s="172">
        <v>15.007999999999999</v>
      </c>
      <c r="I139" s="172">
        <v>28.207000000000001</v>
      </c>
      <c r="J139" s="172">
        <v>27.359000000000002</v>
      </c>
      <c r="L139" s="172">
        <v>56.44</v>
      </c>
      <c r="M139" s="172">
        <v>112.006</v>
      </c>
      <c r="N139" s="174">
        <v>7699958.6801251406</v>
      </c>
      <c r="O139" s="172">
        <v>260890000</v>
      </c>
      <c r="P139" s="172">
        <v>103540000</v>
      </c>
      <c r="Q139" s="172">
        <v>157350000</v>
      </c>
      <c r="R139" s="172">
        <v>7700000.7231017593</v>
      </c>
      <c r="S139" s="172">
        <v>260890000</v>
      </c>
      <c r="T139" s="172">
        <v>15280763.30601941</v>
      </c>
      <c r="X139" s="172" t="s">
        <v>772</v>
      </c>
    </row>
    <row r="140" spans="2:24">
      <c r="B140" s="172">
        <v>32</v>
      </c>
      <c r="C140" s="172">
        <v>1</v>
      </c>
      <c r="D140" s="172">
        <v>10</v>
      </c>
      <c r="F140" s="172" t="s">
        <v>3762</v>
      </c>
      <c r="G140" s="172">
        <v>1</v>
      </c>
      <c r="H140" s="172">
        <v>15.105</v>
      </c>
      <c r="I140" s="172">
        <v>28.39</v>
      </c>
      <c r="J140" s="172">
        <v>27.536999999999999</v>
      </c>
      <c r="L140" s="172">
        <v>56.807000000000002</v>
      </c>
      <c r="M140" s="172">
        <v>112.73399999999999</v>
      </c>
      <c r="N140" s="174">
        <v>7699841.6515160408</v>
      </c>
      <c r="O140" s="172">
        <v>262580000</v>
      </c>
      <c r="P140" s="172">
        <v>104210000</v>
      </c>
      <c r="Q140" s="172">
        <v>158370000</v>
      </c>
      <c r="R140" s="172">
        <v>7699833.7489243671</v>
      </c>
      <c r="S140" s="172">
        <v>262580000</v>
      </c>
      <c r="T140" s="172">
        <v>15280388.998736771</v>
      </c>
      <c r="X140" s="172" t="s">
        <v>772</v>
      </c>
    </row>
    <row r="141" spans="2:24">
      <c r="B141" s="172">
        <v>32</v>
      </c>
      <c r="C141" s="172">
        <v>1</v>
      </c>
      <c r="D141" s="172">
        <v>11</v>
      </c>
      <c r="F141" s="172" t="s">
        <v>3763</v>
      </c>
      <c r="G141" s="172">
        <v>5</v>
      </c>
      <c r="H141" s="172">
        <v>34.661000000000001</v>
      </c>
      <c r="I141" s="172">
        <v>65.144000000000005</v>
      </c>
      <c r="J141" s="172">
        <v>63.188000000000002</v>
      </c>
      <c r="L141" s="172">
        <v>130.35300000000001</v>
      </c>
      <c r="M141" s="172">
        <v>258.685</v>
      </c>
      <c r="N141" s="174">
        <v>7400066.4519756688</v>
      </c>
      <c r="O141" s="172">
        <v>579070000</v>
      </c>
      <c r="P141" s="172">
        <v>229820000</v>
      </c>
      <c r="Q141" s="172">
        <v>349250000</v>
      </c>
      <c r="R141" s="172">
        <v>7400046.356516757</v>
      </c>
      <c r="S141" s="172">
        <v>579070000</v>
      </c>
      <c r="T141" s="172">
        <v>14685361.991941398</v>
      </c>
      <c r="X141" s="172" t="s">
        <v>772</v>
      </c>
    </row>
    <row r="142" spans="2:24">
      <c r="B142" s="172">
        <v>32</v>
      </c>
      <c r="C142" s="172">
        <v>1</v>
      </c>
      <c r="D142" s="172">
        <v>11</v>
      </c>
      <c r="F142" s="172" t="s">
        <v>3764</v>
      </c>
      <c r="G142" s="172">
        <v>5</v>
      </c>
      <c r="H142" s="172">
        <v>27.707000000000001</v>
      </c>
      <c r="I142" s="172">
        <v>52.073999999999998</v>
      </c>
      <c r="J142" s="172">
        <v>50.51</v>
      </c>
      <c r="L142" s="172">
        <v>104.2</v>
      </c>
      <c r="M142" s="172">
        <v>206.78399999999999</v>
      </c>
      <c r="N142" s="174">
        <v>7350044.7627573861</v>
      </c>
      <c r="O142" s="172">
        <v>459760000</v>
      </c>
      <c r="P142" s="172">
        <v>182470000</v>
      </c>
      <c r="Q142" s="172">
        <v>277290000</v>
      </c>
      <c r="R142" s="172">
        <v>7350025.9623328764</v>
      </c>
      <c r="S142" s="172">
        <v>459760000</v>
      </c>
      <c r="T142" s="172">
        <v>14586063.038340129</v>
      </c>
      <c r="X142" s="172" t="s">
        <v>772</v>
      </c>
    </row>
    <row r="143" spans="2:24">
      <c r="B143" s="172">
        <v>32</v>
      </c>
      <c r="C143" s="172">
        <v>1</v>
      </c>
      <c r="D143" s="172">
        <v>11</v>
      </c>
      <c r="F143" s="172" t="s">
        <v>3765</v>
      </c>
      <c r="G143" s="172">
        <v>5</v>
      </c>
      <c r="H143" s="172">
        <v>27.707000000000001</v>
      </c>
      <c r="I143" s="172">
        <v>52.073999999999998</v>
      </c>
      <c r="J143" s="172">
        <v>50.51</v>
      </c>
      <c r="L143" s="172">
        <v>104.2</v>
      </c>
      <c r="M143" s="172">
        <v>206.78399999999999</v>
      </c>
      <c r="N143" s="174">
        <v>7350044.7627573861</v>
      </c>
      <c r="O143" s="172">
        <v>459760000</v>
      </c>
      <c r="P143" s="172">
        <v>182470000</v>
      </c>
      <c r="Q143" s="172">
        <v>277290000</v>
      </c>
      <c r="R143" s="172">
        <v>7350025.9623328764</v>
      </c>
      <c r="S143" s="172">
        <v>459760000</v>
      </c>
      <c r="T143" s="172">
        <v>14586063.038340129</v>
      </c>
      <c r="X143" s="172" t="s">
        <v>772</v>
      </c>
    </row>
    <row r="144" spans="2:24">
      <c r="B144" s="172">
        <v>32</v>
      </c>
      <c r="C144" s="172">
        <v>1</v>
      </c>
      <c r="D144" s="172">
        <v>11</v>
      </c>
      <c r="F144" s="172" t="s">
        <v>3766</v>
      </c>
      <c r="G144" s="172">
        <v>5</v>
      </c>
      <c r="H144" s="172">
        <v>27.707000000000001</v>
      </c>
      <c r="I144" s="172">
        <v>52.073999999999998</v>
      </c>
      <c r="J144" s="172">
        <v>50.51</v>
      </c>
      <c r="L144" s="172">
        <v>104.2</v>
      </c>
      <c r="M144" s="172">
        <v>206.78399999999999</v>
      </c>
      <c r="N144" s="174">
        <v>7350044.7627573861</v>
      </c>
      <c r="O144" s="172">
        <v>459760000</v>
      </c>
      <c r="P144" s="172">
        <v>182470000</v>
      </c>
      <c r="Q144" s="172">
        <v>277290000</v>
      </c>
      <c r="R144" s="172">
        <v>7350025.9623328764</v>
      </c>
      <c r="S144" s="172">
        <v>459760000</v>
      </c>
      <c r="T144" s="172">
        <v>14586063.038340129</v>
      </c>
      <c r="X144" s="172" t="s">
        <v>772</v>
      </c>
    </row>
    <row r="145" spans="2:24">
      <c r="B145" s="172">
        <v>32</v>
      </c>
      <c r="C145" s="172">
        <v>1</v>
      </c>
      <c r="D145" s="172">
        <v>11</v>
      </c>
      <c r="F145" s="172" t="s">
        <v>3767</v>
      </c>
      <c r="G145" s="172">
        <v>5</v>
      </c>
      <c r="H145" s="172">
        <v>27.707000000000001</v>
      </c>
      <c r="I145" s="172">
        <v>52.073999999999998</v>
      </c>
      <c r="J145" s="172">
        <v>50.51</v>
      </c>
      <c r="L145" s="172">
        <v>104.2</v>
      </c>
      <c r="M145" s="172">
        <v>206.78399999999999</v>
      </c>
      <c r="N145" s="174">
        <v>7350044.7627573861</v>
      </c>
      <c r="O145" s="172">
        <v>459760000</v>
      </c>
      <c r="P145" s="172">
        <v>182470000</v>
      </c>
      <c r="Q145" s="172">
        <v>277290000</v>
      </c>
      <c r="R145" s="172">
        <v>7350025.9623328764</v>
      </c>
      <c r="S145" s="172">
        <v>459760000</v>
      </c>
      <c r="T145" s="172">
        <v>14586063.038340129</v>
      </c>
      <c r="X145" s="172" t="s">
        <v>772</v>
      </c>
    </row>
    <row r="146" spans="2:24">
      <c r="B146" s="172">
        <v>32</v>
      </c>
      <c r="C146" s="172">
        <v>1</v>
      </c>
      <c r="D146" s="172">
        <v>11</v>
      </c>
      <c r="F146" s="172" t="s">
        <v>3768</v>
      </c>
      <c r="G146" s="172">
        <v>5</v>
      </c>
      <c r="H146" s="172">
        <v>27.707000000000001</v>
      </c>
      <c r="I146" s="172">
        <v>52.073999999999998</v>
      </c>
      <c r="J146" s="172">
        <v>50.51</v>
      </c>
      <c r="L146" s="172">
        <v>104.2</v>
      </c>
      <c r="M146" s="172">
        <v>206.78399999999999</v>
      </c>
      <c r="N146" s="174">
        <v>7350044.7627573861</v>
      </c>
      <c r="O146" s="172">
        <v>459760000</v>
      </c>
      <c r="P146" s="172">
        <v>182470000</v>
      </c>
      <c r="Q146" s="172">
        <v>277290000</v>
      </c>
      <c r="R146" s="172">
        <v>7350025.9623328764</v>
      </c>
      <c r="S146" s="172">
        <v>459760000</v>
      </c>
      <c r="T146" s="172">
        <v>14586063.038340129</v>
      </c>
      <c r="X146" s="172" t="s">
        <v>772</v>
      </c>
    </row>
    <row r="147" spans="2:24">
      <c r="B147" s="172">
        <v>32</v>
      </c>
      <c r="C147" s="172">
        <v>1</v>
      </c>
      <c r="D147" s="172">
        <v>11</v>
      </c>
      <c r="F147" s="172" t="s">
        <v>3769</v>
      </c>
      <c r="G147" s="172">
        <v>1</v>
      </c>
      <c r="H147" s="172">
        <v>27.707000000000001</v>
      </c>
      <c r="I147" s="172">
        <v>52.073999999999998</v>
      </c>
      <c r="J147" s="172">
        <v>50.51</v>
      </c>
      <c r="L147" s="172">
        <v>104.2</v>
      </c>
      <c r="M147" s="172">
        <v>206.78399999999999</v>
      </c>
      <c r="N147" s="174">
        <v>7399923.2638444817</v>
      </c>
      <c r="O147" s="172">
        <v>462880000</v>
      </c>
      <c r="P147" s="172">
        <v>183710000</v>
      </c>
      <c r="Q147" s="172">
        <v>279170000</v>
      </c>
      <c r="R147" s="172">
        <v>7399904.3358374843</v>
      </c>
      <c r="S147" s="172">
        <v>462880000</v>
      </c>
      <c r="T147" s="172">
        <v>14685046.239748735</v>
      </c>
      <c r="X147" s="172" t="s">
        <v>772</v>
      </c>
    </row>
    <row r="148" spans="2:24">
      <c r="B148" s="172">
        <v>32</v>
      </c>
      <c r="C148" s="172">
        <v>1</v>
      </c>
      <c r="D148" s="172">
        <v>11</v>
      </c>
      <c r="F148" s="172" t="s">
        <v>3770</v>
      </c>
      <c r="G148" s="172">
        <v>1</v>
      </c>
      <c r="H148" s="172">
        <v>34.661000000000001</v>
      </c>
      <c r="I148" s="172">
        <v>65.144000000000005</v>
      </c>
      <c r="J148" s="172">
        <v>63.188000000000002</v>
      </c>
      <c r="L148" s="172">
        <v>130.35300000000001</v>
      </c>
      <c r="M148" s="172">
        <v>258.685</v>
      </c>
      <c r="N148" s="174">
        <v>7549966.7740121661</v>
      </c>
      <c r="O148" s="172">
        <v>590800000</v>
      </c>
      <c r="P148" s="172">
        <v>234480000</v>
      </c>
      <c r="Q148" s="172">
        <v>356320000</v>
      </c>
      <c r="R148" s="172">
        <v>7549946.2714872118</v>
      </c>
      <c r="S148" s="172">
        <v>590800000</v>
      </c>
      <c r="T148" s="172">
        <v>14982837.765449734</v>
      </c>
      <c r="X148" s="172" t="s">
        <v>772</v>
      </c>
    </row>
    <row r="149" spans="2:24">
      <c r="B149" s="172">
        <v>32</v>
      </c>
      <c r="C149" s="172">
        <v>1</v>
      </c>
      <c r="D149" s="172">
        <v>11</v>
      </c>
      <c r="F149" s="172" t="s">
        <v>3771</v>
      </c>
      <c r="G149" s="172">
        <v>5</v>
      </c>
      <c r="H149" s="172">
        <v>44.066000000000003</v>
      </c>
      <c r="I149" s="172">
        <v>82.820999999999998</v>
      </c>
      <c r="J149" s="172">
        <v>80.331999999999994</v>
      </c>
      <c r="L149" s="172">
        <v>165.72300000000001</v>
      </c>
      <c r="M149" s="172">
        <v>328.87599999999998</v>
      </c>
      <c r="N149" s="174">
        <v>7150022.6164748454</v>
      </c>
      <c r="O149" s="172">
        <v>711320000</v>
      </c>
      <c r="P149" s="172">
        <v>282310000</v>
      </c>
      <c r="Q149" s="172">
        <v>429010000</v>
      </c>
      <c r="R149" s="172">
        <v>7150023.3351785028</v>
      </c>
      <c r="S149" s="172">
        <v>711320000</v>
      </c>
      <c r="T149" s="172">
        <v>14189165.501349634</v>
      </c>
      <c r="X149" s="172" t="s">
        <v>772</v>
      </c>
    </row>
    <row r="150" spans="2:24">
      <c r="B150" s="172">
        <v>32</v>
      </c>
      <c r="C150" s="172">
        <v>1</v>
      </c>
      <c r="D150" s="172">
        <v>11</v>
      </c>
      <c r="F150" s="172" t="s">
        <v>3772</v>
      </c>
      <c r="G150" s="172">
        <v>5</v>
      </c>
      <c r="H150" s="172">
        <v>35.81</v>
      </c>
      <c r="I150" s="172">
        <v>67.302999999999997</v>
      </c>
      <c r="J150" s="172">
        <v>65.280999999999992</v>
      </c>
      <c r="L150" s="172">
        <v>134.673</v>
      </c>
      <c r="M150" s="172">
        <v>267.25700000000001</v>
      </c>
      <c r="N150" s="174">
        <v>6949965.9842909267</v>
      </c>
      <c r="O150" s="172">
        <v>561870000</v>
      </c>
      <c r="P150" s="172">
        <v>223000000</v>
      </c>
      <c r="Q150" s="172">
        <v>338870000</v>
      </c>
      <c r="R150" s="172">
        <v>6949945.1374643352</v>
      </c>
      <c r="S150" s="172">
        <v>561870000</v>
      </c>
      <c r="T150" s="172">
        <v>13792085.181167018</v>
      </c>
      <c r="X150" s="172" t="s">
        <v>772</v>
      </c>
    </row>
    <row r="151" spans="2:24">
      <c r="B151" s="172">
        <v>32</v>
      </c>
      <c r="C151" s="172">
        <v>1</v>
      </c>
      <c r="D151" s="172">
        <v>11</v>
      </c>
      <c r="F151" s="172" t="s">
        <v>3773</v>
      </c>
      <c r="G151" s="172">
        <v>1</v>
      </c>
      <c r="H151" s="172">
        <v>15.007999999999999</v>
      </c>
      <c r="I151" s="172">
        <v>28.207000000000001</v>
      </c>
      <c r="J151" s="172">
        <v>27.359000000000002</v>
      </c>
      <c r="L151" s="172">
        <v>56.44</v>
      </c>
      <c r="M151" s="172">
        <v>112.006</v>
      </c>
      <c r="N151" s="174">
        <v>7750132.8138834788</v>
      </c>
      <c r="O151" s="172">
        <v>262590000</v>
      </c>
      <c r="P151" s="172">
        <v>104220000</v>
      </c>
      <c r="Q151" s="172">
        <v>158370000</v>
      </c>
      <c r="R151" s="172">
        <v>7750175.1308187013</v>
      </c>
      <c r="S151" s="172">
        <v>262590000</v>
      </c>
      <c r="T151" s="172">
        <v>15380335.147102753</v>
      </c>
      <c r="X151" s="172" t="s">
        <v>772</v>
      </c>
    </row>
    <row r="152" spans="2:24">
      <c r="B152" s="172">
        <v>32</v>
      </c>
      <c r="C152" s="172">
        <v>1</v>
      </c>
      <c r="D152" s="172">
        <v>11</v>
      </c>
      <c r="F152" s="172" t="s">
        <v>3774</v>
      </c>
      <c r="G152" s="172">
        <v>1</v>
      </c>
      <c r="H152" s="172">
        <v>15.105</v>
      </c>
      <c r="I152" s="172">
        <v>28.39</v>
      </c>
      <c r="J152" s="172">
        <v>27.536999999999999</v>
      </c>
      <c r="L152" s="172">
        <v>56.807000000000002</v>
      </c>
      <c r="M152" s="172">
        <v>112.73399999999999</v>
      </c>
      <c r="N152" s="174">
        <v>7749985.3381033381</v>
      </c>
      <c r="O152" s="172">
        <v>264290000</v>
      </c>
      <c r="P152" s="172">
        <v>104890000</v>
      </c>
      <c r="Q152" s="172">
        <v>159400000</v>
      </c>
      <c r="R152" s="172">
        <v>7749977.3840476088</v>
      </c>
      <c r="S152" s="172">
        <v>264290000</v>
      </c>
      <c r="T152" s="172">
        <v>15379899.491492653</v>
      </c>
      <c r="X152" s="172" t="s">
        <v>772</v>
      </c>
    </row>
    <row r="153" spans="2:24">
      <c r="B153" s="172">
        <v>32</v>
      </c>
      <c r="C153" s="172">
        <v>1</v>
      </c>
      <c r="D153" s="172">
        <v>12</v>
      </c>
      <c r="F153" s="172" t="s">
        <v>3775</v>
      </c>
      <c r="G153" s="172">
        <v>5</v>
      </c>
      <c r="H153" s="172">
        <v>34.661000000000001</v>
      </c>
      <c r="I153" s="172">
        <v>65.144000000000005</v>
      </c>
      <c r="J153" s="172">
        <v>63.188000000000002</v>
      </c>
      <c r="L153" s="172">
        <v>130.35300000000001</v>
      </c>
      <c r="M153" s="172">
        <v>258.685</v>
      </c>
      <c r="N153" s="174">
        <v>7450033.2259878349</v>
      </c>
      <c r="O153" s="172">
        <v>582980000</v>
      </c>
      <c r="P153" s="172">
        <v>231370000</v>
      </c>
      <c r="Q153" s="172">
        <v>351610000</v>
      </c>
      <c r="R153" s="172">
        <v>7450012.994840242</v>
      </c>
      <c r="S153" s="172">
        <v>582980000</v>
      </c>
      <c r="T153" s="172">
        <v>14784520.583110843</v>
      </c>
      <c r="X153" s="172" t="s">
        <v>772</v>
      </c>
    </row>
    <row r="154" spans="2:24">
      <c r="B154" s="172">
        <v>32</v>
      </c>
      <c r="C154" s="172">
        <v>1</v>
      </c>
      <c r="D154" s="172">
        <v>12</v>
      </c>
      <c r="F154" s="172" t="s">
        <v>3776</v>
      </c>
      <c r="G154" s="172">
        <v>5</v>
      </c>
      <c r="H154" s="172">
        <v>27.707000000000001</v>
      </c>
      <c r="I154" s="172">
        <v>52.073999999999998</v>
      </c>
      <c r="J154" s="172">
        <v>50.51</v>
      </c>
      <c r="L154" s="172">
        <v>104.2</v>
      </c>
      <c r="M154" s="172">
        <v>206.78399999999999</v>
      </c>
      <c r="N154" s="174">
        <v>7399923.2638444817</v>
      </c>
      <c r="O154" s="172">
        <v>462880000</v>
      </c>
      <c r="P154" s="172">
        <v>183710000</v>
      </c>
      <c r="Q154" s="172">
        <v>279170000</v>
      </c>
      <c r="R154" s="172">
        <v>7399904.3358374843</v>
      </c>
      <c r="S154" s="172">
        <v>462880000</v>
      </c>
      <c r="T154" s="172">
        <v>14685046.239748735</v>
      </c>
      <c r="X154" s="172" t="s">
        <v>772</v>
      </c>
    </row>
    <row r="155" spans="2:24">
      <c r="B155" s="172">
        <v>32</v>
      </c>
      <c r="C155" s="172">
        <v>1</v>
      </c>
      <c r="D155" s="172">
        <v>12</v>
      </c>
      <c r="F155" s="172" t="s">
        <v>3777</v>
      </c>
      <c r="G155" s="172">
        <v>5</v>
      </c>
      <c r="H155" s="172">
        <v>27.707000000000001</v>
      </c>
      <c r="I155" s="172">
        <v>52.073999999999998</v>
      </c>
      <c r="J155" s="172">
        <v>50.51</v>
      </c>
      <c r="L155" s="172">
        <v>104.2</v>
      </c>
      <c r="M155" s="172">
        <v>206.78399999999999</v>
      </c>
      <c r="N155" s="174">
        <v>7399923.2638444817</v>
      </c>
      <c r="O155" s="172">
        <v>462880000</v>
      </c>
      <c r="P155" s="172">
        <v>183710000</v>
      </c>
      <c r="Q155" s="172">
        <v>279170000</v>
      </c>
      <c r="R155" s="172">
        <v>7399904.3358374843</v>
      </c>
      <c r="S155" s="172">
        <v>462880000</v>
      </c>
      <c r="T155" s="172">
        <v>14685046.239748735</v>
      </c>
      <c r="X155" s="172" t="s">
        <v>772</v>
      </c>
    </row>
    <row r="156" spans="2:24">
      <c r="B156" s="172">
        <v>32</v>
      </c>
      <c r="C156" s="172">
        <v>1</v>
      </c>
      <c r="D156" s="172">
        <v>12</v>
      </c>
      <c r="F156" s="172" t="s">
        <v>3778</v>
      </c>
      <c r="G156" s="172">
        <v>5</v>
      </c>
      <c r="H156" s="172">
        <v>27.707000000000001</v>
      </c>
      <c r="I156" s="172">
        <v>52.073999999999998</v>
      </c>
      <c r="J156" s="172">
        <v>50.51</v>
      </c>
      <c r="L156" s="172">
        <v>104.2</v>
      </c>
      <c r="M156" s="172">
        <v>206.78399999999999</v>
      </c>
      <c r="N156" s="174">
        <v>7399923.2638444817</v>
      </c>
      <c r="O156" s="172">
        <v>462880000</v>
      </c>
      <c r="P156" s="172">
        <v>183710000</v>
      </c>
      <c r="Q156" s="172">
        <v>279170000</v>
      </c>
      <c r="R156" s="172">
        <v>7399904.3358374843</v>
      </c>
      <c r="S156" s="172">
        <v>462880000</v>
      </c>
      <c r="T156" s="172">
        <v>14685046.239748735</v>
      </c>
      <c r="X156" s="172" t="s">
        <v>772</v>
      </c>
    </row>
    <row r="157" spans="2:24">
      <c r="B157" s="172">
        <v>32</v>
      </c>
      <c r="C157" s="172">
        <v>1</v>
      </c>
      <c r="D157" s="172">
        <v>12</v>
      </c>
      <c r="F157" s="172" t="s">
        <v>3779</v>
      </c>
      <c r="G157" s="172">
        <v>5</v>
      </c>
      <c r="H157" s="172">
        <v>27.707000000000001</v>
      </c>
      <c r="I157" s="172">
        <v>52.073999999999998</v>
      </c>
      <c r="J157" s="172">
        <v>50.51</v>
      </c>
      <c r="L157" s="172">
        <v>104.2</v>
      </c>
      <c r="M157" s="172">
        <v>206.78399999999999</v>
      </c>
      <c r="N157" s="174">
        <v>7399923.2638444817</v>
      </c>
      <c r="O157" s="172">
        <v>462880000</v>
      </c>
      <c r="P157" s="172">
        <v>183710000</v>
      </c>
      <c r="Q157" s="172">
        <v>279170000</v>
      </c>
      <c r="R157" s="172">
        <v>7399904.3358374843</v>
      </c>
      <c r="S157" s="172">
        <v>462880000</v>
      </c>
      <c r="T157" s="172">
        <v>14685046.239748735</v>
      </c>
      <c r="X157" s="172" t="s">
        <v>772</v>
      </c>
    </row>
    <row r="158" spans="2:24">
      <c r="B158" s="172">
        <v>32</v>
      </c>
      <c r="C158" s="172">
        <v>1</v>
      </c>
      <c r="D158" s="172">
        <v>12</v>
      </c>
      <c r="F158" s="172" t="s">
        <v>3780</v>
      </c>
      <c r="G158" s="172">
        <v>1</v>
      </c>
      <c r="H158" s="172">
        <v>27.707000000000001</v>
      </c>
      <c r="I158" s="172">
        <v>52.073999999999998</v>
      </c>
      <c r="J158" s="172">
        <v>50.51</v>
      </c>
      <c r="L158" s="172">
        <v>104.2</v>
      </c>
      <c r="M158" s="172">
        <v>206.78399999999999</v>
      </c>
      <c r="N158" s="174">
        <v>7399923.2638444817</v>
      </c>
      <c r="O158" s="172">
        <v>462880000</v>
      </c>
      <c r="P158" s="172">
        <v>183710000</v>
      </c>
      <c r="Q158" s="172">
        <v>279170000</v>
      </c>
      <c r="R158" s="172">
        <v>7399904.3358374843</v>
      </c>
      <c r="S158" s="172">
        <v>462880000</v>
      </c>
      <c r="T158" s="172">
        <v>14685046.239748735</v>
      </c>
      <c r="X158" s="172" t="s">
        <v>772</v>
      </c>
    </row>
    <row r="159" spans="2:24">
      <c r="B159" s="172">
        <v>32</v>
      </c>
      <c r="C159" s="172">
        <v>1</v>
      </c>
      <c r="D159" s="172">
        <v>12</v>
      </c>
      <c r="F159" s="172" t="s">
        <v>3781</v>
      </c>
      <c r="G159" s="172">
        <v>1</v>
      </c>
      <c r="H159" s="172">
        <v>27.707000000000001</v>
      </c>
      <c r="I159" s="172">
        <v>52.073999999999998</v>
      </c>
      <c r="J159" s="172">
        <v>50.51</v>
      </c>
      <c r="L159" s="172">
        <v>104.2</v>
      </c>
      <c r="M159" s="172">
        <v>206.78399999999999</v>
      </c>
      <c r="N159" s="174">
        <v>7449961.6319222404</v>
      </c>
      <c r="O159" s="172">
        <v>466010000</v>
      </c>
      <c r="P159" s="172">
        <v>184950000</v>
      </c>
      <c r="Q159" s="172">
        <v>281060000</v>
      </c>
      <c r="R159" s="172">
        <v>7449942.5759238377</v>
      </c>
      <c r="S159" s="172">
        <v>466010000</v>
      </c>
      <c r="T159" s="172">
        <v>14784346.695008012</v>
      </c>
      <c r="X159" s="172" t="s">
        <v>772</v>
      </c>
    </row>
    <row r="160" spans="2:24">
      <c r="B160" s="172">
        <v>32</v>
      </c>
      <c r="C160" s="172">
        <v>1</v>
      </c>
      <c r="D160" s="172">
        <v>12</v>
      </c>
      <c r="F160" s="172" t="s">
        <v>3782</v>
      </c>
      <c r="G160" s="172">
        <v>1</v>
      </c>
      <c r="H160" s="172">
        <v>34.661000000000001</v>
      </c>
      <c r="I160" s="172">
        <v>65.144000000000005</v>
      </c>
      <c r="J160" s="172">
        <v>63.188000000000002</v>
      </c>
      <c r="L160" s="172">
        <v>130.35300000000001</v>
      </c>
      <c r="M160" s="172">
        <v>258.685</v>
      </c>
      <c r="N160" s="174">
        <v>7599933.5480243322</v>
      </c>
      <c r="O160" s="172">
        <v>594710000</v>
      </c>
      <c r="P160" s="172">
        <v>236030000</v>
      </c>
      <c r="Q160" s="172">
        <v>358680000</v>
      </c>
      <c r="R160" s="172">
        <v>7599912.9098106967</v>
      </c>
      <c r="S160" s="172">
        <v>594710000</v>
      </c>
      <c r="T160" s="172">
        <v>15081996.356619179</v>
      </c>
      <c r="X160" s="172" t="s">
        <v>772</v>
      </c>
    </row>
    <row r="161" spans="2:24">
      <c r="B161" s="172">
        <v>32</v>
      </c>
      <c r="C161" s="172">
        <v>1</v>
      </c>
      <c r="D161" s="172">
        <v>12</v>
      </c>
      <c r="F161" s="172" t="s">
        <v>3783</v>
      </c>
      <c r="G161" s="172">
        <v>5</v>
      </c>
      <c r="H161" s="172">
        <v>44.066000000000003</v>
      </c>
      <c r="I161" s="172">
        <v>82.820999999999998</v>
      </c>
      <c r="J161" s="172">
        <v>80.331999999999994</v>
      </c>
      <c r="L161" s="172">
        <v>165.72300000000001</v>
      </c>
      <c r="M161" s="172">
        <v>328.87599999999998</v>
      </c>
      <c r="N161" s="174">
        <v>7199979.8964668037</v>
      </c>
      <c r="O161" s="172">
        <v>716290000</v>
      </c>
      <c r="P161" s="172">
        <v>284280000</v>
      </c>
      <c r="Q161" s="172">
        <v>432010000</v>
      </c>
      <c r="R161" s="172">
        <v>7199980.6201920509</v>
      </c>
      <c r="S161" s="172">
        <v>716290000</v>
      </c>
      <c r="T161" s="172">
        <v>14288305.343532767</v>
      </c>
      <c r="X161" s="172" t="s">
        <v>772</v>
      </c>
    </row>
    <row r="162" spans="2:24">
      <c r="B162" s="172">
        <v>32</v>
      </c>
      <c r="C162" s="172">
        <v>1</v>
      </c>
      <c r="D162" s="172">
        <v>12</v>
      </c>
      <c r="F162" s="172" t="s">
        <v>3784</v>
      </c>
      <c r="G162" s="172">
        <v>5</v>
      </c>
      <c r="H162" s="172">
        <v>35.81</v>
      </c>
      <c r="I162" s="172">
        <v>67.302999999999997</v>
      </c>
      <c r="J162" s="172">
        <v>65.280999999999992</v>
      </c>
      <c r="L162" s="172">
        <v>134.673</v>
      </c>
      <c r="M162" s="172">
        <v>267.25700000000001</v>
      </c>
      <c r="N162" s="174">
        <v>6999938.153256231</v>
      </c>
      <c r="O162" s="172">
        <v>565910000</v>
      </c>
      <c r="P162" s="172">
        <v>224600000</v>
      </c>
      <c r="Q162" s="172">
        <v>341310000</v>
      </c>
      <c r="R162" s="172">
        <v>6999917.1565352166</v>
      </c>
      <c r="S162" s="172">
        <v>565910000</v>
      </c>
      <c r="T162" s="172">
        <v>13891254.071002593</v>
      </c>
      <c r="X162" s="172" t="s">
        <v>772</v>
      </c>
    </row>
    <row r="163" spans="2:24">
      <c r="B163" s="172">
        <v>32</v>
      </c>
      <c r="C163" s="172">
        <v>1</v>
      </c>
      <c r="D163" s="172">
        <v>12</v>
      </c>
      <c r="F163" s="172" t="s">
        <v>3785</v>
      </c>
      <c r="G163" s="172">
        <v>1</v>
      </c>
      <c r="H163" s="172">
        <v>15.007999999999999</v>
      </c>
      <c r="I163" s="172">
        <v>28.207000000000001</v>
      </c>
      <c r="J163" s="172">
        <v>27.359000000000002</v>
      </c>
      <c r="L163" s="172">
        <v>56.44</v>
      </c>
      <c r="M163" s="172">
        <v>112.006</v>
      </c>
      <c r="N163" s="174">
        <v>7800011.8056785315</v>
      </c>
      <c r="O163" s="172">
        <v>264280000</v>
      </c>
      <c r="P163" s="172">
        <v>104890000</v>
      </c>
      <c r="Q163" s="172">
        <v>159390000</v>
      </c>
      <c r="R163" s="172">
        <v>7800054.3949608374</v>
      </c>
      <c r="S163" s="172">
        <v>264280000</v>
      </c>
      <c r="T163" s="172">
        <v>15479321.271473838</v>
      </c>
      <c r="X163" s="172" t="s">
        <v>772</v>
      </c>
    </row>
    <row r="164" spans="2:24">
      <c r="B164" s="172">
        <v>32</v>
      </c>
      <c r="C164" s="172">
        <v>1</v>
      </c>
      <c r="D164" s="172">
        <v>12</v>
      </c>
      <c r="F164" s="172" t="s">
        <v>3786</v>
      </c>
      <c r="G164" s="172">
        <v>1</v>
      </c>
      <c r="H164" s="172">
        <v>15.105</v>
      </c>
      <c r="I164" s="172">
        <v>28.39</v>
      </c>
      <c r="J164" s="172">
        <v>27.536999999999999</v>
      </c>
      <c r="L164" s="172">
        <v>56.807000000000002</v>
      </c>
      <c r="M164" s="172">
        <v>112.73399999999999</v>
      </c>
      <c r="N164" s="174">
        <v>7800129.0246906346</v>
      </c>
      <c r="O164" s="172">
        <v>266000000</v>
      </c>
      <c r="P164" s="172">
        <v>105570000</v>
      </c>
      <c r="Q164" s="172">
        <v>160430000</v>
      </c>
      <c r="R164" s="172">
        <v>7800121.0191708496</v>
      </c>
      <c r="S164" s="172">
        <v>266000000</v>
      </c>
      <c r="T164" s="172">
        <v>15479409.984248538</v>
      </c>
      <c r="X164" s="172" t="s">
        <v>772</v>
      </c>
    </row>
    <row r="165" spans="2:24">
      <c r="B165" s="172">
        <v>32</v>
      </c>
      <c r="C165" s="172">
        <v>1</v>
      </c>
      <c r="D165" s="172">
        <v>13</v>
      </c>
      <c r="F165" s="172" t="s">
        <v>3787</v>
      </c>
      <c r="G165" s="172">
        <v>1</v>
      </c>
      <c r="H165" s="172">
        <v>34.661000000000001</v>
      </c>
      <c r="I165" s="172">
        <v>65.144000000000005</v>
      </c>
      <c r="J165" s="172">
        <v>63.188000000000002</v>
      </c>
      <c r="L165" s="172">
        <v>130.35300000000001</v>
      </c>
      <c r="M165" s="172">
        <v>258.685</v>
      </c>
      <c r="N165" s="174">
        <v>7500000</v>
      </c>
      <c r="O165" s="172">
        <v>586890000</v>
      </c>
      <c r="P165" s="172">
        <v>232920000</v>
      </c>
      <c r="Q165" s="172">
        <v>353970000</v>
      </c>
      <c r="R165" s="172">
        <v>7499979.6331637269</v>
      </c>
      <c r="S165" s="172">
        <v>586890000</v>
      </c>
      <c r="T165" s="172">
        <v>14883679.17428029</v>
      </c>
      <c r="X165" s="172" t="s">
        <v>772</v>
      </c>
    </row>
    <row r="166" spans="2:24">
      <c r="B166" s="172">
        <v>32</v>
      </c>
      <c r="C166" s="172">
        <v>1</v>
      </c>
      <c r="D166" s="172">
        <v>13</v>
      </c>
      <c r="F166" s="172" t="s">
        <v>3788</v>
      </c>
      <c r="G166" s="172">
        <v>5</v>
      </c>
      <c r="H166" s="172">
        <v>27.707000000000001</v>
      </c>
      <c r="I166" s="172">
        <v>52.073999999999998</v>
      </c>
      <c r="J166" s="172">
        <v>50.51</v>
      </c>
      <c r="L166" s="172">
        <v>104.2</v>
      </c>
      <c r="M166" s="172">
        <v>206.78399999999999</v>
      </c>
      <c r="N166" s="174">
        <v>7449961.6319222404</v>
      </c>
      <c r="O166" s="172">
        <v>466010000</v>
      </c>
      <c r="P166" s="172">
        <v>184950000</v>
      </c>
      <c r="Q166" s="172">
        <v>281060000</v>
      </c>
      <c r="R166" s="172">
        <v>7449942.5759238377</v>
      </c>
      <c r="S166" s="172">
        <v>466010000</v>
      </c>
      <c r="T166" s="172">
        <v>14784346.695008012</v>
      </c>
      <c r="X166" s="172" t="s">
        <v>772</v>
      </c>
    </row>
    <row r="167" spans="2:24">
      <c r="B167" s="172">
        <v>32</v>
      </c>
      <c r="C167" s="172">
        <v>1</v>
      </c>
      <c r="D167" s="172">
        <v>13</v>
      </c>
      <c r="F167" s="172" t="s">
        <v>3789</v>
      </c>
      <c r="G167" s="172">
        <v>5</v>
      </c>
      <c r="H167" s="172">
        <v>27.707000000000001</v>
      </c>
      <c r="I167" s="172">
        <v>52.073999999999998</v>
      </c>
      <c r="J167" s="172">
        <v>50.51</v>
      </c>
      <c r="L167" s="172">
        <v>104.2</v>
      </c>
      <c r="M167" s="172">
        <v>206.78399999999999</v>
      </c>
      <c r="N167" s="174">
        <v>7449961.6319222404</v>
      </c>
      <c r="O167" s="172">
        <v>466010000</v>
      </c>
      <c r="P167" s="172">
        <v>184950000</v>
      </c>
      <c r="Q167" s="172">
        <v>281060000</v>
      </c>
      <c r="R167" s="172">
        <v>7449942.5759238377</v>
      </c>
      <c r="S167" s="172">
        <v>466010000</v>
      </c>
      <c r="T167" s="172">
        <v>14784346.695008012</v>
      </c>
      <c r="X167" s="172" t="s">
        <v>772</v>
      </c>
    </row>
    <row r="168" spans="2:24">
      <c r="B168" s="172">
        <v>32</v>
      </c>
      <c r="C168" s="172">
        <v>1</v>
      </c>
      <c r="D168" s="172">
        <v>13</v>
      </c>
      <c r="F168" s="172" t="s">
        <v>3790</v>
      </c>
      <c r="G168" s="172">
        <v>5</v>
      </c>
      <c r="H168" s="172">
        <v>27.707000000000001</v>
      </c>
      <c r="I168" s="172">
        <v>52.073999999999998</v>
      </c>
      <c r="J168" s="172">
        <v>50.51</v>
      </c>
      <c r="L168" s="172">
        <v>104.2</v>
      </c>
      <c r="M168" s="172">
        <v>206.78399999999999</v>
      </c>
      <c r="N168" s="174">
        <v>7449961.6319222404</v>
      </c>
      <c r="O168" s="172">
        <v>466010000</v>
      </c>
      <c r="P168" s="172">
        <v>184950000</v>
      </c>
      <c r="Q168" s="172">
        <v>281060000</v>
      </c>
      <c r="R168" s="172">
        <v>7449942.5759238377</v>
      </c>
      <c r="S168" s="172">
        <v>466010000</v>
      </c>
      <c r="T168" s="172">
        <v>14784346.695008012</v>
      </c>
      <c r="X168" s="172" t="s">
        <v>772</v>
      </c>
    </row>
    <row r="169" spans="2:24">
      <c r="B169" s="172">
        <v>32</v>
      </c>
      <c r="C169" s="172">
        <v>1</v>
      </c>
      <c r="D169" s="172">
        <v>13</v>
      </c>
      <c r="F169" s="172" t="s">
        <v>3791</v>
      </c>
      <c r="G169" s="172">
        <v>5</v>
      </c>
      <c r="H169" s="172">
        <v>27.707000000000001</v>
      </c>
      <c r="I169" s="172">
        <v>52.073999999999998</v>
      </c>
      <c r="J169" s="172">
        <v>50.51</v>
      </c>
      <c r="L169" s="172">
        <v>104.2</v>
      </c>
      <c r="M169" s="172">
        <v>206.78399999999999</v>
      </c>
      <c r="N169" s="174">
        <v>7449961.6319222404</v>
      </c>
      <c r="O169" s="172">
        <v>466010000</v>
      </c>
      <c r="P169" s="172">
        <v>184950000</v>
      </c>
      <c r="Q169" s="172">
        <v>281060000</v>
      </c>
      <c r="R169" s="172">
        <v>7449942.5759238377</v>
      </c>
      <c r="S169" s="172">
        <v>466010000</v>
      </c>
      <c r="T169" s="172">
        <v>14784346.695008012</v>
      </c>
      <c r="X169" s="172" t="s">
        <v>772</v>
      </c>
    </row>
    <row r="170" spans="2:24">
      <c r="B170" s="172">
        <v>32</v>
      </c>
      <c r="C170" s="172">
        <v>1</v>
      </c>
      <c r="D170" s="172">
        <v>13</v>
      </c>
      <c r="F170" s="172" t="s">
        <v>3792</v>
      </c>
      <c r="G170" s="172">
        <v>1</v>
      </c>
      <c r="H170" s="172">
        <v>27.707000000000001</v>
      </c>
      <c r="I170" s="172">
        <v>52.073999999999998</v>
      </c>
      <c r="J170" s="172">
        <v>50.51</v>
      </c>
      <c r="L170" s="172">
        <v>104.2</v>
      </c>
      <c r="M170" s="172">
        <v>206.78399999999999</v>
      </c>
      <c r="N170" s="174">
        <v>7449961.6319222404</v>
      </c>
      <c r="O170" s="172">
        <v>466010000</v>
      </c>
      <c r="P170" s="172">
        <v>184950000</v>
      </c>
      <c r="Q170" s="172">
        <v>281060000</v>
      </c>
      <c r="R170" s="172">
        <v>7449942.5759238377</v>
      </c>
      <c r="S170" s="172">
        <v>466010000</v>
      </c>
      <c r="T170" s="172">
        <v>14784346.695008012</v>
      </c>
      <c r="X170" s="172" t="s">
        <v>772</v>
      </c>
    </row>
    <row r="171" spans="2:24">
      <c r="B171" s="172">
        <v>32</v>
      </c>
      <c r="C171" s="172">
        <v>1</v>
      </c>
      <c r="D171" s="172">
        <v>13</v>
      </c>
      <c r="F171" s="172" t="s">
        <v>3793</v>
      </c>
      <c r="G171" s="172">
        <v>1</v>
      </c>
      <c r="H171" s="172">
        <v>27.707000000000001</v>
      </c>
      <c r="I171" s="172">
        <v>52.073999999999998</v>
      </c>
      <c r="J171" s="172">
        <v>50.51</v>
      </c>
      <c r="L171" s="172">
        <v>104.2</v>
      </c>
      <c r="M171" s="172">
        <v>206.78399999999999</v>
      </c>
      <c r="N171" s="174">
        <v>7500000</v>
      </c>
      <c r="O171" s="172">
        <v>469140000</v>
      </c>
      <c r="P171" s="172">
        <v>186190000</v>
      </c>
      <c r="Q171" s="172">
        <v>282950000</v>
      </c>
      <c r="R171" s="172">
        <v>7499980.8160101911</v>
      </c>
      <c r="S171" s="172">
        <v>469140000</v>
      </c>
      <c r="T171" s="172">
        <v>14883647.150267286</v>
      </c>
      <c r="X171" s="172" t="s">
        <v>772</v>
      </c>
    </row>
    <row r="172" spans="2:24">
      <c r="B172" s="172">
        <v>32</v>
      </c>
      <c r="C172" s="172">
        <v>1</v>
      </c>
      <c r="D172" s="172">
        <v>13</v>
      </c>
      <c r="F172" s="172" t="s">
        <v>3794</v>
      </c>
      <c r="G172" s="172">
        <v>1</v>
      </c>
      <c r="H172" s="172">
        <v>34.661000000000001</v>
      </c>
      <c r="I172" s="172">
        <v>65.144000000000005</v>
      </c>
      <c r="J172" s="172">
        <v>63.188000000000002</v>
      </c>
      <c r="L172" s="172">
        <v>130.35300000000001</v>
      </c>
      <c r="M172" s="172">
        <v>258.685</v>
      </c>
      <c r="N172" s="174">
        <v>7649900.3220364982</v>
      </c>
      <c r="O172" s="172">
        <v>598620000</v>
      </c>
      <c r="P172" s="172">
        <v>237580000</v>
      </c>
      <c r="Q172" s="172">
        <v>361040000</v>
      </c>
      <c r="R172" s="172">
        <v>7649879.5481341826</v>
      </c>
      <c r="S172" s="172">
        <v>598620000</v>
      </c>
      <c r="T172" s="172">
        <v>15181154.947788626</v>
      </c>
      <c r="X172" s="172" t="s">
        <v>772</v>
      </c>
    </row>
    <row r="173" spans="2:24">
      <c r="B173" s="172">
        <v>32</v>
      </c>
      <c r="C173" s="172">
        <v>1</v>
      </c>
      <c r="D173" s="172">
        <v>13</v>
      </c>
      <c r="F173" s="172" t="s">
        <v>3795</v>
      </c>
      <c r="G173" s="172">
        <v>5</v>
      </c>
      <c r="H173" s="172">
        <v>44.066000000000003</v>
      </c>
      <c r="I173" s="172">
        <v>82.820999999999998</v>
      </c>
      <c r="J173" s="172">
        <v>80.331999999999994</v>
      </c>
      <c r="L173" s="172">
        <v>165.72300000000001</v>
      </c>
      <c r="M173" s="172">
        <v>328.87599999999998</v>
      </c>
      <c r="N173" s="174">
        <v>7250037.6941247424</v>
      </c>
      <c r="O173" s="172">
        <v>721270000</v>
      </c>
      <c r="P173" s="172">
        <v>286260000</v>
      </c>
      <c r="Q173" s="172">
        <v>435010000</v>
      </c>
      <c r="R173" s="172">
        <v>7250038.4228816833</v>
      </c>
      <c r="S173" s="172">
        <v>721270000</v>
      </c>
      <c r="T173" s="172">
        <v>14387644.66225953</v>
      </c>
      <c r="X173" s="172" t="s">
        <v>772</v>
      </c>
    </row>
    <row r="174" spans="2:24">
      <c r="B174" s="172">
        <v>32</v>
      </c>
      <c r="C174" s="172">
        <v>1</v>
      </c>
      <c r="D174" s="172">
        <v>13</v>
      </c>
      <c r="F174" s="172" t="s">
        <v>3796</v>
      </c>
      <c r="G174" s="172">
        <v>5</v>
      </c>
      <c r="H174" s="172">
        <v>35.81</v>
      </c>
      <c r="I174" s="172">
        <v>67.302999999999997</v>
      </c>
      <c r="J174" s="172">
        <v>65.280999999999992</v>
      </c>
      <c r="L174" s="172">
        <v>134.673</v>
      </c>
      <c r="M174" s="172">
        <v>267.25700000000001</v>
      </c>
      <c r="N174" s="174">
        <v>7050034.0157090733</v>
      </c>
      <c r="O174" s="172">
        <v>569960000</v>
      </c>
      <c r="P174" s="172">
        <v>226210000</v>
      </c>
      <c r="Q174" s="172">
        <v>343750000</v>
      </c>
      <c r="R174" s="172">
        <v>7050012.8687226092</v>
      </c>
      <c r="S174" s="172">
        <v>569960000</v>
      </c>
      <c r="T174" s="172">
        <v>13990668.428387268</v>
      </c>
      <c r="X174" s="172" t="s">
        <v>772</v>
      </c>
    </row>
    <row r="175" spans="2:24">
      <c r="B175" s="172">
        <v>32</v>
      </c>
      <c r="C175" s="172">
        <v>1</v>
      </c>
      <c r="D175" s="172">
        <v>13</v>
      </c>
      <c r="F175" s="172" t="s">
        <v>3797</v>
      </c>
      <c r="G175" s="172">
        <v>1</v>
      </c>
      <c r="H175" s="172">
        <v>15.007999999999999</v>
      </c>
      <c r="I175" s="172">
        <v>28.207000000000001</v>
      </c>
      <c r="J175" s="172">
        <v>27.359000000000002</v>
      </c>
      <c r="L175" s="172">
        <v>56.44</v>
      </c>
      <c r="M175" s="172">
        <v>112.006</v>
      </c>
      <c r="N175" s="174">
        <v>7849890.7974735852</v>
      </c>
      <c r="O175" s="172">
        <v>265970000</v>
      </c>
      <c r="P175" s="172">
        <v>105560000</v>
      </c>
      <c r="Q175" s="172">
        <v>160410000</v>
      </c>
      <c r="R175" s="172">
        <v>7849933.6591029745</v>
      </c>
      <c r="S175" s="172">
        <v>265970000</v>
      </c>
      <c r="T175" s="172">
        <v>15578307.395844925</v>
      </c>
      <c r="X175" s="172" t="s">
        <v>772</v>
      </c>
    </row>
    <row r="176" spans="2:24">
      <c r="B176" s="172">
        <v>32</v>
      </c>
      <c r="C176" s="172">
        <v>1</v>
      </c>
      <c r="D176" s="172">
        <v>13</v>
      </c>
      <c r="F176" s="172" t="s">
        <v>3798</v>
      </c>
      <c r="G176" s="172">
        <v>1</v>
      </c>
      <c r="H176" s="172">
        <v>15.105</v>
      </c>
      <c r="I176" s="172">
        <v>28.39</v>
      </c>
      <c r="J176" s="172">
        <v>27.536999999999999</v>
      </c>
      <c r="L176" s="172">
        <v>56.807000000000002</v>
      </c>
      <c r="M176" s="172">
        <v>112.73399999999999</v>
      </c>
      <c r="N176" s="174">
        <v>7849979.4733446725</v>
      </c>
      <c r="O176" s="172">
        <v>267700000</v>
      </c>
      <c r="P176" s="172">
        <v>106240000</v>
      </c>
      <c r="Q176" s="172">
        <v>161460000</v>
      </c>
      <c r="R176" s="172">
        <v>7849971.4166617915</v>
      </c>
      <c r="S176" s="172">
        <v>267700000</v>
      </c>
      <c r="T176" s="172">
        <v>15578338.544298247</v>
      </c>
      <c r="X176" s="172" t="s">
        <v>772</v>
      </c>
    </row>
    <row r="177" spans="2:24">
      <c r="B177" s="172">
        <v>32</v>
      </c>
      <c r="C177" s="172">
        <v>1</v>
      </c>
      <c r="D177" s="172">
        <v>14</v>
      </c>
      <c r="F177" s="172" t="s">
        <v>3799</v>
      </c>
      <c r="G177" s="172">
        <v>1</v>
      </c>
      <c r="H177" s="172">
        <v>34.661000000000001</v>
      </c>
      <c r="I177" s="172">
        <v>65.144000000000005</v>
      </c>
      <c r="J177" s="172">
        <v>63.188000000000002</v>
      </c>
      <c r="L177" s="172">
        <v>130.35300000000001</v>
      </c>
      <c r="M177" s="172">
        <v>258.685</v>
      </c>
      <c r="N177" s="174">
        <v>7549966.7740121661</v>
      </c>
      <c r="O177" s="172">
        <v>590800000</v>
      </c>
      <c r="P177" s="172">
        <v>234480000</v>
      </c>
      <c r="Q177" s="172">
        <v>356320000</v>
      </c>
      <c r="R177" s="172">
        <v>7549946.2714872118</v>
      </c>
      <c r="S177" s="172">
        <v>590800000</v>
      </c>
      <c r="T177" s="172">
        <v>14982837.765449734</v>
      </c>
      <c r="X177" s="172" t="s">
        <v>772</v>
      </c>
    </row>
    <row r="178" spans="2:24">
      <c r="B178" s="172">
        <v>32</v>
      </c>
      <c r="C178" s="172">
        <v>1</v>
      </c>
      <c r="D178" s="172">
        <v>14</v>
      </c>
      <c r="F178" s="172" t="s">
        <v>3800</v>
      </c>
      <c r="G178" s="172">
        <v>1</v>
      </c>
      <c r="H178" s="172">
        <v>27.707000000000001</v>
      </c>
      <c r="I178" s="172">
        <v>52.073999999999998</v>
      </c>
      <c r="J178" s="172">
        <v>50.51</v>
      </c>
      <c r="L178" s="172">
        <v>104.2</v>
      </c>
      <c r="M178" s="172">
        <v>206.78399999999999</v>
      </c>
      <c r="N178" s="174">
        <v>7500000</v>
      </c>
      <c r="O178" s="172">
        <v>469140000</v>
      </c>
      <c r="P178" s="172">
        <v>186190000</v>
      </c>
      <c r="Q178" s="172">
        <v>282950000</v>
      </c>
      <c r="R178" s="172">
        <v>7499980.8160101911</v>
      </c>
      <c r="S178" s="172">
        <v>469140000</v>
      </c>
      <c r="T178" s="172">
        <v>14883647.150267286</v>
      </c>
      <c r="X178" s="172" t="s">
        <v>772</v>
      </c>
    </row>
    <row r="179" spans="2:24">
      <c r="B179" s="172">
        <v>32</v>
      </c>
      <c r="C179" s="172">
        <v>1</v>
      </c>
      <c r="D179" s="172">
        <v>14</v>
      </c>
      <c r="F179" s="172" t="s">
        <v>3801</v>
      </c>
      <c r="G179" s="172">
        <v>1</v>
      </c>
      <c r="H179" s="172">
        <v>27.707000000000001</v>
      </c>
      <c r="I179" s="172">
        <v>52.073999999999998</v>
      </c>
      <c r="J179" s="172">
        <v>50.51</v>
      </c>
      <c r="L179" s="172">
        <v>104.2</v>
      </c>
      <c r="M179" s="172">
        <v>206.78399999999999</v>
      </c>
      <c r="N179" s="174">
        <v>7500000</v>
      </c>
      <c r="O179" s="172">
        <v>469140000</v>
      </c>
      <c r="P179" s="172">
        <v>186190000</v>
      </c>
      <c r="Q179" s="172">
        <v>282950000</v>
      </c>
      <c r="R179" s="172">
        <v>7499980.8160101911</v>
      </c>
      <c r="S179" s="172">
        <v>469140000</v>
      </c>
      <c r="T179" s="172">
        <v>14883647.150267286</v>
      </c>
      <c r="X179" s="172" t="s">
        <v>772</v>
      </c>
    </row>
    <row r="180" spans="2:24">
      <c r="B180" s="172">
        <v>32</v>
      </c>
      <c r="C180" s="172">
        <v>1</v>
      </c>
      <c r="D180" s="172">
        <v>14</v>
      </c>
      <c r="F180" s="172" t="s">
        <v>3802</v>
      </c>
      <c r="G180" s="172">
        <v>1</v>
      </c>
      <c r="H180" s="172">
        <v>27.707000000000001</v>
      </c>
      <c r="I180" s="172">
        <v>52.073999999999998</v>
      </c>
      <c r="J180" s="172">
        <v>50.51</v>
      </c>
      <c r="L180" s="172">
        <v>104.2</v>
      </c>
      <c r="M180" s="172">
        <v>206.78399999999999</v>
      </c>
      <c r="N180" s="174">
        <v>7500000</v>
      </c>
      <c r="O180" s="172">
        <v>469140000</v>
      </c>
      <c r="P180" s="172">
        <v>186190000</v>
      </c>
      <c r="Q180" s="172">
        <v>282950000</v>
      </c>
      <c r="R180" s="172">
        <v>7499980.8160101911</v>
      </c>
      <c r="S180" s="172">
        <v>469140000</v>
      </c>
      <c r="T180" s="172">
        <v>14883647.150267286</v>
      </c>
      <c r="X180" s="172" t="s">
        <v>772</v>
      </c>
    </row>
    <row r="181" spans="2:24">
      <c r="B181" s="172">
        <v>32</v>
      </c>
      <c r="C181" s="172">
        <v>1</v>
      </c>
      <c r="D181" s="172">
        <v>14</v>
      </c>
      <c r="F181" s="172" t="s">
        <v>3803</v>
      </c>
      <c r="G181" s="172">
        <v>1</v>
      </c>
      <c r="H181" s="172">
        <v>27.707000000000001</v>
      </c>
      <c r="I181" s="172">
        <v>52.073999999999998</v>
      </c>
      <c r="J181" s="172">
        <v>50.51</v>
      </c>
      <c r="L181" s="172">
        <v>104.2</v>
      </c>
      <c r="M181" s="172">
        <v>206.78399999999999</v>
      </c>
      <c r="N181" s="174">
        <v>7500000</v>
      </c>
      <c r="O181" s="172">
        <v>469140000</v>
      </c>
      <c r="P181" s="172">
        <v>186190000</v>
      </c>
      <c r="Q181" s="172">
        <v>282950000</v>
      </c>
      <c r="R181" s="172">
        <v>7499980.8160101911</v>
      </c>
      <c r="S181" s="172">
        <v>469140000</v>
      </c>
      <c r="T181" s="172">
        <v>14883647.150267286</v>
      </c>
      <c r="X181" s="172" t="s">
        <v>772</v>
      </c>
    </row>
    <row r="182" spans="2:24">
      <c r="B182" s="172">
        <v>32</v>
      </c>
      <c r="C182" s="172">
        <v>1</v>
      </c>
      <c r="D182" s="172">
        <v>14</v>
      </c>
      <c r="F182" s="172" t="s">
        <v>3804</v>
      </c>
      <c r="G182" s="172">
        <v>1</v>
      </c>
      <c r="H182" s="172">
        <v>27.707000000000001</v>
      </c>
      <c r="I182" s="172">
        <v>52.073999999999998</v>
      </c>
      <c r="J182" s="172">
        <v>50.51</v>
      </c>
      <c r="L182" s="172">
        <v>104.2</v>
      </c>
      <c r="M182" s="172">
        <v>206.78399999999999</v>
      </c>
      <c r="N182" s="174">
        <v>7500000</v>
      </c>
      <c r="O182" s="172">
        <v>469140000</v>
      </c>
      <c r="P182" s="172">
        <v>186190000</v>
      </c>
      <c r="Q182" s="172">
        <v>282950000</v>
      </c>
      <c r="R182" s="172">
        <v>7499980.8160101911</v>
      </c>
      <c r="S182" s="172">
        <v>469140000</v>
      </c>
      <c r="T182" s="172">
        <v>14883647.150267286</v>
      </c>
      <c r="X182" s="172" t="s">
        <v>772</v>
      </c>
    </row>
    <row r="183" spans="2:24">
      <c r="B183" s="172">
        <v>32</v>
      </c>
      <c r="C183" s="172">
        <v>1</v>
      </c>
      <c r="D183" s="172">
        <v>14</v>
      </c>
      <c r="F183" s="172" t="s">
        <v>3805</v>
      </c>
      <c r="G183" s="172">
        <v>1</v>
      </c>
      <c r="H183" s="172">
        <v>27.707000000000001</v>
      </c>
      <c r="I183" s="172">
        <v>52.073999999999998</v>
      </c>
      <c r="J183" s="172">
        <v>50.51</v>
      </c>
      <c r="L183" s="172">
        <v>104.2</v>
      </c>
      <c r="M183" s="172">
        <v>206.78399999999999</v>
      </c>
      <c r="N183" s="174">
        <v>7549878.5010870956</v>
      </c>
      <c r="O183" s="172">
        <v>472260000</v>
      </c>
      <c r="P183" s="172">
        <v>187430000</v>
      </c>
      <c r="Q183" s="172">
        <v>284830000</v>
      </c>
      <c r="R183" s="172">
        <v>7549859.189514799</v>
      </c>
      <c r="S183" s="172">
        <v>472260000</v>
      </c>
      <c r="T183" s="172">
        <v>14982630.351675894</v>
      </c>
      <c r="X183" s="172" t="s">
        <v>772</v>
      </c>
    </row>
    <row r="184" spans="2:24">
      <c r="B184" s="172">
        <v>32</v>
      </c>
      <c r="C184" s="172">
        <v>1</v>
      </c>
      <c r="D184" s="172">
        <v>14</v>
      </c>
      <c r="F184" s="172" t="s">
        <v>3806</v>
      </c>
      <c r="G184" s="172">
        <v>1</v>
      </c>
      <c r="H184" s="172">
        <v>34.661000000000001</v>
      </c>
      <c r="I184" s="172">
        <v>65.144000000000005</v>
      </c>
      <c r="J184" s="172">
        <v>63.188000000000002</v>
      </c>
      <c r="L184" s="172">
        <v>130.35300000000001</v>
      </c>
      <c r="M184" s="172">
        <v>258.685</v>
      </c>
      <c r="N184" s="174">
        <v>7899989.776619128</v>
      </c>
      <c r="O184" s="172">
        <v>618190000</v>
      </c>
      <c r="P184" s="172">
        <v>245350000</v>
      </c>
      <c r="Q184" s="172">
        <v>372840000</v>
      </c>
      <c r="R184" s="172">
        <v>7899968.3235793496</v>
      </c>
      <c r="S184" s="172">
        <v>618190000</v>
      </c>
      <c r="T184" s="172">
        <v>15677455.108705774</v>
      </c>
      <c r="X184" s="172" t="s">
        <v>772</v>
      </c>
    </row>
    <row r="185" spans="2:24">
      <c r="B185" s="172">
        <v>32</v>
      </c>
      <c r="C185" s="172">
        <v>1</v>
      </c>
      <c r="D185" s="172">
        <v>14</v>
      </c>
      <c r="F185" s="172" t="s">
        <v>3807</v>
      </c>
      <c r="G185" s="172">
        <v>1</v>
      </c>
      <c r="H185" s="172">
        <v>19.690999999999999</v>
      </c>
      <c r="I185" s="172">
        <v>37.008000000000003</v>
      </c>
      <c r="J185" s="172">
        <v>35.896999999999998</v>
      </c>
      <c r="L185" s="172">
        <v>74.052999999999997</v>
      </c>
      <c r="M185" s="172">
        <v>146.958</v>
      </c>
      <c r="N185" s="174">
        <v>7899898.7740411656</v>
      </c>
      <c r="O185" s="172">
        <v>351190000</v>
      </c>
      <c r="P185" s="172">
        <v>139380000</v>
      </c>
      <c r="Q185" s="172">
        <v>211810000</v>
      </c>
      <c r="R185" s="172">
        <v>7899935.2038402166</v>
      </c>
      <c r="S185" s="172">
        <v>351190000</v>
      </c>
      <c r="T185" s="172">
        <v>15677402.36973452</v>
      </c>
      <c r="X185" s="172" t="s">
        <v>772</v>
      </c>
    </row>
    <row r="186" spans="2:24">
      <c r="B186" s="172">
        <v>32</v>
      </c>
      <c r="C186" s="172">
        <v>1</v>
      </c>
      <c r="D186" s="172">
        <v>14</v>
      </c>
      <c r="F186" s="172" t="s">
        <v>3808</v>
      </c>
      <c r="G186" s="172">
        <v>1</v>
      </c>
      <c r="H186" s="172">
        <v>17.658999999999999</v>
      </c>
      <c r="I186" s="172">
        <v>33.190999999999995</v>
      </c>
      <c r="J186" s="172">
        <v>32.192999999999998</v>
      </c>
      <c r="L186" s="172">
        <v>66.412999999999997</v>
      </c>
      <c r="M186" s="172">
        <v>131.797</v>
      </c>
      <c r="N186" s="174">
        <v>7699967.393212772</v>
      </c>
      <c r="O186" s="172">
        <v>306990000</v>
      </c>
      <c r="P186" s="172">
        <v>121840000</v>
      </c>
      <c r="Q186" s="172">
        <v>185150000</v>
      </c>
      <c r="R186" s="172">
        <v>7700046.0951813133</v>
      </c>
      <c r="S186" s="172">
        <v>306990000</v>
      </c>
      <c r="T186" s="172">
        <v>15280788.026540158</v>
      </c>
      <c r="X186" s="172" t="s">
        <v>772</v>
      </c>
    </row>
    <row r="187" spans="2:24">
      <c r="B187" s="172">
        <v>32</v>
      </c>
      <c r="C187" s="172">
        <v>1</v>
      </c>
      <c r="D187" s="172">
        <v>14</v>
      </c>
      <c r="F187" s="172" t="s">
        <v>3809</v>
      </c>
      <c r="G187" s="172">
        <v>1</v>
      </c>
      <c r="H187" s="172">
        <v>15.007999999999999</v>
      </c>
      <c r="I187" s="172">
        <v>28.207000000000001</v>
      </c>
      <c r="J187" s="172">
        <v>27.359000000000002</v>
      </c>
      <c r="L187" s="172">
        <v>56.44</v>
      </c>
      <c r="M187" s="172">
        <v>112.006</v>
      </c>
      <c r="N187" s="174">
        <v>7899769.7892686389</v>
      </c>
      <c r="O187" s="172">
        <v>267660000</v>
      </c>
      <c r="P187" s="172">
        <v>106230000</v>
      </c>
      <c r="Q187" s="172">
        <v>161430000</v>
      </c>
      <c r="R187" s="172">
        <v>7899812.9232451105</v>
      </c>
      <c r="S187" s="172">
        <v>267660000</v>
      </c>
      <c r="T187" s="172">
        <v>15677293.520216012</v>
      </c>
      <c r="X187" s="172" t="s">
        <v>772</v>
      </c>
    </row>
    <row r="188" spans="2:24">
      <c r="B188" s="172">
        <v>32</v>
      </c>
      <c r="C188" s="172">
        <v>1</v>
      </c>
      <c r="D188" s="172">
        <v>14</v>
      </c>
      <c r="F188" s="172" t="s">
        <v>3810</v>
      </c>
      <c r="G188" s="172">
        <v>1</v>
      </c>
      <c r="H188" s="172">
        <v>15.105</v>
      </c>
      <c r="I188" s="172">
        <v>28.39</v>
      </c>
      <c r="J188" s="172">
        <v>27.536999999999999</v>
      </c>
      <c r="L188" s="172">
        <v>56.807000000000002</v>
      </c>
      <c r="M188" s="172">
        <v>112.73399999999999</v>
      </c>
      <c r="N188" s="174">
        <v>7899829.9219987104</v>
      </c>
      <c r="O188" s="172">
        <v>269400000</v>
      </c>
      <c r="P188" s="172">
        <v>106920000</v>
      </c>
      <c r="Q188" s="172">
        <v>162480000</v>
      </c>
      <c r="R188" s="172">
        <v>7899821.8141527325</v>
      </c>
      <c r="S188" s="172">
        <v>269400000</v>
      </c>
      <c r="T188" s="172">
        <v>15677267.104347955</v>
      </c>
      <c r="X188" s="172" t="s">
        <v>772</v>
      </c>
    </row>
    <row r="189" spans="2:24">
      <c r="B189" s="172">
        <v>32</v>
      </c>
      <c r="C189" s="172">
        <v>1</v>
      </c>
      <c r="D189" s="172">
        <v>15</v>
      </c>
      <c r="F189" s="172" t="s">
        <v>3811</v>
      </c>
      <c r="G189" s="172">
        <v>5</v>
      </c>
      <c r="H189" s="172">
        <v>34.661000000000001</v>
      </c>
      <c r="I189" s="172">
        <v>65.144000000000005</v>
      </c>
      <c r="J189" s="172">
        <v>63.188000000000002</v>
      </c>
      <c r="L189" s="172">
        <v>130.35300000000001</v>
      </c>
      <c r="M189" s="172">
        <v>258.685</v>
      </c>
      <c r="N189" s="174">
        <v>7599933.5480243322</v>
      </c>
      <c r="O189" s="172">
        <v>594710000</v>
      </c>
      <c r="P189" s="172">
        <v>236030000</v>
      </c>
      <c r="Q189" s="172">
        <v>358680000</v>
      </c>
      <c r="R189" s="172">
        <v>7599912.9098106967</v>
      </c>
      <c r="S189" s="172">
        <v>594710000</v>
      </c>
      <c r="T189" s="172">
        <v>15081996.356619179</v>
      </c>
      <c r="X189" s="172" t="s">
        <v>772</v>
      </c>
    </row>
    <row r="190" spans="2:24">
      <c r="B190" s="172">
        <v>32</v>
      </c>
      <c r="C190" s="172">
        <v>1</v>
      </c>
      <c r="D190" s="172">
        <v>15</v>
      </c>
      <c r="F190" s="172" t="s">
        <v>3812</v>
      </c>
      <c r="G190" s="172">
        <v>5</v>
      </c>
      <c r="H190" s="172">
        <v>27.707000000000001</v>
      </c>
      <c r="I190" s="172">
        <v>52.073999999999998</v>
      </c>
      <c r="J190" s="172">
        <v>50.51</v>
      </c>
      <c r="L190" s="172">
        <v>104.2</v>
      </c>
      <c r="M190" s="172">
        <v>206.78399999999999</v>
      </c>
      <c r="N190" s="174">
        <v>7549878.5010870956</v>
      </c>
      <c r="O190" s="172">
        <v>472260000</v>
      </c>
      <c r="P190" s="172">
        <v>187430000</v>
      </c>
      <c r="Q190" s="172">
        <v>284830000</v>
      </c>
      <c r="R190" s="172">
        <v>7549859.189514799</v>
      </c>
      <c r="S190" s="172">
        <v>472260000</v>
      </c>
      <c r="T190" s="172">
        <v>14982630.351675894</v>
      </c>
      <c r="X190" s="172" t="s">
        <v>772</v>
      </c>
    </row>
    <row r="191" spans="2:24">
      <c r="B191" s="172">
        <v>32</v>
      </c>
      <c r="C191" s="172">
        <v>1</v>
      </c>
      <c r="D191" s="172">
        <v>15</v>
      </c>
      <c r="F191" s="172" t="s">
        <v>3813</v>
      </c>
      <c r="G191" s="172">
        <v>5</v>
      </c>
      <c r="H191" s="172">
        <v>27.707000000000001</v>
      </c>
      <c r="I191" s="172">
        <v>52.073999999999998</v>
      </c>
      <c r="J191" s="172">
        <v>50.51</v>
      </c>
      <c r="L191" s="172">
        <v>104.2</v>
      </c>
      <c r="M191" s="172">
        <v>206.78399999999999</v>
      </c>
      <c r="N191" s="174">
        <v>7549878.5010870956</v>
      </c>
      <c r="O191" s="172">
        <v>472260000</v>
      </c>
      <c r="P191" s="172">
        <v>187430000</v>
      </c>
      <c r="Q191" s="172">
        <v>284830000</v>
      </c>
      <c r="R191" s="172">
        <v>7549859.189514799</v>
      </c>
      <c r="S191" s="172">
        <v>472260000</v>
      </c>
      <c r="T191" s="172">
        <v>14982630.351675894</v>
      </c>
      <c r="X191" s="172" t="s">
        <v>772</v>
      </c>
    </row>
    <row r="192" spans="2:24">
      <c r="B192" s="172">
        <v>32</v>
      </c>
      <c r="C192" s="172">
        <v>1</v>
      </c>
      <c r="D192" s="172">
        <v>15</v>
      </c>
      <c r="F192" s="172" t="s">
        <v>3814</v>
      </c>
      <c r="G192" s="172">
        <v>5</v>
      </c>
      <c r="H192" s="172">
        <v>27.707000000000001</v>
      </c>
      <c r="I192" s="172">
        <v>52.073999999999998</v>
      </c>
      <c r="J192" s="172">
        <v>50.51</v>
      </c>
      <c r="L192" s="172">
        <v>104.2</v>
      </c>
      <c r="M192" s="172">
        <v>206.78399999999999</v>
      </c>
      <c r="N192" s="174">
        <v>7549878.5010870956</v>
      </c>
      <c r="O192" s="172">
        <v>472260000</v>
      </c>
      <c r="P192" s="172">
        <v>187430000</v>
      </c>
      <c r="Q192" s="172">
        <v>284830000</v>
      </c>
      <c r="R192" s="172">
        <v>7549859.189514799</v>
      </c>
      <c r="S192" s="172">
        <v>472260000</v>
      </c>
      <c r="T192" s="172">
        <v>14982630.351675894</v>
      </c>
      <c r="X192" s="172" t="s">
        <v>772</v>
      </c>
    </row>
    <row r="193" spans="2:24">
      <c r="B193" s="172">
        <v>32</v>
      </c>
      <c r="C193" s="172">
        <v>1</v>
      </c>
      <c r="D193" s="172">
        <v>15</v>
      </c>
      <c r="F193" s="172" t="s">
        <v>3815</v>
      </c>
      <c r="G193" s="172">
        <v>5</v>
      </c>
      <c r="H193" s="172">
        <v>27.707000000000001</v>
      </c>
      <c r="I193" s="172">
        <v>52.073999999999998</v>
      </c>
      <c r="J193" s="172">
        <v>50.51</v>
      </c>
      <c r="L193" s="172">
        <v>104.2</v>
      </c>
      <c r="M193" s="172">
        <v>206.78399999999999</v>
      </c>
      <c r="N193" s="174">
        <v>7549878.5010870956</v>
      </c>
      <c r="O193" s="172">
        <v>472260000</v>
      </c>
      <c r="P193" s="172">
        <v>187430000</v>
      </c>
      <c r="Q193" s="172">
        <v>284830000</v>
      </c>
      <c r="R193" s="172">
        <v>7549859.189514799</v>
      </c>
      <c r="S193" s="172">
        <v>472260000</v>
      </c>
      <c r="T193" s="172">
        <v>14982630.351675894</v>
      </c>
      <c r="X193" s="172" t="s">
        <v>772</v>
      </c>
    </row>
    <row r="194" spans="2:24">
      <c r="B194" s="172">
        <v>32</v>
      </c>
      <c r="C194" s="172">
        <v>1</v>
      </c>
      <c r="D194" s="172">
        <v>15</v>
      </c>
      <c r="F194" s="172" t="s">
        <v>3816</v>
      </c>
      <c r="G194" s="172">
        <v>5</v>
      </c>
      <c r="H194" s="172">
        <v>27.707000000000001</v>
      </c>
      <c r="I194" s="172">
        <v>52.073999999999998</v>
      </c>
      <c r="J194" s="172">
        <v>50.51</v>
      </c>
      <c r="L194" s="172">
        <v>104.2</v>
      </c>
      <c r="M194" s="172">
        <v>206.78399999999999</v>
      </c>
      <c r="N194" s="174">
        <v>7549878.5010870956</v>
      </c>
      <c r="O194" s="172">
        <v>472260000</v>
      </c>
      <c r="P194" s="172">
        <v>187430000</v>
      </c>
      <c r="Q194" s="172">
        <v>284830000</v>
      </c>
      <c r="R194" s="172">
        <v>7549859.189514799</v>
      </c>
      <c r="S194" s="172">
        <v>472260000</v>
      </c>
      <c r="T194" s="172">
        <v>14982630.351675894</v>
      </c>
      <c r="X194" s="172" t="s">
        <v>772</v>
      </c>
    </row>
    <row r="195" spans="2:24">
      <c r="B195" s="172">
        <v>32</v>
      </c>
      <c r="C195" s="172">
        <v>1</v>
      </c>
      <c r="D195" s="172">
        <v>15</v>
      </c>
      <c r="F195" s="172" t="s">
        <v>3817</v>
      </c>
      <c r="G195" s="172">
        <v>1</v>
      </c>
      <c r="H195" s="172">
        <v>27.707000000000001</v>
      </c>
      <c r="I195" s="172">
        <v>52.073999999999998</v>
      </c>
      <c r="J195" s="172">
        <v>50.51</v>
      </c>
      <c r="L195" s="172">
        <v>104.2</v>
      </c>
      <c r="M195" s="172">
        <v>206.78399999999999</v>
      </c>
      <c r="N195" s="174">
        <v>7600076.7361555183</v>
      </c>
      <c r="O195" s="172">
        <v>475400000</v>
      </c>
      <c r="P195" s="172">
        <v>188680000</v>
      </c>
      <c r="Q195" s="172">
        <v>286720000</v>
      </c>
      <c r="R195" s="172">
        <v>7600057.2961828988</v>
      </c>
      <c r="S195" s="172">
        <v>475400000</v>
      </c>
      <c r="T195" s="172">
        <v>15082248.060785839</v>
      </c>
      <c r="X195" s="172" t="s">
        <v>772</v>
      </c>
    </row>
    <row r="196" spans="2:24">
      <c r="B196" s="172">
        <v>32</v>
      </c>
      <c r="C196" s="172">
        <v>1</v>
      </c>
      <c r="D196" s="172">
        <v>15</v>
      </c>
      <c r="F196" s="172" t="s">
        <v>3818</v>
      </c>
      <c r="G196" s="172">
        <v>1</v>
      </c>
      <c r="H196" s="172">
        <v>34.661000000000001</v>
      </c>
      <c r="I196" s="172">
        <v>65.144000000000005</v>
      </c>
      <c r="J196" s="172">
        <v>63.188000000000002</v>
      </c>
      <c r="L196" s="172">
        <v>130.35300000000001</v>
      </c>
      <c r="M196" s="172">
        <v>258.685</v>
      </c>
      <c r="N196" s="174">
        <v>7749961.6623217305</v>
      </c>
      <c r="O196" s="172">
        <v>606450000</v>
      </c>
      <c r="P196" s="172">
        <v>240690000</v>
      </c>
      <c r="Q196" s="172">
        <v>365760000</v>
      </c>
      <c r="R196" s="172">
        <v>7749940.6166950231</v>
      </c>
      <c r="S196" s="172">
        <v>606450000</v>
      </c>
      <c r="T196" s="172">
        <v>15379725.732662477</v>
      </c>
      <c r="X196" s="172" t="s">
        <v>772</v>
      </c>
    </row>
    <row r="197" spans="2:24">
      <c r="B197" s="172">
        <v>32</v>
      </c>
      <c r="C197" s="172">
        <v>1</v>
      </c>
      <c r="D197" s="172">
        <v>15</v>
      </c>
      <c r="F197" s="172" t="s">
        <v>3819</v>
      </c>
      <c r="G197" s="172">
        <v>1</v>
      </c>
      <c r="H197" s="172">
        <v>19.690999999999999</v>
      </c>
      <c r="I197" s="172">
        <v>37.008000000000003</v>
      </c>
      <c r="J197" s="172">
        <v>35.896999999999998</v>
      </c>
      <c r="L197" s="172">
        <v>74.052999999999997</v>
      </c>
      <c r="M197" s="172">
        <v>146.958</v>
      </c>
      <c r="N197" s="174">
        <v>7550106.8496232145</v>
      </c>
      <c r="O197" s="172">
        <v>335640000</v>
      </c>
      <c r="P197" s="172">
        <v>133210000</v>
      </c>
      <c r="Q197" s="172">
        <v>202430000</v>
      </c>
      <c r="R197" s="172">
        <v>7550141.6663826704</v>
      </c>
      <c r="S197" s="172">
        <v>335640000</v>
      </c>
      <c r="T197" s="172">
        <v>14983237.937804876</v>
      </c>
      <c r="X197" s="172" t="s">
        <v>772</v>
      </c>
    </row>
    <row r="198" spans="2:24">
      <c r="B198" s="172">
        <v>32</v>
      </c>
      <c r="C198" s="172">
        <v>1</v>
      </c>
      <c r="D198" s="172">
        <v>15</v>
      </c>
      <c r="F198" s="172" t="s">
        <v>3820</v>
      </c>
      <c r="G198" s="172">
        <v>1</v>
      </c>
      <c r="H198" s="172">
        <v>17.658999999999999</v>
      </c>
      <c r="I198" s="172">
        <v>33.190999999999995</v>
      </c>
      <c r="J198" s="172">
        <v>32.192999999999998</v>
      </c>
      <c r="L198" s="172">
        <v>66.412999999999997</v>
      </c>
      <c r="M198" s="172">
        <v>131.797</v>
      </c>
      <c r="N198" s="174">
        <v>7549976.1719631795</v>
      </c>
      <c r="O198" s="172">
        <v>301010000</v>
      </c>
      <c r="P198" s="172">
        <v>119460000</v>
      </c>
      <c r="Q198" s="172">
        <v>181550000</v>
      </c>
      <c r="R198" s="172">
        <v>7550053.3408597261</v>
      </c>
      <c r="S198" s="172">
        <v>301010000</v>
      </c>
      <c r="T198" s="172">
        <v>14983126.4988073</v>
      </c>
      <c r="X198" s="172" t="s">
        <v>772</v>
      </c>
    </row>
    <row r="199" spans="2:24">
      <c r="B199" s="172">
        <v>32</v>
      </c>
      <c r="C199" s="172">
        <v>1</v>
      </c>
      <c r="D199" s="172">
        <v>15</v>
      </c>
      <c r="F199" s="172" t="s">
        <v>3821</v>
      </c>
      <c r="G199" s="172">
        <v>1</v>
      </c>
      <c r="H199" s="172">
        <v>15.007999999999999</v>
      </c>
      <c r="I199" s="172">
        <v>28.207000000000001</v>
      </c>
      <c r="J199" s="172">
        <v>27.359000000000002</v>
      </c>
      <c r="L199" s="172">
        <v>56.44</v>
      </c>
      <c r="M199" s="172">
        <v>112.006</v>
      </c>
      <c r="N199" s="174">
        <v>7950239.0649902606</v>
      </c>
      <c r="O199" s="172">
        <v>269370000</v>
      </c>
      <c r="P199" s="172">
        <v>106910000</v>
      </c>
      <c r="Q199" s="172">
        <v>162460000</v>
      </c>
      <c r="R199" s="172">
        <v>7950282.4745368576</v>
      </c>
      <c r="S199" s="172">
        <v>269370000</v>
      </c>
      <c r="T199" s="172">
        <v>15777451.07801161</v>
      </c>
      <c r="X199" s="172" t="s">
        <v>772</v>
      </c>
    </row>
    <row r="200" spans="2:24">
      <c r="B200" s="172">
        <v>32</v>
      </c>
      <c r="C200" s="172">
        <v>1</v>
      </c>
      <c r="D200" s="172">
        <v>15</v>
      </c>
      <c r="F200" s="172" t="s">
        <v>3822</v>
      </c>
      <c r="G200" s="172">
        <v>1</v>
      </c>
      <c r="H200" s="172">
        <v>15.105</v>
      </c>
      <c r="I200" s="172">
        <v>28.39</v>
      </c>
      <c r="J200" s="172">
        <v>27.536999999999999</v>
      </c>
      <c r="L200" s="172">
        <v>56.807000000000002</v>
      </c>
      <c r="M200" s="172">
        <v>112.73399999999999</v>
      </c>
      <c r="N200" s="174">
        <v>7949973.6085860077</v>
      </c>
      <c r="O200" s="172">
        <v>271110000</v>
      </c>
      <c r="P200" s="172">
        <v>107600000</v>
      </c>
      <c r="Q200" s="172">
        <v>163510000</v>
      </c>
      <c r="R200" s="172">
        <v>7949965.4492759742</v>
      </c>
      <c r="S200" s="172">
        <v>271110000</v>
      </c>
      <c r="T200" s="172">
        <v>15776777.597103838</v>
      </c>
      <c r="X200" s="172" t="s">
        <v>772</v>
      </c>
    </row>
    <row r="201" spans="2:24">
      <c r="B201" s="172">
        <v>32</v>
      </c>
      <c r="C201" s="172">
        <v>1</v>
      </c>
      <c r="D201" s="172">
        <v>16</v>
      </c>
      <c r="F201" s="172" t="s">
        <v>3823</v>
      </c>
      <c r="G201" s="172">
        <v>5</v>
      </c>
      <c r="H201" s="172">
        <v>34.661000000000001</v>
      </c>
      <c r="I201" s="172">
        <v>65.144000000000005</v>
      </c>
      <c r="J201" s="172">
        <v>63.188000000000002</v>
      </c>
      <c r="L201" s="172">
        <v>130.35300000000001</v>
      </c>
      <c r="M201" s="172">
        <v>258.685</v>
      </c>
      <c r="N201" s="174">
        <v>7649900.3220364982</v>
      </c>
      <c r="O201" s="172">
        <v>598620000</v>
      </c>
      <c r="P201" s="172">
        <v>237580000</v>
      </c>
      <c r="Q201" s="172">
        <v>361040000</v>
      </c>
      <c r="R201" s="172">
        <v>7649879.5481341826</v>
      </c>
      <c r="S201" s="172">
        <v>598620000</v>
      </c>
      <c r="T201" s="172">
        <v>15181154.947788626</v>
      </c>
      <c r="X201" s="172" t="s">
        <v>772</v>
      </c>
    </row>
    <row r="202" spans="2:24">
      <c r="B202" s="172">
        <v>32</v>
      </c>
      <c r="C202" s="172">
        <v>1</v>
      </c>
      <c r="D202" s="172">
        <v>16</v>
      </c>
      <c r="F202" s="172" t="s">
        <v>3824</v>
      </c>
      <c r="G202" s="172">
        <v>5</v>
      </c>
      <c r="H202" s="172">
        <v>27.707000000000001</v>
      </c>
      <c r="I202" s="172">
        <v>52.073999999999998</v>
      </c>
      <c r="J202" s="172">
        <v>50.51</v>
      </c>
      <c r="L202" s="172">
        <v>104.2</v>
      </c>
      <c r="M202" s="172">
        <v>206.78399999999999</v>
      </c>
      <c r="N202" s="174">
        <v>7600076.7361555183</v>
      </c>
      <c r="O202" s="172">
        <v>475400000</v>
      </c>
      <c r="P202" s="172">
        <v>188680000</v>
      </c>
      <c r="Q202" s="172">
        <v>286720000</v>
      </c>
      <c r="R202" s="172">
        <v>7600057.2961828988</v>
      </c>
      <c r="S202" s="172">
        <v>475400000</v>
      </c>
      <c r="T202" s="172">
        <v>15082248.060785839</v>
      </c>
      <c r="X202" s="172" t="s">
        <v>772</v>
      </c>
    </row>
    <row r="203" spans="2:24">
      <c r="B203" s="172">
        <v>32</v>
      </c>
      <c r="C203" s="172">
        <v>1</v>
      </c>
      <c r="D203" s="172">
        <v>16</v>
      </c>
      <c r="F203" s="172" t="s">
        <v>3825</v>
      </c>
      <c r="G203" s="172">
        <v>5</v>
      </c>
      <c r="H203" s="172">
        <v>27.707000000000001</v>
      </c>
      <c r="I203" s="172">
        <v>52.073999999999998</v>
      </c>
      <c r="J203" s="172">
        <v>50.51</v>
      </c>
      <c r="L203" s="172">
        <v>104.2</v>
      </c>
      <c r="M203" s="172">
        <v>206.78399999999999</v>
      </c>
      <c r="N203" s="174">
        <v>7600076.7361555183</v>
      </c>
      <c r="O203" s="172">
        <v>475400000</v>
      </c>
      <c r="P203" s="172">
        <v>188680000</v>
      </c>
      <c r="Q203" s="172">
        <v>286720000</v>
      </c>
      <c r="R203" s="172">
        <v>7600057.2961828988</v>
      </c>
      <c r="S203" s="172">
        <v>475400000</v>
      </c>
      <c r="T203" s="172">
        <v>15082248.060785839</v>
      </c>
      <c r="X203" s="172" t="s">
        <v>772</v>
      </c>
    </row>
    <row r="204" spans="2:24">
      <c r="B204" s="172">
        <v>32</v>
      </c>
      <c r="C204" s="172">
        <v>1</v>
      </c>
      <c r="D204" s="172">
        <v>16</v>
      </c>
      <c r="F204" s="172" t="s">
        <v>3826</v>
      </c>
      <c r="G204" s="172">
        <v>5</v>
      </c>
      <c r="H204" s="172">
        <v>27.707000000000001</v>
      </c>
      <c r="I204" s="172">
        <v>52.073999999999998</v>
      </c>
      <c r="J204" s="172">
        <v>50.51</v>
      </c>
      <c r="L204" s="172">
        <v>104.2</v>
      </c>
      <c r="M204" s="172">
        <v>206.78399999999999</v>
      </c>
      <c r="N204" s="174">
        <v>7600076.7361555183</v>
      </c>
      <c r="O204" s="172">
        <v>475400000</v>
      </c>
      <c r="P204" s="172">
        <v>188680000</v>
      </c>
      <c r="Q204" s="172">
        <v>286720000</v>
      </c>
      <c r="R204" s="172">
        <v>7600057.2961828988</v>
      </c>
      <c r="S204" s="172">
        <v>475400000</v>
      </c>
      <c r="T204" s="172">
        <v>15082248.060785839</v>
      </c>
      <c r="X204" s="172" t="s">
        <v>772</v>
      </c>
    </row>
    <row r="205" spans="2:24">
      <c r="B205" s="172">
        <v>32</v>
      </c>
      <c r="C205" s="172">
        <v>1</v>
      </c>
      <c r="D205" s="172">
        <v>16</v>
      </c>
      <c r="F205" s="172" t="s">
        <v>3827</v>
      </c>
      <c r="G205" s="172">
        <v>5</v>
      </c>
      <c r="H205" s="172">
        <v>27.707000000000001</v>
      </c>
      <c r="I205" s="172">
        <v>52.073999999999998</v>
      </c>
      <c r="J205" s="172">
        <v>50.51</v>
      </c>
      <c r="L205" s="172">
        <v>104.2</v>
      </c>
      <c r="M205" s="172">
        <v>206.78399999999999</v>
      </c>
      <c r="N205" s="174">
        <v>7600076.7361555183</v>
      </c>
      <c r="O205" s="172">
        <v>475400000</v>
      </c>
      <c r="P205" s="172">
        <v>188680000</v>
      </c>
      <c r="Q205" s="172">
        <v>286720000</v>
      </c>
      <c r="R205" s="172">
        <v>7600057.2961828988</v>
      </c>
      <c r="S205" s="172">
        <v>475400000</v>
      </c>
      <c r="T205" s="172">
        <v>15082248.060785839</v>
      </c>
      <c r="X205" s="172" t="s">
        <v>772</v>
      </c>
    </row>
    <row r="206" spans="2:24">
      <c r="B206" s="172">
        <v>32</v>
      </c>
      <c r="C206" s="172">
        <v>1</v>
      </c>
      <c r="D206" s="172">
        <v>16</v>
      </c>
      <c r="F206" s="172" t="s">
        <v>3828</v>
      </c>
      <c r="G206" s="172">
        <v>5</v>
      </c>
      <c r="H206" s="172">
        <v>27.707000000000001</v>
      </c>
      <c r="I206" s="172">
        <v>52.073999999999998</v>
      </c>
      <c r="J206" s="172">
        <v>50.51</v>
      </c>
      <c r="L206" s="172">
        <v>104.2</v>
      </c>
      <c r="M206" s="172">
        <v>206.78399999999999</v>
      </c>
      <c r="N206" s="174">
        <v>7600076.7361555183</v>
      </c>
      <c r="O206" s="172">
        <v>475400000</v>
      </c>
      <c r="P206" s="172">
        <v>188680000</v>
      </c>
      <c r="Q206" s="172">
        <v>286720000</v>
      </c>
      <c r="R206" s="172">
        <v>7600057.2961828988</v>
      </c>
      <c r="S206" s="172">
        <v>475400000</v>
      </c>
      <c r="T206" s="172">
        <v>15082248.060785839</v>
      </c>
      <c r="X206" s="172" t="s">
        <v>772</v>
      </c>
    </row>
    <row r="207" spans="2:24">
      <c r="B207" s="172">
        <v>32</v>
      </c>
      <c r="C207" s="172">
        <v>1</v>
      </c>
      <c r="D207" s="172">
        <v>16</v>
      </c>
      <c r="F207" s="172" t="s">
        <v>3829</v>
      </c>
      <c r="G207" s="172">
        <v>3</v>
      </c>
      <c r="H207" s="172">
        <v>27.707000000000001</v>
      </c>
      <c r="I207" s="172">
        <v>52.073999999999998</v>
      </c>
      <c r="J207" s="172">
        <v>50.51</v>
      </c>
      <c r="L207" s="172">
        <v>104.2</v>
      </c>
      <c r="M207" s="172">
        <v>206.78399999999999</v>
      </c>
      <c r="N207" s="174">
        <v>7650115.104233278</v>
      </c>
      <c r="O207" s="172">
        <v>478530000</v>
      </c>
      <c r="P207" s="172">
        <v>189920000</v>
      </c>
      <c r="Q207" s="172">
        <v>288610000</v>
      </c>
      <c r="R207" s="172">
        <v>7650095.5362692522</v>
      </c>
      <c r="S207" s="172">
        <v>478530000</v>
      </c>
      <c r="T207" s="172">
        <v>15181548.516045114</v>
      </c>
      <c r="X207" s="172" t="s">
        <v>772</v>
      </c>
    </row>
    <row r="208" spans="2:24">
      <c r="B208" s="172">
        <v>32</v>
      </c>
      <c r="C208" s="172">
        <v>1</v>
      </c>
      <c r="D208" s="172">
        <v>16</v>
      </c>
      <c r="F208" s="172" t="s">
        <v>3830</v>
      </c>
      <c r="G208" s="172">
        <v>3</v>
      </c>
      <c r="H208" s="172">
        <v>34.661000000000001</v>
      </c>
      <c r="I208" s="172">
        <v>65.144000000000005</v>
      </c>
      <c r="J208" s="172">
        <v>63.188000000000002</v>
      </c>
      <c r="L208" s="172">
        <v>130.35300000000001</v>
      </c>
      <c r="M208" s="172">
        <v>258.685</v>
      </c>
      <c r="N208" s="174">
        <v>7799928.4363338957</v>
      </c>
      <c r="O208" s="172">
        <v>610360000</v>
      </c>
      <c r="P208" s="172">
        <v>242240000</v>
      </c>
      <c r="Q208" s="172">
        <v>368120000</v>
      </c>
      <c r="R208" s="172">
        <v>7799907.2550185081</v>
      </c>
      <c r="S208" s="172">
        <v>610360000</v>
      </c>
      <c r="T208" s="172">
        <v>15478884.323831923</v>
      </c>
      <c r="X208" s="172" t="s">
        <v>772</v>
      </c>
    </row>
    <row r="209" spans="2:24">
      <c r="B209" s="172">
        <v>32</v>
      </c>
      <c r="C209" s="172">
        <v>1</v>
      </c>
      <c r="D209" s="172">
        <v>16</v>
      </c>
      <c r="F209" s="172" t="s">
        <v>3831</v>
      </c>
      <c r="G209" s="172">
        <v>1</v>
      </c>
      <c r="H209" s="172">
        <v>19.690999999999999</v>
      </c>
      <c r="I209" s="172">
        <v>37.008000000000003</v>
      </c>
      <c r="J209" s="172">
        <v>35.896999999999998</v>
      </c>
      <c r="L209" s="172">
        <v>74.052999999999997</v>
      </c>
      <c r="M209" s="172">
        <v>146.958</v>
      </c>
      <c r="N209" s="174">
        <v>7600044.9893150376</v>
      </c>
      <c r="O209" s="172">
        <v>337860000</v>
      </c>
      <c r="P209" s="172">
        <v>134090000</v>
      </c>
      <c r="Q209" s="172">
        <v>203770000</v>
      </c>
      <c r="R209" s="172">
        <v>7600080.036360533</v>
      </c>
      <c r="S209" s="172">
        <v>337860000</v>
      </c>
      <c r="T209" s="172">
        <v>15082340.51265271</v>
      </c>
      <c r="X209" s="172" t="s">
        <v>772</v>
      </c>
    </row>
    <row r="210" spans="2:24">
      <c r="B210" s="172">
        <v>32</v>
      </c>
      <c r="C210" s="172">
        <v>1</v>
      </c>
      <c r="D210" s="172">
        <v>16</v>
      </c>
      <c r="F210" s="172" t="s">
        <v>3832</v>
      </c>
      <c r="G210" s="172">
        <v>1</v>
      </c>
      <c r="H210" s="172">
        <v>17.658999999999999</v>
      </c>
      <c r="I210" s="172">
        <v>33.190999999999995</v>
      </c>
      <c r="J210" s="172">
        <v>32.192999999999998</v>
      </c>
      <c r="L210" s="172">
        <v>66.412999999999997</v>
      </c>
      <c r="M210" s="172">
        <v>131.797</v>
      </c>
      <c r="N210" s="174">
        <v>7599889.6385663049</v>
      </c>
      <c r="O210" s="172">
        <v>303000000</v>
      </c>
      <c r="P210" s="172">
        <v>120250000</v>
      </c>
      <c r="Q210" s="172">
        <v>182750000</v>
      </c>
      <c r="R210" s="172">
        <v>7599967.3176322943</v>
      </c>
      <c r="S210" s="172">
        <v>303000000</v>
      </c>
      <c r="T210" s="172">
        <v>15082181.087467566</v>
      </c>
      <c r="X210" s="172" t="s">
        <v>772</v>
      </c>
    </row>
    <row r="211" spans="2:24">
      <c r="B211" s="172">
        <v>32</v>
      </c>
      <c r="C211" s="172">
        <v>1</v>
      </c>
      <c r="D211" s="172">
        <v>16</v>
      </c>
      <c r="F211" s="172" t="s">
        <v>3833</v>
      </c>
      <c r="G211" s="172">
        <v>1</v>
      </c>
      <c r="H211" s="172">
        <v>15.007999999999999</v>
      </c>
      <c r="I211" s="172">
        <v>28.207000000000001</v>
      </c>
      <c r="J211" s="172">
        <v>27.359000000000002</v>
      </c>
      <c r="L211" s="172">
        <v>56.44</v>
      </c>
      <c r="M211" s="172">
        <v>112.006</v>
      </c>
      <c r="N211" s="174">
        <v>8000118.0567853143</v>
      </c>
      <c r="O211" s="172">
        <v>271060000</v>
      </c>
      <c r="P211" s="172">
        <v>107580000</v>
      </c>
      <c r="Q211" s="172">
        <v>163480000</v>
      </c>
      <c r="R211" s="172">
        <v>8000161.7386789946</v>
      </c>
      <c r="S211" s="172">
        <v>271060000</v>
      </c>
      <c r="T211" s="172">
        <v>15876437.202382695</v>
      </c>
      <c r="X211" s="172" t="s">
        <v>772</v>
      </c>
    </row>
    <row r="212" spans="2:24">
      <c r="B212" s="172">
        <v>32</v>
      </c>
      <c r="C212" s="172">
        <v>1</v>
      </c>
      <c r="D212" s="172">
        <v>16</v>
      </c>
      <c r="F212" s="172" t="s">
        <v>3834</v>
      </c>
      <c r="G212" s="172">
        <v>1</v>
      </c>
      <c r="H212" s="172">
        <v>15.105</v>
      </c>
      <c r="I212" s="172">
        <v>28.39</v>
      </c>
      <c r="J212" s="172">
        <v>27.536999999999999</v>
      </c>
      <c r="L212" s="172">
        <v>56.807000000000002</v>
      </c>
      <c r="M212" s="172">
        <v>112.73399999999999</v>
      </c>
      <c r="N212" s="174">
        <v>7999824.0572400456</v>
      </c>
      <c r="O212" s="172">
        <v>272810000</v>
      </c>
      <c r="P212" s="172">
        <v>108270000</v>
      </c>
      <c r="Q212" s="172">
        <v>164540000</v>
      </c>
      <c r="R212" s="172">
        <v>7999815.8467669152</v>
      </c>
      <c r="S212" s="172">
        <v>272810000</v>
      </c>
      <c r="T212" s="172">
        <v>15875706.157153547</v>
      </c>
      <c r="X212" s="172" t="s">
        <v>772</v>
      </c>
    </row>
    <row r="213" spans="2:24">
      <c r="B213" s="172">
        <v>32</v>
      </c>
      <c r="C213" s="172">
        <v>1</v>
      </c>
      <c r="D213" s="172">
        <v>17</v>
      </c>
      <c r="F213" s="172" t="s">
        <v>3835</v>
      </c>
      <c r="G213" s="172">
        <v>5</v>
      </c>
      <c r="H213" s="172">
        <v>34.661000000000001</v>
      </c>
      <c r="I213" s="172">
        <v>65.144000000000005</v>
      </c>
      <c r="J213" s="172">
        <v>63.188000000000002</v>
      </c>
      <c r="L213" s="172">
        <v>130.35300000000001</v>
      </c>
      <c r="M213" s="172">
        <v>258.685</v>
      </c>
      <c r="N213" s="174">
        <v>7699994.8883095644</v>
      </c>
      <c r="O213" s="172">
        <v>602540000</v>
      </c>
      <c r="P213" s="172">
        <v>239140000</v>
      </c>
      <c r="Q213" s="172">
        <v>363400000</v>
      </c>
      <c r="R213" s="172">
        <v>7699973.9783715382</v>
      </c>
      <c r="S213" s="172">
        <v>602540000</v>
      </c>
      <c r="T213" s="172">
        <v>15280567.141493032</v>
      </c>
      <c r="X213" s="172" t="s">
        <v>772</v>
      </c>
    </row>
    <row r="214" spans="2:24">
      <c r="B214" s="172">
        <v>32</v>
      </c>
      <c r="C214" s="172">
        <v>1</v>
      </c>
      <c r="D214" s="172">
        <v>17</v>
      </c>
      <c r="F214" s="172" t="s">
        <v>3836</v>
      </c>
      <c r="G214" s="172">
        <v>5</v>
      </c>
      <c r="H214" s="172">
        <v>27.707000000000001</v>
      </c>
      <c r="I214" s="172">
        <v>52.073999999999998</v>
      </c>
      <c r="J214" s="172">
        <v>50.51</v>
      </c>
      <c r="L214" s="172">
        <v>104.2</v>
      </c>
      <c r="M214" s="172">
        <v>206.78399999999999</v>
      </c>
      <c r="N214" s="174">
        <v>7650115.104233278</v>
      </c>
      <c r="O214" s="172">
        <v>478530000</v>
      </c>
      <c r="P214" s="172">
        <v>189920000</v>
      </c>
      <c r="Q214" s="172">
        <v>288610000</v>
      </c>
      <c r="R214" s="172">
        <v>7650095.5362692522</v>
      </c>
      <c r="S214" s="172">
        <v>478530000</v>
      </c>
      <c r="T214" s="172">
        <v>15181548.516045114</v>
      </c>
      <c r="X214" s="172" t="s">
        <v>772</v>
      </c>
    </row>
    <row r="215" spans="2:24">
      <c r="B215" s="172">
        <v>32</v>
      </c>
      <c r="C215" s="172">
        <v>1</v>
      </c>
      <c r="D215" s="172">
        <v>17</v>
      </c>
      <c r="F215" s="172" t="s">
        <v>3837</v>
      </c>
      <c r="G215" s="172">
        <v>5</v>
      </c>
      <c r="H215" s="172">
        <v>27.707000000000001</v>
      </c>
      <c r="I215" s="172">
        <v>52.073999999999998</v>
      </c>
      <c r="J215" s="172">
        <v>50.51</v>
      </c>
      <c r="L215" s="172">
        <v>104.2</v>
      </c>
      <c r="M215" s="172">
        <v>206.78399999999999</v>
      </c>
      <c r="N215" s="174">
        <v>7650115.104233278</v>
      </c>
      <c r="O215" s="172">
        <v>478530000</v>
      </c>
      <c r="P215" s="172">
        <v>189920000</v>
      </c>
      <c r="Q215" s="172">
        <v>288610000</v>
      </c>
      <c r="R215" s="172">
        <v>7650095.5362692522</v>
      </c>
      <c r="S215" s="172">
        <v>478530000</v>
      </c>
      <c r="T215" s="172">
        <v>15181548.516045114</v>
      </c>
      <c r="X215" s="172" t="s">
        <v>772</v>
      </c>
    </row>
    <row r="216" spans="2:24">
      <c r="B216" s="172">
        <v>32</v>
      </c>
      <c r="C216" s="172">
        <v>1</v>
      </c>
      <c r="D216" s="172">
        <v>17</v>
      </c>
      <c r="F216" s="172" t="s">
        <v>3838</v>
      </c>
      <c r="G216" s="172">
        <v>5</v>
      </c>
      <c r="H216" s="172">
        <v>27.707000000000001</v>
      </c>
      <c r="I216" s="172">
        <v>52.073999999999998</v>
      </c>
      <c r="J216" s="172">
        <v>50.51</v>
      </c>
      <c r="L216" s="172">
        <v>104.2</v>
      </c>
      <c r="M216" s="172">
        <v>206.78399999999999</v>
      </c>
      <c r="N216" s="174">
        <v>7650115.104233278</v>
      </c>
      <c r="O216" s="172">
        <v>478530000</v>
      </c>
      <c r="P216" s="172">
        <v>189920000</v>
      </c>
      <c r="Q216" s="172">
        <v>288610000</v>
      </c>
      <c r="R216" s="172">
        <v>7650095.5362692522</v>
      </c>
      <c r="S216" s="172">
        <v>478530000</v>
      </c>
      <c r="T216" s="172">
        <v>15181548.516045114</v>
      </c>
      <c r="X216" s="172" t="s">
        <v>772</v>
      </c>
    </row>
    <row r="217" spans="2:24">
      <c r="B217" s="172">
        <v>32</v>
      </c>
      <c r="C217" s="172">
        <v>1</v>
      </c>
      <c r="D217" s="172">
        <v>17</v>
      </c>
      <c r="F217" s="172" t="s">
        <v>3839</v>
      </c>
      <c r="G217" s="172">
        <v>5</v>
      </c>
      <c r="H217" s="172">
        <v>27.707000000000001</v>
      </c>
      <c r="I217" s="172">
        <v>52.073999999999998</v>
      </c>
      <c r="J217" s="172">
        <v>50.51</v>
      </c>
      <c r="L217" s="172">
        <v>104.2</v>
      </c>
      <c r="M217" s="172">
        <v>206.78399999999999</v>
      </c>
      <c r="N217" s="174">
        <v>7650115.104233278</v>
      </c>
      <c r="O217" s="172">
        <v>478530000</v>
      </c>
      <c r="P217" s="172">
        <v>189920000</v>
      </c>
      <c r="Q217" s="172">
        <v>288610000</v>
      </c>
      <c r="R217" s="172">
        <v>7650095.5362692522</v>
      </c>
      <c r="S217" s="172">
        <v>478530000</v>
      </c>
      <c r="T217" s="172">
        <v>15181548.516045114</v>
      </c>
      <c r="X217" s="172" t="s">
        <v>772</v>
      </c>
    </row>
    <row r="218" spans="2:24">
      <c r="B218" s="172">
        <v>32</v>
      </c>
      <c r="C218" s="172">
        <v>1</v>
      </c>
      <c r="D218" s="172">
        <v>17</v>
      </c>
      <c r="F218" s="172" t="s">
        <v>3840</v>
      </c>
      <c r="G218" s="172">
        <v>5</v>
      </c>
      <c r="H218" s="172">
        <v>27.707000000000001</v>
      </c>
      <c r="I218" s="172">
        <v>52.073999999999998</v>
      </c>
      <c r="J218" s="172">
        <v>50.51</v>
      </c>
      <c r="L218" s="172">
        <v>104.2</v>
      </c>
      <c r="M218" s="172">
        <v>206.78399999999999</v>
      </c>
      <c r="N218" s="174">
        <v>7650115.104233278</v>
      </c>
      <c r="O218" s="172">
        <v>478530000</v>
      </c>
      <c r="P218" s="172">
        <v>189920000</v>
      </c>
      <c r="Q218" s="172">
        <v>288610000</v>
      </c>
      <c r="R218" s="172">
        <v>7650095.5362692522</v>
      </c>
      <c r="S218" s="172">
        <v>478530000</v>
      </c>
      <c r="T218" s="172">
        <v>15181548.516045114</v>
      </c>
      <c r="X218" s="172" t="s">
        <v>772</v>
      </c>
    </row>
    <row r="219" spans="2:24">
      <c r="B219" s="172">
        <v>32</v>
      </c>
      <c r="C219" s="172">
        <v>1</v>
      </c>
      <c r="D219" s="172">
        <v>17</v>
      </c>
      <c r="F219" s="172" t="s">
        <v>3841</v>
      </c>
      <c r="G219" s="172">
        <v>1</v>
      </c>
      <c r="H219" s="172">
        <v>27.707000000000001</v>
      </c>
      <c r="I219" s="172">
        <v>52.073999999999998</v>
      </c>
      <c r="J219" s="172">
        <v>50.51</v>
      </c>
      <c r="L219" s="172">
        <v>104.2</v>
      </c>
      <c r="M219" s="172">
        <v>206.78399999999999</v>
      </c>
      <c r="N219" s="174">
        <v>7699993.6053203736</v>
      </c>
      <c r="O219" s="172">
        <v>481650000</v>
      </c>
      <c r="P219" s="172">
        <v>191160000</v>
      </c>
      <c r="Q219" s="172">
        <v>290490000</v>
      </c>
      <c r="R219" s="172">
        <v>7699973.9097738601</v>
      </c>
      <c r="S219" s="172">
        <v>481650000</v>
      </c>
      <c r="T219" s="172">
        <v>15280531.717453722</v>
      </c>
      <c r="X219" s="172" t="s">
        <v>772</v>
      </c>
    </row>
    <row r="220" spans="2:24">
      <c r="B220" s="172">
        <v>32</v>
      </c>
      <c r="C220" s="172">
        <v>1</v>
      </c>
      <c r="D220" s="172">
        <v>17</v>
      </c>
      <c r="F220" s="172" t="s">
        <v>3842</v>
      </c>
      <c r="G220" s="172">
        <v>1</v>
      </c>
      <c r="H220" s="172">
        <v>34.661000000000001</v>
      </c>
      <c r="I220" s="172">
        <v>65.144000000000005</v>
      </c>
      <c r="J220" s="172">
        <v>63.188000000000002</v>
      </c>
      <c r="L220" s="172">
        <v>130.35300000000001</v>
      </c>
      <c r="M220" s="172">
        <v>258.685</v>
      </c>
      <c r="N220" s="174">
        <v>7849895.2103460617</v>
      </c>
      <c r="O220" s="172">
        <v>614270000</v>
      </c>
      <c r="P220" s="172">
        <v>243790000</v>
      </c>
      <c r="Q220" s="172">
        <v>370480000</v>
      </c>
      <c r="R220" s="172">
        <v>7849873.8933419939</v>
      </c>
      <c r="S220" s="172">
        <v>614270000</v>
      </c>
      <c r="T220" s="172">
        <v>15578042.915001368</v>
      </c>
      <c r="X220" s="172" t="s">
        <v>772</v>
      </c>
    </row>
    <row r="221" spans="2:24">
      <c r="B221" s="172">
        <v>32</v>
      </c>
      <c r="C221" s="172">
        <v>1</v>
      </c>
      <c r="D221" s="172">
        <v>17</v>
      </c>
      <c r="F221" s="172" t="s">
        <v>3843</v>
      </c>
      <c r="G221" s="172">
        <v>1</v>
      </c>
      <c r="H221" s="172">
        <v>19.690999999999999</v>
      </c>
      <c r="I221" s="172">
        <v>37.008000000000003</v>
      </c>
      <c r="J221" s="172">
        <v>35.896999999999998</v>
      </c>
      <c r="L221" s="172">
        <v>74.052999999999997</v>
      </c>
      <c r="M221" s="172">
        <v>146.958</v>
      </c>
      <c r="N221" s="174">
        <v>7649983.1290068608</v>
      </c>
      <c r="O221" s="172">
        <v>340080000</v>
      </c>
      <c r="P221" s="172">
        <v>134970000</v>
      </c>
      <c r="Q221" s="172">
        <v>205110000</v>
      </c>
      <c r="R221" s="172">
        <v>7650018.4063383946</v>
      </c>
      <c r="S221" s="172">
        <v>340080000</v>
      </c>
      <c r="T221" s="172">
        <v>15181443.087500542</v>
      </c>
      <c r="X221" s="172" t="s">
        <v>772</v>
      </c>
    </row>
    <row r="222" spans="2:24">
      <c r="B222" s="172">
        <v>32</v>
      </c>
      <c r="C222" s="172">
        <v>1</v>
      </c>
      <c r="D222" s="172">
        <v>17</v>
      </c>
      <c r="F222" s="172" t="s">
        <v>3844</v>
      </c>
      <c r="G222" s="172">
        <v>1</v>
      </c>
      <c r="H222" s="172">
        <v>17.658999999999999</v>
      </c>
      <c r="I222" s="172">
        <v>33.190999999999995</v>
      </c>
      <c r="J222" s="172">
        <v>32.192999999999998</v>
      </c>
      <c r="L222" s="172">
        <v>66.412999999999997</v>
      </c>
      <c r="M222" s="172">
        <v>131.797</v>
      </c>
      <c r="N222" s="174">
        <v>7650053.9266096465</v>
      </c>
      <c r="O222" s="172">
        <v>305000000</v>
      </c>
      <c r="P222" s="172">
        <v>121050000</v>
      </c>
      <c r="Q222" s="172">
        <v>183950000</v>
      </c>
      <c r="R222" s="172">
        <v>7650132.1184087452</v>
      </c>
      <c r="S222" s="172">
        <v>305000000</v>
      </c>
      <c r="T222" s="172">
        <v>15181733.437879894</v>
      </c>
      <c r="X222" s="172" t="s">
        <v>772</v>
      </c>
    </row>
    <row r="223" spans="2:24">
      <c r="B223" s="172">
        <v>32</v>
      </c>
      <c r="C223" s="172">
        <v>1</v>
      </c>
      <c r="D223" s="172">
        <v>17</v>
      </c>
      <c r="F223" s="172" t="s">
        <v>3845</v>
      </c>
      <c r="G223" s="172">
        <v>1</v>
      </c>
      <c r="H223" s="172">
        <v>15.007999999999999</v>
      </c>
      <c r="I223" s="172">
        <v>28.207000000000001</v>
      </c>
      <c r="J223" s="172">
        <v>27.359000000000002</v>
      </c>
      <c r="L223" s="172">
        <v>56.44</v>
      </c>
      <c r="M223" s="172">
        <v>112.006</v>
      </c>
      <c r="N223" s="174">
        <v>8049997.048580368</v>
      </c>
      <c r="O223" s="172">
        <v>272750000</v>
      </c>
      <c r="P223" s="172">
        <v>108250000</v>
      </c>
      <c r="Q223" s="172">
        <v>164500000</v>
      </c>
      <c r="R223" s="172">
        <v>8050041.0028211307</v>
      </c>
      <c r="S223" s="172">
        <v>272750000</v>
      </c>
      <c r="T223" s="172">
        <v>15975423.326753782</v>
      </c>
      <c r="X223" s="172" t="s">
        <v>772</v>
      </c>
    </row>
    <row r="224" spans="2:24">
      <c r="B224" s="172">
        <v>32</v>
      </c>
      <c r="C224" s="172">
        <v>1</v>
      </c>
      <c r="D224" s="172">
        <v>17</v>
      </c>
      <c r="F224" s="172" t="s">
        <v>3846</v>
      </c>
      <c r="G224" s="172">
        <v>1</v>
      </c>
      <c r="H224" s="172">
        <v>15.105</v>
      </c>
      <c r="I224" s="172">
        <v>28.39</v>
      </c>
      <c r="J224" s="172">
        <v>27.536999999999999</v>
      </c>
      <c r="L224" s="172">
        <v>56.807000000000002</v>
      </c>
      <c r="M224" s="172">
        <v>112.73399999999999</v>
      </c>
      <c r="N224" s="174">
        <v>8049967.7438273421</v>
      </c>
      <c r="O224" s="172">
        <v>274520000</v>
      </c>
      <c r="P224" s="172">
        <v>108950000</v>
      </c>
      <c r="Q224" s="172">
        <v>165570000</v>
      </c>
      <c r="R224" s="172">
        <v>8049959.4818901569</v>
      </c>
      <c r="S224" s="172">
        <v>274520000</v>
      </c>
      <c r="T224" s="172">
        <v>15975216.649909429</v>
      </c>
      <c r="X224" s="172" t="s">
        <v>772</v>
      </c>
    </row>
    <row r="225" spans="2:24">
      <c r="B225" s="172">
        <v>32</v>
      </c>
      <c r="C225" s="172">
        <v>3</v>
      </c>
      <c r="D225" s="172">
        <v>18</v>
      </c>
      <c r="F225" s="172" t="s">
        <v>3847</v>
      </c>
      <c r="G225" s="172">
        <v>1</v>
      </c>
      <c r="H225" s="172">
        <v>34.661000000000001</v>
      </c>
      <c r="I225" s="172">
        <v>65.144000000000005</v>
      </c>
      <c r="J225" s="172">
        <v>63.188000000000002</v>
      </c>
      <c r="L225" s="172">
        <v>130.35300000000001</v>
      </c>
      <c r="M225" s="172">
        <v>258.685</v>
      </c>
      <c r="N225" s="174">
        <v>8199918.2129530236</v>
      </c>
      <c r="O225" s="172">
        <v>641660000</v>
      </c>
      <c r="P225" s="172">
        <v>254660000</v>
      </c>
      <c r="Q225" s="172">
        <v>387000000</v>
      </c>
      <c r="R225" s="172">
        <v>8199895.9454341307</v>
      </c>
      <c r="S225" s="172">
        <v>641660000</v>
      </c>
      <c r="T225" s="172">
        <v>16272660.258257408</v>
      </c>
      <c r="X225" s="172" t="s">
        <v>772</v>
      </c>
    </row>
    <row r="226" spans="2:24">
      <c r="B226" s="172">
        <v>32</v>
      </c>
      <c r="C226" s="172">
        <v>3</v>
      </c>
      <c r="D226" s="172">
        <v>18</v>
      </c>
      <c r="F226" s="172" t="s">
        <v>3848</v>
      </c>
      <c r="G226" s="172">
        <v>1</v>
      </c>
      <c r="H226" s="172">
        <v>27.707000000000001</v>
      </c>
      <c r="I226" s="172">
        <v>52.073999999999998</v>
      </c>
      <c r="J226" s="172">
        <v>50.51</v>
      </c>
      <c r="L226" s="172">
        <v>104.2</v>
      </c>
      <c r="M226" s="172">
        <v>206.78399999999999</v>
      </c>
      <c r="N226" s="174">
        <v>8150019.1840388793</v>
      </c>
      <c r="O226" s="172">
        <v>509800000</v>
      </c>
      <c r="P226" s="172">
        <v>202330000</v>
      </c>
      <c r="Q226" s="172">
        <v>307470000</v>
      </c>
      <c r="R226" s="172">
        <v>8149998.3373875506</v>
      </c>
      <c r="S226" s="172">
        <v>509800000</v>
      </c>
      <c r="T226" s="172">
        <v>16173601.307085866</v>
      </c>
      <c r="X226" s="172" t="s">
        <v>772</v>
      </c>
    </row>
    <row r="227" spans="2:24">
      <c r="B227" s="172">
        <v>32</v>
      </c>
      <c r="C227" s="172">
        <v>3</v>
      </c>
      <c r="D227" s="172">
        <v>18</v>
      </c>
      <c r="F227" s="172" t="s">
        <v>3849</v>
      </c>
      <c r="G227" s="172">
        <v>1</v>
      </c>
      <c r="H227" s="172">
        <v>27.707000000000001</v>
      </c>
      <c r="I227" s="172">
        <v>52.073999999999998</v>
      </c>
      <c r="J227" s="172">
        <v>50.51</v>
      </c>
      <c r="L227" s="172">
        <v>104.2</v>
      </c>
      <c r="M227" s="172">
        <v>206.78399999999999</v>
      </c>
      <c r="N227" s="174">
        <v>8150019.1840388793</v>
      </c>
      <c r="O227" s="172">
        <v>509800000</v>
      </c>
      <c r="P227" s="172">
        <v>202330000</v>
      </c>
      <c r="Q227" s="172">
        <v>307470000</v>
      </c>
      <c r="R227" s="172">
        <v>8149998.3373875506</v>
      </c>
      <c r="S227" s="172">
        <v>509800000</v>
      </c>
      <c r="T227" s="172">
        <v>16173601.307085866</v>
      </c>
      <c r="X227" s="172" t="s">
        <v>772</v>
      </c>
    </row>
    <row r="228" spans="2:24">
      <c r="B228" s="172">
        <v>32</v>
      </c>
      <c r="C228" s="172">
        <v>3</v>
      </c>
      <c r="D228" s="172">
        <v>18</v>
      </c>
      <c r="F228" s="172" t="s">
        <v>3850</v>
      </c>
      <c r="G228" s="172">
        <v>1</v>
      </c>
      <c r="H228" s="172">
        <v>27.707000000000001</v>
      </c>
      <c r="I228" s="172">
        <v>52.073999999999998</v>
      </c>
      <c r="J228" s="172">
        <v>50.51</v>
      </c>
      <c r="L228" s="172">
        <v>104.2</v>
      </c>
      <c r="M228" s="172">
        <v>206.78399999999999</v>
      </c>
      <c r="N228" s="174">
        <v>8150019.1840388793</v>
      </c>
      <c r="O228" s="172">
        <v>509800000</v>
      </c>
      <c r="P228" s="172">
        <v>202330000</v>
      </c>
      <c r="Q228" s="172">
        <v>307470000</v>
      </c>
      <c r="R228" s="172">
        <v>8149998.3373875506</v>
      </c>
      <c r="S228" s="172">
        <v>509800000</v>
      </c>
      <c r="T228" s="172">
        <v>16173601.307085866</v>
      </c>
      <c r="X228" s="172" t="s">
        <v>772</v>
      </c>
    </row>
    <row r="229" spans="2:24">
      <c r="B229" s="172">
        <v>32</v>
      </c>
      <c r="C229" s="172">
        <v>3</v>
      </c>
      <c r="D229" s="172">
        <v>18</v>
      </c>
      <c r="F229" s="172" t="s">
        <v>3851</v>
      </c>
      <c r="G229" s="172">
        <v>1</v>
      </c>
      <c r="H229" s="172">
        <v>27.707000000000001</v>
      </c>
      <c r="I229" s="172">
        <v>52.073999999999998</v>
      </c>
      <c r="J229" s="172">
        <v>50.51</v>
      </c>
      <c r="L229" s="172">
        <v>104.2</v>
      </c>
      <c r="M229" s="172">
        <v>206.78399999999999</v>
      </c>
      <c r="N229" s="174">
        <v>8150019.1840388793</v>
      </c>
      <c r="O229" s="172">
        <v>509800000</v>
      </c>
      <c r="P229" s="172">
        <v>202330000</v>
      </c>
      <c r="Q229" s="172">
        <v>307470000</v>
      </c>
      <c r="R229" s="172">
        <v>8149998.3373875506</v>
      </c>
      <c r="S229" s="172">
        <v>509800000</v>
      </c>
      <c r="T229" s="172">
        <v>16173601.307085866</v>
      </c>
      <c r="X229" s="172" t="s">
        <v>772</v>
      </c>
    </row>
    <row r="230" spans="2:24">
      <c r="B230" s="172">
        <v>32</v>
      </c>
      <c r="C230" s="172">
        <v>3</v>
      </c>
      <c r="D230" s="172">
        <v>18</v>
      </c>
      <c r="F230" s="172" t="s">
        <v>3852</v>
      </c>
      <c r="G230" s="172">
        <v>1</v>
      </c>
      <c r="H230" s="172">
        <v>27.707000000000001</v>
      </c>
      <c r="I230" s="172">
        <v>52.073999999999998</v>
      </c>
      <c r="J230" s="172">
        <v>50.51</v>
      </c>
      <c r="L230" s="172">
        <v>104.2</v>
      </c>
      <c r="M230" s="172">
        <v>206.78399999999999</v>
      </c>
      <c r="N230" s="174">
        <v>8150019.1840388793</v>
      </c>
      <c r="O230" s="172">
        <v>509800000</v>
      </c>
      <c r="P230" s="172">
        <v>202330000</v>
      </c>
      <c r="Q230" s="172">
        <v>307470000</v>
      </c>
      <c r="R230" s="172">
        <v>8149998.3373875506</v>
      </c>
      <c r="S230" s="172">
        <v>509800000</v>
      </c>
      <c r="T230" s="172">
        <v>16173601.307085866</v>
      </c>
      <c r="X230" s="172" t="s">
        <v>772</v>
      </c>
    </row>
    <row r="231" spans="2:24">
      <c r="B231" s="172">
        <v>32</v>
      </c>
      <c r="C231" s="172">
        <v>3</v>
      </c>
      <c r="D231" s="172">
        <v>18</v>
      </c>
      <c r="F231" s="172" t="s">
        <v>3853</v>
      </c>
      <c r="G231" s="172">
        <v>1</v>
      </c>
      <c r="H231" s="172">
        <v>27.707000000000001</v>
      </c>
      <c r="I231" s="172">
        <v>52.073999999999998</v>
      </c>
      <c r="J231" s="172">
        <v>50.51</v>
      </c>
      <c r="L231" s="172">
        <v>104.2</v>
      </c>
      <c r="M231" s="172">
        <v>206.78399999999999</v>
      </c>
      <c r="N231" s="174">
        <v>8200057.552116639</v>
      </c>
      <c r="O231" s="172">
        <v>512930000</v>
      </c>
      <c r="P231" s="172">
        <v>203570000</v>
      </c>
      <c r="Q231" s="172">
        <v>309360000</v>
      </c>
      <c r="R231" s="172">
        <v>8200036.577473904</v>
      </c>
      <c r="S231" s="172">
        <v>512930000</v>
      </c>
      <c r="T231" s="172">
        <v>16272901.762345141</v>
      </c>
      <c r="X231" s="172" t="s">
        <v>772</v>
      </c>
    </row>
    <row r="232" spans="2:24">
      <c r="B232" s="172">
        <v>32</v>
      </c>
      <c r="C232" s="172">
        <v>3</v>
      </c>
      <c r="D232" s="172">
        <v>18</v>
      </c>
      <c r="F232" s="172" t="s">
        <v>3854</v>
      </c>
      <c r="G232" s="172">
        <v>1</v>
      </c>
      <c r="H232" s="172">
        <v>34.661000000000001</v>
      </c>
      <c r="I232" s="172">
        <v>65.14500000000001</v>
      </c>
      <c r="J232" s="172">
        <v>63.188000000000002</v>
      </c>
      <c r="L232" s="172">
        <v>130.35300000000001</v>
      </c>
      <c r="M232" s="172">
        <v>258.68600000000004</v>
      </c>
      <c r="N232" s="174">
        <v>8350095.2040177369</v>
      </c>
      <c r="O232" s="172">
        <v>653420000</v>
      </c>
      <c r="P232" s="172">
        <v>259330000</v>
      </c>
      <c r="Q232" s="172">
        <v>394090000</v>
      </c>
      <c r="R232" s="172">
        <v>8350146.9569380609</v>
      </c>
      <c r="S232" s="172">
        <v>653420000</v>
      </c>
      <c r="T232" s="172">
        <v>16570896.839370625</v>
      </c>
      <c r="X232" s="172" t="s">
        <v>772</v>
      </c>
    </row>
    <row r="233" spans="2:24">
      <c r="B233" s="172">
        <v>32</v>
      </c>
      <c r="C233" s="172">
        <v>3</v>
      </c>
      <c r="D233" s="172">
        <v>18</v>
      </c>
      <c r="F233" s="172" t="s">
        <v>3855</v>
      </c>
      <c r="G233" s="172">
        <v>1</v>
      </c>
      <c r="H233" s="172">
        <v>19.690999999999999</v>
      </c>
      <c r="I233" s="172">
        <v>37.009</v>
      </c>
      <c r="J233" s="172">
        <v>35.896000000000001</v>
      </c>
      <c r="L233" s="172">
        <v>74.052999999999997</v>
      </c>
      <c r="M233" s="172">
        <v>146.958</v>
      </c>
      <c r="N233" s="174">
        <v>8149814.4190754695</v>
      </c>
      <c r="O233" s="172">
        <v>362300000</v>
      </c>
      <c r="P233" s="172">
        <v>143790000</v>
      </c>
      <c r="Q233" s="172">
        <v>218510000</v>
      </c>
      <c r="R233" s="172">
        <v>8149852.0013420377</v>
      </c>
      <c r="S233" s="172">
        <v>362300000</v>
      </c>
      <c r="T233" s="172">
        <v>16173361.651968498</v>
      </c>
      <c r="X233" s="172" t="s">
        <v>772</v>
      </c>
    </row>
    <row r="234" spans="2:24">
      <c r="B234" s="172">
        <v>32</v>
      </c>
      <c r="C234" s="172">
        <v>3</v>
      </c>
      <c r="D234" s="172">
        <v>18</v>
      </c>
      <c r="F234" s="172" t="s">
        <v>3856</v>
      </c>
      <c r="G234" s="172">
        <v>1</v>
      </c>
      <c r="H234" s="172">
        <v>17.658999999999999</v>
      </c>
      <c r="I234" s="172">
        <v>33.190999999999995</v>
      </c>
      <c r="J234" s="172">
        <v>32.192</v>
      </c>
      <c r="L234" s="172">
        <v>66.412999999999997</v>
      </c>
      <c r="M234" s="172">
        <v>131.79599999999999</v>
      </c>
      <c r="N234" s="174">
        <v>8149894.6523527633</v>
      </c>
      <c r="O234" s="172">
        <v>324920000</v>
      </c>
      <c r="P234" s="172">
        <v>128950000</v>
      </c>
      <c r="Q234" s="172">
        <v>195970000</v>
      </c>
      <c r="R234" s="172">
        <v>8149835.3704159381</v>
      </c>
      <c r="S234" s="172">
        <v>324920000</v>
      </c>
      <c r="T234" s="172">
        <v>16173274.847986672</v>
      </c>
      <c r="X234" s="172" t="s">
        <v>772</v>
      </c>
    </row>
    <row r="235" spans="2:24">
      <c r="B235" s="172">
        <v>32</v>
      </c>
      <c r="C235" s="172">
        <v>3</v>
      </c>
      <c r="D235" s="172">
        <v>18</v>
      </c>
      <c r="F235" s="172" t="s">
        <v>3857</v>
      </c>
      <c r="G235" s="172">
        <v>1</v>
      </c>
      <c r="H235" s="172">
        <v>15.007999999999999</v>
      </c>
      <c r="I235" s="172">
        <v>28.207000000000001</v>
      </c>
      <c r="J235" s="172">
        <v>27.359000000000002</v>
      </c>
      <c r="L235" s="172">
        <v>56.44</v>
      </c>
      <c r="M235" s="172">
        <v>112.006</v>
      </c>
      <c r="N235" s="174">
        <v>8549967.5343840402</v>
      </c>
      <c r="O235" s="172">
        <v>289690000</v>
      </c>
      <c r="P235" s="172">
        <v>114970000</v>
      </c>
      <c r="Q235" s="172">
        <v>174720000</v>
      </c>
      <c r="R235" s="172">
        <v>8550014.2185417172</v>
      </c>
      <c r="S235" s="172">
        <v>289690000</v>
      </c>
      <c r="T235" s="172">
        <v>16967627.437313668</v>
      </c>
      <c r="X235" s="172" t="s">
        <v>772</v>
      </c>
    </row>
    <row r="236" spans="2:24">
      <c r="B236" s="172">
        <v>32</v>
      </c>
      <c r="C236" s="172">
        <v>3</v>
      </c>
      <c r="D236" s="172">
        <v>18</v>
      </c>
      <c r="F236" s="172" t="s">
        <v>3858</v>
      </c>
      <c r="G236" s="172">
        <v>1</v>
      </c>
      <c r="H236" s="172">
        <v>15.105</v>
      </c>
      <c r="I236" s="172">
        <v>28.388999999999999</v>
      </c>
      <c r="J236" s="172">
        <v>27.536999999999999</v>
      </c>
      <c r="L236" s="172">
        <v>56.807000000000002</v>
      </c>
      <c r="M236" s="172">
        <v>112.73299999999999</v>
      </c>
      <c r="N236" s="174">
        <v>8549938.4200340156</v>
      </c>
      <c r="O236" s="172">
        <v>291570000</v>
      </c>
      <c r="P236" s="172">
        <v>115720000</v>
      </c>
      <c r="Q236" s="172">
        <v>175850000</v>
      </c>
      <c r="R236" s="172">
        <v>8550005.4872578699</v>
      </c>
      <c r="S236" s="172">
        <v>291570000</v>
      </c>
      <c r="T236" s="172">
        <v>16967411.91393739</v>
      </c>
      <c r="X236" s="172" t="s">
        <v>772</v>
      </c>
    </row>
  </sheetData>
  <phoneticPr fontId="3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X959"/>
  <sheetViews>
    <sheetView zoomScale="90" zoomScaleNormal="90" workbookViewId="0">
      <selection sqref="A1:XFD1"/>
    </sheetView>
  </sheetViews>
  <sheetFormatPr defaultRowHeight="11.25"/>
  <cols>
    <col min="1" max="1" width="7.1640625" style="88" bestFit="1" customWidth="1"/>
    <col min="2" max="2" width="7.83203125" style="88" bestFit="1" customWidth="1"/>
    <col min="3" max="3" width="6.33203125" style="88" bestFit="1" customWidth="1"/>
    <col min="4" max="4" width="4.5" style="88" bestFit="1" customWidth="1"/>
    <col min="5" max="5" width="6.33203125" style="88" bestFit="1" customWidth="1"/>
    <col min="6" max="6" width="8.33203125" style="94" bestFit="1" customWidth="1"/>
    <col min="7" max="7" width="6.33203125" style="94" bestFit="1" customWidth="1"/>
    <col min="8" max="10" width="13.5" style="95" bestFit="1" customWidth="1"/>
    <col min="11" max="11" width="8.33203125" style="95" bestFit="1" customWidth="1"/>
    <col min="12" max="12" width="10" style="88" bestFit="1" customWidth="1"/>
    <col min="13" max="13" width="11.6640625" style="88" bestFit="1" customWidth="1"/>
    <col min="14" max="14" width="13.1640625" style="93" bestFit="1" customWidth="1"/>
    <col min="15" max="15" width="16.33203125" style="93" bestFit="1" customWidth="1"/>
    <col min="16" max="16" width="14.5" style="93" bestFit="1" customWidth="1"/>
    <col min="17" max="17" width="16.33203125" style="93" bestFit="1" customWidth="1"/>
    <col min="18" max="18" width="16.33203125" style="93" customWidth="1"/>
    <col min="19" max="19" width="16.33203125" style="93" bestFit="1" customWidth="1"/>
    <col min="20" max="20" width="16.33203125" style="93" customWidth="1"/>
    <col min="21" max="21" width="8.33203125" style="93" bestFit="1" customWidth="1"/>
    <col min="22" max="23" width="8.6640625" style="116" bestFit="1" customWidth="1"/>
    <col min="24" max="24" width="12.5" style="116" bestFit="1" customWidth="1"/>
    <col min="25" max="16384" width="9.33203125" style="88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85"/>
      <c r="B2" s="85">
        <v>26</v>
      </c>
      <c r="C2" s="82">
        <v>1</v>
      </c>
      <c r="D2" s="82">
        <v>-1</v>
      </c>
      <c r="E2" s="82"/>
      <c r="F2" s="83" t="s">
        <v>2511</v>
      </c>
      <c r="G2" s="83">
        <v>5</v>
      </c>
      <c r="H2" s="86">
        <v>41.67</v>
      </c>
      <c r="I2" s="86">
        <v>64.010000000000005</v>
      </c>
      <c r="J2" s="86">
        <v>66.16</v>
      </c>
      <c r="K2" s="86"/>
      <c r="L2" s="117">
        <v>166.65</v>
      </c>
      <c r="M2" s="117">
        <v>296.82</v>
      </c>
      <c r="N2" s="87">
        <f>O2/(M2*0.3025)</f>
        <v>3199189.6471746517</v>
      </c>
      <c r="O2" s="87">
        <v>287249000</v>
      </c>
      <c r="P2" s="87">
        <v>101332000</v>
      </c>
      <c r="Q2" s="87">
        <v>185917000</v>
      </c>
      <c r="R2" s="87">
        <f>S2/(M2*0.3025)</f>
        <v>3199189.6471746517</v>
      </c>
      <c r="S2" s="87">
        <v>287249000</v>
      </c>
      <c r="T2" s="87">
        <f>S2/(L2*0.3025)</f>
        <v>5698070.6335096322</v>
      </c>
      <c r="U2" s="87"/>
      <c r="V2" s="115" t="s">
        <v>1257</v>
      </c>
      <c r="W2" s="115" t="s">
        <v>1257</v>
      </c>
      <c r="X2" s="115" t="s">
        <v>772</v>
      </c>
    </row>
    <row r="3" spans="1:24">
      <c r="A3" s="85"/>
      <c r="B3" s="85">
        <v>26</v>
      </c>
      <c r="C3" s="82">
        <v>1</v>
      </c>
      <c r="D3" s="82">
        <v>-1</v>
      </c>
      <c r="E3" s="82"/>
      <c r="F3" s="83" t="s">
        <v>2512</v>
      </c>
      <c r="G3" s="83">
        <v>5</v>
      </c>
      <c r="H3" s="86">
        <v>41.86</v>
      </c>
      <c r="I3" s="86">
        <v>64.31</v>
      </c>
      <c r="J3" s="86">
        <v>66.459999999999994</v>
      </c>
      <c r="K3" s="86"/>
      <c r="L3" s="117">
        <v>167.4</v>
      </c>
      <c r="M3" s="117">
        <v>298.17</v>
      </c>
      <c r="N3" s="87">
        <v>3199095.751300564</v>
      </c>
      <c r="O3" s="87">
        <v>288547000</v>
      </c>
      <c r="P3" s="87">
        <v>101790000</v>
      </c>
      <c r="Q3" s="87">
        <v>186757000</v>
      </c>
      <c r="R3" s="87">
        <f t="shared" ref="R3:R66" si="0">S3/(M3*0.3025)</f>
        <v>3199095.751300564</v>
      </c>
      <c r="S3" s="87">
        <v>288547000</v>
      </c>
      <c r="T3" s="87">
        <f t="shared" ref="T3:T66" si="1">S3/(L3*0.3025)</f>
        <v>5698174.3140100911</v>
      </c>
      <c r="U3" s="87"/>
      <c r="V3" s="115" t="s">
        <v>1257</v>
      </c>
      <c r="W3" s="115" t="s">
        <v>1257</v>
      </c>
      <c r="X3" s="115" t="s">
        <v>772</v>
      </c>
    </row>
    <row r="4" spans="1:24">
      <c r="A4" s="85"/>
      <c r="B4" s="85">
        <v>26</v>
      </c>
      <c r="C4" s="82">
        <v>1</v>
      </c>
      <c r="D4" s="82">
        <v>-1</v>
      </c>
      <c r="E4" s="82"/>
      <c r="F4" s="83" t="s">
        <v>2513</v>
      </c>
      <c r="G4" s="83">
        <v>5</v>
      </c>
      <c r="H4" s="86">
        <v>41.86</v>
      </c>
      <c r="I4" s="86">
        <v>64.31</v>
      </c>
      <c r="J4" s="86">
        <v>66.459999999999994</v>
      </c>
      <c r="K4" s="86"/>
      <c r="L4" s="117">
        <v>167.4</v>
      </c>
      <c r="M4" s="117">
        <v>298.17</v>
      </c>
      <c r="N4" s="87">
        <v>3199095.751300564</v>
      </c>
      <c r="O4" s="87">
        <v>288547000</v>
      </c>
      <c r="P4" s="87">
        <v>101790000</v>
      </c>
      <c r="Q4" s="87">
        <v>186757000</v>
      </c>
      <c r="R4" s="87">
        <f t="shared" si="0"/>
        <v>3199095.751300564</v>
      </c>
      <c r="S4" s="87">
        <v>288547000</v>
      </c>
      <c r="T4" s="87">
        <f t="shared" si="1"/>
        <v>5698174.3140100911</v>
      </c>
      <c r="U4" s="87"/>
      <c r="V4" s="115" t="s">
        <v>1257</v>
      </c>
      <c r="W4" s="115" t="s">
        <v>1257</v>
      </c>
      <c r="X4" s="115" t="s">
        <v>772</v>
      </c>
    </row>
    <row r="5" spans="1:24">
      <c r="A5" s="85"/>
      <c r="B5" s="85">
        <v>26</v>
      </c>
      <c r="C5" s="82">
        <v>1</v>
      </c>
      <c r="D5" s="82">
        <v>-1</v>
      </c>
      <c r="E5" s="82"/>
      <c r="F5" s="83" t="s">
        <v>2514</v>
      </c>
      <c r="G5" s="83">
        <v>5</v>
      </c>
      <c r="H5" s="86">
        <v>55.35</v>
      </c>
      <c r="I5" s="86">
        <v>85.02</v>
      </c>
      <c r="J5" s="86">
        <v>87.88</v>
      </c>
      <c r="K5" s="86"/>
      <c r="L5" s="117">
        <v>221.34</v>
      </c>
      <c r="M5" s="117">
        <v>394.24</v>
      </c>
      <c r="N5" s="87">
        <v>3199049.7880218956</v>
      </c>
      <c r="O5" s="87">
        <v>381511000</v>
      </c>
      <c r="P5" s="87">
        <v>134585000</v>
      </c>
      <c r="Q5" s="87">
        <v>246926000</v>
      </c>
      <c r="R5" s="87">
        <f t="shared" si="0"/>
        <v>3199049.7880218956</v>
      </c>
      <c r="S5" s="87">
        <v>381511000</v>
      </c>
      <c r="T5" s="87">
        <f t="shared" si="1"/>
        <v>5697991.2732888414</v>
      </c>
      <c r="U5" s="87"/>
      <c r="V5" s="115" t="s">
        <v>1257</v>
      </c>
      <c r="W5" s="115" t="s">
        <v>1257</v>
      </c>
      <c r="X5" s="115" t="s">
        <v>772</v>
      </c>
    </row>
    <row r="6" spans="1:24">
      <c r="A6" s="85"/>
      <c r="B6" s="85">
        <v>26</v>
      </c>
      <c r="C6" s="82">
        <v>1</v>
      </c>
      <c r="D6" s="82">
        <v>-1</v>
      </c>
      <c r="E6" s="82"/>
      <c r="F6" s="83" t="s">
        <v>2515</v>
      </c>
      <c r="G6" s="83">
        <v>5</v>
      </c>
      <c r="H6" s="86">
        <v>56.28</v>
      </c>
      <c r="I6" s="86">
        <v>86.45</v>
      </c>
      <c r="J6" s="86">
        <v>89.35</v>
      </c>
      <c r="K6" s="86"/>
      <c r="L6" s="117">
        <v>225.06</v>
      </c>
      <c r="M6" s="117">
        <v>400.86</v>
      </c>
      <c r="N6" s="87">
        <v>3199163.1216026046</v>
      </c>
      <c r="O6" s="87">
        <v>387931000</v>
      </c>
      <c r="P6" s="87">
        <v>136850000</v>
      </c>
      <c r="Q6" s="87">
        <v>251081000</v>
      </c>
      <c r="R6" s="87">
        <f t="shared" si="0"/>
        <v>3199163.1216026042</v>
      </c>
      <c r="S6" s="87">
        <v>387931000</v>
      </c>
      <c r="T6" s="87">
        <f t="shared" si="1"/>
        <v>5698109.5215747785</v>
      </c>
      <c r="U6" s="87"/>
      <c r="V6" s="115" t="s">
        <v>1257</v>
      </c>
      <c r="W6" s="115" t="s">
        <v>1257</v>
      </c>
      <c r="X6" s="115" t="s">
        <v>772</v>
      </c>
    </row>
    <row r="7" spans="1:24">
      <c r="A7" s="85"/>
      <c r="B7" s="85">
        <v>26</v>
      </c>
      <c r="C7" s="82">
        <v>1</v>
      </c>
      <c r="D7" s="82">
        <v>-1</v>
      </c>
      <c r="E7" s="82"/>
      <c r="F7" s="83" t="s">
        <v>2516</v>
      </c>
      <c r="G7" s="83">
        <v>5</v>
      </c>
      <c r="H7" s="86">
        <v>41.86</v>
      </c>
      <c r="I7" s="86">
        <v>64.31</v>
      </c>
      <c r="J7" s="86">
        <v>66.459999999999994</v>
      </c>
      <c r="K7" s="86"/>
      <c r="L7" s="117">
        <v>167.4</v>
      </c>
      <c r="M7" s="117">
        <v>298.17</v>
      </c>
      <c r="N7" s="87">
        <v>3199095.751300564</v>
      </c>
      <c r="O7" s="87">
        <v>288547000</v>
      </c>
      <c r="P7" s="87">
        <v>101790000</v>
      </c>
      <c r="Q7" s="87">
        <v>186757000</v>
      </c>
      <c r="R7" s="87">
        <f t="shared" si="0"/>
        <v>3199095.751300564</v>
      </c>
      <c r="S7" s="87">
        <v>288547000</v>
      </c>
      <c r="T7" s="87">
        <f t="shared" si="1"/>
        <v>5698174.3140100911</v>
      </c>
      <c r="U7" s="87"/>
      <c r="V7" s="115" t="s">
        <v>1257</v>
      </c>
      <c r="W7" s="115" t="s">
        <v>1257</v>
      </c>
      <c r="X7" s="115" t="s">
        <v>772</v>
      </c>
    </row>
    <row r="8" spans="1:24">
      <c r="A8" s="85"/>
      <c r="B8" s="85">
        <v>26</v>
      </c>
      <c r="C8" s="82">
        <v>1</v>
      </c>
      <c r="D8" s="82">
        <v>-1</v>
      </c>
      <c r="E8" s="82"/>
      <c r="F8" s="83" t="s">
        <v>2517</v>
      </c>
      <c r="G8" s="83">
        <v>5</v>
      </c>
      <c r="H8" s="86">
        <v>41.86</v>
      </c>
      <c r="I8" s="86">
        <v>64.31</v>
      </c>
      <c r="J8" s="86">
        <v>66.459999999999994</v>
      </c>
      <c r="K8" s="86"/>
      <c r="L8" s="117">
        <v>167.4</v>
      </c>
      <c r="M8" s="117">
        <v>298.17</v>
      </c>
      <c r="N8" s="87">
        <v>3199095.751300564</v>
      </c>
      <c r="O8" s="87">
        <v>288547000</v>
      </c>
      <c r="P8" s="87">
        <v>101790000</v>
      </c>
      <c r="Q8" s="87">
        <v>186757000</v>
      </c>
      <c r="R8" s="87">
        <f t="shared" si="0"/>
        <v>3199095.751300564</v>
      </c>
      <c r="S8" s="87">
        <v>288547000</v>
      </c>
      <c r="T8" s="87">
        <f t="shared" si="1"/>
        <v>5698174.3140100911</v>
      </c>
      <c r="U8" s="87"/>
      <c r="V8" s="115" t="s">
        <v>1257</v>
      </c>
      <c r="W8" s="115" t="s">
        <v>1257</v>
      </c>
      <c r="X8" s="115" t="s">
        <v>772</v>
      </c>
    </row>
    <row r="9" spans="1:24">
      <c r="A9" s="85"/>
      <c r="B9" s="85">
        <v>26</v>
      </c>
      <c r="C9" s="82">
        <v>1</v>
      </c>
      <c r="D9" s="82">
        <v>-1</v>
      </c>
      <c r="E9" s="82"/>
      <c r="F9" s="83" t="s">
        <v>2518</v>
      </c>
      <c r="G9" s="83">
        <v>5</v>
      </c>
      <c r="H9" s="86">
        <v>77.010000000000005</v>
      </c>
      <c r="I9" s="86">
        <v>118.29</v>
      </c>
      <c r="J9" s="86">
        <v>122.25</v>
      </c>
      <c r="K9" s="86"/>
      <c r="L9" s="117">
        <v>307.94</v>
      </c>
      <c r="M9" s="117">
        <v>548.48</v>
      </c>
      <c r="N9" s="87">
        <v>3199218.6369904624</v>
      </c>
      <c r="O9" s="87">
        <v>530799000</v>
      </c>
      <c r="P9" s="87">
        <v>187249000</v>
      </c>
      <c r="Q9" s="87">
        <v>343550000</v>
      </c>
      <c r="R9" s="87">
        <f t="shared" si="0"/>
        <v>3199218.6369904624</v>
      </c>
      <c r="S9" s="87">
        <v>530799000</v>
      </c>
      <c r="T9" s="87">
        <f t="shared" si="1"/>
        <v>5698212.1128029125</v>
      </c>
      <c r="U9" s="87"/>
      <c r="V9" s="115" t="s">
        <v>1257</v>
      </c>
      <c r="W9" s="115" t="s">
        <v>1257</v>
      </c>
      <c r="X9" s="115" t="s">
        <v>772</v>
      </c>
    </row>
    <row r="10" spans="1:24">
      <c r="A10" s="85"/>
      <c r="B10" s="85">
        <v>26</v>
      </c>
      <c r="C10" s="82">
        <v>1</v>
      </c>
      <c r="D10" s="82">
        <v>-1</v>
      </c>
      <c r="E10" s="82"/>
      <c r="F10" s="83" t="s">
        <v>2519</v>
      </c>
      <c r="G10" s="83">
        <v>5</v>
      </c>
      <c r="H10" s="86">
        <v>25.7</v>
      </c>
      <c r="I10" s="86">
        <v>39.479999999999997</v>
      </c>
      <c r="J10" s="86">
        <v>40.79</v>
      </c>
      <c r="K10" s="86"/>
      <c r="L10" s="117">
        <v>102.75</v>
      </c>
      <c r="M10" s="117">
        <v>183.02</v>
      </c>
      <c r="N10" s="87">
        <v>3199198.7508026497</v>
      </c>
      <c r="O10" s="87">
        <v>177119000</v>
      </c>
      <c r="P10" s="87">
        <v>62482000</v>
      </c>
      <c r="Q10" s="87">
        <v>114637000</v>
      </c>
      <c r="R10" s="87">
        <f t="shared" si="0"/>
        <v>3199198.7508026487</v>
      </c>
      <c r="S10" s="87">
        <v>177119000</v>
      </c>
      <c r="T10" s="87">
        <f t="shared" si="1"/>
        <v>5698465.7457119301</v>
      </c>
      <c r="U10" s="87"/>
      <c r="V10" s="115" t="s">
        <v>1257</v>
      </c>
      <c r="W10" s="115" t="s">
        <v>1257</v>
      </c>
      <c r="X10" s="115" t="s">
        <v>772</v>
      </c>
    </row>
    <row r="11" spans="1:24">
      <c r="A11" s="85"/>
      <c r="B11" s="85">
        <v>26</v>
      </c>
      <c r="C11" s="82">
        <v>1</v>
      </c>
      <c r="D11" s="82">
        <v>1</v>
      </c>
      <c r="E11" s="82"/>
      <c r="F11" s="83" t="s">
        <v>2520</v>
      </c>
      <c r="G11" s="83">
        <v>5</v>
      </c>
      <c r="H11" s="86">
        <v>42.31</v>
      </c>
      <c r="I11" s="86">
        <v>64.989999999999995</v>
      </c>
      <c r="J11" s="86">
        <v>67.19</v>
      </c>
      <c r="K11" s="86"/>
      <c r="L11" s="117">
        <v>169.21</v>
      </c>
      <c r="M11" s="117">
        <v>301.39</v>
      </c>
      <c r="N11" s="87">
        <v>5266211.4571630787</v>
      </c>
      <c r="O11" s="87">
        <v>480123000</v>
      </c>
      <c r="P11" s="87">
        <v>169372000</v>
      </c>
      <c r="Q11" s="87">
        <v>310751000</v>
      </c>
      <c r="R11" s="87">
        <f t="shared" si="0"/>
        <v>5266211.4571630787</v>
      </c>
      <c r="S11" s="87">
        <v>480123000</v>
      </c>
      <c r="T11" s="87">
        <f t="shared" si="1"/>
        <v>9379962.5972128138</v>
      </c>
      <c r="U11" s="87"/>
      <c r="V11" s="115" t="s">
        <v>1257</v>
      </c>
      <c r="W11" s="115" t="s">
        <v>1257</v>
      </c>
      <c r="X11" s="115" t="s">
        <v>772</v>
      </c>
    </row>
    <row r="12" spans="1:24">
      <c r="A12" s="85"/>
      <c r="B12" s="85">
        <v>26</v>
      </c>
      <c r="C12" s="82">
        <v>1</v>
      </c>
      <c r="D12" s="82">
        <v>1</v>
      </c>
      <c r="E12" s="82"/>
      <c r="F12" s="83" t="s">
        <v>2521</v>
      </c>
      <c r="G12" s="83">
        <v>5</v>
      </c>
      <c r="H12" s="86">
        <v>42.5</v>
      </c>
      <c r="I12" s="86">
        <v>65.28</v>
      </c>
      <c r="J12" s="86">
        <v>67.489999999999995</v>
      </c>
      <c r="K12" s="86"/>
      <c r="L12" s="117">
        <v>169.97</v>
      </c>
      <c r="M12" s="117">
        <v>302.74</v>
      </c>
      <c r="N12" s="87">
        <v>5266401.5763465036</v>
      </c>
      <c r="O12" s="87">
        <v>482291000</v>
      </c>
      <c r="P12" s="87">
        <v>170137000</v>
      </c>
      <c r="Q12" s="87">
        <v>312154000</v>
      </c>
      <c r="R12" s="87">
        <f t="shared" si="0"/>
        <v>5266401.5763465036</v>
      </c>
      <c r="S12" s="87">
        <v>482291000</v>
      </c>
      <c r="T12" s="87">
        <f t="shared" si="1"/>
        <v>9380187.1696366444</v>
      </c>
      <c r="U12" s="87"/>
      <c r="V12" s="115" t="s">
        <v>1257</v>
      </c>
      <c r="W12" s="115" t="s">
        <v>1257</v>
      </c>
      <c r="X12" s="115" t="s">
        <v>772</v>
      </c>
    </row>
    <row r="13" spans="1:24">
      <c r="A13" s="85"/>
      <c r="B13" s="85">
        <v>26</v>
      </c>
      <c r="C13" s="82">
        <v>1</v>
      </c>
      <c r="D13" s="82">
        <v>1</v>
      </c>
      <c r="E13" s="82"/>
      <c r="F13" s="83" t="s">
        <v>2522</v>
      </c>
      <c r="G13" s="83">
        <v>5</v>
      </c>
      <c r="H13" s="86">
        <v>84.81</v>
      </c>
      <c r="I13" s="86">
        <v>133.49</v>
      </c>
      <c r="J13" s="86">
        <v>138.01</v>
      </c>
      <c r="K13" s="86"/>
      <c r="L13" s="117">
        <v>347.55</v>
      </c>
      <c r="M13" s="117">
        <v>619.04999999999995</v>
      </c>
      <c r="N13" s="87">
        <v>5318915.0798243908</v>
      </c>
      <c r="O13" s="87">
        <v>996034000</v>
      </c>
      <c r="P13" s="87">
        <v>351369000</v>
      </c>
      <c r="Q13" s="87">
        <v>644665000</v>
      </c>
      <c r="R13" s="87">
        <f t="shared" si="0"/>
        <v>5318915.0798243918</v>
      </c>
      <c r="S13" s="87">
        <v>996034000</v>
      </c>
      <c r="T13" s="87">
        <f t="shared" si="1"/>
        <v>9473958.7977709379</v>
      </c>
      <c r="U13" s="87"/>
      <c r="V13" s="115" t="s">
        <v>1257</v>
      </c>
      <c r="W13" s="115" t="s">
        <v>1257</v>
      </c>
      <c r="X13" s="115" t="s">
        <v>772</v>
      </c>
    </row>
    <row r="14" spans="1:24">
      <c r="A14" s="85"/>
      <c r="B14" s="85">
        <v>26</v>
      </c>
      <c r="C14" s="82">
        <v>1</v>
      </c>
      <c r="D14" s="82">
        <v>1</v>
      </c>
      <c r="E14" s="82"/>
      <c r="F14" s="83" t="s">
        <v>2523</v>
      </c>
      <c r="G14" s="83">
        <v>5</v>
      </c>
      <c r="H14" s="86">
        <v>37.15</v>
      </c>
      <c r="I14" s="86">
        <v>55.82</v>
      </c>
      <c r="J14" s="86">
        <v>57.71</v>
      </c>
      <c r="K14" s="86"/>
      <c r="L14" s="117">
        <v>145.33000000000001</v>
      </c>
      <c r="M14" s="117">
        <v>258.86</v>
      </c>
      <c r="N14" s="87">
        <v>5384090.3184528733</v>
      </c>
      <c r="O14" s="87">
        <v>421602000</v>
      </c>
      <c r="P14" s="87">
        <v>148728000</v>
      </c>
      <c r="Q14" s="87">
        <v>272874000</v>
      </c>
      <c r="R14" s="87">
        <f t="shared" si="0"/>
        <v>5384090.3184528733</v>
      </c>
      <c r="S14" s="87">
        <v>421602000</v>
      </c>
      <c r="T14" s="87">
        <f t="shared" si="1"/>
        <v>9590075.1382007208</v>
      </c>
      <c r="U14" s="87"/>
      <c r="V14" s="115" t="s">
        <v>1257</v>
      </c>
      <c r="W14" s="115" t="s">
        <v>1257</v>
      </c>
      <c r="X14" s="115" t="s">
        <v>772</v>
      </c>
    </row>
    <row r="15" spans="1:24">
      <c r="A15" s="85"/>
      <c r="B15" s="85">
        <v>26</v>
      </c>
      <c r="C15" s="82">
        <v>1</v>
      </c>
      <c r="D15" s="82">
        <v>1</v>
      </c>
      <c r="E15" s="82"/>
      <c r="F15" s="83" t="s">
        <v>2524</v>
      </c>
      <c r="G15" s="83">
        <v>5</v>
      </c>
      <c r="H15" s="86">
        <v>42.49</v>
      </c>
      <c r="I15" s="86">
        <v>65.28</v>
      </c>
      <c r="J15" s="86">
        <v>67.489999999999995</v>
      </c>
      <c r="K15" s="86"/>
      <c r="L15" s="117">
        <v>169.97</v>
      </c>
      <c r="M15" s="117">
        <v>302.74</v>
      </c>
      <c r="N15" s="87">
        <v>5266401.5763465036</v>
      </c>
      <c r="O15" s="87">
        <v>482291000</v>
      </c>
      <c r="P15" s="87">
        <v>170137000</v>
      </c>
      <c r="Q15" s="87">
        <v>312154000</v>
      </c>
      <c r="R15" s="87">
        <f t="shared" si="0"/>
        <v>5266401.5763465036</v>
      </c>
      <c r="S15" s="87">
        <v>482291000</v>
      </c>
      <c r="T15" s="87">
        <f t="shared" si="1"/>
        <v>9380187.1696366444</v>
      </c>
      <c r="U15" s="87"/>
      <c r="V15" s="115" t="s">
        <v>1257</v>
      </c>
      <c r="W15" s="115" t="s">
        <v>1257</v>
      </c>
      <c r="X15" s="115" t="s">
        <v>772</v>
      </c>
    </row>
    <row r="16" spans="1:24">
      <c r="A16" s="85"/>
      <c r="B16" s="85">
        <v>26</v>
      </c>
      <c r="C16" s="82">
        <v>1</v>
      </c>
      <c r="D16" s="82">
        <v>1</v>
      </c>
      <c r="E16" s="82"/>
      <c r="F16" s="83" t="s">
        <v>2525</v>
      </c>
      <c r="G16" s="83">
        <v>5</v>
      </c>
      <c r="H16" s="86">
        <v>42.49</v>
      </c>
      <c r="I16" s="86">
        <v>65.28</v>
      </c>
      <c r="J16" s="86">
        <v>67.489999999999995</v>
      </c>
      <c r="K16" s="86"/>
      <c r="L16" s="117">
        <v>169.97</v>
      </c>
      <c r="M16" s="117">
        <v>302.74</v>
      </c>
      <c r="N16" s="87">
        <v>5266401.5763465036</v>
      </c>
      <c r="O16" s="87">
        <v>482291000</v>
      </c>
      <c r="P16" s="87">
        <v>170137000</v>
      </c>
      <c r="Q16" s="87">
        <v>312154000</v>
      </c>
      <c r="R16" s="87">
        <f t="shared" si="0"/>
        <v>5266401.5763465036</v>
      </c>
      <c r="S16" s="87">
        <v>482291000</v>
      </c>
      <c r="T16" s="87">
        <f t="shared" si="1"/>
        <v>9380187.1696366444</v>
      </c>
      <c r="U16" s="87"/>
      <c r="V16" s="115" t="s">
        <v>1257</v>
      </c>
      <c r="W16" s="115" t="s">
        <v>1257</v>
      </c>
      <c r="X16" s="115" t="s">
        <v>772</v>
      </c>
    </row>
    <row r="17" spans="1:24">
      <c r="A17" s="85"/>
      <c r="B17" s="85">
        <v>26</v>
      </c>
      <c r="C17" s="82">
        <v>1</v>
      </c>
      <c r="D17" s="82">
        <v>1</v>
      </c>
      <c r="E17" s="82"/>
      <c r="F17" s="83" t="s">
        <v>2526</v>
      </c>
      <c r="G17" s="83">
        <v>5</v>
      </c>
      <c r="H17" s="86">
        <v>48.59</v>
      </c>
      <c r="I17" s="86">
        <v>74.66</v>
      </c>
      <c r="J17" s="86">
        <v>77.180000000000007</v>
      </c>
      <c r="K17" s="86"/>
      <c r="L17" s="117">
        <v>194.37</v>
      </c>
      <c r="M17" s="117">
        <v>346.21</v>
      </c>
      <c r="N17" s="87">
        <v>5318904.2813311843</v>
      </c>
      <c r="O17" s="87">
        <v>557041000</v>
      </c>
      <c r="P17" s="87">
        <v>196506000</v>
      </c>
      <c r="Q17" s="87">
        <v>360535000</v>
      </c>
      <c r="R17" s="87">
        <f t="shared" si="0"/>
        <v>5318904.2813311853</v>
      </c>
      <c r="S17" s="87">
        <v>557041000</v>
      </c>
      <c r="T17" s="87">
        <f t="shared" si="1"/>
        <v>9473981.8451390099</v>
      </c>
      <c r="U17" s="87"/>
      <c r="V17" s="115" t="s">
        <v>1257</v>
      </c>
      <c r="W17" s="115" t="s">
        <v>1257</v>
      </c>
      <c r="X17" s="115" t="s">
        <v>772</v>
      </c>
    </row>
    <row r="18" spans="1:24">
      <c r="A18" s="85"/>
      <c r="B18" s="85">
        <v>26</v>
      </c>
      <c r="C18" s="82">
        <v>1</v>
      </c>
      <c r="D18" s="82">
        <v>2</v>
      </c>
      <c r="E18" s="82"/>
      <c r="F18" s="83" t="s">
        <v>2528</v>
      </c>
      <c r="G18" s="83">
        <v>5</v>
      </c>
      <c r="H18" s="86">
        <v>42.31</v>
      </c>
      <c r="I18" s="86">
        <v>64.989999999999995</v>
      </c>
      <c r="J18" s="86">
        <v>67.19</v>
      </c>
      <c r="K18" s="86"/>
      <c r="L18" s="117">
        <v>169.21</v>
      </c>
      <c r="M18" s="117">
        <v>301.39</v>
      </c>
      <c r="N18" s="87">
        <v>5069338.5111791948</v>
      </c>
      <c r="O18" s="87">
        <v>462174000</v>
      </c>
      <c r="P18" s="87">
        <v>163040000</v>
      </c>
      <c r="Q18" s="87">
        <v>299134000</v>
      </c>
      <c r="R18" s="87">
        <f t="shared" si="0"/>
        <v>5069338.5111791948</v>
      </c>
      <c r="S18" s="87">
        <v>462174000</v>
      </c>
      <c r="T18" s="87">
        <f t="shared" si="1"/>
        <v>9029300.4780113325</v>
      </c>
      <c r="U18" s="87"/>
      <c r="V18" s="115" t="s">
        <v>1257</v>
      </c>
      <c r="W18" s="115" t="s">
        <v>1257</v>
      </c>
      <c r="X18" s="115" t="s">
        <v>772</v>
      </c>
    </row>
    <row r="19" spans="1:24">
      <c r="A19" s="85"/>
      <c r="B19" s="85">
        <v>26</v>
      </c>
      <c r="C19" s="82">
        <v>1</v>
      </c>
      <c r="D19" s="82">
        <v>2</v>
      </c>
      <c r="E19" s="82"/>
      <c r="F19" s="83" t="s">
        <v>2530</v>
      </c>
      <c r="G19" s="83">
        <v>5</v>
      </c>
      <c r="H19" s="86">
        <v>42.5</v>
      </c>
      <c r="I19" s="86">
        <v>65.28</v>
      </c>
      <c r="J19" s="86">
        <v>67.489999999999995</v>
      </c>
      <c r="K19" s="86"/>
      <c r="L19" s="117">
        <v>169.97</v>
      </c>
      <c r="M19" s="117">
        <v>302.74</v>
      </c>
      <c r="N19" s="87">
        <v>5069532.9762275899</v>
      </c>
      <c r="O19" s="87">
        <v>464262000</v>
      </c>
      <c r="P19" s="87">
        <v>163777000</v>
      </c>
      <c r="Q19" s="87">
        <v>300485000</v>
      </c>
      <c r="R19" s="87">
        <f t="shared" si="0"/>
        <v>5069532.9762275899</v>
      </c>
      <c r="S19" s="87">
        <v>464262000</v>
      </c>
      <c r="T19" s="87">
        <f t="shared" si="1"/>
        <v>9029537.0549105164</v>
      </c>
      <c r="U19" s="87"/>
      <c r="V19" s="115" t="s">
        <v>1257</v>
      </c>
      <c r="W19" s="115" t="s">
        <v>1257</v>
      </c>
      <c r="X19" s="115" t="s">
        <v>772</v>
      </c>
    </row>
    <row r="20" spans="1:24">
      <c r="A20" s="85"/>
      <c r="B20" s="85">
        <v>26</v>
      </c>
      <c r="C20" s="82">
        <v>1</v>
      </c>
      <c r="D20" s="82">
        <v>2</v>
      </c>
      <c r="E20" s="82"/>
      <c r="F20" s="83" t="s">
        <v>2532</v>
      </c>
      <c r="G20" s="83">
        <v>5</v>
      </c>
      <c r="H20" s="86">
        <v>42.5</v>
      </c>
      <c r="I20" s="86">
        <v>65.28</v>
      </c>
      <c r="J20" s="86">
        <v>67.489999999999995</v>
      </c>
      <c r="K20" s="86"/>
      <c r="L20" s="117">
        <v>169.97</v>
      </c>
      <c r="M20" s="117">
        <v>302.74</v>
      </c>
      <c r="N20" s="87">
        <v>5069532.9762275899</v>
      </c>
      <c r="O20" s="87">
        <v>464262000</v>
      </c>
      <c r="P20" s="87">
        <v>163777000</v>
      </c>
      <c r="Q20" s="87">
        <v>300485000</v>
      </c>
      <c r="R20" s="87">
        <f t="shared" si="0"/>
        <v>5069532.9762275899</v>
      </c>
      <c r="S20" s="87">
        <v>464262000</v>
      </c>
      <c r="T20" s="87">
        <f t="shared" si="1"/>
        <v>9029537.0549105164</v>
      </c>
      <c r="U20" s="87"/>
      <c r="V20" s="115" t="s">
        <v>1257</v>
      </c>
      <c r="W20" s="115" t="s">
        <v>1257</v>
      </c>
      <c r="X20" s="115" t="s">
        <v>772</v>
      </c>
    </row>
    <row r="21" spans="1:24">
      <c r="A21" s="85"/>
      <c r="B21" s="85">
        <v>26</v>
      </c>
      <c r="C21" s="82">
        <v>1</v>
      </c>
      <c r="D21" s="82">
        <v>2</v>
      </c>
      <c r="E21" s="82"/>
      <c r="F21" s="83" t="s">
        <v>2534</v>
      </c>
      <c r="G21" s="83">
        <v>5</v>
      </c>
      <c r="H21" s="86">
        <v>44.4</v>
      </c>
      <c r="I21" s="86">
        <v>68.209999999999994</v>
      </c>
      <c r="J21" s="86">
        <v>70.52</v>
      </c>
      <c r="K21" s="86"/>
      <c r="L21" s="117">
        <v>177.59</v>
      </c>
      <c r="M21" s="117">
        <v>316.32</v>
      </c>
      <c r="N21" s="87">
        <v>5120100.1601056783</v>
      </c>
      <c r="O21" s="87">
        <v>489926000</v>
      </c>
      <c r="P21" s="87">
        <v>172830000</v>
      </c>
      <c r="Q21" s="87">
        <v>317096000</v>
      </c>
      <c r="R21" s="87">
        <f t="shared" si="0"/>
        <v>5120100.1601056783</v>
      </c>
      <c r="S21" s="87">
        <v>489926000</v>
      </c>
      <c r="T21" s="87">
        <f t="shared" si="1"/>
        <v>9119827.0321787708</v>
      </c>
      <c r="U21" s="87"/>
      <c r="V21" s="115" t="s">
        <v>1257</v>
      </c>
      <c r="W21" s="115" t="s">
        <v>1257</v>
      </c>
      <c r="X21" s="115" t="s">
        <v>772</v>
      </c>
    </row>
    <row r="22" spans="1:24">
      <c r="A22" s="85"/>
      <c r="B22" s="85">
        <v>26</v>
      </c>
      <c r="C22" s="82">
        <v>2</v>
      </c>
      <c r="D22" s="82">
        <v>2</v>
      </c>
      <c r="E22" s="82"/>
      <c r="F22" s="83" t="s">
        <v>2536</v>
      </c>
      <c r="G22" s="83">
        <v>5</v>
      </c>
      <c r="H22" s="86">
        <v>43.56</v>
      </c>
      <c r="I22" s="86">
        <v>99.3</v>
      </c>
      <c r="J22" s="86">
        <v>62.98</v>
      </c>
      <c r="K22" s="86"/>
      <c r="L22" s="117">
        <v>174.22</v>
      </c>
      <c r="M22" s="117">
        <v>336.5</v>
      </c>
      <c r="N22" s="87">
        <v>8046163.1034101648</v>
      </c>
      <c r="O22" s="87">
        <v>819029000</v>
      </c>
      <c r="P22" s="87">
        <v>269232000</v>
      </c>
      <c r="Q22" s="87">
        <v>549797000</v>
      </c>
      <c r="R22" s="87">
        <f t="shared" si="0"/>
        <v>8046163.1034101658</v>
      </c>
      <c r="S22" s="87">
        <v>819029000</v>
      </c>
      <c r="T22" s="87">
        <f t="shared" si="1"/>
        <v>15540890.163572039</v>
      </c>
      <c r="U22" s="87"/>
      <c r="V22" s="115" t="s">
        <v>1257</v>
      </c>
      <c r="W22" s="115" t="s">
        <v>1257</v>
      </c>
      <c r="X22" s="115" t="s">
        <v>772</v>
      </c>
    </row>
    <row r="23" spans="1:24">
      <c r="A23" s="85"/>
      <c r="B23" s="85">
        <v>26</v>
      </c>
      <c r="C23" s="82">
        <v>2</v>
      </c>
      <c r="D23" s="82">
        <v>2</v>
      </c>
      <c r="E23" s="82"/>
      <c r="F23" s="83" t="s">
        <v>2538</v>
      </c>
      <c r="G23" s="83">
        <v>5</v>
      </c>
      <c r="H23" s="86">
        <v>44.53</v>
      </c>
      <c r="I23" s="86">
        <v>101.52</v>
      </c>
      <c r="J23" s="86">
        <v>64.39</v>
      </c>
      <c r="K23" s="86"/>
      <c r="L23" s="117">
        <v>178.09</v>
      </c>
      <c r="M23" s="117">
        <v>344</v>
      </c>
      <c r="N23" s="87">
        <v>11061714.395541035</v>
      </c>
      <c r="O23" s="87">
        <v>1151082000</v>
      </c>
      <c r="P23" s="87">
        <v>378386000</v>
      </c>
      <c r="Q23" s="87">
        <v>772696000</v>
      </c>
      <c r="R23" s="87">
        <f t="shared" si="0"/>
        <v>11061714.395541035</v>
      </c>
      <c r="S23" s="87">
        <v>1151082000</v>
      </c>
      <c r="T23" s="87">
        <f t="shared" si="1"/>
        <v>21366891.751732919</v>
      </c>
      <c r="U23" s="87"/>
      <c r="V23" s="115" t="s">
        <v>1257</v>
      </c>
      <c r="W23" s="115" t="s">
        <v>1257</v>
      </c>
      <c r="X23" s="115" t="s">
        <v>772</v>
      </c>
    </row>
    <row r="24" spans="1:24">
      <c r="A24" s="85"/>
      <c r="B24" s="85">
        <v>26</v>
      </c>
      <c r="C24" s="82">
        <v>2</v>
      </c>
      <c r="D24" s="82">
        <v>2</v>
      </c>
      <c r="E24" s="82"/>
      <c r="F24" s="83" t="s">
        <v>2540</v>
      </c>
      <c r="G24" s="83">
        <v>5</v>
      </c>
      <c r="H24" s="86">
        <v>47.44</v>
      </c>
      <c r="I24" s="86">
        <v>108.16</v>
      </c>
      <c r="J24" s="86">
        <v>68.599999999999994</v>
      </c>
      <c r="K24" s="86"/>
      <c r="L24" s="117">
        <v>189.74</v>
      </c>
      <c r="M24" s="117">
        <v>366.5</v>
      </c>
      <c r="N24" s="87">
        <v>12067441.624479948</v>
      </c>
      <c r="O24" s="87">
        <v>1337872000</v>
      </c>
      <c r="P24" s="87">
        <v>439787000</v>
      </c>
      <c r="Q24" s="87">
        <v>898085000</v>
      </c>
      <c r="R24" s="87">
        <f t="shared" si="0"/>
        <v>12067441.624479948</v>
      </c>
      <c r="S24" s="87">
        <v>1337872000</v>
      </c>
      <c r="T24" s="87">
        <f t="shared" si="1"/>
        <v>23309356.779655851</v>
      </c>
      <c r="U24" s="87"/>
      <c r="V24" s="115" t="s">
        <v>1257</v>
      </c>
      <c r="W24" s="115" t="s">
        <v>1257</v>
      </c>
      <c r="X24" s="115" t="s">
        <v>772</v>
      </c>
    </row>
    <row r="25" spans="1:24">
      <c r="A25" s="85"/>
      <c r="B25" s="85">
        <v>26</v>
      </c>
      <c r="C25" s="82">
        <v>1</v>
      </c>
      <c r="D25" s="82">
        <v>3</v>
      </c>
      <c r="E25" s="82"/>
      <c r="F25" s="83" t="s">
        <v>2869</v>
      </c>
      <c r="G25" s="83">
        <v>5</v>
      </c>
      <c r="H25" s="86">
        <v>42.31</v>
      </c>
      <c r="I25" s="86">
        <v>64.989999999999995</v>
      </c>
      <c r="J25" s="86">
        <v>67.19</v>
      </c>
      <c r="K25" s="86"/>
      <c r="L25" s="117">
        <v>169.21</v>
      </c>
      <c r="M25" s="117">
        <v>301.39</v>
      </c>
      <c r="N25" s="87">
        <v>4535832.4611119991</v>
      </c>
      <c r="O25" s="87">
        <v>413534000</v>
      </c>
      <c r="P25" s="87">
        <v>145882000</v>
      </c>
      <c r="Q25" s="87">
        <v>267652000</v>
      </c>
      <c r="R25" s="87">
        <f t="shared" si="0"/>
        <v>4535832.4611119991</v>
      </c>
      <c r="S25" s="87">
        <v>413534000</v>
      </c>
      <c r="T25" s="87">
        <f t="shared" si="1"/>
        <v>8079041.1054579839</v>
      </c>
      <c r="U25" s="87"/>
      <c r="V25" s="115" t="s">
        <v>1257</v>
      </c>
      <c r="W25" s="115" t="s">
        <v>1257</v>
      </c>
      <c r="X25" s="115" t="s">
        <v>772</v>
      </c>
    </row>
    <row r="26" spans="1:24">
      <c r="A26" s="85"/>
      <c r="B26" s="85">
        <v>26</v>
      </c>
      <c r="C26" s="82">
        <v>1</v>
      </c>
      <c r="D26" s="82">
        <v>3</v>
      </c>
      <c r="E26" s="82"/>
      <c r="F26" s="83" t="s">
        <v>2870</v>
      </c>
      <c r="G26" s="83">
        <v>5</v>
      </c>
      <c r="H26" s="86">
        <v>42.5</v>
      </c>
      <c r="I26" s="86">
        <v>65.28</v>
      </c>
      <c r="J26" s="86">
        <v>67.489999999999995</v>
      </c>
      <c r="K26" s="86"/>
      <c r="L26" s="117">
        <v>169.97</v>
      </c>
      <c r="M26" s="117">
        <v>302.74</v>
      </c>
      <c r="N26" s="87">
        <v>4536003.6733372388</v>
      </c>
      <c r="O26" s="87">
        <v>415402000</v>
      </c>
      <c r="P26" s="87">
        <v>146541000</v>
      </c>
      <c r="Q26" s="87">
        <v>268861000</v>
      </c>
      <c r="R26" s="87">
        <f t="shared" si="0"/>
        <v>4536003.6733372388</v>
      </c>
      <c r="S26" s="87">
        <v>415402000</v>
      </c>
      <c r="T26" s="87">
        <f t="shared" si="1"/>
        <v>8079247.8205925496</v>
      </c>
      <c r="U26" s="87"/>
      <c r="V26" s="115" t="s">
        <v>1257</v>
      </c>
      <c r="W26" s="115" t="s">
        <v>1257</v>
      </c>
      <c r="X26" s="115" t="s">
        <v>772</v>
      </c>
    </row>
    <row r="27" spans="1:24">
      <c r="A27" s="85"/>
      <c r="B27" s="85">
        <v>26</v>
      </c>
      <c r="C27" s="82">
        <v>1</v>
      </c>
      <c r="D27" s="82">
        <v>3</v>
      </c>
      <c r="E27" s="82"/>
      <c r="F27" s="83" t="s">
        <v>2871</v>
      </c>
      <c r="G27" s="83">
        <v>5</v>
      </c>
      <c r="H27" s="86">
        <v>42.5</v>
      </c>
      <c r="I27" s="86">
        <v>65.28</v>
      </c>
      <c r="J27" s="86">
        <v>67.489999999999995</v>
      </c>
      <c r="K27" s="86"/>
      <c r="L27" s="117">
        <v>169.97</v>
      </c>
      <c r="M27" s="117">
        <v>302.74</v>
      </c>
      <c r="N27" s="87">
        <v>4536003.6733372388</v>
      </c>
      <c r="O27" s="87">
        <v>415402000</v>
      </c>
      <c r="P27" s="87">
        <v>146541000</v>
      </c>
      <c r="Q27" s="87">
        <v>268861000</v>
      </c>
      <c r="R27" s="87">
        <f t="shared" si="0"/>
        <v>4536003.6733372388</v>
      </c>
      <c r="S27" s="87">
        <v>415402000</v>
      </c>
      <c r="T27" s="87">
        <f t="shared" si="1"/>
        <v>8079247.8205925496</v>
      </c>
      <c r="U27" s="87"/>
      <c r="V27" s="115" t="s">
        <v>1257</v>
      </c>
      <c r="W27" s="115" t="s">
        <v>1257</v>
      </c>
      <c r="X27" s="115" t="s">
        <v>772</v>
      </c>
    </row>
    <row r="28" spans="1:24">
      <c r="A28" s="85"/>
      <c r="B28" s="85">
        <v>26</v>
      </c>
      <c r="C28" s="82">
        <v>1</v>
      </c>
      <c r="D28" s="82">
        <v>3</v>
      </c>
      <c r="E28" s="82"/>
      <c r="F28" s="83" t="s">
        <v>2872</v>
      </c>
      <c r="G28" s="83">
        <v>5</v>
      </c>
      <c r="H28" s="86">
        <v>44.4</v>
      </c>
      <c r="I28" s="86">
        <v>68.2</v>
      </c>
      <c r="J28" s="86">
        <v>70.510000000000005</v>
      </c>
      <c r="K28" s="86"/>
      <c r="L28" s="117">
        <v>177.57</v>
      </c>
      <c r="M28" s="117">
        <v>316.27999999999997</v>
      </c>
      <c r="N28" s="87">
        <v>4581650.1123076435</v>
      </c>
      <c r="O28" s="87">
        <v>438348000</v>
      </c>
      <c r="P28" s="87">
        <v>154635000</v>
      </c>
      <c r="Q28" s="87">
        <v>283713000</v>
      </c>
      <c r="R28" s="87">
        <f t="shared" si="0"/>
        <v>4581650.1123076435</v>
      </c>
      <c r="S28" s="87">
        <v>438348000</v>
      </c>
      <c r="T28" s="87">
        <f t="shared" si="1"/>
        <v>8160636.9179515755</v>
      </c>
      <c r="U28" s="87"/>
      <c r="V28" s="115" t="s">
        <v>1257</v>
      </c>
      <c r="W28" s="115" t="s">
        <v>1257</v>
      </c>
      <c r="X28" s="115" t="s">
        <v>772</v>
      </c>
    </row>
    <row r="29" spans="1:24">
      <c r="A29" s="85"/>
      <c r="B29" s="85">
        <v>26</v>
      </c>
      <c r="C29" s="82">
        <v>1</v>
      </c>
      <c r="D29" s="82">
        <v>3</v>
      </c>
      <c r="E29" s="82"/>
      <c r="F29" s="83" t="s">
        <v>2873</v>
      </c>
      <c r="G29" s="83">
        <v>5</v>
      </c>
      <c r="H29" s="86">
        <v>44.2</v>
      </c>
      <c r="I29" s="86">
        <v>67.900000000000006</v>
      </c>
      <c r="J29" s="86">
        <v>70.2</v>
      </c>
      <c r="K29" s="86"/>
      <c r="L29" s="117">
        <v>176.78</v>
      </c>
      <c r="M29" s="117">
        <v>314.88</v>
      </c>
      <c r="N29" s="87">
        <v>4508195.172344286</v>
      </c>
      <c r="O29" s="87">
        <v>429411000</v>
      </c>
      <c r="P29" s="87">
        <v>151482000</v>
      </c>
      <c r="Q29" s="87">
        <v>277929000</v>
      </c>
      <c r="R29" s="87">
        <f t="shared" si="0"/>
        <v>4508195.172344286</v>
      </c>
      <c r="S29" s="87">
        <v>429411000</v>
      </c>
      <c r="T29" s="87">
        <f t="shared" si="1"/>
        <v>8029983.5720543535</v>
      </c>
      <c r="U29" s="87"/>
      <c r="V29" s="115" t="s">
        <v>1257</v>
      </c>
      <c r="W29" s="115" t="s">
        <v>1257</v>
      </c>
      <c r="X29" s="115" t="s">
        <v>772</v>
      </c>
    </row>
    <row r="30" spans="1:24">
      <c r="A30" s="85"/>
      <c r="B30" s="85">
        <v>26</v>
      </c>
      <c r="C30" s="82">
        <v>1</v>
      </c>
      <c r="D30" s="82">
        <v>3</v>
      </c>
      <c r="E30" s="82"/>
      <c r="F30" s="83" t="s">
        <v>2874</v>
      </c>
      <c r="G30" s="83">
        <v>5</v>
      </c>
      <c r="H30" s="86">
        <v>44.59</v>
      </c>
      <c r="I30" s="86">
        <v>68.5</v>
      </c>
      <c r="J30" s="86">
        <v>70.81</v>
      </c>
      <c r="K30" s="86"/>
      <c r="L30" s="117">
        <v>178.34</v>
      </c>
      <c r="M30" s="117">
        <v>317.64999999999998</v>
      </c>
      <c r="N30" s="87">
        <v>4628078.3595438087</v>
      </c>
      <c r="O30" s="87">
        <v>444708000</v>
      </c>
      <c r="P30" s="87">
        <v>156879000</v>
      </c>
      <c r="Q30" s="87">
        <v>287829000</v>
      </c>
      <c r="R30" s="87">
        <f t="shared" si="0"/>
        <v>4628078.3595438087</v>
      </c>
      <c r="S30" s="87">
        <v>444708000</v>
      </c>
      <c r="T30" s="87">
        <f t="shared" si="1"/>
        <v>8243294.2183979526</v>
      </c>
      <c r="U30" s="87"/>
      <c r="V30" s="115" t="s">
        <v>1257</v>
      </c>
      <c r="W30" s="115" t="s">
        <v>1257</v>
      </c>
      <c r="X30" s="115" t="s">
        <v>772</v>
      </c>
    </row>
    <row r="31" spans="1:24">
      <c r="A31" s="85"/>
      <c r="B31" s="85">
        <v>26</v>
      </c>
      <c r="C31" s="82">
        <v>1</v>
      </c>
      <c r="D31" s="82">
        <v>3</v>
      </c>
      <c r="E31" s="82"/>
      <c r="F31" s="83" t="s">
        <v>2875</v>
      </c>
      <c r="G31" s="83">
        <v>5</v>
      </c>
      <c r="H31" s="86">
        <v>48.6</v>
      </c>
      <c r="I31" s="86">
        <v>74.66</v>
      </c>
      <c r="J31" s="86">
        <v>77.180000000000007</v>
      </c>
      <c r="K31" s="86"/>
      <c r="L31" s="117">
        <v>194.37</v>
      </c>
      <c r="M31" s="117">
        <v>346.21</v>
      </c>
      <c r="N31" s="87">
        <v>4627889.1066211425</v>
      </c>
      <c r="O31" s="87">
        <v>484672000</v>
      </c>
      <c r="P31" s="87">
        <v>170977000</v>
      </c>
      <c r="Q31" s="87">
        <v>313695000</v>
      </c>
      <c r="R31" s="87">
        <f t="shared" si="0"/>
        <v>4627889.1066211434</v>
      </c>
      <c r="S31" s="87">
        <v>484672000</v>
      </c>
      <c r="T31" s="87">
        <f t="shared" si="1"/>
        <v>8243152.1716484325</v>
      </c>
      <c r="U31" s="87"/>
      <c r="V31" s="115" t="s">
        <v>1257</v>
      </c>
      <c r="W31" s="115" t="s">
        <v>1257</v>
      </c>
      <c r="X31" s="115" t="s">
        <v>772</v>
      </c>
    </row>
    <row r="32" spans="1:24">
      <c r="A32" s="85"/>
      <c r="B32" s="85">
        <v>26</v>
      </c>
      <c r="C32" s="82">
        <v>1</v>
      </c>
      <c r="D32" s="82">
        <v>4</v>
      </c>
      <c r="E32" s="82"/>
      <c r="F32" s="83" t="s">
        <v>2876</v>
      </c>
      <c r="G32" s="83">
        <v>5</v>
      </c>
      <c r="H32" s="86">
        <v>42.31</v>
      </c>
      <c r="I32" s="86">
        <v>64.989999999999995</v>
      </c>
      <c r="J32" s="86">
        <v>67.19</v>
      </c>
      <c r="K32" s="86"/>
      <c r="L32" s="117">
        <v>169.21</v>
      </c>
      <c r="M32" s="117">
        <v>301.39</v>
      </c>
      <c r="N32" s="87">
        <v>4535832.4611119991</v>
      </c>
      <c r="O32" s="87">
        <v>413534000</v>
      </c>
      <c r="P32" s="87">
        <v>145882000</v>
      </c>
      <c r="Q32" s="87">
        <v>267652000</v>
      </c>
      <c r="R32" s="87">
        <f t="shared" si="0"/>
        <v>4535832.4611119991</v>
      </c>
      <c r="S32" s="87">
        <v>413534000</v>
      </c>
      <c r="T32" s="87">
        <f t="shared" si="1"/>
        <v>8079041.1054579839</v>
      </c>
      <c r="U32" s="87"/>
      <c r="V32" s="115" t="s">
        <v>1257</v>
      </c>
      <c r="W32" s="115" t="s">
        <v>1257</v>
      </c>
      <c r="X32" s="115" t="s">
        <v>772</v>
      </c>
    </row>
    <row r="33" spans="1:24">
      <c r="A33" s="85"/>
      <c r="B33" s="85">
        <v>26</v>
      </c>
      <c r="C33" s="82">
        <v>1</v>
      </c>
      <c r="D33" s="82">
        <v>4</v>
      </c>
      <c r="E33" s="82"/>
      <c r="F33" s="83" t="s">
        <v>2877</v>
      </c>
      <c r="G33" s="83">
        <v>5</v>
      </c>
      <c r="H33" s="86">
        <v>42.5</v>
      </c>
      <c r="I33" s="86">
        <v>65.28</v>
      </c>
      <c r="J33" s="86">
        <v>67.489999999999995</v>
      </c>
      <c r="K33" s="86"/>
      <c r="L33" s="117">
        <v>169.97</v>
      </c>
      <c r="M33" s="117">
        <v>302.74</v>
      </c>
      <c r="N33" s="87">
        <v>4536003.6733372388</v>
      </c>
      <c r="O33" s="87">
        <v>415402000</v>
      </c>
      <c r="P33" s="87">
        <v>146541000</v>
      </c>
      <c r="Q33" s="87">
        <v>268861000</v>
      </c>
      <c r="R33" s="87">
        <f t="shared" si="0"/>
        <v>4536003.6733372388</v>
      </c>
      <c r="S33" s="87">
        <v>415402000</v>
      </c>
      <c r="T33" s="87">
        <f t="shared" si="1"/>
        <v>8079247.8205925496</v>
      </c>
      <c r="U33" s="87"/>
      <c r="V33" s="115" t="s">
        <v>1257</v>
      </c>
      <c r="W33" s="115" t="s">
        <v>1257</v>
      </c>
      <c r="X33" s="115" t="s">
        <v>772</v>
      </c>
    </row>
    <row r="34" spans="1:24">
      <c r="A34" s="85"/>
      <c r="B34" s="85">
        <v>26</v>
      </c>
      <c r="C34" s="82">
        <v>1</v>
      </c>
      <c r="D34" s="82">
        <v>4</v>
      </c>
      <c r="E34" s="82"/>
      <c r="F34" s="83" t="s">
        <v>2878</v>
      </c>
      <c r="G34" s="83">
        <v>5</v>
      </c>
      <c r="H34" s="86">
        <v>42.5</v>
      </c>
      <c r="I34" s="86">
        <v>65.28</v>
      </c>
      <c r="J34" s="86">
        <v>67.489999999999995</v>
      </c>
      <c r="K34" s="86"/>
      <c r="L34" s="117">
        <v>169.97</v>
      </c>
      <c r="M34" s="117">
        <v>302.74</v>
      </c>
      <c r="N34" s="87">
        <v>4536003.6733372388</v>
      </c>
      <c r="O34" s="87">
        <v>415402000</v>
      </c>
      <c r="P34" s="87">
        <v>146541000</v>
      </c>
      <c r="Q34" s="87">
        <v>268861000</v>
      </c>
      <c r="R34" s="87">
        <f t="shared" si="0"/>
        <v>4536003.6733372388</v>
      </c>
      <c r="S34" s="87">
        <v>415402000</v>
      </c>
      <c r="T34" s="87">
        <f t="shared" si="1"/>
        <v>8079247.8205925496</v>
      </c>
      <c r="U34" s="87"/>
      <c r="V34" s="115" t="s">
        <v>1257</v>
      </c>
      <c r="W34" s="115" t="s">
        <v>1257</v>
      </c>
      <c r="X34" s="115" t="s">
        <v>772</v>
      </c>
    </row>
    <row r="35" spans="1:24">
      <c r="A35" s="85"/>
      <c r="B35" s="85">
        <v>26</v>
      </c>
      <c r="C35" s="82">
        <v>1</v>
      </c>
      <c r="D35" s="82">
        <v>4</v>
      </c>
      <c r="E35" s="82"/>
      <c r="F35" s="83" t="s">
        <v>2879</v>
      </c>
      <c r="G35" s="83">
        <v>5</v>
      </c>
      <c r="H35" s="86">
        <v>44.4</v>
      </c>
      <c r="I35" s="86">
        <v>68.209999999999994</v>
      </c>
      <c r="J35" s="86">
        <v>70.52</v>
      </c>
      <c r="K35" s="86"/>
      <c r="L35" s="117">
        <v>177.58</v>
      </c>
      <c r="M35" s="117">
        <v>316.31</v>
      </c>
      <c r="N35" s="87">
        <v>4581508.2024094472</v>
      </c>
      <c r="O35" s="87">
        <v>438376000</v>
      </c>
      <c r="P35" s="87">
        <v>154645000</v>
      </c>
      <c r="Q35" s="87">
        <v>283731000</v>
      </c>
      <c r="R35" s="87">
        <f t="shared" si="0"/>
        <v>4581508.2024094472</v>
      </c>
      <c r="S35" s="87">
        <v>438376000</v>
      </c>
      <c r="T35" s="87">
        <f t="shared" si="1"/>
        <v>8160698.6119165011</v>
      </c>
      <c r="U35" s="87"/>
      <c r="V35" s="115" t="s">
        <v>1257</v>
      </c>
      <c r="W35" s="115" t="s">
        <v>1257</v>
      </c>
      <c r="X35" s="115" t="s">
        <v>772</v>
      </c>
    </row>
    <row r="36" spans="1:24">
      <c r="A36" s="85"/>
      <c r="B36" s="85">
        <v>26</v>
      </c>
      <c r="C36" s="82">
        <v>1</v>
      </c>
      <c r="D36" s="82">
        <v>4</v>
      </c>
      <c r="E36" s="82"/>
      <c r="F36" s="83" t="s">
        <v>2880</v>
      </c>
      <c r="G36" s="83">
        <v>5</v>
      </c>
      <c r="H36" s="86">
        <v>41.36</v>
      </c>
      <c r="I36" s="86">
        <v>63.53</v>
      </c>
      <c r="J36" s="86">
        <v>65.69</v>
      </c>
      <c r="K36" s="86"/>
      <c r="L36" s="117">
        <v>165.41</v>
      </c>
      <c r="M36" s="117">
        <v>294.63</v>
      </c>
      <c r="N36" s="87">
        <v>4396302.6325496361</v>
      </c>
      <c r="O36" s="87">
        <v>391823000</v>
      </c>
      <c r="P36" s="87">
        <v>138223000</v>
      </c>
      <c r="Q36" s="87">
        <v>253600000</v>
      </c>
      <c r="R36" s="87">
        <f t="shared" si="0"/>
        <v>4396302.6325496361</v>
      </c>
      <c r="S36" s="87">
        <v>391823000</v>
      </c>
      <c r="T36" s="87">
        <f t="shared" si="1"/>
        <v>7830739.6446895543</v>
      </c>
      <c r="U36" s="87"/>
      <c r="V36" s="115" t="s">
        <v>1257</v>
      </c>
      <c r="W36" s="115" t="s">
        <v>1257</v>
      </c>
      <c r="X36" s="115" t="s">
        <v>772</v>
      </c>
    </row>
    <row r="37" spans="1:24">
      <c r="A37" s="85"/>
      <c r="B37" s="85">
        <v>26</v>
      </c>
      <c r="C37" s="82">
        <v>1</v>
      </c>
      <c r="D37" s="82">
        <v>4</v>
      </c>
      <c r="E37" s="82"/>
      <c r="F37" s="83" t="s">
        <v>2881</v>
      </c>
      <c r="G37" s="83">
        <v>5</v>
      </c>
      <c r="H37" s="86">
        <v>43.89</v>
      </c>
      <c r="I37" s="86">
        <v>67.430000000000007</v>
      </c>
      <c r="J37" s="86">
        <v>69.709999999999994</v>
      </c>
      <c r="K37" s="86"/>
      <c r="L37" s="117">
        <v>175.55</v>
      </c>
      <c r="M37" s="117">
        <v>312.69</v>
      </c>
      <c r="N37" s="87">
        <v>4627972.3085388867</v>
      </c>
      <c r="O37" s="87">
        <v>437754000</v>
      </c>
      <c r="P37" s="87">
        <v>154426000</v>
      </c>
      <c r="Q37" s="87">
        <v>283328000</v>
      </c>
      <c r="R37" s="87">
        <f t="shared" si="0"/>
        <v>4627972.3085388876</v>
      </c>
      <c r="S37" s="87">
        <v>437754000</v>
      </c>
      <c r="T37" s="87">
        <f t="shared" si="1"/>
        <v>8243353.2392880926</v>
      </c>
      <c r="U37" s="87"/>
      <c r="V37" s="115" t="s">
        <v>1257</v>
      </c>
      <c r="W37" s="115" t="s">
        <v>1257</v>
      </c>
      <c r="X37" s="115" t="s">
        <v>772</v>
      </c>
    </row>
    <row r="38" spans="1:24">
      <c r="A38" s="85"/>
      <c r="B38" s="85">
        <v>26</v>
      </c>
      <c r="C38" s="82">
        <v>1</v>
      </c>
      <c r="D38" s="82">
        <v>4</v>
      </c>
      <c r="E38" s="82"/>
      <c r="F38" s="83" t="s">
        <v>2882</v>
      </c>
      <c r="G38" s="83">
        <v>5</v>
      </c>
      <c r="H38" s="86">
        <v>42.5</v>
      </c>
      <c r="I38" s="86">
        <v>65.28</v>
      </c>
      <c r="J38" s="86">
        <v>67.489999999999995</v>
      </c>
      <c r="K38" s="86"/>
      <c r="L38" s="117">
        <v>169.97</v>
      </c>
      <c r="M38" s="117">
        <v>302.74</v>
      </c>
      <c r="N38" s="87">
        <v>4628033.6562426807</v>
      </c>
      <c r="O38" s="87">
        <v>423830000</v>
      </c>
      <c r="P38" s="87">
        <v>149513000</v>
      </c>
      <c r="Q38" s="87">
        <v>274317000</v>
      </c>
      <c r="R38" s="87">
        <f t="shared" si="0"/>
        <v>4628033.6562426807</v>
      </c>
      <c r="S38" s="87">
        <v>423830000</v>
      </c>
      <c r="T38" s="87">
        <f t="shared" si="1"/>
        <v>8243165.9062829269</v>
      </c>
      <c r="U38" s="87"/>
      <c r="V38" s="115" t="s">
        <v>1257</v>
      </c>
      <c r="W38" s="115" t="s">
        <v>1257</v>
      </c>
      <c r="X38" s="115" t="s">
        <v>772</v>
      </c>
    </row>
    <row r="39" spans="1:24">
      <c r="A39" s="85"/>
      <c r="B39" s="85">
        <v>26</v>
      </c>
      <c r="C39" s="82">
        <v>1</v>
      </c>
      <c r="D39" s="82">
        <v>4</v>
      </c>
      <c r="E39" s="82"/>
      <c r="F39" s="83" t="s">
        <v>2883</v>
      </c>
      <c r="G39" s="83">
        <v>5</v>
      </c>
      <c r="H39" s="86">
        <v>48.6</v>
      </c>
      <c r="I39" s="86">
        <v>74.66</v>
      </c>
      <c r="J39" s="86">
        <v>77.180000000000007</v>
      </c>
      <c r="K39" s="86"/>
      <c r="L39" s="117">
        <v>194.37</v>
      </c>
      <c r="M39" s="117">
        <v>346.21</v>
      </c>
      <c r="N39" s="87">
        <v>4674151.5742726251</v>
      </c>
      <c r="O39" s="87">
        <v>489517000</v>
      </c>
      <c r="P39" s="87">
        <v>172686000</v>
      </c>
      <c r="Q39" s="87">
        <v>316831000</v>
      </c>
      <c r="R39" s="87">
        <f t="shared" si="0"/>
        <v>4674151.5742726261</v>
      </c>
      <c r="S39" s="87">
        <v>489517000</v>
      </c>
      <c r="T39" s="87">
        <f t="shared" si="1"/>
        <v>8325554.4401344117</v>
      </c>
      <c r="U39" s="87"/>
      <c r="V39" s="115" t="s">
        <v>1257</v>
      </c>
      <c r="W39" s="115" t="s">
        <v>1257</v>
      </c>
      <c r="X39" s="115" t="s">
        <v>772</v>
      </c>
    </row>
    <row r="40" spans="1:24">
      <c r="A40" s="85"/>
      <c r="B40" s="85">
        <v>26</v>
      </c>
      <c r="C40" s="82">
        <v>1</v>
      </c>
      <c r="D40" s="82">
        <v>5</v>
      </c>
      <c r="E40" s="82"/>
      <c r="F40" s="83" t="s">
        <v>2884</v>
      </c>
      <c r="G40" s="83">
        <v>5</v>
      </c>
      <c r="H40" s="86">
        <v>42.31</v>
      </c>
      <c r="I40" s="86">
        <v>64.989999999999995</v>
      </c>
      <c r="J40" s="86">
        <v>67.19</v>
      </c>
      <c r="K40" s="86"/>
      <c r="L40" s="117">
        <v>169.21</v>
      </c>
      <c r="M40" s="117">
        <v>301.39</v>
      </c>
      <c r="N40" s="87">
        <v>4679541.2659635702</v>
      </c>
      <c r="O40" s="87">
        <v>426636000</v>
      </c>
      <c r="P40" s="87">
        <v>150503000</v>
      </c>
      <c r="Q40" s="87">
        <v>276133000</v>
      </c>
      <c r="R40" s="87">
        <f t="shared" si="0"/>
        <v>4679541.2659635702</v>
      </c>
      <c r="S40" s="87">
        <v>426636000</v>
      </c>
      <c r="T40" s="87">
        <f t="shared" si="1"/>
        <v>8335009.4093065439</v>
      </c>
      <c r="U40" s="87"/>
      <c r="V40" s="115" t="s">
        <v>1257</v>
      </c>
      <c r="W40" s="115" t="s">
        <v>1257</v>
      </c>
      <c r="X40" s="115" t="s">
        <v>772</v>
      </c>
    </row>
    <row r="41" spans="1:24">
      <c r="A41" s="85"/>
      <c r="B41" s="85">
        <v>26</v>
      </c>
      <c r="C41" s="82">
        <v>1</v>
      </c>
      <c r="D41" s="82">
        <v>5</v>
      </c>
      <c r="E41" s="82"/>
      <c r="F41" s="83" t="s">
        <v>2885</v>
      </c>
      <c r="G41" s="83">
        <v>5</v>
      </c>
      <c r="H41" s="86">
        <v>42.5</v>
      </c>
      <c r="I41" s="86">
        <v>65.28</v>
      </c>
      <c r="J41" s="86">
        <v>67.489999999999995</v>
      </c>
      <c r="K41" s="86"/>
      <c r="L41" s="117">
        <v>169.97</v>
      </c>
      <c r="M41" s="117">
        <v>302.74</v>
      </c>
      <c r="N41" s="87">
        <v>4679715.8951002331</v>
      </c>
      <c r="O41" s="87">
        <v>428563000</v>
      </c>
      <c r="P41" s="87">
        <v>151183000</v>
      </c>
      <c r="Q41" s="87">
        <v>277380000</v>
      </c>
      <c r="R41" s="87">
        <f t="shared" si="0"/>
        <v>4679715.8951002331</v>
      </c>
      <c r="S41" s="87">
        <v>428563000</v>
      </c>
      <c r="T41" s="87">
        <f t="shared" si="1"/>
        <v>8335219.0979740229</v>
      </c>
      <c r="U41" s="87"/>
      <c r="V41" s="115" t="s">
        <v>1257</v>
      </c>
      <c r="W41" s="115" t="s">
        <v>1257</v>
      </c>
      <c r="X41" s="115" t="s">
        <v>772</v>
      </c>
    </row>
    <row r="42" spans="1:24">
      <c r="A42" s="85"/>
      <c r="B42" s="85">
        <v>26</v>
      </c>
      <c r="C42" s="82">
        <v>1</v>
      </c>
      <c r="D42" s="82">
        <v>5</v>
      </c>
      <c r="E42" s="82"/>
      <c r="F42" s="83" t="s">
        <v>2886</v>
      </c>
      <c r="G42" s="83">
        <v>5</v>
      </c>
      <c r="H42" s="86">
        <v>42.5</v>
      </c>
      <c r="I42" s="86">
        <v>65.28</v>
      </c>
      <c r="J42" s="86">
        <v>67.489999999999995</v>
      </c>
      <c r="K42" s="86"/>
      <c r="L42" s="117">
        <v>169.97</v>
      </c>
      <c r="M42" s="117">
        <v>302.74</v>
      </c>
      <c r="N42" s="87">
        <v>4679715.8951002331</v>
      </c>
      <c r="O42" s="87">
        <v>428563000</v>
      </c>
      <c r="P42" s="87">
        <v>151183000</v>
      </c>
      <c r="Q42" s="87">
        <v>277380000</v>
      </c>
      <c r="R42" s="87">
        <f t="shared" si="0"/>
        <v>4679715.8951002331</v>
      </c>
      <c r="S42" s="87">
        <v>428563000</v>
      </c>
      <c r="T42" s="87">
        <f t="shared" si="1"/>
        <v>8335219.0979740229</v>
      </c>
      <c r="U42" s="87"/>
      <c r="V42" s="115" t="s">
        <v>1257</v>
      </c>
      <c r="W42" s="115" t="s">
        <v>1257</v>
      </c>
      <c r="X42" s="115" t="s">
        <v>772</v>
      </c>
    </row>
    <row r="43" spans="1:24">
      <c r="A43" s="85"/>
      <c r="B43" s="85">
        <v>26</v>
      </c>
      <c r="C43" s="82">
        <v>1</v>
      </c>
      <c r="D43" s="82">
        <v>5</v>
      </c>
      <c r="E43" s="82"/>
      <c r="F43" s="83" t="s">
        <v>2887</v>
      </c>
      <c r="G43" s="83">
        <v>5</v>
      </c>
      <c r="H43" s="86">
        <v>44.4</v>
      </c>
      <c r="I43" s="86">
        <v>68.209999999999994</v>
      </c>
      <c r="J43" s="86">
        <v>70.52</v>
      </c>
      <c r="K43" s="86"/>
      <c r="L43" s="117">
        <v>177.58</v>
      </c>
      <c r="M43" s="117">
        <v>316.31</v>
      </c>
      <c r="N43" s="87">
        <v>4726203.5804920951</v>
      </c>
      <c r="O43" s="87">
        <v>452221000</v>
      </c>
      <c r="P43" s="87">
        <v>159529000</v>
      </c>
      <c r="Q43" s="87">
        <v>292692000</v>
      </c>
      <c r="R43" s="87">
        <f t="shared" si="0"/>
        <v>4726203.5804920951</v>
      </c>
      <c r="S43" s="87">
        <v>452221000</v>
      </c>
      <c r="T43" s="87">
        <f t="shared" si="1"/>
        <v>8418433.6892975252</v>
      </c>
      <c r="U43" s="87"/>
      <c r="V43" s="115" t="s">
        <v>1257</v>
      </c>
      <c r="W43" s="115" t="s">
        <v>1257</v>
      </c>
      <c r="X43" s="115" t="s">
        <v>772</v>
      </c>
    </row>
    <row r="44" spans="1:24">
      <c r="A44" s="85"/>
      <c r="B44" s="85">
        <v>26</v>
      </c>
      <c r="C44" s="82">
        <v>1</v>
      </c>
      <c r="D44" s="82">
        <v>5</v>
      </c>
      <c r="E44" s="82"/>
      <c r="F44" s="83" t="s">
        <v>2888</v>
      </c>
      <c r="G44" s="83">
        <v>5</v>
      </c>
      <c r="H44" s="86">
        <v>41.36</v>
      </c>
      <c r="I44" s="86">
        <v>63.53</v>
      </c>
      <c r="J44" s="86">
        <v>65.69</v>
      </c>
      <c r="K44" s="86"/>
      <c r="L44" s="117">
        <v>165.41</v>
      </c>
      <c r="M44" s="117">
        <v>294.63</v>
      </c>
      <c r="N44" s="87">
        <v>4535084.3458793955</v>
      </c>
      <c r="O44" s="87">
        <v>404192000</v>
      </c>
      <c r="P44" s="87">
        <v>142586000</v>
      </c>
      <c r="Q44" s="87">
        <v>261606000</v>
      </c>
      <c r="R44" s="87">
        <f t="shared" si="0"/>
        <v>4535084.3458793955</v>
      </c>
      <c r="S44" s="87">
        <v>404192000</v>
      </c>
      <c r="T44" s="87">
        <f t="shared" si="1"/>
        <v>8077939.0655126432</v>
      </c>
      <c r="U44" s="87"/>
      <c r="V44" s="115" t="s">
        <v>1257</v>
      </c>
      <c r="W44" s="115" t="s">
        <v>1257</v>
      </c>
      <c r="X44" s="115" t="s">
        <v>772</v>
      </c>
    </row>
    <row r="45" spans="1:24">
      <c r="A45" s="85"/>
      <c r="B45" s="85">
        <v>26</v>
      </c>
      <c r="C45" s="82">
        <v>1</v>
      </c>
      <c r="D45" s="82">
        <v>5</v>
      </c>
      <c r="E45" s="82"/>
      <c r="F45" s="83" t="s">
        <v>2889</v>
      </c>
      <c r="G45" s="83">
        <v>5</v>
      </c>
      <c r="H45" s="86">
        <v>43.89</v>
      </c>
      <c r="I45" s="86">
        <v>67.430000000000007</v>
      </c>
      <c r="J45" s="86">
        <v>69.709999999999994</v>
      </c>
      <c r="K45" s="86"/>
      <c r="L45" s="117">
        <v>175.55</v>
      </c>
      <c r="M45" s="117">
        <v>312.69</v>
      </c>
      <c r="N45" s="87">
        <v>4774152.5218782676</v>
      </c>
      <c r="O45" s="87">
        <v>451581000</v>
      </c>
      <c r="P45" s="87">
        <v>159304000</v>
      </c>
      <c r="Q45" s="87">
        <v>292277000</v>
      </c>
      <c r="R45" s="87">
        <f t="shared" si="0"/>
        <v>4774152.5218782686</v>
      </c>
      <c r="S45" s="87">
        <v>451581000</v>
      </c>
      <c r="T45" s="87">
        <f t="shared" si="1"/>
        <v>8503729.7184056714</v>
      </c>
      <c r="U45" s="87"/>
      <c r="V45" s="115" t="s">
        <v>1257</v>
      </c>
      <c r="W45" s="115" t="s">
        <v>1257</v>
      </c>
      <c r="X45" s="115" t="s">
        <v>772</v>
      </c>
    </row>
    <row r="46" spans="1:24">
      <c r="A46" s="85"/>
      <c r="B46" s="85">
        <v>26</v>
      </c>
      <c r="C46" s="82">
        <v>1</v>
      </c>
      <c r="D46" s="82">
        <v>5</v>
      </c>
      <c r="E46" s="82"/>
      <c r="F46" s="83" t="s">
        <v>2890</v>
      </c>
      <c r="G46" s="83">
        <v>5</v>
      </c>
      <c r="H46" s="86">
        <v>42.5</v>
      </c>
      <c r="I46" s="86">
        <v>65.28</v>
      </c>
      <c r="J46" s="86">
        <v>67.489999999999995</v>
      </c>
      <c r="K46" s="86"/>
      <c r="L46" s="117">
        <v>169.97</v>
      </c>
      <c r="M46" s="117">
        <v>302.74</v>
      </c>
      <c r="N46" s="87">
        <v>4774213.6967214588</v>
      </c>
      <c r="O46" s="87">
        <v>437217000</v>
      </c>
      <c r="P46" s="87">
        <v>154236000</v>
      </c>
      <c r="Q46" s="87">
        <v>282981000</v>
      </c>
      <c r="R46" s="87">
        <f t="shared" si="0"/>
        <v>4774213.6967214588</v>
      </c>
      <c r="S46" s="87">
        <v>437217000</v>
      </c>
      <c r="T46" s="87">
        <f t="shared" si="1"/>
        <v>8503532.7089807298</v>
      </c>
      <c r="U46" s="87"/>
      <c r="V46" s="115" t="s">
        <v>1257</v>
      </c>
      <c r="W46" s="115" t="s">
        <v>1257</v>
      </c>
      <c r="X46" s="115" t="s">
        <v>772</v>
      </c>
    </row>
    <row r="47" spans="1:24">
      <c r="A47" s="85"/>
      <c r="B47" s="85">
        <v>26</v>
      </c>
      <c r="C47" s="82">
        <v>1</v>
      </c>
      <c r="D47" s="82">
        <v>5</v>
      </c>
      <c r="E47" s="82"/>
      <c r="F47" s="83" t="s">
        <v>2891</v>
      </c>
      <c r="G47" s="83">
        <v>5</v>
      </c>
      <c r="H47" s="86">
        <v>48.6</v>
      </c>
      <c r="I47" s="86">
        <v>74.66</v>
      </c>
      <c r="J47" s="86">
        <v>77.180000000000007</v>
      </c>
      <c r="K47" s="86"/>
      <c r="L47" s="117">
        <v>194.37</v>
      </c>
      <c r="M47" s="117">
        <v>346.21</v>
      </c>
      <c r="N47" s="87">
        <v>4726324.5615270529</v>
      </c>
      <c r="O47" s="87">
        <v>494981000</v>
      </c>
      <c r="P47" s="87">
        <v>174613000</v>
      </c>
      <c r="Q47" s="87">
        <v>320368000</v>
      </c>
      <c r="R47" s="87">
        <f t="shared" si="0"/>
        <v>4726324.5615270529</v>
      </c>
      <c r="S47" s="87">
        <v>494981000</v>
      </c>
      <c r="T47" s="87">
        <f t="shared" si="1"/>
        <v>8418484.4700636975</v>
      </c>
      <c r="U47" s="87"/>
      <c r="V47" s="115" t="s">
        <v>1257</v>
      </c>
      <c r="W47" s="115" t="s">
        <v>1257</v>
      </c>
      <c r="X47" s="115" t="s">
        <v>772</v>
      </c>
    </row>
    <row r="48" spans="1:24">
      <c r="A48" s="85"/>
      <c r="B48" s="85">
        <v>26</v>
      </c>
      <c r="C48" s="82">
        <v>1</v>
      </c>
      <c r="D48" s="82">
        <v>6</v>
      </c>
      <c r="E48" s="82"/>
      <c r="F48" s="83" t="s">
        <v>2892</v>
      </c>
      <c r="G48" s="83">
        <v>5</v>
      </c>
      <c r="H48" s="86">
        <v>83.1</v>
      </c>
      <c r="I48" s="86">
        <v>127.65</v>
      </c>
      <c r="J48" s="86">
        <v>119.66</v>
      </c>
      <c r="K48" s="86"/>
      <c r="L48" s="117">
        <v>332.35</v>
      </c>
      <c r="M48" s="117">
        <v>579.66</v>
      </c>
      <c r="N48" s="87">
        <v>5205148.7577642407</v>
      </c>
      <c r="O48" s="87">
        <v>912708000</v>
      </c>
      <c r="P48" s="87">
        <v>321930952.50702119</v>
      </c>
      <c r="Q48" s="87">
        <v>590777047.49297881</v>
      </c>
      <c r="R48" s="87">
        <f t="shared" si="0"/>
        <v>5205148.7577642407</v>
      </c>
      <c r="S48" s="87">
        <v>912708000</v>
      </c>
      <c r="T48" s="87">
        <f t="shared" si="1"/>
        <v>9078430.9581032638</v>
      </c>
      <c r="U48" s="87"/>
      <c r="V48" s="115" t="s">
        <v>1257</v>
      </c>
      <c r="W48" s="115" t="s">
        <v>1257</v>
      </c>
      <c r="X48" s="115" t="s">
        <v>772</v>
      </c>
    </row>
    <row r="49" spans="1:24">
      <c r="A49" s="85"/>
      <c r="B49" s="85">
        <v>26</v>
      </c>
      <c r="C49" s="82">
        <v>1</v>
      </c>
      <c r="D49" s="82">
        <v>6</v>
      </c>
      <c r="E49" s="82"/>
      <c r="F49" s="83" t="s">
        <v>2893</v>
      </c>
      <c r="G49" s="83">
        <v>5</v>
      </c>
      <c r="H49" s="86">
        <v>42.5</v>
      </c>
      <c r="I49" s="86">
        <v>65.28</v>
      </c>
      <c r="J49" s="86">
        <v>61.2</v>
      </c>
      <c r="K49" s="86"/>
      <c r="L49" s="117">
        <v>169.97</v>
      </c>
      <c r="M49" s="117">
        <v>296.45</v>
      </c>
      <c r="N49" s="87">
        <v>4679506.3903575223</v>
      </c>
      <c r="O49" s="87">
        <v>419640000</v>
      </c>
      <c r="P49" s="87">
        <v>148015690.57140547</v>
      </c>
      <c r="Q49" s="87">
        <v>271624309.42859453</v>
      </c>
      <c r="R49" s="87">
        <f t="shared" si="0"/>
        <v>4679506.3903575223</v>
      </c>
      <c r="S49" s="87">
        <v>419640000</v>
      </c>
      <c r="T49" s="87">
        <f t="shared" si="1"/>
        <v>8161673.6448872602</v>
      </c>
      <c r="U49" s="87"/>
      <c r="V49" s="115" t="s">
        <v>1257</v>
      </c>
      <c r="W49" s="115" t="s">
        <v>1257</v>
      </c>
      <c r="X49" s="115" t="s">
        <v>772</v>
      </c>
    </row>
    <row r="50" spans="1:24">
      <c r="A50" s="85"/>
      <c r="B50" s="85">
        <v>26</v>
      </c>
      <c r="C50" s="82">
        <v>1</v>
      </c>
      <c r="D50" s="82">
        <v>6</v>
      </c>
      <c r="E50" s="82"/>
      <c r="F50" s="83" t="s">
        <v>2894</v>
      </c>
      <c r="G50" s="83">
        <v>5</v>
      </c>
      <c r="H50" s="86">
        <v>42.5</v>
      </c>
      <c r="I50" s="86">
        <v>65.28</v>
      </c>
      <c r="J50" s="86">
        <v>61.2</v>
      </c>
      <c r="K50" s="86"/>
      <c r="L50" s="117">
        <v>169.97</v>
      </c>
      <c r="M50" s="117">
        <v>296.45</v>
      </c>
      <c r="N50" s="87">
        <v>4679506.3903575223</v>
      </c>
      <c r="O50" s="87">
        <v>419640000</v>
      </c>
      <c r="P50" s="87">
        <v>148015690.57140547</v>
      </c>
      <c r="Q50" s="87">
        <v>271624309.42859453</v>
      </c>
      <c r="R50" s="87">
        <f t="shared" si="0"/>
        <v>4679506.3903575223</v>
      </c>
      <c r="S50" s="87">
        <v>419640000</v>
      </c>
      <c r="T50" s="87">
        <f t="shared" si="1"/>
        <v>8161673.6448872602</v>
      </c>
      <c r="U50" s="87"/>
      <c r="V50" s="115" t="s">
        <v>1257</v>
      </c>
      <c r="W50" s="115" t="s">
        <v>1257</v>
      </c>
      <c r="X50" s="115" t="s">
        <v>772</v>
      </c>
    </row>
    <row r="51" spans="1:24">
      <c r="A51" s="85"/>
      <c r="B51" s="85">
        <v>26</v>
      </c>
      <c r="C51" s="82">
        <v>1</v>
      </c>
      <c r="D51" s="82">
        <v>6</v>
      </c>
      <c r="E51" s="82"/>
      <c r="F51" s="83" t="s">
        <v>2895</v>
      </c>
      <c r="G51" s="83">
        <v>5</v>
      </c>
      <c r="H51" s="86">
        <v>42.5</v>
      </c>
      <c r="I51" s="86">
        <v>65.28</v>
      </c>
      <c r="J51" s="86">
        <v>61.2</v>
      </c>
      <c r="K51" s="86"/>
      <c r="L51" s="117">
        <v>169.97</v>
      </c>
      <c r="M51" s="117">
        <v>296.45</v>
      </c>
      <c r="N51" s="87">
        <v>4679506.3903575223</v>
      </c>
      <c r="O51" s="87">
        <v>419640000</v>
      </c>
      <c r="P51" s="87">
        <v>148015690.57140547</v>
      </c>
      <c r="Q51" s="87">
        <v>271624309.42859453</v>
      </c>
      <c r="R51" s="87">
        <f t="shared" si="0"/>
        <v>4679506.3903575223</v>
      </c>
      <c r="S51" s="87">
        <v>419640000</v>
      </c>
      <c r="T51" s="87">
        <f t="shared" si="1"/>
        <v>8161673.6448872602</v>
      </c>
      <c r="U51" s="87"/>
      <c r="V51" s="115" t="s">
        <v>1257</v>
      </c>
      <c r="W51" s="115" t="s">
        <v>1257</v>
      </c>
      <c r="X51" s="115" t="s">
        <v>772</v>
      </c>
    </row>
    <row r="52" spans="1:24">
      <c r="A52" s="85"/>
      <c r="B52" s="85">
        <v>26</v>
      </c>
      <c r="C52" s="82">
        <v>1</v>
      </c>
      <c r="D52" s="82">
        <v>6</v>
      </c>
      <c r="E52" s="82"/>
      <c r="F52" s="83" t="s">
        <v>2896</v>
      </c>
      <c r="G52" s="83">
        <v>5</v>
      </c>
      <c r="H52" s="86">
        <v>44.4</v>
      </c>
      <c r="I52" s="86">
        <v>68.209999999999994</v>
      </c>
      <c r="J52" s="86">
        <v>63.94</v>
      </c>
      <c r="K52" s="86"/>
      <c r="L52" s="117">
        <v>177.58</v>
      </c>
      <c r="M52" s="117">
        <v>309.73</v>
      </c>
      <c r="N52" s="87">
        <v>4727604.6612712275</v>
      </c>
      <c r="O52" s="87">
        <v>442945000</v>
      </c>
      <c r="P52" s="87">
        <v>156235845.15334857</v>
      </c>
      <c r="Q52" s="87">
        <v>286709154.84665143</v>
      </c>
      <c r="R52" s="87">
        <f t="shared" si="0"/>
        <v>4727604.6612712275</v>
      </c>
      <c r="S52" s="87">
        <v>442945000</v>
      </c>
      <c r="T52" s="87">
        <f t="shared" si="1"/>
        <v>8245753.9798149401</v>
      </c>
      <c r="U52" s="87"/>
      <c r="V52" s="115" t="s">
        <v>1257</v>
      </c>
      <c r="W52" s="115" t="s">
        <v>1257</v>
      </c>
      <c r="X52" s="115" t="s">
        <v>772</v>
      </c>
    </row>
    <row r="53" spans="1:24">
      <c r="A53" s="85"/>
      <c r="B53" s="85">
        <v>26</v>
      </c>
      <c r="C53" s="82">
        <v>1</v>
      </c>
      <c r="D53" s="82">
        <v>6</v>
      </c>
      <c r="E53" s="82"/>
      <c r="F53" s="83" t="s">
        <v>2897</v>
      </c>
      <c r="G53" s="83">
        <v>5</v>
      </c>
      <c r="H53" s="86">
        <v>43.89</v>
      </c>
      <c r="I53" s="86">
        <v>67.430000000000007</v>
      </c>
      <c r="J53" s="86">
        <v>63.21</v>
      </c>
      <c r="K53" s="86"/>
      <c r="L53" s="117">
        <v>175.55</v>
      </c>
      <c r="M53" s="117">
        <v>306.19</v>
      </c>
      <c r="N53" s="87">
        <v>5205540.0160706127</v>
      </c>
      <c r="O53" s="87">
        <v>482150000</v>
      </c>
      <c r="P53" s="87">
        <v>170064257.95682764</v>
      </c>
      <c r="Q53" s="87">
        <v>312085742.04317236</v>
      </c>
      <c r="R53" s="87">
        <f t="shared" si="0"/>
        <v>5205540.0160706136</v>
      </c>
      <c r="S53" s="87">
        <v>482150000</v>
      </c>
      <c r="T53" s="87">
        <f t="shared" si="1"/>
        <v>9079375.0926839132</v>
      </c>
      <c r="U53" s="87"/>
      <c r="V53" s="115" t="s">
        <v>1257</v>
      </c>
      <c r="W53" s="115" t="s">
        <v>1257</v>
      </c>
      <c r="X53" s="115" t="s">
        <v>772</v>
      </c>
    </row>
    <row r="54" spans="1:24">
      <c r="A54" s="85"/>
      <c r="B54" s="85">
        <v>26</v>
      </c>
      <c r="C54" s="82">
        <v>1</v>
      </c>
      <c r="D54" s="82">
        <v>6</v>
      </c>
      <c r="E54" s="82"/>
      <c r="F54" s="83" t="s">
        <v>2898</v>
      </c>
      <c r="G54" s="83">
        <v>5</v>
      </c>
      <c r="H54" s="86">
        <v>42.5</v>
      </c>
      <c r="I54" s="86">
        <v>65.28</v>
      </c>
      <c r="J54" s="86">
        <v>61.2</v>
      </c>
      <c r="K54" s="86"/>
      <c r="L54" s="117">
        <v>169.97</v>
      </c>
      <c r="M54" s="117">
        <v>296.45</v>
      </c>
      <c r="N54" s="87">
        <v>5205566.1414897209</v>
      </c>
      <c r="O54" s="87">
        <v>466815000</v>
      </c>
      <c r="P54" s="87">
        <v>164655286.8985098</v>
      </c>
      <c r="Q54" s="87">
        <v>302159713.1014902</v>
      </c>
      <c r="R54" s="87">
        <f t="shared" si="0"/>
        <v>5205566.1414897218</v>
      </c>
      <c r="S54" s="87">
        <v>466815000</v>
      </c>
      <c r="T54" s="87">
        <f t="shared" si="1"/>
        <v>9079190.9316033889</v>
      </c>
      <c r="U54" s="87"/>
      <c r="V54" s="115" t="s">
        <v>1257</v>
      </c>
      <c r="W54" s="115" t="s">
        <v>1257</v>
      </c>
      <c r="X54" s="115" t="s">
        <v>772</v>
      </c>
    </row>
    <row r="55" spans="1:24">
      <c r="A55" s="85"/>
      <c r="B55" s="85">
        <v>26</v>
      </c>
      <c r="C55" s="82">
        <v>1</v>
      </c>
      <c r="D55" s="82">
        <v>6</v>
      </c>
      <c r="E55" s="82"/>
      <c r="F55" s="83" t="s">
        <v>2899</v>
      </c>
      <c r="G55" s="83">
        <v>5</v>
      </c>
      <c r="H55" s="86">
        <v>42.5</v>
      </c>
      <c r="I55" s="86">
        <v>65.28</v>
      </c>
      <c r="J55" s="86">
        <v>61.2</v>
      </c>
      <c r="K55" s="86"/>
      <c r="L55" s="117">
        <v>169.97</v>
      </c>
      <c r="M55" s="117">
        <v>296.45</v>
      </c>
      <c r="N55" s="87">
        <v>5205566.1414897209</v>
      </c>
      <c r="O55" s="87">
        <v>466815000</v>
      </c>
      <c r="P55" s="87">
        <v>164655286.8985098</v>
      </c>
      <c r="Q55" s="87">
        <v>302159713.1014902</v>
      </c>
      <c r="R55" s="87">
        <f t="shared" si="0"/>
        <v>5205566.1414897218</v>
      </c>
      <c r="S55" s="87">
        <v>466815000</v>
      </c>
      <c r="T55" s="87">
        <f t="shared" si="1"/>
        <v>9079190.9316033889</v>
      </c>
      <c r="U55" s="87"/>
      <c r="V55" s="115" t="s">
        <v>1257</v>
      </c>
      <c r="W55" s="115" t="s">
        <v>1257</v>
      </c>
      <c r="X55" s="115" t="s">
        <v>772</v>
      </c>
    </row>
    <row r="56" spans="1:24">
      <c r="A56" s="85"/>
      <c r="B56" s="85">
        <v>26</v>
      </c>
      <c r="C56" s="82">
        <v>1</v>
      </c>
      <c r="D56" s="82">
        <v>6</v>
      </c>
      <c r="E56" s="82"/>
      <c r="F56" s="83" t="s">
        <v>2900</v>
      </c>
      <c r="G56" s="83">
        <v>5</v>
      </c>
      <c r="H56" s="86">
        <v>44.4</v>
      </c>
      <c r="I56" s="86">
        <v>68.209999999999994</v>
      </c>
      <c r="J56" s="86">
        <v>63.94</v>
      </c>
      <c r="K56" s="86"/>
      <c r="L56" s="117">
        <v>177.58</v>
      </c>
      <c r="M56" s="117">
        <v>309.73</v>
      </c>
      <c r="N56" s="87">
        <v>5256169.5296863467</v>
      </c>
      <c r="O56" s="87">
        <v>492468000</v>
      </c>
      <c r="P56" s="87">
        <v>173703629.54989731</v>
      </c>
      <c r="Q56" s="87">
        <v>318764370.45010269</v>
      </c>
      <c r="R56" s="87">
        <f t="shared" si="0"/>
        <v>5256169.5296863467</v>
      </c>
      <c r="S56" s="87">
        <v>492468000</v>
      </c>
      <c r="T56" s="87">
        <f t="shared" si="1"/>
        <v>9167661.833707355</v>
      </c>
      <c r="U56" s="87"/>
      <c r="V56" s="115" t="s">
        <v>1257</v>
      </c>
      <c r="W56" s="115" t="s">
        <v>1257</v>
      </c>
      <c r="X56" s="115" t="s">
        <v>772</v>
      </c>
    </row>
    <row r="57" spans="1:24">
      <c r="A57" s="85"/>
      <c r="B57" s="85">
        <v>26</v>
      </c>
      <c r="C57" s="82">
        <v>1</v>
      </c>
      <c r="D57" s="82">
        <v>6</v>
      </c>
      <c r="E57" s="82"/>
      <c r="F57" s="83" t="s">
        <v>2901</v>
      </c>
      <c r="G57" s="83">
        <v>5</v>
      </c>
      <c r="H57" s="86">
        <v>41.36</v>
      </c>
      <c r="I57" s="86">
        <v>63.53</v>
      </c>
      <c r="J57" s="86">
        <v>59.55</v>
      </c>
      <c r="K57" s="86"/>
      <c r="L57" s="117">
        <v>165.4</v>
      </c>
      <c r="M57" s="117">
        <v>288.48</v>
      </c>
      <c r="N57" s="87">
        <v>4532104.4356742436</v>
      </c>
      <c r="O57" s="87">
        <v>395495000</v>
      </c>
      <c r="P57" s="87">
        <v>139499250.64945671</v>
      </c>
      <c r="Q57" s="87">
        <v>255995749.35054329</v>
      </c>
      <c r="R57" s="87">
        <f t="shared" si="0"/>
        <v>4532104.4356742436</v>
      </c>
      <c r="S57" s="87">
        <v>395495000</v>
      </c>
      <c r="T57" s="87">
        <f t="shared" si="1"/>
        <v>7904603.9153766967</v>
      </c>
      <c r="U57" s="87"/>
      <c r="V57" s="115" t="s">
        <v>1257</v>
      </c>
      <c r="W57" s="115" t="s">
        <v>1257</v>
      </c>
      <c r="X57" s="115" t="s">
        <v>772</v>
      </c>
    </row>
    <row r="58" spans="1:24">
      <c r="A58" s="85"/>
      <c r="B58" s="85">
        <v>26</v>
      </c>
      <c r="C58" s="82">
        <v>1</v>
      </c>
      <c r="D58" s="82">
        <v>6</v>
      </c>
      <c r="E58" s="82"/>
      <c r="F58" s="83" t="s">
        <v>2902</v>
      </c>
      <c r="G58" s="83">
        <v>5</v>
      </c>
      <c r="H58" s="86">
        <v>43.89</v>
      </c>
      <c r="I58" s="86">
        <v>67.430000000000007</v>
      </c>
      <c r="J58" s="86">
        <v>63.21</v>
      </c>
      <c r="K58" s="86"/>
      <c r="L58" s="117">
        <v>175.55</v>
      </c>
      <c r="M58" s="117">
        <v>306.19</v>
      </c>
      <c r="N58" s="87">
        <v>4532215.3181503732</v>
      </c>
      <c r="O58" s="87">
        <v>419785000</v>
      </c>
      <c r="P58" s="87">
        <v>148066835.06462073</v>
      </c>
      <c r="Q58" s="87">
        <v>271718164.93537927</v>
      </c>
      <c r="R58" s="87">
        <f t="shared" si="0"/>
        <v>4532215.3181503732</v>
      </c>
      <c r="S58" s="87">
        <v>419785000</v>
      </c>
      <c r="T58" s="87">
        <f t="shared" si="1"/>
        <v>7904978.6856420552</v>
      </c>
      <c r="U58" s="87"/>
      <c r="V58" s="115" t="s">
        <v>1257</v>
      </c>
      <c r="W58" s="115" t="s">
        <v>1257</v>
      </c>
      <c r="X58" s="115" t="s">
        <v>772</v>
      </c>
    </row>
    <row r="59" spans="1:24">
      <c r="A59" s="85"/>
      <c r="B59" s="85">
        <v>26</v>
      </c>
      <c r="C59" s="82">
        <v>1</v>
      </c>
      <c r="D59" s="82">
        <v>6</v>
      </c>
      <c r="E59" s="82"/>
      <c r="F59" s="83" t="s">
        <v>2903</v>
      </c>
      <c r="G59" s="83">
        <v>5</v>
      </c>
      <c r="H59" s="86">
        <v>42.5</v>
      </c>
      <c r="I59" s="86">
        <v>65.28</v>
      </c>
      <c r="J59" s="86">
        <v>61.2</v>
      </c>
      <c r="K59" s="86"/>
      <c r="L59" s="117">
        <v>169.97</v>
      </c>
      <c r="M59" s="117">
        <v>296.45</v>
      </c>
      <c r="N59" s="87">
        <v>4532243.1137607694</v>
      </c>
      <c r="O59" s="87">
        <v>406434000</v>
      </c>
      <c r="P59" s="87">
        <v>143357661.76174486</v>
      </c>
      <c r="Q59" s="87">
        <v>263076338.23825514</v>
      </c>
      <c r="R59" s="87">
        <f t="shared" si="0"/>
        <v>4532243.1137607694</v>
      </c>
      <c r="S59" s="87">
        <v>406434000</v>
      </c>
      <c r="T59" s="87">
        <f t="shared" si="1"/>
        <v>7904827.152287934</v>
      </c>
      <c r="U59" s="87"/>
      <c r="V59" s="115" t="s">
        <v>1257</v>
      </c>
      <c r="W59" s="115" t="s">
        <v>1257</v>
      </c>
      <c r="X59" s="115" t="s">
        <v>772</v>
      </c>
    </row>
    <row r="60" spans="1:24">
      <c r="A60" s="85"/>
      <c r="B60" s="85">
        <v>26</v>
      </c>
      <c r="C60" s="82">
        <v>1</v>
      </c>
      <c r="D60" s="82">
        <v>6</v>
      </c>
      <c r="E60" s="82"/>
      <c r="F60" s="83" t="s">
        <v>2904</v>
      </c>
      <c r="G60" s="83">
        <v>5</v>
      </c>
      <c r="H60" s="86">
        <v>48.6</v>
      </c>
      <c r="I60" s="86">
        <v>74.66</v>
      </c>
      <c r="J60" s="86">
        <v>69.98</v>
      </c>
      <c r="K60" s="86"/>
      <c r="L60" s="117">
        <v>194.37</v>
      </c>
      <c r="M60" s="117">
        <v>339.01</v>
      </c>
      <c r="N60" s="87">
        <v>4825211.7675653053</v>
      </c>
      <c r="O60" s="87">
        <v>494828000</v>
      </c>
      <c r="P60" s="87">
        <v>174536050.26705611</v>
      </c>
      <c r="Q60" s="87">
        <v>320291949.73294389</v>
      </c>
      <c r="R60" s="87">
        <f t="shared" si="0"/>
        <v>4825211.7675653053</v>
      </c>
      <c r="S60" s="87">
        <v>494828000</v>
      </c>
      <c r="T60" s="87">
        <f t="shared" si="1"/>
        <v>8415882.2931641415</v>
      </c>
      <c r="U60" s="87"/>
      <c r="V60" s="115" t="s">
        <v>1257</v>
      </c>
      <c r="W60" s="115" t="s">
        <v>1257</v>
      </c>
      <c r="X60" s="115" t="s">
        <v>772</v>
      </c>
    </row>
    <row r="61" spans="1:24">
      <c r="A61" s="85"/>
      <c r="B61" s="85">
        <v>26</v>
      </c>
      <c r="C61" s="82">
        <v>1</v>
      </c>
      <c r="D61" s="82">
        <v>7</v>
      </c>
      <c r="E61" s="82"/>
      <c r="F61" s="83" t="s">
        <v>2905</v>
      </c>
      <c r="G61" s="83">
        <v>5</v>
      </c>
      <c r="H61" s="86">
        <v>83.1</v>
      </c>
      <c r="I61" s="86">
        <v>127.65</v>
      </c>
      <c r="J61" s="86">
        <v>119.66</v>
      </c>
      <c r="K61" s="86"/>
      <c r="L61" s="117">
        <v>332.35</v>
      </c>
      <c r="M61" s="117">
        <v>579.66</v>
      </c>
      <c r="N61" s="87">
        <v>5256418.4818515731</v>
      </c>
      <c r="O61" s="87">
        <v>921698000</v>
      </c>
      <c r="P61" s="87">
        <v>325101911.08636761</v>
      </c>
      <c r="Q61" s="87">
        <v>596596088.91363239</v>
      </c>
      <c r="R61" s="87">
        <f t="shared" si="0"/>
        <v>5256418.4818515731</v>
      </c>
      <c r="S61" s="87">
        <v>921698000</v>
      </c>
      <c r="T61" s="87">
        <f t="shared" si="1"/>
        <v>9167851.7743044458</v>
      </c>
      <c r="U61" s="87"/>
      <c r="V61" s="115" t="s">
        <v>1257</v>
      </c>
      <c r="W61" s="115" t="s">
        <v>1257</v>
      </c>
      <c r="X61" s="115" t="s">
        <v>772</v>
      </c>
    </row>
    <row r="62" spans="1:24">
      <c r="A62" s="85"/>
      <c r="B62" s="85">
        <v>26</v>
      </c>
      <c r="C62" s="82">
        <v>1</v>
      </c>
      <c r="D62" s="82">
        <v>7</v>
      </c>
      <c r="E62" s="82"/>
      <c r="F62" s="83" t="s">
        <v>2906</v>
      </c>
      <c r="G62" s="83">
        <v>5</v>
      </c>
      <c r="H62" s="86">
        <v>42.5</v>
      </c>
      <c r="I62" s="86">
        <v>65.28</v>
      </c>
      <c r="J62" s="86">
        <v>61.2</v>
      </c>
      <c r="K62" s="86"/>
      <c r="L62" s="117">
        <v>169.97</v>
      </c>
      <c r="M62" s="117">
        <v>296.45</v>
      </c>
      <c r="N62" s="87">
        <v>4727757.806216537</v>
      </c>
      <c r="O62" s="87">
        <v>423967000</v>
      </c>
      <c r="P62" s="87">
        <v>149541912.79307753</v>
      </c>
      <c r="Q62" s="87">
        <v>274425087.20692247</v>
      </c>
      <c r="R62" s="87">
        <f t="shared" si="0"/>
        <v>4727757.806216538</v>
      </c>
      <c r="S62" s="87">
        <v>423967000</v>
      </c>
      <c r="T62" s="87">
        <f t="shared" si="1"/>
        <v>8245830.4503906136</v>
      </c>
      <c r="U62" s="87"/>
      <c r="V62" s="115" t="s">
        <v>1257</v>
      </c>
      <c r="W62" s="115" t="s">
        <v>1257</v>
      </c>
      <c r="X62" s="115" t="s">
        <v>772</v>
      </c>
    </row>
    <row r="63" spans="1:24">
      <c r="A63" s="85"/>
      <c r="B63" s="85">
        <v>26</v>
      </c>
      <c r="C63" s="82">
        <v>1</v>
      </c>
      <c r="D63" s="82">
        <v>7</v>
      </c>
      <c r="E63" s="82"/>
      <c r="F63" s="83" t="s">
        <v>2907</v>
      </c>
      <c r="G63" s="83">
        <v>5</v>
      </c>
      <c r="H63" s="86">
        <v>42.5</v>
      </c>
      <c r="I63" s="86">
        <v>65.28</v>
      </c>
      <c r="J63" s="86">
        <v>61.2</v>
      </c>
      <c r="K63" s="86"/>
      <c r="L63" s="117">
        <v>169.97</v>
      </c>
      <c r="M63" s="117">
        <v>296.45</v>
      </c>
      <c r="N63" s="87">
        <v>4727757.806216537</v>
      </c>
      <c r="O63" s="87">
        <v>423967000</v>
      </c>
      <c r="P63" s="87">
        <v>149541912.79307753</v>
      </c>
      <c r="Q63" s="87">
        <v>274425087.20692247</v>
      </c>
      <c r="R63" s="87">
        <f t="shared" si="0"/>
        <v>4727757.806216538</v>
      </c>
      <c r="S63" s="87">
        <v>423967000</v>
      </c>
      <c r="T63" s="87">
        <f t="shared" si="1"/>
        <v>8245830.4503906136</v>
      </c>
      <c r="U63" s="87"/>
      <c r="V63" s="115" t="s">
        <v>1257</v>
      </c>
      <c r="W63" s="115" t="s">
        <v>1257</v>
      </c>
      <c r="X63" s="115" t="s">
        <v>772</v>
      </c>
    </row>
    <row r="64" spans="1:24">
      <c r="A64" s="85"/>
      <c r="B64" s="85">
        <v>26</v>
      </c>
      <c r="C64" s="82">
        <v>1</v>
      </c>
      <c r="D64" s="82">
        <v>7</v>
      </c>
      <c r="E64" s="82"/>
      <c r="F64" s="83" t="s">
        <v>2908</v>
      </c>
      <c r="G64" s="83">
        <v>5</v>
      </c>
      <c r="H64" s="86">
        <v>42.5</v>
      </c>
      <c r="I64" s="86">
        <v>65.28</v>
      </c>
      <c r="J64" s="86">
        <v>61.2</v>
      </c>
      <c r="K64" s="86"/>
      <c r="L64" s="117">
        <v>169.97</v>
      </c>
      <c r="M64" s="117">
        <v>296.45</v>
      </c>
      <c r="N64" s="87">
        <v>4727757.806216537</v>
      </c>
      <c r="O64" s="87">
        <v>423967000</v>
      </c>
      <c r="P64" s="87">
        <v>149541912.79307753</v>
      </c>
      <c r="Q64" s="87">
        <v>274425087.20692247</v>
      </c>
      <c r="R64" s="87">
        <f t="shared" si="0"/>
        <v>4727757.806216538</v>
      </c>
      <c r="S64" s="87">
        <v>423967000</v>
      </c>
      <c r="T64" s="87">
        <f t="shared" si="1"/>
        <v>8245830.4503906136</v>
      </c>
      <c r="U64" s="87"/>
      <c r="V64" s="115" t="s">
        <v>1257</v>
      </c>
      <c r="W64" s="115" t="s">
        <v>1257</v>
      </c>
      <c r="X64" s="115" t="s">
        <v>772</v>
      </c>
    </row>
    <row r="65" spans="1:24">
      <c r="A65" s="85"/>
      <c r="B65" s="85">
        <v>26</v>
      </c>
      <c r="C65" s="82">
        <v>1</v>
      </c>
      <c r="D65" s="82">
        <v>7</v>
      </c>
      <c r="E65" s="82"/>
      <c r="F65" s="83" t="s">
        <v>2909</v>
      </c>
      <c r="G65" s="83">
        <v>5</v>
      </c>
      <c r="H65" s="86">
        <v>44.4</v>
      </c>
      <c r="I65" s="86">
        <v>68.209999999999994</v>
      </c>
      <c r="J65" s="86">
        <v>63.94</v>
      </c>
      <c r="K65" s="86"/>
      <c r="L65" s="117">
        <v>177.58</v>
      </c>
      <c r="M65" s="117">
        <v>309.73</v>
      </c>
      <c r="N65" s="87">
        <v>4776359.4685106967</v>
      </c>
      <c r="O65" s="87">
        <v>447513000</v>
      </c>
      <c r="P65" s="87">
        <v>157847073.04995084</v>
      </c>
      <c r="Q65" s="87">
        <v>289665926.95004916</v>
      </c>
      <c r="R65" s="87">
        <f t="shared" si="0"/>
        <v>4776359.4685106967</v>
      </c>
      <c r="S65" s="87">
        <v>447513000</v>
      </c>
      <c r="T65" s="87">
        <f t="shared" si="1"/>
        <v>8330790.7319620345</v>
      </c>
      <c r="U65" s="87"/>
      <c r="V65" s="115" t="s">
        <v>1257</v>
      </c>
      <c r="W65" s="115" t="s">
        <v>1257</v>
      </c>
      <c r="X65" s="115" t="s">
        <v>772</v>
      </c>
    </row>
    <row r="66" spans="1:24">
      <c r="A66" s="85"/>
      <c r="B66" s="85">
        <v>26</v>
      </c>
      <c r="C66" s="82">
        <v>1</v>
      </c>
      <c r="D66" s="82">
        <v>7</v>
      </c>
      <c r="E66" s="82"/>
      <c r="F66" s="83" t="s">
        <v>2910</v>
      </c>
      <c r="G66" s="83">
        <v>5</v>
      </c>
      <c r="H66" s="86">
        <v>43.89</v>
      </c>
      <c r="I66" s="86">
        <v>67.430000000000007</v>
      </c>
      <c r="J66" s="86">
        <v>63.21</v>
      </c>
      <c r="K66" s="86"/>
      <c r="L66" s="117">
        <v>175.55</v>
      </c>
      <c r="M66" s="117">
        <v>306.19</v>
      </c>
      <c r="N66" s="87">
        <v>5256812.6688473821</v>
      </c>
      <c r="O66" s="87">
        <v>486899000</v>
      </c>
      <c r="P66" s="87">
        <v>171739328.28978831</v>
      </c>
      <c r="Q66" s="87">
        <v>315159671.71021169</v>
      </c>
      <c r="R66" s="87">
        <f t="shared" si="0"/>
        <v>5256812.668847383</v>
      </c>
      <c r="S66" s="87">
        <v>486899000</v>
      </c>
      <c r="T66" s="87">
        <f t="shared" si="1"/>
        <v>9168803.5948412418</v>
      </c>
      <c r="U66" s="87"/>
      <c r="V66" s="115" t="s">
        <v>1257</v>
      </c>
      <c r="W66" s="115" t="s">
        <v>1257</v>
      </c>
      <c r="X66" s="115" t="s">
        <v>772</v>
      </c>
    </row>
    <row r="67" spans="1:24">
      <c r="A67" s="85"/>
      <c r="B67" s="85">
        <v>26</v>
      </c>
      <c r="C67" s="82">
        <v>1</v>
      </c>
      <c r="D67" s="82">
        <v>7</v>
      </c>
      <c r="E67" s="82"/>
      <c r="F67" s="83" t="s">
        <v>2911</v>
      </c>
      <c r="G67" s="83">
        <v>5</v>
      </c>
      <c r="H67" s="86">
        <v>42.5</v>
      </c>
      <c r="I67" s="86">
        <v>65.28</v>
      </c>
      <c r="J67" s="86">
        <v>61.2</v>
      </c>
      <c r="K67" s="86"/>
      <c r="L67" s="117">
        <v>169.97</v>
      </c>
      <c r="M67" s="117">
        <v>296.45</v>
      </c>
      <c r="N67" s="87">
        <v>5256828.3921723859</v>
      </c>
      <c r="O67" s="87">
        <v>471412000</v>
      </c>
      <c r="P67" s="87">
        <v>166276743.69375509</v>
      </c>
      <c r="Q67" s="87">
        <v>305135256.30624491</v>
      </c>
      <c r="R67" s="87">
        <f t="shared" ref="R67:R130" si="2">S67/(M67*0.3025)</f>
        <v>5256828.3921723869</v>
      </c>
      <c r="S67" s="87">
        <v>471412000</v>
      </c>
      <c r="T67" s="87">
        <f t="shared" ref="T67:T130" si="3">S67/(L67*0.3025)</f>
        <v>9168599.028413862</v>
      </c>
      <c r="U67" s="87"/>
      <c r="V67" s="115" t="s">
        <v>1257</v>
      </c>
      <c r="W67" s="115" t="s">
        <v>1257</v>
      </c>
      <c r="X67" s="115" t="s">
        <v>772</v>
      </c>
    </row>
    <row r="68" spans="1:24">
      <c r="A68" s="85"/>
      <c r="B68" s="85">
        <v>26</v>
      </c>
      <c r="C68" s="82">
        <v>1</v>
      </c>
      <c r="D68" s="82">
        <v>7</v>
      </c>
      <c r="E68" s="82"/>
      <c r="F68" s="83" t="s">
        <v>2912</v>
      </c>
      <c r="G68" s="83">
        <v>5</v>
      </c>
      <c r="H68" s="86">
        <v>42.5</v>
      </c>
      <c r="I68" s="86">
        <v>65.28</v>
      </c>
      <c r="J68" s="86">
        <v>61.2</v>
      </c>
      <c r="K68" s="86"/>
      <c r="L68" s="117">
        <v>169.97</v>
      </c>
      <c r="M68" s="117">
        <v>296.45</v>
      </c>
      <c r="N68" s="87">
        <v>5256828.3921723859</v>
      </c>
      <c r="O68" s="87">
        <v>471412000</v>
      </c>
      <c r="P68" s="87">
        <v>166276743.69375509</v>
      </c>
      <c r="Q68" s="87">
        <v>305135256.30624491</v>
      </c>
      <c r="R68" s="87">
        <f t="shared" si="2"/>
        <v>5256828.3921723869</v>
      </c>
      <c r="S68" s="87">
        <v>471412000</v>
      </c>
      <c r="T68" s="87">
        <f t="shared" si="3"/>
        <v>9168599.028413862</v>
      </c>
      <c r="U68" s="87"/>
      <c r="V68" s="115" t="s">
        <v>1257</v>
      </c>
      <c r="W68" s="115" t="s">
        <v>1257</v>
      </c>
      <c r="X68" s="115" t="s">
        <v>772</v>
      </c>
    </row>
    <row r="69" spans="1:24">
      <c r="A69" s="85"/>
      <c r="B69" s="85">
        <v>26</v>
      </c>
      <c r="C69" s="82">
        <v>1</v>
      </c>
      <c r="D69" s="82">
        <v>7</v>
      </c>
      <c r="E69" s="82"/>
      <c r="F69" s="83" t="s">
        <v>2913</v>
      </c>
      <c r="G69" s="83">
        <v>5</v>
      </c>
      <c r="H69" s="86">
        <v>44.4</v>
      </c>
      <c r="I69" s="86">
        <v>68.209999999999994</v>
      </c>
      <c r="J69" s="86">
        <v>63.94</v>
      </c>
      <c r="K69" s="86"/>
      <c r="L69" s="117">
        <v>177.58</v>
      </c>
      <c r="M69" s="117">
        <v>309.73</v>
      </c>
      <c r="N69" s="87">
        <v>5307934.1564620528</v>
      </c>
      <c r="O69" s="87">
        <v>497318000</v>
      </c>
      <c r="P69" s="87">
        <v>175414324.66778719</v>
      </c>
      <c r="Q69" s="87">
        <v>321903675.33221281</v>
      </c>
      <c r="R69" s="87">
        <f t="shared" si="2"/>
        <v>5307934.1564620528</v>
      </c>
      <c r="S69" s="87">
        <v>497318000</v>
      </c>
      <c r="T69" s="87">
        <f t="shared" si="3"/>
        <v>9257948.2277339324</v>
      </c>
      <c r="U69" s="87"/>
      <c r="V69" s="115" t="s">
        <v>1257</v>
      </c>
      <c r="W69" s="115" t="s">
        <v>1257</v>
      </c>
      <c r="X69" s="115" t="s">
        <v>772</v>
      </c>
    </row>
    <row r="70" spans="1:24">
      <c r="A70" s="85"/>
      <c r="B70" s="85">
        <v>26</v>
      </c>
      <c r="C70" s="82">
        <v>1</v>
      </c>
      <c r="D70" s="82">
        <v>7</v>
      </c>
      <c r="E70" s="82"/>
      <c r="F70" s="83" t="s">
        <v>2914</v>
      </c>
      <c r="G70" s="83">
        <v>5</v>
      </c>
      <c r="H70" s="86">
        <v>41.36</v>
      </c>
      <c r="I70" s="86">
        <v>63.53</v>
      </c>
      <c r="J70" s="86">
        <v>59.55</v>
      </c>
      <c r="K70" s="86"/>
      <c r="L70" s="117">
        <v>165.4</v>
      </c>
      <c r="M70" s="117">
        <v>288.48</v>
      </c>
      <c r="N70" s="87">
        <v>4579351.219042642</v>
      </c>
      <c r="O70" s="87">
        <v>399618000</v>
      </c>
      <c r="P70" s="87">
        <v>140953517.85998455</v>
      </c>
      <c r="Q70" s="87">
        <v>258664482.14001545</v>
      </c>
      <c r="R70" s="87">
        <f t="shared" si="2"/>
        <v>4579351.219042642</v>
      </c>
      <c r="S70" s="87">
        <v>399618000</v>
      </c>
      <c r="T70" s="87">
        <f t="shared" si="3"/>
        <v>7987008.704168207</v>
      </c>
      <c r="U70" s="87"/>
      <c r="V70" s="115" t="s">
        <v>1257</v>
      </c>
      <c r="W70" s="115" t="s">
        <v>1257</v>
      </c>
      <c r="X70" s="115" t="s">
        <v>772</v>
      </c>
    </row>
    <row r="71" spans="1:24">
      <c r="A71" s="85"/>
      <c r="B71" s="85">
        <v>26</v>
      </c>
      <c r="C71" s="82">
        <v>1</v>
      </c>
      <c r="D71" s="82">
        <v>7</v>
      </c>
      <c r="E71" s="82"/>
      <c r="F71" s="83" t="s">
        <v>2915</v>
      </c>
      <c r="G71" s="83">
        <v>5</v>
      </c>
      <c r="H71" s="86">
        <v>43.89</v>
      </c>
      <c r="I71" s="86">
        <v>67.430000000000007</v>
      </c>
      <c r="J71" s="86">
        <v>63.21</v>
      </c>
      <c r="K71" s="86"/>
      <c r="L71" s="117">
        <v>175.55</v>
      </c>
      <c r="M71" s="117">
        <v>306.19</v>
      </c>
      <c r="N71" s="87">
        <v>4579460.870593233</v>
      </c>
      <c r="O71" s="87">
        <v>424161000</v>
      </c>
      <c r="P71" s="87">
        <v>149610340.59779316</v>
      </c>
      <c r="Q71" s="87">
        <v>274550659.40220684</v>
      </c>
      <c r="R71" s="87">
        <f t="shared" si="2"/>
        <v>4579460.870593234</v>
      </c>
      <c r="S71" s="87">
        <v>424161000</v>
      </c>
      <c r="T71" s="87">
        <f t="shared" si="3"/>
        <v>7987383.2182679698</v>
      </c>
      <c r="U71" s="87"/>
      <c r="V71" s="115" t="s">
        <v>1257</v>
      </c>
      <c r="W71" s="115" t="s">
        <v>1257</v>
      </c>
      <c r="X71" s="115" t="s">
        <v>772</v>
      </c>
    </row>
    <row r="72" spans="1:24">
      <c r="A72" s="85"/>
      <c r="B72" s="85">
        <v>26</v>
      </c>
      <c r="C72" s="82">
        <v>1</v>
      </c>
      <c r="D72" s="82">
        <v>7</v>
      </c>
      <c r="E72" s="82"/>
      <c r="F72" s="83" t="s">
        <v>2916</v>
      </c>
      <c r="G72" s="83">
        <v>5</v>
      </c>
      <c r="H72" s="86">
        <v>42.5</v>
      </c>
      <c r="I72" s="86">
        <v>65.28</v>
      </c>
      <c r="J72" s="86">
        <v>61.2</v>
      </c>
      <c r="K72" s="86"/>
      <c r="L72" s="117">
        <v>169.97</v>
      </c>
      <c r="M72" s="117">
        <v>296.45</v>
      </c>
      <c r="N72" s="87">
        <v>4579490.9180119</v>
      </c>
      <c r="O72" s="87">
        <v>410671000</v>
      </c>
      <c r="P72" s="87">
        <v>144852139.12555918</v>
      </c>
      <c r="Q72" s="87">
        <v>265818860.87444082</v>
      </c>
      <c r="R72" s="87">
        <f t="shared" si="2"/>
        <v>4579490.918011901</v>
      </c>
      <c r="S72" s="87">
        <v>410671000</v>
      </c>
      <c r="T72" s="87">
        <f t="shared" si="3"/>
        <v>7987233.5273555806</v>
      </c>
      <c r="U72" s="87"/>
      <c r="V72" s="115" t="s">
        <v>1257</v>
      </c>
      <c r="W72" s="115" t="s">
        <v>1257</v>
      </c>
      <c r="X72" s="115" t="s">
        <v>772</v>
      </c>
    </row>
    <row r="73" spans="1:24">
      <c r="A73" s="85"/>
      <c r="B73" s="85">
        <v>26</v>
      </c>
      <c r="C73" s="82">
        <v>1</v>
      </c>
      <c r="D73" s="82">
        <v>7</v>
      </c>
      <c r="E73" s="82"/>
      <c r="F73" s="83" t="s">
        <v>2917</v>
      </c>
      <c r="G73" s="83">
        <v>5</v>
      </c>
      <c r="H73" s="86">
        <v>48.6</v>
      </c>
      <c r="I73" s="86">
        <v>74.66</v>
      </c>
      <c r="J73" s="86">
        <v>69.98</v>
      </c>
      <c r="K73" s="86"/>
      <c r="L73" s="117">
        <v>194.37</v>
      </c>
      <c r="M73" s="117">
        <v>339.01</v>
      </c>
      <c r="N73" s="87">
        <v>4874972.604967162</v>
      </c>
      <c r="O73" s="87">
        <v>499931000</v>
      </c>
      <c r="P73" s="87">
        <v>176335983.70759058</v>
      </c>
      <c r="Q73" s="87">
        <v>323595016.29240942</v>
      </c>
      <c r="R73" s="87">
        <f t="shared" si="2"/>
        <v>4874972.604967162</v>
      </c>
      <c r="S73" s="87">
        <v>499931000</v>
      </c>
      <c r="T73" s="87">
        <f t="shared" si="3"/>
        <v>8502672.546225844</v>
      </c>
      <c r="U73" s="87"/>
      <c r="V73" s="115" t="s">
        <v>1257</v>
      </c>
      <c r="W73" s="115" t="s">
        <v>1257</v>
      </c>
      <c r="X73" s="115" t="s">
        <v>772</v>
      </c>
    </row>
    <row r="74" spans="1:24">
      <c r="A74" s="85"/>
      <c r="B74" s="85">
        <v>26</v>
      </c>
      <c r="C74" s="82">
        <v>1</v>
      </c>
      <c r="D74" s="82">
        <v>8</v>
      </c>
      <c r="E74" s="82"/>
      <c r="F74" s="83" t="s">
        <v>2918</v>
      </c>
      <c r="G74" s="83">
        <v>5</v>
      </c>
      <c r="H74" s="86">
        <v>83.1</v>
      </c>
      <c r="I74" s="86">
        <v>127.65</v>
      </c>
      <c r="J74" s="86">
        <v>119.66</v>
      </c>
      <c r="K74" s="86"/>
      <c r="L74" s="117">
        <v>332.35</v>
      </c>
      <c r="M74" s="117">
        <v>579.66</v>
      </c>
      <c r="N74" s="87">
        <v>5307688.2059389045</v>
      </c>
      <c r="O74" s="87">
        <v>930688000</v>
      </c>
      <c r="P74" s="87">
        <v>328272869.66571403</v>
      </c>
      <c r="Q74" s="87">
        <v>602415130.33428597</v>
      </c>
      <c r="R74" s="87">
        <f t="shared" si="2"/>
        <v>5307688.2059389045</v>
      </c>
      <c r="S74" s="87">
        <v>930688000</v>
      </c>
      <c r="T74" s="87">
        <f t="shared" si="3"/>
        <v>9257272.5905056279</v>
      </c>
      <c r="U74" s="87"/>
      <c r="V74" s="115" t="s">
        <v>1257</v>
      </c>
      <c r="W74" s="115" t="s">
        <v>1257</v>
      </c>
      <c r="X74" s="115" t="s">
        <v>772</v>
      </c>
    </row>
    <row r="75" spans="1:24">
      <c r="A75" s="85"/>
      <c r="B75" s="85">
        <v>26</v>
      </c>
      <c r="C75" s="82">
        <v>1</v>
      </c>
      <c r="D75" s="82">
        <v>8</v>
      </c>
      <c r="E75" s="82"/>
      <c r="F75" s="83" t="s">
        <v>2919</v>
      </c>
      <c r="G75" s="83">
        <v>5</v>
      </c>
      <c r="H75" s="86">
        <v>42.5</v>
      </c>
      <c r="I75" s="86">
        <v>65.28</v>
      </c>
      <c r="J75" s="86">
        <v>61.2</v>
      </c>
      <c r="K75" s="86"/>
      <c r="L75" s="117">
        <v>169.97</v>
      </c>
      <c r="M75" s="117">
        <v>296.45</v>
      </c>
      <c r="N75" s="87">
        <v>4776522.1791195814</v>
      </c>
      <c r="O75" s="87">
        <v>428340000</v>
      </c>
      <c r="P75" s="87">
        <v>151084360.16432136</v>
      </c>
      <c r="Q75" s="87">
        <v>277255639.83567864</v>
      </c>
      <c r="R75" s="87">
        <f t="shared" si="2"/>
        <v>4776522.1791195814</v>
      </c>
      <c r="S75" s="87">
        <v>428340000</v>
      </c>
      <c r="T75" s="87">
        <f t="shared" si="3"/>
        <v>8330881.9203388831</v>
      </c>
      <c r="U75" s="87"/>
      <c r="V75" s="115" t="s">
        <v>1257</v>
      </c>
      <c r="W75" s="115" t="s">
        <v>1257</v>
      </c>
      <c r="X75" s="115" t="s">
        <v>772</v>
      </c>
    </row>
    <row r="76" spans="1:24">
      <c r="A76" s="85"/>
      <c r="B76" s="85">
        <v>26</v>
      </c>
      <c r="C76" s="82">
        <v>1</v>
      </c>
      <c r="D76" s="82">
        <v>8</v>
      </c>
      <c r="E76" s="82"/>
      <c r="F76" s="83" t="s">
        <v>2920</v>
      </c>
      <c r="G76" s="83">
        <v>5</v>
      </c>
      <c r="H76" s="86">
        <v>42.5</v>
      </c>
      <c r="I76" s="86">
        <v>65.28</v>
      </c>
      <c r="J76" s="86">
        <v>61.2</v>
      </c>
      <c r="K76" s="86"/>
      <c r="L76" s="117">
        <v>169.97</v>
      </c>
      <c r="M76" s="117">
        <v>296.45</v>
      </c>
      <c r="N76" s="87">
        <v>4776522.1791195814</v>
      </c>
      <c r="O76" s="87">
        <v>428340000</v>
      </c>
      <c r="P76" s="87">
        <v>151084360.16432136</v>
      </c>
      <c r="Q76" s="87">
        <v>277255639.83567864</v>
      </c>
      <c r="R76" s="87">
        <f t="shared" si="2"/>
        <v>4776522.1791195814</v>
      </c>
      <c r="S76" s="87">
        <v>428340000</v>
      </c>
      <c r="T76" s="87">
        <f t="shared" si="3"/>
        <v>8330881.9203388831</v>
      </c>
      <c r="U76" s="87"/>
      <c r="V76" s="115" t="s">
        <v>1257</v>
      </c>
      <c r="W76" s="115" t="s">
        <v>1257</v>
      </c>
      <c r="X76" s="115" t="s">
        <v>772</v>
      </c>
    </row>
    <row r="77" spans="1:24">
      <c r="A77" s="85"/>
      <c r="B77" s="85">
        <v>26</v>
      </c>
      <c r="C77" s="82">
        <v>1</v>
      </c>
      <c r="D77" s="82">
        <v>8</v>
      </c>
      <c r="E77" s="82"/>
      <c r="F77" s="83" t="s">
        <v>2921</v>
      </c>
      <c r="G77" s="83">
        <v>5</v>
      </c>
      <c r="H77" s="86">
        <v>42.5</v>
      </c>
      <c r="I77" s="86">
        <v>65.28</v>
      </c>
      <c r="J77" s="86">
        <v>61.2</v>
      </c>
      <c r="K77" s="86"/>
      <c r="L77" s="117">
        <v>169.97</v>
      </c>
      <c r="M77" s="117">
        <v>296.45</v>
      </c>
      <c r="N77" s="87">
        <v>4776522.1791195814</v>
      </c>
      <c r="O77" s="87">
        <v>428340000</v>
      </c>
      <c r="P77" s="87">
        <v>151084360.16432136</v>
      </c>
      <c r="Q77" s="87">
        <v>277255639.83567864</v>
      </c>
      <c r="R77" s="87">
        <f t="shared" si="2"/>
        <v>4776522.1791195814</v>
      </c>
      <c r="S77" s="87">
        <v>428340000</v>
      </c>
      <c r="T77" s="87">
        <f t="shared" si="3"/>
        <v>8330881.9203388831</v>
      </c>
      <c r="U77" s="87"/>
      <c r="V77" s="115" t="s">
        <v>1257</v>
      </c>
      <c r="W77" s="115" t="s">
        <v>1257</v>
      </c>
      <c r="X77" s="115" t="s">
        <v>772</v>
      </c>
    </row>
    <row r="78" spans="1:24">
      <c r="A78" s="85"/>
      <c r="B78" s="85">
        <v>26</v>
      </c>
      <c r="C78" s="82">
        <v>1</v>
      </c>
      <c r="D78" s="82">
        <v>8</v>
      </c>
      <c r="E78" s="82"/>
      <c r="F78" s="83" t="s">
        <v>2922</v>
      </c>
      <c r="G78" s="83">
        <v>5</v>
      </c>
      <c r="H78" s="86">
        <v>44.4</v>
      </c>
      <c r="I78" s="86">
        <v>68.209999999999994</v>
      </c>
      <c r="J78" s="86">
        <v>63.94</v>
      </c>
      <c r="K78" s="86"/>
      <c r="L78" s="117">
        <v>177.58</v>
      </c>
      <c r="M78" s="117">
        <v>309.73</v>
      </c>
      <c r="N78" s="87">
        <v>4825114.2757501667</v>
      </c>
      <c r="O78" s="87">
        <v>452081000</v>
      </c>
      <c r="P78" s="87">
        <v>159458300.94655311</v>
      </c>
      <c r="Q78" s="87">
        <v>292622699.05344689</v>
      </c>
      <c r="R78" s="87">
        <f t="shared" si="2"/>
        <v>4825114.2757501667</v>
      </c>
      <c r="S78" s="87">
        <v>452081000</v>
      </c>
      <c r="T78" s="87">
        <f t="shared" si="3"/>
        <v>8415827.4841091298</v>
      </c>
      <c r="U78" s="87"/>
      <c r="V78" s="115" t="s">
        <v>1257</v>
      </c>
      <c r="W78" s="115" t="s">
        <v>1257</v>
      </c>
      <c r="X78" s="115" t="s">
        <v>772</v>
      </c>
    </row>
    <row r="79" spans="1:24">
      <c r="A79" s="85"/>
      <c r="B79" s="85">
        <v>26</v>
      </c>
      <c r="C79" s="82">
        <v>1</v>
      </c>
      <c r="D79" s="82">
        <v>8</v>
      </c>
      <c r="E79" s="82"/>
      <c r="F79" s="83" t="s">
        <v>2923</v>
      </c>
      <c r="G79" s="83">
        <v>5</v>
      </c>
      <c r="H79" s="86">
        <v>43.89</v>
      </c>
      <c r="I79" s="86">
        <v>67.430000000000007</v>
      </c>
      <c r="J79" s="86">
        <v>63.21</v>
      </c>
      <c r="K79" s="86"/>
      <c r="L79" s="117">
        <v>175.55</v>
      </c>
      <c r="M79" s="117">
        <v>306.19</v>
      </c>
      <c r="N79" s="87">
        <v>5308085.3216241514</v>
      </c>
      <c r="O79" s="87">
        <v>491648000</v>
      </c>
      <c r="P79" s="87">
        <v>173414398.62274891</v>
      </c>
      <c r="Q79" s="87">
        <v>318233601.37725109</v>
      </c>
      <c r="R79" s="87">
        <f t="shared" si="2"/>
        <v>5308085.3216241524</v>
      </c>
      <c r="S79" s="87">
        <v>491648000</v>
      </c>
      <c r="T79" s="87">
        <f t="shared" si="3"/>
        <v>9258232.0969985705</v>
      </c>
      <c r="U79" s="87"/>
      <c r="V79" s="115" t="s">
        <v>1257</v>
      </c>
      <c r="W79" s="115" t="s">
        <v>1257</v>
      </c>
      <c r="X79" s="115" t="s">
        <v>772</v>
      </c>
    </row>
    <row r="80" spans="1:24">
      <c r="A80" s="85"/>
      <c r="B80" s="85">
        <v>26</v>
      </c>
      <c r="C80" s="82">
        <v>1</v>
      </c>
      <c r="D80" s="82">
        <v>8</v>
      </c>
      <c r="E80" s="82"/>
      <c r="F80" s="83" t="s">
        <v>2924</v>
      </c>
      <c r="G80" s="83">
        <v>5</v>
      </c>
      <c r="H80" s="86">
        <v>42.5</v>
      </c>
      <c r="I80" s="86">
        <v>65.28</v>
      </c>
      <c r="J80" s="86">
        <v>61.2</v>
      </c>
      <c r="K80" s="86"/>
      <c r="L80" s="117">
        <v>169.97</v>
      </c>
      <c r="M80" s="117">
        <v>296.45</v>
      </c>
      <c r="N80" s="87">
        <v>5308101.794095139</v>
      </c>
      <c r="O80" s="87">
        <v>476010000</v>
      </c>
      <c r="P80" s="87">
        <v>167898553.2096433</v>
      </c>
      <c r="Q80" s="87">
        <v>308111446.7903567</v>
      </c>
      <c r="R80" s="87">
        <f t="shared" si="2"/>
        <v>5308101.79409514</v>
      </c>
      <c r="S80" s="87">
        <v>476010000</v>
      </c>
      <c r="T80" s="87">
        <f t="shared" si="3"/>
        <v>9258026.5744513981</v>
      </c>
      <c r="U80" s="87"/>
      <c r="V80" s="115" t="s">
        <v>1257</v>
      </c>
      <c r="W80" s="115" t="s">
        <v>1257</v>
      </c>
      <c r="X80" s="115" t="s">
        <v>772</v>
      </c>
    </row>
    <row r="81" spans="1:24">
      <c r="A81" s="85"/>
      <c r="B81" s="85">
        <v>26</v>
      </c>
      <c r="C81" s="82">
        <v>1</v>
      </c>
      <c r="D81" s="82">
        <v>8</v>
      </c>
      <c r="E81" s="82"/>
      <c r="F81" s="83" t="s">
        <v>2925</v>
      </c>
      <c r="G81" s="83">
        <v>5</v>
      </c>
      <c r="H81" s="86">
        <v>42.5</v>
      </c>
      <c r="I81" s="86">
        <v>65.28</v>
      </c>
      <c r="J81" s="86">
        <v>61.2</v>
      </c>
      <c r="K81" s="86"/>
      <c r="L81" s="117">
        <v>169.97</v>
      </c>
      <c r="M81" s="117">
        <v>296.45</v>
      </c>
      <c r="N81" s="87">
        <v>5308101.794095139</v>
      </c>
      <c r="O81" s="87">
        <v>476010000</v>
      </c>
      <c r="P81" s="87">
        <v>167898553.2096433</v>
      </c>
      <c r="Q81" s="87">
        <v>308111446.7903567</v>
      </c>
      <c r="R81" s="87">
        <f t="shared" si="2"/>
        <v>5308101.79409514</v>
      </c>
      <c r="S81" s="87">
        <v>476010000</v>
      </c>
      <c r="T81" s="87">
        <f t="shared" si="3"/>
        <v>9258026.5744513981</v>
      </c>
      <c r="U81" s="87"/>
      <c r="V81" s="115" t="s">
        <v>1257</v>
      </c>
      <c r="W81" s="115" t="s">
        <v>1257</v>
      </c>
      <c r="X81" s="115" t="s">
        <v>772</v>
      </c>
    </row>
    <row r="82" spans="1:24">
      <c r="A82" s="85"/>
      <c r="B82" s="85">
        <v>26</v>
      </c>
      <c r="C82" s="82">
        <v>1</v>
      </c>
      <c r="D82" s="82">
        <v>8</v>
      </c>
      <c r="E82" s="82"/>
      <c r="F82" s="83" t="s">
        <v>2926</v>
      </c>
      <c r="G82" s="83">
        <v>5</v>
      </c>
      <c r="H82" s="86">
        <v>44.4</v>
      </c>
      <c r="I82" s="86">
        <v>68.209999999999994</v>
      </c>
      <c r="J82" s="86">
        <v>63.94</v>
      </c>
      <c r="K82" s="86"/>
      <c r="L82" s="117">
        <v>177.58</v>
      </c>
      <c r="M82" s="117">
        <v>309.73</v>
      </c>
      <c r="N82" s="87">
        <v>5360211.0929460553</v>
      </c>
      <c r="O82" s="87">
        <v>502216000</v>
      </c>
      <c r="P82" s="87">
        <v>177141950.37653458</v>
      </c>
      <c r="Q82" s="87">
        <v>325074049.62346542</v>
      </c>
      <c r="R82" s="87">
        <f t="shared" si="2"/>
        <v>5360211.0929460553</v>
      </c>
      <c r="S82" s="87">
        <v>502216000</v>
      </c>
      <c r="T82" s="87">
        <f t="shared" si="3"/>
        <v>9349128.1778251026</v>
      </c>
      <c r="U82" s="87"/>
      <c r="V82" s="115" t="s">
        <v>1257</v>
      </c>
      <c r="W82" s="115" t="s">
        <v>1257</v>
      </c>
      <c r="X82" s="115" t="s">
        <v>772</v>
      </c>
    </row>
    <row r="83" spans="1:24">
      <c r="A83" s="85"/>
      <c r="B83" s="85">
        <v>26</v>
      </c>
      <c r="C83" s="82">
        <v>1</v>
      </c>
      <c r="D83" s="82">
        <v>8</v>
      </c>
      <c r="E83" s="82"/>
      <c r="F83" s="83" t="s">
        <v>2927</v>
      </c>
      <c r="G83" s="83">
        <v>5</v>
      </c>
      <c r="H83" s="86">
        <v>41.36</v>
      </c>
      <c r="I83" s="86">
        <v>63.53</v>
      </c>
      <c r="J83" s="86">
        <v>59.55</v>
      </c>
      <c r="K83" s="86"/>
      <c r="L83" s="117">
        <v>165.4</v>
      </c>
      <c r="M83" s="117">
        <v>288.48</v>
      </c>
      <c r="N83" s="87">
        <v>4626093.7922562482</v>
      </c>
      <c r="O83" s="87">
        <v>403697000</v>
      </c>
      <c r="P83" s="87">
        <v>142392265.36222637</v>
      </c>
      <c r="Q83" s="87">
        <v>261304734.63777363</v>
      </c>
      <c r="R83" s="87">
        <f t="shared" si="2"/>
        <v>4626093.7922562482</v>
      </c>
      <c r="S83" s="87">
        <v>403697000</v>
      </c>
      <c r="T83" s="87">
        <f t="shared" si="3"/>
        <v>8068534.0821649488</v>
      </c>
      <c r="U83" s="87"/>
      <c r="V83" s="115" t="s">
        <v>1257</v>
      </c>
      <c r="W83" s="115" t="s">
        <v>1257</v>
      </c>
      <c r="X83" s="115" t="s">
        <v>772</v>
      </c>
    </row>
    <row r="84" spans="1:24">
      <c r="A84" s="85"/>
      <c r="B84" s="85">
        <v>26</v>
      </c>
      <c r="C84" s="82">
        <v>1</v>
      </c>
      <c r="D84" s="82">
        <v>8</v>
      </c>
      <c r="E84" s="82"/>
      <c r="F84" s="83" t="s">
        <v>2928</v>
      </c>
      <c r="G84" s="83">
        <v>5</v>
      </c>
      <c r="H84" s="86">
        <v>43.89</v>
      </c>
      <c r="I84" s="86">
        <v>67.430000000000007</v>
      </c>
      <c r="J84" s="86">
        <v>63.21</v>
      </c>
      <c r="K84" s="86"/>
      <c r="L84" s="117">
        <v>175.55</v>
      </c>
      <c r="M84" s="117">
        <v>306.19</v>
      </c>
      <c r="N84" s="87">
        <v>4626209.7833166299</v>
      </c>
      <c r="O84" s="87">
        <v>428491000</v>
      </c>
      <c r="P84" s="87">
        <v>151137620.98139381</v>
      </c>
      <c r="Q84" s="87">
        <v>277353379.01860619</v>
      </c>
      <c r="R84" s="87">
        <f t="shared" si="2"/>
        <v>4626209.7833166309</v>
      </c>
      <c r="S84" s="87">
        <v>428491000</v>
      </c>
      <c r="T84" s="87">
        <f t="shared" si="3"/>
        <v>8068921.5240884023</v>
      </c>
      <c r="U84" s="87"/>
      <c r="V84" s="115" t="s">
        <v>1257</v>
      </c>
      <c r="W84" s="115" t="s">
        <v>1257</v>
      </c>
      <c r="X84" s="115" t="s">
        <v>772</v>
      </c>
    </row>
    <row r="85" spans="1:24">
      <c r="A85" s="85"/>
      <c r="B85" s="85">
        <v>26</v>
      </c>
      <c r="C85" s="82">
        <v>1</v>
      </c>
      <c r="D85" s="82">
        <v>8</v>
      </c>
      <c r="E85" s="82"/>
      <c r="F85" s="83" t="s">
        <v>2929</v>
      </c>
      <c r="G85" s="83">
        <v>5</v>
      </c>
      <c r="H85" s="86">
        <v>42.5</v>
      </c>
      <c r="I85" s="86">
        <v>65.28</v>
      </c>
      <c r="J85" s="86">
        <v>61.2</v>
      </c>
      <c r="K85" s="86"/>
      <c r="L85" s="117">
        <v>169.97</v>
      </c>
      <c r="M85" s="117">
        <v>296.45</v>
      </c>
      <c r="N85" s="87">
        <v>4626225.765219003</v>
      </c>
      <c r="O85" s="87">
        <v>414862000</v>
      </c>
      <c r="P85" s="87">
        <v>146330391.33980179</v>
      </c>
      <c r="Q85" s="87">
        <v>268531608.66019821</v>
      </c>
      <c r="R85" s="87">
        <f t="shared" si="2"/>
        <v>4626225.7652190039</v>
      </c>
      <c r="S85" s="87">
        <v>414862000</v>
      </c>
      <c r="T85" s="87">
        <f t="shared" si="3"/>
        <v>8068745.2379783113</v>
      </c>
      <c r="U85" s="87"/>
      <c r="V85" s="115" t="s">
        <v>1257</v>
      </c>
      <c r="W85" s="115" t="s">
        <v>1257</v>
      </c>
      <c r="X85" s="115" t="s">
        <v>772</v>
      </c>
    </row>
    <row r="86" spans="1:24">
      <c r="A86" s="85"/>
      <c r="B86" s="85">
        <v>26</v>
      </c>
      <c r="C86" s="82">
        <v>1</v>
      </c>
      <c r="D86" s="82">
        <v>8</v>
      </c>
      <c r="E86" s="82"/>
      <c r="F86" s="83" t="s">
        <v>2930</v>
      </c>
      <c r="G86" s="83">
        <v>5</v>
      </c>
      <c r="H86" s="86">
        <v>48.6</v>
      </c>
      <c r="I86" s="86">
        <v>74.66</v>
      </c>
      <c r="J86" s="86">
        <v>69.98</v>
      </c>
      <c r="K86" s="86"/>
      <c r="L86" s="117">
        <v>194.37</v>
      </c>
      <c r="M86" s="117">
        <v>339.01</v>
      </c>
      <c r="N86" s="87">
        <v>4924226.3752428377</v>
      </c>
      <c r="O86" s="87">
        <v>504982000</v>
      </c>
      <c r="P86" s="87">
        <v>178117575.67469615</v>
      </c>
      <c r="Q86" s="87">
        <v>326864424.32530385</v>
      </c>
      <c r="R86" s="87">
        <f t="shared" si="2"/>
        <v>4924226.3752428377</v>
      </c>
      <c r="S86" s="87">
        <v>504982000</v>
      </c>
      <c r="T86" s="87">
        <f t="shared" si="3"/>
        <v>8588578.3992955405</v>
      </c>
      <c r="U86" s="87"/>
      <c r="V86" s="115" t="s">
        <v>1257</v>
      </c>
      <c r="W86" s="115" t="s">
        <v>1257</v>
      </c>
      <c r="X86" s="115" t="s">
        <v>772</v>
      </c>
    </row>
    <row r="87" spans="1:24">
      <c r="A87" s="85"/>
      <c r="B87" s="85">
        <v>26</v>
      </c>
      <c r="C87" s="82">
        <v>1</v>
      </c>
      <c r="D87" s="82">
        <v>9</v>
      </c>
      <c r="E87" s="82"/>
      <c r="F87" s="83" t="s">
        <v>2931</v>
      </c>
      <c r="G87" s="83">
        <v>5</v>
      </c>
      <c r="H87" s="86">
        <v>83.1</v>
      </c>
      <c r="I87" s="86">
        <v>127.65</v>
      </c>
      <c r="J87" s="86">
        <v>119.66</v>
      </c>
      <c r="K87" s="86"/>
      <c r="L87" s="117">
        <v>332.35</v>
      </c>
      <c r="M87" s="117">
        <v>579.66</v>
      </c>
      <c r="N87" s="87">
        <v>5358952.2270535901</v>
      </c>
      <c r="O87" s="87">
        <v>939677000</v>
      </c>
      <c r="P87" s="87">
        <v>331443475.52441752</v>
      </c>
      <c r="Q87" s="87">
        <v>608233524.47558248</v>
      </c>
      <c r="R87" s="87">
        <f t="shared" si="2"/>
        <v>5358952.2270535901</v>
      </c>
      <c r="S87" s="87">
        <v>939677000</v>
      </c>
      <c r="T87" s="87">
        <f t="shared" si="3"/>
        <v>9346683.460008679</v>
      </c>
      <c r="U87" s="87"/>
      <c r="V87" s="115" t="s">
        <v>1257</v>
      </c>
      <c r="W87" s="115" t="s">
        <v>1257</v>
      </c>
      <c r="X87" s="115" t="s">
        <v>772</v>
      </c>
    </row>
    <row r="88" spans="1:24">
      <c r="A88" s="85"/>
      <c r="B88" s="85">
        <v>26</v>
      </c>
      <c r="C88" s="82">
        <v>1</v>
      </c>
      <c r="D88" s="82">
        <v>9</v>
      </c>
      <c r="E88" s="82"/>
      <c r="F88" s="83" t="s">
        <v>2932</v>
      </c>
      <c r="G88" s="83">
        <v>5</v>
      </c>
      <c r="H88" s="86">
        <v>42.5</v>
      </c>
      <c r="I88" s="86">
        <v>65.28</v>
      </c>
      <c r="J88" s="86">
        <v>61.2</v>
      </c>
      <c r="K88" s="86"/>
      <c r="L88" s="117">
        <v>169.97</v>
      </c>
      <c r="M88" s="117">
        <v>296.45</v>
      </c>
      <c r="N88" s="87">
        <v>4824773.5949785961</v>
      </c>
      <c r="O88" s="87">
        <v>432667000</v>
      </c>
      <c r="P88" s="87">
        <v>152610582.38599348</v>
      </c>
      <c r="Q88" s="87">
        <v>280056417.61400652</v>
      </c>
      <c r="R88" s="87">
        <f t="shared" si="2"/>
        <v>4824773.594978597</v>
      </c>
      <c r="S88" s="87">
        <v>432667000</v>
      </c>
      <c r="T88" s="87">
        <f t="shared" si="3"/>
        <v>8415038.7258422356</v>
      </c>
      <c r="U88" s="87"/>
      <c r="V88" s="115" t="s">
        <v>1257</v>
      </c>
      <c r="W88" s="115" t="s">
        <v>1257</v>
      </c>
      <c r="X88" s="115" t="s">
        <v>772</v>
      </c>
    </row>
    <row r="89" spans="1:24">
      <c r="A89" s="85"/>
      <c r="B89" s="85">
        <v>26</v>
      </c>
      <c r="C89" s="82">
        <v>1</v>
      </c>
      <c r="D89" s="82">
        <v>9</v>
      </c>
      <c r="E89" s="82"/>
      <c r="F89" s="83" t="s">
        <v>2933</v>
      </c>
      <c r="G89" s="83">
        <v>5</v>
      </c>
      <c r="H89" s="86">
        <v>42.5</v>
      </c>
      <c r="I89" s="86">
        <v>65.28</v>
      </c>
      <c r="J89" s="86">
        <v>61.2</v>
      </c>
      <c r="K89" s="86"/>
      <c r="L89" s="117">
        <v>169.97</v>
      </c>
      <c r="M89" s="117">
        <v>296.45</v>
      </c>
      <c r="N89" s="87">
        <v>4824773.5949785961</v>
      </c>
      <c r="O89" s="87">
        <v>432667000</v>
      </c>
      <c r="P89" s="87">
        <v>152610582.38599348</v>
      </c>
      <c r="Q89" s="87">
        <v>280056417.61400652</v>
      </c>
      <c r="R89" s="87">
        <f t="shared" si="2"/>
        <v>4824773.594978597</v>
      </c>
      <c r="S89" s="87">
        <v>432667000</v>
      </c>
      <c r="T89" s="87">
        <f t="shared" si="3"/>
        <v>8415038.7258422356</v>
      </c>
      <c r="U89" s="87"/>
      <c r="V89" s="115" t="s">
        <v>1257</v>
      </c>
      <c r="W89" s="115" t="s">
        <v>1257</v>
      </c>
      <c r="X89" s="115" t="s">
        <v>772</v>
      </c>
    </row>
    <row r="90" spans="1:24">
      <c r="A90" s="85"/>
      <c r="B90" s="85">
        <v>26</v>
      </c>
      <c r="C90" s="82">
        <v>1</v>
      </c>
      <c r="D90" s="82">
        <v>9</v>
      </c>
      <c r="E90" s="82"/>
      <c r="F90" s="83" t="s">
        <v>2934</v>
      </c>
      <c r="G90" s="83">
        <v>5</v>
      </c>
      <c r="H90" s="86">
        <v>42.5</v>
      </c>
      <c r="I90" s="86">
        <v>65.28</v>
      </c>
      <c r="J90" s="86">
        <v>61.2</v>
      </c>
      <c r="K90" s="86"/>
      <c r="L90" s="117">
        <v>169.97</v>
      </c>
      <c r="M90" s="117">
        <v>296.45</v>
      </c>
      <c r="N90" s="87">
        <v>4824773.5949785961</v>
      </c>
      <c r="O90" s="87">
        <v>432667000</v>
      </c>
      <c r="P90" s="87">
        <v>152610582.38599348</v>
      </c>
      <c r="Q90" s="87">
        <v>280056417.61400652</v>
      </c>
      <c r="R90" s="87">
        <f t="shared" si="2"/>
        <v>4824773.594978597</v>
      </c>
      <c r="S90" s="87">
        <v>432667000</v>
      </c>
      <c r="T90" s="87">
        <f t="shared" si="3"/>
        <v>8415038.7258422356</v>
      </c>
      <c r="U90" s="87"/>
      <c r="V90" s="115" t="s">
        <v>1257</v>
      </c>
      <c r="W90" s="115" t="s">
        <v>1257</v>
      </c>
      <c r="X90" s="115" t="s">
        <v>772</v>
      </c>
    </row>
    <row r="91" spans="1:24">
      <c r="A91" s="85"/>
      <c r="B91" s="85">
        <v>26</v>
      </c>
      <c r="C91" s="82">
        <v>1</v>
      </c>
      <c r="D91" s="82">
        <v>9</v>
      </c>
      <c r="E91" s="82"/>
      <c r="F91" s="83" t="s">
        <v>2935</v>
      </c>
      <c r="G91" s="83">
        <v>5</v>
      </c>
      <c r="H91" s="86">
        <v>44.4</v>
      </c>
      <c r="I91" s="86">
        <v>68.209999999999994</v>
      </c>
      <c r="J91" s="86">
        <v>63.94</v>
      </c>
      <c r="K91" s="86"/>
      <c r="L91" s="117">
        <v>177.58</v>
      </c>
      <c r="M91" s="117">
        <v>309.73</v>
      </c>
      <c r="N91" s="87">
        <v>4873869.0829896368</v>
      </c>
      <c r="O91" s="87">
        <v>456649000</v>
      </c>
      <c r="P91" s="87">
        <v>161069528.84315544</v>
      </c>
      <c r="Q91" s="87">
        <v>295579471.15684456</v>
      </c>
      <c r="R91" s="87">
        <f t="shared" si="2"/>
        <v>4873869.0829896368</v>
      </c>
      <c r="S91" s="87">
        <v>456649000</v>
      </c>
      <c r="T91" s="87">
        <f t="shared" si="3"/>
        <v>8500864.2362562232</v>
      </c>
      <c r="U91" s="87"/>
      <c r="V91" s="115" t="s">
        <v>1257</v>
      </c>
      <c r="W91" s="115" t="s">
        <v>1257</v>
      </c>
      <c r="X91" s="115" t="s">
        <v>772</v>
      </c>
    </row>
    <row r="92" spans="1:24">
      <c r="A92" s="85"/>
      <c r="B92" s="85">
        <v>26</v>
      </c>
      <c r="C92" s="82">
        <v>1</v>
      </c>
      <c r="D92" s="82">
        <v>9</v>
      </c>
      <c r="E92" s="82"/>
      <c r="F92" s="83" t="s">
        <v>2936</v>
      </c>
      <c r="G92" s="83">
        <v>5</v>
      </c>
      <c r="H92" s="86">
        <v>43.89</v>
      </c>
      <c r="I92" s="86">
        <v>67.430000000000007</v>
      </c>
      <c r="J92" s="86">
        <v>63.21</v>
      </c>
      <c r="K92" s="86"/>
      <c r="L92" s="117">
        <v>175.55</v>
      </c>
      <c r="M92" s="117">
        <v>306.19</v>
      </c>
      <c r="N92" s="87">
        <v>5359347.1778852809</v>
      </c>
      <c r="O92" s="87">
        <v>496396000</v>
      </c>
      <c r="P92" s="87">
        <v>175089116.23506671</v>
      </c>
      <c r="Q92" s="87">
        <v>321306883.76493329</v>
      </c>
      <c r="R92" s="87">
        <f t="shared" si="2"/>
        <v>5359347.1778852819</v>
      </c>
      <c r="S92" s="87">
        <v>496396000</v>
      </c>
      <c r="T92" s="87">
        <f t="shared" si="3"/>
        <v>9347641.7681383882</v>
      </c>
      <c r="U92" s="87"/>
      <c r="V92" s="115" t="s">
        <v>1257</v>
      </c>
      <c r="W92" s="115" t="s">
        <v>1257</v>
      </c>
      <c r="X92" s="115" t="s">
        <v>772</v>
      </c>
    </row>
    <row r="93" spans="1:24">
      <c r="A93" s="85"/>
      <c r="B93" s="85">
        <v>26</v>
      </c>
      <c r="C93" s="82">
        <v>1</v>
      </c>
      <c r="D93" s="82">
        <v>9</v>
      </c>
      <c r="E93" s="82"/>
      <c r="F93" s="83" t="s">
        <v>2937</v>
      </c>
      <c r="G93" s="83">
        <v>5</v>
      </c>
      <c r="H93" s="86">
        <v>42.5</v>
      </c>
      <c r="I93" s="86">
        <v>65.28</v>
      </c>
      <c r="J93" s="86">
        <v>61.2</v>
      </c>
      <c r="K93" s="86"/>
      <c r="L93" s="117">
        <v>169.97</v>
      </c>
      <c r="M93" s="117">
        <v>296.45</v>
      </c>
      <c r="N93" s="87">
        <v>5359375.1960178912</v>
      </c>
      <c r="O93" s="87">
        <v>480608000</v>
      </c>
      <c r="P93" s="87">
        <v>169520362.72553152</v>
      </c>
      <c r="Q93" s="87">
        <v>311087637.27446848</v>
      </c>
      <c r="R93" s="87">
        <f t="shared" si="2"/>
        <v>5359375.1960178921</v>
      </c>
      <c r="S93" s="87">
        <v>480608000</v>
      </c>
      <c r="T93" s="87">
        <f t="shared" si="3"/>
        <v>9347454.1204889342</v>
      </c>
      <c r="U93" s="87"/>
      <c r="V93" s="115" t="s">
        <v>1257</v>
      </c>
      <c r="W93" s="115" t="s">
        <v>1257</v>
      </c>
      <c r="X93" s="115" t="s">
        <v>772</v>
      </c>
    </row>
    <row r="94" spans="1:24">
      <c r="A94" s="85"/>
      <c r="B94" s="85">
        <v>26</v>
      </c>
      <c r="C94" s="82">
        <v>1</v>
      </c>
      <c r="D94" s="82">
        <v>9</v>
      </c>
      <c r="E94" s="82"/>
      <c r="F94" s="83" t="s">
        <v>2938</v>
      </c>
      <c r="G94" s="83">
        <v>5</v>
      </c>
      <c r="H94" s="86">
        <v>42.5</v>
      </c>
      <c r="I94" s="86">
        <v>65.28</v>
      </c>
      <c r="J94" s="86">
        <v>61.2</v>
      </c>
      <c r="K94" s="86"/>
      <c r="L94" s="117">
        <v>169.97</v>
      </c>
      <c r="M94" s="117">
        <v>296.45</v>
      </c>
      <c r="N94" s="87">
        <v>5359375.1960178912</v>
      </c>
      <c r="O94" s="87">
        <v>480608000</v>
      </c>
      <c r="P94" s="87">
        <v>169520362.72553152</v>
      </c>
      <c r="Q94" s="87">
        <v>311087637.27446848</v>
      </c>
      <c r="R94" s="87">
        <f t="shared" si="2"/>
        <v>5359375.1960178921</v>
      </c>
      <c r="S94" s="87">
        <v>480608000</v>
      </c>
      <c r="T94" s="87">
        <f t="shared" si="3"/>
        <v>9347454.1204889342</v>
      </c>
      <c r="U94" s="87"/>
      <c r="V94" s="115" t="s">
        <v>1257</v>
      </c>
      <c r="W94" s="115" t="s">
        <v>1257</v>
      </c>
      <c r="X94" s="115" t="s">
        <v>772</v>
      </c>
    </row>
    <row r="95" spans="1:24">
      <c r="A95" s="85"/>
      <c r="B95" s="85">
        <v>26</v>
      </c>
      <c r="C95" s="82">
        <v>1</v>
      </c>
      <c r="D95" s="82">
        <v>9</v>
      </c>
      <c r="E95" s="82"/>
      <c r="F95" s="83" t="s">
        <v>2939</v>
      </c>
      <c r="G95" s="83">
        <v>5</v>
      </c>
      <c r="H95" s="86">
        <v>44.4</v>
      </c>
      <c r="I95" s="86">
        <v>68.209999999999994</v>
      </c>
      <c r="J95" s="86">
        <v>63.94</v>
      </c>
      <c r="K95" s="86"/>
      <c r="L95" s="117">
        <v>177.58</v>
      </c>
      <c r="M95" s="117">
        <v>309.73</v>
      </c>
      <c r="N95" s="87">
        <v>5411975.7197217625</v>
      </c>
      <c r="O95" s="87">
        <v>507066000</v>
      </c>
      <c r="P95" s="87">
        <v>178852645.49442446</v>
      </c>
      <c r="Q95" s="87">
        <v>328213354.50557554</v>
      </c>
      <c r="R95" s="87">
        <f t="shared" si="2"/>
        <v>5411975.7197217625</v>
      </c>
      <c r="S95" s="87">
        <v>507066000</v>
      </c>
      <c r="T95" s="87">
        <f t="shared" si="3"/>
        <v>9439414.5718516801</v>
      </c>
      <c r="U95" s="87"/>
      <c r="V95" s="115" t="s">
        <v>1257</v>
      </c>
      <c r="W95" s="115" t="s">
        <v>1257</v>
      </c>
      <c r="X95" s="115" t="s">
        <v>772</v>
      </c>
    </row>
    <row r="96" spans="1:24">
      <c r="A96" s="85"/>
      <c r="B96" s="85">
        <v>26</v>
      </c>
      <c r="C96" s="82">
        <v>1</v>
      </c>
      <c r="D96" s="82">
        <v>9</v>
      </c>
      <c r="E96" s="82"/>
      <c r="F96" s="83" t="s">
        <v>2940</v>
      </c>
      <c r="G96" s="83">
        <v>5</v>
      </c>
      <c r="H96" s="86">
        <v>41.36</v>
      </c>
      <c r="I96" s="86">
        <v>63.53</v>
      </c>
      <c r="J96" s="86">
        <v>59.55</v>
      </c>
      <c r="K96" s="86"/>
      <c r="L96" s="117">
        <v>165.4</v>
      </c>
      <c r="M96" s="117">
        <v>288.48</v>
      </c>
      <c r="N96" s="87">
        <v>4672836.3654698543</v>
      </c>
      <c r="O96" s="87">
        <v>407776000</v>
      </c>
      <c r="P96" s="87">
        <v>143831012.86446822</v>
      </c>
      <c r="Q96" s="87">
        <v>263944987.13553178</v>
      </c>
      <c r="R96" s="87">
        <f t="shared" si="2"/>
        <v>4672836.3654698543</v>
      </c>
      <c r="S96" s="87">
        <v>407776000</v>
      </c>
      <c r="T96" s="87">
        <f t="shared" si="3"/>
        <v>8150059.4601616915</v>
      </c>
      <c r="U96" s="87"/>
      <c r="V96" s="115" t="s">
        <v>1257</v>
      </c>
      <c r="W96" s="115" t="s">
        <v>1257</v>
      </c>
      <c r="X96" s="115" t="s">
        <v>772</v>
      </c>
    </row>
    <row r="97" spans="1:24">
      <c r="A97" s="85"/>
      <c r="B97" s="85">
        <v>26</v>
      </c>
      <c r="C97" s="82">
        <v>1</v>
      </c>
      <c r="D97" s="82">
        <v>9</v>
      </c>
      <c r="E97" s="82"/>
      <c r="F97" s="83" t="s">
        <v>2941</v>
      </c>
      <c r="G97" s="83">
        <v>5</v>
      </c>
      <c r="H97" s="86">
        <v>43.89</v>
      </c>
      <c r="I97" s="86">
        <v>67.430000000000007</v>
      </c>
      <c r="J97" s="86">
        <v>63.21</v>
      </c>
      <c r="K97" s="86"/>
      <c r="L97" s="117">
        <v>175.55</v>
      </c>
      <c r="M97" s="117">
        <v>306.19</v>
      </c>
      <c r="N97" s="87">
        <v>4672947.899524386</v>
      </c>
      <c r="O97" s="87">
        <v>432820000</v>
      </c>
      <c r="P97" s="87">
        <v>152664548.6443516</v>
      </c>
      <c r="Q97" s="87">
        <v>280155451.3556484</v>
      </c>
      <c r="R97" s="87">
        <f t="shared" si="2"/>
        <v>4672947.899524387</v>
      </c>
      <c r="S97" s="87">
        <v>432820000</v>
      </c>
      <c r="T97" s="87">
        <f t="shared" si="3"/>
        <v>8150440.9988913238</v>
      </c>
      <c r="U97" s="87"/>
      <c r="V97" s="115" t="s">
        <v>1257</v>
      </c>
      <c r="W97" s="115" t="s">
        <v>1257</v>
      </c>
      <c r="X97" s="115" t="s">
        <v>772</v>
      </c>
    </row>
    <row r="98" spans="1:24">
      <c r="A98" s="85"/>
      <c r="B98" s="85">
        <v>26</v>
      </c>
      <c r="C98" s="82">
        <v>1</v>
      </c>
      <c r="D98" s="82">
        <v>9</v>
      </c>
      <c r="E98" s="82"/>
      <c r="F98" s="83" t="s">
        <v>2942</v>
      </c>
      <c r="G98" s="83">
        <v>5</v>
      </c>
      <c r="H98" s="86">
        <v>42.5</v>
      </c>
      <c r="I98" s="86">
        <v>65.28</v>
      </c>
      <c r="J98" s="86">
        <v>61.2</v>
      </c>
      <c r="K98" s="86"/>
      <c r="L98" s="117">
        <v>169.97</v>
      </c>
      <c r="M98" s="117">
        <v>296.45</v>
      </c>
      <c r="N98" s="87">
        <v>4672971.7636661921</v>
      </c>
      <c r="O98" s="87">
        <v>419054000</v>
      </c>
      <c r="P98" s="87">
        <v>147808996.27468723</v>
      </c>
      <c r="Q98" s="87">
        <v>271245003.72531277</v>
      </c>
      <c r="R98" s="87">
        <f t="shared" si="2"/>
        <v>4672971.763666193</v>
      </c>
      <c r="S98" s="87">
        <v>419054000</v>
      </c>
      <c r="T98" s="87">
        <f t="shared" si="3"/>
        <v>8150276.3978281049</v>
      </c>
      <c r="U98" s="87"/>
      <c r="V98" s="115" t="s">
        <v>1257</v>
      </c>
      <c r="W98" s="115" t="s">
        <v>1257</v>
      </c>
      <c r="X98" s="115" t="s">
        <v>772</v>
      </c>
    </row>
    <row r="99" spans="1:24">
      <c r="A99" s="85"/>
      <c r="B99" s="85">
        <v>26</v>
      </c>
      <c r="C99" s="82">
        <v>1</v>
      </c>
      <c r="D99" s="82">
        <v>9</v>
      </c>
      <c r="E99" s="82"/>
      <c r="F99" s="83" t="s">
        <v>2943</v>
      </c>
      <c r="G99" s="83">
        <v>5</v>
      </c>
      <c r="H99" s="86">
        <v>48.6</v>
      </c>
      <c r="I99" s="86">
        <v>74.66</v>
      </c>
      <c r="J99" s="86">
        <v>69.98</v>
      </c>
      <c r="K99" s="86"/>
      <c r="L99" s="117">
        <v>194.37</v>
      </c>
      <c r="M99" s="117">
        <v>339.01</v>
      </c>
      <c r="N99" s="87">
        <v>4973987.2126446944</v>
      </c>
      <c r="O99" s="87">
        <v>510085000</v>
      </c>
      <c r="P99" s="87">
        <v>179917509.11523056</v>
      </c>
      <c r="Q99" s="87">
        <v>330167490.88476944</v>
      </c>
      <c r="R99" s="87">
        <f t="shared" si="2"/>
        <v>4973987.2126446944</v>
      </c>
      <c r="S99" s="87">
        <v>510085000</v>
      </c>
      <c r="T99" s="87">
        <f t="shared" si="3"/>
        <v>8675368.6523572449</v>
      </c>
      <c r="U99" s="87"/>
      <c r="V99" s="115" t="s">
        <v>1257</v>
      </c>
      <c r="W99" s="115" t="s">
        <v>1257</v>
      </c>
      <c r="X99" s="115" t="s">
        <v>772</v>
      </c>
    </row>
    <row r="100" spans="1:24">
      <c r="A100" s="85"/>
      <c r="B100" s="85">
        <v>26</v>
      </c>
      <c r="C100" s="82">
        <v>1</v>
      </c>
      <c r="D100" s="82">
        <v>10</v>
      </c>
      <c r="E100" s="82"/>
      <c r="F100" s="83" t="s">
        <v>2542</v>
      </c>
      <c r="G100" s="83">
        <v>5</v>
      </c>
      <c r="H100" s="86">
        <v>83.1</v>
      </c>
      <c r="I100" s="86">
        <v>127.65</v>
      </c>
      <c r="J100" s="86">
        <v>119.66</v>
      </c>
      <c r="K100" s="86"/>
      <c r="L100" s="117">
        <v>332.35</v>
      </c>
      <c r="M100" s="117">
        <v>579.66</v>
      </c>
      <c r="N100" s="87">
        <v>5464006.6861651298</v>
      </c>
      <c r="O100" s="87">
        <v>958098000</v>
      </c>
      <c r="P100" s="87">
        <v>337940942.48661339</v>
      </c>
      <c r="Q100" s="87">
        <v>620157057.51338661</v>
      </c>
      <c r="R100" s="87">
        <f t="shared" si="2"/>
        <v>5464006.6861651298</v>
      </c>
      <c r="S100" s="87">
        <v>958098000</v>
      </c>
      <c r="T100" s="87">
        <f t="shared" si="3"/>
        <v>9529911.5862869844</v>
      </c>
      <c r="U100" s="87"/>
      <c r="V100" s="115" t="s">
        <v>1257</v>
      </c>
      <c r="W100" s="115" t="s">
        <v>1257</v>
      </c>
      <c r="X100" s="115" t="s">
        <v>772</v>
      </c>
    </row>
    <row r="101" spans="1:24">
      <c r="A101" s="85"/>
      <c r="B101" s="85">
        <v>26</v>
      </c>
      <c r="C101" s="82">
        <v>1</v>
      </c>
      <c r="D101" s="82">
        <v>10</v>
      </c>
      <c r="E101" s="82"/>
      <c r="F101" s="83" t="s">
        <v>1532</v>
      </c>
      <c r="G101" s="83">
        <v>5</v>
      </c>
      <c r="H101" s="86">
        <v>42.5</v>
      </c>
      <c r="I101" s="86">
        <v>65.28</v>
      </c>
      <c r="J101" s="86">
        <v>61.2</v>
      </c>
      <c r="K101" s="86"/>
      <c r="L101" s="117">
        <v>169.97</v>
      </c>
      <c r="M101" s="117">
        <v>296.45</v>
      </c>
      <c r="N101" s="87">
        <v>4873025.0108376108</v>
      </c>
      <c r="O101" s="87">
        <v>436994000</v>
      </c>
      <c r="P101" s="87">
        <v>154136804.60766554</v>
      </c>
      <c r="Q101" s="87">
        <v>282857195.39233446</v>
      </c>
      <c r="R101" s="87">
        <f t="shared" si="2"/>
        <v>4873025.0108376117</v>
      </c>
      <c r="S101" s="87">
        <v>436994000</v>
      </c>
      <c r="T101" s="87">
        <f t="shared" si="3"/>
        <v>8499195.5313455891</v>
      </c>
      <c r="U101" s="87"/>
      <c r="V101" s="115" t="s">
        <v>1257</v>
      </c>
      <c r="W101" s="115" t="s">
        <v>1257</v>
      </c>
      <c r="X101" s="115" t="s">
        <v>772</v>
      </c>
    </row>
    <row r="102" spans="1:24">
      <c r="A102" s="85"/>
      <c r="B102" s="85">
        <v>26</v>
      </c>
      <c r="C102" s="82">
        <v>1</v>
      </c>
      <c r="D102" s="82">
        <v>10</v>
      </c>
      <c r="E102" s="82"/>
      <c r="F102" s="83" t="s">
        <v>1533</v>
      </c>
      <c r="G102" s="83">
        <v>5</v>
      </c>
      <c r="H102" s="86">
        <v>42.5</v>
      </c>
      <c r="I102" s="86">
        <v>65.28</v>
      </c>
      <c r="J102" s="86">
        <v>61.2</v>
      </c>
      <c r="K102" s="86"/>
      <c r="L102" s="117">
        <v>169.97</v>
      </c>
      <c r="M102" s="117">
        <v>296.45</v>
      </c>
      <c r="N102" s="87">
        <v>4873025.0108376108</v>
      </c>
      <c r="O102" s="87">
        <v>436994000</v>
      </c>
      <c r="P102" s="87">
        <v>154136804.60766554</v>
      </c>
      <c r="Q102" s="87">
        <v>282857195.39233446</v>
      </c>
      <c r="R102" s="87">
        <f t="shared" si="2"/>
        <v>4873025.0108376117</v>
      </c>
      <c r="S102" s="87">
        <v>436994000</v>
      </c>
      <c r="T102" s="87">
        <f t="shared" si="3"/>
        <v>8499195.5313455891</v>
      </c>
      <c r="U102" s="87"/>
      <c r="V102" s="115" t="s">
        <v>1257</v>
      </c>
      <c r="W102" s="115" t="s">
        <v>1257</v>
      </c>
      <c r="X102" s="115" t="s">
        <v>772</v>
      </c>
    </row>
    <row r="103" spans="1:24">
      <c r="A103" s="85"/>
      <c r="B103" s="85">
        <v>26</v>
      </c>
      <c r="C103" s="82">
        <v>1</v>
      </c>
      <c r="D103" s="82">
        <v>10</v>
      </c>
      <c r="E103" s="82"/>
      <c r="F103" s="83" t="s">
        <v>1534</v>
      </c>
      <c r="G103" s="83">
        <v>5</v>
      </c>
      <c r="H103" s="86">
        <v>42.5</v>
      </c>
      <c r="I103" s="86">
        <v>65.28</v>
      </c>
      <c r="J103" s="86">
        <v>61.2</v>
      </c>
      <c r="K103" s="86"/>
      <c r="L103" s="117">
        <v>169.97</v>
      </c>
      <c r="M103" s="117">
        <v>296.45</v>
      </c>
      <c r="N103" s="87">
        <v>4873025.0108376108</v>
      </c>
      <c r="O103" s="87">
        <v>436994000</v>
      </c>
      <c r="P103" s="87">
        <v>154136804.60766554</v>
      </c>
      <c r="Q103" s="87">
        <v>282857195.39233446</v>
      </c>
      <c r="R103" s="87">
        <f t="shared" si="2"/>
        <v>4873025.0108376117</v>
      </c>
      <c r="S103" s="87">
        <v>436994000</v>
      </c>
      <c r="T103" s="87">
        <f t="shared" si="3"/>
        <v>8499195.5313455891</v>
      </c>
      <c r="U103" s="87"/>
      <c r="V103" s="115" t="s">
        <v>1257</v>
      </c>
      <c r="W103" s="115" t="s">
        <v>1257</v>
      </c>
      <c r="X103" s="115" t="s">
        <v>772</v>
      </c>
    </row>
    <row r="104" spans="1:24">
      <c r="A104" s="85"/>
      <c r="B104" s="85">
        <v>26</v>
      </c>
      <c r="C104" s="82">
        <v>1</v>
      </c>
      <c r="D104" s="82">
        <v>10</v>
      </c>
      <c r="E104" s="82"/>
      <c r="F104" s="83" t="s">
        <v>1535</v>
      </c>
      <c r="G104" s="83">
        <v>5</v>
      </c>
      <c r="H104" s="86">
        <v>44.4</v>
      </c>
      <c r="I104" s="86">
        <v>68.209999999999994</v>
      </c>
      <c r="J104" s="86">
        <v>63.94</v>
      </c>
      <c r="K104" s="86"/>
      <c r="L104" s="117">
        <v>177.58</v>
      </c>
      <c r="M104" s="117">
        <v>309.73</v>
      </c>
      <c r="N104" s="87">
        <v>4922623.8902291069</v>
      </c>
      <c r="O104" s="87">
        <v>461217000</v>
      </c>
      <c r="P104" s="87">
        <v>162680756.73975772</v>
      </c>
      <c r="Q104" s="87">
        <v>298536243.26024228</v>
      </c>
      <c r="R104" s="87">
        <f t="shared" si="2"/>
        <v>4922623.8902291069</v>
      </c>
      <c r="S104" s="87">
        <v>461217000</v>
      </c>
      <c r="T104" s="87">
        <f t="shared" si="3"/>
        <v>8585900.9884033166</v>
      </c>
      <c r="U104" s="87"/>
      <c r="V104" s="115" t="s">
        <v>1257</v>
      </c>
      <c r="W104" s="115" t="s">
        <v>1257</v>
      </c>
      <c r="X104" s="115" t="s">
        <v>772</v>
      </c>
    </row>
    <row r="105" spans="1:24">
      <c r="A105" s="85"/>
      <c r="B105" s="85">
        <v>26</v>
      </c>
      <c r="C105" s="82">
        <v>1</v>
      </c>
      <c r="D105" s="82">
        <v>10</v>
      </c>
      <c r="E105" s="82"/>
      <c r="F105" s="83" t="s">
        <v>1536</v>
      </c>
      <c r="G105" s="83">
        <v>5</v>
      </c>
      <c r="H105" s="86">
        <v>43.89</v>
      </c>
      <c r="I105" s="86">
        <v>67.430000000000007</v>
      </c>
      <c r="J105" s="86">
        <v>63.21</v>
      </c>
      <c r="K105" s="86"/>
      <c r="L105" s="117">
        <v>175.55</v>
      </c>
      <c r="M105" s="117">
        <v>306.19</v>
      </c>
      <c r="N105" s="87">
        <v>5463900.635347954</v>
      </c>
      <c r="O105" s="87">
        <v>506080000</v>
      </c>
      <c r="P105" s="87">
        <v>178504862.9405607</v>
      </c>
      <c r="Q105" s="87">
        <v>327575137.0594393</v>
      </c>
      <c r="R105" s="87">
        <f t="shared" si="2"/>
        <v>5463900.6353479549</v>
      </c>
      <c r="S105" s="87">
        <v>506080000</v>
      </c>
      <c r="T105" s="87">
        <f t="shared" si="3"/>
        <v>9530001.3417099975</v>
      </c>
      <c r="U105" s="87"/>
      <c r="V105" s="115" t="s">
        <v>1257</v>
      </c>
      <c r="W105" s="115" t="s">
        <v>1257</v>
      </c>
      <c r="X105" s="115" t="s">
        <v>772</v>
      </c>
    </row>
    <row r="106" spans="1:24">
      <c r="A106" s="85"/>
      <c r="B106" s="85">
        <v>26</v>
      </c>
      <c r="C106" s="82">
        <v>1</v>
      </c>
      <c r="D106" s="82">
        <v>10</v>
      </c>
      <c r="E106" s="82"/>
      <c r="F106" s="83" t="s">
        <v>1537</v>
      </c>
      <c r="G106" s="83">
        <v>5</v>
      </c>
      <c r="H106" s="86">
        <v>42.5</v>
      </c>
      <c r="I106" s="86">
        <v>65.28</v>
      </c>
      <c r="J106" s="86">
        <v>61.2</v>
      </c>
      <c r="K106" s="86"/>
      <c r="L106" s="117">
        <v>169.97</v>
      </c>
      <c r="M106" s="117">
        <v>296.45</v>
      </c>
      <c r="N106" s="87">
        <v>5463918.0718390755</v>
      </c>
      <c r="O106" s="87">
        <v>489983000</v>
      </c>
      <c r="P106" s="87">
        <v>172827118.75238055</v>
      </c>
      <c r="Q106" s="87">
        <v>317155881.24761945</v>
      </c>
      <c r="R106" s="87">
        <f t="shared" si="2"/>
        <v>5463918.0718390765</v>
      </c>
      <c r="S106" s="87">
        <v>489983000</v>
      </c>
      <c r="T106" s="87">
        <f t="shared" si="3"/>
        <v>9529790.6242083553</v>
      </c>
      <c r="U106" s="87"/>
      <c r="V106" s="115" t="s">
        <v>1257</v>
      </c>
      <c r="W106" s="115" t="s">
        <v>1257</v>
      </c>
      <c r="X106" s="115" t="s">
        <v>772</v>
      </c>
    </row>
    <row r="107" spans="1:24">
      <c r="A107" s="85"/>
      <c r="B107" s="85">
        <v>26</v>
      </c>
      <c r="C107" s="82">
        <v>1</v>
      </c>
      <c r="D107" s="82">
        <v>10</v>
      </c>
      <c r="E107" s="82"/>
      <c r="F107" s="83" t="s">
        <v>1538</v>
      </c>
      <c r="G107" s="83">
        <v>5</v>
      </c>
      <c r="H107" s="86">
        <v>42.5</v>
      </c>
      <c r="I107" s="86">
        <v>65.28</v>
      </c>
      <c r="J107" s="86">
        <v>61.2</v>
      </c>
      <c r="K107" s="86"/>
      <c r="L107" s="117">
        <v>169.97</v>
      </c>
      <c r="M107" s="117">
        <v>296.45</v>
      </c>
      <c r="N107" s="87">
        <v>5463918.0718390755</v>
      </c>
      <c r="O107" s="87">
        <v>489983000</v>
      </c>
      <c r="P107" s="87">
        <v>172827118.75238055</v>
      </c>
      <c r="Q107" s="87">
        <v>317155881.24761945</v>
      </c>
      <c r="R107" s="87">
        <f t="shared" si="2"/>
        <v>5463918.0718390765</v>
      </c>
      <c r="S107" s="87">
        <v>489983000</v>
      </c>
      <c r="T107" s="87">
        <f t="shared" si="3"/>
        <v>9529790.6242083553</v>
      </c>
      <c r="U107" s="87"/>
      <c r="V107" s="115" t="s">
        <v>1257</v>
      </c>
      <c r="W107" s="115" t="s">
        <v>1257</v>
      </c>
      <c r="X107" s="115" t="s">
        <v>772</v>
      </c>
    </row>
    <row r="108" spans="1:24">
      <c r="A108" s="85"/>
      <c r="B108" s="85">
        <v>26</v>
      </c>
      <c r="C108" s="82">
        <v>1</v>
      </c>
      <c r="D108" s="82">
        <v>10</v>
      </c>
      <c r="E108" s="82"/>
      <c r="F108" s="83" t="s">
        <v>1539</v>
      </c>
      <c r="G108" s="83">
        <v>5</v>
      </c>
      <c r="H108" s="86">
        <v>44.4</v>
      </c>
      <c r="I108" s="86">
        <v>68.209999999999994</v>
      </c>
      <c r="J108" s="86">
        <v>63.94</v>
      </c>
      <c r="K108" s="86"/>
      <c r="L108" s="117">
        <v>177.58</v>
      </c>
      <c r="M108" s="117">
        <v>309.73</v>
      </c>
      <c r="N108" s="87">
        <v>5517020.5561602172</v>
      </c>
      <c r="O108" s="87">
        <v>516908000</v>
      </c>
      <c r="P108" s="87">
        <v>182324122.06149095</v>
      </c>
      <c r="Q108" s="87">
        <v>334583877.93850905</v>
      </c>
      <c r="R108" s="87">
        <f t="shared" si="2"/>
        <v>5517020.5561602172</v>
      </c>
      <c r="S108" s="87">
        <v>516908000</v>
      </c>
      <c r="T108" s="87">
        <f t="shared" si="3"/>
        <v>9622630.7965959236</v>
      </c>
      <c r="U108" s="87"/>
      <c r="V108" s="115" t="s">
        <v>1257</v>
      </c>
      <c r="W108" s="115" t="s">
        <v>1257</v>
      </c>
      <c r="X108" s="115" t="s">
        <v>772</v>
      </c>
    </row>
    <row r="109" spans="1:24">
      <c r="A109" s="85"/>
      <c r="B109" s="85">
        <v>26</v>
      </c>
      <c r="C109" s="82">
        <v>1</v>
      </c>
      <c r="D109" s="82">
        <v>10</v>
      </c>
      <c r="E109" s="82"/>
      <c r="F109" s="83" t="s">
        <v>1540</v>
      </c>
      <c r="G109" s="83">
        <v>5</v>
      </c>
      <c r="H109" s="86">
        <v>41.36</v>
      </c>
      <c r="I109" s="86">
        <v>63.53</v>
      </c>
      <c r="J109" s="86">
        <v>59.55</v>
      </c>
      <c r="K109" s="86"/>
      <c r="L109" s="117">
        <v>165.4</v>
      </c>
      <c r="M109" s="117">
        <v>288.48</v>
      </c>
      <c r="N109" s="87">
        <v>4719590.3980051605</v>
      </c>
      <c r="O109" s="87">
        <v>411856000</v>
      </c>
      <c r="P109" s="87">
        <v>145270113.0873529</v>
      </c>
      <c r="Q109" s="87">
        <v>266585886.9126471</v>
      </c>
      <c r="R109" s="87">
        <f t="shared" si="2"/>
        <v>4719590.3980051605</v>
      </c>
      <c r="S109" s="87">
        <v>411856000</v>
      </c>
      <c r="T109" s="87">
        <f t="shared" si="3"/>
        <v>8231604.8247674052</v>
      </c>
      <c r="U109" s="87"/>
      <c r="V109" s="115" t="s">
        <v>1257</v>
      </c>
      <c r="W109" s="115" t="s">
        <v>1257</v>
      </c>
      <c r="X109" s="115" t="s">
        <v>772</v>
      </c>
    </row>
    <row r="110" spans="1:24">
      <c r="A110" s="85"/>
      <c r="B110" s="85">
        <v>26</v>
      </c>
      <c r="C110" s="82">
        <v>1</v>
      </c>
      <c r="D110" s="82">
        <v>10</v>
      </c>
      <c r="E110" s="82"/>
      <c r="F110" s="83" t="s">
        <v>1541</v>
      </c>
      <c r="G110" s="83">
        <v>5</v>
      </c>
      <c r="H110" s="86">
        <v>43.89</v>
      </c>
      <c r="I110" s="86">
        <v>67.430000000000007</v>
      </c>
      <c r="J110" s="86">
        <v>63.21</v>
      </c>
      <c r="K110" s="86"/>
      <c r="L110" s="117">
        <v>175.55</v>
      </c>
      <c r="M110" s="117">
        <v>306.19</v>
      </c>
      <c r="N110" s="87">
        <v>4719696.8122477829</v>
      </c>
      <c r="O110" s="87">
        <v>437150000</v>
      </c>
      <c r="P110" s="87">
        <v>154191829.02795231</v>
      </c>
      <c r="Q110" s="87">
        <v>282958170.97204769</v>
      </c>
      <c r="R110" s="87">
        <f t="shared" si="2"/>
        <v>4719696.8122477839</v>
      </c>
      <c r="S110" s="87">
        <v>437150000</v>
      </c>
      <c r="T110" s="87">
        <f t="shared" si="3"/>
        <v>8231979.3047117554</v>
      </c>
      <c r="U110" s="87"/>
      <c r="V110" s="115" t="s">
        <v>1257</v>
      </c>
      <c r="W110" s="115" t="s">
        <v>1257</v>
      </c>
      <c r="X110" s="115" t="s">
        <v>772</v>
      </c>
    </row>
    <row r="111" spans="1:24">
      <c r="A111" s="85"/>
      <c r="B111" s="85">
        <v>26</v>
      </c>
      <c r="C111" s="82">
        <v>1</v>
      </c>
      <c r="D111" s="82">
        <v>10</v>
      </c>
      <c r="E111" s="82"/>
      <c r="F111" s="83" t="s">
        <v>1542</v>
      </c>
      <c r="G111" s="83">
        <v>5</v>
      </c>
      <c r="H111" s="86">
        <v>42.5</v>
      </c>
      <c r="I111" s="86">
        <v>65.28</v>
      </c>
      <c r="J111" s="86">
        <v>61.2</v>
      </c>
      <c r="K111" s="86"/>
      <c r="L111" s="117">
        <v>169.97</v>
      </c>
      <c r="M111" s="117">
        <v>296.45</v>
      </c>
      <c r="N111" s="87">
        <v>4719717.7621133821</v>
      </c>
      <c r="O111" s="87">
        <v>423246000</v>
      </c>
      <c r="P111" s="87">
        <v>149287601.20957267</v>
      </c>
      <c r="Q111" s="87">
        <v>273958398.79042733</v>
      </c>
      <c r="R111" s="87">
        <f t="shared" si="2"/>
        <v>4719717.762113383</v>
      </c>
      <c r="S111" s="87">
        <v>423246000</v>
      </c>
      <c r="T111" s="87">
        <f t="shared" si="3"/>
        <v>8231807.5576778986</v>
      </c>
      <c r="U111" s="87"/>
      <c r="V111" s="115" t="s">
        <v>1257</v>
      </c>
      <c r="W111" s="115" t="s">
        <v>1257</v>
      </c>
      <c r="X111" s="115" t="s">
        <v>772</v>
      </c>
    </row>
    <row r="112" spans="1:24">
      <c r="A112" s="85"/>
      <c r="B112" s="85">
        <v>26</v>
      </c>
      <c r="C112" s="82">
        <v>1</v>
      </c>
      <c r="D112" s="82">
        <v>10</v>
      </c>
      <c r="E112" s="82"/>
      <c r="F112" s="83" t="s">
        <v>2543</v>
      </c>
      <c r="G112" s="83">
        <v>5</v>
      </c>
      <c r="H112" s="86">
        <v>48.6</v>
      </c>
      <c r="I112" s="86">
        <v>74.66</v>
      </c>
      <c r="J112" s="86">
        <v>69.98</v>
      </c>
      <c r="K112" s="86"/>
      <c r="L112" s="117">
        <v>194.37</v>
      </c>
      <c r="M112" s="117">
        <v>339.01</v>
      </c>
      <c r="N112" s="87">
        <v>5023748.0500465501</v>
      </c>
      <c r="O112" s="87">
        <v>515188000</v>
      </c>
      <c r="P112" s="87">
        <v>181717442.55576503</v>
      </c>
      <c r="Q112" s="87">
        <v>333470557.44423497</v>
      </c>
      <c r="R112" s="87">
        <f t="shared" si="2"/>
        <v>5023748.0500465501</v>
      </c>
      <c r="S112" s="87">
        <v>515188000</v>
      </c>
      <c r="T112" s="87">
        <f t="shared" si="3"/>
        <v>8762158.9054189473</v>
      </c>
      <c r="U112" s="87"/>
      <c r="V112" s="115" t="s">
        <v>1257</v>
      </c>
      <c r="W112" s="115" t="s">
        <v>1257</v>
      </c>
      <c r="X112" s="115" t="s">
        <v>772</v>
      </c>
    </row>
    <row r="113" spans="1:24">
      <c r="A113" s="85"/>
      <c r="B113" s="85">
        <v>26</v>
      </c>
      <c r="C113" s="82">
        <v>1</v>
      </c>
      <c r="D113" s="82">
        <v>11</v>
      </c>
      <c r="E113" s="82"/>
      <c r="F113" s="83" t="s">
        <v>2545</v>
      </c>
      <c r="G113" s="83">
        <v>5</v>
      </c>
      <c r="H113" s="86">
        <v>83.1</v>
      </c>
      <c r="I113" s="86">
        <v>127.65</v>
      </c>
      <c r="J113" s="86">
        <v>119.66</v>
      </c>
      <c r="K113" s="86"/>
      <c r="L113" s="117">
        <v>332.35</v>
      </c>
      <c r="M113" s="117">
        <v>579.66</v>
      </c>
      <c r="N113" s="87">
        <v>5461491.6752282539</v>
      </c>
      <c r="O113" s="87">
        <v>957657000</v>
      </c>
      <c r="P113" s="87">
        <v>337785392.68311036</v>
      </c>
      <c r="Q113" s="87">
        <v>619871607.31688964</v>
      </c>
      <c r="R113" s="87">
        <f t="shared" si="2"/>
        <v>5461491.6752282539</v>
      </c>
      <c r="S113" s="87">
        <v>957657000</v>
      </c>
      <c r="T113" s="87">
        <f t="shared" si="3"/>
        <v>9525525.0924110413</v>
      </c>
      <c r="U113" s="87"/>
      <c r="V113" s="115" t="s">
        <v>1257</v>
      </c>
      <c r="W113" s="115" t="s">
        <v>1257</v>
      </c>
      <c r="X113" s="115" t="s">
        <v>772</v>
      </c>
    </row>
    <row r="114" spans="1:24">
      <c r="A114" s="85"/>
      <c r="B114" s="85">
        <v>26</v>
      </c>
      <c r="C114" s="82">
        <v>1</v>
      </c>
      <c r="D114" s="82">
        <v>11</v>
      </c>
      <c r="E114" s="82"/>
      <c r="F114" s="83" t="s">
        <v>1555</v>
      </c>
      <c r="G114" s="83">
        <v>5</v>
      </c>
      <c r="H114" s="86">
        <v>42.5</v>
      </c>
      <c r="I114" s="86">
        <v>65.28</v>
      </c>
      <c r="J114" s="86">
        <v>61.2</v>
      </c>
      <c r="K114" s="86"/>
      <c r="L114" s="117">
        <v>169.97</v>
      </c>
      <c r="M114" s="117">
        <v>296.45</v>
      </c>
      <c r="N114" s="87">
        <v>4972036.871575349</v>
      </c>
      <c r="O114" s="87">
        <v>445873000</v>
      </c>
      <c r="P114" s="87">
        <v>157268611.19565409</v>
      </c>
      <c r="Q114" s="87">
        <v>288604388.80434591</v>
      </c>
      <c r="R114" s="87">
        <f t="shared" si="2"/>
        <v>4972036.8715753499</v>
      </c>
      <c r="S114" s="87">
        <v>445873000</v>
      </c>
      <c r="T114" s="87">
        <f t="shared" si="3"/>
        <v>8671885.2184415627</v>
      </c>
      <c r="U114" s="87"/>
      <c r="V114" s="115" t="s">
        <v>1257</v>
      </c>
      <c r="W114" s="115" t="s">
        <v>1257</v>
      </c>
      <c r="X114" s="115" t="s">
        <v>772</v>
      </c>
    </row>
    <row r="115" spans="1:24">
      <c r="A115" s="85"/>
      <c r="B115" s="85">
        <v>26</v>
      </c>
      <c r="C115" s="82">
        <v>1</v>
      </c>
      <c r="D115" s="82">
        <v>11</v>
      </c>
      <c r="E115" s="82"/>
      <c r="F115" s="83" t="s">
        <v>1556</v>
      </c>
      <c r="G115" s="83">
        <v>5</v>
      </c>
      <c r="H115" s="86">
        <v>42.5</v>
      </c>
      <c r="I115" s="86">
        <v>65.28</v>
      </c>
      <c r="J115" s="86">
        <v>61.2</v>
      </c>
      <c r="K115" s="86"/>
      <c r="L115" s="117">
        <v>169.97</v>
      </c>
      <c r="M115" s="117">
        <v>296.45</v>
      </c>
      <c r="N115" s="87">
        <v>4972036.871575349</v>
      </c>
      <c r="O115" s="87">
        <v>445873000</v>
      </c>
      <c r="P115" s="87">
        <v>157268611.19565409</v>
      </c>
      <c r="Q115" s="87">
        <v>288604388.80434591</v>
      </c>
      <c r="R115" s="87">
        <f t="shared" si="2"/>
        <v>4972036.8715753499</v>
      </c>
      <c r="S115" s="87">
        <v>445873000</v>
      </c>
      <c r="T115" s="87">
        <f t="shared" si="3"/>
        <v>8671885.2184415627</v>
      </c>
      <c r="U115" s="87"/>
      <c r="V115" s="115" t="s">
        <v>1257</v>
      </c>
      <c r="W115" s="115" t="s">
        <v>1257</v>
      </c>
      <c r="X115" s="115" t="s">
        <v>772</v>
      </c>
    </row>
    <row r="116" spans="1:24">
      <c r="A116" s="85"/>
      <c r="B116" s="85">
        <v>26</v>
      </c>
      <c r="C116" s="82">
        <v>1</v>
      </c>
      <c r="D116" s="82">
        <v>11</v>
      </c>
      <c r="E116" s="82"/>
      <c r="F116" s="83" t="s">
        <v>1557</v>
      </c>
      <c r="G116" s="83">
        <v>5</v>
      </c>
      <c r="H116" s="86">
        <v>42.5</v>
      </c>
      <c r="I116" s="86">
        <v>65.28</v>
      </c>
      <c r="J116" s="86">
        <v>61.2</v>
      </c>
      <c r="K116" s="86"/>
      <c r="L116" s="117">
        <v>169.97</v>
      </c>
      <c r="M116" s="117">
        <v>296.45</v>
      </c>
      <c r="N116" s="87">
        <v>4972036.871575349</v>
      </c>
      <c r="O116" s="87">
        <v>445873000</v>
      </c>
      <c r="P116" s="87">
        <v>157268611.19565409</v>
      </c>
      <c r="Q116" s="87">
        <v>288604388.80434591</v>
      </c>
      <c r="R116" s="87">
        <f t="shared" si="2"/>
        <v>4972036.8715753499</v>
      </c>
      <c r="S116" s="87">
        <v>445873000</v>
      </c>
      <c r="T116" s="87">
        <f t="shared" si="3"/>
        <v>8671885.2184415627</v>
      </c>
      <c r="U116" s="87"/>
      <c r="V116" s="115" t="s">
        <v>1257</v>
      </c>
      <c r="W116" s="115" t="s">
        <v>1257</v>
      </c>
      <c r="X116" s="115" t="s">
        <v>772</v>
      </c>
    </row>
    <row r="117" spans="1:24">
      <c r="A117" s="85"/>
      <c r="B117" s="85">
        <v>26</v>
      </c>
      <c r="C117" s="82">
        <v>1</v>
      </c>
      <c r="D117" s="82">
        <v>11</v>
      </c>
      <c r="E117" s="82"/>
      <c r="F117" s="83" t="s">
        <v>1558</v>
      </c>
      <c r="G117" s="83">
        <v>5</v>
      </c>
      <c r="H117" s="86">
        <v>44.4</v>
      </c>
      <c r="I117" s="86">
        <v>68.209999999999994</v>
      </c>
      <c r="J117" s="86">
        <v>63.94</v>
      </c>
      <c r="K117" s="86"/>
      <c r="L117" s="117">
        <v>177.58</v>
      </c>
      <c r="M117" s="117">
        <v>309.73</v>
      </c>
      <c r="N117" s="87">
        <v>4971880.3340579495</v>
      </c>
      <c r="O117" s="87">
        <v>465832000</v>
      </c>
      <c r="P117" s="87">
        <v>164308562.50657457</v>
      </c>
      <c r="Q117" s="87">
        <v>301523437.49342543</v>
      </c>
      <c r="R117" s="87">
        <f t="shared" si="2"/>
        <v>4971880.3340579495</v>
      </c>
      <c r="S117" s="87">
        <v>465832000</v>
      </c>
      <c r="T117" s="87">
        <f t="shared" si="3"/>
        <v>8671812.680863658</v>
      </c>
      <c r="U117" s="87"/>
      <c r="V117" s="115" t="s">
        <v>1257</v>
      </c>
      <c r="W117" s="115" t="s">
        <v>1257</v>
      </c>
      <c r="X117" s="115" t="s">
        <v>772</v>
      </c>
    </row>
    <row r="118" spans="1:24">
      <c r="A118" s="85"/>
      <c r="B118" s="85">
        <v>26</v>
      </c>
      <c r="C118" s="82">
        <v>1</v>
      </c>
      <c r="D118" s="82">
        <v>11</v>
      </c>
      <c r="E118" s="82"/>
      <c r="F118" s="83" t="s">
        <v>1559</v>
      </c>
      <c r="G118" s="83">
        <v>5</v>
      </c>
      <c r="H118" s="86">
        <v>43.89</v>
      </c>
      <c r="I118" s="86">
        <v>67.430000000000007</v>
      </c>
      <c r="J118" s="86">
        <v>63.21</v>
      </c>
      <c r="K118" s="86"/>
      <c r="L118" s="117">
        <v>175.55</v>
      </c>
      <c r="M118" s="117">
        <v>306.19</v>
      </c>
      <c r="N118" s="87">
        <v>5461881.6869231788</v>
      </c>
      <c r="O118" s="87">
        <v>505893000</v>
      </c>
      <c r="P118" s="87">
        <v>178438904.18034512</v>
      </c>
      <c r="Q118" s="87">
        <v>327454095.81965488</v>
      </c>
      <c r="R118" s="87">
        <f t="shared" si="2"/>
        <v>5461881.6869231798</v>
      </c>
      <c r="S118" s="87">
        <v>505893000</v>
      </c>
      <c r="T118" s="87">
        <f t="shared" si="3"/>
        <v>9526479.9414355345</v>
      </c>
      <c r="U118" s="87"/>
      <c r="V118" s="115" t="s">
        <v>1257</v>
      </c>
      <c r="W118" s="115" t="s">
        <v>1257</v>
      </c>
      <c r="X118" s="115" t="s">
        <v>772</v>
      </c>
    </row>
    <row r="119" spans="1:24">
      <c r="A119" s="85"/>
      <c r="B119" s="85">
        <v>26</v>
      </c>
      <c r="C119" s="82">
        <v>1</v>
      </c>
      <c r="D119" s="82">
        <v>11</v>
      </c>
      <c r="E119" s="82"/>
      <c r="F119" s="83" t="s">
        <v>1560</v>
      </c>
      <c r="G119" s="83">
        <v>5</v>
      </c>
      <c r="H119" s="86">
        <v>42.5</v>
      </c>
      <c r="I119" s="86">
        <v>65.28</v>
      </c>
      <c r="J119" s="86">
        <v>61.2</v>
      </c>
      <c r="K119" s="86"/>
      <c r="L119" s="117">
        <v>169.97</v>
      </c>
      <c r="M119" s="117">
        <v>296.45</v>
      </c>
      <c r="N119" s="87">
        <v>5461910.8486233093</v>
      </c>
      <c r="O119" s="87">
        <v>489803000</v>
      </c>
      <c r="P119" s="87">
        <v>172763629.03666502</v>
      </c>
      <c r="Q119" s="87">
        <v>317039370.96333498</v>
      </c>
      <c r="R119" s="87">
        <f t="shared" si="2"/>
        <v>5461910.8486233102</v>
      </c>
      <c r="S119" s="87">
        <v>489803000</v>
      </c>
      <c r="T119" s="87">
        <f t="shared" si="3"/>
        <v>9526289.7633369416</v>
      </c>
      <c r="U119" s="87"/>
      <c r="V119" s="115" t="s">
        <v>1257</v>
      </c>
      <c r="W119" s="115" t="s">
        <v>1257</v>
      </c>
      <c r="X119" s="115" t="s">
        <v>772</v>
      </c>
    </row>
    <row r="120" spans="1:24">
      <c r="A120" s="85"/>
      <c r="B120" s="85">
        <v>26</v>
      </c>
      <c r="C120" s="82">
        <v>1</v>
      </c>
      <c r="D120" s="82">
        <v>11</v>
      </c>
      <c r="E120" s="82"/>
      <c r="F120" s="83" t="s">
        <v>1561</v>
      </c>
      <c r="G120" s="83">
        <v>5</v>
      </c>
      <c r="H120" s="86">
        <v>42.5</v>
      </c>
      <c r="I120" s="86">
        <v>65.28</v>
      </c>
      <c r="J120" s="86">
        <v>61.2</v>
      </c>
      <c r="K120" s="86"/>
      <c r="L120" s="117">
        <v>169.97</v>
      </c>
      <c r="M120" s="117">
        <v>296.45</v>
      </c>
      <c r="N120" s="87">
        <v>5461910.8486233093</v>
      </c>
      <c r="O120" s="87">
        <v>489803000</v>
      </c>
      <c r="P120" s="87">
        <v>172763629.03666502</v>
      </c>
      <c r="Q120" s="87">
        <v>317039370.96333498</v>
      </c>
      <c r="R120" s="87">
        <f t="shared" si="2"/>
        <v>5461910.8486233102</v>
      </c>
      <c r="S120" s="87">
        <v>489803000</v>
      </c>
      <c r="T120" s="87">
        <f t="shared" si="3"/>
        <v>9526289.7633369416</v>
      </c>
      <c r="U120" s="87"/>
      <c r="V120" s="115" t="s">
        <v>1257</v>
      </c>
      <c r="W120" s="115" t="s">
        <v>1257</v>
      </c>
      <c r="X120" s="115" t="s">
        <v>772</v>
      </c>
    </row>
    <row r="121" spans="1:24">
      <c r="A121" s="85"/>
      <c r="B121" s="85">
        <v>26</v>
      </c>
      <c r="C121" s="82">
        <v>1</v>
      </c>
      <c r="D121" s="82">
        <v>11</v>
      </c>
      <c r="E121" s="82"/>
      <c r="F121" s="83" t="s">
        <v>1562</v>
      </c>
      <c r="G121" s="83">
        <v>5</v>
      </c>
      <c r="H121" s="86">
        <v>44.4</v>
      </c>
      <c r="I121" s="86">
        <v>68.209999999999994</v>
      </c>
      <c r="J121" s="86">
        <v>63.94</v>
      </c>
      <c r="K121" s="86"/>
      <c r="L121" s="117">
        <v>177.58</v>
      </c>
      <c r="M121" s="117">
        <v>309.73</v>
      </c>
      <c r="N121" s="87">
        <v>5515515.6463920986</v>
      </c>
      <c r="O121" s="87">
        <v>516767000</v>
      </c>
      <c r="P121" s="87">
        <v>182274388.45084715</v>
      </c>
      <c r="Q121" s="87">
        <v>334492611.54915285</v>
      </c>
      <c r="R121" s="87">
        <f t="shared" si="2"/>
        <v>5515515.6463920986</v>
      </c>
      <c r="S121" s="87">
        <v>516767000</v>
      </c>
      <c r="T121" s="87">
        <f t="shared" si="3"/>
        <v>9620005.9756561816</v>
      </c>
      <c r="U121" s="87"/>
      <c r="V121" s="115" t="s">
        <v>1257</v>
      </c>
      <c r="W121" s="115" t="s">
        <v>1257</v>
      </c>
      <c r="X121" s="115" t="s">
        <v>772</v>
      </c>
    </row>
    <row r="122" spans="1:24">
      <c r="A122" s="85"/>
      <c r="B122" s="85">
        <v>26</v>
      </c>
      <c r="C122" s="82">
        <v>1</v>
      </c>
      <c r="D122" s="82">
        <v>11</v>
      </c>
      <c r="E122" s="82"/>
      <c r="F122" s="83" t="s">
        <v>1563</v>
      </c>
      <c r="G122" s="83">
        <v>5</v>
      </c>
      <c r="H122" s="86">
        <v>41.36</v>
      </c>
      <c r="I122" s="86">
        <v>63.53</v>
      </c>
      <c r="J122" s="86">
        <v>59.55</v>
      </c>
      <c r="K122" s="86"/>
      <c r="L122" s="117">
        <v>165.4</v>
      </c>
      <c r="M122" s="117">
        <v>288.48</v>
      </c>
      <c r="N122" s="87">
        <v>4766332.9712187676</v>
      </c>
      <c r="O122" s="87">
        <v>415935000</v>
      </c>
      <c r="P122" s="87">
        <v>146708860.58959472</v>
      </c>
      <c r="Q122" s="87">
        <v>269226139.41040528</v>
      </c>
      <c r="R122" s="87">
        <f t="shared" si="2"/>
        <v>4766332.9712187676</v>
      </c>
      <c r="S122" s="87">
        <v>415935000</v>
      </c>
      <c r="T122" s="87">
        <f t="shared" si="3"/>
        <v>8313130.202764147</v>
      </c>
      <c r="U122" s="87"/>
      <c r="V122" s="115" t="s">
        <v>1257</v>
      </c>
      <c r="W122" s="115" t="s">
        <v>1257</v>
      </c>
      <c r="X122" s="115" t="s">
        <v>772</v>
      </c>
    </row>
    <row r="123" spans="1:24">
      <c r="A123" s="85"/>
      <c r="B123" s="85">
        <v>26</v>
      </c>
      <c r="C123" s="82">
        <v>1</v>
      </c>
      <c r="D123" s="82">
        <v>11</v>
      </c>
      <c r="E123" s="82"/>
      <c r="F123" s="83" t="s">
        <v>1564</v>
      </c>
      <c r="G123" s="83">
        <v>5</v>
      </c>
      <c r="H123" s="86">
        <v>43.89</v>
      </c>
      <c r="I123" s="86">
        <v>67.430000000000007</v>
      </c>
      <c r="J123" s="86">
        <v>63.21</v>
      </c>
      <c r="K123" s="86"/>
      <c r="L123" s="117">
        <v>175.55</v>
      </c>
      <c r="M123" s="117">
        <v>306.19</v>
      </c>
      <c r="N123" s="87">
        <v>4766445.7249711799</v>
      </c>
      <c r="O123" s="87">
        <v>441480000</v>
      </c>
      <c r="P123" s="87">
        <v>155719109.41155297</v>
      </c>
      <c r="Q123" s="87">
        <v>285760890.58844703</v>
      </c>
      <c r="R123" s="87">
        <f t="shared" si="2"/>
        <v>4766445.7249711808</v>
      </c>
      <c r="S123" s="87">
        <v>441480000</v>
      </c>
      <c r="T123" s="87">
        <f t="shared" si="3"/>
        <v>8313517.6105321879</v>
      </c>
      <c r="U123" s="87"/>
      <c r="V123" s="115" t="s">
        <v>1257</v>
      </c>
      <c r="W123" s="115" t="s">
        <v>1257</v>
      </c>
      <c r="X123" s="115" t="s">
        <v>772</v>
      </c>
    </row>
    <row r="124" spans="1:24">
      <c r="A124" s="85"/>
      <c r="B124" s="85">
        <v>26</v>
      </c>
      <c r="C124" s="82">
        <v>1</v>
      </c>
      <c r="D124" s="82">
        <v>11</v>
      </c>
      <c r="E124" s="82"/>
      <c r="F124" s="83" t="s">
        <v>1565</v>
      </c>
      <c r="G124" s="83">
        <v>5</v>
      </c>
      <c r="H124" s="86">
        <v>42.5</v>
      </c>
      <c r="I124" s="86">
        <v>65.28</v>
      </c>
      <c r="J124" s="86">
        <v>61.2</v>
      </c>
      <c r="K124" s="86"/>
      <c r="L124" s="117">
        <v>169.97</v>
      </c>
      <c r="M124" s="117">
        <v>296.45</v>
      </c>
      <c r="N124" s="87">
        <v>4766463.7605605721</v>
      </c>
      <c r="O124" s="87">
        <v>427438000</v>
      </c>
      <c r="P124" s="87">
        <v>150766206.14445812</v>
      </c>
      <c r="Q124" s="87">
        <v>276671793.85554188</v>
      </c>
      <c r="R124" s="87">
        <f t="shared" si="2"/>
        <v>4766463.7605605731</v>
      </c>
      <c r="S124" s="87">
        <v>427438000</v>
      </c>
      <c r="T124" s="87">
        <f t="shared" si="3"/>
        <v>8313338.7175276922</v>
      </c>
      <c r="U124" s="87"/>
      <c r="V124" s="115" t="s">
        <v>1257</v>
      </c>
      <c r="W124" s="115" t="s">
        <v>1257</v>
      </c>
      <c r="X124" s="115" t="s">
        <v>772</v>
      </c>
    </row>
    <row r="125" spans="1:24">
      <c r="A125" s="85"/>
      <c r="B125" s="85">
        <v>26</v>
      </c>
      <c r="C125" s="82">
        <v>1</v>
      </c>
      <c r="D125" s="82">
        <v>11</v>
      </c>
      <c r="E125" s="82"/>
      <c r="F125" s="83" t="s">
        <v>2546</v>
      </c>
      <c r="G125" s="83">
        <v>5</v>
      </c>
      <c r="H125" s="86">
        <v>48.6</v>
      </c>
      <c r="I125" s="86">
        <v>74.66</v>
      </c>
      <c r="J125" s="86">
        <v>69.98</v>
      </c>
      <c r="K125" s="86"/>
      <c r="L125" s="117">
        <v>194.37</v>
      </c>
      <c r="M125" s="117">
        <v>339.01</v>
      </c>
      <c r="N125" s="87">
        <v>5073508.8874484068</v>
      </c>
      <c r="O125" s="87">
        <v>520291000</v>
      </c>
      <c r="P125" s="87">
        <v>183517375.99629951</v>
      </c>
      <c r="Q125" s="87">
        <v>336773624.00370049</v>
      </c>
      <c r="R125" s="87">
        <f t="shared" si="2"/>
        <v>5073508.8874484068</v>
      </c>
      <c r="S125" s="87">
        <v>520291000</v>
      </c>
      <c r="T125" s="87">
        <f t="shared" si="3"/>
        <v>8848949.1584806517</v>
      </c>
      <c r="U125" s="87"/>
      <c r="V125" s="115" t="s">
        <v>1257</v>
      </c>
      <c r="W125" s="115" t="s">
        <v>1257</v>
      </c>
      <c r="X125" s="115" t="s">
        <v>772</v>
      </c>
    </row>
    <row r="126" spans="1:24">
      <c r="A126" s="85"/>
      <c r="B126" s="85">
        <v>26</v>
      </c>
      <c r="C126" s="82">
        <v>1</v>
      </c>
      <c r="D126" s="82">
        <v>12</v>
      </c>
      <c r="E126" s="82"/>
      <c r="F126" s="83" t="s">
        <v>2547</v>
      </c>
      <c r="G126" s="83">
        <v>5</v>
      </c>
      <c r="H126" s="86">
        <v>83.1</v>
      </c>
      <c r="I126" s="86">
        <v>127.65</v>
      </c>
      <c r="J126" s="86">
        <v>119.66</v>
      </c>
      <c r="K126" s="86"/>
      <c r="L126" s="117">
        <v>332.35</v>
      </c>
      <c r="M126" s="117">
        <v>579.66</v>
      </c>
      <c r="N126" s="87">
        <v>5512761.3993155863</v>
      </c>
      <c r="O126" s="87">
        <v>966647000</v>
      </c>
      <c r="P126" s="87">
        <v>340956351.26245689</v>
      </c>
      <c r="Q126" s="87">
        <v>625690648.73754311</v>
      </c>
      <c r="R126" s="87">
        <f t="shared" si="2"/>
        <v>5512761.3993155863</v>
      </c>
      <c r="S126" s="87">
        <v>966647000</v>
      </c>
      <c r="T126" s="87">
        <f t="shared" si="3"/>
        <v>9614945.9086122233</v>
      </c>
      <c r="U126" s="87"/>
      <c r="V126" s="115" t="s">
        <v>1257</v>
      </c>
      <c r="W126" s="115" t="s">
        <v>1257</v>
      </c>
      <c r="X126" s="115" t="s">
        <v>772</v>
      </c>
    </row>
    <row r="127" spans="1:24">
      <c r="A127" s="85"/>
      <c r="B127" s="85">
        <v>26</v>
      </c>
      <c r="C127" s="82">
        <v>1</v>
      </c>
      <c r="D127" s="82">
        <v>12</v>
      </c>
      <c r="E127" s="82"/>
      <c r="F127" s="83" t="s">
        <v>1578</v>
      </c>
      <c r="G127" s="83">
        <v>5</v>
      </c>
      <c r="H127" s="86">
        <v>42.5</v>
      </c>
      <c r="I127" s="86">
        <v>65.28</v>
      </c>
      <c r="J127" s="86">
        <v>61.2</v>
      </c>
      <c r="K127" s="86"/>
      <c r="L127" s="117">
        <v>169.97</v>
      </c>
      <c r="M127" s="117">
        <v>296.45</v>
      </c>
      <c r="N127" s="87">
        <v>4969527.8425556403</v>
      </c>
      <c r="O127" s="87">
        <v>445648000</v>
      </c>
      <c r="P127" s="87">
        <v>157189249.05100971</v>
      </c>
      <c r="Q127" s="87">
        <v>288458750.94899029</v>
      </c>
      <c r="R127" s="87">
        <f t="shared" si="2"/>
        <v>4969527.8425556412</v>
      </c>
      <c r="S127" s="87">
        <v>445648000</v>
      </c>
      <c r="T127" s="87">
        <f t="shared" si="3"/>
        <v>8667509.142352296</v>
      </c>
      <c r="U127" s="87"/>
      <c r="V127" s="115" t="s">
        <v>1257</v>
      </c>
      <c r="W127" s="115" t="s">
        <v>1257</v>
      </c>
      <c r="X127" s="115" t="s">
        <v>772</v>
      </c>
    </row>
    <row r="128" spans="1:24">
      <c r="A128" s="85"/>
      <c r="B128" s="85">
        <v>26</v>
      </c>
      <c r="C128" s="82">
        <v>1</v>
      </c>
      <c r="D128" s="82">
        <v>12</v>
      </c>
      <c r="E128" s="82"/>
      <c r="F128" s="83" t="s">
        <v>1579</v>
      </c>
      <c r="G128" s="83">
        <v>5</v>
      </c>
      <c r="H128" s="86">
        <v>42.5</v>
      </c>
      <c r="I128" s="86">
        <v>65.28</v>
      </c>
      <c r="J128" s="86">
        <v>61.2</v>
      </c>
      <c r="K128" s="86"/>
      <c r="L128" s="117">
        <v>169.97</v>
      </c>
      <c r="M128" s="117">
        <v>296.45</v>
      </c>
      <c r="N128" s="87">
        <v>4969527.8425556403</v>
      </c>
      <c r="O128" s="87">
        <v>445648000</v>
      </c>
      <c r="P128" s="87">
        <v>157189249.05100971</v>
      </c>
      <c r="Q128" s="87">
        <v>288458750.94899029</v>
      </c>
      <c r="R128" s="87">
        <f t="shared" si="2"/>
        <v>4969527.8425556412</v>
      </c>
      <c r="S128" s="87">
        <v>445648000</v>
      </c>
      <c r="T128" s="87">
        <f t="shared" si="3"/>
        <v>8667509.142352296</v>
      </c>
      <c r="U128" s="87"/>
      <c r="V128" s="115" t="s">
        <v>1257</v>
      </c>
      <c r="W128" s="115" t="s">
        <v>1257</v>
      </c>
      <c r="X128" s="115" t="s">
        <v>772</v>
      </c>
    </row>
    <row r="129" spans="1:24">
      <c r="A129" s="85"/>
      <c r="B129" s="85">
        <v>26</v>
      </c>
      <c r="C129" s="82">
        <v>1</v>
      </c>
      <c r="D129" s="82">
        <v>12</v>
      </c>
      <c r="E129" s="82"/>
      <c r="F129" s="83" t="s">
        <v>1580</v>
      </c>
      <c r="G129" s="83">
        <v>5</v>
      </c>
      <c r="H129" s="86">
        <v>42.5</v>
      </c>
      <c r="I129" s="86">
        <v>65.28</v>
      </c>
      <c r="J129" s="86">
        <v>61.2</v>
      </c>
      <c r="K129" s="86"/>
      <c r="L129" s="117">
        <v>169.97</v>
      </c>
      <c r="M129" s="117">
        <v>296.45</v>
      </c>
      <c r="N129" s="87">
        <v>4969527.8425556403</v>
      </c>
      <c r="O129" s="87">
        <v>445648000</v>
      </c>
      <c r="P129" s="87">
        <v>157189249.05100971</v>
      </c>
      <c r="Q129" s="87">
        <v>288458750.94899029</v>
      </c>
      <c r="R129" s="87">
        <f t="shared" si="2"/>
        <v>4969527.8425556412</v>
      </c>
      <c r="S129" s="87">
        <v>445648000</v>
      </c>
      <c r="T129" s="87">
        <f t="shared" si="3"/>
        <v>8667509.142352296</v>
      </c>
      <c r="U129" s="87"/>
      <c r="V129" s="115" t="s">
        <v>1257</v>
      </c>
      <c r="W129" s="115" t="s">
        <v>1257</v>
      </c>
      <c r="X129" s="115" t="s">
        <v>772</v>
      </c>
    </row>
    <row r="130" spans="1:24">
      <c r="A130" s="85"/>
      <c r="B130" s="85">
        <v>26</v>
      </c>
      <c r="C130" s="82">
        <v>1</v>
      </c>
      <c r="D130" s="82">
        <v>12</v>
      </c>
      <c r="E130" s="82"/>
      <c r="F130" s="83" t="s">
        <v>1581</v>
      </c>
      <c r="G130" s="83">
        <v>5</v>
      </c>
      <c r="H130" s="86">
        <v>44.4</v>
      </c>
      <c r="I130" s="86">
        <v>68.209999999999994</v>
      </c>
      <c r="J130" s="86">
        <v>63.94</v>
      </c>
      <c r="K130" s="86"/>
      <c r="L130" s="117">
        <v>177.58</v>
      </c>
      <c r="M130" s="117">
        <v>309.73</v>
      </c>
      <c r="N130" s="87">
        <v>5020133.5047080461</v>
      </c>
      <c r="O130" s="87">
        <v>470353000</v>
      </c>
      <c r="P130" s="87">
        <v>165903212.53296226</v>
      </c>
      <c r="Q130" s="87">
        <v>304449787.46703774</v>
      </c>
      <c r="R130" s="87">
        <f t="shared" si="2"/>
        <v>5020133.5047080461</v>
      </c>
      <c r="S130" s="87">
        <v>470353000</v>
      </c>
      <c r="T130" s="87">
        <f t="shared" si="3"/>
        <v>8755974.4926975053</v>
      </c>
      <c r="U130" s="87"/>
      <c r="V130" s="115" t="s">
        <v>1257</v>
      </c>
      <c r="W130" s="115" t="s">
        <v>1257</v>
      </c>
      <c r="X130" s="115" t="s">
        <v>772</v>
      </c>
    </row>
    <row r="131" spans="1:24">
      <c r="A131" s="85"/>
      <c r="B131" s="85">
        <v>26</v>
      </c>
      <c r="C131" s="82">
        <v>1</v>
      </c>
      <c r="D131" s="82">
        <v>12</v>
      </c>
      <c r="E131" s="82"/>
      <c r="F131" s="83" t="s">
        <v>1582</v>
      </c>
      <c r="G131" s="83">
        <v>5</v>
      </c>
      <c r="H131" s="86">
        <v>43.89</v>
      </c>
      <c r="I131" s="86">
        <v>67.430000000000007</v>
      </c>
      <c r="J131" s="86">
        <v>63.21</v>
      </c>
      <c r="K131" s="86"/>
      <c r="L131" s="117">
        <v>175.55</v>
      </c>
      <c r="M131" s="117">
        <v>306.19</v>
      </c>
      <c r="N131" s="87">
        <v>5513154.3396999482</v>
      </c>
      <c r="O131" s="87">
        <v>510642000</v>
      </c>
      <c r="P131" s="87">
        <v>180113974.51330578</v>
      </c>
      <c r="Q131" s="87">
        <v>330528025.48669422</v>
      </c>
      <c r="R131" s="87">
        <f t="shared" ref="R131:R194" si="4">S131/(M131*0.3025)</f>
        <v>5513154.3396999491</v>
      </c>
      <c r="S131" s="87">
        <v>510642000</v>
      </c>
      <c r="T131" s="87">
        <f t="shared" ref="T131:T194" si="5">S131/(L131*0.3025)</f>
        <v>9615908.4435928632</v>
      </c>
      <c r="U131" s="87"/>
      <c r="V131" s="115" t="s">
        <v>1257</v>
      </c>
      <c r="W131" s="115" t="s">
        <v>1257</v>
      </c>
      <c r="X131" s="115" t="s">
        <v>772</v>
      </c>
    </row>
    <row r="132" spans="1:24">
      <c r="A132" s="85"/>
      <c r="B132" s="85">
        <v>26</v>
      </c>
      <c r="C132" s="82">
        <v>1</v>
      </c>
      <c r="D132" s="82">
        <v>12</v>
      </c>
      <c r="E132" s="82"/>
      <c r="F132" s="83" t="s">
        <v>1583</v>
      </c>
      <c r="G132" s="83">
        <v>5</v>
      </c>
      <c r="H132" s="86">
        <v>42.5</v>
      </c>
      <c r="I132" s="86">
        <v>65.28</v>
      </c>
      <c r="J132" s="86">
        <v>61.2</v>
      </c>
      <c r="K132" s="86"/>
      <c r="L132" s="117">
        <v>169.97</v>
      </c>
      <c r="M132" s="117">
        <v>296.45</v>
      </c>
      <c r="N132" s="87">
        <v>5513173.0993059743</v>
      </c>
      <c r="O132" s="87">
        <v>494400000</v>
      </c>
      <c r="P132" s="87">
        <v>174385085.83191037</v>
      </c>
      <c r="Q132" s="87">
        <v>320014914.16808963</v>
      </c>
      <c r="R132" s="87">
        <f t="shared" si="4"/>
        <v>5513173.0993059743</v>
      </c>
      <c r="S132" s="87">
        <v>494400000</v>
      </c>
      <c r="T132" s="87">
        <f t="shared" si="5"/>
        <v>9615697.8601474147</v>
      </c>
      <c r="U132" s="87"/>
      <c r="V132" s="115" t="s">
        <v>1257</v>
      </c>
      <c r="W132" s="115" t="s">
        <v>1257</v>
      </c>
      <c r="X132" s="115" t="s">
        <v>772</v>
      </c>
    </row>
    <row r="133" spans="1:24">
      <c r="A133" s="85"/>
      <c r="B133" s="85">
        <v>26</v>
      </c>
      <c r="C133" s="82">
        <v>1</v>
      </c>
      <c r="D133" s="82">
        <v>12</v>
      </c>
      <c r="E133" s="82"/>
      <c r="F133" s="83" t="s">
        <v>1584</v>
      </c>
      <c r="G133" s="83">
        <v>5</v>
      </c>
      <c r="H133" s="86">
        <v>42.5</v>
      </c>
      <c r="I133" s="86">
        <v>65.28</v>
      </c>
      <c r="J133" s="86">
        <v>61.2</v>
      </c>
      <c r="K133" s="86"/>
      <c r="L133" s="117">
        <v>169.97</v>
      </c>
      <c r="M133" s="117">
        <v>296.45</v>
      </c>
      <c r="N133" s="87">
        <v>5513173.0993059743</v>
      </c>
      <c r="O133" s="87">
        <v>494400000</v>
      </c>
      <c r="P133" s="87">
        <v>174385085.83191037</v>
      </c>
      <c r="Q133" s="87">
        <v>320014914.16808963</v>
      </c>
      <c r="R133" s="87">
        <f t="shared" si="4"/>
        <v>5513173.0993059743</v>
      </c>
      <c r="S133" s="87">
        <v>494400000</v>
      </c>
      <c r="T133" s="87">
        <f t="shared" si="5"/>
        <v>9615697.8601474147</v>
      </c>
      <c r="U133" s="87"/>
      <c r="V133" s="115" t="s">
        <v>1257</v>
      </c>
      <c r="W133" s="115" t="s">
        <v>1257</v>
      </c>
      <c r="X133" s="115" t="s">
        <v>772</v>
      </c>
    </row>
    <row r="134" spans="1:24">
      <c r="A134" s="85"/>
      <c r="B134" s="85">
        <v>26</v>
      </c>
      <c r="C134" s="82">
        <v>1</v>
      </c>
      <c r="D134" s="82">
        <v>12</v>
      </c>
      <c r="E134" s="82"/>
      <c r="F134" s="83" t="s">
        <v>1585</v>
      </c>
      <c r="G134" s="83">
        <v>5</v>
      </c>
      <c r="H134" s="86">
        <v>44.4</v>
      </c>
      <c r="I134" s="86">
        <v>68.209999999999994</v>
      </c>
      <c r="J134" s="86">
        <v>63.94</v>
      </c>
      <c r="K134" s="86"/>
      <c r="L134" s="117">
        <v>177.58</v>
      </c>
      <c r="M134" s="117">
        <v>309.73</v>
      </c>
      <c r="N134" s="87">
        <v>5567280.2731678057</v>
      </c>
      <c r="O134" s="87">
        <v>521617000</v>
      </c>
      <c r="P134" s="87">
        <v>183985083.56873703</v>
      </c>
      <c r="Q134" s="87">
        <v>337631916.43126297</v>
      </c>
      <c r="R134" s="87">
        <f t="shared" si="4"/>
        <v>5567280.2731678057</v>
      </c>
      <c r="S134" s="87">
        <v>521617000</v>
      </c>
      <c r="T134" s="87">
        <f t="shared" si="5"/>
        <v>9710292.369682759</v>
      </c>
      <c r="U134" s="87"/>
      <c r="V134" s="115" t="s">
        <v>1257</v>
      </c>
      <c r="W134" s="115" t="s">
        <v>1257</v>
      </c>
      <c r="X134" s="115" t="s">
        <v>772</v>
      </c>
    </row>
    <row r="135" spans="1:24">
      <c r="A135" s="85"/>
      <c r="B135" s="85">
        <v>26</v>
      </c>
      <c r="C135" s="82">
        <v>1</v>
      </c>
      <c r="D135" s="82">
        <v>12</v>
      </c>
      <c r="E135" s="82"/>
      <c r="F135" s="83" t="s">
        <v>1586</v>
      </c>
      <c r="G135" s="83">
        <v>5</v>
      </c>
      <c r="H135" s="86">
        <v>41.36</v>
      </c>
      <c r="I135" s="86">
        <v>63.53</v>
      </c>
      <c r="J135" s="86">
        <v>59.55</v>
      </c>
      <c r="K135" s="86"/>
      <c r="L135" s="117">
        <v>165.4</v>
      </c>
      <c r="M135" s="117">
        <v>288.48</v>
      </c>
      <c r="N135" s="87">
        <v>4813075.5444323737</v>
      </c>
      <c r="O135" s="87">
        <v>420014000</v>
      </c>
      <c r="P135" s="87">
        <v>148147608.09183657</v>
      </c>
      <c r="Q135" s="87">
        <v>271866391.90816343</v>
      </c>
      <c r="R135" s="87">
        <f t="shared" si="4"/>
        <v>4813075.5444323737</v>
      </c>
      <c r="S135" s="87">
        <v>420014000</v>
      </c>
      <c r="T135" s="87">
        <f t="shared" si="5"/>
        <v>8394655.5807608888</v>
      </c>
      <c r="U135" s="87"/>
      <c r="V135" s="115" t="s">
        <v>1257</v>
      </c>
      <c r="W135" s="115" t="s">
        <v>1257</v>
      </c>
      <c r="X135" s="115" t="s">
        <v>772</v>
      </c>
    </row>
    <row r="136" spans="1:24">
      <c r="A136" s="85"/>
      <c r="B136" s="85">
        <v>26</v>
      </c>
      <c r="C136" s="82">
        <v>1</v>
      </c>
      <c r="D136" s="82">
        <v>12</v>
      </c>
      <c r="E136" s="82"/>
      <c r="F136" s="83" t="s">
        <v>1587</v>
      </c>
      <c r="G136" s="83">
        <v>5</v>
      </c>
      <c r="H136" s="86">
        <v>43.89</v>
      </c>
      <c r="I136" s="86">
        <v>67.430000000000007</v>
      </c>
      <c r="J136" s="86">
        <v>63.21</v>
      </c>
      <c r="K136" s="86"/>
      <c r="L136" s="117">
        <v>175.55</v>
      </c>
      <c r="M136" s="117">
        <v>306.19</v>
      </c>
      <c r="N136" s="87">
        <v>4813183.841178936</v>
      </c>
      <c r="O136" s="87">
        <v>445809000</v>
      </c>
      <c r="P136" s="87">
        <v>157246037.07451075</v>
      </c>
      <c r="Q136" s="87">
        <v>288562962.92548925</v>
      </c>
      <c r="R136" s="87">
        <f t="shared" si="4"/>
        <v>4813183.8411789369</v>
      </c>
      <c r="S136" s="87">
        <v>445809000</v>
      </c>
      <c r="T136" s="87">
        <f t="shared" si="5"/>
        <v>8395037.0853351094</v>
      </c>
      <c r="U136" s="87"/>
      <c r="V136" s="115" t="s">
        <v>1257</v>
      </c>
      <c r="W136" s="115" t="s">
        <v>1257</v>
      </c>
      <c r="X136" s="115" t="s">
        <v>772</v>
      </c>
    </row>
    <row r="137" spans="1:24">
      <c r="A137" s="85"/>
      <c r="B137" s="85">
        <v>26</v>
      </c>
      <c r="C137" s="82">
        <v>1</v>
      </c>
      <c r="D137" s="82">
        <v>12</v>
      </c>
      <c r="E137" s="82"/>
      <c r="F137" s="83" t="s">
        <v>1588</v>
      </c>
      <c r="G137" s="83">
        <v>5</v>
      </c>
      <c r="H137" s="86">
        <v>42.5</v>
      </c>
      <c r="I137" s="86">
        <v>65.28</v>
      </c>
      <c r="J137" s="86">
        <v>61.2</v>
      </c>
      <c r="K137" s="86"/>
      <c r="L137" s="117">
        <v>169.97</v>
      </c>
      <c r="M137" s="117">
        <v>296.45</v>
      </c>
      <c r="N137" s="87">
        <v>4813209.7590077622</v>
      </c>
      <c r="O137" s="87">
        <v>431630000</v>
      </c>
      <c r="P137" s="87">
        <v>152244811.07934362</v>
      </c>
      <c r="Q137" s="87">
        <v>279385188.92065638</v>
      </c>
      <c r="R137" s="87">
        <f t="shared" si="4"/>
        <v>4813209.7590077631</v>
      </c>
      <c r="S137" s="87">
        <v>431630000</v>
      </c>
      <c r="T137" s="87">
        <f t="shared" si="5"/>
        <v>8394869.8773774859</v>
      </c>
      <c r="U137" s="87"/>
      <c r="V137" s="115" t="s">
        <v>1257</v>
      </c>
      <c r="W137" s="115" t="s">
        <v>1257</v>
      </c>
      <c r="X137" s="115" t="s">
        <v>772</v>
      </c>
    </row>
    <row r="138" spans="1:24">
      <c r="A138" s="85"/>
      <c r="B138" s="85">
        <v>26</v>
      </c>
      <c r="C138" s="82">
        <v>1</v>
      </c>
      <c r="D138" s="82">
        <v>12</v>
      </c>
      <c r="E138" s="82"/>
      <c r="F138" s="83" t="s">
        <v>2548</v>
      </c>
      <c r="G138" s="83">
        <v>5</v>
      </c>
      <c r="H138" s="86">
        <v>48.6</v>
      </c>
      <c r="I138" s="86">
        <v>74.66</v>
      </c>
      <c r="J138" s="86">
        <v>69.98</v>
      </c>
      <c r="K138" s="86"/>
      <c r="L138" s="117">
        <v>194.37</v>
      </c>
      <c r="M138" s="117">
        <v>339.01</v>
      </c>
      <c r="N138" s="87">
        <v>5123269.7248502634</v>
      </c>
      <c r="O138" s="87">
        <v>525394000</v>
      </c>
      <c r="P138" s="87">
        <v>185317309.43683398</v>
      </c>
      <c r="Q138" s="87">
        <v>340076690.56316602</v>
      </c>
      <c r="R138" s="87">
        <f t="shared" si="4"/>
        <v>5123269.7248502634</v>
      </c>
      <c r="S138" s="87">
        <v>525394000</v>
      </c>
      <c r="T138" s="87">
        <f t="shared" si="5"/>
        <v>8935739.4115423542</v>
      </c>
      <c r="U138" s="87"/>
      <c r="V138" s="115" t="s">
        <v>1257</v>
      </c>
      <c r="W138" s="115" t="s">
        <v>1257</v>
      </c>
      <c r="X138" s="115" t="s">
        <v>772</v>
      </c>
    </row>
    <row r="139" spans="1:24">
      <c r="A139" s="85"/>
      <c r="B139" s="85">
        <v>26</v>
      </c>
      <c r="C139" s="82">
        <v>1</v>
      </c>
      <c r="D139" s="82">
        <v>13</v>
      </c>
      <c r="E139" s="82"/>
      <c r="F139" s="83" t="s">
        <v>2550</v>
      </c>
      <c r="G139" s="83">
        <v>5</v>
      </c>
      <c r="H139" s="86">
        <v>83.1</v>
      </c>
      <c r="I139" s="86">
        <v>127.65</v>
      </c>
      <c r="J139" s="86">
        <v>119.66</v>
      </c>
      <c r="K139" s="86"/>
      <c r="L139" s="117">
        <v>332.35</v>
      </c>
      <c r="M139" s="117">
        <v>579.66</v>
      </c>
      <c r="N139" s="87">
        <v>5564031.1234029178</v>
      </c>
      <c r="O139" s="87">
        <v>975637000</v>
      </c>
      <c r="P139" s="87">
        <v>344127309.84180331</v>
      </c>
      <c r="Q139" s="87">
        <v>631509690.15819669</v>
      </c>
      <c r="R139" s="87">
        <f t="shared" si="4"/>
        <v>5564031.1234029178</v>
      </c>
      <c r="S139" s="87">
        <v>975637000</v>
      </c>
      <c r="T139" s="87">
        <f t="shared" si="5"/>
        <v>9704366.7248134054</v>
      </c>
      <c r="U139" s="87"/>
      <c r="V139" s="115" t="s">
        <v>1257</v>
      </c>
      <c r="W139" s="115" t="s">
        <v>1257</v>
      </c>
      <c r="X139" s="115" t="s">
        <v>772</v>
      </c>
    </row>
    <row r="140" spans="1:24">
      <c r="A140" s="85"/>
      <c r="B140" s="85">
        <v>26</v>
      </c>
      <c r="C140" s="82">
        <v>1</v>
      </c>
      <c r="D140" s="82">
        <v>13</v>
      </c>
      <c r="E140" s="82"/>
      <c r="F140" s="83" t="s">
        <v>1601</v>
      </c>
      <c r="G140" s="83">
        <v>5</v>
      </c>
      <c r="H140" s="86">
        <v>42.5</v>
      </c>
      <c r="I140" s="86">
        <v>65.28</v>
      </c>
      <c r="J140" s="86">
        <v>61.2</v>
      </c>
      <c r="K140" s="86"/>
      <c r="L140" s="117">
        <v>169.97</v>
      </c>
      <c r="M140" s="117">
        <v>296.45</v>
      </c>
      <c r="N140" s="87">
        <v>5017779.258414655</v>
      </c>
      <c r="O140" s="87">
        <v>449975000</v>
      </c>
      <c r="P140" s="87">
        <v>158715471.27268177</v>
      </c>
      <c r="Q140" s="87">
        <v>291259528.72731823</v>
      </c>
      <c r="R140" s="87">
        <f t="shared" si="4"/>
        <v>5017779.2584146559</v>
      </c>
      <c r="S140" s="87">
        <v>449975000</v>
      </c>
      <c r="T140" s="87">
        <f t="shared" si="5"/>
        <v>8751665.9478556495</v>
      </c>
      <c r="U140" s="87"/>
      <c r="V140" s="115" t="s">
        <v>1257</v>
      </c>
      <c r="W140" s="115" t="s">
        <v>1257</v>
      </c>
      <c r="X140" s="115" t="s">
        <v>772</v>
      </c>
    </row>
    <row r="141" spans="1:24">
      <c r="A141" s="85"/>
      <c r="B141" s="85">
        <v>26</v>
      </c>
      <c r="C141" s="82">
        <v>1</v>
      </c>
      <c r="D141" s="82">
        <v>13</v>
      </c>
      <c r="E141" s="82"/>
      <c r="F141" s="83" t="s">
        <v>1602</v>
      </c>
      <c r="G141" s="83">
        <v>5</v>
      </c>
      <c r="H141" s="86">
        <v>42.5</v>
      </c>
      <c r="I141" s="86">
        <v>65.28</v>
      </c>
      <c r="J141" s="86">
        <v>61.2</v>
      </c>
      <c r="K141" s="86"/>
      <c r="L141" s="117">
        <v>169.97</v>
      </c>
      <c r="M141" s="117">
        <v>296.45</v>
      </c>
      <c r="N141" s="87">
        <v>5017779.258414655</v>
      </c>
      <c r="O141" s="87">
        <v>449975000</v>
      </c>
      <c r="P141" s="87">
        <v>158715471.27268177</v>
      </c>
      <c r="Q141" s="87">
        <v>291259528.72731823</v>
      </c>
      <c r="R141" s="87">
        <f t="shared" si="4"/>
        <v>5017779.2584146559</v>
      </c>
      <c r="S141" s="87">
        <v>449975000</v>
      </c>
      <c r="T141" s="87">
        <f t="shared" si="5"/>
        <v>8751665.9478556495</v>
      </c>
      <c r="U141" s="87"/>
      <c r="V141" s="115" t="s">
        <v>1257</v>
      </c>
      <c r="W141" s="115" t="s">
        <v>1257</v>
      </c>
      <c r="X141" s="115" t="s">
        <v>772</v>
      </c>
    </row>
    <row r="142" spans="1:24">
      <c r="A142" s="85"/>
      <c r="B142" s="85">
        <v>26</v>
      </c>
      <c r="C142" s="82">
        <v>1</v>
      </c>
      <c r="D142" s="82">
        <v>13</v>
      </c>
      <c r="E142" s="82"/>
      <c r="F142" s="83" t="s">
        <v>1603</v>
      </c>
      <c r="G142" s="83">
        <v>5</v>
      </c>
      <c r="H142" s="86">
        <v>42.5</v>
      </c>
      <c r="I142" s="86">
        <v>65.28</v>
      </c>
      <c r="J142" s="86">
        <v>61.2</v>
      </c>
      <c r="K142" s="86"/>
      <c r="L142" s="117">
        <v>169.97</v>
      </c>
      <c r="M142" s="117">
        <v>296.45</v>
      </c>
      <c r="N142" s="87">
        <v>5017779.258414655</v>
      </c>
      <c r="O142" s="87">
        <v>449975000</v>
      </c>
      <c r="P142" s="87">
        <v>158715471.27268177</v>
      </c>
      <c r="Q142" s="87">
        <v>291259528.72731823</v>
      </c>
      <c r="R142" s="87">
        <f t="shared" si="4"/>
        <v>5017779.2584146559</v>
      </c>
      <c r="S142" s="87">
        <v>449975000</v>
      </c>
      <c r="T142" s="87">
        <f t="shared" si="5"/>
        <v>8751665.9478556495</v>
      </c>
      <c r="U142" s="87"/>
      <c r="V142" s="115" t="s">
        <v>1257</v>
      </c>
      <c r="W142" s="115" t="s">
        <v>1257</v>
      </c>
      <c r="X142" s="115" t="s">
        <v>772</v>
      </c>
    </row>
    <row r="143" spans="1:24">
      <c r="A143" s="85"/>
      <c r="B143" s="85">
        <v>26</v>
      </c>
      <c r="C143" s="82">
        <v>1</v>
      </c>
      <c r="D143" s="82">
        <v>13</v>
      </c>
      <c r="E143" s="82"/>
      <c r="F143" s="83" t="s">
        <v>1604</v>
      </c>
      <c r="G143" s="83">
        <v>5</v>
      </c>
      <c r="H143" s="86">
        <v>44.4</v>
      </c>
      <c r="I143" s="86">
        <v>68.209999999999994</v>
      </c>
      <c r="J143" s="86">
        <v>63.94</v>
      </c>
      <c r="K143" s="86"/>
      <c r="L143" s="117">
        <v>177.58</v>
      </c>
      <c r="M143" s="117">
        <v>309.73</v>
      </c>
      <c r="N143" s="87">
        <v>5068877.6388285933</v>
      </c>
      <c r="O143" s="87">
        <v>474920000</v>
      </c>
      <c r="P143" s="87">
        <v>167514087.70892167</v>
      </c>
      <c r="Q143" s="87">
        <v>307405912.29107833</v>
      </c>
      <c r="R143" s="87">
        <f t="shared" si="4"/>
        <v>5068877.6388285933</v>
      </c>
      <c r="S143" s="87">
        <v>474920000</v>
      </c>
      <c r="T143" s="87">
        <f t="shared" si="5"/>
        <v>8840992.629093254</v>
      </c>
      <c r="U143" s="87"/>
      <c r="V143" s="115" t="s">
        <v>1257</v>
      </c>
      <c r="W143" s="115" t="s">
        <v>1257</v>
      </c>
      <c r="X143" s="115" t="s">
        <v>772</v>
      </c>
    </row>
    <row r="144" spans="1:24">
      <c r="A144" s="85"/>
      <c r="B144" s="85">
        <v>26</v>
      </c>
      <c r="C144" s="82">
        <v>1</v>
      </c>
      <c r="D144" s="82">
        <v>13</v>
      </c>
      <c r="E144" s="82"/>
      <c r="F144" s="83" t="s">
        <v>1605</v>
      </c>
      <c r="G144" s="83">
        <v>5</v>
      </c>
      <c r="H144" s="86">
        <v>43.89</v>
      </c>
      <c r="I144" s="86">
        <v>67.430000000000007</v>
      </c>
      <c r="J144" s="86">
        <v>63.21</v>
      </c>
      <c r="K144" s="86"/>
      <c r="L144" s="117">
        <v>175.55</v>
      </c>
      <c r="M144" s="117">
        <v>306.19</v>
      </c>
      <c r="N144" s="87">
        <v>5564416.1959610768</v>
      </c>
      <c r="O144" s="87">
        <v>515390000</v>
      </c>
      <c r="P144" s="87">
        <v>181788692.12562352</v>
      </c>
      <c r="Q144" s="87">
        <v>333601307.87437648</v>
      </c>
      <c r="R144" s="87">
        <f t="shared" si="4"/>
        <v>5564416.1959610777</v>
      </c>
      <c r="S144" s="87">
        <v>515390000</v>
      </c>
      <c r="T144" s="87">
        <f t="shared" si="5"/>
        <v>9705318.1147326808</v>
      </c>
      <c r="U144" s="87"/>
      <c r="V144" s="115" t="s">
        <v>1257</v>
      </c>
      <c r="W144" s="115" t="s">
        <v>1257</v>
      </c>
      <c r="X144" s="115" t="s">
        <v>772</v>
      </c>
    </row>
    <row r="145" spans="1:24">
      <c r="A145" s="85"/>
      <c r="B145" s="85">
        <v>26</v>
      </c>
      <c r="C145" s="82">
        <v>1</v>
      </c>
      <c r="D145" s="82">
        <v>13</v>
      </c>
      <c r="E145" s="82"/>
      <c r="F145" s="83" t="s">
        <v>1606</v>
      </c>
      <c r="G145" s="83">
        <v>5</v>
      </c>
      <c r="H145" s="86">
        <v>42.5</v>
      </c>
      <c r="I145" s="86">
        <v>65.28</v>
      </c>
      <c r="J145" s="86">
        <v>61.2</v>
      </c>
      <c r="K145" s="86"/>
      <c r="L145" s="117">
        <v>169.97</v>
      </c>
      <c r="M145" s="117">
        <v>296.45</v>
      </c>
      <c r="N145" s="87">
        <v>5564446.5012287265</v>
      </c>
      <c r="O145" s="87">
        <v>498998000</v>
      </c>
      <c r="P145" s="87">
        <v>176006895.34779859</v>
      </c>
      <c r="Q145" s="87">
        <v>322991104.65220141</v>
      </c>
      <c r="R145" s="87">
        <f t="shared" si="4"/>
        <v>5564446.5012287274</v>
      </c>
      <c r="S145" s="87">
        <v>498998000</v>
      </c>
      <c r="T145" s="87">
        <f t="shared" si="5"/>
        <v>9705125.4061849508</v>
      </c>
      <c r="U145" s="87"/>
      <c r="V145" s="115" t="s">
        <v>1257</v>
      </c>
      <c r="W145" s="115" t="s">
        <v>1257</v>
      </c>
      <c r="X145" s="115" t="s">
        <v>772</v>
      </c>
    </row>
    <row r="146" spans="1:24">
      <c r="A146" s="85"/>
      <c r="B146" s="85">
        <v>26</v>
      </c>
      <c r="C146" s="82">
        <v>1</v>
      </c>
      <c r="D146" s="82">
        <v>13</v>
      </c>
      <c r="E146" s="82"/>
      <c r="F146" s="83" t="s">
        <v>1607</v>
      </c>
      <c r="G146" s="83">
        <v>5</v>
      </c>
      <c r="H146" s="86">
        <v>42.5</v>
      </c>
      <c r="I146" s="86">
        <v>65.28</v>
      </c>
      <c r="J146" s="86">
        <v>61.2</v>
      </c>
      <c r="K146" s="86"/>
      <c r="L146" s="117">
        <v>169.97</v>
      </c>
      <c r="M146" s="117">
        <v>296.45</v>
      </c>
      <c r="N146" s="87">
        <v>5564446.5012287265</v>
      </c>
      <c r="O146" s="87">
        <v>498998000</v>
      </c>
      <c r="P146" s="87">
        <v>176006895.34779859</v>
      </c>
      <c r="Q146" s="87">
        <v>322991104.65220141</v>
      </c>
      <c r="R146" s="87">
        <f t="shared" si="4"/>
        <v>5564446.5012287274</v>
      </c>
      <c r="S146" s="87">
        <v>498998000</v>
      </c>
      <c r="T146" s="87">
        <f t="shared" si="5"/>
        <v>9705125.4061849508</v>
      </c>
      <c r="U146" s="87"/>
      <c r="V146" s="115" t="s">
        <v>1257</v>
      </c>
      <c r="W146" s="115" t="s">
        <v>1257</v>
      </c>
      <c r="X146" s="115" t="s">
        <v>772</v>
      </c>
    </row>
    <row r="147" spans="1:24">
      <c r="A147" s="85"/>
      <c r="B147" s="85">
        <v>26</v>
      </c>
      <c r="C147" s="82">
        <v>1</v>
      </c>
      <c r="D147" s="82">
        <v>13</v>
      </c>
      <c r="E147" s="82"/>
      <c r="F147" s="83" t="s">
        <v>1608</v>
      </c>
      <c r="G147" s="83">
        <v>5</v>
      </c>
      <c r="H147" s="86">
        <v>44.4</v>
      </c>
      <c r="I147" s="86">
        <v>68.209999999999994</v>
      </c>
      <c r="J147" s="86">
        <v>63.94</v>
      </c>
      <c r="K147" s="86"/>
      <c r="L147" s="117">
        <v>177.58</v>
      </c>
      <c r="M147" s="117">
        <v>309.73</v>
      </c>
      <c r="N147" s="87">
        <v>5619055.5730624348</v>
      </c>
      <c r="O147" s="87">
        <v>526468000</v>
      </c>
      <c r="P147" s="87">
        <v>185696131.40726978</v>
      </c>
      <c r="Q147" s="87">
        <v>340771868.59273022</v>
      </c>
      <c r="R147" s="87">
        <f t="shared" si="4"/>
        <v>5619055.5730624348</v>
      </c>
      <c r="S147" s="87">
        <v>526468000</v>
      </c>
      <c r="T147" s="87">
        <f t="shared" si="5"/>
        <v>9800597.3794606831</v>
      </c>
      <c r="U147" s="87"/>
      <c r="V147" s="115" t="s">
        <v>1257</v>
      </c>
      <c r="W147" s="115" t="s">
        <v>1257</v>
      </c>
      <c r="X147" s="115" t="s">
        <v>772</v>
      </c>
    </row>
    <row r="148" spans="1:24">
      <c r="A148" s="85"/>
      <c r="B148" s="85">
        <v>26</v>
      </c>
      <c r="C148" s="82">
        <v>1</v>
      </c>
      <c r="D148" s="82">
        <v>13</v>
      </c>
      <c r="E148" s="82"/>
      <c r="F148" s="83" t="s">
        <v>1609</v>
      </c>
      <c r="G148" s="83">
        <v>5</v>
      </c>
      <c r="H148" s="86">
        <v>41.36</v>
      </c>
      <c r="I148" s="86">
        <v>63.53</v>
      </c>
      <c r="J148" s="86">
        <v>59.55</v>
      </c>
      <c r="K148" s="86"/>
      <c r="L148" s="117">
        <v>165.4</v>
      </c>
      <c r="M148" s="117">
        <v>288.48</v>
      </c>
      <c r="N148" s="87">
        <v>4859818.1176459799</v>
      </c>
      <c r="O148" s="87">
        <v>424093000</v>
      </c>
      <c r="P148" s="87">
        <v>149586355.59407842</v>
      </c>
      <c r="Q148" s="87">
        <v>274506644.40592158</v>
      </c>
      <c r="R148" s="87">
        <f t="shared" si="4"/>
        <v>4859818.1176459799</v>
      </c>
      <c r="S148" s="87">
        <v>424093000</v>
      </c>
      <c r="T148" s="87">
        <f t="shared" si="5"/>
        <v>8476180.9587576315</v>
      </c>
      <c r="U148" s="87"/>
      <c r="V148" s="115" t="s">
        <v>1257</v>
      </c>
      <c r="W148" s="115" t="s">
        <v>1257</v>
      </c>
      <c r="X148" s="115" t="s">
        <v>772</v>
      </c>
    </row>
    <row r="149" spans="1:24">
      <c r="A149" s="85"/>
      <c r="B149" s="85">
        <v>26</v>
      </c>
      <c r="C149" s="82">
        <v>1</v>
      </c>
      <c r="D149" s="82">
        <v>13</v>
      </c>
      <c r="E149" s="82"/>
      <c r="F149" s="83" t="s">
        <v>1610</v>
      </c>
      <c r="G149" s="83">
        <v>5</v>
      </c>
      <c r="H149" s="86">
        <v>43.89</v>
      </c>
      <c r="I149" s="86">
        <v>67.430000000000007</v>
      </c>
      <c r="J149" s="86">
        <v>63.21</v>
      </c>
      <c r="K149" s="86"/>
      <c r="L149" s="117">
        <v>175.55</v>
      </c>
      <c r="M149" s="117">
        <v>306.19</v>
      </c>
      <c r="N149" s="87">
        <v>4859932.7539023329</v>
      </c>
      <c r="O149" s="87">
        <v>450139000</v>
      </c>
      <c r="P149" s="87">
        <v>158773317.45811146</v>
      </c>
      <c r="Q149" s="87">
        <v>291365682.54188854</v>
      </c>
      <c r="R149" s="87">
        <f t="shared" si="4"/>
        <v>4859932.7539023338</v>
      </c>
      <c r="S149" s="87">
        <v>450139000</v>
      </c>
      <c r="T149" s="87">
        <f t="shared" si="5"/>
        <v>8476575.3911555409</v>
      </c>
      <c r="U149" s="87"/>
      <c r="V149" s="115" t="s">
        <v>1257</v>
      </c>
      <c r="W149" s="115" t="s">
        <v>1257</v>
      </c>
      <c r="X149" s="115" t="s">
        <v>772</v>
      </c>
    </row>
    <row r="150" spans="1:24">
      <c r="A150" s="85"/>
      <c r="B150" s="85">
        <v>26</v>
      </c>
      <c r="C150" s="82">
        <v>1</v>
      </c>
      <c r="D150" s="82">
        <v>13</v>
      </c>
      <c r="E150" s="82"/>
      <c r="F150" s="83" t="s">
        <v>1611</v>
      </c>
      <c r="G150" s="83">
        <v>5</v>
      </c>
      <c r="H150" s="86">
        <v>42.5</v>
      </c>
      <c r="I150" s="86">
        <v>65.28</v>
      </c>
      <c r="J150" s="86">
        <v>61.2</v>
      </c>
      <c r="K150" s="86"/>
      <c r="L150" s="117">
        <v>169.97</v>
      </c>
      <c r="M150" s="117">
        <v>296.45</v>
      </c>
      <c r="N150" s="87">
        <v>4859955.7574549522</v>
      </c>
      <c r="O150" s="87">
        <v>435822000</v>
      </c>
      <c r="P150" s="87">
        <v>153723416.01422906</v>
      </c>
      <c r="Q150" s="87">
        <v>282098583.98577094</v>
      </c>
      <c r="R150" s="87">
        <f t="shared" si="4"/>
        <v>4859955.7574549522</v>
      </c>
      <c r="S150" s="87">
        <v>435822000</v>
      </c>
      <c r="T150" s="87">
        <f t="shared" si="5"/>
        <v>8476401.0372272786</v>
      </c>
      <c r="U150" s="87"/>
      <c r="V150" s="115" t="s">
        <v>1257</v>
      </c>
      <c r="W150" s="115" t="s">
        <v>1257</v>
      </c>
      <c r="X150" s="115" t="s">
        <v>772</v>
      </c>
    </row>
    <row r="151" spans="1:24">
      <c r="A151" s="85"/>
      <c r="B151" s="85">
        <v>26</v>
      </c>
      <c r="C151" s="82">
        <v>1</v>
      </c>
      <c r="D151" s="82">
        <v>13</v>
      </c>
      <c r="E151" s="82"/>
      <c r="F151" s="83" t="s">
        <v>2551</v>
      </c>
      <c r="G151" s="83">
        <v>5</v>
      </c>
      <c r="H151" s="86">
        <v>48.6</v>
      </c>
      <c r="I151" s="86">
        <v>74.66</v>
      </c>
      <c r="J151" s="86">
        <v>69.98</v>
      </c>
      <c r="K151" s="86"/>
      <c r="L151" s="117">
        <v>194.37</v>
      </c>
      <c r="M151" s="117">
        <v>339.01</v>
      </c>
      <c r="N151" s="87">
        <v>5173030.5622521192</v>
      </c>
      <c r="O151" s="87">
        <v>530497000</v>
      </c>
      <c r="P151" s="87">
        <v>187117242.87736845</v>
      </c>
      <c r="Q151" s="87">
        <v>343379757.12263155</v>
      </c>
      <c r="R151" s="87">
        <f t="shared" si="4"/>
        <v>5173030.5622521192</v>
      </c>
      <c r="S151" s="87">
        <v>530497000</v>
      </c>
      <c r="T151" s="87">
        <f t="shared" si="5"/>
        <v>9022529.6646040585</v>
      </c>
      <c r="U151" s="87"/>
      <c r="V151" s="115" t="s">
        <v>1257</v>
      </c>
      <c r="W151" s="115" t="s">
        <v>1257</v>
      </c>
      <c r="X151" s="115" t="s">
        <v>772</v>
      </c>
    </row>
    <row r="152" spans="1:24">
      <c r="A152" s="85"/>
      <c r="B152" s="85">
        <v>26</v>
      </c>
      <c r="C152" s="82">
        <v>1</v>
      </c>
      <c r="D152" s="82">
        <v>14</v>
      </c>
      <c r="E152" s="82"/>
      <c r="F152" s="83" t="s">
        <v>2553</v>
      </c>
      <c r="G152" s="83">
        <v>5</v>
      </c>
      <c r="H152" s="86">
        <v>83.1</v>
      </c>
      <c r="I152" s="86">
        <v>127.65</v>
      </c>
      <c r="J152" s="86">
        <v>119.66</v>
      </c>
      <c r="K152" s="86"/>
      <c r="L152" s="117">
        <v>332.35</v>
      </c>
      <c r="M152" s="117">
        <v>579.66</v>
      </c>
      <c r="N152" s="87">
        <v>5666570.5715775816</v>
      </c>
      <c r="O152" s="87">
        <v>993617000</v>
      </c>
      <c r="P152" s="87">
        <v>350469227.00049615</v>
      </c>
      <c r="Q152" s="87">
        <v>643147772.99950385</v>
      </c>
      <c r="R152" s="87">
        <f t="shared" si="4"/>
        <v>5666570.5715775816</v>
      </c>
      <c r="S152" s="87">
        <v>993617000</v>
      </c>
      <c r="T152" s="87">
        <f t="shared" si="5"/>
        <v>9883208.3572157696</v>
      </c>
      <c r="U152" s="87"/>
      <c r="V152" s="115" t="s">
        <v>1257</v>
      </c>
      <c r="W152" s="115" t="s">
        <v>1257</v>
      </c>
      <c r="X152" s="115" t="s">
        <v>772</v>
      </c>
    </row>
    <row r="153" spans="1:24">
      <c r="A153" s="85"/>
      <c r="B153" s="85">
        <v>26</v>
      </c>
      <c r="C153" s="82">
        <v>1</v>
      </c>
      <c r="D153" s="82">
        <v>14</v>
      </c>
      <c r="E153" s="82"/>
      <c r="F153" s="83" t="s">
        <v>1624</v>
      </c>
      <c r="G153" s="83">
        <v>5</v>
      </c>
      <c r="H153" s="86">
        <v>42.5</v>
      </c>
      <c r="I153" s="86">
        <v>65.28</v>
      </c>
      <c r="J153" s="86">
        <v>61.2</v>
      </c>
      <c r="K153" s="86"/>
      <c r="L153" s="117">
        <v>169.97</v>
      </c>
      <c r="M153" s="117">
        <v>296.45</v>
      </c>
      <c r="N153" s="87">
        <v>5114282.0901326854</v>
      </c>
      <c r="O153" s="87">
        <v>458629000</v>
      </c>
      <c r="P153" s="87">
        <v>161767915.71602595</v>
      </c>
      <c r="Q153" s="87">
        <v>296861084.28397405</v>
      </c>
      <c r="R153" s="87">
        <f t="shared" si="4"/>
        <v>5114282.0901326863</v>
      </c>
      <c r="S153" s="87">
        <v>458629000</v>
      </c>
      <c r="T153" s="87">
        <f t="shared" si="5"/>
        <v>8919979.5588623565</v>
      </c>
      <c r="U153" s="87"/>
      <c r="V153" s="115" t="s">
        <v>1257</v>
      </c>
      <c r="W153" s="115" t="s">
        <v>1257</v>
      </c>
      <c r="X153" s="115" t="s">
        <v>772</v>
      </c>
    </row>
    <row r="154" spans="1:24">
      <c r="A154" s="85"/>
      <c r="B154" s="85">
        <v>26</v>
      </c>
      <c r="C154" s="82">
        <v>1</v>
      </c>
      <c r="D154" s="82">
        <v>14</v>
      </c>
      <c r="E154" s="82"/>
      <c r="F154" s="83" t="s">
        <v>1625</v>
      </c>
      <c r="G154" s="83">
        <v>5</v>
      </c>
      <c r="H154" s="86">
        <v>42.5</v>
      </c>
      <c r="I154" s="86">
        <v>65.28</v>
      </c>
      <c r="J154" s="86">
        <v>61.2</v>
      </c>
      <c r="K154" s="86"/>
      <c r="L154" s="117">
        <v>169.97</v>
      </c>
      <c r="M154" s="117">
        <v>296.45</v>
      </c>
      <c r="N154" s="87">
        <v>5114282.0901326854</v>
      </c>
      <c r="O154" s="87">
        <v>458629000</v>
      </c>
      <c r="P154" s="87">
        <v>161767915.71602595</v>
      </c>
      <c r="Q154" s="87">
        <v>296861084.28397405</v>
      </c>
      <c r="R154" s="87">
        <f t="shared" si="4"/>
        <v>5114282.0901326863</v>
      </c>
      <c r="S154" s="87">
        <v>458629000</v>
      </c>
      <c r="T154" s="87">
        <f t="shared" si="5"/>
        <v>8919979.5588623565</v>
      </c>
      <c r="U154" s="87"/>
      <c r="V154" s="115" t="s">
        <v>1257</v>
      </c>
      <c r="W154" s="115" t="s">
        <v>1257</v>
      </c>
      <c r="X154" s="115" t="s">
        <v>772</v>
      </c>
    </row>
    <row r="155" spans="1:24">
      <c r="A155" s="85"/>
      <c r="B155" s="85">
        <v>26</v>
      </c>
      <c r="C155" s="82">
        <v>1</v>
      </c>
      <c r="D155" s="82">
        <v>14</v>
      </c>
      <c r="E155" s="82"/>
      <c r="F155" s="83" t="s">
        <v>1626</v>
      </c>
      <c r="G155" s="83">
        <v>5</v>
      </c>
      <c r="H155" s="86">
        <v>42.5</v>
      </c>
      <c r="I155" s="86">
        <v>65.28</v>
      </c>
      <c r="J155" s="86">
        <v>61.2</v>
      </c>
      <c r="K155" s="86"/>
      <c r="L155" s="117">
        <v>169.97</v>
      </c>
      <c r="M155" s="117">
        <v>296.45</v>
      </c>
      <c r="N155" s="87">
        <v>5114282.0901326854</v>
      </c>
      <c r="O155" s="87">
        <v>458629000</v>
      </c>
      <c r="P155" s="87">
        <v>161767915.71602595</v>
      </c>
      <c r="Q155" s="87">
        <v>296861084.28397405</v>
      </c>
      <c r="R155" s="87">
        <f t="shared" si="4"/>
        <v>5114282.0901326863</v>
      </c>
      <c r="S155" s="87">
        <v>458629000</v>
      </c>
      <c r="T155" s="87">
        <f t="shared" si="5"/>
        <v>8919979.5588623565</v>
      </c>
      <c r="U155" s="87"/>
      <c r="V155" s="115" t="s">
        <v>1257</v>
      </c>
      <c r="W155" s="115" t="s">
        <v>1257</v>
      </c>
      <c r="X155" s="115" t="s">
        <v>772</v>
      </c>
    </row>
    <row r="156" spans="1:24">
      <c r="A156" s="85"/>
      <c r="B156" s="85">
        <v>26</v>
      </c>
      <c r="C156" s="82">
        <v>1</v>
      </c>
      <c r="D156" s="82">
        <v>14</v>
      </c>
      <c r="E156" s="82"/>
      <c r="F156" s="83" t="s">
        <v>1627</v>
      </c>
      <c r="G156" s="83">
        <v>5</v>
      </c>
      <c r="H156" s="86">
        <v>44.4</v>
      </c>
      <c r="I156" s="86">
        <v>68.209999999999994</v>
      </c>
      <c r="J156" s="86">
        <v>63.94</v>
      </c>
      <c r="K156" s="86"/>
      <c r="L156" s="117">
        <v>177.58</v>
      </c>
      <c r="M156" s="117">
        <v>309.73</v>
      </c>
      <c r="N156" s="87">
        <v>5166387.2533075325</v>
      </c>
      <c r="O156" s="87">
        <v>484056000</v>
      </c>
      <c r="P156" s="87">
        <v>170736543.50212622</v>
      </c>
      <c r="Q156" s="87">
        <v>313319456.49787378</v>
      </c>
      <c r="R156" s="87">
        <f t="shared" si="4"/>
        <v>5166387.2533075325</v>
      </c>
      <c r="S156" s="87">
        <v>484056000</v>
      </c>
      <c r="T156" s="87">
        <f t="shared" si="5"/>
        <v>9011066.1333874427</v>
      </c>
      <c r="U156" s="87"/>
      <c r="V156" s="115" t="s">
        <v>1257</v>
      </c>
      <c r="W156" s="115" t="s">
        <v>1257</v>
      </c>
      <c r="X156" s="115" t="s">
        <v>772</v>
      </c>
    </row>
    <row r="157" spans="1:24">
      <c r="A157" s="85"/>
      <c r="B157" s="85">
        <v>26</v>
      </c>
      <c r="C157" s="82">
        <v>1</v>
      </c>
      <c r="D157" s="82">
        <v>14</v>
      </c>
      <c r="E157" s="82"/>
      <c r="F157" s="83" t="s">
        <v>1628</v>
      </c>
      <c r="G157" s="83">
        <v>5</v>
      </c>
      <c r="H157" s="86">
        <v>43.89</v>
      </c>
      <c r="I157" s="86">
        <v>67.430000000000007</v>
      </c>
      <c r="J157" s="86">
        <v>63.21</v>
      </c>
      <c r="K157" s="86"/>
      <c r="L157" s="117">
        <v>175.55</v>
      </c>
      <c r="M157" s="117">
        <v>306.19</v>
      </c>
      <c r="N157" s="87">
        <v>5666961.5015146155</v>
      </c>
      <c r="O157" s="87">
        <v>524888000</v>
      </c>
      <c r="P157" s="87">
        <v>185138832.79154485</v>
      </c>
      <c r="Q157" s="87">
        <v>339749167.20845515</v>
      </c>
      <c r="R157" s="87">
        <f t="shared" si="4"/>
        <v>5666961.5015146164</v>
      </c>
      <c r="S157" s="87">
        <v>524888000</v>
      </c>
      <c r="T157" s="87">
        <f t="shared" si="5"/>
        <v>9884175.1190473381</v>
      </c>
      <c r="U157" s="87"/>
      <c r="V157" s="115" t="s">
        <v>1257</v>
      </c>
      <c r="W157" s="115" t="s">
        <v>1257</v>
      </c>
      <c r="X157" s="115" t="s">
        <v>772</v>
      </c>
    </row>
    <row r="158" spans="1:24">
      <c r="A158" s="85"/>
      <c r="B158" s="85">
        <v>26</v>
      </c>
      <c r="C158" s="82">
        <v>1</v>
      </c>
      <c r="D158" s="82">
        <v>14</v>
      </c>
      <c r="E158" s="82"/>
      <c r="F158" s="83" t="s">
        <v>1629</v>
      </c>
      <c r="G158" s="83">
        <v>5</v>
      </c>
      <c r="H158" s="86">
        <v>42.5</v>
      </c>
      <c r="I158" s="86">
        <v>65.28</v>
      </c>
      <c r="J158" s="86">
        <v>61.2</v>
      </c>
      <c r="K158" s="86"/>
      <c r="L158" s="117">
        <v>169.97</v>
      </c>
      <c r="M158" s="117">
        <v>296.45</v>
      </c>
      <c r="N158" s="87">
        <v>5666982.1538341437</v>
      </c>
      <c r="O158" s="87">
        <v>508193000</v>
      </c>
      <c r="P158" s="87">
        <v>179250161.65893209</v>
      </c>
      <c r="Q158" s="87">
        <v>328942838.34106791</v>
      </c>
      <c r="R158" s="87">
        <f t="shared" si="4"/>
        <v>5666982.1538341446</v>
      </c>
      <c r="S158" s="87">
        <v>508193000</v>
      </c>
      <c r="T158" s="87">
        <f t="shared" si="5"/>
        <v>9883961.0490329601</v>
      </c>
      <c r="U158" s="87"/>
      <c r="V158" s="115" t="s">
        <v>1257</v>
      </c>
      <c r="W158" s="115" t="s">
        <v>1257</v>
      </c>
      <c r="X158" s="115" t="s">
        <v>772</v>
      </c>
    </row>
    <row r="159" spans="1:24">
      <c r="A159" s="85"/>
      <c r="B159" s="85">
        <v>26</v>
      </c>
      <c r="C159" s="82">
        <v>1</v>
      </c>
      <c r="D159" s="82">
        <v>14</v>
      </c>
      <c r="E159" s="82"/>
      <c r="F159" s="83" t="s">
        <v>1630</v>
      </c>
      <c r="G159" s="83">
        <v>5</v>
      </c>
      <c r="H159" s="86">
        <v>42.5</v>
      </c>
      <c r="I159" s="86">
        <v>65.28</v>
      </c>
      <c r="J159" s="86">
        <v>61.2</v>
      </c>
      <c r="K159" s="86"/>
      <c r="L159" s="117">
        <v>169.97</v>
      </c>
      <c r="M159" s="117">
        <v>296.45</v>
      </c>
      <c r="N159" s="87">
        <v>5666982.1538341437</v>
      </c>
      <c r="O159" s="87">
        <v>508193000</v>
      </c>
      <c r="P159" s="87">
        <v>179250161.65893209</v>
      </c>
      <c r="Q159" s="87">
        <v>328942838.34106791</v>
      </c>
      <c r="R159" s="87">
        <f t="shared" si="4"/>
        <v>5666982.1538341446</v>
      </c>
      <c r="S159" s="87">
        <v>508193000</v>
      </c>
      <c r="T159" s="87">
        <f t="shared" si="5"/>
        <v>9883961.0490329601</v>
      </c>
      <c r="U159" s="87"/>
      <c r="V159" s="115" t="s">
        <v>1257</v>
      </c>
      <c r="W159" s="115" t="s">
        <v>1257</v>
      </c>
      <c r="X159" s="115" t="s">
        <v>772</v>
      </c>
    </row>
    <row r="160" spans="1:24">
      <c r="A160" s="85"/>
      <c r="B160" s="85">
        <v>26</v>
      </c>
      <c r="C160" s="82">
        <v>1</v>
      </c>
      <c r="D160" s="82">
        <v>14</v>
      </c>
      <c r="E160" s="82"/>
      <c r="F160" s="83" t="s">
        <v>1631</v>
      </c>
      <c r="G160" s="83">
        <v>5</v>
      </c>
      <c r="H160" s="86">
        <v>44.4</v>
      </c>
      <c r="I160" s="86">
        <v>68.209999999999994</v>
      </c>
      <c r="J160" s="86">
        <v>63.94</v>
      </c>
      <c r="K160" s="86"/>
      <c r="L160" s="117">
        <v>177.58</v>
      </c>
      <c r="M160" s="117">
        <v>309.73</v>
      </c>
      <c r="N160" s="87">
        <v>5722595.4997327719</v>
      </c>
      <c r="O160" s="87">
        <v>536169000</v>
      </c>
      <c r="P160" s="87">
        <v>189117874.36369246</v>
      </c>
      <c r="Q160" s="87">
        <v>347051125.63630754</v>
      </c>
      <c r="R160" s="87">
        <f t="shared" si="4"/>
        <v>5722595.4997327719</v>
      </c>
      <c r="S160" s="87">
        <v>536169000</v>
      </c>
      <c r="T160" s="87">
        <f t="shared" si="5"/>
        <v>9981188.7832651846</v>
      </c>
      <c r="U160" s="87"/>
      <c r="V160" s="115" t="s">
        <v>1257</v>
      </c>
      <c r="W160" s="115" t="s">
        <v>1257</v>
      </c>
      <c r="X160" s="115" t="s">
        <v>772</v>
      </c>
    </row>
    <row r="161" spans="1:24">
      <c r="A161" s="85"/>
      <c r="B161" s="85">
        <v>26</v>
      </c>
      <c r="C161" s="82">
        <v>1</v>
      </c>
      <c r="D161" s="82">
        <v>14</v>
      </c>
      <c r="E161" s="82"/>
      <c r="F161" s="83" t="s">
        <v>1632</v>
      </c>
      <c r="G161" s="83">
        <v>5</v>
      </c>
      <c r="H161" s="86">
        <v>41.36</v>
      </c>
      <c r="I161" s="86">
        <v>63.53</v>
      </c>
      <c r="J161" s="86">
        <v>59.55</v>
      </c>
      <c r="K161" s="86"/>
      <c r="L161" s="117">
        <v>165.4</v>
      </c>
      <c r="M161" s="117">
        <v>288.48</v>
      </c>
      <c r="N161" s="87">
        <v>4953303.2640731921</v>
      </c>
      <c r="O161" s="87">
        <v>432251000</v>
      </c>
      <c r="P161" s="87">
        <v>152463850.59856206</v>
      </c>
      <c r="Q161" s="87">
        <v>279787149.40143794</v>
      </c>
      <c r="R161" s="87">
        <f t="shared" si="4"/>
        <v>4953303.2640731921</v>
      </c>
      <c r="S161" s="87">
        <v>432251000</v>
      </c>
      <c r="T161" s="87">
        <f t="shared" si="5"/>
        <v>8639231.7147511169</v>
      </c>
      <c r="U161" s="87"/>
      <c r="V161" s="115" t="s">
        <v>1257</v>
      </c>
      <c r="W161" s="115" t="s">
        <v>1257</v>
      </c>
      <c r="X161" s="115" t="s">
        <v>772</v>
      </c>
    </row>
    <row r="162" spans="1:24">
      <c r="A162" s="85"/>
      <c r="B162" s="85">
        <v>26</v>
      </c>
      <c r="C162" s="82">
        <v>1</v>
      </c>
      <c r="D162" s="82">
        <v>14</v>
      </c>
      <c r="E162" s="82"/>
      <c r="F162" s="83" t="s">
        <v>1633</v>
      </c>
      <c r="G162" s="83">
        <v>5</v>
      </c>
      <c r="H162" s="86">
        <v>43.89</v>
      </c>
      <c r="I162" s="86">
        <v>67.430000000000007</v>
      </c>
      <c r="J162" s="86">
        <v>63.21</v>
      </c>
      <c r="K162" s="86"/>
      <c r="L162" s="117">
        <v>175.55</v>
      </c>
      <c r="M162" s="117">
        <v>306.19</v>
      </c>
      <c r="N162" s="87">
        <v>4953419.7828334859</v>
      </c>
      <c r="O162" s="87">
        <v>458798000</v>
      </c>
      <c r="P162" s="87">
        <v>161827525.5046699</v>
      </c>
      <c r="Q162" s="87">
        <v>296970474.4953301</v>
      </c>
      <c r="R162" s="87">
        <f t="shared" si="4"/>
        <v>4953419.7828334868</v>
      </c>
      <c r="S162" s="87">
        <v>458798000</v>
      </c>
      <c r="T162" s="87">
        <f t="shared" si="5"/>
        <v>8639633.171778895</v>
      </c>
      <c r="U162" s="87"/>
      <c r="V162" s="115" t="s">
        <v>1257</v>
      </c>
      <c r="W162" s="115" t="s">
        <v>1257</v>
      </c>
      <c r="X162" s="115" t="s">
        <v>772</v>
      </c>
    </row>
    <row r="163" spans="1:24">
      <c r="A163" s="85"/>
      <c r="B163" s="85">
        <v>26</v>
      </c>
      <c r="C163" s="82">
        <v>1</v>
      </c>
      <c r="D163" s="82">
        <v>14</v>
      </c>
      <c r="E163" s="82"/>
      <c r="F163" s="83" t="s">
        <v>1634</v>
      </c>
      <c r="G163" s="83">
        <v>5</v>
      </c>
      <c r="H163" s="86">
        <v>42.5</v>
      </c>
      <c r="I163" s="86">
        <v>65.28</v>
      </c>
      <c r="J163" s="86">
        <v>61.2</v>
      </c>
      <c r="K163" s="86"/>
      <c r="L163" s="117">
        <v>169.97</v>
      </c>
      <c r="M163" s="117">
        <v>296.45</v>
      </c>
      <c r="N163" s="87">
        <v>4953447.7543493314</v>
      </c>
      <c r="O163" s="87">
        <v>444206000</v>
      </c>
      <c r="P163" s="87">
        <v>156680625.88399994</v>
      </c>
      <c r="Q163" s="87">
        <v>287525374.11600006</v>
      </c>
      <c r="R163" s="87">
        <f t="shared" si="4"/>
        <v>4953447.7543493323</v>
      </c>
      <c r="S163" s="87">
        <v>444206000</v>
      </c>
      <c r="T163" s="87">
        <f t="shared" si="5"/>
        <v>8639463.3569268659</v>
      </c>
      <c r="U163" s="87"/>
      <c r="V163" s="115" t="s">
        <v>1257</v>
      </c>
      <c r="W163" s="115" t="s">
        <v>1257</v>
      </c>
      <c r="X163" s="115" t="s">
        <v>772</v>
      </c>
    </row>
    <row r="164" spans="1:24">
      <c r="A164" s="85"/>
      <c r="B164" s="85">
        <v>26</v>
      </c>
      <c r="C164" s="82">
        <v>1</v>
      </c>
      <c r="D164" s="82">
        <v>14</v>
      </c>
      <c r="E164" s="82"/>
      <c r="F164" s="83" t="s">
        <v>2554</v>
      </c>
      <c r="G164" s="83">
        <v>5</v>
      </c>
      <c r="H164" s="86">
        <v>48.6</v>
      </c>
      <c r="I164" s="86">
        <v>74.66</v>
      </c>
      <c r="J164" s="86">
        <v>69.98</v>
      </c>
      <c r="K164" s="86"/>
      <c r="L164" s="117">
        <v>194.37</v>
      </c>
      <c r="M164" s="117">
        <v>339.01</v>
      </c>
      <c r="N164" s="87">
        <v>5272552.2370558325</v>
      </c>
      <c r="O164" s="87">
        <v>540703000</v>
      </c>
      <c r="P164" s="87">
        <v>190717109.75843734</v>
      </c>
      <c r="Q164" s="87">
        <v>349985890.24156266</v>
      </c>
      <c r="R164" s="87">
        <f t="shared" si="4"/>
        <v>5272552.2370558325</v>
      </c>
      <c r="S164" s="87">
        <v>540703000</v>
      </c>
      <c r="T164" s="87">
        <f t="shared" si="5"/>
        <v>9196110.1707274653</v>
      </c>
      <c r="U164" s="87"/>
      <c r="V164" s="115" t="s">
        <v>1257</v>
      </c>
      <c r="W164" s="115" t="s">
        <v>1257</v>
      </c>
      <c r="X164" s="115" t="s">
        <v>772</v>
      </c>
    </row>
    <row r="165" spans="1:24">
      <c r="A165" s="85"/>
      <c r="B165" s="85">
        <v>26</v>
      </c>
      <c r="C165" s="82">
        <v>1</v>
      </c>
      <c r="D165" s="82">
        <v>15</v>
      </c>
      <c r="E165" s="82"/>
      <c r="F165" s="83" t="s">
        <v>2556</v>
      </c>
      <c r="G165" s="83">
        <v>5</v>
      </c>
      <c r="H165" s="86">
        <v>83.1</v>
      </c>
      <c r="I165" s="86">
        <v>127.65</v>
      </c>
      <c r="J165" s="86">
        <v>119.66</v>
      </c>
      <c r="K165" s="86"/>
      <c r="L165" s="117">
        <v>332.35</v>
      </c>
      <c r="M165" s="117">
        <v>579.66</v>
      </c>
      <c r="N165" s="87">
        <v>5769110.0197522454</v>
      </c>
      <c r="O165" s="87">
        <v>1011597000</v>
      </c>
      <c r="P165" s="87">
        <v>356811144.15918899</v>
      </c>
      <c r="Q165" s="87">
        <v>654785855.84081101</v>
      </c>
      <c r="R165" s="87">
        <f t="shared" si="4"/>
        <v>5769110.0197522454</v>
      </c>
      <c r="S165" s="87">
        <v>1011597000</v>
      </c>
      <c r="T165" s="87">
        <f t="shared" si="5"/>
        <v>10062049.989618134</v>
      </c>
      <c r="U165" s="87"/>
      <c r="V165" s="115" t="s">
        <v>1257</v>
      </c>
      <c r="W165" s="115" t="s">
        <v>1257</v>
      </c>
      <c r="X165" s="115" t="s">
        <v>772</v>
      </c>
    </row>
    <row r="166" spans="1:24">
      <c r="A166" s="85"/>
      <c r="B166" s="85">
        <v>26</v>
      </c>
      <c r="C166" s="82">
        <v>1</v>
      </c>
      <c r="D166" s="82">
        <v>15</v>
      </c>
      <c r="E166" s="82"/>
      <c r="F166" s="83" t="s">
        <v>1647</v>
      </c>
      <c r="G166" s="83">
        <v>5</v>
      </c>
      <c r="H166" s="86">
        <v>42.5</v>
      </c>
      <c r="I166" s="86">
        <v>65.28</v>
      </c>
      <c r="J166" s="86">
        <v>61.2</v>
      </c>
      <c r="K166" s="86"/>
      <c r="L166" s="117">
        <v>169.97</v>
      </c>
      <c r="M166" s="117">
        <v>296.45</v>
      </c>
      <c r="N166" s="87">
        <v>5428434.8258803552</v>
      </c>
      <c r="O166" s="87">
        <v>486801000</v>
      </c>
      <c r="P166" s="87">
        <v>171704761.66678762</v>
      </c>
      <c r="Q166" s="87">
        <v>315096238.33321238</v>
      </c>
      <c r="R166" s="87">
        <f t="shared" si="4"/>
        <v>5428434.8258803552</v>
      </c>
      <c r="S166" s="87">
        <v>486801000</v>
      </c>
      <c r="T166" s="87">
        <f t="shared" si="5"/>
        <v>9467903.1836926006</v>
      </c>
      <c r="U166" s="87"/>
      <c r="V166" s="115" t="s">
        <v>1257</v>
      </c>
      <c r="W166" s="115" t="s">
        <v>1257</v>
      </c>
      <c r="X166" s="115" t="s">
        <v>772</v>
      </c>
    </row>
    <row r="167" spans="1:24">
      <c r="A167" s="85"/>
      <c r="B167" s="85">
        <v>26</v>
      </c>
      <c r="C167" s="82">
        <v>1</v>
      </c>
      <c r="D167" s="82">
        <v>15</v>
      </c>
      <c r="E167" s="82"/>
      <c r="F167" s="83" t="s">
        <v>1648</v>
      </c>
      <c r="G167" s="83">
        <v>5</v>
      </c>
      <c r="H167" s="86">
        <v>42.5</v>
      </c>
      <c r="I167" s="86">
        <v>65.28</v>
      </c>
      <c r="J167" s="86">
        <v>61.2</v>
      </c>
      <c r="K167" s="86"/>
      <c r="L167" s="117">
        <v>169.97</v>
      </c>
      <c r="M167" s="117">
        <v>296.45</v>
      </c>
      <c r="N167" s="87">
        <v>5428434.8258803552</v>
      </c>
      <c r="O167" s="87">
        <v>486801000</v>
      </c>
      <c r="P167" s="87">
        <v>171704761.66678762</v>
      </c>
      <c r="Q167" s="87">
        <v>315096238.33321238</v>
      </c>
      <c r="R167" s="87">
        <f t="shared" si="4"/>
        <v>5428434.8258803552</v>
      </c>
      <c r="S167" s="87">
        <v>486801000</v>
      </c>
      <c r="T167" s="87">
        <f t="shared" si="5"/>
        <v>9467903.1836926006</v>
      </c>
      <c r="U167" s="87"/>
      <c r="V167" s="115" t="s">
        <v>1257</v>
      </c>
      <c r="W167" s="115" t="s">
        <v>1257</v>
      </c>
      <c r="X167" s="115" t="s">
        <v>772</v>
      </c>
    </row>
    <row r="168" spans="1:24">
      <c r="A168" s="85"/>
      <c r="B168" s="85">
        <v>26</v>
      </c>
      <c r="C168" s="82">
        <v>1</v>
      </c>
      <c r="D168" s="82">
        <v>15</v>
      </c>
      <c r="E168" s="82"/>
      <c r="F168" s="83" t="s">
        <v>1649</v>
      </c>
      <c r="G168" s="83">
        <v>5</v>
      </c>
      <c r="H168" s="86">
        <v>42.5</v>
      </c>
      <c r="I168" s="86">
        <v>65.28</v>
      </c>
      <c r="J168" s="86">
        <v>61.2</v>
      </c>
      <c r="K168" s="86"/>
      <c r="L168" s="117">
        <v>169.97</v>
      </c>
      <c r="M168" s="117">
        <v>296.45</v>
      </c>
      <c r="N168" s="87">
        <v>5428434.8258803552</v>
      </c>
      <c r="O168" s="87">
        <v>486801000</v>
      </c>
      <c r="P168" s="87">
        <v>171704761.66678762</v>
      </c>
      <c r="Q168" s="87">
        <v>315096238.33321238</v>
      </c>
      <c r="R168" s="87">
        <f t="shared" si="4"/>
        <v>5428434.8258803552</v>
      </c>
      <c r="S168" s="87">
        <v>486801000</v>
      </c>
      <c r="T168" s="87">
        <f t="shared" si="5"/>
        <v>9467903.1836926006</v>
      </c>
      <c r="U168" s="87"/>
      <c r="V168" s="115" t="s">
        <v>1257</v>
      </c>
      <c r="W168" s="115" t="s">
        <v>1257</v>
      </c>
      <c r="X168" s="115" t="s">
        <v>772</v>
      </c>
    </row>
    <row r="169" spans="1:24">
      <c r="A169" s="85"/>
      <c r="B169" s="85">
        <v>26</v>
      </c>
      <c r="C169" s="82">
        <v>1</v>
      </c>
      <c r="D169" s="82">
        <v>15</v>
      </c>
      <c r="E169" s="82"/>
      <c r="F169" s="83" t="s">
        <v>1650</v>
      </c>
      <c r="G169" s="83">
        <v>5</v>
      </c>
      <c r="H169" s="86">
        <v>44.4</v>
      </c>
      <c r="I169" s="86">
        <v>68.209999999999994</v>
      </c>
      <c r="J169" s="86">
        <v>63.94</v>
      </c>
      <c r="K169" s="86"/>
      <c r="L169" s="117">
        <v>177.58</v>
      </c>
      <c r="M169" s="117">
        <v>309.73</v>
      </c>
      <c r="N169" s="87">
        <v>5483538.9820993114</v>
      </c>
      <c r="O169" s="87">
        <v>513771000</v>
      </c>
      <c r="P169" s="87">
        <v>181217637.40482688</v>
      </c>
      <c r="Q169" s="87">
        <v>332553362.59517312</v>
      </c>
      <c r="R169" s="87">
        <f t="shared" si="4"/>
        <v>5483538.9820993114</v>
      </c>
      <c r="S169" s="87">
        <v>513771000</v>
      </c>
      <c r="T169" s="87">
        <f t="shared" si="5"/>
        <v>9564233.1846245062</v>
      </c>
      <c r="U169" s="87"/>
      <c r="V169" s="115" t="s">
        <v>1257</v>
      </c>
      <c r="W169" s="115" t="s">
        <v>1257</v>
      </c>
      <c r="X169" s="115" t="s">
        <v>772</v>
      </c>
    </row>
    <row r="170" spans="1:24">
      <c r="A170" s="85"/>
      <c r="B170" s="85">
        <v>26</v>
      </c>
      <c r="C170" s="82">
        <v>1</v>
      </c>
      <c r="D170" s="82">
        <v>15</v>
      </c>
      <c r="E170" s="82"/>
      <c r="F170" s="83" t="s">
        <v>1651</v>
      </c>
      <c r="G170" s="83">
        <v>5</v>
      </c>
      <c r="H170" s="86">
        <v>43.89</v>
      </c>
      <c r="I170" s="86">
        <v>67.430000000000007</v>
      </c>
      <c r="J170" s="86">
        <v>63.21</v>
      </c>
      <c r="K170" s="86"/>
      <c r="L170" s="117">
        <v>175.55</v>
      </c>
      <c r="M170" s="117">
        <v>306.19</v>
      </c>
      <c r="N170" s="87">
        <v>5769496.0105525134</v>
      </c>
      <c r="O170" s="87">
        <v>534385000</v>
      </c>
      <c r="P170" s="87">
        <v>188488620.73682326</v>
      </c>
      <c r="Q170" s="87">
        <v>345896379.26317674</v>
      </c>
      <c r="R170" s="87">
        <f t="shared" si="4"/>
        <v>5769496.0105525143</v>
      </c>
      <c r="S170" s="87">
        <v>534385000</v>
      </c>
      <c r="T170" s="87">
        <f t="shared" si="5"/>
        <v>10063013.292344484</v>
      </c>
      <c r="U170" s="87"/>
      <c r="V170" s="115" t="s">
        <v>1257</v>
      </c>
      <c r="W170" s="115" t="s">
        <v>1257</v>
      </c>
      <c r="X170" s="115" t="s">
        <v>772</v>
      </c>
    </row>
    <row r="171" spans="1:24">
      <c r="A171" s="85"/>
      <c r="B171" s="85">
        <v>26</v>
      </c>
      <c r="C171" s="82">
        <v>1</v>
      </c>
      <c r="D171" s="82">
        <v>15</v>
      </c>
      <c r="E171" s="82"/>
      <c r="F171" s="83" t="s">
        <v>1652</v>
      </c>
      <c r="G171" s="83">
        <v>5</v>
      </c>
      <c r="H171" s="86">
        <v>42.5</v>
      </c>
      <c r="I171" s="86">
        <v>65.28</v>
      </c>
      <c r="J171" s="86">
        <v>61.2</v>
      </c>
      <c r="K171" s="86"/>
      <c r="L171" s="117">
        <v>169.97</v>
      </c>
      <c r="M171" s="117">
        <v>296.45</v>
      </c>
      <c r="N171" s="87">
        <v>5769517.8064395618</v>
      </c>
      <c r="O171" s="87">
        <v>517388000</v>
      </c>
      <c r="P171" s="87">
        <v>182493427.97006559</v>
      </c>
      <c r="Q171" s="87">
        <v>334894572.02993441</v>
      </c>
      <c r="R171" s="87">
        <f t="shared" si="4"/>
        <v>5769517.8064395627</v>
      </c>
      <c r="S171" s="87">
        <v>517388000</v>
      </c>
      <c r="T171" s="87">
        <f t="shared" si="5"/>
        <v>10062796.691880969</v>
      </c>
      <c r="U171" s="87"/>
      <c r="V171" s="115" t="s">
        <v>1257</v>
      </c>
      <c r="W171" s="115" t="s">
        <v>1257</v>
      </c>
      <c r="X171" s="115" t="s">
        <v>772</v>
      </c>
    </row>
    <row r="172" spans="1:24">
      <c r="A172" s="85"/>
      <c r="B172" s="85">
        <v>26</v>
      </c>
      <c r="C172" s="82">
        <v>1</v>
      </c>
      <c r="D172" s="82">
        <v>15</v>
      </c>
      <c r="E172" s="82"/>
      <c r="F172" s="83" t="s">
        <v>1653</v>
      </c>
      <c r="G172" s="83">
        <v>5</v>
      </c>
      <c r="H172" s="86">
        <v>42.5</v>
      </c>
      <c r="I172" s="86">
        <v>65.28</v>
      </c>
      <c r="J172" s="86">
        <v>61.2</v>
      </c>
      <c r="K172" s="86"/>
      <c r="L172" s="117">
        <v>169.97</v>
      </c>
      <c r="M172" s="117">
        <v>296.45</v>
      </c>
      <c r="N172" s="87">
        <v>5769517.8064395618</v>
      </c>
      <c r="O172" s="87">
        <v>517388000</v>
      </c>
      <c r="P172" s="87">
        <v>182493427.97006559</v>
      </c>
      <c r="Q172" s="87">
        <v>334894572.02993441</v>
      </c>
      <c r="R172" s="87">
        <f t="shared" si="4"/>
        <v>5769517.8064395627</v>
      </c>
      <c r="S172" s="87">
        <v>517388000</v>
      </c>
      <c r="T172" s="87">
        <f t="shared" si="5"/>
        <v>10062796.691880969</v>
      </c>
      <c r="U172" s="87"/>
      <c r="V172" s="115" t="s">
        <v>1257</v>
      </c>
      <c r="W172" s="115" t="s">
        <v>1257</v>
      </c>
      <c r="X172" s="115" t="s">
        <v>772</v>
      </c>
    </row>
    <row r="173" spans="1:24">
      <c r="A173" s="85"/>
      <c r="B173" s="85">
        <v>26</v>
      </c>
      <c r="C173" s="82">
        <v>1</v>
      </c>
      <c r="D173" s="82">
        <v>15</v>
      </c>
      <c r="E173" s="82"/>
      <c r="F173" s="83" t="s">
        <v>1654</v>
      </c>
      <c r="G173" s="83">
        <v>5</v>
      </c>
      <c r="H173" s="86">
        <v>44.4</v>
      </c>
      <c r="I173" s="86">
        <v>68.209999999999994</v>
      </c>
      <c r="J173" s="86">
        <v>63.94</v>
      </c>
      <c r="K173" s="86"/>
      <c r="L173" s="117">
        <v>177.58</v>
      </c>
      <c r="M173" s="117">
        <v>309.73</v>
      </c>
      <c r="N173" s="87">
        <v>5825943.3102624975</v>
      </c>
      <c r="O173" s="87">
        <v>545852000</v>
      </c>
      <c r="P173" s="87">
        <v>192533268.34854358</v>
      </c>
      <c r="Q173" s="87">
        <v>353318731.65145642</v>
      </c>
      <c r="R173" s="87">
        <f t="shared" si="4"/>
        <v>5825943.3102624975</v>
      </c>
      <c r="S173" s="87">
        <v>545852000</v>
      </c>
      <c r="T173" s="87">
        <f t="shared" si="5"/>
        <v>10161445.103545463</v>
      </c>
      <c r="U173" s="87"/>
      <c r="V173" s="115" t="s">
        <v>1257</v>
      </c>
      <c r="W173" s="115" t="s">
        <v>1257</v>
      </c>
      <c r="X173" s="115" t="s">
        <v>772</v>
      </c>
    </row>
    <row r="174" spans="1:24">
      <c r="A174" s="85"/>
      <c r="B174" s="85">
        <v>27</v>
      </c>
      <c r="C174" s="82">
        <v>1</v>
      </c>
      <c r="D174" s="82">
        <v>-1</v>
      </c>
      <c r="E174" s="82"/>
      <c r="F174" s="83" t="s">
        <v>2557</v>
      </c>
      <c r="G174" s="83">
        <v>5</v>
      </c>
      <c r="H174" s="86">
        <v>40.46</v>
      </c>
      <c r="I174" s="86">
        <v>62.16</v>
      </c>
      <c r="J174" s="86">
        <v>53.75</v>
      </c>
      <c r="K174" s="86"/>
      <c r="L174" s="117">
        <v>161.82</v>
      </c>
      <c r="M174" s="117">
        <v>277.73</v>
      </c>
      <c r="N174" s="87">
        <v>3153737.8148049726</v>
      </c>
      <c r="O174" s="87">
        <v>264956000</v>
      </c>
      <c r="P174" s="87">
        <v>93468000</v>
      </c>
      <c r="Q174" s="87">
        <v>171488000</v>
      </c>
      <c r="R174" s="87">
        <f t="shared" si="4"/>
        <v>3153737.8148049726</v>
      </c>
      <c r="S174" s="87">
        <v>264956000</v>
      </c>
      <c r="T174" s="87">
        <f t="shared" si="5"/>
        <v>5412727.7425892046</v>
      </c>
      <c r="U174" s="87"/>
      <c r="V174" s="115" t="s">
        <v>1257</v>
      </c>
      <c r="W174" s="115" t="s">
        <v>1257</v>
      </c>
      <c r="X174" s="115" t="s">
        <v>772</v>
      </c>
    </row>
    <row r="175" spans="1:24">
      <c r="A175" s="85"/>
      <c r="B175" s="85">
        <v>27</v>
      </c>
      <c r="C175" s="82">
        <v>1</v>
      </c>
      <c r="D175" s="82">
        <v>-1</v>
      </c>
      <c r="E175" s="82"/>
      <c r="F175" s="83" t="s">
        <v>2558</v>
      </c>
      <c r="G175" s="83">
        <v>5</v>
      </c>
      <c r="H175" s="86">
        <v>39.07</v>
      </c>
      <c r="I175" s="86">
        <v>60.02</v>
      </c>
      <c r="J175" s="86">
        <v>51.89</v>
      </c>
      <c r="K175" s="86"/>
      <c r="L175" s="117">
        <v>156.24</v>
      </c>
      <c r="M175" s="117">
        <v>268.14999999999998</v>
      </c>
      <c r="N175" s="87">
        <v>3153668.4629763477</v>
      </c>
      <c r="O175" s="87">
        <v>255811000</v>
      </c>
      <c r="P175" s="87">
        <v>90242000</v>
      </c>
      <c r="Q175" s="87">
        <v>165569000</v>
      </c>
      <c r="R175" s="87">
        <f t="shared" si="4"/>
        <v>3153668.4629763477</v>
      </c>
      <c r="S175" s="87">
        <v>255811000</v>
      </c>
      <c r="T175" s="87">
        <f t="shared" si="5"/>
        <v>5412546.0723701194</v>
      </c>
      <c r="U175" s="87"/>
      <c r="V175" s="115" t="s">
        <v>1257</v>
      </c>
      <c r="W175" s="115" t="s">
        <v>1257</v>
      </c>
      <c r="X175" s="115" t="s">
        <v>772</v>
      </c>
    </row>
    <row r="176" spans="1:24">
      <c r="A176" s="85"/>
      <c r="B176" s="85">
        <v>27</v>
      </c>
      <c r="C176" s="82">
        <v>1</v>
      </c>
      <c r="D176" s="82">
        <v>-1</v>
      </c>
      <c r="E176" s="82"/>
      <c r="F176" s="83" t="s">
        <v>2559</v>
      </c>
      <c r="G176" s="83">
        <v>5</v>
      </c>
      <c r="H176" s="86">
        <v>39.07</v>
      </c>
      <c r="I176" s="86">
        <v>60.02</v>
      </c>
      <c r="J176" s="86">
        <v>51.89</v>
      </c>
      <c r="K176" s="86"/>
      <c r="L176" s="117">
        <v>156.24</v>
      </c>
      <c r="M176" s="117">
        <v>268.14999999999998</v>
      </c>
      <c r="N176" s="87">
        <v>3153668.4629763477</v>
      </c>
      <c r="O176" s="87">
        <v>255811000</v>
      </c>
      <c r="P176" s="87">
        <v>90242000</v>
      </c>
      <c r="Q176" s="87">
        <v>165569000</v>
      </c>
      <c r="R176" s="87">
        <f t="shared" si="4"/>
        <v>3153668.4629763477</v>
      </c>
      <c r="S176" s="87">
        <v>255811000</v>
      </c>
      <c r="T176" s="87">
        <f t="shared" si="5"/>
        <v>5412546.0723701194</v>
      </c>
      <c r="U176" s="87"/>
      <c r="V176" s="115" t="s">
        <v>1257</v>
      </c>
      <c r="W176" s="115" t="s">
        <v>1257</v>
      </c>
      <c r="X176" s="115" t="s">
        <v>772</v>
      </c>
    </row>
    <row r="177" spans="1:24">
      <c r="A177" s="85"/>
      <c r="B177" s="85">
        <v>27</v>
      </c>
      <c r="C177" s="82">
        <v>1</v>
      </c>
      <c r="D177" s="82">
        <v>-1</v>
      </c>
      <c r="E177" s="82"/>
      <c r="F177" s="83" t="s">
        <v>2560</v>
      </c>
      <c r="G177" s="83">
        <v>5</v>
      </c>
      <c r="H177" s="86">
        <v>37.67</v>
      </c>
      <c r="I177" s="86">
        <v>57.87</v>
      </c>
      <c r="J177" s="86">
        <v>50.04</v>
      </c>
      <c r="K177" s="86"/>
      <c r="L177" s="117">
        <v>150.66</v>
      </c>
      <c r="M177" s="117">
        <v>258.57</v>
      </c>
      <c r="N177" s="87">
        <v>3153696.2511869962</v>
      </c>
      <c r="O177" s="87">
        <v>246674000</v>
      </c>
      <c r="P177" s="87">
        <v>87018000</v>
      </c>
      <c r="Q177" s="87">
        <v>159656000</v>
      </c>
      <c r="R177" s="87">
        <f t="shared" si="4"/>
        <v>3153696.2511869962</v>
      </c>
      <c r="S177" s="87">
        <v>246674000</v>
      </c>
      <c r="T177" s="87">
        <f t="shared" si="5"/>
        <v>5412526.4812785182</v>
      </c>
      <c r="U177" s="87"/>
      <c r="V177" s="115" t="s">
        <v>1257</v>
      </c>
      <c r="W177" s="115" t="s">
        <v>1257</v>
      </c>
      <c r="X177" s="115" t="s">
        <v>772</v>
      </c>
    </row>
    <row r="178" spans="1:24">
      <c r="A178" s="85"/>
      <c r="B178" s="85">
        <v>27</v>
      </c>
      <c r="C178" s="82">
        <v>1</v>
      </c>
      <c r="D178" s="82">
        <v>-1</v>
      </c>
      <c r="E178" s="82"/>
      <c r="F178" s="83" t="s">
        <v>2561</v>
      </c>
      <c r="G178" s="83">
        <v>5</v>
      </c>
      <c r="H178" s="86">
        <v>63.01</v>
      </c>
      <c r="I178" s="86">
        <v>96.82</v>
      </c>
      <c r="J178" s="86">
        <v>83.7</v>
      </c>
      <c r="K178" s="86"/>
      <c r="L178" s="117">
        <v>252</v>
      </c>
      <c r="M178" s="117">
        <v>432.52</v>
      </c>
      <c r="N178" s="87">
        <v>3251121.8131220988</v>
      </c>
      <c r="O178" s="87">
        <v>425368000</v>
      </c>
      <c r="P178" s="87">
        <v>150056000</v>
      </c>
      <c r="Q178" s="87">
        <v>275312000</v>
      </c>
      <c r="R178" s="87">
        <f t="shared" si="4"/>
        <v>3251121.8131220988</v>
      </c>
      <c r="S178" s="87">
        <v>425368000</v>
      </c>
      <c r="T178" s="87">
        <f t="shared" si="5"/>
        <v>5580060.3436967069</v>
      </c>
      <c r="U178" s="87"/>
      <c r="V178" s="115" t="s">
        <v>1257</v>
      </c>
      <c r="W178" s="115" t="s">
        <v>1257</v>
      </c>
      <c r="X178" s="115" t="s">
        <v>772</v>
      </c>
    </row>
    <row r="179" spans="1:24">
      <c r="A179" s="85"/>
      <c r="B179" s="85">
        <v>27</v>
      </c>
      <c r="C179" s="82">
        <v>2</v>
      </c>
      <c r="D179" s="82">
        <v>-1</v>
      </c>
      <c r="E179" s="82"/>
      <c r="F179" s="83" t="s">
        <v>2562</v>
      </c>
      <c r="G179" s="83">
        <v>5</v>
      </c>
      <c r="H179" s="86">
        <v>225.7</v>
      </c>
      <c r="I179" s="86">
        <v>517.70000000000005</v>
      </c>
      <c r="J179" s="86">
        <v>299.83999999999997</v>
      </c>
      <c r="K179" s="86"/>
      <c r="L179" s="117">
        <v>902.64</v>
      </c>
      <c r="M179" s="117">
        <v>1720.18</v>
      </c>
      <c r="N179" s="87">
        <v>5301322.9732156601</v>
      </c>
      <c r="O179" s="87">
        <v>2758567000</v>
      </c>
      <c r="P179" s="87">
        <v>906800000</v>
      </c>
      <c r="Q179" s="87">
        <v>1851767000</v>
      </c>
      <c r="R179" s="87">
        <f t="shared" si="4"/>
        <v>5301322.9732156601</v>
      </c>
      <c r="S179" s="87">
        <v>2758567000</v>
      </c>
      <c r="T179" s="87">
        <f t="shared" si="5"/>
        <v>10102842.497635953</v>
      </c>
      <c r="U179" s="87"/>
      <c r="V179" s="115" t="s">
        <v>1257</v>
      </c>
      <c r="W179" s="115" t="s">
        <v>1257</v>
      </c>
      <c r="X179" s="115" t="s">
        <v>772</v>
      </c>
    </row>
    <row r="180" spans="1:24">
      <c r="A180" s="85"/>
      <c r="B180" s="85">
        <v>27</v>
      </c>
      <c r="C180" s="82">
        <v>1</v>
      </c>
      <c r="D180" s="82">
        <v>1</v>
      </c>
      <c r="E180" s="82"/>
      <c r="F180" s="83" t="s">
        <v>2944</v>
      </c>
      <c r="G180" s="83">
        <v>5</v>
      </c>
      <c r="H180" s="86">
        <v>41.1</v>
      </c>
      <c r="I180" s="86">
        <v>63.17</v>
      </c>
      <c r="J180" s="86">
        <v>54.68</v>
      </c>
      <c r="K180" s="86"/>
      <c r="L180" s="117">
        <v>164.39</v>
      </c>
      <c r="M180" s="117">
        <v>282.16000000000003</v>
      </c>
      <c r="N180" s="87">
        <v>5351514.9953018865</v>
      </c>
      <c r="O180" s="87">
        <v>456770000</v>
      </c>
      <c r="P180" s="87">
        <v>161134000</v>
      </c>
      <c r="Q180" s="87">
        <v>295636000</v>
      </c>
      <c r="R180" s="87">
        <f t="shared" si="4"/>
        <v>5351514.9953018855</v>
      </c>
      <c r="S180" s="87">
        <v>456770000</v>
      </c>
      <c r="T180" s="87">
        <f t="shared" si="5"/>
        <v>9185373.0219257884</v>
      </c>
      <c r="U180" s="87"/>
      <c r="V180" s="115" t="s">
        <v>1257</v>
      </c>
      <c r="W180" s="115" t="s">
        <v>1257</v>
      </c>
      <c r="X180" s="115" t="s">
        <v>772</v>
      </c>
    </row>
    <row r="181" spans="1:24">
      <c r="A181" s="85"/>
      <c r="B181" s="85">
        <v>27</v>
      </c>
      <c r="C181" s="82">
        <v>1</v>
      </c>
      <c r="D181" s="82">
        <v>1</v>
      </c>
      <c r="E181" s="82"/>
      <c r="F181" s="83" t="s">
        <v>2945</v>
      </c>
      <c r="G181" s="83">
        <v>5</v>
      </c>
      <c r="H181" s="86">
        <v>39.700000000000003</v>
      </c>
      <c r="I181" s="86">
        <v>61.03</v>
      </c>
      <c r="J181" s="86">
        <v>52.83</v>
      </c>
      <c r="K181" s="86"/>
      <c r="L181" s="117">
        <v>158.81</v>
      </c>
      <c r="M181" s="117">
        <v>272.60000000000002</v>
      </c>
      <c r="N181" s="87">
        <v>5351370.0332882619</v>
      </c>
      <c r="O181" s="87">
        <v>441282000</v>
      </c>
      <c r="P181" s="87">
        <v>155670000</v>
      </c>
      <c r="Q181" s="87">
        <v>285612000</v>
      </c>
      <c r="R181" s="87">
        <f t="shared" si="4"/>
        <v>5351370.0332882619</v>
      </c>
      <c r="S181" s="87">
        <v>441282000</v>
      </c>
      <c r="T181" s="87">
        <f t="shared" si="5"/>
        <v>9185715.4528957885</v>
      </c>
      <c r="U181" s="87"/>
      <c r="V181" s="115" t="s">
        <v>1257</v>
      </c>
      <c r="W181" s="115" t="s">
        <v>1257</v>
      </c>
      <c r="X181" s="115" t="s">
        <v>772</v>
      </c>
    </row>
    <row r="182" spans="1:24">
      <c r="A182" s="85"/>
      <c r="B182" s="85">
        <v>27</v>
      </c>
      <c r="C182" s="82">
        <v>1</v>
      </c>
      <c r="D182" s="82">
        <v>1</v>
      </c>
      <c r="E182" s="82"/>
      <c r="F182" s="83" t="s">
        <v>2946</v>
      </c>
      <c r="G182" s="83">
        <v>5</v>
      </c>
      <c r="H182" s="86">
        <v>39.700000000000003</v>
      </c>
      <c r="I182" s="86">
        <v>61.03</v>
      </c>
      <c r="J182" s="86">
        <v>52.83</v>
      </c>
      <c r="K182" s="86"/>
      <c r="L182" s="117">
        <v>158.81</v>
      </c>
      <c r="M182" s="117">
        <v>272.60000000000002</v>
      </c>
      <c r="N182" s="87">
        <v>5351370.0332882619</v>
      </c>
      <c r="O182" s="87">
        <v>441282000</v>
      </c>
      <c r="P182" s="87">
        <v>155670000</v>
      </c>
      <c r="Q182" s="87">
        <v>285612000</v>
      </c>
      <c r="R182" s="87">
        <f t="shared" si="4"/>
        <v>5351370.0332882619</v>
      </c>
      <c r="S182" s="87">
        <v>441282000</v>
      </c>
      <c r="T182" s="87">
        <f t="shared" si="5"/>
        <v>9185715.4528957885</v>
      </c>
      <c r="U182" s="87"/>
      <c r="V182" s="115" t="s">
        <v>1257</v>
      </c>
      <c r="W182" s="115" t="s">
        <v>1257</v>
      </c>
      <c r="X182" s="115" t="s">
        <v>772</v>
      </c>
    </row>
    <row r="183" spans="1:24">
      <c r="A183" s="85"/>
      <c r="B183" s="85">
        <v>27</v>
      </c>
      <c r="C183" s="82">
        <v>1</v>
      </c>
      <c r="D183" s="82">
        <v>1</v>
      </c>
      <c r="E183" s="82"/>
      <c r="F183" s="83" t="s">
        <v>2947</v>
      </c>
      <c r="G183" s="83">
        <v>5</v>
      </c>
      <c r="H183" s="86">
        <v>39.700000000000003</v>
      </c>
      <c r="I183" s="86">
        <v>61.03</v>
      </c>
      <c r="J183" s="86">
        <v>52.83</v>
      </c>
      <c r="K183" s="86"/>
      <c r="L183" s="117">
        <v>158.81</v>
      </c>
      <c r="M183" s="117">
        <v>272.60000000000002</v>
      </c>
      <c r="N183" s="87">
        <v>5451392.4680002183</v>
      </c>
      <c r="O183" s="87">
        <v>449530000</v>
      </c>
      <c r="P183" s="87">
        <v>158580000</v>
      </c>
      <c r="Q183" s="87">
        <v>290950000</v>
      </c>
      <c r="R183" s="87">
        <f t="shared" si="4"/>
        <v>5451392.4680002183</v>
      </c>
      <c r="S183" s="87">
        <v>449530000</v>
      </c>
      <c r="T183" s="87">
        <f t="shared" si="5"/>
        <v>9357405.6216665171</v>
      </c>
      <c r="U183" s="87"/>
      <c r="V183" s="115" t="s">
        <v>1257</v>
      </c>
      <c r="W183" s="115" t="s">
        <v>1257</v>
      </c>
      <c r="X183" s="115" t="s">
        <v>772</v>
      </c>
    </row>
    <row r="184" spans="1:24">
      <c r="A184" s="85"/>
      <c r="B184" s="85">
        <v>27</v>
      </c>
      <c r="C184" s="82">
        <v>1</v>
      </c>
      <c r="D184" s="82">
        <v>1</v>
      </c>
      <c r="E184" s="82"/>
      <c r="F184" s="83" t="s">
        <v>2948</v>
      </c>
      <c r="G184" s="83">
        <v>5</v>
      </c>
      <c r="H184" s="86">
        <v>22.63</v>
      </c>
      <c r="I184" s="86">
        <v>34.78</v>
      </c>
      <c r="J184" s="86">
        <v>30.1</v>
      </c>
      <c r="K184" s="86"/>
      <c r="L184" s="117">
        <v>90.51</v>
      </c>
      <c r="M184" s="117">
        <v>155.33000000000001</v>
      </c>
      <c r="N184" s="87">
        <v>5352060.3694719793</v>
      </c>
      <c r="O184" s="87">
        <v>251479000</v>
      </c>
      <c r="P184" s="87">
        <v>88714000</v>
      </c>
      <c r="Q184" s="87">
        <v>162765000</v>
      </c>
      <c r="R184" s="87">
        <f t="shared" si="4"/>
        <v>5352060.3694719793</v>
      </c>
      <c r="S184" s="87">
        <v>251479000</v>
      </c>
      <c r="T184" s="87">
        <f t="shared" si="5"/>
        <v>9185013.1166731045</v>
      </c>
      <c r="U184" s="87"/>
      <c r="V184" s="115" t="s">
        <v>1257</v>
      </c>
      <c r="W184" s="115" t="s">
        <v>1257</v>
      </c>
      <c r="X184" s="115" t="s">
        <v>772</v>
      </c>
    </row>
    <row r="185" spans="1:24">
      <c r="A185" s="85"/>
      <c r="B185" s="85">
        <v>27</v>
      </c>
      <c r="C185" s="82">
        <v>1</v>
      </c>
      <c r="D185" s="82">
        <v>1</v>
      </c>
      <c r="E185" s="82"/>
      <c r="F185" s="83" t="s">
        <v>2949</v>
      </c>
      <c r="G185" s="83">
        <v>5</v>
      </c>
      <c r="H185" s="86">
        <v>41.1</v>
      </c>
      <c r="I185" s="86">
        <v>63.17</v>
      </c>
      <c r="J185" s="86">
        <v>54.68</v>
      </c>
      <c r="K185" s="86"/>
      <c r="L185" s="117">
        <v>164.39</v>
      </c>
      <c r="M185" s="117">
        <v>282.16000000000003</v>
      </c>
      <c r="N185" s="87">
        <v>5351514.9953018865</v>
      </c>
      <c r="O185" s="87">
        <v>456770000</v>
      </c>
      <c r="P185" s="87">
        <v>161134000</v>
      </c>
      <c r="Q185" s="87">
        <v>295636000</v>
      </c>
      <c r="R185" s="87">
        <f t="shared" si="4"/>
        <v>5351514.9953018855</v>
      </c>
      <c r="S185" s="87">
        <v>456770000</v>
      </c>
      <c r="T185" s="87">
        <f t="shared" si="5"/>
        <v>9185373.0219257884</v>
      </c>
      <c r="U185" s="87"/>
      <c r="V185" s="115" t="s">
        <v>1257</v>
      </c>
      <c r="W185" s="115" t="s">
        <v>1257</v>
      </c>
      <c r="X185" s="115" t="s">
        <v>772</v>
      </c>
    </row>
    <row r="186" spans="1:24">
      <c r="A186" s="85"/>
      <c r="B186" s="85">
        <v>27</v>
      </c>
      <c r="C186" s="82">
        <v>1</v>
      </c>
      <c r="D186" s="82">
        <v>1</v>
      </c>
      <c r="E186" s="82"/>
      <c r="F186" s="83" t="s">
        <v>2950</v>
      </c>
      <c r="G186" s="83">
        <v>5</v>
      </c>
      <c r="H186" s="86">
        <v>39.700000000000003</v>
      </c>
      <c r="I186" s="86">
        <v>61.03</v>
      </c>
      <c r="J186" s="86">
        <v>52.83</v>
      </c>
      <c r="K186" s="86"/>
      <c r="L186" s="117">
        <v>158.81</v>
      </c>
      <c r="M186" s="117">
        <v>272.60000000000002</v>
      </c>
      <c r="N186" s="87">
        <v>5351370.0332882619</v>
      </c>
      <c r="O186" s="87">
        <v>441282000</v>
      </c>
      <c r="P186" s="87">
        <v>155670000</v>
      </c>
      <c r="Q186" s="87">
        <v>285612000</v>
      </c>
      <c r="R186" s="87">
        <f t="shared" si="4"/>
        <v>5351370.0332882619</v>
      </c>
      <c r="S186" s="87">
        <v>441282000</v>
      </c>
      <c r="T186" s="87">
        <f t="shared" si="5"/>
        <v>9185715.4528957885</v>
      </c>
      <c r="U186" s="87"/>
      <c r="V186" s="115" t="s">
        <v>1257</v>
      </c>
      <c r="W186" s="115" t="s">
        <v>1257</v>
      </c>
      <c r="X186" s="115" t="s">
        <v>772</v>
      </c>
    </row>
    <row r="187" spans="1:24">
      <c r="A187" s="85"/>
      <c r="B187" s="85">
        <v>27</v>
      </c>
      <c r="C187" s="82">
        <v>1</v>
      </c>
      <c r="D187" s="82">
        <v>1</v>
      </c>
      <c r="E187" s="82"/>
      <c r="F187" s="83" t="s">
        <v>2951</v>
      </c>
      <c r="G187" s="83">
        <v>5</v>
      </c>
      <c r="H187" s="86">
        <v>39.700000000000003</v>
      </c>
      <c r="I187" s="86">
        <v>61.03</v>
      </c>
      <c r="J187" s="86">
        <v>52.83</v>
      </c>
      <c r="K187" s="86"/>
      <c r="L187" s="117">
        <v>158.81</v>
      </c>
      <c r="M187" s="117">
        <v>272.60000000000002</v>
      </c>
      <c r="N187" s="87">
        <v>5351370.0332882619</v>
      </c>
      <c r="O187" s="87">
        <v>441282000</v>
      </c>
      <c r="P187" s="87">
        <v>155670000</v>
      </c>
      <c r="Q187" s="87">
        <v>285612000</v>
      </c>
      <c r="R187" s="87">
        <f t="shared" si="4"/>
        <v>5351370.0332882619</v>
      </c>
      <c r="S187" s="87">
        <v>441282000</v>
      </c>
      <c r="T187" s="87">
        <f t="shared" si="5"/>
        <v>9185715.4528957885</v>
      </c>
      <c r="U187" s="87"/>
      <c r="V187" s="115" t="s">
        <v>1257</v>
      </c>
      <c r="W187" s="115" t="s">
        <v>1257</v>
      </c>
      <c r="X187" s="115" t="s">
        <v>772</v>
      </c>
    </row>
    <row r="188" spans="1:24">
      <c r="A188" s="85"/>
      <c r="B188" s="85">
        <v>27</v>
      </c>
      <c r="C188" s="82">
        <v>1</v>
      </c>
      <c r="D188" s="82">
        <v>1</v>
      </c>
      <c r="E188" s="82"/>
      <c r="F188" s="83" t="s">
        <v>2952</v>
      </c>
      <c r="G188" s="83">
        <v>5</v>
      </c>
      <c r="H188" s="86">
        <v>39.700000000000003</v>
      </c>
      <c r="I188" s="86">
        <v>61.03</v>
      </c>
      <c r="J188" s="86">
        <v>52.83</v>
      </c>
      <c r="K188" s="86"/>
      <c r="L188" s="117">
        <v>158.81</v>
      </c>
      <c r="M188" s="117">
        <v>272.60000000000002</v>
      </c>
      <c r="N188" s="87">
        <v>5451392.4680002183</v>
      </c>
      <c r="O188" s="87">
        <v>449530000</v>
      </c>
      <c r="P188" s="87">
        <v>158580000</v>
      </c>
      <c r="Q188" s="87">
        <v>290950000</v>
      </c>
      <c r="R188" s="87">
        <f t="shared" si="4"/>
        <v>5451392.4680002183</v>
      </c>
      <c r="S188" s="87">
        <v>449530000</v>
      </c>
      <c r="T188" s="87">
        <f t="shared" si="5"/>
        <v>9357405.6216665171</v>
      </c>
      <c r="U188" s="87"/>
      <c r="V188" s="115" t="s">
        <v>1257</v>
      </c>
      <c r="W188" s="115" t="s">
        <v>1257</v>
      </c>
      <c r="X188" s="115" t="s">
        <v>772</v>
      </c>
    </row>
    <row r="189" spans="1:24">
      <c r="A189" s="85"/>
      <c r="B189" s="85">
        <v>27</v>
      </c>
      <c r="C189" s="82">
        <v>1</v>
      </c>
      <c r="D189" s="82">
        <v>1</v>
      </c>
      <c r="E189" s="82"/>
      <c r="F189" s="83" t="s">
        <v>2953</v>
      </c>
      <c r="G189" s="83">
        <v>5</v>
      </c>
      <c r="H189" s="86">
        <v>41.61</v>
      </c>
      <c r="I189" s="86">
        <v>63.95</v>
      </c>
      <c r="J189" s="86">
        <v>55.36</v>
      </c>
      <c r="K189" s="86"/>
      <c r="L189" s="117">
        <v>166.42</v>
      </c>
      <c r="M189" s="117">
        <v>285.64</v>
      </c>
      <c r="N189" s="87">
        <v>5451710.0065851836</v>
      </c>
      <c r="O189" s="87">
        <v>471061000</v>
      </c>
      <c r="P189" s="87">
        <v>166175000</v>
      </c>
      <c r="Q189" s="87">
        <v>304886000</v>
      </c>
      <c r="R189" s="87">
        <f t="shared" si="4"/>
        <v>5451710.0065851836</v>
      </c>
      <c r="S189" s="87">
        <v>471061000</v>
      </c>
      <c r="T189" s="87">
        <f t="shared" si="5"/>
        <v>9357207.3445558939</v>
      </c>
      <c r="U189" s="87"/>
      <c r="V189" s="115" t="s">
        <v>1257</v>
      </c>
      <c r="W189" s="115" t="s">
        <v>1257</v>
      </c>
      <c r="X189" s="115" t="s">
        <v>772</v>
      </c>
    </row>
    <row r="190" spans="1:24">
      <c r="A190" s="157"/>
      <c r="B190" s="85">
        <v>27</v>
      </c>
      <c r="C190" s="82">
        <v>2</v>
      </c>
      <c r="D190" s="82">
        <v>2</v>
      </c>
      <c r="E190" s="82"/>
      <c r="F190" s="83" t="s">
        <v>2954</v>
      </c>
      <c r="G190" s="83">
        <v>5</v>
      </c>
      <c r="H190" s="86">
        <v>41.11</v>
      </c>
      <c r="I190" s="86">
        <v>94.28</v>
      </c>
      <c r="J190" s="86">
        <v>54.61</v>
      </c>
      <c r="K190" s="86"/>
      <c r="L190" s="117">
        <v>164.39</v>
      </c>
      <c r="M190" s="117">
        <v>313.27999999999997</v>
      </c>
      <c r="N190" s="87">
        <v>6801730.9786508419</v>
      </c>
      <c r="O190" s="87">
        <v>644581000</v>
      </c>
      <c r="P190" s="87">
        <v>211888000</v>
      </c>
      <c r="Q190" s="87">
        <v>432693000</v>
      </c>
      <c r="R190" s="87">
        <f t="shared" si="4"/>
        <v>6801730.9786508419</v>
      </c>
      <c r="S190" s="87">
        <v>644581000</v>
      </c>
      <c r="T190" s="87">
        <f t="shared" si="5"/>
        <v>12962140.525529142</v>
      </c>
      <c r="U190" s="87"/>
      <c r="V190" s="115" t="s">
        <v>1257</v>
      </c>
      <c r="W190" s="115" t="s">
        <v>1257</v>
      </c>
      <c r="X190" s="115" t="s">
        <v>772</v>
      </c>
    </row>
    <row r="191" spans="1:24">
      <c r="A191" s="157"/>
      <c r="B191" s="85">
        <v>27</v>
      </c>
      <c r="C191" s="82">
        <v>2</v>
      </c>
      <c r="D191" s="82">
        <v>2</v>
      </c>
      <c r="E191" s="157"/>
      <c r="F191" s="83" t="s">
        <v>2955</v>
      </c>
      <c r="G191" s="83">
        <v>5</v>
      </c>
      <c r="H191" s="86">
        <v>39.72</v>
      </c>
      <c r="I191" s="86">
        <v>91.08</v>
      </c>
      <c r="J191" s="86">
        <v>52.76</v>
      </c>
      <c r="K191" s="86"/>
      <c r="L191" s="117">
        <v>158.81</v>
      </c>
      <c r="M191" s="117">
        <v>302.64999999999998</v>
      </c>
      <c r="N191" s="87">
        <v>6901821.78634186</v>
      </c>
      <c r="O191" s="87">
        <v>631873000</v>
      </c>
      <c r="P191" s="87">
        <v>207711000</v>
      </c>
      <c r="Q191" s="87">
        <v>424162000</v>
      </c>
      <c r="R191" s="87">
        <f t="shared" si="4"/>
        <v>6901821.78634186</v>
      </c>
      <c r="S191" s="87">
        <v>631873000</v>
      </c>
      <c r="T191" s="87">
        <f t="shared" si="5"/>
        <v>13153053.105197176</v>
      </c>
      <c r="U191" s="87"/>
      <c r="V191" s="115" t="s">
        <v>1257</v>
      </c>
      <c r="W191" s="115" t="s">
        <v>1257</v>
      </c>
      <c r="X191" s="115" t="s">
        <v>772</v>
      </c>
    </row>
    <row r="192" spans="1:24">
      <c r="A192" s="157"/>
      <c r="B192" s="85">
        <v>27</v>
      </c>
      <c r="C192" s="82">
        <v>2</v>
      </c>
      <c r="D192" s="82">
        <v>2</v>
      </c>
      <c r="E192" s="157"/>
      <c r="F192" s="83" t="s">
        <v>2956</v>
      </c>
      <c r="G192" s="83">
        <v>5</v>
      </c>
      <c r="H192" s="86">
        <v>39.72</v>
      </c>
      <c r="I192" s="86">
        <v>91.08</v>
      </c>
      <c r="J192" s="86">
        <v>52.76</v>
      </c>
      <c r="K192" s="86"/>
      <c r="L192" s="117">
        <v>158.81</v>
      </c>
      <c r="M192" s="117">
        <v>302.64999999999998</v>
      </c>
      <c r="N192" s="87">
        <v>7101872.8504272876</v>
      </c>
      <c r="O192" s="87">
        <v>650188000</v>
      </c>
      <c r="P192" s="87">
        <v>213731000</v>
      </c>
      <c r="Q192" s="87">
        <v>436457000</v>
      </c>
      <c r="R192" s="87">
        <f t="shared" si="4"/>
        <v>7101872.8504272876</v>
      </c>
      <c r="S192" s="87">
        <v>650188000</v>
      </c>
      <c r="T192" s="87">
        <f t="shared" si="5"/>
        <v>13534297.702800946</v>
      </c>
      <c r="U192" s="87"/>
      <c r="V192" s="115" t="s">
        <v>1257</v>
      </c>
      <c r="W192" s="115" t="s">
        <v>1257</v>
      </c>
      <c r="X192" s="115" t="s">
        <v>772</v>
      </c>
    </row>
    <row r="193" spans="1:24">
      <c r="A193" s="157"/>
      <c r="B193" s="85">
        <v>27</v>
      </c>
      <c r="C193" s="82">
        <v>2</v>
      </c>
      <c r="D193" s="82">
        <v>2</v>
      </c>
      <c r="E193" s="157"/>
      <c r="F193" s="83" t="s">
        <v>2957</v>
      </c>
      <c r="G193" s="83">
        <v>5</v>
      </c>
      <c r="H193" s="86">
        <v>39.72</v>
      </c>
      <c r="I193" s="86">
        <v>91.08</v>
      </c>
      <c r="J193" s="86">
        <v>52.76</v>
      </c>
      <c r="K193" s="86"/>
      <c r="L193" s="117">
        <v>158.81</v>
      </c>
      <c r="M193" s="117">
        <v>302.64999999999998</v>
      </c>
      <c r="N193" s="87">
        <v>6901821.78634186</v>
      </c>
      <c r="O193" s="87">
        <v>631873000</v>
      </c>
      <c r="P193" s="87">
        <v>207711000</v>
      </c>
      <c r="Q193" s="87">
        <v>424162000</v>
      </c>
      <c r="R193" s="87">
        <f t="shared" si="4"/>
        <v>6901821.78634186</v>
      </c>
      <c r="S193" s="87">
        <v>631873000</v>
      </c>
      <c r="T193" s="87">
        <f t="shared" si="5"/>
        <v>13153053.105197176</v>
      </c>
      <c r="U193" s="87"/>
      <c r="V193" s="115" t="s">
        <v>1257</v>
      </c>
      <c r="W193" s="115" t="s">
        <v>1257</v>
      </c>
      <c r="X193" s="115" t="s">
        <v>772</v>
      </c>
    </row>
    <row r="194" spans="1:24">
      <c r="A194" s="157"/>
      <c r="B194" s="85">
        <v>27</v>
      </c>
      <c r="C194" s="82">
        <v>2</v>
      </c>
      <c r="D194" s="82">
        <v>2</v>
      </c>
      <c r="E194" s="157"/>
      <c r="F194" s="83" t="s">
        <v>2958</v>
      </c>
      <c r="G194" s="83">
        <v>5</v>
      </c>
      <c r="H194" s="86">
        <v>41.62</v>
      </c>
      <c r="I194" s="86">
        <v>95.45</v>
      </c>
      <c r="J194" s="86">
        <v>55.27</v>
      </c>
      <c r="K194" s="86"/>
      <c r="L194" s="117">
        <v>166.42</v>
      </c>
      <c r="M194" s="117">
        <v>317.14</v>
      </c>
      <c r="N194" s="87">
        <v>6801928.6005033627</v>
      </c>
      <c r="O194" s="87">
        <v>652542000</v>
      </c>
      <c r="P194" s="87">
        <v>214505000</v>
      </c>
      <c r="Q194" s="87">
        <v>438037000</v>
      </c>
      <c r="R194" s="87">
        <f t="shared" si="4"/>
        <v>6801928.6005033627</v>
      </c>
      <c r="S194" s="87">
        <v>652542000</v>
      </c>
      <c r="T194" s="87">
        <f t="shared" si="5"/>
        <v>12962165.823600749</v>
      </c>
      <c r="U194" s="87"/>
      <c r="V194" s="115" t="s">
        <v>1257</v>
      </c>
      <c r="W194" s="115" t="s">
        <v>1257</v>
      </c>
      <c r="X194" s="115" t="s">
        <v>772</v>
      </c>
    </row>
    <row r="195" spans="1:24">
      <c r="A195" s="157"/>
      <c r="B195" s="85">
        <v>27</v>
      </c>
      <c r="C195" s="82">
        <v>2</v>
      </c>
      <c r="D195" s="82">
        <v>2</v>
      </c>
      <c r="E195" s="157"/>
      <c r="F195" s="83" t="s">
        <v>2959</v>
      </c>
      <c r="G195" s="83">
        <v>5</v>
      </c>
      <c r="H195" s="86">
        <v>40.47</v>
      </c>
      <c r="I195" s="86">
        <v>92.81</v>
      </c>
      <c r="J195" s="86">
        <v>53.76</v>
      </c>
      <c r="K195" s="86"/>
      <c r="L195" s="117">
        <v>161.82</v>
      </c>
      <c r="M195" s="117">
        <v>308.39</v>
      </c>
      <c r="N195" s="87">
        <v>13002940.625520065</v>
      </c>
      <c r="O195" s="87">
        <v>1213018000</v>
      </c>
      <c r="P195" s="87">
        <v>398745000</v>
      </c>
      <c r="Q195" s="87">
        <v>814273000</v>
      </c>
      <c r="R195" s="87">
        <f t="shared" ref="R195:R258" si="6">S195/(M195*0.3025)</f>
        <v>13002940.625520065</v>
      </c>
      <c r="S195" s="87">
        <v>1213018000</v>
      </c>
      <c r="T195" s="87">
        <f t="shared" ref="T195:T258" si="7">S195/(L195*0.3025)</f>
        <v>24780477.441009346</v>
      </c>
      <c r="U195" s="87"/>
      <c r="V195" s="115" t="s">
        <v>1257</v>
      </c>
      <c r="W195" s="115" t="s">
        <v>1257</v>
      </c>
      <c r="X195" s="115" t="s">
        <v>772</v>
      </c>
    </row>
    <row r="196" spans="1:24">
      <c r="A196" s="157"/>
      <c r="B196" s="85">
        <v>27</v>
      </c>
      <c r="C196" s="82">
        <v>2</v>
      </c>
      <c r="D196" s="82">
        <v>2</v>
      </c>
      <c r="E196" s="157"/>
      <c r="F196" s="83" t="s">
        <v>2960</v>
      </c>
      <c r="G196" s="83">
        <v>5</v>
      </c>
      <c r="H196" s="86">
        <v>41.17</v>
      </c>
      <c r="I196" s="86">
        <v>94.41</v>
      </c>
      <c r="J196" s="86">
        <v>54.68</v>
      </c>
      <c r="K196" s="86"/>
      <c r="L196" s="117">
        <v>164.61</v>
      </c>
      <c r="M196" s="117">
        <v>313.7</v>
      </c>
      <c r="N196" s="87">
        <v>12644643.906243002</v>
      </c>
      <c r="O196" s="87">
        <v>1199904000</v>
      </c>
      <c r="P196" s="87">
        <v>394435000</v>
      </c>
      <c r="Q196" s="87">
        <v>805469000</v>
      </c>
      <c r="R196" s="87">
        <f t="shared" si="6"/>
        <v>12644643.906243002</v>
      </c>
      <c r="S196" s="87">
        <v>1199904000</v>
      </c>
      <c r="T196" s="87">
        <f t="shared" si="7"/>
        <v>24097107.061469108</v>
      </c>
      <c r="U196" s="87"/>
      <c r="V196" s="115" t="s">
        <v>1257</v>
      </c>
      <c r="W196" s="115" t="s">
        <v>1257</v>
      </c>
      <c r="X196" s="115" t="s">
        <v>772</v>
      </c>
    </row>
    <row r="197" spans="1:24">
      <c r="A197" s="157"/>
      <c r="B197" s="85">
        <v>27</v>
      </c>
      <c r="C197" s="82">
        <v>2</v>
      </c>
      <c r="D197" s="82">
        <v>2</v>
      </c>
      <c r="E197" s="157"/>
      <c r="F197" s="83" t="s">
        <v>2961</v>
      </c>
      <c r="G197" s="83">
        <v>5</v>
      </c>
      <c r="H197" s="86">
        <v>41.17</v>
      </c>
      <c r="I197" s="86">
        <v>94.41</v>
      </c>
      <c r="J197" s="86">
        <v>54.68</v>
      </c>
      <c r="K197" s="86"/>
      <c r="L197" s="117">
        <v>164.61</v>
      </c>
      <c r="M197" s="117">
        <v>313.7</v>
      </c>
      <c r="N197" s="87">
        <v>12644643.906243002</v>
      </c>
      <c r="O197" s="87">
        <v>1199904000</v>
      </c>
      <c r="P197" s="87">
        <v>394435000</v>
      </c>
      <c r="Q197" s="87">
        <v>805469000</v>
      </c>
      <c r="R197" s="87">
        <f t="shared" si="6"/>
        <v>12644643.906243002</v>
      </c>
      <c r="S197" s="87">
        <v>1199904000</v>
      </c>
      <c r="T197" s="87">
        <f t="shared" si="7"/>
        <v>24097107.061469108</v>
      </c>
      <c r="U197" s="87"/>
      <c r="V197" s="115" t="s">
        <v>1257</v>
      </c>
      <c r="W197" s="115" t="s">
        <v>1257</v>
      </c>
      <c r="X197" s="115" t="s">
        <v>772</v>
      </c>
    </row>
    <row r="198" spans="1:24">
      <c r="A198" s="157"/>
      <c r="B198" s="85">
        <v>27</v>
      </c>
      <c r="C198" s="82">
        <v>2</v>
      </c>
      <c r="D198" s="82">
        <v>2</v>
      </c>
      <c r="E198" s="157"/>
      <c r="F198" s="83" t="s">
        <v>2962</v>
      </c>
      <c r="G198" s="83">
        <v>5</v>
      </c>
      <c r="H198" s="86">
        <v>40.47</v>
      </c>
      <c r="I198" s="86">
        <v>92.81</v>
      </c>
      <c r="J198" s="86">
        <v>53.76</v>
      </c>
      <c r="K198" s="86"/>
      <c r="L198" s="117">
        <v>161.82</v>
      </c>
      <c r="M198" s="117">
        <v>308.39</v>
      </c>
      <c r="N198" s="87">
        <v>13002940.625520065</v>
      </c>
      <c r="O198" s="87">
        <v>1213018000</v>
      </c>
      <c r="P198" s="87">
        <v>398745000</v>
      </c>
      <c r="Q198" s="87">
        <v>814273000</v>
      </c>
      <c r="R198" s="87">
        <f t="shared" si="6"/>
        <v>13002940.625520065</v>
      </c>
      <c r="S198" s="87">
        <v>1213018000</v>
      </c>
      <c r="T198" s="87">
        <f t="shared" si="7"/>
        <v>24780477.441009346</v>
      </c>
      <c r="U198" s="87"/>
      <c r="V198" s="115" t="s">
        <v>1257</v>
      </c>
      <c r="W198" s="115" t="s">
        <v>1257</v>
      </c>
      <c r="X198" s="115" t="s">
        <v>772</v>
      </c>
    </row>
    <row r="199" spans="1:24">
      <c r="A199" s="157"/>
      <c r="B199" s="85">
        <v>27</v>
      </c>
      <c r="C199" s="82">
        <v>1</v>
      </c>
      <c r="D199" s="157">
        <v>3</v>
      </c>
      <c r="E199" s="157"/>
      <c r="F199" s="83" t="s">
        <v>2963</v>
      </c>
      <c r="G199" s="83">
        <v>5</v>
      </c>
      <c r="H199" s="86">
        <v>41.1</v>
      </c>
      <c r="I199" s="86">
        <v>63.17</v>
      </c>
      <c r="J199" s="86">
        <v>54.6</v>
      </c>
      <c r="K199" s="86"/>
      <c r="L199" s="117">
        <v>164.39</v>
      </c>
      <c r="M199" s="117">
        <v>282.16000000000003</v>
      </c>
      <c r="N199" s="87">
        <v>4707826.5189201608</v>
      </c>
      <c r="O199" s="87">
        <v>401829000</v>
      </c>
      <c r="P199" s="87">
        <v>141752000</v>
      </c>
      <c r="Q199" s="87">
        <v>260077000</v>
      </c>
      <c r="R199" s="87">
        <f t="shared" si="6"/>
        <v>4707826.5189201599</v>
      </c>
      <c r="S199" s="87">
        <v>401829000</v>
      </c>
      <c r="T199" s="87">
        <f t="shared" si="7"/>
        <v>8080542.1897835182</v>
      </c>
      <c r="U199" s="87"/>
      <c r="V199" s="115" t="s">
        <v>1257</v>
      </c>
      <c r="W199" s="115" t="s">
        <v>1257</v>
      </c>
      <c r="X199" s="115" t="s">
        <v>772</v>
      </c>
    </row>
    <row r="200" spans="1:24">
      <c r="A200" s="157"/>
      <c r="B200" s="85">
        <v>27</v>
      </c>
      <c r="C200" s="82">
        <v>1</v>
      </c>
      <c r="D200" s="157">
        <v>3</v>
      </c>
      <c r="E200" s="157"/>
      <c r="F200" s="83" t="s">
        <v>2964</v>
      </c>
      <c r="G200" s="83">
        <v>5</v>
      </c>
      <c r="H200" s="86">
        <v>39.71</v>
      </c>
      <c r="I200" s="86">
        <v>61.03</v>
      </c>
      <c r="J200" s="86">
        <v>52.76</v>
      </c>
      <c r="K200" s="86"/>
      <c r="L200" s="117">
        <v>158.81</v>
      </c>
      <c r="M200" s="117">
        <v>272.60000000000002</v>
      </c>
      <c r="N200" s="87">
        <v>4707699.9569496065</v>
      </c>
      <c r="O200" s="87">
        <v>388204000</v>
      </c>
      <c r="P200" s="87">
        <v>136946000</v>
      </c>
      <c r="Q200" s="87">
        <v>251258000</v>
      </c>
      <c r="R200" s="87">
        <f t="shared" si="6"/>
        <v>4707699.9569496065</v>
      </c>
      <c r="S200" s="87">
        <v>388204000</v>
      </c>
      <c r="T200" s="87">
        <f t="shared" si="7"/>
        <v>8080845.0869873613</v>
      </c>
      <c r="U200" s="87"/>
      <c r="V200" s="115" t="s">
        <v>1257</v>
      </c>
      <c r="W200" s="115" t="s">
        <v>1257</v>
      </c>
      <c r="X200" s="115" t="s">
        <v>772</v>
      </c>
    </row>
    <row r="201" spans="1:24">
      <c r="A201" s="157"/>
      <c r="B201" s="85">
        <v>27</v>
      </c>
      <c r="C201" s="82">
        <v>1</v>
      </c>
      <c r="D201" s="157">
        <v>3</v>
      </c>
      <c r="E201" s="157"/>
      <c r="F201" s="83" t="s">
        <v>2965</v>
      </c>
      <c r="G201" s="83">
        <v>5</v>
      </c>
      <c r="H201" s="86">
        <v>39.71</v>
      </c>
      <c r="I201" s="86">
        <v>61.03</v>
      </c>
      <c r="J201" s="86">
        <v>52.76</v>
      </c>
      <c r="K201" s="86"/>
      <c r="L201" s="117">
        <v>158.81</v>
      </c>
      <c r="M201" s="117">
        <v>272.60000000000002</v>
      </c>
      <c r="N201" s="87">
        <v>4707699.9569496065</v>
      </c>
      <c r="O201" s="87">
        <v>388204000</v>
      </c>
      <c r="P201" s="87">
        <v>136946000</v>
      </c>
      <c r="Q201" s="87">
        <v>251258000</v>
      </c>
      <c r="R201" s="87">
        <f t="shared" si="6"/>
        <v>4707699.9569496065</v>
      </c>
      <c r="S201" s="87">
        <v>388204000</v>
      </c>
      <c r="T201" s="87">
        <f t="shared" si="7"/>
        <v>8080845.0869873613</v>
      </c>
      <c r="U201" s="87"/>
      <c r="V201" s="115" t="s">
        <v>1257</v>
      </c>
      <c r="W201" s="115" t="s">
        <v>1257</v>
      </c>
      <c r="X201" s="115" t="s">
        <v>772</v>
      </c>
    </row>
    <row r="202" spans="1:24">
      <c r="A202" s="157"/>
      <c r="B202" s="85">
        <v>27</v>
      </c>
      <c r="C202" s="82">
        <v>1</v>
      </c>
      <c r="D202" s="157">
        <v>3</v>
      </c>
      <c r="E202" s="157"/>
      <c r="F202" s="83" t="s">
        <v>2966</v>
      </c>
      <c r="G202" s="83">
        <v>5</v>
      </c>
      <c r="H202" s="86">
        <v>39.71</v>
      </c>
      <c r="I202" s="86">
        <v>61.03</v>
      </c>
      <c r="J202" s="86">
        <v>52.76</v>
      </c>
      <c r="K202" s="86"/>
      <c r="L202" s="117">
        <v>158.81</v>
      </c>
      <c r="M202" s="117">
        <v>272.60000000000002</v>
      </c>
      <c r="N202" s="87">
        <v>4707699.9569496065</v>
      </c>
      <c r="O202" s="87">
        <v>388204000</v>
      </c>
      <c r="P202" s="87">
        <v>136946000</v>
      </c>
      <c r="Q202" s="87">
        <v>251258000</v>
      </c>
      <c r="R202" s="87">
        <f t="shared" si="6"/>
        <v>4707699.9569496065</v>
      </c>
      <c r="S202" s="87">
        <v>388204000</v>
      </c>
      <c r="T202" s="87">
        <f t="shared" si="7"/>
        <v>8080845.0869873613</v>
      </c>
      <c r="U202" s="87"/>
      <c r="V202" s="115" t="s">
        <v>1257</v>
      </c>
      <c r="W202" s="115" t="s">
        <v>1257</v>
      </c>
      <c r="X202" s="115" t="s">
        <v>772</v>
      </c>
    </row>
    <row r="203" spans="1:24">
      <c r="A203" s="157"/>
      <c r="B203" s="85">
        <v>27</v>
      </c>
      <c r="C203" s="82">
        <v>1</v>
      </c>
      <c r="D203" s="157">
        <v>3</v>
      </c>
      <c r="E203" s="157"/>
      <c r="F203" s="83" t="s">
        <v>2967</v>
      </c>
      <c r="G203" s="83">
        <v>5</v>
      </c>
      <c r="H203" s="86">
        <v>41.61</v>
      </c>
      <c r="I203" s="86">
        <v>63.94</v>
      </c>
      <c r="J203" s="86">
        <v>55.28</v>
      </c>
      <c r="K203" s="86"/>
      <c r="L203" s="117">
        <v>166.42</v>
      </c>
      <c r="M203" s="117">
        <v>285.64</v>
      </c>
      <c r="N203" s="87">
        <v>4755497.5863972567</v>
      </c>
      <c r="O203" s="87">
        <v>410904000</v>
      </c>
      <c r="P203" s="87">
        <v>144954000</v>
      </c>
      <c r="Q203" s="87">
        <v>265950000</v>
      </c>
      <c r="R203" s="87">
        <f t="shared" si="6"/>
        <v>4755497.5863972567</v>
      </c>
      <c r="S203" s="87">
        <v>410904000</v>
      </c>
      <c r="T203" s="87">
        <f t="shared" si="7"/>
        <v>8162242.1017817128</v>
      </c>
      <c r="U203" s="87"/>
      <c r="V203" s="115" t="s">
        <v>1257</v>
      </c>
      <c r="W203" s="115" t="s">
        <v>1257</v>
      </c>
      <c r="X203" s="115" t="s">
        <v>772</v>
      </c>
    </row>
    <row r="204" spans="1:24">
      <c r="A204" s="157"/>
      <c r="B204" s="85">
        <v>27</v>
      </c>
      <c r="C204" s="82">
        <v>1</v>
      </c>
      <c r="D204" s="157">
        <v>3</v>
      </c>
      <c r="E204" s="157"/>
      <c r="F204" s="83" t="s">
        <v>2968</v>
      </c>
      <c r="G204" s="83">
        <v>5</v>
      </c>
      <c r="H204" s="86">
        <v>41.1</v>
      </c>
      <c r="I204" s="86">
        <v>63.17</v>
      </c>
      <c r="J204" s="86">
        <v>54.6</v>
      </c>
      <c r="K204" s="86"/>
      <c r="L204" s="117">
        <v>164.39</v>
      </c>
      <c r="M204" s="117">
        <v>282.16000000000003</v>
      </c>
      <c r="N204" s="87">
        <v>4826861.0272115702</v>
      </c>
      <c r="O204" s="87">
        <v>411989000</v>
      </c>
      <c r="P204" s="87">
        <v>145337000</v>
      </c>
      <c r="Q204" s="87">
        <v>266652000</v>
      </c>
      <c r="R204" s="87">
        <f t="shared" si="6"/>
        <v>4826861.0272115692</v>
      </c>
      <c r="S204" s="87">
        <v>411989000</v>
      </c>
      <c r="T204" s="87">
        <f t="shared" si="7"/>
        <v>8284853.746809518</v>
      </c>
      <c r="U204" s="87"/>
      <c r="V204" s="115" t="s">
        <v>1257</v>
      </c>
      <c r="W204" s="115" t="s">
        <v>1257</v>
      </c>
      <c r="X204" s="115" t="s">
        <v>772</v>
      </c>
    </row>
    <row r="205" spans="1:24">
      <c r="A205" s="157"/>
      <c r="B205" s="85">
        <v>27</v>
      </c>
      <c r="C205" s="82">
        <v>1</v>
      </c>
      <c r="D205" s="157">
        <v>3</v>
      </c>
      <c r="E205" s="157"/>
      <c r="F205" s="83" t="s">
        <v>2969</v>
      </c>
      <c r="G205" s="83">
        <v>5</v>
      </c>
      <c r="H205" s="86">
        <v>41.8</v>
      </c>
      <c r="I205" s="86">
        <v>64.239999999999995</v>
      </c>
      <c r="J205" s="86">
        <v>55.54</v>
      </c>
      <c r="K205" s="86"/>
      <c r="L205" s="117">
        <v>167.18</v>
      </c>
      <c r="M205" s="117">
        <v>286.95999999999998</v>
      </c>
      <c r="N205" s="87">
        <v>4826842.5697018858</v>
      </c>
      <c r="O205" s="87">
        <v>418996000</v>
      </c>
      <c r="P205" s="87">
        <v>147809000</v>
      </c>
      <c r="Q205" s="87">
        <v>271187000</v>
      </c>
      <c r="R205" s="87">
        <f t="shared" si="6"/>
        <v>4826842.5697018858</v>
      </c>
      <c r="S205" s="87">
        <v>418996000</v>
      </c>
      <c r="T205" s="87">
        <f t="shared" si="7"/>
        <v>8285146.2124754926</v>
      </c>
      <c r="U205" s="87"/>
      <c r="V205" s="115" t="s">
        <v>1257</v>
      </c>
      <c r="W205" s="115" t="s">
        <v>1257</v>
      </c>
      <c r="X205" s="115" t="s">
        <v>772</v>
      </c>
    </row>
    <row r="206" spans="1:24">
      <c r="A206" s="157"/>
      <c r="B206" s="85">
        <v>27</v>
      </c>
      <c r="C206" s="82">
        <v>1</v>
      </c>
      <c r="D206" s="157">
        <v>3</v>
      </c>
      <c r="E206" s="157"/>
      <c r="F206" s="83" t="s">
        <v>2970</v>
      </c>
      <c r="G206" s="83">
        <v>5</v>
      </c>
      <c r="H206" s="86">
        <v>41.8</v>
      </c>
      <c r="I206" s="86">
        <v>64.239999999999995</v>
      </c>
      <c r="J206" s="86">
        <v>55.54</v>
      </c>
      <c r="K206" s="86"/>
      <c r="L206" s="117">
        <v>167.18</v>
      </c>
      <c r="M206" s="117">
        <v>286.95999999999998</v>
      </c>
      <c r="N206" s="87">
        <v>4826842.5697018858</v>
      </c>
      <c r="O206" s="87">
        <v>418996000</v>
      </c>
      <c r="P206" s="87">
        <v>147809000</v>
      </c>
      <c r="Q206" s="87">
        <v>271187000</v>
      </c>
      <c r="R206" s="87">
        <f t="shared" si="6"/>
        <v>4826842.5697018858</v>
      </c>
      <c r="S206" s="87">
        <v>418996000</v>
      </c>
      <c r="T206" s="87">
        <f t="shared" si="7"/>
        <v>8285146.2124754926</v>
      </c>
      <c r="U206" s="87"/>
      <c r="V206" s="115" t="s">
        <v>1257</v>
      </c>
      <c r="W206" s="115" t="s">
        <v>1257</v>
      </c>
      <c r="X206" s="115" t="s">
        <v>772</v>
      </c>
    </row>
    <row r="207" spans="1:24">
      <c r="A207" s="157"/>
      <c r="B207" s="85">
        <v>27</v>
      </c>
      <c r="C207" s="82">
        <v>1</v>
      </c>
      <c r="D207" s="157">
        <v>3</v>
      </c>
      <c r="E207" s="157"/>
      <c r="F207" s="83" t="s">
        <v>2971</v>
      </c>
      <c r="G207" s="83">
        <v>5</v>
      </c>
      <c r="H207" s="86">
        <v>41.61</v>
      </c>
      <c r="I207" s="86">
        <v>63.94</v>
      </c>
      <c r="J207" s="86">
        <v>55.28</v>
      </c>
      <c r="K207" s="86"/>
      <c r="L207" s="117">
        <v>166.42</v>
      </c>
      <c r="M207" s="117">
        <v>285.64</v>
      </c>
      <c r="N207" s="87">
        <v>4827020.3145379787</v>
      </c>
      <c r="O207" s="87">
        <v>417084000</v>
      </c>
      <c r="P207" s="87">
        <v>147134000</v>
      </c>
      <c r="Q207" s="87">
        <v>269950000</v>
      </c>
      <c r="R207" s="87">
        <f t="shared" si="6"/>
        <v>4827020.3145379787</v>
      </c>
      <c r="S207" s="87">
        <v>417084000</v>
      </c>
      <c r="T207" s="87">
        <f t="shared" si="7"/>
        <v>8285002.2992706904</v>
      </c>
      <c r="U207" s="87"/>
      <c r="V207" s="115" t="s">
        <v>1257</v>
      </c>
      <c r="W207" s="115" t="s">
        <v>1257</v>
      </c>
      <c r="X207" s="115" t="s">
        <v>772</v>
      </c>
    </row>
    <row r="208" spans="1:24">
      <c r="A208" s="157"/>
      <c r="B208" s="85">
        <v>27</v>
      </c>
      <c r="C208" s="82">
        <v>1</v>
      </c>
      <c r="D208" s="157">
        <v>4</v>
      </c>
      <c r="E208" s="157"/>
      <c r="F208" s="83" t="s">
        <v>2972</v>
      </c>
      <c r="G208" s="83">
        <v>5</v>
      </c>
      <c r="H208" s="86">
        <v>41.1</v>
      </c>
      <c r="I208" s="86">
        <v>63.17</v>
      </c>
      <c r="J208" s="86">
        <v>54.6</v>
      </c>
      <c r="K208" s="86"/>
      <c r="L208" s="117">
        <v>164.39</v>
      </c>
      <c r="M208" s="117">
        <v>282.16000000000003</v>
      </c>
      <c r="N208" s="87">
        <v>4563790.0774895903</v>
      </c>
      <c r="O208" s="87">
        <v>389535000</v>
      </c>
      <c r="P208" s="87">
        <v>137416000</v>
      </c>
      <c r="Q208" s="87">
        <v>252119000</v>
      </c>
      <c r="R208" s="87">
        <f t="shared" si="6"/>
        <v>4563790.0774895903</v>
      </c>
      <c r="S208" s="87">
        <v>389535000</v>
      </c>
      <c r="T208" s="87">
        <f t="shared" si="7"/>
        <v>7833317.1620199708</v>
      </c>
      <c r="U208" s="87"/>
      <c r="V208" s="115" t="s">
        <v>1257</v>
      </c>
      <c r="W208" s="115" t="s">
        <v>1257</v>
      </c>
      <c r="X208" s="115" t="s">
        <v>772</v>
      </c>
    </row>
    <row r="209" spans="1:24">
      <c r="A209" s="157"/>
      <c r="B209" s="85">
        <v>27</v>
      </c>
      <c r="C209" s="82">
        <v>1</v>
      </c>
      <c r="D209" s="157">
        <v>4</v>
      </c>
      <c r="E209" s="157"/>
      <c r="F209" s="83" t="s">
        <v>2973</v>
      </c>
      <c r="G209" s="83">
        <v>5</v>
      </c>
      <c r="H209" s="86">
        <v>39.71</v>
      </c>
      <c r="I209" s="86">
        <v>61.03</v>
      </c>
      <c r="J209" s="86">
        <v>52.76</v>
      </c>
      <c r="K209" s="86"/>
      <c r="L209" s="117">
        <v>158.81</v>
      </c>
      <c r="M209" s="117">
        <v>272.60000000000002</v>
      </c>
      <c r="N209" s="87">
        <v>4563669.1061889492</v>
      </c>
      <c r="O209" s="87">
        <v>376327000</v>
      </c>
      <c r="P209" s="87">
        <v>132756000</v>
      </c>
      <c r="Q209" s="87">
        <v>243571000</v>
      </c>
      <c r="R209" s="87">
        <f t="shared" si="6"/>
        <v>4563669.1061889492</v>
      </c>
      <c r="S209" s="87">
        <v>376327000</v>
      </c>
      <c r="T209" s="87">
        <f t="shared" si="7"/>
        <v>7833613.7418746138</v>
      </c>
      <c r="U209" s="87"/>
      <c r="V209" s="115" t="s">
        <v>1257</v>
      </c>
      <c r="W209" s="115" t="s">
        <v>1257</v>
      </c>
      <c r="X209" s="115" t="s">
        <v>772</v>
      </c>
    </row>
    <row r="210" spans="1:24">
      <c r="A210" s="157"/>
      <c r="B210" s="85">
        <v>27</v>
      </c>
      <c r="C210" s="82">
        <v>1</v>
      </c>
      <c r="D210" s="157">
        <v>4</v>
      </c>
      <c r="E210" s="157"/>
      <c r="F210" s="83" t="s">
        <v>2974</v>
      </c>
      <c r="G210" s="83">
        <v>5</v>
      </c>
      <c r="H210" s="86">
        <v>39.71</v>
      </c>
      <c r="I210" s="86">
        <v>61.03</v>
      </c>
      <c r="J210" s="86">
        <v>52.76</v>
      </c>
      <c r="K210" s="86"/>
      <c r="L210" s="117">
        <v>158.81</v>
      </c>
      <c r="M210" s="117">
        <v>272.60000000000002</v>
      </c>
      <c r="N210" s="87">
        <v>4563669.1061889492</v>
      </c>
      <c r="O210" s="87">
        <v>376327000</v>
      </c>
      <c r="P210" s="87">
        <v>132756000</v>
      </c>
      <c r="Q210" s="87">
        <v>243571000</v>
      </c>
      <c r="R210" s="87">
        <f t="shared" si="6"/>
        <v>4563669.1061889492</v>
      </c>
      <c r="S210" s="87">
        <v>376327000</v>
      </c>
      <c r="T210" s="87">
        <f t="shared" si="7"/>
        <v>7833613.7418746138</v>
      </c>
      <c r="U210" s="87"/>
      <c r="V210" s="115" t="s">
        <v>1257</v>
      </c>
      <c r="W210" s="115" t="s">
        <v>1257</v>
      </c>
      <c r="X210" s="115" t="s">
        <v>772</v>
      </c>
    </row>
    <row r="211" spans="1:24">
      <c r="A211" s="157"/>
      <c r="B211" s="85">
        <v>27</v>
      </c>
      <c r="C211" s="82">
        <v>1</v>
      </c>
      <c r="D211" s="157">
        <v>4</v>
      </c>
      <c r="E211" s="157"/>
      <c r="F211" s="83" t="s">
        <v>2975</v>
      </c>
      <c r="G211" s="83">
        <v>5</v>
      </c>
      <c r="H211" s="86">
        <v>39.71</v>
      </c>
      <c r="I211" s="86">
        <v>61.03</v>
      </c>
      <c r="J211" s="86">
        <v>52.76</v>
      </c>
      <c r="K211" s="86"/>
      <c r="L211" s="117">
        <v>158.81</v>
      </c>
      <c r="M211" s="117">
        <v>272.60000000000002</v>
      </c>
      <c r="N211" s="87">
        <v>4563669.1061889492</v>
      </c>
      <c r="O211" s="87">
        <v>376327000</v>
      </c>
      <c r="P211" s="87">
        <v>132756000</v>
      </c>
      <c r="Q211" s="87">
        <v>243571000</v>
      </c>
      <c r="R211" s="87">
        <f t="shared" si="6"/>
        <v>4563669.1061889492</v>
      </c>
      <c r="S211" s="87">
        <v>376327000</v>
      </c>
      <c r="T211" s="87">
        <f t="shared" si="7"/>
        <v>7833613.7418746138</v>
      </c>
      <c r="U211" s="87"/>
      <c r="V211" s="115" t="s">
        <v>1257</v>
      </c>
      <c r="W211" s="115" t="s">
        <v>1257</v>
      </c>
      <c r="X211" s="115" t="s">
        <v>772</v>
      </c>
    </row>
    <row r="212" spans="1:24">
      <c r="A212" s="157"/>
      <c r="B212" s="85">
        <v>27</v>
      </c>
      <c r="C212" s="82">
        <v>1</v>
      </c>
      <c r="D212" s="157">
        <v>4</v>
      </c>
      <c r="E212" s="157"/>
      <c r="F212" s="83" t="s">
        <v>2976</v>
      </c>
      <c r="G212" s="83">
        <v>5</v>
      </c>
      <c r="H212" s="86">
        <v>41.61</v>
      </c>
      <c r="I212" s="86">
        <v>63.94</v>
      </c>
      <c r="J212" s="86">
        <v>55.28</v>
      </c>
      <c r="K212" s="86"/>
      <c r="L212" s="117">
        <v>166.42</v>
      </c>
      <c r="M212" s="117">
        <v>285.64</v>
      </c>
      <c r="N212" s="87">
        <v>4725985.7810964733</v>
      </c>
      <c r="O212" s="87">
        <v>408354000</v>
      </c>
      <c r="P212" s="87">
        <v>144054000</v>
      </c>
      <c r="Q212" s="87">
        <v>264300000</v>
      </c>
      <c r="R212" s="87">
        <f t="shared" si="6"/>
        <v>4725985.7810964733</v>
      </c>
      <c r="S212" s="87">
        <v>408354000</v>
      </c>
      <c r="T212" s="87">
        <f t="shared" si="7"/>
        <v>8111588.6222352898</v>
      </c>
      <c r="U212" s="87"/>
      <c r="V212" s="115" t="s">
        <v>1257</v>
      </c>
      <c r="W212" s="115" t="s">
        <v>1257</v>
      </c>
      <c r="X212" s="115" t="s">
        <v>772</v>
      </c>
    </row>
    <row r="213" spans="1:24">
      <c r="A213" s="157"/>
      <c r="B213" s="85">
        <v>27</v>
      </c>
      <c r="C213" s="82">
        <v>1</v>
      </c>
      <c r="D213" s="157">
        <v>4</v>
      </c>
      <c r="E213" s="157"/>
      <c r="F213" s="83" t="s">
        <v>2977</v>
      </c>
      <c r="G213" s="83">
        <v>5</v>
      </c>
      <c r="H213" s="86">
        <v>41.1</v>
      </c>
      <c r="I213" s="86">
        <v>63.17</v>
      </c>
      <c r="J213" s="86">
        <v>54.6</v>
      </c>
      <c r="K213" s="86"/>
      <c r="L213" s="117">
        <v>164.39</v>
      </c>
      <c r="M213" s="117">
        <v>282.16000000000003</v>
      </c>
      <c r="N213" s="87">
        <v>4679321.503302739</v>
      </c>
      <c r="O213" s="87">
        <v>399396000</v>
      </c>
      <c r="P213" s="87">
        <v>140894000</v>
      </c>
      <c r="Q213" s="87">
        <v>258502000</v>
      </c>
      <c r="R213" s="87">
        <f t="shared" si="6"/>
        <v>4679321.503302739</v>
      </c>
      <c r="S213" s="87">
        <v>399396000</v>
      </c>
      <c r="T213" s="87">
        <f t="shared" si="7"/>
        <v>8031616.0068854615</v>
      </c>
      <c r="U213" s="87"/>
      <c r="V213" s="115" t="s">
        <v>1257</v>
      </c>
      <c r="W213" s="115" t="s">
        <v>1257</v>
      </c>
      <c r="X213" s="115" t="s">
        <v>772</v>
      </c>
    </row>
    <row r="214" spans="1:24">
      <c r="A214" s="157"/>
      <c r="B214" s="85">
        <v>27</v>
      </c>
      <c r="C214" s="82">
        <v>1</v>
      </c>
      <c r="D214" s="157">
        <v>4</v>
      </c>
      <c r="E214" s="157"/>
      <c r="F214" s="83" t="s">
        <v>2978</v>
      </c>
      <c r="G214" s="83">
        <v>5</v>
      </c>
      <c r="H214" s="86">
        <v>39.71</v>
      </c>
      <c r="I214" s="86">
        <v>61.03</v>
      </c>
      <c r="J214" s="86">
        <v>52.76</v>
      </c>
      <c r="K214" s="86"/>
      <c r="L214" s="117">
        <v>158.81</v>
      </c>
      <c r="M214" s="117">
        <v>272.60000000000002</v>
      </c>
      <c r="N214" s="87">
        <v>4679189.6824578745</v>
      </c>
      <c r="O214" s="87">
        <v>385853000</v>
      </c>
      <c r="P214" s="87">
        <v>136116000</v>
      </c>
      <c r="Q214" s="87">
        <v>249737000</v>
      </c>
      <c r="R214" s="87">
        <f t="shared" si="6"/>
        <v>4679189.6824578745</v>
      </c>
      <c r="S214" s="87">
        <v>385853000</v>
      </c>
      <c r="T214" s="87">
        <f t="shared" si="7"/>
        <v>8031906.7277754331</v>
      </c>
      <c r="U214" s="87"/>
      <c r="V214" s="115" t="s">
        <v>1257</v>
      </c>
      <c r="W214" s="115" t="s">
        <v>1257</v>
      </c>
      <c r="X214" s="115" t="s">
        <v>772</v>
      </c>
    </row>
    <row r="215" spans="1:24">
      <c r="A215" s="157"/>
      <c r="B215" s="85">
        <v>27</v>
      </c>
      <c r="C215" s="82">
        <v>1</v>
      </c>
      <c r="D215" s="157">
        <v>4</v>
      </c>
      <c r="E215" s="157"/>
      <c r="F215" s="83" t="s">
        <v>2979</v>
      </c>
      <c r="G215" s="83">
        <v>5</v>
      </c>
      <c r="H215" s="86">
        <v>39.71</v>
      </c>
      <c r="I215" s="86">
        <v>61.03</v>
      </c>
      <c r="J215" s="86">
        <v>52.76</v>
      </c>
      <c r="K215" s="86"/>
      <c r="L215" s="117">
        <v>158.81</v>
      </c>
      <c r="M215" s="117">
        <v>272.60000000000002</v>
      </c>
      <c r="N215" s="87">
        <v>4679189.6824578745</v>
      </c>
      <c r="O215" s="87">
        <v>385853000</v>
      </c>
      <c r="P215" s="87">
        <v>136116000</v>
      </c>
      <c r="Q215" s="87">
        <v>249737000</v>
      </c>
      <c r="R215" s="87">
        <f t="shared" si="6"/>
        <v>4679189.6824578745</v>
      </c>
      <c r="S215" s="87">
        <v>385853000</v>
      </c>
      <c r="T215" s="87">
        <f t="shared" si="7"/>
        <v>8031906.7277754331</v>
      </c>
      <c r="U215" s="87"/>
      <c r="V215" s="115" t="s">
        <v>1257</v>
      </c>
      <c r="W215" s="115" t="s">
        <v>1257</v>
      </c>
      <c r="X215" s="115" t="s">
        <v>772</v>
      </c>
    </row>
    <row r="216" spans="1:24">
      <c r="A216" s="157"/>
      <c r="B216" s="85">
        <v>27</v>
      </c>
      <c r="C216" s="82">
        <v>1</v>
      </c>
      <c r="D216" s="157">
        <v>4</v>
      </c>
      <c r="E216" s="157"/>
      <c r="F216" s="83" t="s">
        <v>2980</v>
      </c>
      <c r="G216" s="83">
        <v>5</v>
      </c>
      <c r="H216" s="86">
        <v>39.71</v>
      </c>
      <c r="I216" s="86">
        <v>61.03</v>
      </c>
      <c r="J216" s="86">
        <v>52.76</v>
      </c>
      <c r="K216" s="86"/>
      <c r="L216" s="117">
        <v>158.81</v>
      </c>
      <c r="M216" s="117">
        <v>272.60000000000002</v>
      </c>
      <c r="N216" s="87">
        <v>4679189.6824578745</v>
      </c>
      <c r="O216" s="87">
        <v>385853000</v>
      </c>
      <c r="P216" s="87">
        <v>136116000</v>
      </c>
      <c r="Q216" s="87">
        <v>249737000</v>
      </c>
      <c r="R216" s="87">
        <f t="shared" si="6"/>
        <v>4679189.6824578745</v>
      </c>
      <c r="S216" s="87">
        <v>385853000</v>
      </c>
      <c r="T216" s="87">
        <f t="shared" si="7"/>
        <v>8031906.7277754331</v>
      </c>
      <c r="U216" s="87"/>
      <c r="V216" s="115" t="s">
        <v>1257</v>
      </c>
      <c r="W216" s="115" t="s">
        <v>1257</v>
      </c>
      <c r="X216" s="115" t="s">
        <v>772</v>
      </c>
    </row>
    <row r="217" spans="1:24">
      <c r="A217" s="157"/>
      <c r="B217" s="85">
        <v>27</v>
      </c>
      <c r="C217" s="82">
        <v>1</v>
      </c>
      <c r="D217" s="157">
        <v>4</v>
      </c>
      <c r="E217" s="157"/>
      <c r="F217" s="83" t="s">
        <v>2981</v>
      </c>
      <c r="G217" s="83">
        <v>5</v>
      </c>
      <c r="H217" s="86">
        <v>41.61</v>
      </c>
      <c r="I217" s="86">
        <v>63.94</v>
      </c>
      <c r="J217" s="86">
        <v>55.28</v>
      </c>
      <c r="K217" s="86"/>
      <c r="L217" s="117">
        <v>166.42</v>
      </c>
      <c r="M217" s="117">
        <v>285.64</v>
      </c>
      <c r="N217" s="87">
        <v>4725985.7810964733</v>
      </c>
      <c r="O217" s="87">
        <v>408354000</v>
      </c>
      <c r="P217" s="87">
        <v>144054000</v>
      </c>
      <c r="Q217" s="87">
        <v>264300000</v>
      </c>
      <c r="R217" s="87">
        <f t="shared" si="6"/>
        <v>4725985.7810964733</v>
      </c>
      <c r="S217" s="87">
        <v>408354000</v>
      </c>
      <c r="T217" s="87">
        <f t="shared" si="7"/>
        <v>8111588.6222352898</v>
      </c>
      <c r="U217" s="87"/>
      <c r="V217" s="115" t="s">
        <v>1257</v>
      </c>
      <c r="W217" s="115" t="s">
        <v>1257</v>
      </c>
      <c r="X217" s="115" t="s">
        <v>772</v>
      </c>
    </row>
    <row r="218" spans="1:24">
      <c r="A218" s="157"/>
      <c r="B218" s="85">
        <v>27</v>
      </c>
      <c r="C218" s="82">
        <v>1</v>
      </c>
      <c r="D218" s="157">
        <v>5</v>
      </c>
      <c r="E218" s="157"/>
      <c r="F218" s="83" t="s">
        <v>2982</v>
      </c>
      <c r="G218" s="83">
        <v>5</v>
      </c>
      <c r="H218" s="86">
        <v>41.1</v>
      </c>
      <c r="I218" s="86">
        <v>63.17</v>
      </c>
      <c r="J218" s="86">
        <v>54.6</v>
      </c>
      <c r="K218" s="86"/>
      <c r="L218" s="117">
        <v>164.39</v>
      </c>
      <c r="M218" s="117">
        <v>282.16000000000003</v>
      </c>
      <c r="N218" s="87">
        <v>4707826.5189201608</v>
      </c>
      <c r="O218" s="87">
        <v>401829000</v>
      </c>
      <c r="P218" s="87">
        <v>141752000</v>
      </c>
      <c r="Q218" s="87">
        <v>260077000</v>
      </c>
      <c r="R218" s="87">
        <f t="shared" si="6"/>
        <v>4707826.5189201599</v>
      </c>
      <c r="S218" s="87">
        <v>401829000</v>
      </c>
      <c r="T218" s="87">
        <f t="shared" si="7"/>
        <v>8080542.1897835182</v>
      </c>
      <c r="U218" s="87"/>
      <c r="V218" s="115" t="s">
        <v>1257</v>
      </c>
      <c r="W218" s="115" t="s">
        <v>1257</v>
      </c>
      <c r="X218" s="115" t="s">
        <v>772</v>
      </c>
    </row>
    <row r="219" spans="1:24">
      <c r="A219" s="157"/>
      <c r="B219" s="85">
        <v>27</v>
      </c>
      <c r="C219" s="82">
        <v>1</v>
      </c>
      <c r="D219" s="157">
        <v>5</v>
      </c>
      <c r="E219" s="157"/>
      <c r="F219" s="83" t="s">
        <v>2983</v>
      </c>
      <c r="G219" s="83">
        <v>5</v>
      </c>
      <c r="H219" s="86">
        <v>39.71</v>
      </c>
      <c r="I219" s="86">
        <v>61.03</v>
      </c>
      <c r="J219" s="86">
        <v>52.76</v>
      </c>
      <c r="K219" s="86"/>
      <c r="L219" s="117">
        <v>158.81</v>
      </c>
      <c r="M219" s="117">
        <v>272.60000000000002</v>
      </c>
      <c r="N219" s="87">
        <v>4707699.9569496065</v>
      </c>
      <c r="O219" s="87">
        <v>388204000</v>
      </c>
      <c r="P219" s="87">
        <v>136946000</v>
      </c>
      <c r="Q219" s="87">
        <v>251258000</v>
      </c>
      <c r="R219" s="87">
        <f t="shared" si="6"/>
        <v>4707699.9569496065</v>
      </c>
      <c r="S219" s="87">
        <v>388204000</v>
      </c>
      <c r="T219" s="87">
        <f t="shared" si="7"/>
        <v>8080845.0869873613</v>
      </c>
      <c r="U219" s="87"/>
      <c r="V219" s="115" t="s">
        <v>1257</v>
      </c>
      <c r="W219" s="115" t="s">
        <v>1257</v>
      </c>
      <c r="X219" s="115" t="s">
        <v>772</v>
      </c>
    </row>
    <row r="220" spans="1:24">
      <c r="A220" s="157"/>
      <c r="B220" s="85">
        <v>27</v>
      </c>
      <c r="C220" s="82">
        <v>1</v>
      </c>
      <c r="D220" s="157">
        <v>5</v>
      </c>
      <c r="E220" s="157"/>
      <c r="F220" s="83" t="s">
        <v>2984</v>
      </c>
      <c r="G220" s="83">
        <v>5</v>
      </c>
      <c r="H220" s="86">
        <v>39.71</v>
      </c>
      <c r="I220" s="86">
        <v>61.03</v>
      </c>
      <c r="J220" s="86">
        <v>52.76</v>
      </c>
      <c r="K220" s="86"/>
      <c r="L220" s="117">
        <v>158.81</v>
      </c>
      <c r="M220" s="117">
        <v>272.60000000000002</v>
      </c>
      <c r="N220" s="87">
        <v>4707699.9569496065</v>
      </c>
      <c r="O220" s="87">
        <v>388204000</v>
      </c>
      <c r="P220" s="87">
        <v>136946000</v>
      </c>
      <c r="Q220" s="87">
        <v>251258000</v>
      </c>
      <c r="R220" s="87">
        <f t="shared" si="6"/>
        <v>4707699.9569496065</v>
      </c>
      <c r="S220" s="87">
        <v>388204000</v>
      </c>
      <c r="T220" s="87">
        <f t="shared" si="7"/>
        <v>8080845.0869873613</v>
      </c>
      <c r="U220" s="87"/>
      <c r="V220" s="115" t="s">
        <v>1257</v>
      </c>
      <c r="W220" s="115" t="s">
        <v>1257</v>
      </c>
      <c r="X220" s="115" t="s">
        <v>772</v>
      </c>
    </row>
    <row r="221" spans="1:24">
      <c r="A221" s="157"/>
      <c r="B221" s="85">
        <v>27</v>
      </c>
      <c r="C221" s="82">
        <v>1</v>
      </c>
      <c r="D221" s="157">
        <v>5</v>
      </c>
      <c r="E221" s="157"/>
      <c r="F221" s="83" t="s">
        <v>2985</v>
      </c>
      <c r="G221" s="83">
        <v>5</v>
      </c>
      <c r="H221" s="86">
        <v>39.71</v>
      </c>
      <c r="I221" s="86">
        <v>61.03</v>
      </c>
      <c r="J221" s="86">
        <v>52.76</v>
      </c>
      <c r="K221" s="86"/>
      <c r="L221" s="117">
        <v>158.81</v>
      </c>
      <c r="M221" s="117">
        <v>272.60000000000002</v>
      </c>
      <c r="N221" s="87">
        <v>4707699.9569496065</v>
      </c>
      <c r="O221" s="87">
        <v>388204000</v>
      </c>
      <c r="P221" s="87">
        <v>136946000</v>
      </c>
      <c r="Q221" s="87">
        <v>251258000</v>
      </c>
      <c r="R221" s="87">
        <f t="shared" si="6"/>
        <v>4707699.9569496065</v>
      </c>
      <c r="S221" s="87">
        <v>388204000</v>
      </c>
      <c r="T221" s="87">
        <f t="shared" si="7"/>
        <v>8080845.0869873613</v>
      </c>
      <c r="U221" s="87"/>
      <c r="V221" s="115" t="s">
        <v>1257</v>
      </c>
      <c r="W221" s="115" t="s">
        <v>1257</v>
      </c>
      <c r="X221" s="115" t="s">
        <v>772</v>
      </c>
    </row>
    <row r="222" spans="1:24">
      <c r="A222" s="157"/>
      <c r="B222" s="85">
        <v>27</v>
      </c>
      <c r="C222" s="82">
        <v>1</v>
      </c>
      <c r="D222" s="157">
        <v>5</v>
      </c>
      <c r="E222" s="157"/>
      <c r="F222" s="83" t="s">
        <v>2986</v>
      </c>
      <c r="G222" s="83">
        <v>5</v>
      </c>
      <c r="H222" s="86">
        <v>41.61</v>
      </c>
      <c r="I222" s="86">
        <v>63.94</v>
      </c>
      <c r="J222" s="86">
        <v>55.28</v>
      </c>
      <c r="K222" s="86"/>
      <c r="L222" s="117">
        <v>166.42</v>
      </c>
      <c r="M222" s="117">
        <v>285.64</v>
      </c>
      <c r="N222" s="87">
        <v>4755497.5863972567</v>
      </c>
      <c r="O222" s="87">
        <v>410904000</v>
      </c>
      <c r="P222" s="87">
        <v>144954000</v>
      </c>
      <c r="Q222" s="87">
        <v>265950000</v>
      </c>
      <c r="R222" s="87">
        <f t="shared" si="6"/>
        <v>4755497.5863972567</v>
      </c>
      <c r="S222" s="87">
        <v>410904000</v>
      </c>
      <c r="T222" s="87">
        <f t="shared" si="7"/>
        <v>8162242.1017817128</v>
      </c>
      <c r="U222" s="87"/>
      <c r="V222" s="115" t="s">
        <v>1257</v>
      </c>
      <c r="W222" s="115" t="s">
        <v>1257</v>
      </c>
      <c r="X222" s="115" t="s">
        <v>772</v>
      </c>
    </row>
    <row r="223" spans="1:24">
      <c r="A223" s="157"/>
      <c r="B223" s="85">
        <v>27</v>
      </c>
      <c r="C223" s="82">
        <v>1</v>
      </c>
      <c r="D223" s="157">
        <v>5</v>
      </c>
      <c r="E223" s="157"/>
      <c r="F223" s="83" t="s">
        <v>2987</v>
      </c>
      <c r="G223" s="83">
        <v>5</v>
      </c>
      <c r="H223" s="86">
        <v>41.1</v>
      </c>
      <c r="I223" s="86">
        <v>63.17</v>
      </c>
      <c r="J223" s="86">
        <v>54.6</v>
      </c>
      <c r="K223" s="86"/>
      <c r="L223" s="117">
        <v>164.39</v>
      </c>
      <c r="M223" s="117">
        <v>282.16000000000003</v>
      </c>
      <c r="N223" s="87">
        <v>4826861.0272115702</v>
      </c>
      <c r="O223" s="87">
        <v>411989000</v>
      </c>
      <c r="P223" s="87">
        <v>145337000</v>
      </c>
      <c r="Q223" s="87">
        <v>266652000</v>
      </c>
      <c r="R223" s="87">
        <f t="shared" si="6"/>
        <v>4826861.0272115692</v>
      </c>
      <c r="S223" s="87">
        <v>411989000</v>
      </c>
      <c r="T223" s="87">
        <f t="shared" si="7"/>
        <v>8284853.746809518</v>
      </c>
      <c r="U223" s="87"/>
      <c r="V223" s="115" t="s">
        <v>1257</v>
      </c>
      <c r="W223" s="115" t="s">
        <v>1257</v>
      </c>
      <c r="X223" s="115" t="s">
        <v>772</v>
      </c>
    </row>
    <row r="224" spans="1:24">
      <c r="A224" s="157"/>
      <c r="B224" s="85">
        <v>27</v>
      </c>
      <c r="C224" s="82">
        <v>1</v>
      </c>
      <c r="D224" s="157">
        <v>5</v>
      </c>
      <c r="E224" s="157"/>
      <c r="F224" s="83" t="s">
        <v>2988</v>
      </c>
      <c r="G224" s="83">
        <v>5</v>
      </c>
      <c r="H224" s="86">
        <v>39.71</v>
      </c>
      <c r="I224" s="86">
        <v>61.03</v>
      </c>
      <c r="J224" s="86">
        <v>52.76</v>
      </c>
      <c r="K224" s="86"/>
      <c r="L224" s="117">
        <v>158.81</v>
      </c>
      <c r="M224" s="117">
        <v>272.60000000000002</v>
      </c>
      <c r="N224" s="87">
        <v>4826737.3259036038</v>
      </c>
      <c r="O224" s="87">
        <v>398020000</v>
      </c>
      <c r="P224" s="87">
        <v>140409000</v>
      </c>
      <c r="Q224" s="87">
        <v>257611000</v>
      </c>
      <c r="R224" s="87">
        <f t="shared" si="6"/>
        <v>4826737.3259036038</v>
      </c>
      <c r="S224" s="87">
        <v>398020000</v>
      </c>
      <c r="T224" s="87">
        <f t="shared" si="7"/>
        <v>8285174.7058832711</v>
      </c>
      <c r="U224" s="87"/>
      <c r="V224" s="115" t="s">
        <v>1257</v>
      </c>
      <c r="W224" s="115" t="s">
        <v>1257</v>
      </c>
      <c r="X224" s="115" t="s">
        <v>772</v>
      </c>
    </row>
    <row r="225" spans="1:24">
      <c r="A225" s="157"/>
      <c r="B225" s="85">
        <v>27</v>
      </c>
      <c r="C225" s="82">
        <v>1</v>
      </c>
      <c r="D225" s="157">
        <v>5</v>
      </c>
      <c r="E225" s="157"/>
      <c r="F225" s="83" t="s">
        <v>2989</v>
      </c>
      <c r="G225" s="83">
        <v>5</v>
      </c>
      <c r="H225" s="86">
        <v>39.71</v>
      </c>
      <c r="I225" s="86">
        <v>61.03</v>
      </c>
      <c r="J225" s="86">
        <v>52.76</v>
      </c>
      <c r="K225" s="86"/>
      <c r="L225" s="117">
        <v>158.81</v>
      </c>
      <c r="M225" s="117">
        <v>272.60000000000002</v>
      </c>
      <c r="N225" s="87">
        <v>4826737.3259036038</v>
      </c>
      <c r="O225" s="87">
        <v>398020000</v>
      </c>
      <c r="P225" s="87">
        <v>140409000</v>
      </c>
      <c r="Q225" s="87">
        <v>257611000</v>
      </c>
      <c r="R225" s="87">
        <f t="shared" si="6"/>
        <v>4826737.3259036038</v>
      </c>
      <c r="S225" s="87">
        <v>398020000</v>
      </c>
      <c r="T225" s="87">
        <f t="shared" si="7"/>
        <v>8285174.7058832711</v>
      </c>
      <c r="U225" s="87"/>
      <c r="V225" s="115" t="s">
        <v>1257</v>
      </c>
      <c r="W225" s="115" t="s">
        <v>1257</v>
      </c>
      <c r="X225" s="115" t="s">
        <v>772</v>
      </c>
    </row>
    <row r="226" spans="1:24">
      <c r="A226" s="157"/>
      <c r="B226" s="85">
        <v>27</v>
      </c>
      <c r="C226" s="82">
        <v>1</v>
      </c>
      <c r="D226" s="157">
        <v>5</v>
      </c>
      <c r="E226" s="157"/>
      <c r="F226" s="83" t="s">
        <v>2990</v>
      </c>
      <c r="G226" s="83">
        <v>5</v>
      </c>
      <c r="H226" s="86">
        <v>39.71</v>
      </c>
      <c r="I226" s="86">
        <v>61.03</v>
      </c>
      <c r="J226" s="86">
        <v>52.76</v>
      </c>
      <c r="K226" s="86"/>
      <c r="L226" s="117">
        <v>158.81</v>
      </c>
      <c r="M226" s="117">
        <v>272.60000000000002</v>
      </c>
      <c r="N226" s="87">
        <v>4826737.3259036038</v>
      </c>
      <c r="O226" s="87">
        <v>398020000</v>
      </c>
      <c r="P226" s="87">
        <v>140409000</v>
      </c>
      <c r="Q226" s="87">
        <v>257611000</v>
      </c>
      <c r="R226" s="87">
        <f t="shared" si="6"/>
        <v>4826737.3259036038</v>
      </c>
      <c r="S226" s="87">
        <v>398020000</v>
      </c>
      <c r="T226" s="87">
        <f t="shared" si="7"/>
        <v>8285174.7058832711</v>
      </c>
      <c r="U226" s="87"/>
      <c r="V226" s="115" t="s">
        <v>1257</v>
      </c>
      <c r="W226" s="115" t="s">
        <v>1257</v>
      </c>
      <c r="X226" s="115" t="s">
        <v>772</v>
      </c>
    </row>
    <row r="227" spans="1:24">
      <c r="A227" s="157"/>
      <c r="B227" s="85">
        <v>27</v>
      </c>
      <c r="C227" s="82">
        <v>1</v>
      </c>
      <c r="D227" s="157">
        <v>5</v>
      </c>
      <c r="E227" s="157"/>
      <c r="F227" s="83" t="s">
        <v>2991</v>
      </c>
      <c r="G227" s="83">
        <v>5</v>
      </c>
      <c r="H227" s="86">
        <v>41.61</v>
      </c>
      <c r="I227" s="86">
        <v>63.94</v>
      </c>
      <c r="J227" s="86">
        <v>55.28</v>
      </c>
      <c r="K227" s="86"/>
      <c r="L227" s="117">
        <v>166.42</v>
      </c>
      <c r="M227" s="117">
        <v>285.64</v>
      </c>
      <c r="N227" s="87">
        <v>4875535.4078010703</v>
      </c>
      <c r="O227" s="87">
        <v>421276000</v>
      </c>
      <c r="P227" s="87">
        <v>148613000</v>
      </c>
      <c r="Q227" s="87">
        <v>272663000</v>
      </c>
      <c r="R227" s="87">
        <f t="shared" si="6"/>
        <v>4875535.4078010703</v>
      </c>
      <c r="S227" s="87">
        <v>421276000</v>
      </c>
      <c r="T227" s="87">
        <f t="shared" si="7"/>
        <v>8368272.646823084</v>
      </c>
      <c r="U227" s="87"/>
      <c r="V227" s="115" t="s">
        <v>1257</v>
      </c>
      <c r="W227" s="115" t="s">
        <v>1257</v>
      </c>
      <c r="X227" s="115" t="s">
        <v>772</v>
      </c>
    </row>
    <row r="228" spans="1:24">
      <c r="A228" s="157"/>
      <c r="B228" s="85">
        <v>27</v>
      </c>
      <c r="C228" s="82">
        <v>1</v>
      </c>
      <c r="D228" s="157">
        <v>6</v>
      </c>
      <c r="E228" s="157"/>
      <c r="F228" s="83" t="s">
        <v>2992</v>
      </c>
      <c r="G228" s="83">
        <v>5</v>
      </c>
      <c r="H228" s="86">
        <v>41.1</v>
      </c>
      <c r="I228" s="86">
        <v>63.17</v>
      </c>
      <c r="J228" s="86">
        <v>54.6</v>
      </c>
      <c r="K228" s="86"/>
      <c r="L228" s="117">
        <v>164.39</v>
      </c>
      <c r="M228" s="117">
        <v>282.16000000000003</v>
      </c>
      <c r="N228" s="87">
        <v>4755838.666063684</v>
      </c>
      <c r="O228" s="87">
        <v>405927000</v>
      </c>
      <c r="P228" s="87">
        <v>143198000</v>
      </c>
      <c r="Q228" s="87">
        <v>262729000</v>
      </c>
      <c r="R228" s="87">
        <f t="shared" si="6"/>
        <v>4755838.6660636831</v>
      </c>
      <c r="S228" s="87">
        <v>405927000</v>
      </c>
      <c r="T228" s="87">
        <f t="shared" si="7"/>
        <v>8162950.5323713673</v>
      </c>
      <c r="U228" s="87"/>
      <c r="V228" s="115" t="s">
        <v>1257</v>
      </c>
      <c r="W228" s="115" t="s">
        <v>1257</v>
      </c>
      <c r="X228" s="115" t="s">
        <v>772</v>
      </c>
    </row>
    <row r="229" spans="1:24">
      <c r="A229" s="157"/>
      <c r="B229" s="85">
        <v>27</v>
      </c>
      <c r="C229" s="82">
        <v>1</v>
      </c>
      <c r="D229" s="157">
        <v>6</v>
      </c>
      <c r="E229" s="157"/>
      <c r="F229" s="83" t="s">
        <v>2993</v>
      </c>
      <c r="G229" s="83">
        <v>5</v>
      </c>
      <c r="H229" s="86">
        <v>39.71</v>
      </c>
      <c r="I229" s="86">
        <v>61.03</v>
      </c>
      <c r="J229" s="86">
        <v>52.76</v>
      </c>
      <c r="K229" s="86"/>
      <c r="L229" s="117">
        <v>158.81</v>
      </c>
      <c r="M229" s="117">
        <v>272.60000000000002</v>
      </c>
      <c r="N229" s="87">
        <v>4755710.2405364923</v>
      </c>
      <c r="O229" s="87">
        <v>392163000</v>
      </c>
      <c r="P229" s="87">
        <v>138342000</v>
      </c>
      <c r="Q229" s="87">
        <v>253821000</v>
      </c>
      <c r="R229" s="87">
        <f t="shared" si="6"/>
        <v>4755710.2405364923</v>
      </c>
      <c r="S229" s="87">
        <v>392163000</v>
      </c>
      <c r="T229" s="87">
        <f t="shared" si="7"/>
        <v>8163255.5353582771</v>
      </c>
      <c r="U229" s="87"/>
      <c r="V229" s="115" t="s">
        <v>1257</v>
      </c>
      <c r="W229" s="115" t="s">
        <v>1257</v>
      </c>
      <c r="X229" s="115" t="s">
        <v>772</v>
      </c>
    </row>
    <row r="230" spans="1:24">
      <c r="A230" s="157"/>
      <c r="B230" s="85">
        <v>27</v>
      </c>
      <c r="C230" s="82">
        <v>1</v>
      </c>
      <c r="D230" s="157">
        <v>6</v>
      </c>
      <c r="E230" s="157"/>
      <c r="F230" s="83" t="s">
        <v>2994</v>
      </c>
      <c r="G230" s="83">
        <v>5</v>
      </c>
      <c r="H230" s="86">
        <v>39.71</v>
      </c>
      <c r="I230" s="86">
        <v>61.03</v>
      </c>
      <c r="J230" s="86">
        <v>52.76</v>
      </c>
      <c r="K230" s="86"/>
      <c r="L230" s="117">
        <v>158.81</v>
      </c>
      <c r="M230" s="117">
        <v>272.60000000000002</v>
      </c>
      <c r="N230" s="87">
        <v>4755710.2405364923</v>
      </c>
      <c r="O230" s="87">
        <v>392163000</v>
      </c>
      <c r="P230" s="87">
        <v>138342000</v>
      </c>
      <c r="Q230" s="87">
        <v>253821000</v>
      </c>
      <c r="R230" s="87">
        <f t="shared" si="6"/>
        <v>4755710.2405364923</v>
      </c>
      <c r="S230" s="87">
        <v>392163000</v>
      </c>
      <c r="T230" s="87">
        <f t="shared" si="7"/>
        <v>8163255.5353582771</v>
      </c>
      <c r="U230" s="87"/>
      <c r="V230" s="115" t="s">
        <v>1257</v>
      </c>
      <c r="W230" s="115" t="s">
        <v>1257</v>
      </c>
      <c r="X230" s="115" t="s">
        <v>772</v>
      </c>
    </row>
    <row r="231" spans="1:24">
      <c r="A231" s="157"/>
      <c r="B231" s="85">
        <v>27</v>
      </c>
      <c r="C231" s="82">
        <v>1</v>
      </c>
      <c r="D231" s="157">
        <v>6</v>
      </c>
      <c r="E231" s="157"/>
      <c r="F231" s="83" t="s">
        <v>2995</v>
      </c>
      <c r="G231" s="83">
        <v>5</v>
      </c>
      <c r="H231" s="86">
        <v>39.71</v>
      </c>
      <c r="I231" s="86">
        <v>61.03</v>
      </c>
      <c r="J231" s="86">
        <v>52.76</v>
      </c>
      <c r="K231" s="86"/>
      <c r="L231" s="117">
        <v>158.81</v>
      </c>
      <c r="M231" s="117">
        <v>272.60000000000002</v>
      </c>
      <c r="N231" s="87">
        <v>4755710.2405364923</v>
      </c>
      <c r="O231" s="87">
        <v>392163000</v>
      </c>
      <c r="P231" s="87">
        <v>138342000</v>
      </c>
      <c r="Q231" s="87">
        <v>253821000</v>
      </c>
      <c r="R231" s="87">
        <f t="shared" si="6"/>
        <v>4755710.2405364923</v>
      </c>
      <c r="S231" s="87">
        <v>392163000</v>
      </c>
      <c r="T231" s="87">
        <f t="shared" si="7"/>
        <v>8163255.5353582771</v>
      </c>
      <c r="U231" s="87"/>
      <c r="V231" s="115" t="s">
        <v>1257</v>
      </c>
      <c r="W231" s="115" t="s">
        <v>1257</v>
      </c>
      <c r="X231" s="115" t="s">
        <v>772</v>
      </c>
    </row>
    <row r="232" spans="1:24">
      <c r="A232" s="157"/>
      <c r="B232" s="85">
        <v>27</v>
      </c>
      <c r="C232" s="82">
        <v>1</v>
      </c>
      <c r="D232" s="157">
        <v>6</v>
      </c>
      <c r="E232" s="157"/>
      <c r="F232" s="83" t="s">
        <v>2996</v>
      </c>
      <c r="G232" s="83">
        <v>5</v>
      </c>
      <c r="H232" s="86">
        <v>41.61</v>
      </c>
      <c r="I232" s="86">
        <v>63.94</v>
      </c>
      <c r="J232" s="86">
        <v>55.28</v>
      </c>
      <c r="K232" s="86"/>
      <c r="L232" s="117">
        <v>166.42</v>
      </c>
      <c r="M232" s="117">
        <v>285.64</v>
      </c>
      <c r="N232" s="87">
        <v>4804012.6796603482</v>
      </c>
      <c r="O232" s="87">
        <v>415096000</v>
      </c>
      <c r="P232" s="87">
        <v>146433000</v>
      </c>
      <c r="Q232" s="87">
        <v>268663000</v>
      </c>
      <c r="R232" s="87">
        <f t="shared" si="6"/>
        <v>4804012.6796603482</v>
      </c>
      <c r="S232" s="87">
        <v>415096000</v>
      </c>
      <c r="T232" s="87">
        <f t="shared" si="7"/>
        <v>8245512.4493341064</v>
      </c>
      <c r="U232" s="87"/>
      <c r="V232" s="115" t="s">
        <v>1257</v>
      </c>
      <c r="W232" s="115" t="s">
        <v>1257</v>
      </c>
      <c r="X232" s="115" t="s">
        <v>772</v>
      </c>
    </row>
    <row r="233" spans="1:24">
      <c r="A233" s="157"/>
      <c r="B233" s="85">
        <v>27</v>
      </c>
      <c r="C233" s="82">
        <v>1</v>
      </c>
      <c r="D233" s="157">
        <v>6</v>
      </c>
      <c r="E233" s="157"/>
      <c r="F233" s="83" t="s">
        <v>2997</v>
      </c>
      <c r="G233" s="83">
        <v>5</v>
      </c>
      <c r="H233" s="86">
        <v>41.1</v>
      </c>
      <c r="I233" s="86">
        <v>63.17</v>
      </c>
      <c r="J233" s="86">
        <v>54.6</v>
      </c>
      <c r="K233" s="86"/>
      <c r="L233" s="117">
        <v>164.39</v>
      </c>
      <c r="M233" s="117">
        <v>282.16000000000003</v>
      </c>
      <c r="N233" s="87">
        <v>4876372.8217036463</v>
      </c>
      <c r="O233" s="87">
        <v>416215000</v>
      </c>
      <c r="P233" s="87">
        <v>146827000</v>
      </c>
      <c r="Q233" s="87">
        <v>269388000</v>
      </c>
      <c r="R233" s="87">
        <f t="shared" si="6"/>
        <v>4876372.8217036454</v>
      </c>
      <c r="S233" s="87">
        <v>416215000</v>
      </c>
      <c r="T233" s="87">
        <f t="shared" si="7"/>
        <v>8369836.0932654114</v>
      </c>
      <c r="U233" s="87"/>
      <c r="V233" s="115" t="s">
        <v>1257</v>
      </c>
      <c r="W233" s="115" t="s">
        <v>1257</v>
      </c>
      <c r="X233" s="115" t="s">
        <v>772</v>
      </c>
    </row>
    <row r="234" spans="1:24">
      <c r="A234" s="157"/>
      <c r="B234" s="85">
        <v>27</v>
      </c>
      <c r="C234" s="82">
        <v>1</v>
      </c>
      <c r="D234" s="157">
        <v>6</v>
      </c>
      <c r="E234" s="157"/>
      <c r="F234" s="83" t="s">
        <v>2998</v>
      </c>
      <c r="G234" s="83">
        <v>5</v>
      </c>
      <c r="H234" s="86">
        <v>39.71</v>
      </c>
      <c r="I234" s="86">
        <v>61.03</v>
      </c>
      <c r="J234" s="86">
        <v>52.76</v>
      </c>
      <c r="K234" s="86"/>
      <c r="L234" s="117">
        <v>158.81</v>
      </c>
      <c r="M234" s="117">
        <v>272.60000000000002</v>
      </c>
      <c r="N234" s="87">
        <v>4876251.3415351408</v>
      </c>
      <c r="O234" s="87">
        <v>402103000</v>
      </c>
      <c r="P234" s="87">
        <v>141849000</v>
      </c>
      <c r="Q234" s="87">
        <v>260254000</v>
      </c>
      <c r="R234" s="87">
        <f t="shared" si="6"/>
        <v>4876251.3415351408</v>
      </c>
      <c r="S234" s="87">
        <v>402103000</v>
      </c>
      <c r="T234" s="87">
        <f t="shared" si="7"/>
        <v>8370166.3352589849</v>
      </c>
      <c r="U234" s="87"/>
      <c r="V234" s="115" t="s">
        <v>1257</v>
      </c>
      <c r="W234" s="115" t="s">
        <v>1257</v>
      </c>
      <c r="X234" s="115" t="s">
        <v>772</v>
      </c>
    </row>
    <row r="235" spans="1:24">
      <c r="A235" s="157"/>
      <c r="B235" s="85">
        <v>27</v>
      </c>
      <c r="C235" s="82">
        <v>1</v>
      </c>
      <c r="D235" s="157">
        <v>6</v>
      </c>
      <c r="E235" s="157"/>
      <c r="F235" s="83" t="s">
        <v>2999</v>
      </c>
      <c r="G235" s="83">
        <v>5</v>
      </c>
      <c r="H235" s="86">
        <v>39.71</v>
      </c>
      <c r="I235" s="86">
        <v>61.03</v>
      </c>
      <c r="J235" s="86">
        <v>52.76</v>
      </c>
      <c r="K235" s="86"/>
      <c r="L235" s="117">
        <v>158.81</v>
      </c>
      <c r="M235" s="117">
        <v>272.60000000000002</v>
      </c>
      <c r="N235" s="87">
        <v>4876251.3415351408</v>
      </c>
      <c r="O235" s="87">
        <v>402103000</v>
      </c>
      <c r="P235" s="87">
        <v>141849000</v>
      </c>
      <c r="Q235" s="87">
        <v>260254000</v>
      </c>
      <c r="R235" s="87">
        <f t="shared" si="6"/>
        <v>4876251.3415351408</v>
      </c>
      <c r="S235" s="87">
        <v>402103000</v>
      </c>
      <c r="T235" s="87">
        <f t="shared" si="7"/>
        <v>8370166.3352589849</v>
      </c>
      <c r="U235" s="87"/>
      <c r="V235" s="115" t="s">
        <v>1257</v>
      </c>
      <c r="W235" s="115" t="s">
        <v>1257</v>
      </c>
      <c r="X235" s="115" t="s">
        <v>772</v>
      </c>
    </row>
    <row r="236" spans="1:24">
      <c r="A236" s="157"/>
      <c r="B236" s="85">
        <v>27</v>
      </c>
      <c r="C236" s="82">
        <v>1</v>
      </c>
      <c r="D236" s="157">
        <v>6</v>
      </c>
      <c r="E236" s="157"/>
      <c r="F236" s="83" t="s">
        <v>3000</v>
      </c>
      <c r="G236" s="83">
        <v>5</v>
      </c>
      <c r="H236" s="86">
        <v>39.71</v>
      </c>
      <c r="I236" s="86">
        <v>61.03</v>
      </c>
      <c r="J236" s="86">
        <v>52.76</v>
      </c>
      <c r="K236" s="86"/>
      <c r="L236" s="117">
        <v>158.81</v>
      </c>
      <c r="M236" s="117">
        <v>272.60000000000002</v>
      </c>
      <c r="N236" s="87">
        <v>4876251.3415351408</v>
      </c>
      <c r="O236" s="87">
        <v>402103000</v>
      </c>
      <c r="P236" s="87">
        <v>141849000</v>
      </c>
      <c r="Q236" s="87">
        <v>260254000</v>
      </c>
      <c r="R236" s="87">
        <f t="shared" si="6"/>
        <v>4876251.3415351408</v>
      </c>
      <c r="S236" s="87">
        <v>402103000</v>
      </c>
      <c r="T236" s="87">
        <f t="shared" si="7"/>
        <v>8370166.3352589849</v>
      </c>
      <c r="U236" s="87"/>
      <c r="V236" s="115" t="s">
        <v>1257</v>
      </c>
      <c r="W236" s="115" t="s">
        <v>1257</v>
      </c>
      <c r="X236" s="115" t="s">
        <v>772</v>
      </c>
    </row>
    <row r="237" spans="1:24">
      <c r="A237" s="157"/>
      <c r="B237" s="85">
        <v>27</v>
      </c>
      <c r="C237" s="82">
        <v>1</v>
      </c>
      <c r="D237" s="157">
        <v>6</v>
      </c>
      <c r="E237" s="157"/>
      <c r="F237" s="83" t="s">
        <v>3001</v>
      </c>
      <c r="G237" s="83">
        <v>5</v>
      </c>
      <c r="H237" s="86">
        <v>41.61</v>
      </c>
      <c r="I237" s="86">
        <v>63.94</v>
      </c>
      <c r="J237" s="86">
        <v>55.28</v>
      </c>
      <c r="K237" s="86"/>
      <c r="L237" s="117">
        <v>166.42</v>
      </c>
      <c r="M237" s="117">
        <v>285.64</v>
      </c>
      <c r="N237" s="87">
        <v>4925045.8011645013</v>
      </c>
      <c r="O237" s="87">
        <v>425554000</v>
      </c>
      <c r="P237" s="87">
        <v>150122000</v>
      </c>
      <c r="Q237" s="87">
        <v>275432000</v>
      </c>
      <c r="R237" s="87">
        <f t="shared" si="6"/>
        <v>4925045.8011645013</v>
      </c>
      <c r="S237" s="87">
        <v>425554000</v>
      </c>
      <c r="T237" s="87">
        <f t="shared" si="7"/>
        <v>8453251.3078033179</v>
      </c>
      <c r="U237" s="87"/>
      <c r="V237" s="115" t="s">
        <v>1257</v>
      </c>
      <c r="W237" s="115" t="s">
        <v>1257</v>
      </c>
      <c r="X237" s="115" t="s">
        <v>772</v>
      </c>
    </row>
    <row r="238" spans="1:24">
      <c r="A238" s="157"/>
      <c r="B238" s="85">
        <v>27</v>
      </c>
      <c r="C238" s="82">
        <v>1</v>
      </c>
      <c r="D238" s="157">
        <v>7</v>
      </c>
      <c r="E238" s="157"/>
      <c r="F238" s="83" t="s">
        <v>3002</v>
      </c>
      <c r="G238" s="83">
        <v>5</v>
      </c>
      <c r="H238" s="86">
        <v>41.1</v>
      </c>
      <c r="I238" s="86">
        <v>63.17</v>
      </c>
      <c r="J238" s="86">
        <v>54.6</v>
      </c>
      <c r="K238" s="86"/>
      <c r="L238" s="117">
        <v>164.39</v>
      </c>
      <c r="M238" s="117">
        <v>282.16000000000003</v>
      </c>
      <c r="N238" s="87">
        <v>4803850.8132072072</v>
      </c>
      <c r="O238" s="87">
        <v>410025000</v>
      </c>
      <c r="P238" s="87">
        <v>144644000</v>
      </c>
      <c r="Q238" s="87">
        <v>265381000</v>
      </c>
      <c r="R238" s="87">
        <f t="shared" si="6"/>
        <v>4803850.8132072063</v>
      </c>
      <c r="S238" s="87">
        <v>410025000</v>
      </c>
      <c r="T238" s="87">
        <f t="shared" si="7"/>
        <v>8245358.8749592165</v>
      </c>
      <c r="U238" s="87"/>
      <c r="V238" s="115" t="s">
        <v>1257</v>
      </c>
      <c r="W238" s="115" t="s">
        <v>1257</v>
      </c>
      <c r="X238" s="115" t="s">
        <v>772</v>
      </c>
    </row>
    <row r="239" spans="1:24">
      <c r="A239" s="157"/>
      <c r="B239" s="85">
        <v>27</v>
      </c>
      <c r="C239" s="82">
        <v>1</v>
      </c>
      <c r="D239" s="157">
        <v>7</v>
      </c>
      <c r="E239" s="157"/>
      <c r="F239" s="83" t="s">
        <v>3003</v>
      </c>
      <c r="G239" s="83">
        <v>5</v>
      </c>
      <c r="H239" s="86">
        <v>39.71</v>
      </c>
      <c r="I239" s="86">
        <v>61.03</v>
      </c>
      <c r="J239" s="86">
        <v>52.76</v>
      </c>
      <c r="K239" s="86"/>
      <c r="L239" s="117">
        <v>158.81</v>
      </c>
      <c r="M239" s="117">
        <v>272.60000000000002</v>
      </c>
      <c r="N239" s="87">
        <v>4803732.6509947069</v>
      </c>
      <c r="O239" s="87">
        <v>396123000</v>
      </c>
      <c r="P239" s="87">
        <v>139740000</v>
      </c>
      <c r="Q239" s="87">
        <v>256383000</v>
      </c>
      <c r="R239" s="87">
        <f t="shared" si="6"/>
        <v>4803732.6509947069</v>
      </c>
      <c r="S239" s="87">
        <v>396123000</v>
      </c>
      <c r="T239" s="87">
        <f t="shared" si="7"/>
        <v>8245686.7997050378</v>
      </c>
      <c r="U239" s="87"/>
      <c r="V239" s="115" t="s">
        <v>1257</v>
      </c>
      <c r="W239" s="115" t="s">
        <v>1257</v>
      </c>
      <c r="X239" s="115" t="s">
        <v>772</v>
      </c>
    </row>
    <row r="240" spans="1:24">
      <c r="A240" s="157"/>
      <c r="B240" s="85">
        <v>27</v>
      </c>
      <c r="C240" s="82">
        <v>1</v>
      </c>
      <c r="D240" s="157">
        <v>7</v>
      </c>
      <c r="E240" s="157"/>
      <c r="F240" s="83" t="s">
        <v>3004</v>
      </c>
      <c r="G240" s="83">
        <v>5</v>
      </c>
      <c r="H240" s="86">
        <v>39.71</v>
      </c>
      <c r="I240" s="86">
        <v>61.03</v>
      </c>
      <c r="J240" s="86">
        <v>52.76</v>
      </c>
      <c r="K240" s="86"/>
      <c r="L240" s="117">
        <v>158.81</v>
      </c>
      <c r="M240" s="117">
        <v>272.60000000000002</v>
      </c>
      <c r="N240" s="87">
        <v>4803732.6509947069</v>
      </c>
      <c r="O240" s="87">
        <v>396123000</v>
      </c>
      <c r="P240" s="87">
        <v>139740000</v>
      </c>
      <c r="Q240" s="87">
        <v>256383000</v>
      </c>
      <c r="R240" s="87">
        <f t="shared" si="6"/>
        <v>4803732.6509947069</v>
      </c>
      <c r="S240" s="87">
        <v>396123000</v>
      </c>
      <c r="T240" s="87">
        <f t="shared" si="7"/>
        <v>8245686.7997050378</v>
      </c>
      <c r="U240" s="87"/>
      <c r="V240" s="115" t="s">
        <v>1257</v>
      </c>
      <c r="W240" s="115" t="s">
        <v>1257</v>
      </c>
      <c r="X240" s="115" t="s">
        <v>772</v>
      </c>
    </row>
    <row r="241" spans="1:24">
      <c r="A241" s="157"/>
      <c r="B241" s="85">
        <v>27</v>
      </c>
      <c r="C241" s="82">
        <v>1</v>
      </c>
      <c r="D241" s="157">
        <v>7</v>
      </c>
      <c r="E241" s="157"/>
      <c r="F241" s="83" t="s">
        <v>3005</v>
      </c>
      <c r="G241" s="83">
        <v>5</v>
      </c>
      <c r="H241" s="86">
        <v>39.71</v>
      </c>
      <c r="I241" s="86">
        <v>61.03</v>
      </c>
      <c r="J241" s="86">
        <v>52.76</v>
      </c>
      <c r="K241" s="86"/>
      <c r="L241" s="117">
        <v>158.81</v>
      </c>
      <c r="M241" s="117">
        <v>272.60000000000002</v>
      </c>
      <c r="N241" s="87">
        <v>4803732.6509947069</v>
      </c>
      <c r="O241" s="87">
        <v>396123000</v>
      </c>
      <c r="P241" s="87">
        <v>139740000</v>
      </c>
      <c r="Q241" s="87">
        <v>256383000</v>
      </c>
      <c r="R241" s="87">
        <f t="shared" si="6"/>
        <v>4803732.6509947069</v>
      </c>
      <c r="S241" s="87">
        <v>396123000</v>
      </c>
      <c r="T241" s="87">
        <f t="shared" si="7"/>
        <v>8245686.7997050378</v>
      </c>
      <c r="U241" s="87"/>
      <c r="V241" s="115" t="s">
        <v>1257</v>
      </c>
      <c r="W241" s="115" t="s">
        <v>1257</v>
      </c>
      <c r="X241" s="115" t="s">
        <v>772</v>
      </c>
    </row>
    <row r="242" spans="1:24">
      <c r="A242" s="157"/>
      <c r="B242" s="85">
        <v>27</v>
      </c>
      <c r="C242" s="82">
        <v>1</v>
      </c>
      <c r="D242" s="157">
        <v>7</v>
      </c>
      <c r="E242" s="157"/>
      <c r="F242" s="83" t="s">
        <v>3006</v>
      </c>
      <c r="G242" s="83">
        <v>5</v>
      </c>
      <c r="H242" s="86">
        <v>41.61</v>
      </c>
      <c r="I242" s="86">
        <v>63.94</v>
      </c>
      <c r="J242" s="86">
        <v>55.28</v>
      </c>
      <c r="K242" s="86"/>
      <c r="L242" s="117">
        <v>166.42</v>
      </c>
      <c r="M242" s="117">
        <v>285.64</v>
      </c>
      <c r="N242" s="87">
        <v>4852527.7729234397</v>
      </c>
      <c r="O242" s="87">
        <v>419288000</v>
      </c>
      <c r="P242" s="87">
        <v>147912000</v>
      </c>
      <c r="Q242" s="87">
        <v>271376000</v>
      </c>
      <c r="R242" s="87">
        <f t="shared" si="6"/>
        <v>4852527.7729234397</v>
      </c>
      <c r="S242" s="87">
        <v>419288000</v>
      </c>
      <c r="T242" s="87">
        <f t="shared" si="7"/>
        <v>8328782.7968865009</v>
      </c>
      <c r="U242" s="87"/>
      <c r="V242" s="115" t="s">
        <v>1257</v>
      </c>
      <c r="W242" s="115" t="s">
        <v>1257</v>
      </c>
      <c r="X242" s="115" t="s">
        <v>772</v>
      </c>
    </row>
    <row r="243" spans="1:24">
      <c r="A243" s="157"/>
      <c r="B243" s="85">
        <v>27</v>
      </c>
      <c r="C243" s="82">
        <v>1</v>
      </c>
      <c r="D243" s="157">
        <v>7</v>
      </c>
      <c r="E243" s="157"/>
      <c r="F243" s="83" t="s">
        <v>3007</v>
      </c>
      <c r="G243" s="83">
        <v>5</v>
      </c>
      <c r="H243" s="86">
        <v>41.1</v>
      </c>
      <c r="I243" s="86">
        <v>63.17</v>
      </c>
      <c r="J243" s="86">
        <v>54.6</v>
      </c>
      <c r="K243" s="86"/>
      <c r="L243" s="117">
        <v>164.39</v>
      </c>
      <c r="M243" s="117">
        <v>282.16000000000003</v>
      </c>
      <c r="N243" s="87">
        <v>4925392.544409479</v>
      </c>
      <c r="O243" s="87">
        <v>420399000</v>
      </c>
      <c r="P243" s="87">
        <v>148304000</v>
      </c>
      <c r="Q243" s="87">
        <v>272095000</v>
      </c>
      <c r="R243" s="87">
        <f t="shared" si="6"/>
        <v>4925392.5444094781</v>
      </c>
      <c r="S243" s="87">
        <v>420399000</v>
      </c>
      <c r="T243" s="87">
        <f t="shared" si="7"/>
        <v>8453973.8447021022</v>
      </c>
      <c r="U243" s="87"/>
      <c r="V243" s="115" t="s">
        <v>1257</v>
      </c>
      <c r="W243" s="115" t="s">
        <v>1257</v>
      </c>
      <c r="X243" s="115" t="s">
        <v>772</v>
      </c>
    </row>
    <row r="244" spans="1:24">
      <c r="A244" s="157"/>
      <c r="B244" s="85">
        <v>27</v>
      </c>
      <c r="C244" s="82">
        <v>1</v>
      </c>
      <c r="D244" s="157">
        <v>7</v>
      </c>
      <c r="E244" s="157"/>
      <c r="F244" s="83" t="s">
        <v>3008</v>
      </c>
      <c r="G244" s="83">
        <v>5</v>
      </c>
      <c r="H244" s="86">
        <v>39.71</v>
      </c>
      <c r="I244" s="86">
        <v>61.03</v>
      </c>
      <c r="J244" s="86">
        <v>52.76</v>
      </c>
      <c r="K244" s="86"/>
      <c r="L244" s="117">
        <v>158.81</v>
      </c>
      <c r="M244" s="117">
        <v>272.60000000000002</v>
      </c>
      <c r="N244" s="87">
        <v>4951268.1675691083</v>
      </c>
      <c r="O244" s="87">
        <v>408289000</v>
      </c>
      <c r="P244" s="87">
        <v>144032000</v>
      </c>
      <c r="Q244" s="87">
        <v>264257000</v>
      </c>
      <c r="R244" s="87">
        <f t="shared" si="6"/>
        <v>4951268.1675691083</v>
      </c>
      <c r="S244" s="87">
        <v>408289000</v>
      </c>
      <c r="T244" s="87">
        <f t="shared" si="7"/>
        <v>8498933.9618370309</v>
      </c>
      <c r="U244" s="87"/>
      <c r="V244" s="115" t="s">
        <v>1257</v>
      </c>
      <c r="W244" s="115" t="s">
        <v>1257</v>
      </c>
      <c r="X244" s="115" t="s">
        <v>772</v>
      </c>
    </row>
    <row r="245" spans="1:24">
      <c r="A245" s="157"/>
      <c r="B245" s="85">
        <v>27</v>
      </c>
      <c r="C245" s="82">
        <v>1</v>
      </c>
      <c r="D245" s="157">
        <v>7</v>
      </c>
      <c r="E245" s="157"/>
      <c r="F245" s="83" t="s">
        <v>3009</v>
      </c>
      <c r="G245" s="83">
        <v>5</v>
      </c>
      <c r="H245" s="86">
        <v>39.71</v>
      </c>
      <c r="I245" s="86">
        <v>61.03</v>
      </c>
      <c r="J245" s="86">
        <v>52.76</v>
      </c>
      <c r="K245" s="86"/>
      <c r="L245" s="117">
        <v>158.81</v>
      </c>
      <c r="M245" s="117">
        <v>272.60000000000002</v>
      </c>
      <c r="N245" s="87">
        <v>4925256.0285709091</v>
      </c>
      <c r="O245" s="87">
        <v>406144000</v>
      </c>
      <c r="P245" s="87">
        <v>143275000</v>
      </c>
      <c r="Q245" s="87">
        <v>262869000</v>
      </c>
      <c r="R245" s="87">
        <f t="shared" si="6"/>
        <v>4925256.0285709091</v>
      </c>
      <c r="S245" s="87">
        <v>406144000</v>
      </c>
      <c r="T245" s="87">
        <f t="shared" si="7"/>
        <v>8454283.6936492026</v>
      </c>
      <c r="U245" s="87"/>
      <c r="V245" s="115" t="s">
        <v>1257</v>
      </c>
      <c r="W245" s="115" t="s">
        <v>1257</v>
      </c>
      <c r="X245" s="115" t="s">
        <v>772</v>
      </c>
    </row>
    <row r="246" spans="1:24">
      <c r="A246" s="157"/>
      <c r="B246" s="85">
        <v>27</v>
      </c>
      <c r="C246" s="82">
        <v>1</v>
      </c>
      <c r="D246" s="157">
        <v>7</v>
      </c>
      <c r="E246" s="157"/>
      <c r="F246" s="83" t="s">
        <v>3010</v>
      </c>
      <c r="G246" s="83">
        <v>5</v>
      </c>
      <c r="H246" s="86">
        <v>39.71</v>
      </c>
      <c r="I246" s="86">
        <v>61.03</v>
      </c>
      <c r="J246" s="86">
        <v>52.76</v>
      </c>
      <c r="K246" s="86"/>
      <c r="L246" s="117">
        <v>158.81</v>
      </c>
      <c r="M246" s="117">
        <v>272.60000000000002</v>
      </c>
      <c r="N246" s="87">
        <v>4925256.0285709091</v>
      </c>
      <c r="O246" s="87">
        <v>406144000</v>
      </c>
      <c r="P246" s="87">
        <v>143275000</v>
      </c>
      <c r="Q246" s="87">
        <v>262869000</v>
      </c>
      <c r="R246" s="87">
        <f t="shared" si="6"/>
        <v>4925256.0285709091</v>
      </c>
      <c r="S246" s="87">
        <v>406144000</v>
      </c>
      <c r="T246" s="87">
        <f t="shared" si="7"/>
        <v>8454283.6936492026</v>
      </c>
      <c r="U246" s="87"/>
      <c r="V246" s="115" t="s">
        <v>1257</v>
      </c>
      <c r="W246" s="115" t="s">
        <v>1257</v>
      </c>
      <c r="X246" s="115" t="s">
        <v>772</v>
      </c>
    </row>
    <row r="247" spans="1:24">
      <c r="A247" s="157"/>
      <c r="B247" s="85">
        <v>27</v>
      </c>
      <c r="C247" s="82">
        <v>1</v>
      </c>
      <c r="D247" s="157">
        <v>7</v>
      </c>
      <c r="E247" s="157"/>
      <c r="F247" s="83" t="s">
        <v>3011</v>
      </c>
      <c r="G247" s="83">
        <v>5</v>
      </c>
      <c r="H247" s="86">
        <v>41.61</v>
      </c>
      <c r="I247" s="86">
        <v>63.94</v>
      </c>
      <c r="J247" s="86">
        <v>55.28</v>
      </c>
      <c r="K247" s="86"/>
      <c r="L247" s="117">
        <v>166.42</v>
      </c>
      <c r="M247" s="117">
        <v>285.64</v>
      </c>
      <c r="N247" s="87">
        <v>4975065.4178350838</v>
      </c>
      <c r="O247" s="87">
        <v>429876000</v>
      </c>
      <c r="P247" s="87">
        <v>151647000</v>
      </c>
      <c r="Q247" s="87">
        <v>278229000</v>
      </c>
      <c r="R247" s="87">
        <f t="shared" si="6"/>
        <v>4975065.4178350838</v>
      </c>
      <c r="S247" s="87">
        <v>429876000</v>
      </c>
      <c r="T247" s="87">
        <f t="shared" si="7"/>
        <v>8539103.9896070994</v>
      </c>
      <c r="U247" s="87"/>
      <c r="V247" s="115" t="s">
        <v>1257</v>
      </c>
      <c r="W247" s="115" t="s">
        <v>1257</v>
      </c>
      <c r="X247" s="115" t="s">
        <v>772</v>
      </c>
    </row>
    <row r="248" spans="1:24">
      <c r="A248" s="157"/>
      <c r="B248" s="85">
        <v>27</v>
      </c>
      <c r="C248" s="82">
        <v>1</v>
      </c>
      <c r="D248" s="157">
        <v>8</v>
      </c>
      <c r="E248" s="157"/>
      <c r="F248" s="83" t="s">
        <v>3012</v>
      </c>
      <c r="G248" s="83">
        <v>5</v>
      </c>
      <c r="H248" s="86">
        <v>41.1</v>
      </c>
      <c r="I248" s="86">
        <v>63.17</v>
      </c>
      <c r="J248" s="86">
        <v>54.6</v>
      </c>
      <c r="K248" s="86"/>
      <c r="L248" s="117">
        <v>164.39</v>
      </c>
      <c r="M248" s="117">
        <v>282.16000000000003</v>
      </c>
      <c r="N248" s="87">
        <v>4852366.7481318852</v>
      </c>
      <c r="O248" s="87">
        <v>414166000</v>
      </c>
      <c r="P248" s="87">
        <v>146104000</v>
      </c>
      <c r="Q248" s="87">
        <v>268062000</v>
      </c>
      <c r="R248" s="87">
        <f t="shared" si="6"/>
        <v>4852366.7481318843</v>
      </c>
      <c r="S248" s="87">
        <v>414166000</v>
      </c>
      <c r="T248" s="87">
        <f t="shared" si="7"/>
        <v>8328631.9219714869</v>
      </c>
      <c r="U248" s="87"/>
      <c r="V248" s="115" t="s">
        <v>1257</v>
      </c>
      <c r="W248" s="115" t="s">
        <v>1257</v>
      </c>
      <c r="X248" s="115" t="s">
        <v>772</v>
      </c>
    </row>
    <row r="249" spans="1:24">
      <c r="A249" s="157"/>
      <c r="B249" s="85">
        <v>27</v>
      </c>
      <c r="C249" s="82">
        <v>1</v>
      </c>
      <c r="D249" s="157">
        <v>8</v>
      </c>
      <c r="E249" s="157"/>
      <c r="F249" s="83" t="s">
        <v>3013</v>
      </c>
      <c r="G249" s="83">
        <v>5</v>
      </c>
      <c r="H249" s="86">
        <v>39.71</v>
      </c>
      <c r="I249" s="86">
        <v>61.03</v>
      </c>
      <c r="J249" s="86">
        <v>52.76</v>
      </c>
      <c r="K249" s="86"/>
      <c r="L249" s="117">
        <v>158.81</v>
      </c>
      <c r="M249" s="117">
        <v>272.60000000000002</v>
      </c>
      <c r="N249" s="87">
        <v>4852240.1363060335</v>
      </c>
      <c r="O249" s="87">
        <v>400123000</v>
      </c>
      <c r="P249" s="87">
        <v>141151000</v>
      </c>
      <c r="Q249" s="87">
        <v>258972000</v>
      </c>
      <c r="R249" s="87">
        <f t="shared" si="6"/>
        <v>4852240.1363060335</v>
      </c>
      <c r="S249" s="87">
        <v>400123000</v>
      </c>
      <c r="T249" s="87">
        <f t="shared" si="7"/>
        <v>8328950.7030856041</v>
      </c>
      <c r="U249" s="87"/>
      <c r="V249" s="115" t="s">
        <v>1257</v>
      </c>
      <c r="W249" s="115" t="s">
        <v>1257</v>
      </c>
      <c r="X249" s="115" t="s">
        <v>772</v>
      </c>
    </row>
    <row r="250" spans="1:24">
      <c r="A250" s="157"/>
      <c r="B250" s="85">
        <v>27</v>
      </c>
      <c r="C250" s="82">
        <v>1</v>
      </c>
      <c r="D250" s="157">
        <v>8</v>
      </c>
      <c r="E250" s="157"/>
      <c r="F250" s="83" t="s">
        <v>3014</v>
      </c>
      <c r="G250" s="83">
        <v>5</v>
      </c>
      <c r="H250" s="86">
        <v>39.71</v>
      </c>
      <c r="I250" s="86">
        <v>61.03</v>
      </c>
      <c r="J250" s="86">
        <v>52.76</v>
      </c>
      <c r="K250" s="86"/>
      <c r="L250" s="117">
        <v>158.81</v>
      </c>
      <c r="M250" s="117">
        <v>272.60000000000002</v>
      </c>
      <c r="N250" s="87">
        <v>4852240.1363060335</v>
      </c>
      <c r="O250" s="87">
        <v>400123000</v>
      </c>
      <c r="P250" s="87">
        <v>141151000</v>
      </c>
      <c r="Q250" s="87">
        <v>258972000</v>
      </c>
      <c r="R250" s="87">
        <f t="shared" si="6"/>
        <v>4852240.1363060335</v>
      </c>
      <c r="S250" s="87">
        <v>400123000</v>
      </c>
      <c r="T250" s="87">
        <f t="shared" si="7"/>
        <v>8328950.7030856041</v>
      </c>
      <c r="U250" s="87"/>
      <c r="V250" s="115" t="s">
        <v>1257</v>
      </c>
      <c r="W250" s="115" t="s">
        <v>1257</v>
      </c>
      <c r="X250" s="115" t="s">
        <v>772</v>
      </c>
    </row>
    <row r="251" spans="1:24">
      <c r="A251" s="157"/>
      <c r="B251" s="85">
        <v>27</v>
      </c>
      <c r="C251" s="82">
        <v>1</v>
      </c>
      <c r="D251" s="157">
        <v>8</v>
      </c>
      <c r="E251" s="157"/>
      <c r="F251" s="83" t="s">
        <v>3015</v>
      </c>
      <c r="G251" s="83">
        <v>5</v>
      </c>
      <c r="H251" s="86">
        <v>39.71</v>
      </c>
      <c r="I251" s="86">
        <v>61.03</v>
      </c>
      <c r="J251" s="86">
        <v>52.76</v>
      </c>
      <c r="K251" s="86"/>
      <c r="L251" s="117">
        <v>158.81</v>
      </c>
      <c r="M251" s="117">
        <v>272.60000000000002</v>
      </c>
      <c r="N251" s="87">
        <v>4852240.1363060335</v>
      </c>
      <c r="O251" s="87">
        <v>400123000</v>
      </c>
      <c r="P251" s="87">
        <v>141151000</v>
      </c>
      <c r="Q251" s="87">
        <v>258972000</v>
      </c>
      <c r="R251" s="87">
        <f t="shared" si="6"/>
        <v>4852240.1363060335</v>
      </c>
      <c r="S251" s="87">
        <v>400123000</v>
      </c>
      <c r="T251" s="87">
        <f t="shared" si="7"/>
        <v>8328950.7030856041</v>
      </c>
      <c r="U251" s="87"/>
      <c r="V251" s="115" t="s">
        <v>1257</v>
      </c>
      <c r="W251" s="115" t="s">
        <v>1257</v>
      </c>
      <c r="X251" s="115" t="s">
        <v>772</v>
      </c>
    </row>
    <row r="252" spans="1:24">
      <c r="A252" s="157"/>
      <c r="B252" s="85">
        <v>27</v>
      </c>
      <c r="C252" s="82">
        <v>1</v>
      </c>
      <c r="D252" s="157">
        <v>8</v>
      </c>
      <c r="E252" s="157"/>
      <c r="F252" s="83" t="s">
        <v>3016</v>
      </c>
      <c r="G252" s="83">
        <v>5</v>
      </c>
      <c r="H252" s="86">
        <v>41.61</v>
      </c>
      <c r="I252" s="86">
        <v>63.94</v>
      </c>
      <c r="J252" s="86">
        <v>55.28</v>
      </c>
      <c r="K252" s="86"/>
      <c r="L252" s="117">
        <v>166.42</v>
      </c>
      <c r="M252" s="117">
        <v>285.64</v>
      </c>
      <c r="N252" s="87">
        <v>4901042.8661865313</v>
      </c>
      <c r="O252" s="87">
        <v>423480000</v>
      </c>
      <c r="P252" s="87">
        <v>149391000</v>
      </c>
      <c r="Q252" s="87">
        <v>274089000</v>
      </c>
      <c r="R252" s="87">
        <f t="shared" si="6"/>
        <v>4901042.8661865313</v>
      </c>
      <c r="S252" s="87">
        <v>423480000</v>
      </c>
      <c r="T252" s="87">
        <f t="shared" si="7"/>
        <v>8412053.1444388945</v>
      </c>
      <c r="U252" s="87"/>
      <c r="V252" s="115" t="s">
        <v>1257</v>
      </c>
      <c r="W252" s="115" t="s">
        <v>1257</v>
      </c>
      <c r="X252" s="115" t="s">
        <v>772</v>
      </c>
    </row>
    <row r="253" spans="1:24">
      <c r="A253" s="157"/>
      <c r="B253" s="85">
        <v>27</v>
      </c>
      <c r="C253" s="82">
        <v>1</v>
      </c>
      <c r="D253" s="157">
        <v>8</v>
      </c>
      <c r="E253" s="157"/>
      <c r="F253" s="83" t="s">
        <v>3017</v>
      </c>
      <c r="G253" s="83">
        <v>5</v>
      </c>
      <c r="H253" s="86">
        <v>41.1</v>
      </c>
      <c r="I253" s="86">
        <v>63.17</v>
      </c>
      <c r="J253" s="86">
        <v>54.6</v>
      </c>
      <c r="K253" s="86"/>
      <c r="L253" s="117">
        <v>164.39</v>
      </c>
      <c r="M253" s="117">
        <v>282.16000000000003</v>
      </c>
      <c r="N253" s="87">
        <v>4974904.3389015552</v>
      </c>
      <c r="O253" s="87">
        <v>424625000</v>
      </c>
      <c r="P253" s="87">
        <v>149794000</v>
      </c>
      <c r="Q253" s="87">
        <v>274831000</v>
      </c>
      <c r="R253" s="87">
        <f t="shared" si="6"/>
        <v>4974904.3389015552</v>
      </c>
      <c r="S253" s="87">
        <v>424625000</v>
      </c>
      <c r="T253" s="87">
        <f t="shared" si="7"/>
        <v>8538956.1911579967</v>
      </c>
      <c r="U253" s="87"/>
      <c r="V253" s="115" t="s">
        <v>1257</v>
      </c>
      <c r="W253" s="115" t="s">
        <v>1257</v>
      </c>
      <c r="X253" s="115" t="s">
        <v>772</v>
      </c>
    </row>
    <row r="254" spans="1:24">
      <c r="A254" s="157"/>
      <c r="B254" s="85">
        <v>27</v>
      </c>
      <c r="C254" s="82">
        <v>1</v>
      </c>
      <c r="D254" s="157">
        <v>8</v>
      </c>
      <c r="E254" s="157"/>
      <c r="F254" s="83" t="s">
        <v>3018</v>
      </c>
      <c r="G254" s="83">
        <v>5</v>
      </c>
      <c r="H254" s="86">
        <v>39.71</v>
      </c>
      <c r="I254" s="86">
        <v>61.03</v>
      </c>
      <c r="J254" s="86">
        <v>52.76</v>
      </c>
      <c r="K254" s="86"/>
      <c r="L254" s="117">
        <v>158.81</v>
      </c>
      <c r="M254" s="117">
        <v>272.60000000000002</v>
      </c>
      <c r="N254" s="87">
        <v>4974770.044202446</v>
      </c>
      <c r="O254" s="87">
        <v>410227000</v>
      </c>
      <c r="P254" s="87">
        <v>144715000</v>
      </c>
      <c r="Q254" s="87">
        <v>265512000</v>
      </c>
      <c r="R254" s="87">
        <f t="shared" si="6"/>
        <v>4974770.044202446</v>
      </c>
      <c r="S254" s="87">
        <v>410227000</v>
      </c>
      <c r="T254" s="87">
        <f t="shared" si="7"/>
        <v>8539275.3230249155</v>
      </c>
      <c r="U254" s="87"/>
      <c r="V254" s="115" t="s">
        <v>1257</v>
      </c>
      <c r="W254" s="115" t="s">
        <v>1257</v>
      </c>
      <c r="X254" s="115" t="s">
        <v>772</v>
      </c>
    </row>
    <row r="255" spans="1:24">
      <c r="A255" s="157"/>
      <c r="B255" s="85">
        <v>27</v>
      </c>
      <c r="C255" s="82">
        <v>1</v>
      </c>
      <c r="D255" s="157">
        <v>8</v>
      </c>
      <c r="E255" s="157"/>
      <c r="F255" s="83" t="s">
        <v>3019</v>
      </c>
      <c r="G255" s="83">
        <v>5</v>
      </c>
      <c r="H255" s="86">
        <v>39.71</v>
      </c>
      <c r="I255" s="86">
        <v>61.03</v>
      </c>
      <c r="J255" s="86">
        <v>52.76</v>
      </c>
      <c r="K255" s="86"/>
      <c r="L255" s="117">
        <v>158.81</v>
      </c>
      <c r="M255" s="117">
        <v>272.60000000000002</v>
      </c>
      <c r="N255" s="87">
        <v>4974770.044202446</v>
      </c>
      <c r="O255" s="87">
        <v>410227000</v>
      </c>
      <c r="P255" s="87">
        <v>144715000</v>
      </c>
      <c r="Q255" s="87">
        <v>265512000</v>
      </c>
      <c r="R255" s="87">
        <f t="shared" si="6"/>
        <v>4974770.044202446</v>
      </c>
      <c r="S255" s="87">
        <v>410227000</v>
      </c>
      <c r="T255" s="87">
        <f t="shared" si="7"/>
        <v>8539275.3230249155</v>
      </c>
      <c r="U255" s="87"/>
      <c r="V255" s="115" t="s">
        <v>1257</v>
      </c>
      <c r="W255" s="115" t="s">
        <v>1257</v>
      </c>
      <c r="X255" s="115" t="s">
        <v>772</v>
      </c>
    </row>
    <row r="256" spans="1:24">
      <c r="A256" s="157"/>
      <c r="B256" s="85">
        <v>27</v>
      </c>
      <c r="C256" s="82">
        <v>1</v>
      </c>
      <c r="D256" s="157">
        <v>8</v>
      </c>
      <c r="E256" s="157"/>
      <c r="F256" s="83" t="s">
        <v>3020</v>
      </c>
      <c r="G256" s="83">
        <v>5</v>
      </c>
      <c r="H256" s="86">
        <v>39.71</v>
      </c>
      <c r="I256" s="86">
        <v>61.03</v>
      </c>
      <c r="J256" s="86">
        <v>52.76</v>
      </c>
      <c r="K256" s="86"/>
      <c r="L256" s="117">
        <v>158.81</v>
      </c>
      <c r="M256" s="117">
        <v>272.60000000000002</v>
      </c>
      <c r="N256" s="87">
        <v>4974770.044202446</v>
      </c>
      <c r="O256" s="87">
        <v>410227000</v>
      </c>
      <c r="P256" s="87">
        <v>144715000</v>
      </c>
      <c r="Q256" s="87">
        <v>265512000</v>
      </c>
      <c r="R256" s="87">
        <f t="shared" si="6"/>
        <v>4974770.044202446</v>
      </c>
      <c r="S256" s="87">
        <v>410227000</v>
      </c>
      <c r="T256" s="87">
        <f t="shared" si="7"/>
        <v>8539275.3230249155</v>
      </c>
      <c r="U256" s="87"/>
      <c r="V256" s="115" t="s">
        <v>1257</v>
      </c>
      <c r="W256" s="115" t="s">
        <v>1257</v>
      </c>
      <c r="X256" s="115" t="s">
        <v>772</v>
      </c>
    </row>
    <row r="257" spans="1:24">
      <c r="A257" s="157"/>
      <c r="B257" s="85">
        <v>27</v>
      </c>
      <c r="C257" s="82">
        <v>1</v>
      </c>
      <c r="D257" s="157">
        <v>8</v>
      </c>
      <c r="E257" s="157"/>
      <c r="F257" s="83" t="s">
        <v>3021</v>
      </c>
      <c r="G257" s="83">
        <v>5</v>
      </c>
      <c r="H257" s="86">
        <v>41.61</v>
      </c>
      <c r="I257" s="86">
        <v>63.94</v>
      </c>
      <c r="J257" s="86">
        <v>55.28</v>
      </c>
      <c r="K257" s="86"/>
      <c r="L257" s="117">
        <v>166.42</v>
      </c>
      <c r="M257" s="117">
        <v>285.64</v>
      </c>
      <c r="N257" s="87">
        <v>5024575.8111985149</v>
      </c>
      <c r="O257" s="87">
        <v>434154000</v>
      </c>
      <c r="P257" s="87">
        <v>153156000</v>
      </c>
      <c r="Q257" s="87">
        <v>280998000</v>
      </c>
      <c r="R257" s="87">
        <f t="shared" si="6"/>
        <v>5024575.8111985149</v>
      </c>
      <c r="S257" s="87">
        <v>434154000</v>
      </c>
      <c r="T257" s="87">
        <f t="shared" si="7"/>
        <v>8624082.6505873334</v>
      </c>
      <c r="U257" s="87"/>
      <c r="V257" s="115" t="s">
        <v>1257</v>
      </c>
      <c r="W257" s="115" t="s">
        <v>1257</v>
      </c>
      <c r="X257" s="115" t="s">
        <v>772</v>
      </c>
    </row>
    <row r="258" spans="1:24">
      <c r="A258" s="157"/>
      <c r="B258" s="85">
        <v>27</v>
      </c>
      <c r="C258" s="82">
        <v>1</v>
      </c>
      <c r="D258" s="157">
        <v>9</v>
      </c>
      <c r="E258" s="157"/>
      <c r="F258" s="83" t="s">
        <v>3022</v>
      </c>
      <c r="G258" s="83">
        <v>5</v>
      </c>
      <c r="H258" s="86">
        <v>41.1</v>
      </c>
      <c r="I258" s="86">
        <v>63.17</v>
      </c>
      <c r="J258" s="86">
        <v>54.6</v>
      </c>
      <c r="K258" s="86"/>
      <c r="L258" s="117">
        <v>164.39</v>
      </c>
      <c r="M258" s="117">
        <v>282.16000000000003</v>
      </c>
      <c r="N258" s="87">
        <v>4900378.8952754084</v>
      </c>
      <c r="O258" s="87">
        <v>418264000</v>
      </c>
      <c r="P258" s="87">
        <v>147550000</v>
      </c>
      <c r="Q258" s="87">
        <v>270714000</v>
      </c>
      <c r="R258" s="87">
        <f t="shared" si="6"/>
        <v>4900378.8952754075</v>
      </c>
      <c r="S258" s="87">
        <v>418264000</v>
      </c>
      <c r="T258" s="87">
        <f t="shared" si="7"/>
        <v>8411040.264559336</v>
      </c>
      <c r="U258" s="87"/>
      <c r="V258" s="115" t="s">
        <v>1257</v>
      </c>
      <c r="W258" s="115" t="s">
        <v>1257</v>
      </c>
      <c r="X258" s="115" t="s">
        <v>772</v>
      </c>
    </row>
    <row r="259" spans="1:24">
      <c r="A259" s="157"/>
      <c r="B259" s="85">
        <v>27</v>
      </c>
      <c r="C259" s="82">
        <v>1</v>
      </c>
      <c r="D259" s="157">
        <v>9</v>
      </c>
      <c r="E259" s="157"/>
      <c r="F259" s="83" t="s">
        <v>3023</v>
      </c>
      <c r="G259" s="83">
        <v>5</v>
      </c>
      <c r="H259" s="86">
        <v>39.71</v>
      </c>
      <c r="I259" s="86">
        <v>61.03</v>
      </c>
      <c r="J259" s="86">
        <v>52.76</v>
      </c>
      <c r="K259" s="86"/>
      <c r="L259" s="117">
        <v>158.81</v>
      </c>
      <c r="M259" s="117">
        <v>272.60000000000002</v>
      </c>
      <c r="N259" s="87">
        <v>4900250.4198929192</v>
      </c>
      <c r="O259" s="87">
        <v>404082000</v>
      </c>
      <c r="P259" s="87">
        <v>142547000</v>
      </c>
      <c r="Q259" s="87">
        <v>261535000</v>
      </c>
      <c r="R259" s="87">
        <f t="shared" ref="R259:R322" si="8">S259/(M259*0.3025)</f>
        <v>4900250.4198929192</v>
      </c>
      <c r="S259" s="87">
        <v>404082000</v>
      </c>
      <c r="T259" s="87">
        <f t="shared" ref="T259:T322" si="9">S259/(L259*0.3025)</f>
        <v>8411361.15145652</v>
      </c>
      <c r="U259" s="87"/>
      <c r="V259" s="115" t="s">
        <v>1257</v>
      </c>
      <c r="W259" s="115" t="s">
        <v>1257</v>
      </c>
      <c r="X259" s="115" t="s">
        <v>772</v>
      </c>
    </row>
    <row r="260" spans="1:24">
      <c r="A260" s="157"/>
      <c r="B260" s="85">
        <v>27</v>
      </c>
      <c r="C260" s="82">
        <v>1</v>
      </c>
      <c r="D260" s="157">
        <v>9</v>
      </c>
      <c r="E260" s="157"/>
      <c r="F260" s="83" t="s">
        <v>3024</v>
      </c>
      <c r="G260" s="83">
        <v>5</v>
      </c>
      <c r="H260" s="86">
        <v>39.71</v>
      </c>
      <c r="I260" s="86">
        <v>61.03</v>
      </c>
      <c r="J260" s="86">
        <v>52.76</v>
      </c>
      <c r="K260" s="86"/>
      <c r="L260" s="117">
        <v>158.81</v>
      </c>
      <c r="M260" s="117">
        <v>272.60000000000002</v>
      </c>
      <c r="N260" s="87">
        <v>4900250.4198929192</v>
      </c>
      <c r="O260" s="87">
        <v>404082000</v>
      </c>
      <c r="P260" s="87">
        <v>142547000</v>
      </c>
      <c r="Q260" s="87">
        <v>261535000</v>
      </c>
      <c r="R260" s="87">
        <f t="shared" si="8"/>
        <v>4900250.4198929192</v>
      </c>
      <c r="S260" s="87">
        <v>404082000</v>
      </c>
      <c r="T260" s="87">
        <f t="shared" si="9"/>
        <v>8411361.15145652</v>
      </c>
      <c r="U260" s="87"/>
      <c r="V260" s="115" t="s">
        <v>1257</v>
      </c>
      <c r="W260" s="115" t="s">
        <v>1257</v>
      </c>
      <c r="X260" s="115" t="s">
        <v>772</v>
      </c>
    </row>
    <row r="261" spans="1:24">
      <c r="A261" s="157"/>
      <c r="B261" s="85">
        <v>27</v>
      </c>
      <c r="C261" s="82">
        <v>1</v>
      </c>
      <c r="D261" s="157">
        <v>9</v>
      </c>
      <c r="E261" s="157"/>
      <c r="F261" s="83" t="s">
        <v>3025</v>
      </c>
      <c r="G261" s="83">
        <v>5</v>
      </c>
      <c r="H261" s="86">
        <v>39.71</v>
      </c>
      <c r="I261" s="86">
        <v>61.03</v>
      </c>
      <c r="J261" s="86">
        <v>52.76</v>
      </c>
      <c r="K261" s="86"/>
      <c r="L261" s="117">
        <v>158.81</v>
      </c>
      <c r="M261" s="117">
        <v>272.60000000000002</v>
      </c>
      <c r="N261" s="87">
        <v>4900250.4198929192</v>
      </c>
      <c r="O261" s="87">
        <v>404082000</v>
      </c>
      <c r="P261" s="87">
        <v>142547000</v>
      </c>
      <c r="Q261" s="87">
        <v>261535000</v>
      </c>
      <c r="R261" s="87">
        <f t="shared" si="8"/>
        <v>4900250.4198929192</v>
      </c>
      <c r="S261" s="87">
        <v>404082000</v>
      </c>
      <c r="T261" s="87">
        <f t="shared" si="9"/>
        <v>8411361.15145652</v>
      </c>
      <c r="U261" s="87"/>
      <c r="V261" s="115" t="s">
        <v>1257</v>
      </c>
      <c r="W261" s="115" t="s">
        <v>1257</v>
      </c>
      <c r="X261" s="115" t="s">
        <v>772</v>
      </c>
    </row>
    <row r="262" spans="1:24">
      <c r="A262" s="157"/>
      <c r="B262" s="85">
        <v>27</v>
      </c>
      <c r="C262" s="82">
        <v>1</v>
      </c>
      <c r="D262" s="157">
        <v>9</v>
      </c>
      <c r="E262" s="157"/>
      <c r="F262" s="83" t="s">
        <v>3026</v>
      </c>
      <c r="G262" s="83">
        <v>5</v>
      </c>
      <c r="H262" s="86">
        <v>41.61</v>
      </c>
      <c r="I262" s="86">
        <v>63.94</v>
      </c>
      <c r="J262" s="86">
        <v>55.28</v>
      </c>
      <c r="K262" s="86"/>
      <c r="L262" s="117">
        <v>166.42</v>
      </c>
      <c r="M262" s="117">
        <v>285.64</v>
      </c>
      <c r="N262" s="87">
        <v>4949557.9594496228</v>
      </c>
      <c r="O262" s="87">
        <v>427672000</v>
      </c>
      <c r="P262" s="87">
        <v>150869000</v>
      </c>
      <c r="Q262" s="87">
        <v>276803000</v>
      </c>
      <c r="R262" s="87">
        <f t="shared" si="8"/>
        <v>4949557.9594496228</v>
      </c>
      <c r="S262" s="87">
        <v>427672000</v>
      </c>
      <c r="T262" s="87">
        <f t="shared" si="9"/>
        <v>8495323.491991289</v>
      </c>
      <c r="U262" s="87"/>
      <c r="V262" s="115" t="s">
        <v>1257</v>
      </c>
      <c r="W262" s="115" t="s">
        <v>1257</v>
      </c>
      <c r="X262" s="115" t="s">
        <v>772</v>
      </c>
    </row>
    <row r="263" spans="1:24">
      <c r="A263" s="157"/>
      <c r="B263" s="85">
        <v>27</v>
      </c>
      <c r="C263" s="82">
        <v>1</v>
      </c>
      <c r="D263" s="157">
        <v>9</v>
      </c>
      <c r="E263" s="157"/>
      <c r="F263" s="83" t="s">
        <v>3027</v>
      </c>
      <c r="G263" s="83">
        <v>5</v>
      </c>
      <c r="H263" s="86">
        <v>41.1</v>
      </c>
      <c r="I263" s="86">
        <v>63.17</v>
      </c>
      <c r="J263" s="86">
        <v>54.6</v>
      </c>
      <c r="K263" s="86"/>
      <c r="L263" s="117">
        <v>164.39</v>
      </c>
      <c r="M263" s="117">
        <v>282.16000000000003</v>
      </c>
      <c r="N263" s="87">
        <v>5023912.3456124775</v>
      </c>
      <c r="O263" s="87">
        <v>428808000</v>
      </c>
      <c r="P263" s="87">
        <v>151269000</v>
      </c>
      <c r="Q263" s="87">
        <v>277539000</v>
      </c>
      <c r="R263" s="87">
        <f t="shared" si="8"/>
        <v>5023912.3456124766</v>
      </c>
      <c r="S263" s="87">
        <v>428808000</v>
      </c>
      <c r="T263" s="87">
        <f t="shared" si="9"/>
        <v>8623073.8331894688</v>
      </c>
      <c r="U263" s="87"/>
      <c r="V263" s="115" t="s">
        <v>1257</v>
      </c>
      <c r="W263" s="115" t="s">
        <v>1257</v>
      </c>
      <c r="X263" s="115" t="s">
        <v>772</v>
      </c>
    </row>
    <row r="264" spans="1:24">
      <c r="A264" s="157"/>
      <c r="B264" s="85">
        <v>27</v>
      </c>
      <c r="C264" s="82">
        <v>1</v>
      </c>
      <c r="D264" s="157">
        <v>9</v>
      </c>
      <c r="E264" s="157"/>
      <c r="F264" s="83" t="s">
        <v>3028</v>
      </c>
      <c r="G264" s="83">
        <v>5</v>
      </c>
      <c r="H264" s="86">
        <v>39.71</v>
      </c>
      <c r="I264" s="86">
        <v>61.03</v>
      </c>
      <c r="J264" s="86">
        <v>52.76</v>
      </c>
      <c r="K264" s="86"/>
      <c r="L264" s="117">
        <v>158.81</v>
      </c>
      <c r="M264" s="117">
        <v>272.60000000000002</v>
      </c>
      <c r="N264" s="87">
        <v>5023786.8581095422</v>
      </c>
      <c r="O264" s="87">
        <v>414269000</v>
      </c>
      <c r="P264" s="87">
        <v>146141000</v>
      </c>
      <c r="Q264" s="87">
        <v>268128000</v>
      </c>
      <c r="R264" s="87">
        <f t="shared" si="8"/>
        <v>5023786.8581095422</v>
      </c>
      <c r="S264" s="87">
        <v>414269000</v>
      </c>
      <c r="T264" s="87">
        <f t="shared" si="9"/>
        <v>8623413.497390978</v>
      </c>
      <c r="U264" s="87"/>
      <c r="V264" s="115" t="s">
        <v>1257</v>
      </c>
      <c r="W264" s="115" t="s">
        <v>1257</v>
      </c>
      <c r="X264" s="115" t="s">
        <v>772</v>
      </c>
    </row>
    <row r="265" spans="1:24">
      <c r="A265" s="157"/>
      <c r="B265" s="85">
        <v>27</v>
      </c>
      <c r="C265" s="82">
        <v>1</v>
      </c>
      <c r="D265" s="157">
        <v>9</v>
      </c>
      <c r="E265" s="157"/>
      <c r="F265" s="83" t="s">
        <v>3029</v>
      </c>
      <c r="G265" s="83">
        <v>5</v>
      </c>
      <c r="H265" s="86">
        <v>39.71</v>
      </c>
      <c r="I265" s="86">
        <v>61.03</v>
      </c>
      <c r="J265" s="86">
        <v>52.76</v>
      </c>
      <c r="K265" s="86"/>
      <c r="L265" s="117">
        <v>158.81</v>
      </c>
      <c r="M265" s="117">
        <v>272.60000000000002</v>
      </c>
      <c r="N265" s="87">
        <v>5023786.8581095422</v>
      </c>
      <c r="O265" s="87">
        <v>414269000</v>
      </c>
      <c r="P265" s="87">
        <v>146141000</v>
      </c>
      <c r="Q265" s="87">
        <v>268128000</v>
      </c>
      <c r="R265" s="87">
        <f t="shared" si="8"/>
        <v>5023786.8581095422</v>
      </c>
      <c r="S265" s="87">
        <v>414269000</v>
      </c>
      <c r="T265" s="87">
        <f t="shared" si="9"/>
        <v>8623413.497390978</v>
      </c>
      <c r="U265" s="87"/>
      <c r="V265" s="115" t="s">
        <v>1257</v>
      </c>
      <c r="W265" s="115" t="s">
        <v>1257</v>
      </c>
      <c r="X265" s="115" t="s">
        <v>772</v>
      </c>
    </row>
    <row r="266" spans="1:24">
      <c r="A266" s="157"/>
      <c r="B266" s="85">
        <v>27</v>
      </c>
      <c r="C266" s="82">
        <v>1</v>
      </c>
      <c r="D266" s="157">
        <v>9</v>
      </c>
      <c r="E266" s="157"/>
      <c r="F266" s="83" t="s">
        <v>3030</v>
      </c>
      <c r="G266" s="83">
        <v>5</v>
      </c>
      <c r="H266" s="86">
        <v>39.71</v>
      </c>
      <c r="I266" s="86">
        <v>61.03</v>
      </c>
      <c r="J266" s="86">
        <v>52.76</v>
      </c>
      <c r="K266" s="86"/>
      <c r="L266" s="117">
        <v>158.81</v>
      </c>
      <c r="M266" s="117">
        <v>272.60000000000002</v>
      </c>
      <c r="N266" s="87">
        <v>5023786.8581095422</v>
      </c>
      <c r="O266" s="87">
        <v>414269000</v>
      </c>
      <c r="P266" s="87">
        <v>146141000</v>
      </c>
      <c r="Q266" s="87">
        <v>268128000</v>
      </c>
      <c r="R266" s="87">
        <f t="shared" si="8"/>
        <v>5023786.8581095422</v>
      </c>
      <c r="S266" s="87">
        <v>414269000</v>
      </c>
      <c r="T266" s="87">
        <f t="shared" si="9"/>
        <v>8623413.497390978</v>
      </c>
      <c r="U266" s="87"/>
      <c r="V266" s="115" t="s">
        <v>1257</v>
      </c>
      <c r="W266" s="115" t="s">
        <v>1257</v>
      </c>
      <c r="X266" s="115" t="s">
        <v>772</v>
      </c>
    </row>
    <row r="267" spans="1:24">
      <c r="A267" s="157"/>
      <c r="B267" s="85">
        <v>27</v>
      </c>
      <c r="C267" s="82">
        <v>1</v>
      </c>
      <c r="D267" s="157">
        <v>9</v>
      </c>
      <c r="E267" s="157"/>
      <c r="F267" s="83" t="s">
        <v>3031</v>
      </c>
      <c r="G267" s="83">
        <v>5</v>
      </c>
      <c r="H267" s="86">
        <v>41.61</v>
      </c>
      <c r="I267" s="86">
        <v>63.94</v>
      </c>
      <c r="J267" s="86">
        <v>55.28</v>
      </c>
      <c r="K267" s="86"/>
      <c r="L267" s="117">
        <v>166.42</v>
      </c>
      <c r="M267" s="117">
        <v>285.64</v>
      </c>
      <c r="N267" s="87">
        <v>5074097.7778189275</v>
      </c>
      <c r="O267" s="87">
        <v>438433000</v>
      </c>
      <c r="P267" s="87">
        <v>154666000</v>
      </c>
      <c r="Q267" s="87">
        <v>283767000</v>
      </c>
      <c r="R267" s="87">
        <f t="shared" si="8"/>
        <v>5074097.7778189275</v>
      </c>
      <c r="S267" s="87">
        <v>438433000</v>
      </c>
      <c r="T267" s="87">
        <f t="shared" si="9"/>
        <v>8709081.1756771933</v>
      </c>
      <c r="U267" s="87"/>
      <c r="V267" s="115" t="s">
        <v>1257</v>
      </c>
      <c r="W267" s="115" t="s">
        <v>1257</v>
      </c>
      <c r="X267" s="115" t="s">
        <v>772</v>
      </c>
    </row>
    <row r="268" spans="1:24">
      <c r="A268" s="157"/>
      <c r="B268" s="85">
        <v>27</v>
      </c>
      <c r="C268" s="82">
        <v>1</v>
      </c>
      <c r="D268" s="157">
        <v>10</v>
      </c>
      <c r="E268" s="157"/>
      <c r="F268" s="83" t="s">
        <v>2564</v>
      </c>
      <c r="G268" s="83">
        <v>5</v>
      </c>
      <c r="H268" s="86">
        <v>41.1</v>
      </c>
      <c r="I268" s="86">
        <v>63.17</v>
      </c>
      <c r="J268" s="86">
        <v>54.6</v>
      </c>
      <c r="K268" s="86"/>
      <c r="L268" s="117">
        <v>164.39</v>
      </c>
      <c r="M268" s="117">
        <v>282.16000000000003</v>
      </c>
      <c r="N268" s="87">
        <v>4948391.0424189316</v>
      </c>
      <c r="O268" s="87">
        <v>422362000</v>
      </c>
      <c r="P268" s="87">
        <v>148996000</v>
      </c>
      <c r="Q268" s="87">
        <v>273366000</v>
      </c>
      <c r="R268" s="87">
        <f t="shared" si="8"/>
        <v>4948391.0424189307</v>
      </c>
      <c r="S268" s="87">
        <v>422362000</v>
      </c>
      <c r="T268" s="87">
        <f t="shared" si="9"/>
        <v>8493448.6071471851</v>
      </c>
      <c r="U268" s="87"/>
      <c r="V268" s="115" t="s">
        <v>1257</v>
      </c>
      <c r="W268" s="115" t="s">
        <v>1257</v>
      </c>
      <c r="X268" s="115" t="s">
        <v>772</v>
      </c>
    </row>
    <row r="269" spans="1:24">
      <c r="A269" s="157"/>
      <c r="B269" s="85">
        <v>27</v>
      </c>
      <c r="C269" s="82">
        <v>1</v>
      </c>
      <c r="D269" s="157">
        <v>10</v>
      </c>
      <c r="E269" s="157"/>
      <c r="F269" s="83" t="s">
        <v>1544</v>
      </c>
      <c r="G269" s="83">
        <v>5</v>
      </c>
      <c r="H269" s="86">
        <v>39.71</v>
      </c>
      <c r="I269" s="86">
        <v>61.03</v>
      </c>
      <c r="J269" s="86">
        <v>52.76</v>
      </c>
      <c r="K269" s="86"/>
      <c r="L269" s="117">
        <v>158.81</v>
      </c>
      <c r="M269" s="117">
        <v>272.60000000000002</v>
      </c>
      <c r="N269" s="87">
        <v>4948260.703479806</v>
      </c>
      <c r="O269" s="87">
        <v>408041000</v>
      </c>
      <c r="P269" s="87">
        <v>143944000</v>
      </c>
      <c r="Q269" s="87">
        <v>264097000</v>
      </c>
      <c r="R269" s="87">
        <f t="shared" si="8"/>
        <v>4948260.703479806</v>
      </c>
      <c r="S269" s="87">
        <v>408041000</v>
      </c>
      <c r="T269" s="87">
        <f t="shared" si="9"/>
        <v>8493771.5998274349</v>
      </c>
      <c r="U269" s="87"/>
      <c r="V269" s="115" t="s">
        <v>1257</v>
      </c>
      <c r="W269" s="115" t="s">
        <v>1257</v>
      </c>
      <c r="X269" s="115" t="s">
        <v>772</v>
      </c>
    </row>
    <row r="270" spans="1:24">
      <c r="A270" s="157"/>
      <c r="B270" s="85">
        <v>27</v>
      </c>
      <c r="C270" s="82">
        <v>1</v>
      </c>
      <c r="D270" s="157">
        <v>10</v>
      </c>
      <c r="E270" s="157"/>
      <c r="F270" s="83" t="s">
        <v>1545</v>
      </c>
      <c r="G270" s="83">
        <v>5</v>
      </c>
      <c r="H270" s="86">
        <v>39.71</v>
      </c>
      <c r="I270" s="86">
        <v>61.03</v>
      </c>
      <c r="J270" s="86">
        <v>52.76</v>
      </c>
      <c r="K270" s="86"/>
      <c r="L270" s="117">
        <v>158.81</v>
      </c>
      <c r="M270" s="117">
        <v>272.60000000000002</v>
      </c>
      <c r="N270" s="87">
        <v>4948260.703479806</v>
      </c>
      <c r="O270" s="87">
        <v>408041000</v>
      </c>
      <c r="P270" s="87">
        <v>143944000</v>
      </c>
      <c r="Q270" s="87">
        <v>264097000</v>
      </c>
      <c r="R270" s="87">
        <f t="shared" si="8"/>
        <v>4948260.703479806</v>
      </c>
      <c r="S270" s="87">
        <v>408041000</v>
      </c>
      <c r="T270" s="87">
        <f t="shared" si="9"/>
        <v>8493771.5998274349</v>
      </c>
      <c r="U270" s="87"/>
      <c r="V270" s="115" t="s">
        <v>1257</v>
      </c>
      <c r="W270" s="115" t="s">
        <v>1257</v>
      </c>
      <c r="X270" s="115" t="s">
        <v>772</v>
      </c>
    </row>
    <row r="271" spans="1:24">
      <c r="A271" s="157"/>
      <c r="B271" s="85">
        <v>27</v>
      </c>
      <c r="C271" s="82">
        <v>1</v>
      </c>
      <c r="D271" s="157">
        <v>10</v>
      </c>
      <c r="E271" s="157"/>
      <c r="F271" s="83" t="s">
        <v>1546</v>
      </c>
      <c r="G271" s="83">
        <v>5</v>
      </c>
      <c r="H271" s="86">
        <v>39.71</v>
      </c>
      <c r="I271" s="86">
        <v>61.03</v>
      </c>
      <c r="J271" s="86">
        <v>52.76</v>
      </c>
      <c r="K271" s="86"/>
      <c r="L271" s="117">
        <v>158.81</v>
      </c>
      <c r="M271" s="117">
        <v>272.60000000000002</v>
      </c>
      <c r="N271" s="87">
        <v>4948260.703479806</v>
      </c>
      <c r="O271" s="87">
        <v>408041000</v>
      </c>
      <c r="P271" s="87">
        <v>143944000</v>
      </c>
      <c r="Q271" s="87">
        <v>264097000</v>
      </c>
      <c r="R271" s="87">
        <f t="shared" si="8"/>
        <v>4948260.703479806</v>
      </c>
      <c r="S271" s="87">
        <v>408041000</v>
      </c>
      <c r="T271" s="87">
        <f t="shared" si="9"/>
        <v>8493771.5998274349</v>
      </c>
      <c r="U271" s="87"/>
      <c r="V271" s="115" t="s">
        <v>1257</v>
      </c>
      <c r="W271" s="115" t="s">
        <v>1257</v>
      </c>
      <c r="X271" s="115" t="s">
        <v>772</v>
      </c>
    </row>
    <row r="272" spans="1:24">
      <c r="A272" s="157"/>
      <c r="B272" s="85">
        <v>27</v>
      </c>
      <c r="C272" s="82">
        <v>1</v>
      </c>
      <c r="D272" s="157">
        <v>10</v>
      </c>
      <c r="E272" s="157"/>
      <c r="F272" s="83" t="s">
        <v>1547</v>
      </c>
      <c r="G272" s="83">
        <v>5</v>
      </c>
      <c r="H272" s="86">
        <v>41.61</v>
      </c>
      <c r="I272" s="86">
        <v>63.94</v>
      </c>
      <c r="J272" s="86">
        <v>55.28</v>
      </c>
      <c r="K272" s="86"/>
      <c r="L272" s="117">
        <v>166.42</v>
      </c>
      <c r="M272" s="117">
        <v>285.64</v>
      </c>
      <c r="N272" s="87">
        <v>4998073.0527127143</v>
      </c>
      <c r="O272" s="87">
        <v>431864000</v>
      </c>
      <c r="P272" s="87">
        <v>152348000</v>
      </c>
      <c r="Q272" s="87">
        <v>279516000</v>
      </c>
      <c r="R272" s="87">
        <f t="shared" si="8"/>
        <v>4998073.0527127143</v>
      </c>
      <c r="S272" s="87">
        <v>431864000</v>
      </c>
      <c r="T272" s="87">
        <f t="shared" si="9"/>
        <v>8578593.8395436835</v>
      </c>
      <c r="U272" s="87"/>
      <c r="V272" s="115" t="s">
        <v>1257</v>
      </c>
      <c r="W272" s="115" t="s">
        <v>1257</v>
      </c>
      <c r="X272" s="115" t="s">
        <v>772</v>
      </c>
    </row>
    <row r="273" spans="1:24">
      <c r="A273" s="157"/>
      <c r="B273" s="85">
        <v>27</v>
      </c>
      <c r="C273" s="82">
        <v>1</v>
      </c>
      <c r="D273" s="157">
        <v>10</v>
      </c>
      <c r="E273" s="157"/>
      <c r="F273" s="83" t="s">
        <v>1548</v>
      </c>
      <c r="G273" s="83">
        <v>5</v>
      </c>
      <c r="H273" s="86">
        <v>41.1</v>
      </c>
      <c r="I273" s="86">
        <v>63.17</v>
      </c>
      <c r="J273" s="86">
        <v>54.6</v>
      </c>
      <c r="K273" s="86"/>
      <c r="L273" s="117">
        <v>164.39</v>
      </c>
      <c r="M273" s="117">
        <v>282.16000000000003</v>
      </c>
      <c r="N273" s="87">
        <v>5072932.0683183102</v>
      </c>
      <c r="O273" s="87">
        <v>432992000</v>
      </c>
      <c r="P273" s="87">
        <v>152746000</v>
      </c>
      <c r="Q273" s="87">
        <v>280246000</v>
      </c>
      <c r="R273" s="87">
        <f t="shared" si="8"/>
        <v>5072932.0683183093</v>
      </c>
      <c r="S273" s="87">
        <v>432992000</v>
      </c>
      <c r="T273" s="87">
        <f t="shared" si="9"/>
        <v>8707211.5846261606</v>
      </c>
      <c r="U273" s="87"/>
      <c r="V273" s="115" t="s">
        <v>1257</v>
      </c>
      <c r="W273" s="115" t="s">
        <v>1257</v>
      </c>
      <c r="X273" s="115" t="s">
        <v>772</v>
      </c>
    </row>
    <row r="274" spans="1:24">
      <c r="A274" s="157"/>
      <c r="B274" s="85">
        <v>27</v>
      </c>
      <c r="C274" s="82">
        <v>1</v>
      </c>
      <c r="D274" s="157">
        <v>10</v>
      </c>
      <c r="E274" s="157"/>
      <c r="F274" s="83" t="s">
        <v>1549</v>
      </c>
      <c r="G274" s="83">
        <v>5</v>
      </c>
      <c r="H274" s="86">
        <v>39.71</v>
      </c>
      <c r="I274" s="86">
        <v>61.03</v>
      </c>
      <c r="J274" s="86">
        <v>52.76</v>
      </c>
      <c r="K274" s="86"/>
      <c r="L274" s="117">
        <v>158.81</v>
      </c>
      <c r="M274" s="117">
        <v>272.60000000000002</v>
      </c>
      <c r="N274" s="87">
        <v>5072791.5451453105</v>
      </c>
      <c r="O274" s="87">
        <v>418310000</v>
      </c>
      <c r="P274" s="87">
        <v>147566000</v>
      </c>
      <c r="Q274" s="87">
        <v>270744000</v>
      </c>
      <c r="R274" s="87">
        <f t="shared" si="8"/>
        <v>5072791.5451453105</v>
      </c>
      <c r="S274" s="87">
        <v>418310000</v>
      </c>
      <c r="T274" s="87">
        <f t="shared" si="9"/>
        <v>8707530.8557811957</v>
      </c>
      <c r="U274" s="87"/>
      <c r="V274" s="115" t="s">
        <v>1257</v>
      </c>
      <c r="W274" s="115" t="s">
        <v>1257</v>
      </c>
      <c r="X274" s="115" t="s">
        <v>772</v>
      </c>
    </row>
    <row r="275" spans="1:24">
      <c r="A275" s="157"/>
      <c r="B275" s="85">
        <v>27</v>
      </c>
      <c r="C275" s="82">
        <v>1</v>
      </c>
      <c r="D275" s="157">
        <v>10</v>
      </c>
      <c r="E275" s="157"/>
      <c r="F275" s="83" t="s">
        <v>1550</v>
      </c>
      <c r="G275" s="83">
        <v>5</v>
      </c>
      <c r="H275" s="86">
        <v>39.71</v>
      </c>
      <c r="I275" s="86">
        <v>61.03</v>
      </c>
      <c r="J275" s="86">
        <v>52.76</v>
      </c>
      <c r="K275" s="86"/>
      <c r="L275" s="117">
        <v>158.81</v>
      </c>
      <c r="M275" s="117">
        <v>272.60000000000002</v>
      </c>
      <c r="N275" s="87">
        <v>5072791.5451453105</v>
      </c>
      <c r="O275" s="87">
        <v>418310000</v>
      </c>
      <c r="P275" s="87">
        <v>147566000</v>
      </c>
      <c r="Q275" s="87">
        <v>270744000</v>
      </c>
      <c r="R275" s="87">
        <f t="shared" si="8"/>
        <v>5072791.5451453105</v>
      </c>
      <c r="S275" s="87">
        <v>418310000</v>
      </c>
      <c r="T275" s="87">
        <f t="shared" si="9"/>
        <v>8707530.8557811957</v>
      </c>
      <c r="U275" s="87"/>
      <c r="V275" s="115" t="s">
        <v>1257</v>
      </c>
      <c r="W275" s="115" t="s">
        <v>1257</v>
      </c>
      <c r="X275" s="115" t="s">
        <v>772</v>
      </c>
    </row>
    <row r="276" spans="1:24">
      <c r="A276" s="157"/>
      <c r="B276" s="85">
        <v>27</v>
      </c>
      <c r="C276" s="82">
        <v>1</v>
      </c>
      <c r="D276" s="157">
        <v>10</v>
      </c>
      <c r="E276" s="157"/>
      <c r="F276" s="83" t="s">
        <v>1551</v>
      </c>
      <c r="G276" s="83">
        <v>5</v>
      </c>
      <c r="H276" s="86">
        <v>39.71</v>
      </c>
      <c r="I276" s="86">
        <v>61.03</v>
      </c>
      <c r="J276" s="86">
        <v>52.76</v>
      </c>
      <c r="K276" s="86"/>
      <c r="L276" s="117">
        <v>158.81</v>
      </c>
      <c r="M276" s="117">
        <v>272.60000000000002</v>
      </c>
      <c r="N276" s="87">
        <v>5072791.5451453105</v>
      </c>
      <c r="O276" s="87">
        <v>418310000</v>
      </c>
      <c r="P276" s="87">
        <v>147566000</v>
      </c>
      <c r="Q276" s="87">
        <v>270744000</v>
      </c>
      <c r="R276" s="87">
        <f t="shared" si="8"/>
        <v>5072791.5451453105</v>
      </c>
      <c r="S276" s="87">
        <v>418310000</v>
      </c>
      <c r="T276" s="87">
        <f t="shared" si="9"/>
        <v>8707530.8557811957</v>
      </c>
      <c r="U276" s="87"/>
      <c r="V276" s="115" t="s">
        <v>1257</v>
      </c>
      <c r="W276" s="115" t="s">
        <v>1257</v>
      </c>
      <c r="X276" s="115" t="s">
        <v>772</v>
      </c>
    </row>
    <row r="277" spans="1:24">
      <c r="A277" s="157"/>
      <c r="B277" s="85">
        <v>27</v>
      </c>
      <c r="C277" s="82">
        <v>1</v>
      </c>
      <c r="D277" s="157">
        <v>10</v>
      </c>
      <c r="E277" s="157"/>
      <c r="F277" s="83" t="s">
        <v>1552</v>
      </c>
      <c r="G277" s="83">
        <v>5</v>
      </c>
      <c r="H277" s="86">
        <v>41.61</v>
      </c>
      <c r="I277" s="86">
        <v>63.94</v>
      </c>
      <c r="J277" s="86">
        <v>55.28</v>
      </c>
      <c r="K277" s="86"/>
      <c r="L277" s="117">
        <v>166.42</v>
      </c>
      <c r="M277" s="117">
        <v>285.64</v>
      </c>
      <c r="N277" s="87">
        <v>5124105.8212325294</v>
      </c>
      <c r="O277" s="87">
        <v>442754000</v>
      </c>
      <c r="P277" s="87">
        <v>156189000</v>
      </c>
      <c r="Q277" s="87">
        <v>286565000</v>
      </c>
      <c r="R277" s="87">
        <f t="shared" si="8"/>
        <v>5124105.8212325294</v>
      </c>
      <c r="S277" s="87">
        <v>442754000</v>
      </c>
      <c r="T277" s="87">
        <f t="shared" si="9"/>
        <v>8794913.993371347</v>
      </c>
      <c r="U277" s="87"/>
      <c r="V277" s="115" t="s">
        <v>1257</v>
      </c>
      <c r="W277" s="115" t="s">
        <v>1257</v>
      </c>
      <c r="X277" s="115" t="s">
        <v>772</v>
      </c>
    </row>
    <row r="278" spans="1:24">
      <c r="A278" s="157"/>
      <c r="B278" s="85">
        <v>27</v>
      </c>
      <c r="C278" s="82">
        <v>1</v>
      </c>
      <c r="D278" s="157">
        <v>11</v>
      </c>
      <c r="E278" s="157"/>
      <c r="F278" s="83" t="s">
        <v>2566</v>
      </c>
      <c r="G278" s="83">
        <v>5</v>
      </c>
      <c r="H278" s="86">
        <v>41.1</v>
      </c>
      <c r="I278" s="86">
        <v>63.17</v>
      </c>
      <c r="J278" s="86">
        <v>54.6</v>
      </c>
      <c r="K278" s="86"/>
      <c r="L278" s="117">
        <v>164.39</v>
      </c>
      <c r="M278" s="117">
        <v>282.16000000000003</v>
      </c>
      <c r="N278" s="87">
        <v>4996414.9055573652</v>
      </c>
      <c r="O278" s="87">
        <v>426461000</v>
      </c>
      <c r="P278" s="87">
        <v>150442000</v>
      </c>
      <c r="Q278" s="87">
        <v>276019000</v>
      </c>
      <c r="R278" s="87">
        <f t="shared" si="8"/>
        <v>4996414.9055573642</v>
      </c>
      <c r="S278" s="87">
        <v>426461000</v>
      </c>
      <c r="T278" s="87">
        <f t="shared" si="9"/>
        <v>8575877.0591402538</v>
      </c>
      <c r="U278" s="87"/>
      <c r="V278" s="115" t="s">
        <v>1257</v>
      </c>
      <c r="W278" s="115" t="s">
        <v>1257</v>
      </c>
      <c r="X278" s="115" t="s">
        <v>772</v>
      </c>
    </row>
    <row r="279" spans="1:24">
      <c r="A279" s="157"/>
      <c r="B279" s="85">
        <v>27</v>
      </c>
      <c r="C279" s="82">
        <v>1</v>
      </c>
      <c r="D279" s="157">
        <v>11</v>
      </c>
      <c r="E279" s="157"/>
      <c r="F279" s="83" t="s">
        <v>1567</v>
      </c>
      <c r="G279" s="83">
        <v>5</v>
      </c>
      <c r="H279" s="86">
        <v>39.71</v>
      </c>
      <c r="I279" s="86">
        <v>61.03</v>
      </c>
      <c r="J279" s="86">
        <v>52.76</v>
      </c>
      <c r="K279" s="86"/>
      <c r="L279" s="117">
        <v>158.81</v>
      </c>
      <c r="M279" s="117">
        <v>272.60000000000002</v>
      </c>
      <c r="N279" s="87">
        <v>4996270.9870666917</v>
      </c>
      <c r="O279" s="87">
        <v>412000000</v>
      </c>
      <c r="P279" s="87">
        <v>145340000</v>
      </c>
      <c r="Q279" s="87">
        <v>266660000</v>
      </c>
      <c r="R279" s="87">
        <f t="shared" si="8"/>
        <v>4996270.9870666917</v>
      </c>
      <c r="S279" s="87">
        <v>412000000</v>
      </c>
      <c r="T279" s="87">
        <f t="shared" si="9"/>
        <v>8576182.0481983516</v>
      </c>
      <c r="U279" s="87"/>
      <c r="V279" s="115" t="s">
        <v>1257</v>
      </c>
      <c r="W279" s="115" t="s">
        <v>1257</v>
      </c>
      <c r="X279" s="115" t="s">
        <v>772</v>
      </c>
    </row>
    <row r="280" spans="1:24">
      <c r="A280" s="157"/>
      <c r="B280" s="85">
        <v>27</v>
      </c>
      <c r="C280" s="82">
        <v>1</v>
      </c>
      <c r="D280" s="157">
        <v>11</v>
      </c>
      <c r="E280" s="157"/>
      <c r="F280" s="83" t="s">
        <v>1568</v>
      </c>
      <c r="G280" s="83">
        <v>5</v>
      </c>
      <c r="H280" s="86">
        <v>39.71</v>
      </c>
      <c r="I280" s="86">
        <v>61.03</v>
      </c>
      <c r="J280" s="86">
        <v>52.76</v>
      </c>
      <c r="K280" s="86"/>
      <c r="L280" s="117">
        <v>158.81</v>
      </c>
      <c r="M280" s="117">
        <v>272.60000000000002</v>
      </c>
      <c r="N280" s="87">
        <v>4996270.9870666917</v>
      </c>
      <c r="O280" s="87">
        <v>412000000</v>
      </c>
      <c r="P280" s="87">
        <v>145340000</v>
      </c>
      <c r="Q280" s="87">
        <v>266660000</v>
      </c>
      <c r="R280" s="87">
        <f t="shared" si="8"/>
        <v>4996270.9870666917</v>
      </c>
      <c r="S280" s="87">
        <v>412000000</v>
      </c>
      <c r="T280" s="87">
        <f t="shared" si="9"/>
        <v>8576182.0481983516</v>
      </c>
      <c r="U280" s="87"/>
      <c r="V280" s="115" t="s">
        <v>1257</v>
      </c>
      <c r="W280" s="115" t="s">
        <v>1257</v>
      </c>
      <c r="X280" s="115" t="s">
        <v>772</v>
      </c>
    </row>
    <row r="281" spans="1:24">
      <c r="A281" s="157"/>
      <c r="B281" s="85">
        <v>27</v>
      </c>
      <c r="C281" s="82">
        <v>1</v>
      </c>
      <c r="D281" s="157">
        <v>11</v>
      </c>
      <c r="E281" s="157"/>
      <c r="F281" s="83" t="s">
        <v>1569</v>
      </c>
      <c r="G281" s="83">
        <v>5</v>
      </c>
      <c r="H281" s="86">
        <v>39.71</v>
      </c>
      <c r="I281" s="86">
        <v>61.03</v>
      </c>
      <c r="J281" s="86">
        <v>52.76</v>
      </c>
      <c r="K281" s="86"/>
      <c r="L281" s="117">
        <v>158.81</v>
      </c>
      <c r="M281" s="117">
        <v>272.60000000000002</v>
      </c>
      <c r="N281" s="87">
        <v>4996270.9870666917</v>
      </c>
      <c r="O281" s="87">
        <v>412000000</v>
      </c>
      <c r="P281" s="87">
        <v>145340000</v>
      </c>
      <c r="Q281" s="87">
        <v>266660000</v>
      </c>
      <c r="R281" s="87">
        <f t="shared" si="8"/>
        <v>4996270.9870666917</v>
      </c>
      <c r="S281" s="87">
        <v>412000000</v>
      </c>
      <c r="T281" s="87">
        <f t="shared" si="9"/>
        <v>8576182.0481983516</v>
      </c>
      <c r="U281" s="87"/>
      <c r="V281" s="115" t="s">
        <v>1257</v>
      </c>
      <c r="W281" s="115" t="s">
        <v>1257</v>
      </c>
      <c r="X281" s="115" t="s">
        <v>772</v>
      </c>
    </row>
    <row r="282" spans="1:24">
      <c r="A282" s="157"/>
      <c r="B282" s="85">
        <v>27</v>
      </c>
      <c r="C282" s="82">
        <v>1</v>
      </c>
      <c r="D282" s="157">
        <v>11</v>
      </c>
      <c r="E282" s="157"/>
      <c r="F282" s="83" t="s">
        <v>1570</v>
      </c>
      <c r="G282" s="83">
        <v>5</v>
      </c>
      <c r="H282" s="86">
        <v>41.61</v>
      </c>
      <c r="I282" s="86">
        <v>63.94</v>
      </c>
      <c r="J282" s="86">
        <v>55.28</v>
      </c>
      <c r="K282" s="86"/>
      <c r="L282" s="117">
        <v>166.42</v>
      </c>
      <c r="M282" s="117">
        <v>285.64</v>
      </c>
      <c r="N282" s="87">
        <v>5046588.1459758049</v>
      </c>
      <c r="O282" s="87">
        <v>436056000</v>
      </c>
      <c r="P282" s="87">
        <v>153827000</v>
      </c>
      <c r="Q282" s="87">
        <v>282229000</v>
      </c>
      <c r="R282" s="87">
        <f t="shared" si="8"/>
        <v>5046588.1459758049</v>
      </c>
      <c r="S282" s="87">
        <v>436056000</v>
      </c>
      <c r="T282" s="87">
        <f t="shared" si="9"/>
        <v>8661864.1870960761</v>
      </c>
      <c r="U282" s="87"/>
      <c r="V282" s="115" t="s">
        <v>1257</v>
      </c>
      <c r="W282" s="115" t="s">
        <v>1257</v>
      </c>
      <c r="X282" s="115" t="s">
        <v>772</v>
      </c>
    </row>
    <row r="283" spans="1:24">
      <c r="A283" s="157"/>
      <c r="B283" s="85">
        <v>27</v>
      </c>
      <c r="C283" s="82">
        <v>1</v>
      </c>
      <c r="D283" s="157">
        <v>11</v>
      </c>
      <c r="E283" s="157"/>
      <c r="F283" s="83" t="s">
        <v>1571</v>
      </c>
      <c r="G283" s="83">
        <v>5</v>
      </c>
      <c r="H283" s="86">
        <v>41.1</v>
      </c>
      <c r="I283" s="86">
        <v>63.17</v>
      </c>
      <c r="J283" s="86">
        <v>54.6</v>
      </c>
      <c r="K283" s="86"/>
      <c r="L283" s="117">
        <v>164.39</v>
      </c>
      <c r="M283" s="117">
        <v>282.16000000000003</v>
      </c>
      <c r="N283" s="87">
        <v>5122443.8628103863</v>
      </c>
      <c r="O283" s="87">
        <v>437218000</v>
      </c>
      <c r="P283" s="87">
        <v>154236000</v>
      </c>
      <c r="Q283" s="87">
        <v>282982000</v>
      </c>
      <c r="R283" s="87">
        <f t="shared" si="8"/>
        <v>5122443.8628103854</v>
      </c>
      <c r="S283" s="87">
        <v>437218000</v>
      </c>
      <c r="T283" s="87">
        <f t="shared" si="9"/>
        <v>8792193.9310820531</v>
      </c>
      <c r="U283" s="87"/>
      <c r="V283" s="115" t="s">
        <v>1257</v>
      </c>
      <c r="W283" s="115" t="s">
        <v>1257</v>
      </c>
      <c r="X283" s="115" t="s">
        <v>772</v>
      </c>
    </row>
    <row r="284" spans="1:24">
      <c r="A284" s="157"/>
      <c r="B284" s="85">
        <v>27</v>
      </c>
      <c r="C284" s="82">
        <v>1</v>
      </c>
      <c r="D284" s="157">
        <v>11</v>
      </c>
      <c r="E284" s="157"/>
      <c r="F284" s="83" t="s">
        <v>1572</v>
      </c>
      <c r="G284" s="83">
        <v>5</v>
      </c>
      <c r="H284" s="86">
        <v>39.71</v>
      </c>
      <c r="I284" s="86">
        <v>61.03</v>
      </c>
      <c r="J284" s="86">
        <v>52.76</v>
      </c>
      <c r="K284" s="86"/>
      <c r="L284" s="117">
        <v>158.81</v>
      </c>
      <c r="M284" s="117">
        <v>272.60000000000002</v>
      </c>
      <c r="N284" s="87">
        <v>5122305.5607768474</v>
      </c>
      <c r="O284" s="87">
        <v>422393000</v>
      </c>
      <c r="P284" s="87">
        <v>149007000</v>
      </c>
      <c r="Q284" s="87">
        <v>273386000</v>
      </c>
      <c r="R284" s="87">
        <f t="shared" si="8"/>
        <v>5122305.5607768474</v>
      </c>
      <c r="S284" s="87">
        <v>422393000</v>
      </c>
      <c r="T284" s="87">
        <f t="shared" si="9"/>
        <v>8792522.4851569086</v>
      </c>
      <c r="U284" s="87"/>
      <c r="V284" s="115" t="s">
        <v>1257</v>
      </c>
      <c r="W284" s="115" t="s">
        <v>1257</v>
      </c>
      <c r="X284" s="115" t="s">
        <v>772</v>
      </c>
    </row>
    <row r="285" spans="1:24">
      <c r="A285" s="157"/>
      <c r="B285" s="85">
        <v>27</v>
      </c>
      <c r="C285" s="82">
        <v>1</v>
      </c>
      <c r="D285" s="157">
        <v>11</v>
      </c>
      <c r="E285" s="157"/>
      <c r="F285" s="83" t="s">
        <v>1573</v>
      </c>
      <c r="G285" s="83">
        <v>5</v>
      </c>
      <c r="H285" s="86">
        <v>39.71</v>
      </c>
      <c r="I285" s="86">
        <v>61.03</v>
      </c>
      <c r="J285" s="86">
        <v>52.76</v>
      </c>
      <c r="K285" s="86"/>
      <c r="L285" s="117">
        <v>158.81</v>
      </c>
      <c r="M285" s="117">
        <v>272.60000000000002</v>
      </c>
      <c r="N285" s="87">
        <v>5122305.5607768474</v>
      </c>
      <c r="O285" s="87">
        <v>422393000</v>
      </c>
      <c r="P285" s="87">
        <v>149007000</v>
      </c>
      <c r="Q285" s="87">
        <v>273386000</v>
      </c>
      <c r="R285" s="87">
        <f t="shared" si="8"/>
        <v>5122305.5607768474</v>
      </c>
      <c r="S285" s="87">
        <v>422393000</v>
      </c>
      <c r="T285" s="87">
        <f t="shared" si="9"/>
        <v>8792522.4851569086</v>
      </c>
      <c r="U285" s="87"/>
      <c r="V285" s="115" t="s">
        <v>1257</v>
      </c>
      <c r="W285" s="115" t="s">
        <v>1257</v>
      </c>
      <c r="X285" s="115" t="s">
        <v>772</v>
      </c>
    </row>
    <row r="286" spans="1:24">
      <c r="A286" s="157"/>
      <c r="B286" s="85">
        <v>27</v>
      </c>
      <c r="C286" s="82">
        <v>1</v>
      </c>
      <c r="D286" s="157">
        <v>11</v>
      </c>
      <c r="E286" s="157"/>
      <c r="F286" s="83" t="s">
        <v>1574</v>
      </c>
      <c r="G286" s="83">
        <v>5</v>
      </c>
      <c r="H286" s="86">
        <v>39.71</v>
      </c>
      <c r="I286" s="86">
        <v>61.03</v>
      </c>
      <c r="J286" s="86">
        <v>52.76</v>
      </c>
      <c r="K286" s="86"/>
      <c r="L286" s="117">
        <v>158.81</v>
      </c>
      <c r="M286" s="117">
        <v>272.60000000000002</v>
      </c>
      <c r="N286" s="87">
        <v>5122305.5607768474</v>
      </c>
      <c r="O286" s="87">
        <v>422393000</v>
      </c>
      <c r="P286" s="87">
        <v>149007000</v>
      </c>
      <c r="Q286" s="87">
        <v>273386000</v>
      </c>
      <c r="R286" s="87">
        <f t="shared" si="8"/>
        <v>5122305.5607768474</v>
      </c>
      <c r="S286" s="87">
        <v>422393000</v>
      </c>
      <c r="T286" s="87">
        <f t="shared" si="9"/>
        <v>8792522.4851569086</v>
      </c>
      <c r="U286" s="87"/>
      <c r="V286" s="115" t="s">
        <v>1257</v>
      </c>
      <c r="W286" s="115" t="s">
        <v>1257</v>
      </c>
      <c r="X286" s="115" t="s">
        <v>772</v>
      </c>
    </row>
    <row r="287" spans="1:24">
      <c r="A287" s="157"/>
      <c r="B287" s="85">
        <v>27</v>
      </c>
      <c r="C287" s="82">
        <v>1</v>
      </c>
      <c r="D287" s="157">
        <v>11</v>
      </c>
      <c r="E287" s="157"/>
      <c r="F287" s="83" t="s">
        <v>1575</v>
      </c>
      <c r="G287" s="83">
        <v>5</v>
      </c>
      <c r="H287" s="86">
        <v>41.61</v>
      </c>
      <c r="I287" s="86">
        <v>63.94</v>
      </c>
      <c r="J287" s="86">
        <v>55.28</v>
      </c>
      <c r="K287" s="86"/>
      <c r="L287" s="117">
        <v>166.42</v>
      </c>
      <c r="M287" s="117">
        <v>285.64</v>
      </c>
      <c r="N287" s="87">
        <v>5173627.7878529411</v>
      </c>
      <c r="O287" s="87">
        <v>447033000</v>
      </c>
      <c r="P287" s="87">
        <v>157699000</v>
      </c>
      <c r="Q287" s="87">
        <v>289334000</v>
      </c>
      <c r="R287" s="87">
        <f t="shared" si="8"/>
        <v>5173627.7878529411</v>
      </c>
      <c r="S287" s="87">
        <v>447033000</v>
      </c>
      <c r="T287" s="87">
        <f t="shared" si="9"/>
        <v>8879912.5184612088</v>
      </c>
      <c r="U287" s="87"/>
      <c r="V287" s="115" t="s">
        <v>1257</v>
      </c>
      <c r="W287" s="115" t="s">
        <v>1257</v>
      </c>
      <c r="X287" s="115" t="s">
        <v>772</v>
      </c>
    </row>
    <row r="288" spans="1:24">
      <c r="A288" s="157"/>
      <c r="B288" s="85">
        <v>27</v>
      </c>
      <c r="C288" s="82">
        <v>1</v>
      </c>
      <c r="D288" s="157">
        <v>12</v>
      </c>
      <c r="E288" s="157"/>
      <c r="F288" s="83" t="s">
        <v>2568</v>
      </c>
      <c r="G288" s="83">
        <v>5</v>
      </c>
      <c r="H288" s="86">
        <v>41.1</v>
      </c>
      <c r="I288" s="86">
        <v>63.17</v>
      </c>
      <c r="J288" s="86">
        <v>54.6</v>
      </c>
      <c r="K288" s="86"/>
      <c r="L288" s="117">
        <v>164.39</v>
      </c>
      <c r="M288" s="117">
        <v>282.16000000000003</v>
      </c>
      <c r="N288" s="87">
        <v>5044427.0527008884</v>
      </c>
      <c r="O288" s="87">
        <v>430559000</v>
      </c>
      <c r="P288" s="87">
        <v>151888000</v>
      </c>
      <c r="Q288" s="87">
        <v>278671000</v>
      </c>
      <c r="R288" s="87">
        <f t="shared" si="8"/>
        <v>5044427.0527008874</v>
      </c>
      <c r="S288" s="87">
        <v>430559000</v>
      </c>
      <c r="T288" s="87">
        <f t="shared" si="9"/>
        <v>8658285.4017281029</v>
      </c>
      <c r="U288" s="87"/>
      <c r="V288" s="115" t="s">
        <v>1257</v>
      </c>
      <c r="W288" s="115" t="s">
        <v>1257</v>
      </c>
      <c r="X288" s="115" t="s">
        <v>772</v>
      </c>
    </row>
    <row r="289" spans="1:24">
      <c r="A289" s="157"/>
      <c r="B289" s="85">
        <v>27</v>
      </c>
      <c r="C289" s="82">
        <v>1</v>
      </c>
      <c r="D289" s="157">
        <v>12</v>
      </c>
      <c r="E289" s="157"/>
      <c r="F289" s="83" t="s">
        <v>1590</v>
      </c>
      <c r="G289" s="83">
        <v>5</v>
      </c>
      <c r="H289" s="86">
        <v>39.71</v>
      </c>
      <c r="I289" s="86">
        <v>61.03</v>
      </c>
      <c r="J289" s="86">
        <v>52.76</v>
      </c>
      <c r="K289" s="86"/>
      <c r="L289" s="117">
        <v>158.81</v>
      </c>
      <c r="M289" s="117">
        <v>272.60000000000002</v>
      </c>
      <c r="N289" s="87">
        <v>5044293.3975249054</v>
      </c>
      <c r="O289" s="87">
        <v>415960000</v>
      </c>
      <c r="P289" s="87">
        <v>146738000</v>
      </c>
      <c r="Q289" s="87">
        <v>269222000</v>
      </c>
      <c r="R289" s="87">
        <f t="shared" si="8"/>
        <v>5044293.3975249054</v>
      </c>
      <c r="S289" s="87">
        <v>415960000</v>
      </c>
      <c r="T289" s="87">
        <f t="shared" si="9"/>
        <v>8658613.3125451114</v>
      </c>
      <c r="U289" s="87"/>
      <c r="V289" s="115" t="s">
        <v>1257</v>
      </c>
      <c r="W289" s="115" t="s">
        <v>1257</v>
      </c>
      <c r="X289" s="115" t="s">
        <v>772</v>
      </c>
    </row>
    <row r="290" spans="1:24">
      <c r="A290" s="157"/>
      <c r="B290" s="85">
        <v>27</v>
      </c>
      <c r="C290" s="82">
        <v>1</v>
      </c>
      <c r="D290" s="157">
        <v>12</v>
      </c>
      <c r="E290" s="157"/>
      <c r="F290" s="83" t="s">
        <v>1591</v>
      </c>
      <c r="G290" s="83">
        <v>5</v>
      </c>
      <c r="H290" s="86">
        <v>39.71</v>
      </c>
      <c r="I290" s="86">
        <v>61.03</v>
      </c>
      <c r="J290" s="86">
        <v>52.76</v>
      </c>
      <c r="K290" s="86"/>
      <c r="L290" s="117">
        <v>158.81</v>
      </c>
      <c r="M290" s="117">
        <v>272.60000000000002</v>
      </c>
      <c r="N290" s="87">
        <v>5044293.3975249054</v>
      </c>
      <c r="O290" s="87">
        <v>415960000</v>
      </c>
      <c r="P290" s="87">
        <v>146738000</v>
      </c>
      <c r="Q290" s="87">
        <v>269222000</v>
      </c>
      <c r="R290" s="87">
        <f t="shared" si="8"/>
        <v>5044293.3975249054</v>
      </c>
      <c r="S290" s="87">
        <v>415960000</v>
      </c>
      <c r="T290" s="87">
        <f t="shared" si="9"/>
        <v>8658613.3125451114</v>
      </c>
      <c r="U290" s="87"/>
      <c r="V290" s="115" t="s">
        <v>1257</v>
      </c>
      <c r="W290" s="115" t="s">
        <v>1257</v>
      </c>
      <c r="X290" s="115" t="s">
        <v>772</v>
      </c>
    </row>
    <row r="291" spans="1:24">
      <c r="A291" s="157"/>
      <c r="B291" s="85">
        <v>27</v>
      </c>
      <c r="C291" s="82">
        <v>1</v>
      </c>
      <c r="D291" s="157">
        <v>12</v>
      </c>
      <c r="E291" s="157"/>
      <c r="F291" s="83" t="s">
        <v>1592</v>
      </c>
      <c r="G291" s="83">
        <v>5</v>
      </c>
      <c r="H291" s="86">
        <v>39.71</v>
      </c>
      <c r="I291" s="86">
        <v>61.03</v>
      </c>
      <c r="J291" s="86">
        <v>52.76</v>
      </c>
      <c r="K291" s="86"/>
      <c r="L291" s="117">
        <v>158.81</v>
      </c>
      <c r="M291" s="117">
        <v>272.60000000000002</v>
      </c>
      <c r="N291" s="87">
        <v>5044293.3975249054</v>
      </c>
      <c r="O291" s="87">
        <v>415960000</v>
      </c>
      <c r="P291" s="87">
        <v>146738000</v>
      </c>
      <c r="Q291" s="87">
        <v>269222000</v>
      </c>
      <c r="R291" s="87">
        <f t="shared" si="8"/>
        <v>5044293.3975249054</v>
      </c>
      <c r="S291" s="87">
        <v>415960000</v>
      </c>
      <c r="T291" s="87">
        <f t="shared" si="9"/>
        <v>8658613.3125451114</v>
      </c>
      <c r="U291" s="87"/>
      <c r="V291" s="115" t="s">
        <v>1257</v>
      </c>
      <c r="W291" s="115" t="s">
        <v>1257</v>
      </c>
      <c r="X291" s="115" t="s">
        <v>772</v>
      </c>
    </row>
    <row r="292" spans="1:24">
      <c r="A292" s="157"/>
      <c r="B292" s="85">
        <v>27</v>
      </c>
      <c r="C292" s="82">
        <v>1</v>
      </c>
      <c r="D292" s="157">
        <v>12</v>
      </c>
      <c r="E292" s="157"/>
      <c r="F292" s="83" t="s">
        <v>1593</v>
      </c>
      <c r="G292" s="83">
        <v>5</v>
      </c>
      <c r="H292" s="86">
        <v>41.61</v>
      </c>
      <c r="I292" s="86">
        <v>63.94</v>
      </c>
      <c r="J292" s="86">
        <v>55.28</v>
      </c>
      <c r="K292" s="86"/>
      <c r="L292" s="117">
        <v>166.42</v>
      </c>
      <c r="M292" s="117">
        <v>285.64</v>
      </c>
      <c r="N292" s="87">
        <v>5095103.2392388964</v>
      </c>
      <c r="O292" s="87">
        <v>440248000</v>
      </c>
      <c r="P292" s="87">
        <v>155306000</v>
      </c>
      <c r="Q292" s="87">
        <v>284942000</v>
      </c>
      <c r="R292" s="87">
        <f t="shared" si="8"/>
        <v>5095103.2392388964</v>
      </c>
      <c r="S292" s="87">
        <v>440248000</v>
      </c>
      <c r="T292" s="87">
        <f t="shared" si="9"/>
        <v>8745134.5346484706</v>
      </c>
      <c r="U292" s="87"/>
      <c r="V292" s="115" t="s">
        <v>1257</v>
      </c>
      <c r="W292" s="115" t="s">
        <v>1257</v>
      </c>
      <c r="X292" s="115" t="s">
        <v>772</v>
      </c>
    </row>
    <row r="293" spans="1:24">
      <c r="A293" s="157"/>
      <c r="B293" s="85">
        <v>27</v>
      </c>
      <c r="C293" s="82">
        <v>1</v>
      </c>
      <c r="D293" s="157">
        <v>12</v>
      </c>
      <c r="E293" s="157"/>
      <c r="F293" s="83" t="s">
        <v>1594</v>
      </c>
      <c r="G293" s="83">
        <v>5</v>
      </c>
      <c r="H293" s="86">
        <v>41.1</v>
      </c>
      <c r="I293" s="86">
        <v>63.17</v>
      </c>
      <c r="J293" s="86">
        <v>54.6</v>
      </c>
      <c r="K293" s="86"/>
      <c r="L293" s="117">
        <v>164.39</v>
      </c>
      <c r="M293" s="117">
        <v>282.16000000000003</v>
      </c>
      <c r="N293" s="87">
        <v>5095438.4945415184</v>
      </c>
      <c r="O293" s="87">
        <v>434913000</v>
      </c>
      <c r="P293" s="87">
        <v>153423000</v>
      </c>
      <c r="Q293" s="87">
        <v>281490000</v>
      </c>
      <c r="R293" s="87">
        <f t="shared" si="8"/>
        <v>5095438.4945415175</v>
      </c>
      <c r="S293" s="87">
        <v>434913000</v>
      </c>
      <c r="T293" s="87">
        <f t="shared" si="9"/>
        <v>8745841.7520520408</v>
      </c>
      <c r="U293" s="87"/>
      <c r="V293" s="115" t="s">
        <v>1257</v>
      </c>
      <c r="W293" s="115" t="s">
        <v>1257</v>
      </c>
      <c r="X293" s="115" t="s">
        <v>772</v>
      </c>
    </row>
    <row r="294" spans="1:24">
      <c r="A294" s="157"/>
      <c r="B294" s="85">
        <v>27</v>
      </c>
      <c r="C294" s="82">
        <v>1</v>
      </c>
      <c r="D294" s="157">
        <v>12</v>
      </c>
      <c r="E294" s="157"/>
      <c r="F294" s="83" t="s">
        <v>1595</v>
      </c>
      <c r="G294" s="83">
        <v>5</v>
      </c>
      <c r="H294" s="86">
        <v>39.71</v>
      </c>
      <c r="I294" s="86">
        <v>61.03</v>
      </c>
      <c r="J294" s="86">
        <v>52.76</v>
      </c>
      <c r="K294" s="86"/>
      <c r="L294" s="117">
        <v>158.81</v>
      </c>
      <c r="M294" s="117">
        <v>272.60000000000002</v>
      </c>
      <c r="N294" s="87">
        <v>5095299.0183297656</v>
      </c>
      <c r="O294" s="87">
        <v>420166000</v>
      </c>
      <c r="P294" s="87">
        <v>148221000</v>
      </c>
      <c r="Q294" s="87">
        <v>271945000</v>
      </c>
      <c r="R294" s="87">
        <f t="shared" si="8"/>
        <v>5095299.0183297656</v>
      </c>
      <c r="S294" s="87">
        <v>420166000</v>
      </c>
      <c r="T294" s="87">
        <f t="shared" si="9"/>
        <v>8746165.3069497775</v>
      </c>
      <c r="U294" s="87"/>
      <c r="V294" s="115" t="s">
        <v>1257</v>
      </c>
      <c r="W294" s="115" t="s">
        <v>1257</v>
      </c>
      <c r="X294" s="115" t="s">
        <v>772</v>
      </c>
    </row>
    <row r="295" spans="1:24">
      <c r="A295" s="157"/>
      <c r="B295" s="85">
        <v>27</v>
      </c>
      <c r="C295" s="82">
        <v>1</v>
      </c>
      <c r="D295" s="157">
        <v>12</v>
      </c>
      <c r="E295" s="157"/>
      <c r="F295" s="83" t="s">
        <v>1596</v>
      </c>
      <c r="G295" s="83">
        <v>5</v>
      </c>
      <c r="H295" s="86">
        <v>39.71</v>
      </c>
      <c r="I295" s="86">
        <v>61.03</v>
      </c>
      <c r="J295" s="86">
        <v>52.76</v>
      </c>
      <c r="K295" s="86"/>
      <c r="L295" s="117">
        <v>158.81</v>
      </c>
      <c r="M295" s="117">
        <v>272.60000000000002</v>
      </c>
      <c r="N295" s="87">
        <v>5095299.0183297656</v>
      </c>
      <c r="O295" s="87">
        <v>420166000</v>
      </c>
      <c r="P295" s="87">
        <v>148221000</v>
      </c>
      <c r="Q295" s="87">
        <v>271945000</v>
      </c>
      <c r="R295" s="87">
        <f t="shared" si="8"/>
        <v>5095299.0183297656</v>
      </c>
      <c r="S295" s="87">
        <v>420166000</v>
      </c>
      <c r="T295" s="87">
        <f t="shared" si="9"/>
        <v>8746165.3069497775</v>
      </c>
      <c r="U295" s="87"/>
      <c r="V295" s="115" t="s">
        <v>1257</v>
      </c>
      <c r="W295" s="115" t="s">
        <v>1257</v>
      </c>
      <c r="X295" s="115" t="s">
        <v>772</v>
      </c>
    </row>
    <row r="296" spans="1:24">
      <c r="A296" s="157"/>
      <c r="B296" s="85">
        <v>27</v>
      </c>
      <c r="C296" s="82">
        <v>1</v>
      </c>
      <c r="D296" s="157">
        <v>12</v>
      </c>
      <c r="E296" s="157"/>
      <c r="F296" s="83" t="s">
        <v>1597</v>
      </c>
      <c r="G296" s="83">
        <v>5</v>
      </c>
      <c r="H296" s="86">
        <v>39.71</v>
      </c>
      <c r="I296" s="86">
        <v>61.03</v>
      </c>
      <c r="J296" s="86">
        <v>52.76</v>
      </c>
      <c r="K296" s="86"/>
      <c r="L296" s="117">
        <v>158.81</v>
      </c>
      <c r="M296" s="117">
        <v>272.60000000000002</v>
      </c>
      <c r="N296" s="87">
        <v>5095299.0183297656</v>
      </c>
      <c r="O296" s="87">
        <v>420166000</v>
      </c>
      <c r="P296" s="87">
        <v>148221000</v>
      </c>
      <c r="Q296" s="87">
        <v>271945000</v>
      </c>
      <c r="R296" s="87">
        <f t="shared" si="8"/>
        <v>5095299.0183297656</v>
      </c>
      <c r="S296" s="87">
        <v>420166000</v>
      </c>
      <c r="T296" s="87">
        <f t="shared" si="9"/>
        <v>8746165.3069497775</v>
      </c>
      <c r="U296" s="87"/>
      <c r="V296" s="115" t="s">
        <v>1257</v>
      </c>
      <c r="W296" s="115" t="s">
        <v>1257</v>
      </c>
      <c r="X296" s="115" t="s">
        <v>772</v>
      </c>
    </row>
    <row r="297" spans="1:24">
      <c r="A297" s="157"/>
      <c r="B297" s="85">
        <v>27</v>
      </c>
      <c r="C297" s="82">
        <v>1</v>
      </c>
      <c r="D297" s="157">
        <v>12</v>
      </c>
      <c r="E297" s="157"/>
      <c r="F297" s="83" t="s">
        <v>1598</v>
      </c>
      <c r="G297" s="83">
        <v>5</v>
      </c>
      <c r="H297" s="86">
        <v>41.61</v>
      </c>
      <c r="I297" s="86">
        <v>63.94</v>
      </c>
      <c r="J297" s="86">
        <v>55.28</v>
      </c>
      <c r="K297" s="86"/>
      <c r="L297" s="117">
        <v>166.42</v>
      </c>
      <c r="M297" s="117">
        <v>285.64</v>
      </c>
      <c r="N297" s="87">
        <v>5146118.1560098194</v>
      </c>
      <c r="O297" s="87">
        <v>444656000</v>
      </c>
      <c r="P297" s="87">
        <v>156861000</v>
      </c>
      <c r="Q297" s="87">
        <v>287795000</v>
      </c>
      <c r="R297" s="87">
        <f t="shared" si="8"/>
        <v>5146118.1560098194</v>
      </c>
      <c r="S297" s="87">
        <v>444656000</v>
      </c>
      <c r="T297" s="87">
        <f t="shared" si="9"/>
        <v>8832695.5298800915</v>
      </c>
      <c r="U297" s="87"/>
      <c r="V297" s="115" t="s">
        <v>1257</v>
      </c>
      <c r="W297" s="115" t="s">
        <v>1257</v>
      </c>
      <c r="X297" s="115" t="s">
        <v>772</v>
      </c>
    </row>
    <row r="298" spans="1:24">
      <c r="A298" s="157"/>
      <c r="B298" s="85">
        <v>27</v>
      </c>
      <c r="C298" s="82">
        <v>1</v>
      </c>
      <c r="D298" s="157">
        <v>13</v>
      </c>
      <c r="E298" s="157"/>
      <c r="F298" s="83" t="s">
        <v>2570</v>
      </c>
      <c r="G298" s="83">
        <v>5</v>
      </c>
      <c r="H298" s="86">
        <v>41.1</v>
      </c>
      <c r="I298" s="86">
        <v>63.17</v>
      </c>
      <c r="J298" s="86">
        <v>54.6</v>
      </c>
      <c r="K298" s="86"/>
      <c r="L298" s="117">
        <v>164.39</v>
      </c>
      <c r="M298" s="117">
        <v>282.16000000000003</v>
      </c>
      <c r="N298" s="87">
        <v>5092439.1998444116</v>
      </c>
      <c r="O298" s="87">
        <v>434657000</v>
      </c>
      <c r="P298" s="87">
        <v>153333000</v>
      </c>
      <c r="Q298" s="87">
        <v>281324000</v>
      </c>
      <c r="R298" s="87">
        <f t="shared" si="8"/>
        <v>5092439.1998444116</v>
      </c>
      <c r="S298" s="87">
        <v>434657000</v>
      </c>
      <c r="T298" s="87">
        <f t="shared" si="9"/>
        <v>8740693.7443159521</v>
      </c>
      <c r="U298" s="87"/>
      <c r="V298" s="115" t="s">
        <v>1257</v>
      </c>
      <c r="W298" s="115" t="s">
        <v>1257</v>
      </c>
      <c r="X298" s="115" t="s">
        <v>772</v>
      </c>
    </row>
    <row r="299" spans="1:24">
      <c r="A299" s="157"/>
      <c r="B299" s="85">
        <v>27</v>
      </c>
      <c r="C299" s="82">
        <v>1</v>
      </c>
      <c r="D299" s="157">
        <v>13</v>
      </c>
      <c r="E299" s="157"/>
      <c r="F299" s="83" t="s">
        <v>1613</v>
      </c>
      <c r="G299" s="83">
        <v>5</v>
      </c>
      <c r="H299" s="86">
        <v>39.71</v>
      </c>
      <c r="I299" s="86">
        <v>61.03</v>
      </c>
      <c r="J299" s="86">
        <v>52.76</v>
      </c>
      <c r="K299" s="86"/>
      <c r="L299" s="117">
        <v>158.81</v>
      </c>
      <c r="M299" s="117">
        <v>272.60000000000002</v>
      </c>
      <c r="N299" s="87">
        <v>5092303.6811117912</v>
      </c>
      <c r="O299" s="87">
        <v>419919000</v>
      </c>
      <c r="P299" s="87">
        <v>148134000</v>
      </c>
      <c r="Q299" s="87">
        <v>271785000</v>
      </c>
      <c r="R299" s="87">
        <f t="shared" si="8"/>
        <v>5092303.6811117912</v>
      </c>
      <c r="S299" s="87">
        <v>419919000</v>
      </c>
      <c r="T299" s="87">
        <f t="shared" si="9"/>
        <v>8741023.7609160282</v>
      </c>
      <c r="U299" s="87"/>
      <c r="V299" s="115" t="s">
        <v>1257</v>
      </c>
      <c r="W299" s="115" t="s">
        <v>1257</v>
      </c>
      <c r="X299" s="115" t="s">
        <v>772</v>
      </c>
    </row>
    <row r="300" spans="1:24">
      <c r="A300" s="157"/>
      <c r="B300" s="85">
        <v>27</v>
      </c>
      <c r="C300" s="82">
        <v>1</v>
      </c>
      <c r="D300" s="157">
        <v>13</v>
      </c>
      <c r="E300" s="157"/>
      <c r="F300" s="83" t="s">
        <v>1614</v>
      </c>
      <c r="G300" s="83">
        <v>5</v>
      </c>
      <c r="H300" s="86">
        <v>39.71</v>
      </c>
      <c r="I300" s="86">
        <v>61.03</v>
      </c>
      <c r="J300" s="86">
        <v>52.76</v>
      </c>
      <c r="K300" s="86"/>
      <c r="L300" s="117">
        <v>158.81</v>
      </c>
      <c r="M300" s="117">
        <v>272.60000000000002</v>
      </c>
      <c r="N300" s="87">
        <v>5092303.6811117912</v>
      </c>
      <c r="O300" s="87">
        <v>419919000</v>
      </c>
      <c r="P300" s="87">
        <v>148134000</v>
      </c>
      <c r="Q300" s="87">
        <v>271785000</v>
      </c>
      <c r="R300" s="87">
        <f t="shared" si="8"/>
        <v>5092303.6811117912</v>
      </c>
      <c r="S300" s="87">
        <v>419919000</v>
      </c>
      <c r="T300" s="87">
        <f t="shared" si="9"/>
        <v>8741023.7609160282</v>
      </c>
      <c r="U300" s="87"/>
      <c r="V300" s="115" t="s">
        <v>1257</v>
      </c>
      <c r="W300" s="115" t="s">
        <v>1257</v>
      </c>
      <c r="X300" s="115" t="s">
        <v>772</v>
      </c>
    </row>
    <row r="301" spans="1:24">
      <c r="A301" s="157"/>
      <c r="B301" s="85">
        <v>27</v>
      </c>
      <c r="C301" s="82">
        <v>1</v>
      </c>
      <c r="D301" s="157">
        <v>13</v>
      </c>
      <c r="E301" s="157"/>
      <c r="F301" s="83" t="s">
        <v>1615</v>
      </c>
      <c r="G301" s="83">
        <v>5</v>
      </c>
      <c r="H301" s="86">
        <v>39.71</v>
      </c>
      <c r="I301" s="86">
        <v>61.03</v>
      </c>
      <c r="J301" s="86">
        <v>52.76</v>
      </c>
      <c r="K301" s="86"/>
      <c r="L301" s="117">
        <v>158.81</v>
      </c>
      <c r="M301" s="117">
        <v>272.60000000000002</v>
      </c>
      <c r="N301" s="87">
        <v>5092303.6811117912</v>
      </c>
      <c r="O301" s="87">
        <v>419919000</v>
      </c>
      <c r="P301" s="87">
        <v>148134000</v>
      </c>
      <c r="Q301" s="87">
        <v>271785000</v>
      </c>
      <c r="R301" s="87">
        <f t="shared" si="8"/>
        <v>5092303.6811117912</v>
      </c>
      <c r="S301" s="87">
        <v>419919000</v>
      </c>
      <c r="T301" s="87">
        <f t="shared" si="9"/>
        <v>8741023.7609160282</v>
      </c>
      <c r="U301" s="87"/>
      <c r="V301" s="115" t="s">
        <v>1257</v>
      </c>
      <c r="W301" s="115" t="s">
        <v>1257</v>
      </c>
      <c r="X301" s="115" t="s">
        <v>772</v>
      </c>
    </row>
    <row r="302" spans="1:24">
      <c r="A302" s="157"/>
      <c r="B302" s="85">
        <v>27</v>
      </c>
      <c r="C302" s="82">
        <v>1</v>
      </c>
      <c r="D302" s="157">
        <v>13</v>
      </c>
      <c r="E302" s="157"/>
      <c r="F302" s="83" t="s">
        <v>1616</v>
      </c>
      <c r="G302" s="83">
        <v>5</v>
      </c>
      <c r="H302" s="86">
        <v>41.61</v>
      </c>
      <c r="I302" s="86">
        <v>63.94</v>
      </c>
      <c r="J302" s="86">
        <v>55.28</v>
      </c>
      <c r="K302" s="86"/>
      <c r="L302" s="117">
        <v>166.42</v>
      </c>
      <c r="M302" s="117">
        <v>285.64</v>
      </c>
      <c r="N302" s="87">
        <v>5143618.3325019879</v>
      </c>
      <c r="O302" s="87">
        <v>444440000</v>
      </c>
      <c r="P302" s="87">
        <v>156785000</v>
      </c>
      <c r="Q302" s="87">
        <v>287655000</v>
      </c>
      <c r="R302" s="87">
        <f t="shared" si="8"/>
        <v>5143618.3325019879</v>
      </c>
      <c r="S302" s="87">
        <v>444440000</v>
      </c>
      <c r="T302" s="87">
        <f t="shared" si="9"/>
        <v>8828404.8822008651</v>
      </c>
      <c r="U302" s="87"/>
      <c r="V302" s="115" t="s">
        <v>1257</v>
      </c>
      <c r="W302" s="115" t="s">
        <v>1257</v>
      </c>
      <c r="X302" s="115" t="s">
        <v>772</v>
      </c>
    </row>
    <row r="303" spans="1:24">
      <c r="A303" s="157"/>
      <c r="B303" s="85">
        <v>27</v>
      </c>
      <c r="C303" s="82">
        <v>1</v>
      </c>
      <c r="D303" s="157">
        <v>13</v>
      </c>
      <c r="E303" s="157"/>
      <c r="F303" s="83" t="s">
        <v>1617</v>
      </c>
      <c r="G303" s="83">
        <v>5</v>
      </c>
      <c r="H303" s="86">
        <v>41.1</v>
      </c>
      <c r="I303" s="86">
        <v>63.17</v>
      </c>
      <c r="J303" s="86">
        <v>54.6</v>
      </c>
      <c r="K303" s="86"/>
      <c r="L303" s="117">
        <v>164.39</v>
      </c>
      <c r="M303" s="117">
        <v>282.16000000000003</v>
      </c>
      <c r="N303" s="87">
        <v>5220975.3800082952</v>
      </c>
      <c r="O303" s="87">
        <v>445628000</v>
      </c>
      <c r="P303" s="87">
        <v>157203000</v>
      </c>
      <c r="Q303" s="87">
        <v>288425000</v>
      </c>
      <c r="R303" s="87">
        <f t="shared" si="8"/>
        <v>5220975.3800082942</v>
      </c>
      <c r="S303" s="87">
        <v>445628000</v>
      </c>
      <c r="T303" s="87">
        <f t="shared" si="9"/>
        <v>8961314.0289746374</v>
      </c>
      <c r="U303" s="87"/>
      <c r="V303" s="115" t="s">
        <v>1257</v>
      </c>
      <c r="W303" s="115" t="s">
        <v>1257</v>
      </c>
      <c r="X303" s="115" t="s">
        <v>772</v>
      </c>
    </row>
    <row r="304" spans="1:24">
      <c r="A304" s="157"/>
      <c r="B304" s="85">
        <v>27</v>
      </c>
      <c r="C304" s="82">
        <v>1</v>
      </c>
      <c r="D304" s="157">
        <v>13</v>
      </c>
      <c r="E304" s="157"/>
      <c r="F304" s="83" t="s">
        <v>1618</v>
      </c>
      <c r="G304" s="83">
        <v>5</v>
      </c>
      <c r="H304" s="86">
        <v>39.71</v>
      </c>
      <c r="I304" s="86">
        <v>61.03</v>
      </c>
      <c r="J304" s="86">
        <v>52.76</v>
      </c>
      <c r="K304" s="86"/>
      <c r="L304" s="117">
        <v>158.81</v>
      </c>
      <c r="M304" s="117">
        <v>272.60000000000002</v>
      </c>
      <c r="N304" s="87">
        <v>5220836.3903154805</v>
      </c>
      <c r="O304" s="87">
        <v>430518000</v>
      </c>
      <c r="P304" s="87">
        <v>151873000</v>
      </c>
      <c r="Q304" s="87">
        <v>278645000</v>
      </c>
      <c r="R304" s="87">
        <f t="shared" si="8"/>
        <v>5220836.3903154805</v>
      </c>
      <c r="S304" s="87">
        <v>430518000</v>
      </c>
      <c r="T304" s="87">
        <f t="shared" si="9"/>
        <v>8961652.2888986841</v>
      </c>
      <c r="U304" s="87"/>
      <c r="V304" s="115" t="s">
        <v>1257</v>
      </c>
      <c r="W304" s="115" t="s">
        <v>1257</v>
      </c>
      <c r="X304" s="115" t="s">
        <v>772</v>
      </c>
    </row>
    <row r="305" spans="1:24">
      <c r="A305" s="157"/>
      <c r="B305" s="85">
        <v>27</v>
      </c>
      <c r="C305" s="82">
        <v>1</v>
      </c>
      <c r="D305" s="157">
        <v>13</v>
      </c>
      <c r="E305" s="157"/>
      <c r="F305" s="83" t="s">
        <v>1619</v>
      </c>
      <c r="G305" s="83">
        <v>5</v>
      </c>
      <c r="H305" s="86">
        <v>39.71</v>
      </c>
      <c r="I305" s="86">
        <v>61.03</v>
      </c>
      <c r="J305" s="86">
        <v>52.76</v>
      </c>
      <c r="K305" s="86"/>
      <c r="L305" s="117">
        <v>158.81</v>
      </c>
      <c r="M305" s="117">
        <v>272.60000000000002</v>
      </c>
      <c r="N305" s="87">
        <v>5220836.3903154805</v>
      </c>
      <c r="O305" s="87">
        <v>430518000</v>
      </c>
      <c r="P305" s="87">
        <v>151873000</v>
      </c>
      <c r="Q305" s="87">
        <v>278645000</v>
      </c>
      <c r="R305" s="87">
        <f t="shared" si="8"/>
        <v>5220836.3903154805</v>
      </c>
      <c r="S305" s="87">
        <v>430518000</v>
      </c>
      <c r="T305" s="87">
        <f t="shared" si="9"/>
        <v>8961652.2888986841</v>
      </c>
      <c r="U305" s="87"/>
      <c r="V305" s="115" t="s">
        <v>1257</v>
      </c>
      <c r="W305" s="115" t="s">
        <v>1257</v>
      </c>
      <c r="X305" s="115" t="s">
        <v>772</v>
      </c>
    </row>
    <row r="306" spans="1:24">
      <c r="A306" s="157"/>
      <c r="B306" s="85">
        <v>27</v>
      </c>
      <c r="C306" s="82">
        <v>1</v>
      </c>
      <c r="D306" s="157">
        <v>13</v>
      </c>
      <c r="E306" s="157"/>
      <c r="F306" s="83" t="s">
        <v>1620</v>
      </c>
      <c r="G306" s="83">
        <v>5</v>
      </c>
      <c r="H306" s="86">
        <v>39.71</v>
      </c>
      <c r="I306" s="86">
        <v>61.03</v>
      </c>
      <c r="J306" s="86">
        <v>52.76</v>
      </c>
      <c r="K306" s="86"/>
      <c r="L306" s="117">
        <v>158.81</v>
      </c>
      <c r="M306" s="117">
        <v>272.60000000000002</v>
      </c>
      <c r="N306" s="87">
        <v>5220836.3903154805</v>
      </c>
      <c r="O306" s="87">
        <v>430518000</v>
      </c>
      <c r="P306" s="87">
        <v>151873000</v>
      </c>
      <c r="Q306" s="87">
        <v>278645000</v>
      </c>
      <c r="R306" s="87">
        <f t="shared" si="8"/>
        <v>5220836.3903154805</v>
      </c>
      <c r="S306" s="87">
        <v>430518000</v>
      </c>
      <c r="T306" s="87">
        <f t="shared" si="9"/>
        <v>8961652.2888986841</v>
      </c>
      <c r="U306" s="87"/>
      <c r="V306" s="115" t="s">
        <v>1257</v>
      </c>
      <c r="W306" s="115" t="s">
        <v>1257</v>
      </c>
      <c r="X306" s="115" t="s">
        <v>772</v>
      </c>
    </row>
    <row r="307" spans="1:24">
      <c r="A307" s="157"/>
      <c r="B307" s="85">
        <v>27</v>
      </c>
      <c r="C307" s="82">
        <v>1</v>
      </c>
      <c r="D307" s="157">
        <v>13</v>
      </c>
      <c r="E307" s="157"/>
      <c r="F307" s="83" t="s">
        <v>1621</v>
      </c>
      <c r="G307" s="83">
        <v>5</v>
      </c>
      <c r="H307" s="86">
        <v>41.61</v>
      </c>
      <c r="I307" s="86">
        <v>63.94</v>
      </c>
      <c r="J307" s="86">
        <v>55.28</v>
      </c>
      <c r="K307" s="86"/>
      <c r="L307" s="117">
        <v>166.42</v>
      </c>
      <c r="M307" s="117">
        <v>285.64</v>
      </c>
      <c r="N307" s="87">
        <v>5273157.7978869546</v>
      </c>
      <c r="O307" s="87">
        <v>455633000</v>
      </c>
      <c r="P307" s="87">
        <v>160733000</v>
      </c>
      <c r="Q307" s="87">
        <v>294900000</v>
      </c>
      <c r="R307" s="87">
        <f t="shared" si="8"/>
        <v>5273157.7978869546</v>
      </c>
      <c r="S307" s="87">
        <v>455633000</v>
      </c>
      <c r="T307" s="87">
        <f t="shared" si="9"/>
        <v>9050743.8612452224</v>
      </c>
      <c r="U307" s="87"/>
      <c r="V307" s="115" t="s">
        <v>1257</v>
      </c>
      <c r="W307" s="115" t="s">
        <v>1257</v>
      </c>
      <c r="X307" s="115" t="s">
        <v>772</v>
      </c>
    </row>
    <row r="308" spans="1:24">
      <c r="A308" s="157"/>
      <c r="B308" s="85">
        <v>27</v>
      </c>
      <c r="C308" s="82">
        <v>1</v>
      </c>
      <c r="D308" s="157">
        <v>14</v>
      </c>
      <c r="E308" s="157"/>
      <c r="F308" s="83" t="s">
        <v>2572</v>
      </c>
      <c r="G308" s="83">
        <v>5</v>
      </c>
      <c r="H308" s="86">
        <v>41.1</v>
      </c>
      <c r="I308" s="86">
        <v>63.17</v>
      </c>
      <c r="J308" s="86">
        <v>54.6</v>
      </c>
      <c r="K308" s="86"/>
      <c r="L308" s="117">
        <v>164.39</v>
      </c>
      <c r="M308" s="117">
        <v>282.16000000000003</v>
      </c>
      <c r="N308" s="87">
        <v>5188463.4941314589</v>
      </c>
      <c r="O308" s="87">
        <v>442853000</v>
      </c>
      <c r="P308" s="87">
        <v>156224000</v>
      </c>
      <c r="Q308" s="87">
        <v>286629000</v>
      </c>
      <c r="R308" s="87">
        <f t="shared" si="8"/>
        <v>5188463.494131458</v>
      </c>
      <c r="S308" s="87">
        <v>442853000</v>
      </c>
      <c r="T308" s="87">
        <f t="shared" si="9"/>
        <v>8905510.4294916503</v>
      </c>
      <c r="U308" s="87"/>
      <c r="V308" s="115" t="s">
        <v>1257</v>
      </c>
      <c r="W308" s="115" t="s">
        <v>1257</v>
      </c>
      <c r="X308" s="115" t="s">
        <v>772</v>
      </c>
    </row>
    <row r="309" spans="1:24">
      <c r="A309" s="157"/>
      <c r="B309" s="85">
        <v>27</v>
      </c>
      <c r="C309" s="82">
        <v>1</v>
      </c>
      <c r="D309" s="157">
        <v>14</v>
      </c>
      <c r="E309" s="157"/>
      <c r="F309" s="83" t="s">
        <v>1636</v>
      </c>
      <c r="G309" s="83">
        <v>5</v>
      </c>
      <c r="H309" s="86">
        <v>39.71</v>
      </c>
      <c r="I309" s="86">
        <v>61.03</v>
      </c>
      <c r="J309" s="86">
        <v>52.76</v>
      </c>
      <c r="K309" s="86"/>
      <c r="L309" s="117">
        <v>158.81</v>
      </c>
      <c r="M309" s="117">
        <v>272.60000000000002</v>
      </c>
      <c r="N309" s="87">
        <v>5188324.2482855637</v>
      </c>
      <c r="O309" s="87">
        <v>427837000</v>
      </c>
      <c r="P309" s="87">
        <v>150927000</v>
      </c>
      <c r="Q309" s="87">
        <v>276910000</v>
      </c>
      <c r="R309" s="87">
        <f t="shared" si="8"/>
        <v>5188324.2482855637</v>
      </c>
      <c r="S309" s="87">
        <v>427837000</v>
      </c>
      <c r="T309" s="87">
        <f t="shared" si="9"/>
        <v>8905844.6576578598</v>
      </c>
      <c r="U309" s="87"/>
      <c r="V309" s="115" t="s">
        <v>1257</v>
      </c>
      <c r="W309" s="115" t="s">
        <v>1257</v>
      </c>
      <c r="X309" s="115" t="s">
        <v>772</v>
      </c>
    </row>
    <row r="310" spans="1:24">
      <c r="A310" s="157"/>
      <c r="B310" s="85">
        <v>27</v>
      </c>
      <c r="C310" s="82">
        <v>1</v>
      </c>
      <c r="D310" s="157">
        <v>14</v>
      </c>
      <c r="E310" s="157"/>
      <c r="F310" s="83" t="s">
        <v>1637</v>
      </c>
      <c r="G310" s="83">
        <v>5</v>
      </c>
      <c r="H310" s="86">
        <v>39.71</v>
      </c>
      <c r="I310" s="86">
        <v>61.03</v>
      </c>
      <c r="J310" s="86">
        <v>52.76</v>
      </c>
      <c r="K310" s="86"/>
      <c r="L310" s="117">
        <v>158.81</v>
      </c>
      <c r="M310" s="117">
        <v>272.60000000000002</v>
      </c>
      <c r="N310" s="87">
        <v>5188324.2482855637</v>
      </c>
      <c r="O310" s="87">
        <v>427837000</v>
      </c>
      <c r="P310" s="87">
        <v>150927000</v>
      </c>
      <c r="Q310" s="87">
        <v>276910000</v>
      </c>
      <c r="R310" s="87">
        <f t="shared" si="8"/>
        <v>5188324.2482855637</v>
      </c>
      <c r="S310" s="87">
        <v>427837000</v>
      </c>
      <c r="T310" s="87">
        <f t="shared" si="9"/>
        <v>8905844.6576578598</v>
      </c>
      <c r="U310" s="87"/>
      <c r="V310" s="115" t="s">
        <v>1257</v>
      </c>
      <c r="W310" s="115" t="s">
        <v>1257</v>
      </c>
      <c r="X310" s="115" t="s">
        <v>772</v>
      </c>
    </row>
    <row r="311" spans="1:24">
      <c r="A311" s="157"/>
      <c r="B311" s="85">
        <v>27</v>
      </c>
      <c r="C311" s="82">
        <v>1</v>
      </c>
      <c r="D311" s="157">
        <v>14</v>
      </c>
      <c r="E311" s="157"/>
      <c r="F311" s="83" t="s">
        <v>1638</v>
      </c>
      <c r="G311" s="83">
        <v>5</v>
      </c>
      <c r="H311" s="86">
        <v>39.71</v>
      </c>
      <c r="I311" s="86">
        <v>61.03</v>
      </c>
      <c r="J311" s="86">
        <v>52.76</v>
      </c>
      <c r="K311" s="86"/>
      <c r="L311" s="117">
        <v>158.81</v>
      </c>
      <c r="M311" s="117">
        <v>272.60000000000002</v>
      </c>
      <c r="N311" s="87">
        <v>5188324.2482855637</v>
      </c>
      <c r="O311" s="87">
        <v>427837000</v>
      </c>
      <c r="P311" s="87">
        <v>150927000</v>
      </c>
      <c r="Q311" s="87">
        <v>276910000</v>
      </c>
      <c r="R311" s="87">
        <f t="shared" si="8"/>
        <v>5188324.2482855637</v>
      </c>
      <c r="S311" s="87">
        <v>427837000</v>
      </c>
      <c r="T311" s="87">
        <f t="shared" si="9"/>
        <v>8905844.6576578598</v>
      </c>
      <c r="U311" s="87"/>
      <c r="V311" s="115" t="s">
        <v>1257</v>
      </c>
      <c r="W311" s="115" t="s">
        <v>1257</v>
      </c>
      <c r="X311" s="115" t="s">
        <v>772</v>
      </c>
    </row>
    <row r="312" spans="1:24">
      <c r="A312" s="157"/>
      <c r="B312" s="85">
        <v>27</v>
      </c>
      <c r="C312" s="82">
        <v>1</v>
      </c>
      <c r="D312" s="157">
        <v>14</v>
      </c>
      <c r="E312" s="157"/>
      <c r="F312" s="83" t="s">
        <v>1639</v>
      </c>
      <c r="G312" s="83">
        <v>5</v>
      </c>
      <c r="H312" s="86">
        <v>41.61</v>
      </c>
      <c r="I312" s="86">
        <v>63.94</v>
      </c>
      <c r="J312" s="86">
        <v>55.28</v>
      </c>
      <c r="K312" s="86"/>
      <c r="L312" s="117">
        <v>166.42</v>
      </c>
      <c r="M312" s="117">
        <v>285.64</v>
      </c>
      <c r="N312" s="87">
        <v>5240648.519028171</v>
      </c>
      <c r="O312" s="87">
        <v>452824000</v>
      </c>
      <c r="P312" s="87">
        <v>159742000</v>
      </c>
      <c r="Q312" s="87">
        <v>293082000</v>
      </c>
      <c r="R312" s="87">
        <f t="shared" si="8"/>
        <v>5240648.519028171</v>
      </c>
      <c r="S312" s="87">
        <v>452824000</v>
      </c>
      <c r="T312" s="87">
        <f t="shared" si="9"/>
        <v>8994945.5773056541</v>
      </c>
      <c r="U312" s="87"/>
      <c r="V312" s="115" t="s">
        <v>1257</v>
      </c>
      <c r="W312" s="115" t="s">
        <v>1257</v>
      </c>
      <c r="X312" s="115" t="s">
        <v>772</v>
      </c>
    </row>
    <row r="313" spans="1:24">
      <c r="A313" s="157"/>
      <c r="B313" s="85">
        <v>27</v>
      </c>
      <c r="C313" s="82">
        <v>1</v>
      </c>
      <c r="D313" s="157">
        <v>14</v>
      </c>
      <c r="E313" s="157"/>
      <c r="F313" s="83" t="s">
        <v>1640</v>
      </c>
      <c r="G313" s="83">
        <v>5</v>
      </c>
      <c r="H313" s="86">
        <v>41.1</v>
      </c>
      <c r="I313" s="86">
        <v>63.17</v>
      </c>
      <c r="J313" s="86">
        <v>54.6</v>
      </c>
      <c r="K313" s="86"/>
      <c r="L313" s="117">
        <v>164.39</v>
      </c>
      <c r="M313" s="117">
        <v>282.16000000000003</v>
      </c>
      <c r="N313" s="87">
        <v>5319506.897206204</v>
      </c>
      <c r="O313" s="87">
        <v>454038000</v>
      </c>
      <c r="P313" s="87">
        <v>160170000</v>
      </c>
      <c r="Q313" s="87">
        <v>293868000</v>
      </c>
      <c r="R313" s="87">
        <f t="shared" si="8"/>
        <v>5319506.8972062031</v>
      </c>
      <c r="S313" s="87">
        <v>454038000</v>
      </c>
      <c r="T313" s="87">
        <f t="shared" si="9"/>
        <v>9130434.1268672217</v>
      </c>
      <c r="U313" s="87"/>
      <c r="V313" s="115" t="s">
        <v>1257</v>
      </c>
      <c r="W313" s="115" t="s">
        <v>1257</v>
      </c>
      <c r="X313" s="115" t="s">
        <v>772</v>
      </c>
    </row>
    <row r="314" spans="1:24">
      <c r="A314" s="157"/>
      <c r="B314" s="85">
        <v>27</v>
      </c>
      <c r="C314" s="82">
        <v>1</v>
      </c>
      <c r="D314" s="157">
        <v>14</v>
      </c>
      <c r="E314" s="157"/>
      <c r="F314" s="83" t="s">
        <v>1641</v>
      </c>
      <c r="G314" s="83">
        <v>5</v>
      </c>
      <c r="H314" s="86">
        <v>39.71</v>
      </c>
      <c r="I314" s="86">
        <v>61.03</v>
      </c>
      <c r="J314" s="86">
        <v>52.76</v>
      </c>
      <c r="K314" s="86"/>
      <c r="L314" s="117">
        <v>158.81</v>
      </c>
      <c r="M314" s="117">
        <v>272.60000000000002</v>
      </c>
      <c r="N314" s="87">
        <v>5319355.0929827858</v>
      </c>
      <c r="O314" s="87">
        <v>438642000</v>
      </c>
      <c r="P314" s="87">
        <v>154739000</v>
      </c>
      <c r="Q314" s="87">
        <v>283903000</v>
      </c>
      <c r="R314" s="87">
        <f t="shared" si="8"/>
        <v>5319355.0929827858</v>
      </c>
      <c r="S314" s="87">
        <v>438642000</v>
      </c>
      <c r="T314" s="87">
        <f t="shared" si="9"/>
        <v>9130761.2766646147</v>
      </c>
      <c r="U314" s="87"/>
      <c r="V314" s="115" t="s">
        <v>1257</v>
      </c>
      <c r="W314" s="115" t="s">
        <v>1257</v>
      </c>
      <c r="X314" s="115" t="s">
        <v>772</v>
      </c>
    </row>
    <row r="315" spans="1:24">
      <c r="A315" s="157"/>
      <c r="B315" s="85">
        <v>27</v>
      </c>
      <c r="C315" s="82">
        <v>1</v>
      </c>
      <c r="D315" s="157">
        <v>14</v>
      </c>
      <c r="E315" s="157"/>
      <c r="F315" s="83" t="s">
        <v>1642</v>
      </c>
      <c r="G315" s="83">
        <v>5</v>
      </c>
      <c r="H315" s="86">
        <v>39.71</v>
      </c>
      <c r="I315" s="86">
        <v>61.03</v>
      </c>
      <c r="J315" s="86">
        <v>52.76</v>
      </c>
      <c r="K315" s="86"/>
      <c r="L315" s="117">
        <v>158.81</v>
      </c>
      <c r="M315" s="117">
        <v>272.60000000000002</v>
      </c>
      <c r="N315" s="87">
        <v>5319355.0929827858</v>
      </c>
      <c r="O315" s="87">
        <v>438642000</v>
      </c>
      <c r="P315" s="87">
        <v>154739000</v>
      </c>
      <c r="Q315" s="87">
        <v>283903000</v>
      </c>
      <c r="R315" s="87">
        <f t="shared" si="8"/>
        <v>5319355.0929827858</v>
      </c>
      <c r="S315" s="87">
        <v>438642000</v>
      </c>
      <c r="T315" s="87">
        <f t="shared" si="9"/>
        <v>9130761.2766646147</v>
      </c>
      <c r="U315" s="87"/>
      <c r="V315" s="115" t="s">
        <v>1257</v>
      </c>
      <c r="W315" s="115" t="s">
        <v>1257</v>
      </c>
      <c r="X315" s="115" t="s">
        <v>772</v>
      </c>
    </row>
    <row r="316" spans="1:24">
      <c r="A316" s="157"/>
      <c r="B316" s="85">
        <v>27</v>
      </c>
      <c r="C316" s="82">
        <v>1</v>
      </c>
      <c r="D316" s="157">
        <v>14</v>
      </c>
      <c r="E316" s="157"/>
      <c r="F316" s="83" t="s">
        <v>1643</v>
      </c>
      <c r="G316" s="83">
        <v>5</v>
      </c>
      <c r="H316" s="86">
        <v>39.71</v>
      </c>
      <c r="I316" s="86">
        <v>61.03</v>
      </c>
      <c r="J316" s="86">
        <v>52.76</v>
      </c>
      <c r="K316" s="86"/>
      <c r="L316" s="117">
        <v>158.81</v>
      </c>
      <c r="M316" s="117">
        <v>272.60000000000002</v>
      </c>
      <c r="N316" s="87">
        <v>5319355.0929827858</v>
      </c>
      <c r="O316" s="87">
        <v>438642000</v>
      </c>
      <c r="P316" s="87">
        <v>154739000</v>
      </c>
      <c r="Q316" s="87">
        <v>283903000</v>
      </c>
      <c r="R316" s="87">
        <f t="shared" si="8"/>
        <v>5319355.0929827858</v>
      </c>
      <c r="S316" s="87">
        <v>438642000</v>
      </c>
      <c r="T316" s="87">
        <f t="shared" si="9"/>
        <v>9130761.2766646147</v>
      </c>
      <c r="U316" s="87"/>
      <c r="V316" s="115" t="s">
        <v>1257</v>
      </c>
      <c r="W316" s="115" t="s">
        <v>1257</v>
      </c>
      <c r="X316" s="115" t="s">
        <v>772</v>
      </c>
    </row>
    <row r="317" spans="1:24">
      <c r="A317" s="157"/>
      <c r="B317" s="85">
        <v>27</v>
      </c>
      <c r="C317" s="82">
        <v>1</v>
      </c>
      <c r="D317" s="157">
        <v>14</v>
      </c>
      <c r="E317" s="157"/>
      <c r="F317" s="83" t="s">
        <v>1644</v>
      </c>
      <c r="G317" s="83">
        <v>5</v>
      </c>
      <c r="H317" s="86">
        <v>41.61</v>
      </c>
      <c r="I317" s="86">
        <v>63.94</v>
      </c>
      <c r="J317" s="86">
        <v>55.28</v>
      </c>
      <c r="K317" s="86"/>
      <c r="L317" s="117">
        <v>166.42</v>
      </c>
      <c r="M317" s="117">
        <v>285.64</v>
      </c>
      <c r="N317" s="87">
        <v>5372687.8079209691</v>
      </c>
      <c r="O317" s="87">
        <v>464233000</v>
      </c>
      <c r="P317" s="87">
        <v>163767000</v>
      </c>
      <c r="Q317" s="87">
        <v>300466000</v>
      </c>
      <c r="R317" s="87">
        <f t="shared" si="8"/>
        <v>5372687.8079209691</v>
      </c>
      <c r="S317" s="87">
        <v>464233000</v>
      </c>
      <c r="T317" s="87">
        <f t="shared" si="9"/>
        <v>9221575.2040292379</v>
      </c>
      <c r="U317" s="87"/>
      <c r="V317" s="115" t="s">
        <v>1257</v>
      </c>
      <c r="W317" s="115" t="s">
        <v>1257</v>
      </c>
      <c r="X317" s="115" t="s">
        <v>772</v>
      </c>
    </row>
    <row r="318" spans="1:24">
      <c r="A318" s="157"/>
      <c r="B318" s="157">
        <v>28</v>
      </c>
      <c r="C318" s="82">
        <v>7</v>
      </c>
      <c r="D318" s="157">
        <v>1</v>
      </c>
      <c r="E318" s="157"/>
      <c r="F318" s="83" t="s">
        <v>3032</v>
      </c>
      <c r="G318" s="83">
        <v>5</v>
      </c>
      <c r="H318" s="86">
        <v>36.46</v>
      </c>
      <c r="I318" s="86">
        <v>83.62</v>
      </c>
      <c r="J318" s="86">
        <v>61.31</v>
      </c>
      <c r="K318" s="86"/>
      <c r="L318" s="117">
        <v>145.80000000000001</v>
      </c>
      <c r="M318" s="117">
        <v>290.73</v>
      </c>
      <c r="N318" s="87">
        <v>0</v>
      </c>
      <c r="O318" s="87">
        <v>0</v>
      </c>
      <c r="P318" s="87">
        <v>0</v>
      </c>
      <c r="Q318" s="87">
        <v>0</v>
      </c>
      <c r="R318" s="87">
        <f t="shared" si="8"/>
        <v>0</v>
      </c>
      <c r="S318" s="87">
        <v>0</v>
      </c>
      <c r="T318" s="87">
        <f t="shared" si="9"/>
        <v>0</v>
      </c>
      <c r="U318" s="87"/>
      <c r="V318" s="115" t="s">
        <v>1257</v>
      </c>
      <c r="W318" s="115" t="s">
        <v>1257</v>
      </c>
      <c r="X318" s="115" t="s">
        <v>772</v>
      </c>
    </row>
    <row r="319" spans="1:24">
      <c r="A319" s="157"/>
      <c r="B319" s="157">
        <v>28</v>
      </c>
      <c r="C319" s="82">
        <v>7</v>
      </c>
      <c r="D319" s="157">
        <v>1</v>
      </c>
      <c r="E319" s="157"/>
      <c r="F319" s="83" t="s">
        <v>3033</v>
      </c>
      <c r="G319" s="83">
        <v>5</v>
      </c>
      <c r="H319" s="86">
        <v>30.43</v>
      </c>
      <c r="I319" s="86">
        <v>69.790000000000006</v>
      </c>
      <c r="J319" s="86">
        <v>51.18</v>
      </c>
      <c r="K319" s="86"/>
      <c r="L319" s="117">
        <v>121.68</v>
      </c>
      <c r="M319" s="117">
        <v>242.65</v>
      </c>
      <c r="N319" s="87">
        <v>0</v>
      </c>
      <c r="O319" s="87">
        <v>0</v>
      </c>
      <c r="P319" s="87">
        <v>0</v>
      </c>
      <c r="Q319" s="87">
        <v>0</v>
      </c>
      <c r="R319" s="87">
        <f t="shared" si="8"/>
        <v>0</v>
      </c>
      <c r="S319" s="87">
        <v>0</v>
      </c>
      <c r="T319" s="87">
        <f t="shared" si="9"/>
        <v>0</v>
      </c>
      <c r="U319" s="87"/>
      <c r="V319" s="115" t="s">
        <v>1257</v>
      </c>
      <c r="W319" s="115" t="s">
        <v>1257</v>
      </c>
      <c r="X319" s="115" t="s">
        <v>772</v>
      </c>
    </row>
    <row r="320" spans="1:24">
      <c r="A320" s="157"/>
      <c r="B320" s="157">
        <v>28</v>
      </c>
      <c r="C320" s="82">
        <v>2</v>
      </c>
      <c r="D320" s="157">
        <v>1</v>
      </c>
      <c r="E320" s="157"/>
      <c r="F320" s="83" t="s">
        <v>3034</v>
      </c>
      <c r="G320" s="83">
        <v>5</v>
      </c>
      <c r="H320" s="86">
        <v>35.11</v>
      </c>
      <c r="I320" s="86">
        <v>80.53</v>
      </c>
      <c r="J320" s="86">
        <v>59.05</v>
      </c>
      <c r="K320" s="86"/>
      <c r="L320" s="117">
        <v>140.4</v>
      </c>
      <c r="M320" s="117">
        <v>279.98</v>
      </c>
      <c r="N320" s="87">
        <v>9803144.1442983821</v>
      </c>
      <c r="O320" s="87">
        <v>830267000</v>
      </c>
      <c r="P320" s="87">
        <v>272927000</v>
      </c>
      <c r="Q320" s="87">
        <v>557340000</v>
      </c>
      <c r="R320" s="87">
        <f t="shared" si="8"/>
        <v>9803144.1442983821</v>
      </c>
      <c r="S320" s="87">
        <v>830267000</v>
      </c>
      <c r="T320" s="87">
        <f t="shared" si="9"/>
        <v>19549033.458124366</v>
      </c>
      <c r="U320" s="87"/>
      <c r="V320" s="115" t="s">
        <v>1257</v>
      </c>
      <c r="W320" s="115" t="s">
        <v>1257</v>
      </c>
      <c r="X320" s="115" t="s">
        <v>772</v>
      </c>
    </row>
    <row r="321" spans="1:24">
      <c r="A321" s="157"/>
      <c r="B321" s="157">
        <v>28</v>
      </c>
      <c r="C321" s="82">
        <v>2</v>
      </c>
      <c r="D321" s="157">
        <v>1</v>
      </c>
      <c r="E321" s="157"/>
      <c r="F321" s="83" t="s">
        <v>3035</v>
      </c>
      <c r="G321" s="83">
        <v>5</v>
      </c>
      <c r="H321" s="86">
        <v>30.43</v>
      </c>
      <c r="I321" s="86">
        <v>69.790000000000006</v>
      </c>
      <c r="J321" s="86">
        <v>51.18</v>
      </c>
      <c r="K321" s="86"/>
      <c r="L321" s="117">
        <v>121.68</v>
      </c>
      <c r="M321" s="117">
        <v>242.65</v>
      </c>
      <c r="N321" s="87">
        <v>10503881.896347661</v>
      </c>
      <c r="O321" s="87">
        <v>771002000</v>
      </c>
      <c r="P321" s="87">
        <v>253445000</v>
      </c>
      <c r="Q321" s="87">
        <v>517557000</v>
      </c>
      <c r="R321" s="87">
        <f t="shared" si="8"/>
        <v>10503881.896347662</v>
      </c>
      <c r="S321" s="87">
        <v>771002000</v>
      </c>
      <c r="T321" s="87">
        <f t="shared" si="9"/>
        <v>20946473.883536819</v>
      </c>
      <c r="U321" s="87"/>
      <c r="V321" s="115" t="s">
        <v>1257</v>
      </c>
      <c r="W321" s="115" t="s">
        <v>1257</v>
      </c>
      <c r="X321" s="115" t="s">
        <v>772</v>
      </c>
    </row>
    <row r="322" spans="1:24">
      <c r="A322" s="157"/>
      <c r="B322" s="157">
        <v>28</v>
      </c>
      <c r="C322" s="82">
        <v>2</v>
      </c>
      <c r="D322" s="157">
        <v>1</v>
      </c>
      <c r="E322" s="157"/>
      <c r="F322" s="83" t="s">
        <v>3036</v>
      </c>
      <c r="G322" s="83">
        <v>5</v>
      </c>
      <c r="H322" s="86">
        <v>31.6</v>
      </c>
      <c r="I322" s="86">
        <v>72.48</v>
      </c>
      <c r="J322" s="86">
        <v>53.13</v>
      </c>
      <c r="K322" s="86"/>
      <c r="L322" s="117">
        <v>126.36</v>
      </c>
      <c r="M322" s="117">
        <v>251.97</v>
      </c>
      <c r="N322" s="87">
        <v>17056763.611829691</v>
      </c>
      <c r="O322" s="87">
        <v>1300082300</v>
      </c>
      <c r="P322" s="87">
        <v>427337052</v>
      </c>
      <c r="Q322" s="87">
        <v>872745248</v>
      </c>
      <c r="R322" s="87">
        <f t="shared" si="8"/>
        <v>17056763.611829691</v>
      </c>
      <c r="S322" s="87">
        <v>1300082300</v>
      </c>
      <c r="T322" s="87">
        <f t="shared" si="9"/>
        <v>34012288.123399235</v>
      </c>
      <c r="U322" s="87"/>
      <c r="V322" s="115" t="s">
        <v>1257</v>
      </c>
      <c r="W322" s="115" t="s">
        <v>1257</v>
      </c>
      <c r="X322" s="115" t="s">
        <v>772</v>
      </c>
    </row>
    <row r="323" spans="1:24">
      <c r="A323" s="157"/>
      <c r="B323" s="157">
        <v>28</v>
      </c>
      <c r="C323" s="82">
        <v>2</v>
      </c>
      <c r="D323" s="157">
        <v>1</v>
      </c>
      <c r="E323" s="157"/>
      <c r="F323" s="83" t="s">
        <v>3037</v>
      </c>
      <c r="G323" s="83">
        <v>5</v>
      </c>
      <c r="H323" s="86">
        <v>31.6</v>
      </c>
      <c r="I323" s="86">
        <v>72.48</v>
      </c>
      <c r="J323" s="86">
        <v>53.13</v>
      </c>
      <c r="K323" s="86"/>
      <c r="L323" s="117">
        <v>126.36</v>
      </c>
      <c r="M323" s="117">
        <v>251.97</v>
      </c>
      <c r="N323" s="87">
        <v>11504557.311525673</v>
      </c>
      <c r="O323" s="87">
        <v>876888000</v>
      </c>
      <c r="P323" s="87">
        <v>288252000</v>
      </c>
      <c r="Q323" s="87">
        <v>588636000</v>
      </c>
      <c r="R323" s="87">
        <f t="shared" ref="R323:R386" si="10">S323/(M323*0.3025)</f>
        <v>11504557.311525675</v>
      </c>
      <c r="S323" s="87">
        <v>876888000</v>
      </c>
      <c r="T323" s="87">
        <f t="shared" ref="T323:T386" si="11">S323/(L323*0.3025)</f>
        <v>22940830.213557485</v>
      </c>
      <c r="U323" s="87"/>
      <c r="V323" s="115" t="s">
        <v>1257</v>
      </c>
      <c r="W323" s="115" t="s">
        <v>1257</v>
      </c>
      <c r="X323" s="115" t="s">
        <v>772</v>
      </c>
    </row>
    <row r="324" spans="1:24">
      <c r="A324" s="157"/>
      <c r="B324" s="157">
        <v>28</v>
      </c>
      <c r="C324" s="82">
        <v>2</v>
      </c>
      <c r="D324" s="157">
        <v>1</v>
      </c>
      <c r="E324" s="157"/>
      <c r="F324" s="83" t="s">
        <v>3038</v>
      </c>
      <c r="G324" s="83">
        <v>5</v>
      </c>
      <c r="H324" s="86">
        <v>30.43</v>
      </c>
      <c r="I324" s="86">
        <v>69.790000000000006</v>
      </c>
      <c r="J324" s="86">
        <v>51.18</v>
      </c>
      <c r="K324" s="86"/>
      <c r="L324" s="117">
        <v>121.68</v>
      </c>
      <c r="M324" s="117">
        <v>242.65</v>
      </c>
      <c r="N324" s="87">
        <v>11504254.844494244</v>
      </c>
      <c r="O324" s="87">
        <v>844431000</v>
      </c>
      <c r="P324" s="87">
        <v>277583000</v>
      </c>
      <c r="Q324" s="87">
        <v>566848000</v>
      </c>
      <c r="R324" s="87">
        <f t="shared" si="10"/>
        <v>11504254.844494248</v>
      </c>
      <c r="S324" s="87">
        <v>844431000</v>
      </c>
      <c r="T324" s="87">
        <f t="shared" si="11"/>
        <v>22941382.626697313</v>
      </c>
      <c r="U324" s="87"/>
      <c r="V324" s="115" t="s">
        <v>1257</v>
      </c>
      <c r="W324" s="115" t="s">
        <v>1257</v>
      </c>
      <c r="X324" s="115" t="s">
        <v>772</v>
      </c>
    </row>
    <row r="325" spans="1:24">
      <c r="A325" s="157"/>
      <c r="B325" s="157">
        <v>28</v>
      </c>
      <c r="C325" s="82">
        <v>2</v>
      </c>
      <c r="D325" s="157">
        <v>1</v>
      </c>
      <c r="E325" s="157"/>
      <c r="F325" s="83" t="s">
        <v>3039</v>
      </c>
      <c r="G325" s="83">
        <v>5</v>
      </c>
      <c r="H325" s="86">
        <v>35.11</v>
      </c>
      <c r="I325" s="86">
        <v>80.53</v>
      </c>
      <c r="J325" s="86">
        <v>59.05</v>
      </c>
      <c r="K325" s="86"/>
      <c r="L325" s="117">
        <v>140.4</v>
      </c>
      <c r="M325" s="117">
        <v>279.98</v>
      </c>
      <c r="N325" s="87">
        <v>11803782.914836302</v>
      </c>
      <c r="O325" s="87">
        <v>999709000</v>
      </c>
      <c r="P325" s="87">
        <v>328626000</v>
      </c>
      <c r="Q325" s="87">
        <v>671083000</v>
      </c>
      <c r="R325" s="87">
        <f t="shared" si="10"/>
        <v>11803782.914836302</v>
      </c>
      <c r="S325" s="87">
        <v>999709000</v>
      </c>
      <c r="T325" s="87">
        <f t="shared" si="11"/>
        <v>23538626.356808174</v>
      </c>
      <c r="U325" s="87"/>
      <c r="V325" s="115" t="s">
        <v>1257</v>
      </c>
      <c r="W325" s="115" t="s">
        <v>1257</v>
      </c>
      <c r="X325" s="115" t="s">
        <v>772</v>
      </c>
    </row>
    <row r="326" spans="1:24">
      <c r="A326" s="157"/>
      <c r="B326" s="157">
        <v>28</v>
      </c>
      <c r="C326" s="82">
        <v>2</v>
      </c>
      <c r="D326" s="157">
        <v>1</v>
      </c>
      <c r="E326" s="157"/>
      <c r="F326" s="83" t="s">
        <v>3040</v>
      </c>
      <c r="G326" s="83">
        <v>5</v>
      </c>
      <c r="H326" s="86">
        <v>30.43</v>
      </c>
      <c r="I326" s="86">
        <v>69.790000000000006</v>
      </c>
      <c r="J326" s="86">
        <v>51.18</v>
      </c>
      <c r="K326" s="86"/>
      <c r="L326" s="117">
        <v>121.68</v>
      </c>
      <c r="M326" s="117">
        <v>242.65</v>
      </c>
      <c r="N326" s="87">
        <v>12404589.135458512</v>
      </c>
      <c r="O326" s="87">
        <v>910517000</v>
      </c>
      <c r="P326" s="87">
        <v>299306000</v>
      </c>
      <c r="Q326" s="87">
        <v>611211000</v>
      </c>
      <c r="R326" s="87">
        <f t="shared" si="10"/>
        <v>12404589.135458514</v>
      </c>
      <c r="S326" s="87">
        <v>910517000</v>
      </c>
      <c r="T326" s="87">
        <f t="shared" si="11"/>
        <v>24736797.778755821</v>
      </c>
      <c r="U326" s="87"/>
      <c r="V326" s="115" t="s">
        <v>1257</v>
      </c>
      <c r="W326" s="115" t="s">
        <v>1257</v>
      </c>
      <c r="X326" s="115" t="s">
        <v>772</v>
      </c>
    </row>
    <row r="327" spans="1:24">
      <c r="A327" s="157"/>
      <c r="B327" s="157">
        <v>28</v>
      </c>
      <c r="C327" s="82">
        <v>2</v>
      </c>
      <c r="D327" s="157">
        <v>1</v>
      </c>
      <c r="E327" s="157"/>
      <c r="F327" s="83" t="s">
        <v>3041</v>
      </c>
      <c r="G327" s="83">
        <v>5</v>
      </c>
      <c r="H327" s="86">
        <v>31.6</v>
      </c>
      <c r="I327" s="86">
        <v>72.48</v>
      </c>
      <c r="J327" s="86">
        <v>53.13</v>
      </c>
      <c r="K327" s="86"/>
      <c r="L327" s="117">
        <v>126.36</v>
      </c>
      <c r="M327" s="117">
        <v>251.97</v>
      </c>
      <c r="N327" s="87">
        <v>17606973.413140811</v>
      </c>
      <c r="O327" s="87">
        <v>1342019800</v>
      </c>
      <c r="P327" s="87">
        <v>441121908</v>
      </c>
      <c r="Q327" s="87">
        <v>900897892</v>
      </c>
      <c r="R327" s="87">
        <f t="shared" si="10"/>
        <v>17606973.413140815</v>
      </c>
      <c r="S327" s="87">
        <v>1342019800</v>
      </c>
      <c r="T327" s="87">
        <f t="shared" si="11"/>
        <v>35109441.998330884</v>
      </c>
      <c r="U327" s="87"/>
      <c r="V327" s="115" t="s">
        <v>1257</v>
      </c>
      <c r="W327" s="115" t="s">
        <v>1257</v>
      </c>
      <c r="X327" s="115" t="s">
        <v>772</v>
      </c>
    </row>
    <row r="328" spans="1:24">
      <c r="A328" s="157"/>
      <c r="B328" s="157">
        <v>28</v>
      </c>
      <c r="C328" s="82">
        <v>2</v>
      </c>
      <c r="D328" s="157">
        <v>2</v>
      </c>
      <c r="E328" s="157"/>
      <c r="F328" s="83" t="s">
        <v>3042</v>
      </c>
      <c r="G328" s="83">
        <v>5</v>
      </c>
      <c r="H328" s="86">
        <v>32.24</v>
      </c>
      <c r="I328" s="86">
        <v>73.959999999999994</v>
      </c>
      <c r="J328" s="86">
        <v>54.22</v>
      </c>
      <c r="K328" s="86"/>
      <c r="L328" s="117">
        <v>128.93</v>
      </c>
      <c r="M328" s="117">
        <v>257.11</v>
      </c>
      <c r="N328" s="87">
        <v>7102481.4603261752</v>
      </c>
      <c r="O328" s="87">
        <v>552401000</v>
      </c>
      <c r="P328" s="87">
        <v>181586000</v>
      </c>
      <c r="Q328" s="87">
        <v>370815000</v>
      </c>
      <c r="R328" s="87">
        <f t="shared" si="10"/>
        <v>7102481.4603261752</v>
      </c>
      <c r="S328" s="87">
        <v>552401000</v>
      </c>
      <c r="T328" s="87">
        <f t="shared" si="11"/>
        <v>14163647.004300494</v>
      </c>
      <c r="U328" s="87"/>
      <c r="V328" s="115" t="s">
        <v>1257</v>
      </c>
      <c r="W328" s="115" t="s">
        <v>1257</v>
      </c>
      <c r="X328" s="115" t="s">
        <v>772</v>
      </c>
    </row>
    <row r="329" spans="1:24">
      <c r="A329" s="157"/>
      <c r="B329" s="157">
        <v>28</v>
      </c>
      <c r="C329" s="82">
        <v>2</v>
      </c>
      <c r="D329" s="157">
        <v>2</v>
      </c>
      <c r="E329" s="157"/>
      <c r="F329" s="83" t="s">
        <v>3043</v>
      </c>
      <c r="G329" s="83">
        <v>5</v>
      </c>
      <c r="H329" s="86">
        <v>31.07</v>
      </c>
      <c r="I329" s="86">
        <v>71.27</v>
      </c>
      <c r="J329" s="86">
        <v>52.26</v>
      </c>
      <c r="K329" s="86"/>
      <c r="L329" s="117">
        <v>124.25</v>
      </c>
      <c r="M329" s="117">
        <v>247.78</v>
      </c>
      <c r="N329" s="87">
        <v>7102288.1535139484</v>
      </c>
      <c r="O329" s="87">
        <v>532341000</v>
      </c>
      <c r="P329" s="87">
        <v>174992000</v>
      </c>
      <c r="Q329" s="87">
        <v>357349000</v>
      </c>
      <c r="R329" s="87">
        <f t="shared" si="10"/>
        <v>7102288.1535139475</v>
      </c>
      <c r="S329" s="87">
        <v>532341000</v>
      </c>
      <c r="T329" s="87">
        <f t="shared" si="11"/>
        <v>14163420.190564876</v>
      </c>
      <c r="U329" s="87"/>
      <c r="V329" s="115" t="s">
        <v>1257</v>
      </c>
      <c r="W329" s="115" t="s">
        <v>1257</v>
      </c>
      <c r="X329" s="115" t="s">
        <v>772</v>
      </c>
    </row>
    <row r="330" spans="1:24">
      <c r="A330" s="157"/>
      <c r="B330" s="157">
        <v>28</v>
      </c>
      <c r="C330" s="82">
        <v>2</v>
      </c>
      <c r="D330" s="157">
        <v>2</v>
      </c>
      <c r="E330" s="157"/>
      <c r="F330" s="83" t="s">
        <v>3044</v>
      </c>
      <c r="G330" s="83">
        <v>5</v>
      </c>
      <c r="H330" s="86">
        <v>35.75</v>
      </c>
      <c r="I330" s="86">
        <v>82</v>
      </c>
      <c r="J330" s="86">
        <v>60.13</v>
      </c>
      <c r="K330" s="86"/>
      <c r="L330" s="117">
        <v>142.97</v>
      </c>
      <c r="M330" s="117">
        <v>285.10000000000002</v>
      </c>
      <c r="N330" s="87">
        <v>7102486.8757083928</v>
      </c>
      <c r="O330" s="87">
        <v>612538000</v>
      </c>
      <c r="P330" s="87">
        <v>201355000</v>
      </c>
      <c r="Q330" s="87">
        <v>411183000</v>
      </c>
      <c r="R330" s="87">
        <f t="shared" si="10"/>
        <v>7102486.8757083928</v>
      </c>
      <c r="S330" s="87">
        <v>612538000</v>
      </c>
      <c r="T330" s="87">
        <f t="shared" si="11"/>
        <v>14163244.095016178</v>
      </c>
      <c r="U330" s="87"/>
      <c r="V330" s="115" t="s">
        <v>1257</v>
      </c>
      <c r="W330" s="115" t="s">
        <v>1257</v>
      </c>
      <c r="X330" s="115" t="s">
        <v>772</v>
      </c>
    </row>
    <row r="331" spans="1:24">
      <c r="A331" s="157"/>
      <c r="B331" s="157">
        <v>28</v>
      </c>
      <c r="C331" s="82">
        <v>2</v>
      </c>
      <c r="D331" s="157">
        <v>2</v>
      </c>
      <c r="E331" s="157"/>
      <c r="F331" s="83" t="s">
        <v>3045</v>
      </c>
      <c r="G331" s="83">
        <v>5</v>
      </c>
      <c r="H331" s="86">
        <v>31.07</v>
      </c>
      <c r="I331" s="86">
        <v>71.27</v>
      </c>
      <c r="J331" s="86">
        <v>52.26</v>
      </c>
      <c r="K331" s="86"/>
      <c r="L331" s="117">
        <v>124.25</v>
      </c>
      <c r="M331" s="117">
        <v>247.78</v>
      </c>
      <c r="N331" s="87">
        <v>7302345.6558704115</v>
      </c>
      <c r="O331" s="87">
        <v>547336000</v>
      </c>
      <c r="P331" s="87">
        <v>179921000</v>
      </c>
      <c r="Q331" s="87">
        <v>367415000</v>
      </c>
      <c r="R331" s="87">
        <f t="shared" si="10"/>
        <v>7302345.6558704097</v>
      </c>
      <c r="S331" s="87">
        <v>547336000</v>
      </c>
      <c r="T331" s="87">
        <f t="shared" si="11"/>
        <v>14562375.908342618</v>
      </c>
      <c r="U331" s="87"/>
      <c r="V331" s="115" t="s">
        <v>1257</v>
      </c>
      <c r="W331" s="115" t="s">
        <v>1257</v>
      </c>
      <c r="X331" s="115" t="s">
        <v>772</v>
      </c>
    </row>
    <row r="332" spans="1:24">
      <c r="A332" s="157"/>
      <c r="B332" s="157">
        <v>28</v>
      </c>
      <c r="C332" s="82">
        <v>2</v>
      </c>
      <c r="D332" s="157">
        <v>2</v>
      </c>
      <c r="E332" s="157"/>
      <c r="F332" s="83" t="s">
        <v>3046</v>
      </c>
      <c r="G332" s="83">
        <v>5</v>
      </c>
      <c r="H332" s="86">
        <v>32.24</v>
      </c>
      <c r="I332" s="86">
        <v>73.95</v>
      </c>
      <c r="J332" s="86">
        <v>54.22</v>
      </c>
      <c r="K332" s="86"/>
      <c r="L332" s="117">
        <v>128.93</v>
      </c>
      <c r="M332" s="117">
        <v>257.10000000000002</v>
      </c>
      <c r="N332" s="87">
        <v>7602945.7618510341</v>
      </c>
      <c r="O332" s="87">
        <v>591302000</v>
      </c>
      <c r="P332" s="87">
        <v>194374000</v>
      </c>
      <c r="Q332" s="87">
        <v>396928000</v>
      </c>
      <c r="R332" s="87">
        <f t="shared" si="10"/>
        <v>7602945.7618510341</v>
      </c>
      <c r="S332" s="87">
        <v>591302000</v>
      </c>
      <c r="T332" s="87">
        <f t="shared" si="11"/>
        <v>15161074.655796951</v>
      </c>
      <c r="U332" s="87"/>
      <c r="V332" s="115" t="s">
        <v>1257</v>
      </c>
      <c r="W332" s="115" t="s">
        <v>1257</v>
      </c>
      <c r="X332" s="115" t="s">
        <v>772</v>
      </c>
    </row>
    <row r="333" spans="1:24">
      <c r="A333" s="157"/>
      <c r="B333" s="157">
        <v>28</v>
      </c>
      <c r="C333" s="82">
        <v>2</v>
      </c>
      <c r="D333" s="157">
        <v>2</v>
      </c>
      <c r="E333" s="157"/>
      <c r="F333" s="83" t="s">
        <v>3047</v>
      </c>
      <c r="G333" s="83">
        <v>5</v>
      </c>
      <c r="H333" s="86">
        <v>32.67</v>
      </c>
      <c r="I333" s="86">
        <v>74.94</v>
      </c>
      <c r="J333" s="86">
        <v>54.95</v>
      </c>
      <c r="K333" s="86"/>
      <c r="L333" s="117">
        <v>130.65</v>
      </c>
      <c r="M333" s="117">
        <v>260.54000000000002</v>
      </c>
      <c r="N333" s="87">
        <v>11603554.473956507</v>
      </c>
      <c r="O333" s="87">
        <v>914515000</v>
      </c>
      <c r="P333" s="87">
        <v>300621000</v>
      </c>
      <c r="Q333" s="87">
        <v>613894000</v>
      </c>
      <c r="R333" s="87">
        <f t="shared" si="10"/>
        <v>11603554.473956507</v>
      </c>
      <c r="S333" s="87">
        <v>914515000</v>
      </c>
      <c r="T333" s="87">
        <f t="shared" si="11"/>
        <v>23139610.27665234</v>
      </c>
      <c r="U333" s="87"/>
      <c r="V333" s="115" t="s">
        <v>1257</v>
      </c>
      <c r="W333" s="115" t="s">
        <v>1257</v>
      </c>
      <c r="X333" s="115" t="s">
        <v>772</v>
      </c>
    </row>
    <row r="334" spans="1:24">
      <c r="A334" s="157"/>
      <c r="B334" s="157">
        <v>28</v>
      </c>
      <c r="C334" s="82">
        <v>2</v>
      </c>
      <c r="D334" s="157">
        <v>2</v>
      </c>
      <c r="E334" s="157"/>
      <c r="F334" s="83" t="s">
        <v>3048</v>
      </c>
      <c r="G334" s="83">
        <v>5</v>
      </c>
      <c r="H334" s="86">
        <v>35.11</v>
      </c>
      <c r="I334" s="86">
        <v>80.53</v>
      </c>
      <c r="J334" s="86">
        <v>59.05</v>
      </c>
      <c r="K334" s="86"/>
      <c r="L334" s="117">
        <v>140.4</v>
      </c>
      <c r="M334" s="117">
        <v>279.98</v>
      </c>
      <c r="N334" s="87">
        <v>9703113.3864933681</v>
      </c>
      <c r="O334" s="87">
        <v>821795000</v>
      </c>
      <c r="P334" s="87">
        <v>270142000</v>
      </c>
      <c r="Q334" s="87">
        <v>551653000</v>
      </c>
      <c r="R334" s="87">
        <f t="shared" si="10"/>
        <v>9703113.3864933681</v>
      </c>
      <c r="S334" s="87">
        <v>821795000</v>
      </c>
      <c r="T334" s="87">
        <f t="shared" si="11"/>
        <v>19349556.167737983</v>
      </c>
      <c r="U334" s="87"/>
      <c r="V334" s="115" t="s">
        <v>1257</v>
      </c>
      <c r="W334" s="115" t="s">
        <v>1257</v>
      </c>
      <c r="X334" s="115" t="s">
        <v>772</v>
      </c>
    </row>
    <row r="335" spans="1:24">
      <c r="A335" s="157"/>
      <c r="B335" s="157">
        <v>28</v>
      </c>
      <c r="C335" s="82">
        <v>2</v>
      </c>
      <c r="D335" s="157">
        <v>2</v>
      </c>
      <c r="E335" s="157"/>
      <c r="F335" s="83" t="s">
        <v>3049</v>
      </c>
      <c r="G335" s="83">
        <v>5</v>
      </c>
      <c r="H335" s="86">
        <v>30.42</v>
      </c>
      <c r="I335" s="86">
        <v>69.790000000000006</v>
      </c>
      <c r="J335" s="86">
        <v>51.18</v>
      </c>
      <c r="K335" s="86"/>
      <c r="L335" s="117">
        <v>121.68</v>
      </c>
      <c r="M335" s="117">
        <v>242.65</v>
      </c>
      <c r="N335" s="87">
        <v>8703213.314419128</v>
      </c>
      <c r="O335" s="87">
        <v>638830000</v>
      </c>
      <c r="P335" s="87">
        <v>209997000</v>
      </c>
      <c r="Q335" s="87">
        <v>428833000</v>
      </c>
      <c r="R335" s="87">
        <f t="shared" si="10"/>
        <v>8703213.3144191299</v>
      </c>
      <c r="S335" s="87">
        <v>638830000</v>
      </c>
      <c r="T335" s="87">
        <f t="shared" si="11"/>
        <v>17355643.579419803</v>
      </c>
      <c r="U335" s="87"/>
      <c r="V335" s="115" t="s">
        <v>1257</v>
      </c>
      <c r="W335" s="115" t="s">
        <v>1257</v>
      </c>
      <c r="X335" s="115" t="s">
        <v>772</v>
      </c>
    </row>
    <row r="336" spans="1:24">
      <c r="A336" s="157"/>
      <c r="B336" s="157">
        <v>28</v>
      </c>
      <c r="C336" s="82">
        <v>2</v>
      </c>
      <c r="D336" s="157">
        <v>2</v>
      </c>
      <c r="E336" s="157"/>
      <c r="F336" s="83" t="s">
        <v>3050</v>
      </c>
      <c r="G336" s="83">
        <v>5</v>
      </c>
      <c r="H336" s="86">
        <v>31.59</v>
      </c>
      <c r="I336" s="86">
        <v>72.48</v>
      </c>
      <c r="J336" s="86">
        <v>53.13</v>
      </c>
      <c r="K336" s="86"/>
      <c r="L336" s="117">
        <v>126.36</v>
      </c>
      <c r="M336" s="117">
        <v>251.97</v>
      </c>
      <c r="N336" s="87">
        <v>8203246.0246316865</v>
      </c>
      <c r="O336" s="87">
        <v>625259000</v>
      </c>
      <c r="P336" s="87">
        <v>205536000</v>
      </c>
      <c r="Q336" s="87">
        <v>419723000</v>
      </c>
      <c r="R336" s="87">
        <f t="shared" si="10"/>
        <v>8203246.0246316884</v>
      </c>
      <c r="S336" s="87">
        <v>625259000</v>
      </c>
      <c r="T336" s="87">
        <f t="shared" si="11"/>
        <v>16357802.317398276</v>
      </c>
      <c r="U336" s="87"/>
      <c r="V336" s="115" t="s">
        <v>1257</v>
      </c>
      <c r="W336" s="115" t="s">
        <v>1257</v>
      </c>
      <c r="X336" s="115" t="s">
        <v>772</v>
      </c>
    </row>
    <row r="337" spans="1:24">
      <c r="A337" s="157"/>
      <c r="B337" s="157">
        <v>28</v>
      </c>
      <c r="C337" s="82">
        <v>2</v>
      </c>
      <c r="D337" s="157">
        <v>2</v>
      </c>
      <c r="E337" s="157"/>
      <c r="F337" s="83" t="s">
        <v>3051</v>
      </c>
      <c r="G337" s="83">
        <v>5</v>
      </c>
      <c r="H337" s="86">
        <v>20.45</v>
      </c>
      <c r="I337" s="86">
        <v>46.9</v>
      </c>
      <c r="J337" s="86">
        <v>34.380000000000003</v>
      </c>
      <c r="K337" s="86"/>
      <c r="L337" s="117">
        <v>81.77</v>
      </c>
      <c r="M337" s="117">
        <v>163.05000000000001</v>
      </c>
      <c r="N337" s="87">
        <v>7402262.1464287434</v>
      </c>
      <c r="O337" s="87">
        <v>365099000</v>
      </c>
      <c r="P337" s="87">
        <v>120016000</v>
      </c>
      <c r="Q337" s="87">
        <v>245083000</v>
      </c>
      <c r="R337" s="87">
        <f t="shared" si="10"/>
        <v>7402262.1464287434</v>
      </c>
      <c r="S337" s="87">
        <v>365099000</v>
      </c>
      <c r="T337" s="87">
        <f t="shared" si="11"/>
        <v>14760166.845728343</v>
      </c>
      <c r="U337" s="87"/>
      <c r="V337" s="115" t="s">
        <v>1257</v>
      </c>
      <c r="W337" s="115" t="s">
        <v>1257</v>
      </c>
      <c r="X337" s="115" t="s">
        <v>772</v>
      </c>
    </row>
    <row r="338" spans="1:24">
      <c r="A338" s="157"/>
      <c r="B338" s="157">
        <v>28</v>
      </c>
      <c r="C338" s="82">
        <v>1</v>
      </c>
      <c r="D338" s="157">
        <v>3</v>
      </c>
      <c r="E338" s="157"/>
      <c r="F338" s="83" t="s">
        <v>3052</v>
      </c>
      <c r="G338" s="83">
        <v>5</v>
      </c>
      <c r="H338" s="86">
        <v>32.24</v>
      </c>
      <c r="I338" s="86">
        <v>49.55</v>
      </c>
      <c r="J338" s="86">
        <v>54.21</v>
      </c>
      <c r="K338" s="86"/>
      <c r="L338" s="117">
        <v>128.93</v>
      </c>
      <c r="M338" s="117">
        <v>232.69</v>
      </c>
      <c r="N338" s="87">
        <v>4608507.9677178413</v>
      </c>
      <c r="O338" s="87">
        <v>324387000</v>
      </c>
      <c r="P338" s="87">
        <v>114417991.17669076</v>
      </c>
      <c r="Q338" s="87">
        <v>209969008.82330924</v>
      </c>
      <c r="R338" s="87">
        <f t="shared" si="10"/>
        <v>4608507.9677178413</v>
      </c>
      <c r="S338" s="87">
        <v>324387000</v>
      </c>
      <c r="T338" s="87">
        <f t="shared" si="11"/>
        <v>8317332.8085648371</v>
      </c>
      <c r="U338" s="87"/>
      <c r="V338" s="115" t="s">
        <v>1257</v>
      </c>
      <c r="W338" s="115" t="s">
        <v>1257</v>
      </c>
      <c r="X338" s="115" t="s">
        <v>772</v>
      </c>
    </row>
    <row r="339" spans="1:24">
      <c r="A339" s="157"/>
      <c r="B339" s="157">
        <v>28</v>
      </c>
      <c r="C339" s="82">
        <v>1</v>
      </c>
      <c r="D339" s="157">
        <v>3</v>
      </c>
      <c r="E339" s="157"/>
      <c r="F339" s="83" t="s">
        <v>3053</v>
      </c>
      <c r="G339" s="83">
        <v>5</v>
      </c>
      <c r="H339" s="86">
        <v>31.07</v>
      </c>
      <c r="I339" s="86">
        <v>47.75</v>
      </c>
      <c r="J339" s="86">
        <v>52.26</v>
      </c>
      <c r="K339" s="86"/>
      <c r="L339" s="117">
        <v>124.25</v>
      </c>
      <c r="M339" s="117">
        <v>224.26</v>
      </c>
      <c r="N339" s="87">
        <v>4608169.5316755269</v>
      </c>
      <c r="O339" s="87">
        <v>312612000</v>
      </c>
      <c r="P339" s="87">
        <v>110264705.60696837</v>
      </c>
      <c r="Q339" s="87">
        <v>202347294.39303163</v>
      </c>
      <c r="R339" s="87">
        <f t="shared" si="10"/>
        <v>4608169.5316755269</v>
      </c>
      <c r="S339" s="87">
        <v>312612000</v>
      </c>
      <c r="T339" s="87">
        <f t="shared" si="11"/>
        <v>8317328.7659843359</v>
      </c>
      <c r="U339" s="87"/>
      <c r="V339" s="115" t="s">
        <v>1257</v>
      </c>
      <c r="W339" s="115" t="s">
        <v>1257</v>
      </c>
      <c r="X339" s="115" t="s">
        <v>772</v>
      </c>
    </row>
    <row r="340" spans="1:24">
      <c r="A340" s="157"/>
      <c r="B340" s="157">
        <v>28</v>
      </c>
      <c r="C340" s="82">
        <v>1</v>
      </c>
      <c r="D340" s="157">
        <v>3</v>
      </c>
      <c r="E340" s="157"/>
      <c r="F340" s="83" t="s">
        <v>3054</v>
      </c>
      <c r="G340" s="83">
        <v>5</v>
      </c>
      <c r="H340" s="86">
        <v>35.75</v>
      </c>
      <c r="I340" s="86">
        <v>54.94</v>
      </c>
      <c r="J340" s="86">
        <v>60.13</v>
      </c>
      <c r="K340" s="86"/>
      <c r="L340" s="117">
        <v>142.97</v>
      </c>
      <c r="M340" s="117">
        <v>258.04000000000002</v>
      </c>
      <c r="N340" s="87">
        <v>4608318.7820198294</v>
      </c>
      <c r="O340" s="87">
        <v>359712000</v>
      </c>
      <c r="P340" s="87">
        <v>126877847.88585788</v>
      </c>
      <c r="Q340" s="87">
        <v>232834152.11414212</v>
      </c>
      <c r="R340" s="87">
        <f t="shared" si="10"/>
        <v>4608318.7820198284</v>
      </c>
      <c r="S340" s="87">
        <v>359712000</v>
      </c>
      <c r="T340" s="87">
        <f t="shared" si="11"/>
        <v>8317343.3483415879</v>
      </c>
      <c r="U340" s="87"/>
      <c r="V340" s="115" t="s">
        <v>1257</v>
      </c>
      <c r="W340" s="115" t="s">
        <v>1257</v>
      </c>
      <c r="X340" s="115" t="s">
        <v>772</v>
      </c>
    </row>
    <row r="341" spans="1:24">
      <c r="A341" s="157"/>
      <c r="B341" s="157">
        <v>28</v>
      </c>
      <c r="C341" s="82">
        <v>1</v>
      </c>
      <c r="D341" s="157">
        <v>3</v>
      </c>
      <c r="E341" s="157"/>
      <c r="F341" s="83" t="s">
        <v>3055</v>
      </c>
      <c r="G341" s="83">
        <v>5</v>
      </c>
      <c r="H341" s="86">
        <v>31.07</v>
      </c>
      <c r="I341" s="86">
        <v>47.75</v>
      </c>
      <c r="J341" s="86">
        <v>52.26</v>
      </c>
      <c r="K341" s="86"/>
      <c r="L341" s="117">
        <v>124.25</v>
      </c>
      <c r="M341" s="117">
        <v>224.26</v>
      </c>
      <c r="N341" s="87">
        <v>4608169.5316755269</v>
      </c>
      <c r="O341" s="87">
        <v>312612000</v>
      </c>
      <c r="P341" s="87">
        <v>110264705.60696837</v>
      </c>
      <c r="Q341" s="87">
        <v>202347294.39303163</v>
      </c>
      <c r="R341" s="87">
        <f t="shared" si="10"/>
        <v>4608169.5316755269</v>
      </c>
      <c r="S341" s="87">
        <v>312612000</v>
      </c>
      <c r="T341" s="87">
        <f t="shared" si="11"/>
        <v>8317328.7659843359</v>
      </c>
      <c r="U341" s="87"/>
      <c r="V341" s="115" t="s">
        <v>1257</v>
      </c>
      <c r="W341" s="115" t="s">
        <v>1257</v>
      </c>
      <c r="X341" s="115" t="s">
        <v>772</v>
      </c>
    </row>
    <row r="342" spans="1:24">
      <c r="A342" s="157"/>
      <c r="B342" s="157">
        <v>28</v>
      </c>
      <c r="C342" s="82">
        <v>1</v>
      </c>
      <c r="D342" s="157">
        <v>3</v>
      </c>
      <c r="E342" s="157"/>
      <c r="F342" s="83" t="s">
        <v>3056</v>
      </c>
      <c r="G342" s="83">
        <v>5</v>
      </c>
      <c r="H342" s="86">
        <v>32.74</v>
      </c>
      <c r="I342" s="86">
        <v>50.33</v>
      </c>
      <c r="J342" s="86">
        <v>55.08</v>
      </c>
      <c r="K342" s="86"/>
      <c r="L342" s="117">
        <v>130.96</v>
      </c>
      <c r="M342" s="117">
        <v>236.37</v>
      </c>
      <c r="N342" s="87">
        <v>5060660.9542330503</v>
      </c>
      <c r="O342" s="87">
        <v>361847000</v>
      </c>
      <c r="P342" s="87">
        <v>127630906.45837232</v>
      </c>
      <c r="Q342" s="87">
        <v>234216093.54162768</v>
      </c>
      <c r="R342" s="87">
        <f t="shared" si="10"/>
        <v>5060660.9542330503</v>
      </c>
      <c r="S342" s="87">
        <v>361847000</v>
      </c>
      <c r="T342" s="87">
        <f t="shared" si="11"/>
        <v>9133998.3945637308</v>
      </c>
      <c r="U342" s="87"/>
      <c r="V342" s="115" t="s">
        <v>1257</v>
      </c>
      <c r="W342" s="115" t="s">
        <v>1257</v>
      </c>
      <c r="X342" s="115" t="s">
        <v>772</v>
      </c>
    </row>
    <row r="343" spans="1:24">
      <c r="A343" s="157"/>
      <c r="B343" s="157">
        <v>28</v>
      </c>
      <c r="C343" s="82">
        <v>1</v>
      </c>
      <c r="D343" s="157">
        <v>3</v>
      </c>
      <c r="E343" s="157"/>
      <c r="F343" s="83" t="s">
        <v>3057</v>
      </c>
      <c r="G343" s="83">
        <v>5</v>
      </c>
      <c r="H343" s="86">
        <v>32.82</v>
      </c>
      <c r="I343" s="86">
        <v>50.45</v>
      </c>
      <c r="J343" s="86">
        <v>55.21</v>
      </c>
      <c r="K343" s="86"/>
      <c r="L343" s="117">
        <v>131.27000000000001</v>
      </c>
      <c r="M343" s="117">
        <v>236.93</v>
      </c>
      <c r="N343" s="87">
        <v>4630778.069192945</v>
      </c>
      <c r="O343" s="87">
        <v>331894000</v>
      </c>
      <c r="P343" s="87">
        <v>117065865.04267001</v>
      </c>
      <c r="Q343" s="87">
        <v>214828134.95732999</v>
      </c>
      <c r="R343" s="87">
        <f t="shared" si="10"/>
        <v>4630778.069192945</v>
      </c>
      <c r="S343" s="87">
        <v>331894000</v>
      </c>
      <c r="T343" s="87">
        <f t="shared" si="11"/>
        <v>8358118.747115748</v>
      </c>
      <c r="U343" s="87"/>
      <c r="V343" s="115" t="s">
        <v>1257</v>
      </c>
      <c r="W343" s="115" t="s">
        <v>1257</v>
      </c>
      <c r="X343" s="115" t="s">
        <v>772</v>
      </c>
    </row>
    <row r="344" spans="1:24">
      <c r="A344" s="157"/>
      <c r="B344" s="157">
        <v>28</v>
      </c>
      <c r="C344" s="82">
        <v>1</v>
      </c>
      <c r="D344" s="157">
        <v>3</v>
      </c>
      <c r="E344" s="157"/>
      <c r="F344" s="83" t="s">
        <v>3058</v>
      </c>
      <c r="G344" s="83">
        <v>5</v>
      </c>
      <c r="H344" s="86">
        <v>24.05</v>
      </c>
      <c r="I344" s="86">
        <v>36.950000000000003</v>
      </c>
      <c r="J344" s="86">
        <v>40.450000000000003</v>
      </c>
      <c r="K344" s="86"/>
      <c r="L344" s="117">
        <v>96.17</v>
      </c>
      <c r="M344" s="117">
        <v>173.57</v>
      </c>
      <c r="N344" s="87">
        <v>4630879.8650793238</v>
      </c>
      <c r="O344" s="87">
        <v>243144000</v>
      </c>
      <c r="P344" s="87">
        <v>85761907.988499224</v>
      </c>
      <c r="Q344" s="87">
        <v>157382092.01150078</v>
      </c>
      <c r="R344" s="87">
        <f t="shared" si="10"/>
        <v>4630879.8650793238</v>
      </c>
      <c r="S344" s="87">
        <v>243144000</v>
      </c>
      <c r="T344" s="87">
        <f t="shared" si="11"/>
        <v>8357926.7773923073</v>
      </c>
      <c r="U344" s="87"/>
      <c r="V344" s="115" t="s">
        <v>1257</v>
      </c>
      <c r="W344" s="115" t="s">
        <v>1257</v>
      </c>
      <c r="X344" s="115" t="s">
        <v>772</v>
      </c>
    </row>
    <row r="345" spans="1:24">
      <c r="A345" s="157"/>
      <c r="B345" s="157">
        <v>28</v>
      </c>
      <c r="C345" s="82">
        <v>1</v>
      </c>
      <c r="D345" s="157">
        <v>3</v>
      </c>
      <c r="E345" s="157"/>
      <c r="F345" s="83" t="s">
        <v>3059</v>
      </c>
      <c r="G345" s="83">
        <v>5</v>
      </c>
      <c r="H345" s="86">
        <v>20.2</v>
      </c>
      <c r="I345" s="86">
        <v>31.03</v>
      </c>
      <c r="J345" s="86">
        <v>33.97</v>
      </c>
      <c r="K345" s="86"/>
      <c r="L345" s="117">
        <v>80.78</v>
      </c>
      <c r="M345" s="117">
        <v>145.78</v>
      </c>
      <c r="N345" s="87">
        <v>5012647.8368287319</v>
      </c>
      <c r="O345" s="87">
        <v>221050000</v>
      </c>
      <c r="P345" s="87">
        <v>77968898.105064303</v>
      </c>
      <c r="Q345" s="87">
        <v>143081101.8949357</v>
      </c>
      <c r="R345" s="87">
        <f t="shared" si="10"/>
        <v>5012647.8368287319</v>
      </c>
      <c r="S345" s="87">
        <v>221050000</v>
      </c>
      <c r="T345" s="87">
        <f t="shared" si="11"/>
        <v>9046098.0645319708</v>
      </c>
      <c r="U345" s="87"/>
      <c r="V345" s="115" t="s">
        <v>1257</v>
      </c>
      <c r="W345" s="115" t="s">
        <v>1257</v>
      </c>
      <c r="X345" s="115" t="s">
        <v>772</v>
      </c>
    </row>
    <row r="346" spans="1:24">
      <c r="A346" s="157"/>
      <c r="B346" s="157">
        <v>28</v>
      </c>
      <c r="C346" s="82">
        <v>1</v>
      </c>
      <c r="D346" s="157">
        <v>3</v>
      </c>
      <c r="E346" s="157"/>
      <c r="F346" s="83" t="s">
        <v>3060</v>
      </c>
      <c r="G346" s="83">
        <v>5</v>
      </c>
      <c r="H346" s="86">
        <v>31.49</v>
      </c>
      <c r="I346" s="86">
        <v>48.41</v>
      </c>
      <c r="J346" s="86">
        <v>52.98</v>
      </c>
      <c r="K346" s="86"/>
      <c r="L346" s="117">
        <v>125.96</v>
      </c>
      <c r="M346" s="117">
        <v>227.35</v>
      </c>
      <c r="N346" s="87">
        <v>5011721.4692459106</v>
      </c>
      <c r="O346" s="87">
        <v>344673000</v>
      </c>
      <c r="P346" s="87">
        <v>121573282.13782775</v>
      </c>
      <c r="Q346" s="87">
        <v>223099717.86217225</v>
      </c>
      <c r="R346" s="87">
        <f t="shared" si="10"/>
        <v>5011721.4692459106</v>
      </c>
      <c r="S346" s="87">
        <v>344673000</v>
      </c>
      <c r="T346" s="87">
        <f t="shared" si="11"/>
        <v>9045846.9040414244</v>
      </c>
      <c r="U346" s="87"/>
      <c r="V346" s="115" t="s">
        <v>1257</v>
      </c>
      <c r="W346" s="115" t="s">
        <v>1257</v>
      </c>
      <c r="X346" s="115" t="s">
        <v>772</v>
      </c>
    </row>
    <row r="347" spans="1:24">
      <c r="A347" s="157"/>
      <c r="B347" s="157">
        <v>28</v>
      </c>
      <c r="C347" s="82">
        <v>1</v>
      </c>
      <c r="D347" s="157">
        <v>3</v>
      </c>
      <c r="E347" s="157"/>
      <c r="F347" s="83" t="s">
        <v>3061</v>
      </c>
      <c r="G347" s="83">
        <v>5</v>
      </c>
      <c r="H347" s="86">
        <v>37.1</v>
      </c>
      <c r="I347" s="86">
        <v>57.02</v>
      </c>
      <c r="J347" s="86">
        <v>62.4</v>
      </c>
      <c r="K347" s="86"/>
      <c r="L347" s="117">
        <v>148.37</v>
      </c>
      <c r="M347" s="117">
        <v>267.79000000000002</v>
      </c>
      <c r="N347" s="87">
        <v>5011809.2411748562</v>
      </c>
      <c r="O347" s="87">
        <v>405989000</v>
      </c>
      <c r="P347" s="87">
        <v>143200701.07567042</v>
      </c>
      <c r="Q347" s="87">
        <v>262788298.92432958</v>
      </c>
      <c r="R347" s="87">
        <f t="shared" si="10"/>
        <v>5011809.2411748562</v>
      </c>
      <c r="S347" s="87">
        <v>405989000</v>
      </c>
      <c r="T347" s="87">
        <f t="shared" si="11"/>
        <v>9045712.7228834312</v>
      </c>
      <c r="U347" s="87"/>
      <c r="V347" s="115" t="s">
        <v>1257</v>
      </c>
      <c r="W347" s="115" t="s">
        <v>1257</v>
      </c>
      <c r="X347" s="115" t="s">
        <v>772</v>
      </c>
    </row>
    <row r="348" spans="1:24">
      <c r="A348" s="157"/>
      <c r="B348" s="157">
        <v>28</v>
      </c>
      <c r="C348" s="82">
        <v>1</v>
      </c>
      <c r="D348" s="157">
        <v>3</v>
      </c>
      <c r="E348" s="157"/>
      <c r="F348" s="83" t="s">
        <v>3062</v>
      </c>
      <c r="G348" s="83">
        <v>5</v>
      </c>
      <c r="H348" s="86">
        <v>37.1</v>
      </c>
      <c r="I348" s="86">
        <v>57.02</v>
      </c>
      <c r="J348" s="86">
        <v>62.4</v>
      </c>
      <c r="K348" s="86"/>
      <c r="L348" s="117">
        <v>148.37</v>
      </c>
      <c r="M348" s="117">
        <v>267.79000000000002</v>
      </c>
      <c r="N348" s="87">
        <v>5011809.2411748562</v>
      </c>
      <c r="O348" s="87">
        <v>405989000</v>
      </c>
      <c r="P348" s="87">
        <v>143200701.07567042</v>
      </c>
      <c r="Q348" s="87">
        <v>262788298.92432958</v>
      </c>
      <c r="R348" s="87">
        <f t="shared" si="10"/>
        <v>5011809.2411748562</v>
      </c>
      <c r="S348" s="87">
        <v>405989000</v>
      </c>
      <c r="T348" s="87">
        <f t="shared" si="11"/>
        <v>9045712.7228834312</v>
      </c>
      <c r="U348" s="87"/>
      <c r="V348" s="115" t="s">
        <v>1257</v>
      </c>
      <c r="W348" s="115" t="s">
        <v>1257</v>
      </c>
      <c r="X348" s="115" t="s">
        <v>772</v>
      </c>
    </row>
    <row r="349" spans="1:24">
      <c r="A349" s="157"/>
      <c r="B349" s="157">
        <v>28</v>
      </c>
      <c r="C349" s="82">
        <v>1</v>
      </c>
      <c r="D349" s="157">
        <v>3</v>
      </c>
      <c r="E349" s="157"/>
      <c r="F349" s="83" t="s">
        <v>3063</v>
      </c>
      <c r="G349" s="83">
        <v>5</v>
      </c>
      <c r="H349" s="86">
        <v>38.82</v>
      </c>
      <c r="I349" s="86">
        <v>59.67</v>
      </c>
      <c r="J349" s="86">
        <v>65.3</v>
      </c>
      <c r="K349" s="86"/>
      <c r="L349" s="117">
        <v>155.26</v>
      </c>
      <c r="M349" s="117">
        <v>280.23</v>
      </c>
      <c r="N349" s="87">
        <v>5185292.0107243666</v>
      </c>
      <c r="O349" s="87">
        <v>439555000</v>
      </c>
      <c r="P349" s="87">
        <v>155040122.17403996</v>
      </c>
      <c r="Q349" s="87">
        <v>284514877.82596004</v>
      </c>
      <c r="R349" s="87">
        <f t="shared" si="10"/>
        <v>5185292.0107243666</v>
      </c>
      <c r="S349" s="87">
        <v>439555000</v>
      </c>
      <c r="T349" s="87">
        <f t="shared" si="11"/>
        <v>9358974.4954610933</v>
      </c>
      <c r="U349" s="87"/>
      <c r="V349" s="115" t="s">
        <v>1257</v>
      </c>
      <c r="W349" s="115" t="s">
        <v>1257</v>
      </c>
      <c r="X349" s="115" t="s">
        <v>772</v>
      </c>
    </row>
    <row r="350" spans="1:24">
      <c r="A350" s="157"/>
      <c r="B350" s="157">
        <v>28</v>
      </c>
      <c r="C350" s="82">
        <v>1</v>
      </c>
      <c r="D350" s="157">
        <v>4</v>
      </c>
      <c r="E350" s="157"/>
      <c r="F350" s="83" t="s">
        <v>3064</v>
      </c>
      <c r="G350" s="83">
        <v>5</v>
      </c>
      <c r="H350" s="86">
        <v>32.24</v>
      </c>
      <c r="I350" s="86">
        <v>49.55</v>
      </c>
      <c r="J350" s="86">
        <v>54.22</v>
      </c>
      <c r="K350" s="86"/>
      <c r="L350" s="117">
        <v>128.93</v>
      </c>
      <c r="M350" s="117">
        <v>232.7</v>
      </c>
      <c r="N350" s="87">
        <v>4509761.4422144648</v>
      </c>
      <c r="O350" s="87">
        <v>317450000</v>
      </c>
      <c r="P350" s="87">
        <v>111971168.07714391</v>
      </c>
      <c r="Q350" s="87">
        <v>205478831.92285609</v>
      </c>
      <c r="R350" s="87">
        <f t="shared" si="10"/>
        <v>4509761.4422144648</v>
      </c>
      <c r="S350" s="87">
        <v>317450000</v>
      </c>
      <c r="T350" s="87">
        <f t="shared" si="11"/>
        <v>8139467.0565679492</v>
      </c>
      <c r="U350" s="87"/>
      <c r="V350" s="115" t="s">
        <v>1257</v>
      </c>
      <c r="W350" s="115" t="s">
        <v>1257</v>
      </c>
      <c r="X350" s="115" t="s">
        <v>772</v>
      </c>
    </row>
    <row r="351" spans="1:24">
      <c r="A351" s="157"/>
      <c r="B351" s="157">
        <v>28</v>
      </c>
      <c r="C351" s="82">
        <v>1</v>
      </c>
      <c r="D351" s="157">
        <v>4</v>
      </c>
      <c r="E351" s="157"/>
      <c r="F351" s="83" t="s">
        <v>3065</v>
      </c>
      <c r="G351" s="83">
        <v>5</v>
      </c>
      <c r="H351" s="86">
        <v>31.07</v>
      </c>
      <c r="I351" s="86">
        <v>47.75</v>
      </c>
      <c r="J351" s="86">
        <v>52.26</v>
      </c>
      <c r="K351" s="86"/>
      <c r="L351" s="117">
        <v>124.25</v>
      </c>
      <c r="M351" s="117">
        <v>224.26</v>
      </c>
      <c r="N351" s="87">
        <v>4509641.6275972473</v>
      </c>
      <c r="O351" s="87">
        <v>305928000</v>
      </c>
      <c r="P351" s="87">
        <v>107907120.83006608</v>
      </c>
      <c r="Q351" s="87">
        <v>198020879.16993392</v>
      </c>
      <c r="R351" s="87">
        <f t="shared" si="10"/>
        <v>4509641.6275972473</v>
      </c>
      <c r="S351" s="87">
        <v>305928000</v>
      </c>
      <c r="T351" s="87">
        <f t="shared" si="11"/>
        <v>8139494.820160633</v>
      </c>
      <c r="U351" s="87"/>
      <c r="V351" s="115" t="s">
        <v>1257</v>
      </c>
      <c r="W351" s="115" t="s">
        <v>1257</v>
      </c>
      <c r="X351" s="115" t="s">
        <v>772</v>
      </c>
    </row>
    <row r="352" spans="1:24">
      <c r="A352" s="157"/>
      <c r="B352" s="157">
        <v>28</v>
      </c>
      <c r="C352" s="82">
        <v>1</v>
      </c>
      <c r="D352" s="157">
        <v>4</v>
      </c>
      <c r="E352" s="157"/>
      <c r="F352" s="83" t="s">
        <v>3066</v>
      </c>
      <c r="G352" s="83">
        <v>5</v>
      </c>
      <c r="H352" s="86">
        <v>35.75</v>
      </c>
      <c r="I352" s="86">
        <v>54.94</v>
      </c>
      <c r="J352" s="86">
        <v>60.13</v>
      </c>
      <c r="K352" s="86"/>
      <c r="L352" s="117">
        <v>142.97</v>
      </c>
      <c r="M352" s="117">
        <v>258.04000000000002</v>
      </c>
      <c r="N352" s="87">
        <v>4509775.5361139476</v>
      </c>
      <c r="O352" s="87">
        <v>352020000</v>
      </c>
      <c r="P352" s="87">
        <v>124164720.7009488</v>
      </c>
      <c r="Q352" s="87">
        <v>227855279.2990512</v>
      </c>
      <c r="R352" s="87">
        <f t="shared" si="10"/>
        <v>4509775.5361139467</v>
      </c>
      <c r="S352" s="87">
        <v>352020000</v>
      </c>
      <c r="T352" s="87">
        <f t="shared" si="11"/>
        <v>8139487.1605150942</v>
      </c>
      <c r="U352" s="87"/>
      <c r="V352" s="115" t="s">
        <v>1257</v>
      </c>
      <c r="W352" s="115" t="s">
        <v>1257</v>
      </c>
      <c r="X352" s="115" t="s">
        <v>772</v>
      </c>
    </row>
    <row r="353" spans="1:24">
      <c r="A353" s="157"/>
      <c r="B353" s="157">
        <v>28</v>
      </c>
      <c r="C353" s="82">
        <v>1</v>
      </c>
      <c r="D353" s="157">
        <v>4</v>
      </c>
      <c r="E353" s="157"/>
      <c r="F353" s="83" t="s">
        <v>3067</v>
      </c>
      <c r="G353" s="83">
        <v>5</v>
      </c>
      <c r="H353" s="86">
        <v>31.07</v>
      </c>
      <c r="I353" s="86">
        <v>47.75</v>
      </c>
      <c r="J353" s="86">
        <v>52.26</v>
      </c>
      <c r="K353" s="86"/>
      <c r="L353" s="117">
        <v>124.25</v>
      </c>
      <c r="M353" s="117">
        <v>224.26</v>
      </c>
      <c r="N353" s="87">
        <v>4509641.6275972473</v>
      </c>
      <c r="O353" s="87">
        <v>305928000</v>
      </c>
      <c r="P353" s="87">
        <v>107907120.83006608</v>
      </c>
      <c r="Q353" s="87">
        <v>198020879.16993392</v>
      </c>
      <c r="R353" s="87">
        <f t="shared" si="10"/>
        <v>4509641.6275972473</v>
      </c>
      <c r="S353" s="87">
        <v>305928000</v>
      </c>
      <c r="T353" s="87">
        <f t="shared" si="11"/>
        <v>8139494.820160633</v>
      </c>
      <c r="U353" s="87"/>
      <c r="V353" s="115" t="s">
        <v>1257</v>
      </c>
      <c r="W353" s="115" t="s">
        <v>1257</v>
      </c>
      <c r="X353" s="115" t="s">
        <v>772</v>
      </c>
    </row>
    <row r="354" spans="1:24">
      <c r="A354" s="157"/>
      <c r="B354" s="157">
        <v>28</v>
      </c>
      <c r="C354" s="82">
        <v>1</v>
      </c>
      <c r="D354" s="157">
        <v>4</v>
      </c>
      <c r="E354" s="157"/>
      <c r="F354" s="83" t="s">
        <v>3068</v>
      </c>
      <c r="G354" s="83">
        <v>5</v>
      </c>
      <c r="H354" s="86">
        <v>32.74</v>
      </c>
      <c r="I354" s="86">
        <v>50.33</v>
      </c>
      <c r="J354" s="86">
        <v>55.08</v>
      </c>
      <c r="K354" s="86"/>
      <c r="L354" s="117">
        <v>130.96</v>
      </c>
      <c r="M354" s="117">
        <v>236.37</v>
      </c>
      <c r="N354" s="87">
        <v>4957125.2801935049</v>
      </c>
      <c r="O354" s="87">
        <v>354444000</v>
      </c>
      <c r="P354" s="87">
        <v>125019715.53925088</v>
      </c>
      <c r="Q354" s="87">
        <v>229424284.46074912</v>
      </c>
      <c r="R354" s="87">
        <f t="shared" si="10"/>
        <v>4957125.2801935049</v>
      </c>
      <c r="S354" s="87">
        <v>354444000</v>
      </c>
      <c r="T354" s="87">
        <f t="shared" si="11"/>
        <v>8947126.622475097</v>
      </c>
      <c r="U354" s="87"/>
      <c r="V354" s="115" t="s">
        <v>1257</v>
      </c>
      <c r="W354" s="115" t="s">
        <v>1257</v>
      </c>
      <c r="X354" s="115" t="s">
        <v>772</v>
      </c>
    </row>
    <row r="355" spans="1:24">
      <c r="A355" s="157"/>
      <c r="B355" s="157">
        <v>28</v>
      </c>
      <c r="C355" s="82">
        <v>1</v>
      </c>
      <c r="D355" s="157">
        <v>4</v>
      </c>
      <c r="E355" s="157"/>
      <c r="F355" s="83" t="s">
        <v>3069</v>
      </c>
      <c r="G355" s="83">
        <v>5</v>
      </c>
      <c r="H355" s="86">
        <v>32.24</v>
      </c>
      <c r="I355" s="86">
        <v>49.55</v>
      </c>
      <c r="J355" s="86">
        <v>54.22</v>
      </c>
      <c r="K355" s="86"/>
      <c r="L355" s="117">
        <v>128.93</v>
      </c>
      <c r="M355" s="117">
        <v>232.7</v>
      </c>
      <c r="N355" s="87">
        <v>4531766.8618836729</v>
      </c>
      <c r="O355" s="87">
        <v>318999000</v>
      </c>
      <c r="P355" s="87">
        <v>112517532.35294008</v>
      </c>
      <c r="Q355" s="87">
        <v>206481467.64705992</v>
      </c>
      <c r="R355" s="87">
        <f t="shared" si="10"/>
        <v>4531766.8618836729</v>
      </c>
      <c r="S355" s="87">
        <v>318999000</v>
      </c>
      <c r="T355" s="87">
        <f t="shared" si="11"/>
        <v>8179183.6559398938</v>
      </c>
      <c r="U355" s="87"/>
      <c r="V355" s="115" t="s">
        <v>1257</v>
      </c>
      <c r="W355" s="115" t="s">
        <v>1257</v>
      </c>
      <c r="X355" s="115" t="s">
        <v>772</v>
      </c>
    </row>
    <row r="356" spans="1:24">
      <c r="A356" s="157"/>
      <c r="B356" s="157">
        <v>28</v>
      </c>
      <c r="C356" s="82">
        <v>1</v>
      </c>
      <c r="D356" s="157">
        <v>4</v>
      </c>
      <c r="E356" s="157"/>
      <c r="F356" s="83" t="s">
        <v>3070</v>
      </c>
      <c r="G356" s="83">
        <v>5</v>
      </c>
      <c r="H356" s="86">
        <v>31.07</v>
      </c>
      <c r="I356" s="86">
        <v>47.75</v>
      </c>
      <c r="J356" s="86">
        <v>52.26</v>
      </c>
      <c r="K356" s="86"/>
      <c r="L356" s="117">
        <v>124.25</v>
      </c>
      <c r="M356" s="117">
        <v>224.26</v>
      </c>
      <c r="N356" s="87">
        <v>4531634.9897882696</v>
      </c>
      <c r="O356" s="87">
        <v>307420000</v>
      </c>
      <c r="P356" s="87">
        <v>108433380.02921903</v>
      </c>
      <c r="Q356" s="87">
        <v>198986619.97078097</v>
      </c>
      <c r="R356" s="87">
        <f t="shared" si="10"/>
        <v>4531634.9897882696</v>
      </c>
      <c r="S356" s="87">
        <v>307420000</v>
      </c>
      <c r="T356" s="87">
        <f t="shared" si="11"/>
        <v>8179190.8475647271</v>
      </c>
      <c r="U356" s="87"/>
      <c r="V356" s="115" t="s">
        <v>1257</v>
      </c>
      <c r="W356" s="115" t="s">
        <v>1257</v>
      </c>
      <c r="X356" s="115" t="s">
        <v>772</v>
      </c>
    </row>
    <row r="357" spans="1:24">
      <c r="A357" s="157"/>
      <c r="B357" s="157">
        <v>28</v>
      </c>
      <c r="C357" s="82">
        <v>1</v>
      </c>
      <c r="D357" s="157">
        <v>4</v>
      </c>
      <c r="E357" s="157"/>
      <c r="F357" s="83" t="s">
        <v>3071</v>
      </c>
      <c r="G357" s="83">
        <v>5</v>
      </c>
      <c r="H357" s="86">
        <v>24.05</v>
      </c>
      <c r="I357" s="86">
        <v>36.950000000000003</v>
      </c>
      <c r="J357" s="86">
        <v>40.450000000000003</v>
      </c>
      <c r="K357" s="86"/>
      <c r="L357" s="117">
        <v>96.17</v>
      </c>
      <c r="M357" s="117">
        <v>173.57</v>
      </c>
      <c r="N357" s="87">
        <v>4531841.5367701231</v>
      </c>
      <c r="O357" s="87">
        <v>237944000</v>
      </c>
      <c r="P357" s="87">
        <v>83927760.645606965</v>
      </c>
      <c r="Q357" s="87">
        <v>154016239.35439304</v>
      </c>
      <c r="R357" s="87">
        <f t="shared" si="10"/>
        <v>4531841.5367701231</v>
      </c>
      <c r="S357" s="87">
        <v>237944000</v>
      </c>
      <c r="T357" s="87">
        <f t="shared" si="11"/>
        <v>8179179.9473556206</v>
      </c>
      <c r="U357" s="87"/>
      <c r="V357" s="115" t="s">
        <v>1257</v>
      </c>
      <c r="W357" s="115" t="s">
        <v>1257</v>
      </c>
      <c r="X357" s="115" t="s">
        <v>772</v>
      </c>
    </row>
    <row r="358" spans="1:24">
      <c r="A358" s="157"/>
      <c r="B358" s="157">
        <v>28</v>
      </c>
      <c r="C358" s="82">
        <v>1</v>
      </c>
      <c r="D358" s="157">
        <v>4</v>
      </c>
      <c r="E358" s="157"/>
      <c r="F358" s="83" t="s">
        <v>3072</v>
      </c>
      <c r="G358" s="83">
        <v>5</v>
      </c>
      <c r="H358" s="86">
        <v>20.2</v>
      </c>
      <c r="I358" s="86">
        <v>31.03</v>
      </c>
      <c r="J358" s="86">
        <v>33.97</v>
      </c>
      <c r="K358" s="86"/>
      <c r="L358" s="117">
        <v>80.78</v>
      </c>
      <c r="M358" s="117">
        <v>145.78</v>
      </c>
      <c r="N358" s="87">
        <v>4910104.5501599265</v>
      </c>
      <c r="O358" s="87">
        <v>216528000</v>
      </c>
      <c r="P358" s="87">
        <v>76373895.358033746</v>
      </c>
      <c r="Q358" s="87">
        <v>140154104.64196625</v>
      </c>
      <c r="R358" s="87">
        <f t="shared" si="10"/>
        <v>4910104.5501599265</v>
      </c>
      <c r="S358" s="87">
        <v>216528000</v>
      </c>
      <c r="T358" s="87">
        <f t="shared" si="11"/>
        <v>8861042.848753579</v>
      </c>
      <c r="U358" s="87"/>
      <c r="V358" s="115" t="s">
        <v>1257</v>
      </c>
      <c r="W358" s="115" t="s">
        <v>1257</v>
      </c>
      <c r="X358" s="115" t="s">
        <v>772</v>
      </c>
    </row>
    <row r="359" spans="1:24">
      <c r="A359" s="157"/>
      <c r="B359" s="157">
        <v>28</v>
      </c>
      <c r="C359" s="82">
        <v>1</v>
      </c>
      <c r="D359" s="157">
        <v>4</v>
      </c>
      <c r="E359" s="157"/>
      <c r="F359" s="83" t="s">
        <v>3073</v>
      </c>
      <c r="G359" s="83">
        <v>5</v>
      </c>
      <c r="H359" s="86">
        <v>31.49</v>
      </c>
      <c r="I359" s="86">
        <v>48.41</v>
      </c>
      <c r="J359" s="86">
        <v>52.98</v>
      </c>
      <c r="K359" s="86"/>
      <c r="L359" s="117">
        <v>125.96</v>
      </c>
      <c r="M359" s="117">
        <v>227.35</v>
      </c>
      <c r="N359" s="87">
        <v>4909181.7872832324</v>
      </c>
      <c r="O359" s="87">
        <v>337621000</v>
      </c>
      <c r="P359" s="87">
        <v>119085896.16435155</v>
      </c>
      <c r="Q359" s="87">
        <v>218535103.83564845</v>
      </c>
      <c r="R359" s="87">
        <f t="shared" si="10"/>
        <v>4909181.7872832324</v>
      </c>
      <c r="S359" s="87">
        <v>337621000</v>
      </c>
      <c r="T359" s="87">
        <f t="shared" si="11"/>
        <v>8860769.1278091706</v>
      </c>
      <c r="U359" s="87"/>
      <c r="V359" s="115" t="s">
        <v>1257</v>
      </c>
      <c r="W359" s="115" t="s">
        <v>1257</v>
      </c>
      <c r="X359" s="115" t="s">
        <v>772</v>
      </c>
    </row>
    <row r="360" spans="1:24">
      <c r="A360" s="157"/>
      <c r="B360" s="157">
        <v>28</v>
      </c>
      <c r="C360" s="82">
        <v>1</v>
      </c>
      <c r="D360" s="157">
        <v>4</v>
      </c>
      <c r="E360" s="157"/>
      <c r="F360" s="83" t="s">
        <v>3074</v>
      </c>
      <c r="G360" s="83">
        <v>5</v>
      </c>
      <c r="H360" s="86">
        <v>37.1</v>
      </c>
      <c r="I360" s="86">
        <v>57.02</v>
      </c>
      <c r="J360" s="86">
        <v>62.4</v>
      </c>
      <c r="K360" s="86"/>
      <c r="L360" s="117">
        <v>148.37</v>
      </c>
      <c r="M360" s="117">
        <v>267.79000000000002</v>
      </c>
      <c r="N360" s="87">
        <v>4909274.2277700631</v>
      </c>
      <c r="O360" s="87">
        <v>397683000</v>
      </c>
      <c r="P360" s="87">
        <v>140271003.41604289</v>
      </c>
      <c r="Q360" s="87">
        <v>257411996.58395711</v>
      </c>
      <c r="R360" s="87">
        <f t="shared" si="10"/>
        <v>4909274.2277700631</v>
      </c>
      <c r="S360" s="87">
        <v>397683000</v>
      </c>
      <c r="T360" s="87">
        <f t="shared" si="11"/>
        <v>8860649.3594024759</v>
      </c>
      <c r="U360" s="87"/>
      <c r="V360" s="115" t="s">
        <v>1257</v>
      </c>
      <c r="W360" s="115" t="s">
        <v>1257</v>
      </c>
      <c r="X360" s="115" t="s">
        <v>772</v>
      </c>
    </row>
    <row r="361" spans="1:24">
      <c r="A361" s="157"/>
      <c r="B361" s="157">
        <v>28</v>
      </c>
      <c r="C361" s="82">
        <v>1</v>
      </c>
      <c r="D361" s="157">
        <v>4</v>
      </c>
      <c r="E361" s="157"/>
      <c r="F361" s="83" t="s">
        <v>3075</v>
      </c>
      <c r="G361" s="83">
        <v>5</v>
      </c>
      <c r="H361" s="86">
        <v>37.1</v>
      </c>
      <c r="I361" s="86">
        <v>57.02</v>
      </c>
      <c r="J361" s="86">
        <v>62.4</v>
      </c>
      <c r="K361" s="86"/>
      <c r="L361" s="117">
        <v>148.37</v>
      </c>
      <c r="M361" s="117">
        <v>267.79000000000002</v>
      </c>
      <c r="N361" s="87">
        <v>4909274.2277700631</v>
      </c>
      <c r="O361" s="87">
        <v>397683000</v>
      </c>
      <c r="P361" s="87">
        <v>140271003.41604289</v>
      </c>
      <c r="Q361" s="87">
        <v>257411996.58395711</v>
      </c>
      <c r="R361" s="87">
        <f t="shared" si="10"/>
        <v>4909274.2277700631</v>
      </c>
      <c r="S361" s="87">
        <v>397683000</v>
      </c>
      <c r="T361" s="87">
        <f t="shared" si="11"/>
        <v>8860649.3594024759</v>
      </c>
      <c r="U361" s="87"/>
      <c r="V361" s="115" t="s">
        <v>1257</v>
      </c>
      <c r="W361" s="115" t="s">
        <v>1257</v>
      </c>
      <c r="X361" s="115" t="s">
        <v>772</v>
      </c>
    </row>
    <row r="362" spans="1:24">
      <c r="A362" s="157"/>
      <c r="B362" s="157">
        <v>28</v>
      </c>
      <c r="C362" s="82">
        <v>1</v>
      </c>
      <c r="D362" s="157">
        <v>4</v>
      </c>
      <c r="E362" s="157"/>
      <c r="F362" s="83" t="s">
        <v>3076</v>
      </c>
      <c r="G362" s="83">
        <v>5</v>
      </c>
      <c r="H362" s="86">
        <v>38.82</v>
      </c>
      <c r="I362" s="86">
        <v>59.67</v>
      </c>
      <c r="J362" s="86">
        <v>65.3</v>
      </c>
      <c r="K362" s="86"/>
      <c r="L362" s="117">
        <v>155.26</v>
      </c>
      <c r="M362" s="117">
        <v>280.23</v>
      </c>
      <c r="N362" s="87">
        <v>5030236.3790310379</v>
      </c>
      <c r="O362" s="87">
        <v>426411000</v>
      </c>
      <c r="P362" s="87">
        <v>150403962.0442369</v>
      </c>
      <c r="Q362" s="87">
        <v>276007037.9557631</v>
      </c>
      <c r="R362" s="87">
        <f t="shared" si="10"/>
        <v>5030236.3790310379</v>
      </c>
      <c r="S362" s="87">
        <v>426411000</v>
      </c>
      <c r="T362" s="87">
        <f t="shared" si="11"/>
        <v>9079113.3614315838</v>
      </c>
      <c r="U362" s="87"/>
      <c r="V362" s="115" t="s">
        <v>1257</v>
      </c>
      <c r="W362" s="115" t="s">
        <v>1257</v>
      </c>
      <c r="X362" s="115" t="s">
        <v>772</v>
      </c>
    </row>
    <row r="363" spans="1:24">
      <c r="A363" s="157"/>
      <c r="B363" s="157">
        <v>28</v>
      </c>
      <c r="C363" s="82">
        <v>1</v>
      </c>
      <c r="D363" s="157">
        <v>5</v>
      </c>
      <c r="E363" s="157"/>
      <c r="F363" s="83" t="s">
        <v>3077</v>
      </c>
      <c r="G363" s="83">
        <v>5</v>
      </c>
      <c r="H363" s="86">
        <v>32.24</v>
      </c>
      <c r="I363" s="86">
        <v>49.55</v>
      </c>
      <c r="J363" s="86">
        <v>54.22</v>
      </c>
      <c r="K363" s="86"/>
      <c r="L363" s="117">
        <v>128.93</v>
      </c>
      <c r="M363" s="117">
        <v>232.7</v>
      </c>
      <c r="N363" s="87">
        <v>4655815.4897413412</v>
      </c>
      <c r="O363" s="87">
        <v>327731000</v>
      </c>
      <c r="P363" s="87">
        <v>115597489.00642762</v>
      </c>
      <c r="Q363" s="87">
        <v>212133510.99357238</v>
      </c>
      <c r="R363" s="87">
        <f t="shared" si="10"/>
        <v>4655815.4897413412</v>
      </c>
      <c r="S363" s="87">
        <v>327731000</v>
      </c>
      <c r="T363" s="87">
        <f t="shared" si="11"/>
        <v>8403073.4853238966</v>
      </c>
      <c r="U363" s="87"/>
      <c r="V363" s="115" t="s">
        <v>1257</v>
      </c>
      <c r="W363" s="115" t="s">
        <v>1257</v>
      </c>
      <c r="X363" s="115" t="s">
        <v>772</v>
      </c>
    </row>
    <row r="364" spans="1:24">
      <c r="A364" s="157"/>
      <c r="B364" s="157">
        <v>28</v>
      </c>
      <c r="C364" s="82">
        <v>1</v>
      </c>
      <c r="D364" s="157">
        <v>5</v>
      </c>
      <c r="E364" s="157"/>
      <c r="F364" s="83" t="s">
        <v>3078</v>
      </c>
      <c r="G364" s="83">
        <v>5</v>
      </c>
      <c r="H364" s="86">
        <v>31.07</v>
      </c>
      <c r="I364" s="86">
        <v>47.75</v>
      </c>
      <c r="J364" s="86">
        <v>52.26</v>
      </c>
      <c r="K364" s="86"/>
      <c r="L364" s="117">
        <v>124.25</v>
      </c>
      <c r="M364" s="117">
        <v>224.26</v>
      </c>
      <c r="N364" s="87">
        <v>4655679.321448761</v>
      </c>
      <c r="O364" s="87">
        <v>315835000</v>
      </c>
      <c r="P364" s="87">
        <v>111401524.23891872</v>
      </c>
      <c r="Q364" s="87">
        <v>204433475.76108128</v>
      </c>
      <c r="R364" s="87">
        <f t="shared" si="10"/>
        <v>4655679.321448761</v>
      </c>
      <c r="S364" s="87">
        <v>315835000</v>
      </c>
      <c r="T364" s="87">
        <f t="shared" si="11"/>
        <v>8403079.6348337959</v>
      </c>
      <c r="U364" s="87"/>
      <c r="V364" s="115" t="s">
        <v>1257</v>
      </c>
      <c r="W364" s="115" t="s">
        <v>1257</v>
      </c>
      <c r="X364" s="115" t="s">
        <v>772</v>
      </c>
    </row>
    <row r="365" spans="1:24">
      <c r="A365" s="157"/>
      <c r="B365" s="157">
        <v>28</v>
      </c>
      <c r="C365" s="82">
        <v>1</v>
      </c>
      <c r="D365" s="157">
        <v>5</v>
      </c>
      <c r="E365" s="157"/>
      <c r="F365" s="83" t="s">
        <v>3079</v>
      </c>
      <c r="G365" s="83">
        <v>5</v>
      </c>
      <c r="H365" s="86">
        <v>35.75</v>
      </c>
      <c r="I365" s="86">
        <v>54.94</v>
      </c>
      <c r="J365" s="86">
        <v>60.13</v>
      </c>
      <c r="K365" s="86"/>
      <c r="L365" s="117">
        <v>142.97</v>
      </c>
      <c r="M365" s="117">
        <v>258.04000000000002</v>
      </c>
      <c r="N365" s="87">
        <v>4655835.2795581697</v>
      </c>
      <c r="O365" s="87">
        <v>363421000</v>
      </c>
      <c r="P365" s="87">
        <v>128186088.75024009</v>
      </c>
      <c r="Q365" s="87">
        <v>235234911.24975991</v>
      </c>
      <c r="R365" s="87">
        <f t="shared" si="10"/>
        <v>4655835.2795581697</v>
      </c>
      <c r="S365" s="87">
        <v>363421000</v>
      </c>
      <c r="T365" s="87">
        <f t="shared" si="11"/>
        <v>8403103.696839828</v>
      </c>
      <c r="U365" s="87"/>
      <c r="V365" s="115" t="s">
        <v>1257</v>
      </c>
      <c r="W365" s="115" t="s">
        <v>1257</v>
      </c>
      <c r="X365" s="115" t="s">
        <v>772</v>
      </c>
    </row>
    <row r="366" spans="1:24">
      <c r="A366" s="157"/>
      <c r="B366" s="157">
        <v>28</v>
      </c>
      <c r="C366" s="82">
        <v>1</v>
      </c>
      <c r="D366" s="157">
        <v>5</v>
      </c>
      <c r="E366" s="157"/>
      <c r="F366" s="83" t="s">
        <v>3080</v>
      </c>
      <c r="G366" s="83">
        <v>5</v>
      </c>
      <c r="H366" s="86">
        <v>31.07</v>
      </c>
      <c r="I366" s="86">
        <v>47.75</v>
      </c>
      <c r="J366" s="86">
        <v>52.26</v>
      </c>
      <c r="K366" s="86"/>
      <c r="L366" s="117">
        <v>124.25</v>
      </c>
      <c r="M366" s="117">
        <v>224.26</v>
      </c>
      <c r="N366" s="87">
        <v>4655679.321448761</v>
      </c>
      <c r="O366" s="87">
        <v>315835000</v>
      </c>
      <c r="P366" s="87">
        <v>111401524.23891872</v>
      </c>
      <c r="Q366" s="87">
        <v>204433475.76108128</v>
      </c>
      <c r="R366" s="87">
        <f t="shared" si="10"/>
        <v>4655679.321448761</v>
      </c>
      <c r="S366" s="87">
        <v>315835000</v>
      </c>
      <c r="T366" s="87">
        <f t="shared" si="11"/>
        <v>8403079.6348337959</v>
      </c>
      <c r="U366" s="87"/>
      <c r="V366" s="115" t="s">
        <v>1257</v>
      </c>
      <c r="W366" s="115" t="s">
        <v>1257</v>
      </c>
      <c r="X366" s="115" t="s">
        <v>772</v>
      </c>
    </row>
    <row r="367" spans="1:24">
      <c r="A367" s="157"/>
      <c r="B367" s="157">
        <v>28</v>
      </c>
      <c r="C367" s="82">
        <v>1</v>
      </c>
      <c r="D367" s="157">
        <v>5</v>
      </c>
      <c r="E367" s="157"/>
      <c r="F367" s="83" t="s">
        <v>3081</v>
      </c>
      <c r="G367" s="83">
        <v>5</v>
      </c>
      <c r="H367" s="86">
        <v>32.74</v>
      </c>
      <c r="I367" s="86">
        <v>50.33</v>
      </c>
      <c r="J367" s="86">
        <v>55.08</v>
      </c>
      <c r="K367" s="86"/>
      <c r="L367" s="117">
        <v>130.96</v>
      </c>
      <c r="M367" s="117">
        <v>236.37</v>
      </c>
      <c r="N367" s="87">
        <v>5110184.0964421583</v>
      </c>
      <c r="O367" s="87">
        <v>365388000</v>
      </c>
      <c r="P367" s="87">
        <v>128879890.25475338</v>
      </c>
      <c r="Q367" s="87">
        <v>236508109.74524662</v>
      </c>
      <c r="R367" s="87">
        <f t="shared" si="10"/>
        <v>5110184.0964421583</v>
      </c>
      <c r="S367" s="87">
        <v>365388000</v>
      </c>
      <c r="T367" s="87">
        <f t="shared" si="11"/>
        <v>9223382.8258707467</v>
      </c>
      <c r="U367" s="87"/>
      <c r="V367" s="115" t="s">
        <v>1257</v>
      </c>
      <c r="W367" s="115" t="s">
        <v>1257</v>
      </c>
      <c r="X367" s="115" t="s">
        <v>772</v>
      </c>
    </row>
    <row r="368" spans="1:24">
      <c r="A368" s="157"/>
      <c r="B368" s="157">
        <v>28</v>
      </c>
      <c r="C368" s="82">
        <v>1</v>
      </c>
      <c r="D368" s="157">
        <v>5</v>
      </c>
      <c r="E368" s="157"/>
      <c r="F368" s="83" t="s">
        <v>3082</v>
      </c>
      <c r="G368" s="83">
        <v>5</v>
      </c>
      <c r="H368" s="86">
        <v>32.24</v>
      </c>
      <c r="I368" s="86">
        <v>49.55</v>
      </c>
      <c r="J368" s="86">
        <v>54.22</v>
      </c>
      <c r="K368" s="86"/>
      <c r="L368" s="117">
        <v>128.93</v>
      </c>
      <c r="M368" s="117">
        <v>232.7</v>
      </c>
      <c r="N368" s="87">
        <v>4630812.5597104784</v>
      </c>
      <c r="O368" s="87">
        <v>325971000</v>
      </c>
      <c r="P368" s="87">
        <v>114976700.67498717</v>
      </c>
      <c r="Q368" s="87">
        <v>210994299.32501283</v>
      </c>
      <c r="R368" s="87">
        <f t="shared" si="10"/>
        <v>4630812.5597104784</v>
      </c>
      <c r="S368" s="87">
        <v>325971000</v>
      </c>
      <c r="T368" s="87">
        <f t="shared" si="11"/>
        <v>8357946.8133454435</v>
      </c>
      <c r="U368" s="87"/>
      <c r="V368" s="115" t="s">
        <v>1257</v>
      </c>
      <c r="W368" s="115" t="s">
        <v>1257</v>
      </c>
      <c r="X368" s="115" t="s">
        <v>772</v>
      </c>
    </row>
    <row r="369" spans="1:24">
      <c r="A369" s="157"/>
      <c r="B369" s="157">
        <v>28</v>
      </c>
      <c r="C369" s="82">
        <v>1</v>
      </c>
      <c r="D369" s="157">
        <v>5</v>
      </c>
      <c r="E369" s="157"/>
      <c r="F369" s="83" t="s">
        <v>3083</v>
      </c>
      <c r="G369" s="83">
        <v>5</v>
      </c>
      <c r="H369" s="86">
        <v>31.07</v>
      </c>
      <c r="I369" s="86">
        <v>47.75</v>
      </c>
      <c r="J369" s="86">
        <v>52.26</v>
      </c>
      <c r="K369" s="86"/>
      <c r="L369" s="117">
        <v>124.25</v>
      </c>
      <c r="M369" s="117">
        <v>224.26</v>
      </c>
      <c r="N369" s="87">
        <v>4630678.8239447568</v>
      </c>
      <c r="O369" s="87">
        <v>314139000</v>
      </c>
      <c r="P369" s="87">
        <v>110803310.02862155</v>
      </c>
      <c r="Q369" s="87">
        <v>203335689.97137845</v>
      </c>
      <c r="R369" s="87">
        <f t="shared" si="10"/>
        <v>4630678.8239447568</v>
      </c>
      <c r="S369" s="87">
        <v>314139000</v>
      </c>
      <c r="T369" s="87">
        <f t="shared" si="11"/>
        <v>8357956.0004656035</v>
      </c>
      <c r="U369" s="87"/>
      <c r="V369" s="115" t="s">
        <v>1257</v>
      </c>
      <c r="W369" s="115" t="s">
        <v>1257</v>
      </c>
      <c r="X369" s="115" t="s">
        <v>772</v>
      </c>
    </row>
    <row r="370" spans="1:24">
      <c r="A370" s="157"/>
      <c r="B370" s="157">
        <v>28</v>
      </c>
      <c r="C370" s="82">
        <v>1</v>
      </c>
      <c r="D370" s="157">
        <v>5</v>
      </c>
      <c r="E370" s="157"/>
      <c r="F370" s="83" t="s">
        <v>3084</v>
      </c>
      <c r="G370" s="83">
        <v>5</v>
      </c>
      <c r="H370" s="86">
        <v>24.05</v>
      </c>
      <c r="I370" s="86">
        <v>36.950000000000003</v>
      </c>
      <c r="J370" s="86">
        <v>40.450000000000003</v>
      </c>
      <c r="K370" s="86"/>
      <c r="L370" s="117">
        <v>96.17</v>
      </c>
      <c r="M370" s="117">
        <v>173.57</v>
      </c>
      <c r="N370" s="87">
        <v>4630879.8650793238</v>
      </c>
      <c r="O370" s="87">
        <v>243144000</v>
      </c>
      <c r="P370" s="87">
        <v>85761907.988499224</v>
      </c>
      <c r="Q370" s="87">
        <v>157382092.01150078</v>
      </c>
      <c r="R370" s="87">
        <f t="shared" si="10"/>
        <v>4630879.8650793238</v>
      </c>
      <c r="S370" s="87">
        <v>243144000</v>
      </c>
      <c r="T370" s="87">
        <f t="shared" si="11"/>
        <v>8357926.7773923073</v>
      </c>
      <c r="U370" s="87"/>
      <c r="V370" s="115" t="s">
        <v>1257</v>
      </c>
      <c r="W370" s="115" t="s">
        <v>1257</v>
      </c>
      <c r="X370" s="115" t="s">
        <v>772</v>
      </c>
    </row>
    <row r="371" spans="1:24">
      <c r="A371" s="157"/>
      <c r="B371" s="157">
        <v>28</v>
      </c>
      <c r="C371" s="82">
        <v>1</v>
      </c>
      <c r="D371" s="157">
        <v>5</v>
      </c>
      <c r="E371" s="157"/>
      <c r="F371" s="83" t="s">
        <v>3085</v>
      </c>
      <c r="G371" s="83">
        <v>5</v>
      </c>
      <c r="H371" s="86">
        <v>20.2</v>
      </c>
      <c r="I371" s="86">
        <v>31.03</v>
      </c>
      <c r="J371" s="86">
        <v>33.97</v>
      </c>
      <c r="K371" s="86"/>
      <c r="L371" s="117">
        <v>80.78</v>
      </c>
      <c r="M371" s="117">
        <v>145.78</v>
      </c>
      <c r="N371" s="87">
        <v>5061674.5032988684</v>
      </c>
      <c r="O371" s="87">
        <v>223212000</v>
      </c>
      <c r="P371" s="87">
        <v>78731480.134936035</v>
      </c>
      <c r="Q371" s="87">
        <v>144480519.86506397</v>
      </c>
      <c r="R371" s="87">
        <f t="shared" si="10"/>
        <v>5061674.5032988684</v>
      </c>
      <c r="S371" s="87">
        <v>223212000</v>
      </c>
      <c r="T371" s="87">
        <f t="shared" si="11"/>
        <v>9134574.2645569351</v>
      </c>
      <c r="U371" s="87"/>
      <c r="V371" s="115" t="s">
        <v>1257</v>
      </c>
      <c r="W371" s="115" t="s">
        <v>1257</v>
      </c>
      <c r="X371" s="115" t="s">
        <v>772</v>
      </c>
    </row>
    <row r="372" spans="1:24">
      <c r="A372" s="157"/>
      <c r="B372" s="157">
        <v>28</v>
      </c>
      <c r="C372" s="82">
        <v>1</v>
      </c>
      <c r="D372" s="157">
        <v>5</v>
      </c>
      <c r="E372" s="157"/>
      <c r="F372" s="83" t="s">
        <v>3086</v>
      </c>
      <c r="G372" s="83">
        <v>5</v>
      </c>
      <c r="H372" s="86">
        <v>31.49</v>
      </c>
      <c r="I372" s="86">
        <v>48.41</v>
      </c>
      <c r="J372" s="86">
        <v>52.98</v>
      </c>
      <c r="K372" s="86"/>
      <c r="L372" s="117">
        <v>125.96</v>
      </c>
      <c r="M372" s="117">
        <v>227.35</v>
      </c>
      <c r="N372" s="87">
        <v>5060737.5310576223</v>
      </c>
      <c r="O372" s="87">
        <v>348044000</v>
      </c>
      <c r="P372" s="87">
        <v>122762303.42492196</v>
      </c>
      <c r="Q372" s="87">
        <v>225281696.57507804</v>
      </c>
      <c r="R372" s="87">
        <f t="shared" si="10"/>
        <v>5060737.5310576223</v>
      </c>
      <c r="S372" s="87">
        <v>348044000</v>
      </c>
      <c r="T372" s="87">
        <f t="shared" si="11"/>
        <v>9134317.8603203427</v>
      </c>
      <c r="U372" s="87"/>
      <c r="V372" s="115" t="s">
        <v>1257</v>
      </c>
      <c r="W372" s="115" t="s">
        <v>1257</v>
      </c>
      <c r="X372" s="115" t="s">
        <v>772</v>
      </c>
    </row>
    <row r="373" spans="1:24">
      <c r="A373" s="157"/>
      <c r="B373" s="157">
        <v>28</v>
      </c>
      <c r="C373" s="82">
        <v>1</v>
      </c>
      <c r="D373" s="157">
        <v>5</v>
      </c>
      <c r="E373" s="157"/>
      <c r="F373" s="83" t="s">
        <v>3087</v>
      </c>
      <c r="G373" s="83">
        <v>5</v>
      </c>
      <c r="H373" s="86">
        <v>37.1</v>
      </c>
      <c r="I373" s="86">
        <v>57.02</v>
      </c>
      <c r="J373" s="86">
        <v>62.4</v>
      </c>
      <c r="K373" s="86"/>
      <c r="L373" s="117">
        <v>148.37</v>
      </c>
      <c r="M373" s="117">
        <v>267.79000000000002</v>
      </c>
      <c r="N373" s="87">
        <v>5060830.0138970371</v>
      </c>
      <c r="O373" s="87">
        <v>409960000</v>
      </c>
      <c r="P373" s="87">
        <v>144601354.74848294</v>
      </c>
      <c r="Q373" s="87">
        <v>265358645.25151706</v>
      </c>
      <c r="R373" s="87">
        <f t="shared" si="10"/>
        <v>5060830.0138970371</v>
      </c>
      <c r="S373" s="87">
        <v>409960000</v>
      </c>
      <c r="T373" s="87">
        <f t="shared" si="11"/>
        <v>9134189.3200882096</v>
      </c>
      <c r="U373" s="87"/>
      <c r="V373" s="115" t="s">
        <v>1257</v>
      </c>
      <c r="W373" s="115" t="s">
        <v>1257</v>
      </c>
      <c r="X373" s="115" t="s">
        <v>772</v>
      </c>
    </row>
    <row r="374" spans="1:24">
      <c r="A374" s="157"/>
      <c r="B374" s="157">
        <v>28</v>
      </c>
      <c r="C374" s="82">
        <v>1</v>
      </c>
      <c r="D374" s="157">
        <v>5</v>
      </c>
      <c r="E374" s="157"/>
      <c r="F374" s="83" t="s">
        <v>3088</v>
      </c>
      <c r="G374" s="83">
        <v>5</v>
      </c>
      <c r="H374" s="86">
        <v>37.1</v>
      </c>
      <c r="I374" s="86">
        <v>57.02</v>
      </c>
      <c r="J374" s="86">
        <v>62.4</v>
      </c>
      <c r="K374" s="86"/>
      <c r="L374" s="117">
        <v>148.37</v>
      </c>
      <c r="M374" s="117">
        <v>267.79000000000002</v>
      </c>
      <c r="N374" s="87">
        <v>5060830.0138970371</v>
      </c>
      <c r="O374" s="87">
        <v>409960000</v>
      </c>
      <c r="P374" s="87">
        <v>144601354.74848294</v>
      </c>
      <c r="Q374" s="87">
        <v>265358645.25151706</v>
      </c>
      <c r="R374" s="87">
        <f t="shared" si="10"/>
        <v>5060830.0138970371</v>
      </c>
      <c r="S374" s="87">
        <v>409960000</v>
      </c>
      <c r="T374" s="87">
        <f t="shared" si="11"/>
        <v>9134189.3200882096</v>
      </c>
      <c r="U374" s="87"/>
      <c r="V374" s="115" t="s">
        <v>1257</v>
      </c>
      <c r="W374" s="115" t="s">
        <v>1257</v>
      </c>
      <c r="X374" s="115" t="s">
        <v>772</v>
      </c>
    </row>
    <row r="375" spans="1:24">
      <c r="A375" s="157"/>
      <c r="B375" s="157">
        <v>28</v>
      </c>
      <c r="C375" s="82">
        <v>1</v>
      </c>
      <c r="D375" s="157">
        <v>5</v>
      </c>
      <c r="E375" s="157"/>
      <c r="F375" s="83" t="s">
        <v>3089</v>
      </c>
      <c r="G375" s="83">
        <v>5</v>
      </c>
      <c r="H375" s="86">
        <v>38.82</v>
      </c>
      <c r="I375" s="86">
        <v>59.67</v>
      </c>
      <c r="J375" s="86">
        <v>65.3</v>
      </c>
      <c r="K375" s="86"/>
      <c r="L375" s="117">
        <v>155.26</v>
      </c>
      <c r="M375" s="117">
        <v>280.23</v>
      </c>
      <c r="N375" s="87">
        <v>5185292.0107243666</v>
      </c>
      <c r="O375" s="87">
        <v>439555000</v>
      </c>
      <c r="P375" s="87">
        <v>155040122.17403996</v>
      </c>
      <c r="Q375" s="87">
        <v>284514877.82596004</v>
      </c>
      <c r="R375" s="87">
        <f t="shared" si="10"/>
        <v>5185292.0107243666</v>
      </c>
      <c r="S375" s="87">
        <v>439555000</v>
      </c>
      <c r="T375" s="87">
        <f t="shared" si="11"/>
        <v>9358974.4954610933</v>
      </c>
      <c r="U375" s="87"/>
      <c r="V375" s="115" t="s">
        <v>1257</v>
      </c>
      <c r="W375" s="115" t="s">
        <v>1257</v>
      </c>
      <c r="X375" s="115" t="s">
        <v>772</v>
      </c>
    </row>
    <row r="376" spans="1:24">
      <c r="A376" s="157"/>
      <c r="B376" s="157">
        <v>28</v>
      </c>
      <c r="C376" s="82">
        <v>1</v>
      </c>
      <c r="D376" s="157">
        <v>6</v>
      </c>
      <c r="E376" s="157"/>
      <c r="F376" s="83" t="s">
        <v>3090</v>
      </c>
      <c r="G376" s="83">
        <v>5</v>
      </c>
      <c r="H376" s="86">
        <v>32.24</v>
      </c>
      <c r="I376" s="86">
        <v>49.55</v>
      </c>
      <c r="J376" s="86">
        <v>54.22</v>
      </c>
      <c r="K376" s="86"/>
      <c r="L376" s="117">
        <v>128.93</v>
      </c>
      <c r="M376" s="117">
        <v>232.7</v>
      </c>
      <c r="N376" s="87">
        <v>4751863.6772064921</v>
      </c>
      <c r="O376" s="87">
        <v>334492000</v>
      </c>
      <c r="P376" s="87">
        <v>117982233.27283043</v>
      </c>
      <c r="Q376" s="87">
        <v>216509766.72716957</v>
      </c>
      <c r="R376" s="87">
        <f t="shared" si="10"/>
        <v>4751863.6772064921</v>
      </c>
      <c r="S376" s="87">
        <v>334492000</v>
      </c>
      <c r="T376" s="87">
        <f t="shared" si="11"/>
        <v>8576426.5701229386</v>
      </c>
      <c r="U376" s="87"/>
      <c r="V376" s="115" t="s">
        <v>1257</v>
      </c>
      <c r="W376" s="115" t="s">
        <v>1257</v>
      </c>
      <c r="X376" s="115" t="s">
        <v>772</v>
      </c>
    </row>
    <row r="377" spans="1:24">
      <c r="A377" s="157"/>
      <c r="B377" s="157">
        <v>28</v>
      </c>
      <c r="C377" s="82">
        <v>1</v>
      </c>
      <c r="D377" s="157">
        <v>6</v>
      </c>
      <c r="E377" s="157"/>
      <c r="F377" s="83" t="s">
        <v>3091</v>
      </c>
      <c r="G377" s="83">
        <v>5</v>
      </c>
      <c r="H377" s="86">
        <v>31.07</v>
      </c>
      <c r="I377" s="86">
        <v>47.75</v>
      </c>
      <c r="J377" s="86">
        <v>52.26</v>
      </c>
      <c r="K377" s="86"/>
      <c r="L377" s="117">
        <v>124.25</v>
      </c>
      <c r="M377" s="117">
        <v>224.26</v>
      </c>
      <c r="N377" s="87">
        <v>4751716.0202922672</v>
      </c>
      <c r="O377" s="87">
        <v>322350000</v>
      </c>
      <c r="P377" s="87">
        <v>113699499.22717699</v>
      </c>
      <c r="Q377" s="87">
        <v>208650500.77282301</v>
      </c>
      <c r="R377" s="87">
        <f t="shared" si="10"/>
        <v>4751716.0202922672</v>
      </c>
      <c r="S377" s="87">
        <v>322350000</v>
      </c>
      <c r="T377" s="87">
        <f t="shared" si="11"/>
        <v>8576417.1807705741</v>
      </c>
      <c r="U377" s="87"/>
      <c r="V377" s="115" t="s">
        <v>1257</v>
      </c>
      <c r="W377" s="115" t="s">
        <v>1257</v>
      </c>
      <c r="X377" s="115" t="s">
        <v>772</v>
      </c>
    </row>
    <row r="378" spans="1:24">
      <c r="A378" s="157"/>
      <c r="B378" s="157">
        <v>28</v>
      </c>
      <c r="C378" s="82">
        <v>1</v>
      </c>
      <c r="D378" s="157">
        <v>6</v>
      </c>
      <c r="E378" s="157"/>
      <c r="F378" s="83" t="s">
        <v>3092</v>
      </c>
      <c r="G378" s="83">
        <v>5</v>
      </c>
      <c r="H378" s="86">
        <v>35.75</v>
      </c>
      <c r="I378" s="86">
        <v>54.94</v>
      </c>
      <c r="J378" s="86">
        <v>60.13</v>
      </c>
      <c r="K378" s="86"/>
      <c r="L378" s="117">
        <v>142.97</v>
      </c>
      <c r="M378" s="117">
        <v>258.04000000000002</v>
      </c>
      <c r="N378" s="87">
        <v>4751867.5431190766</v>
      </c>
      <c r="O378" s="87">
        <v>370917000</v>
      </c>
      <c r="P378" s="87">
        <v>130830082.68914786</v>
      </c>
      <c r="Q378" s="87">
        <v>240086917.31085214</v>
      </c>
      <c r="R378" s="87">
        <f t="shared" si="10"/>
        <v>4751867.5431190757</v>
      </c>
      <c r="S378" s="87">
        <v>370917000</v>
      </c>
      <c r="T378" s="87">
        <f t="shared" si="11"/>
        <v>8576427.9277222231</v>
      </c>
      <c r="U378" s="87"/>
      <c r="V378" s="115" t="s">
        <v>1257</v>
      </c>
      <c r="W378" s="115" t="s">
        <v>1257</v>
      </c>
      <c r="X378" s="115" t="s">
        <v>772</v>
      </c>
    </row>
    <row r="379" spans="1:24">
      <c r="A379" s="157"/>
      <c r="B379" s="157">
        <v>28</v>
      </c>
      <c r="C379" s="82">
        <v>1</v>
      </c>
      <c r="D379" s="157">
        <v>6</v>
      </c>
      <c r="E379" s="157"/>
      <c r="F379" s="83" t="s">
        <v>3093</v>
      </c>
      <c r="G379" s="83">
        <v>5</v>
      </c>
      <c r="H379" s="86">
        <v>32.630000000000003</v>
      </c>
      <c r="I379" s="86">
        <v>50.15</v>
      </c>
      <c r="J379" s="86">
        <v>54.88</v>
      </c>
      <c r="K379" s="86"/>
      <c r="L379" s="117">
        <v>130.49</v>
      </c>
      <c r="M379" s="117">
        <v>235.52</v>
      </c>
      <c r="N379" s="87">
        <v>4961849.8472871007</v>
      </c>
      <c r="O379" s="87">
        <v>353506000</v>
      </c>
      <c r="P379" s="87">
        <v>124688863.57624456</v>
      </c>
      <c r="Q379" s="87">
        <v>228817136.42375544</v>
      </c>
      <c r="R379" s="87">
        <f t="shared" si="10"/>
        <v>4961849.8472871007</v>
      </c>
      <c r="S379" s="87">
        <v>353506000</v>
      </c>
      <c r="T379" s="87">
        <f t="shared" si="11"/>
        <v>8955589.5166913774</v>
      </c>
      <c r="U379" s="87"/>
      <c r="V379" s="115" t="s">
        <v>1257</v>
      </c>
      <c r="W379" s="115" t="s">
        <v>1257</v>
      </c>
      <c r="X379" s="115" t="s">
        <v>772</v>
      </c>
    </row>
    <row r="380" spans="1:24">
      <c r="A380" s="157"/>
      <c r="B380" s="157">
        <v>28</v>
      </c>
      <c r="C380" s="82">
        <v>1</v>
      </c>
      <c r="D380" s="157">
        <v>6</v>
      </c>
      <c r="E380" s="157"/>
      <c r="F380" s="83" t="s">
        <v>3094</v>
      </c>
      <c r="G380" s="83">
        <v>5</v>
      </c>
      <c r="H380" s="86">
        <v>32.24</v>
      </c>
      <c r="I380" s="86">
        <v>49.55</v>
      </c>
      <c r="J380" s="86">
        <v>54.22</v>
      </c>
      <c r="K380" s="86"/>
      <c r="L380" s="117">
        <v>128.93</v>
      </c>
      <c r="M380" s="117">
        <v>232.7</v>
      </c>
      <c r="N380" s="87">
        <v>4774863.5315928366</v>
      </c>
      <c r="O380" s="87">
        <v>336111000</v>
      </c>
      <c r="P380" s="87">
        <v>118553287.99362707</v>
      </c>
      <c r="Q380" s="87">
        <v>217557712.00637293</v>
      </c>
      <c r="R380" s="87">
        <f t="shared" si="10"/>
        <v>4774863.5315928366</v>
      </c>
      <c r="S380" s="87">
        <v>336111000</v>
      </c>
      <c r="T380" s="87">
        <f t="shared" si="11"/>
        <v>8617937.9803122077</v>
      </c>
      <c r="U380" s="87"/>
      <c r="V380" s="115" t="s">
        <v>1257</v>
      </c>
      <c r="W380" s="115" t="s">
        <v>1257</v>
      </c>
      <c r="X380" s="115" t="s">
        <v>772</v>
      </c>
    </row>
    <row r="381" spans="1:24">
      <c r="A381" s="157"/>
      <c r="B381" s="157">
        <v>28</v>
      </c>
      <c r="C381" s="82">
        <v>1</v>
      </c>
      <c r="D381" s="157">
        <v>6</v>
      </c>
      <c r="E381" s="157"/>
      <c r="F381" s="83" t="s">
        <v>3095</v>
      </c>
      <c r="G381" s="83">
        <v>5</v>
      </c>
      <c r="H381" s="86">
        <v>31.07</v>
      </c>
      <c r="I381" s="86">
        <v>47.75</v>
      </c>
      <c r="J381" s="86">
        <v>52.26</v>
      </c>
      <c r="K381" s="86"/>
      <c r="L381" s="117">
        <v>124.25</v>
      </c>
      <c r="M381" s="117">
        <v>224.26</v>
      </c>
      <c r="N381" s="87">
        <v>4774726.5017803274</v>
      </c>
      <c r="O381" s="87">
        <v>323911000</v>
      </c>
      <c r="P381" s="87">
        <v>114250096.15068755</v>
      </c>
      <c r="Q381" s="87">
        <v>209660903.84931245</v>
      </c>
      <c r="R381" s="87">
        <f t="shared" si="10"/>
        <v>4774726.5017803274</v>
      </c>
      <c r="S381" s="87">
        <v>323911000</v>
      </c>
      <c r="T381" s="87">
        <f t="shared" si="11"/>
        <v>8617949.0164125245</v>
      </c>
      <c r="U381" s="87"/>
      <c r="V381" s="115" t="s">
        <v>1257</v>
      </c>
      <c r="W381" s="115" t="s">
        <v>1257</v>
      </c>
      <c r="X381" s="115" t="s">
        <v>772</v>
      </c>
    </row>
    <row r="382" spans="1:24">
      <c r="A382" s="157"/>
      <c r="B382" s="157">
        <v>28</v>
      </c>
      <c r="C382" s="82">
        <v>1</v>
      </c>
      <c r="D382" s="157">
        <v>6</v>
      </c>
      <c r="E382" s="157"/>
      <c r="F382" s="83" t="s">
        <v>3096</v>
      </c>
      <c r="G382" s="83">
        <v>5</v>
      </c>
      <c r="H382" s="86">
        <v>24.05</v>
      </c>
      <c r="I382" s="86">
        <v>36.950000000000003</v>
      </c>
      <c r="J382" s="86">
        <v>40.450000000000003</v>
      </c>
      <c r="K382" s="86"/>
      <c r="L382" s="117">
        <v>96.17</v>
      </c>
      <c r="M382" s="117">
        <v>173.57</v>
      </c>
      <c r="N382" s="87">
        <v>4774942.5411044778</v>
      </c>
      <c r="O382" s="87">
        <v>250708000</v>
      </c>
      <c r="P382" s="87">
        <v>88429886.931121737</v>
      </c>
      <c r="Q382" s="87">
        <v>162278113.06887826</v>
      </c>
      <c r="R382" s="87">
        <f t="shared" si="10"/>
        <v>4774942.5411044778</v>
      </c>
      <c r="S382" s="87">
        <v>250708000</v>
      </c>
      <c r="T382" s="87">
        <f t="shared" si="11"/>
        <v>8617934.6663149018</v>
      </c>
      <c r="U382" s="87"/>
      <c r="V382" s="115" t="s">
        <v>1257</v>
      </c>
      <c r="W382" s="115" t="s">
        <v>1257</v>
      </c>
      <c r="X382" s="115" t="s">
        <v>772</v>
      </c>
    </row>
    <row r="383" spans="1:24">
      <c r="A383" s="157"/>
      <c r="B383" s="157">
        <v>28</v>
      </c>
      <c r="C383" s="82">
        <v>1</v>
      </c>
      <c r="D383" s="157">
        <v>6</v>
      </c>
      <c r="E383" s="157"/>
      <c r="F383" s="83" t="s">
        <v>3097</v>
      </c>
      <c r="G383" s="83">
        <v>5</v>
      </c>
      <c r="H383" s="86">
        <v>14.27</v>
      </c>
      <c r="I383" s="86">
        <v>21.93</v>
      </c>
      <c r="J383" s="86">
        <v>24</v>
      </c>
      <c r="K383" s="86"/>
      <c r="L383" s="117">
        <v>57.06</v>
      </c>
      <c r="M383" s="117">
        <v>102.99</v>
      </c>
      <c r="N383" s="87">
        <v>5160960.0225970745</v>
      </c>
      <c r="O383" s="87">
        <v>160787000</v>
      </c>
      <c r="P383" s="87">
        <v>56712894.004157305</v>
      </c>
      <c r="Q383" s="87">
        <v>104074105.9958427</v>
      </c>
      <c r="R383" s="87">
        <f t="shared" si="10"/>
        <v>5160960.0225970754</v>
      </c>
      <c r="S383" s="87">
        <v>160787000</v>
      </c>
      <c r="T383" s="87">
        <f t="shared" si="11"/>
        <v>9315234.3625529744</v>
      </c>
      <c r="U383" s="87"/>
      <c r="V383" s="115" t="s">
        <v>1257</v>
      </c>
      <c r="W383" s="115" t="s">
        <v>1257</v>
      </c>
      <c r="X383" s="115" t="s">
        <v>772</v>
      </c>
    </row>
    <row r="384" spans="1:24">
      <c r="A384" s="157"/>
      <c r="B384" s="157">
        <v>28</v>
      </c>
      <c r="C384" s="82">
        <v>1</v>
      </c>
      <c r="D384" s="157">
        <v>6</v>
      </c>
      <c r="E384" s="157"/>
      <c r="F384" s="83" t="s">
        <v>3098</v>
      </c>
      <c r="G384" s="83">
        <v>5</v>
      </c>
      <c r="H384" s="86">
        <v>20.11</v>
      </c>
      <c r="I384" s="86">
        <v>30.9</v>
      </c>
      <c r="J384" s="86">
        <v>33.82</v>
      </c>
      <c r="K384" s="86"/>
      <c r="L384" s="117">
        <v>80.42</v>
      </c>
      <c r="M384" s="117">
        <v>145.13999999999999</v>
      </c>
      <c r="N384" s="87">
        <v>5161411.5524822427</v>
      </c>
      <c r="O384" s="87">
        <v>226611000</v>
      </c>
      <c r="P384" s="87">
        <v>79930377.600030422</v>
      </c>
      <c r="Q384" s="87">
        <v>146680622.39996958</v>
      </c>
      <c r="R384" s="87">
        <f t="shared" si="10"/>
        <v>5161411.5524822436</v>
      </c>
      <c r="S384" s="87">
        <v>226611000</v>
      </c>
      <c r="T384" s="87">
        <f t="shared" si="11"/>
        <v>9315186.1816373132</v>
      </c>
      <c r="U384" s="87"/>
      <c r="V384" s="115" t="s">
        <v>1257</v>
      </c>
      <c r="W384" s="115" t="s">
        <v>1257</v>
      </c>
      <c r="X384" s="115" t="s">
        <v>772</v>
      </c>
    </row>
    <row r="385" spans="1:24">
      <c r="A385" s="157"/>
      <c r="B385" s="157">
        <v>28</v>
      </c>
      <c r="C385" s="82">
        <v>1</v>
      </c>
      <c r="D385" s="157">
        <v>6</v>
      </c>
      <c r="E385" s="157"/>
      <c r="F385" s="83" t="s">
        <v>3099</v>
      </c>
      <c r="G385" s="83">
        <v>5</v>
      </c>
      <c r="H385" s="86">
        <v>20.11</v>
      </c>
      <c r="I385" s="86">
        <v>30.9</v>
      </c>
      <c r="J385" s="86">
        <v>33.82</v>
      </c>
      <c r="K385" s="86"/>
      <c r="L385" s="117">
        <v>80.42</v>
      </c>
      <c r="M385" s="117">
        <v>145.13999999999999</v>
      </c>
      <c r="N385" s="87">
        <v>5161411.5524822427</v>
      </c>
      <c r="O385" s="87">
        <v>226611000</v>
      </c>
      <c r="P385" s="87">
        <v>79930377.600030422</v>
      </c>
      <c r="Q385" s="87">
        <v>146680622.39996958</v>
      </c>
      <c r="R385" s="87">
        <f t="shared" si="10"/>
        <v>5161411.5524822436</v>
      </c>
      <c r="S385" s="87">
        <v>226611000</v>
      </c>
      <c r="T385" s="87">
        <f t="shared" si="11"/>
        <v>9315186.1816373132</v>
      </c>
      <c r="U385" s="87"/>
      <c r="V385" s="115" t="s">
        <v>1257</v>
      </c>
      <c r="W385" s="115" t="s">
        <v>1257</v>
      </c>
      <c r="X385" s="115" t="s">
        <v>772</v>
      </c>
    </row>
    <row r="386" spans="1:24">
      <c r="A386" s="157"/>
      <c r="B386" s="157">
        <v>28</v>
      </c>
      <c r="C386" s="82">
        <v>1</v>
      </c>
      <c r="D386" s="157">
        <v>6</v>
      </c>
      <c r="E386" s="157"/>
      <c r="F386" s="83" t="s">
        <v>3100</v>
      </c>
      <c r="G386" s="83">
        <v>5</v>
      </c>
      <c r="H386" s="86">
        <v>21.27</v>
      </c>
      <c r="I386" s="86">
        <v>32.68</v>
      </c>
      <c r="J386" s="86">
        <v>35.770000000000003</v>
      </c>
      <c r="K386" s="86"/>
      <c r="L386" s="117">
        <v>85.05</v>
      </c>
      <c r="M386" s="117">
        <v>153.5</v>
      </c>
      <c r="N386" s="87">
        <v>5211467.9516515462</v>
      </c>
      <c r="O386" s="87">
        <v>241988000</v>
      </c>
      <c r="P386" s="87">
        <v>85354162.92534855</v>
      </c>
      <c r="Q386" s="87">
        <v>156633837.07465145</v>
      </c>
      <c r="R386" s="87">
        <f t="shared" si="10"/>
        <v>5211467.9516515471</v>
      </c>
      <c r="S386" s="87">
        <v>241988000</v>
      </c>
      <c r="T386" s="87">
        <f t="shared" si="11"/>
        <v>9405765.2037450019</v>
      </c>
      <c r="U386" s="87"/>
      <c r="V386" s="115" t="s">
        <v>1257</v>
      </c>
      <c r="W386" s="115" t="s">
        <v>1257</v>
      </c>
      <c r="X386" s="115" t="s">
        <v>772</v>
      </c>
    </row>
    <row r="387" spans="1:24">
      <c r="A387" s="157"/>
      <c r="B387" s="157">
        <v>28</v>
      </c>
      <c r="C387" s="82">
        <v>1</v>
      </c>
      <c r="D387" s="157">
        <v>7</v>
      </c>
      <c r="E387" s="157"/>
      <c r="F387" s="83" t="s">
        <v>3101</v>
      </c>
      <c r="G387" s="83">
        <v>5</v>
      </c>
      <c r="H387" s="86">
        <v>32.24</v>
      </c>
      <c r="I387" s="86">
        <v>49.55</v>
      </c>
      <c r="J387" s="86">
        <v>54.22</v>
      </c>
      <c r="K387" s="86"/>
      <c r="L387" s="117">
        <v>128.93</v>
      </c>
      <c r="M387" s="117">
        <v>232.7</v>
      </c>
      <c r="N387" s="87">
        <v>4704343.9039376071</v>
      </c>
      <c r="O387" s="87">
        <v>331147000</v>
      </c>
      <c r="P387" s="87">
        <v>116802382.7224507</v>
      </c>
      <c r="Q387" s="87">
        <v>214344617.2775493</v>
      </c>
      <c r="R387" s="87">
        <f t="shared" ref="R387:R450" si="12">S387/(M387*0.3025)</f>
        <v>4704343.9039376071</v>
      </c>
      <c r="S387" s="87">
        <v>331147000</v>
      </c>
      <c r="T387" s="87">
        <f t="shared" ref="T387:T450" si="13">S387/(L387*0.3025)</f>
        <v>8490660.253209345</v>
      </c>
      <c r="U387" s="87"/>
      <c r="V387" s="115" t="s">
        <v>1257</v>
      </c>
      <c r="W387" s="115" t="s">
        <v>1257</v>
      </c>
      <c r="X387" s="115" t="s">
        <v>772</v>
      </c>
    </row>
    <row r="388" spans="1:24">
      <c r="A388" s="157"/>
      <c r="B388" s="157">
        <v>28</v>
      </c>
      <c r="C388" s="82">
        <v>1</v>
      </c>
      <c r="D388" s="157">
        <v>7</v>
      </c>
      <c r="E388" s="157"/>
      <c r="F388" s="83" t="s">
        <v>3102</v>
      </c>
      <c r="G388" s="83">
        <v>5</v>
      </c>
      <c r="H388" s="86">
        <v>31.07</v>
      </c>
      <c r="I388" s="86">
        <v>47.75</v>
      </c>
      <c r="J388" s="86">
        <v>52.26</v>
      </c>
      <c r="K388" s="86"/>
      <c r="L388" s="117">
        <v>124.25</v>
      </c>
      <c r="M388" s="117">
        <v>224.26</v>
      </c>
      <c r="N388" s="87">
        <v>4704206.230519033</v>
      </c>
      <c r="O388" s="87">
        <v>319127000</v>
      </c>
      <c r="P388" s="87">
        <v>112562680.59522665</v>
      </c>
      <c r="Q388" s="87">
        <v>206564319.40477335</v>
      </c>
      <c r="R388" s="87">
        <f t="shared" si="12"/>
        <v>4704206.230519033</v>
      </c>
      <c r="S388" s="87">
        <v>319127000</v>
      </c>
      <c r="T388" s="87">
        <f t="shared" si="13"/>
        <v>8490666.3119211141</v>
      </c>
      <c r="U388" s="87"/>
      <c r="V388" s="115" t="s">
        <v>1257</v>
      </c>
      <c r="W388" s="115" t="s">
        <v>1257</v>
      </c>
      <c r="X388" s="115" t="s">
        <v>772</v>
      </c>
    </row>
    <row r="389" spans="1:24">
      <c r="A389" s="157"/>
      <c r="B389" s="157">
        <v>28</v>
      </c>
      <c r="C389" s="82">
        <v>1</v>
      </c>
      <c r="D389" s="157">
        <v>7</v>
      </c>
      <c r="E389" s="157"/>
      <c r="F389" s="83" t="s">
        <v>3103</v>
      </c>
      <c r="G389" s="83">
        <v>5</v>
      </c>
      <c r="H389" s="86">
        <v>35.75</v>
      </c>
      <c r="I389" s="86">
        <v>54.94</v>
      </c>
      <c r="J389" s="86">
        <v>60.13</v>
      </c>
      <c r="K389" s="86"/>
      <c r="L389" s="117">
        <v>142.97</v>
      </c>
      <c r="M389" s="117">
        <v>258.04000000000002</v>
      </c>
      <c r="N389" s="87">
        <v>4704351.0455807354</v>
      </c>
      <c r="O389" s="87">
        <v>367208000</v>
      </c>
      <c r="P389" s="87">
        <v>129521841.82476565</v>
      </c>
      <c r="Q389" s="87">
        <v>237686158.17523435</v>
      </c>
      <c r="R389" s="87">
        <f t="shared" si="12"/>
        <v>4704351.0455807345</v>
      </c>
      <c r="S389" s="87">
        <v>367208000</v>
      </c>
      <c r="T389" s="87">
        <f t="shared" si="13"/>
        <v>8490667.579223983</v>
      </c>
      <c r="U389" s="87"/>
      <c r="V389" s="115" t="s">
        <v>1257</v>
      </c>
      <c r="W389" s="115" t="s">
        <v>1257</v>
      </c>
      <c r="X389" s="115" t="s">
        <v>772</v>
      </c>
    </row>
    <row r="390" spans="1:24">
      <c r="A390" s="157"/>
      <c r="B390" s="157">
        <v>28</v>
      </c>
      <c r="C390" s="82">
        <v>1</v>
      </c>
      <c r="D390" s="157">
        <v>7</v>
      </c>
      <c r="E390" s="157"/>
      <c r="F390" s="83" t="s">
        <v>3104</v>
      </c>
      <c r="G390" s="83">
        <v>5</v>
      </c>
      <c r="H390" s="86">
        <v>31.07</v>
      </c>
      <c r="I390" s="86">
        <v>47.75</v>
      </c>
      <c r="J390" s="86">
        <v>52.26</v>
      </c>
      <c r="K390" s="86"/>
      <c r="L390" s="117">
        <v>124.25</v>
      </c>
      <c r="M390" s="117">
        <v>224.26</v>
      </c>
      <c r="N390" s="87">
        <v>4704206.230519033</v>
      </c>
      <c r="O390" s="87">
        <v>319127000</v>
      </c>
      <c r="P390" s="87">
        <v>112562680.59522665</v>
      </c>
      <c r="Q390" s="87">
        <v>206564319.40477335</v>
      </c>
      <c r="R390" s="87">
        <f t="shared" si="12"/>
        <v>4704206.230519033</v>
      </c>
      <c r="S390" s="87">
        <v>319127000</v>
      </c>
      <c r="T390" s="87">
        <f t="shared" si="13"/>
        <v>8490666.3119211141</v>
      </c>
      <c r="U390" s="87"/>
      <c r="V390" s="115" t="s">
        <v>1257</v>
      </c>
      <c r="W390" s="115" t="s">
        <v>1257</v>
      </c>
      <c r="X390" s="115" t="s">
        <v>772</v>
      </c>
    </row>
    <row r="391" spans="1:24">
      <c r="A391" s="157"/>
      <c r="B391" s="157">
        <v>28</v>
      </c>
      <c r="C391" s="82">
        <v>1</v>
      </c>
      <c r="D391" s="157">
        <v>7</v>
      </c>
      <c r="E391" s="157"/>
      <c r="F391" s="83" t="s">
        <v>3105</v>
      </c>
      <c r="G391" s="83">
        <v>5</v>
      </c>
      <c r="H391" s="86">
        <v>32.74</v>
      </c>
      <c r="I391" s="86">
        <v>50.33</v>
      </c>
      <c r="J391" s="86">
        <v>55.08</v>
      </c>
      <c r="K391" s="86"/>
      <c r="L391" s="117">
        <v>130.96</v>
      </c>
      <c r="M391" s="117">
        <v>236.37</v>
      </c>
      <c r="N391" s="87">
        <v>5111177.0767010823</v>
      </c>
      <c r="O391" s="87">
        <v>365459000</v>
      </c>
      <c r="P391" s="87">
        <v>128904933.42039672</v>
      </c>
      <c r="Q391" s="87">
        <v>236554066.57960328</v>
      </c>
      <c r="R391" s="87">
        <f t="shared" si="12"/>
        <v>5111177.0767010823</v>
      </c>
      <c r="S391" s="87">
        <v>365459000</v>
      </c>
      <c r="T391" s="87">
        <f t="shared" si="13"/>
        <v>9225175.058184443</v>
      </c>
      <c r="U391" s="87"/>
      <c r="V391" s="115" t="s">
        <v>1257</v>
      </c>
      <c r="W391" s="115" t="s">
        <v>1257</v>
      </c>
      <c r="X391" s="115" t="s">
        <v>772</v>
      </c>
    </row>
    <row r="392" spans="1:24">
      <c r="A392" s="157"/>
      <c r="B392" s="157">
        <v>28</v>
      </c>
      <c r="C392" s="82">
        <v>1</v>
      </c>
      <c r="D392" s="157">
        <v>7</v>
      </c>
      <c r="E392" s="157"/>
      <c r="F392" s="83" t="s">
        <v>3106</v>
      </c>
      <c r="G392" s="83">
        <v>5</v>
      </c>
      <c r="H392" s="86">
        <v>32.24</v>
      </c>
      <c r="I392" s="86">
        <v>49.55</v>
      </c>
      <c r="J392" s="86">
        <v>54.22</v>
      </c>
      <c r="K392" s="86"/>
      <c r="L392" s="117">
        <v>128.93</v>
      </c>
      <c r="M392" s="117">
        <v>232.7</v>
      </c>
      <c r="N392" s="87">
        <v>4727343.7583239526</v>
      </c>
      <c r="O392" s="87">
        <v>332766000</v>
      </c>
      <c r="P392" s="87">
        <v>117373437.44324735</v>
      </c>
      <c r="Q392" s="87">
        <v>215392562.55675265</v>
      </c>
      <c r="R392" s="87">
        <f t="shared" si="12"/>
        <v>4727343.7583239526</v>
      </c>
      <c r="S392" s="87">
        <v>332766000</v>
      </c>
      <c r="T392" s="87">
        <f t="shared" si="13"/>
        <v>8532171.6633986142</v>
      </c>
      <c r="U392" s="87"/>
      <c r="V392" s="115" t="s">
        <v>1257</v>
      </c>
      <c r="W392" s="115" t="s">
        <v>1257</v>
      </c>
      <c r="X392" s="115" t="s">
        <v>772</v>
      </c>
    </row>
    <row r="393" spans="1:24">
      <c r="A393" s="157"/>
      <c r="B393" s="157">
        <v>28</v>
      </c>
      <c r="C393" s="82">
        <v>1</v>
      </c>
      <c r="D393" s="157">
        <v>7</v>
      </c>
      <c r="E393" s="157"/>
      <c r="F393" s="83" t="s">
        <v>3107</v>
      </c>
      <c r="G393" s="83">
        <v>5</v>
      </c>
      <c r="H393" s="86">
        <v>31.07</v>
      </c>
      <c r="I393" s="86">
        <v>47.75</v>
      </c>
      <c r="J393" s="86">
        <v>52.26</v>
      </c>
      <c r="K393" s="86"/>
      <c r="L393" s="117">
        <v>124.25</v>
      </c>
      <c r="M393" s="117">
        <v>224.26</v>
      </c>
      <c r="N393" s="87">
        <v>4727216.7120070932</v>
      </c>
      <c r="O393" s="87">
        <v>320688000</v>
      </c>
      <c r="P393" s="87">
        <v>113113277.5187372</v>
      </c>
      <c r="Q393" s="87">
        <v>207574722.4812628</v>
      </c>
      <c r="R393" s="87">
        <f t="shared" si="12"/>
        <v>4727216.7120070932</v>
      </c>
      <c r="S393" s="87">
        <v>320688000</v>
      </c>
      <c r="T393" s="87">
        <f t="shared" si="13"/>
        <v>8532198.1475630645</v>
      </c>
      <c r="U393" s="87"/>
      <c r="V393" s="115" t="s">
        <v>1257</v>
      </c>
      <c r="W393" s="115" t="s">
        <v>1257</v>
      </c>
      <c r="X393" s="115" t="s">
        <v>772</v>
      </c>
    </row>
    <row r="394" spans="1:24">
      <c r="A394" s="157"/>
      <c r="B394" s="157">
        <v>28</v>
      </c>
      <c r="C394" s="82">
        <v>1</v>
      </c>
      <c r="D394" s="157">
        <v>7</v>
      </c>
      <c r="E394" s="157"/>
      <c r="F394" s="83" t="s">
        <v>3108</v>
      </c>
      <c r="G394" s="83">
        <v>5</v>
      </c>
      <c r="H394" s="86">
        <v>24.05</v>
      </c>
      <c r="I394" s="86">
        <v>36.950000000000003</v>
      </c>
      <c r="J394" s="86">
        <v>40.450000000000003</v>
      </c>
      <c r="K394" s="86"/>
      <c r="L394" s="117">
        <v>96.17</v>
      </c>
      <c r="M394" s="117">
        <v>173.57</v>
      </c>
      <c r="N394" s="87">
        <v>4727423.1893484285</v>
      </c>
      <c r="O394" s="87">
        <v>248213000</v>
      </c>
      <c r="P394" s="87">
        <v>87549848.927176297</v>
      </c>
      <c r="Q394" s="87">
        <v>160663151.0728237</v>
      </c>
      <c r="R394" s="87">
        <f t="shared" si="12"/>
        <v>4727423.1893484285</v>
      </c>
      <c r="S394" s="87">
        <v>248213000</v>
      </c>
      <c r="T394" s="87">
        <f t="shared" si="13"/>
        <v>8532170.5622876845</v>
      </c>
      <c r="U394" s="87"/>
      <c r="V394" s="115" t="s">
        <v>1257</v>
      </c>
      <c r="W394" s="115" t="s">
        <v>1257</v>
      </c>
      <c r="X394" s="115" t="s">
        <v>772</v>
      </c>
    </row>
    <row r="395" spans="1:24">
      <c r="A395" s="157"/>
      <c r="B395" s="157">
        <v>28</v>
      </c>
      <c r="C395" s="82">
        <v>1</v>
      </c>
      <c r="D395" s="157">
        <v>7</v>
      </c>
      <c r="E395" s="157"/>
      <c r="F395" s="83" t="s">
        <v>3109</v>
      </c>
      <c r="G395" s="83">
        <v>5</v>
      </c>
      <c r="H395" s="86">
        <v>20.2</v>
      </c>
      <c r="I395" s="86">
        <v>31.03</v>
      </c>
      <c r="J395" s="86">
        <v>33.97</v>
      </c>
      <c r="K395" s="86"/>
      <c r="L395" s="117">
        <v>80.78</v>
      </c>
      <c r="M395" s="117">
        <v>145.78</v>
      </c>
      <c r="N395" s="87">
        <v>5112719.3812934468</v>
      </c>
      <c r="O395" s="87">
        <v>225463000</v>
      </c>
      <c r="P395" s="87">
        <v>79525454.302022666</v>
      </c>
      <c r="Q395" s="87">
        <v>145937545.69797733</v>
      </c>
      <c r="R395" s="87">
        <f t="shared" si="12"/>
        <v>5112719.3812934468</v>
      </c>
      <c r="S395" s="87">
        <v>225463000</v>
      </c>
      <c r="T395" s="87">
        <f t="shared" si="13"/>
        <v>9226692.6393285301</v>
      </c>
      <c r="U395" s="87"/>
      <c r="V395" s="115" t="s">
        <v>1257</v>
      </c>
      <c r="W395" s="115" t="s">
        <v>1257</v>
      </c>
      <c r="X395" s="115" t="s">
        <v>772</v>
      </c>
    </row>
    <row r="396" spans="1:24">
      <c r="A396" s="157"/>
      <c r="B396" s="157">
        <v>28</v>
      </c>
      <c r="C396" s="82">
        <v>1</v>
      </c>
      <c r="D396" s="157">
        <v>7</v>
      </c>
      <c r="E396" s="157"/>
      <c r="F396" s="83" t="s">
        <v>3110</v>
      </c>
      <c r="G396" s="83">
        <v>5</v>
      </c>
      <c r="H396" s="86">
        <v>31.49</v>
      </c>
      <c r="I396" s="86">
        <v>48.41</v>
      </c>
      <c r="J396" s="86">
        <v>52.98</v>
      </c>
      <c r="K396" s="86"/>
      <c r="L396" s="117">
        <v>125.96</v>
      </c>
      <c r="M396" s="117">
        <v>227.35</v>
      </c>
      <c r="N396" s="87">
        <v>5111745.6428450691</v>
      </c>
      <c r="O396" s="87">
        <v>351552000</v>
      </c>
      <c r="P396" s="87">
        <v>123999647.44008851</v>
      </c>
      <c r="Q396" s="87">
        <v>227552352.55991149</v>
      </c>
      <c r="R396" s="87">
        <f t="shared" si="12"/>
        <v>5111745.6428450691</v>
      </c>
      <c r="S396" s="87">
        <v>351552000</v>
      </c>
      <c r="T396" s="87">
        <f t="shared" si="13"/>
        <v>9226384.3434489239</v>
      </c>
      <c r="U396" s="87"/>
      <c r="V396" s="115" t="s">
        <v>1257</v>
      </c>
      <c r="W396" s="115" t="s">
        <v>1257</v>
      </c>
      <c r="X396" s="115" t="s">
        <v>772</v>
      </c>
    </row>
    <row r="397" spans="1:24">
      <c r="A397" s="157"/>
      <c r="B397" s="157">
        <v>28</v>
      </c>
      <c r="C397" s="82">
        <v>1</v>
      </c>
      <c r="D397" s="157">
        <v>7</v>
      </c>
      <c r="E397" s="157"/>
      <c r="F397" s="83" t="s">
        <v>3111</v>
      </c>
      <c r="G397" s="83">
        <v>5</v>
      </c>
      <c r="H397" s="86">
        <v>37.1</v>
      </c>
      <c r="I397" s="86">
        <v>57.02</v>
      </c>
      <c r="J397" s="86">
        <v>62.4</v>
      </c>
      <c r="K397" s="86"/>
      <c r="L397" s="117">
        <v>148.37</v>
      </c>
      <c r="M397" s="117">
        <v>267.79000000000002</v>
      </c>
      <c r="N397" s="87">
        <v>5111850.6267554536</v>
      </c>
      <c r="O397" s="87">
        <v>414093000</v>
      </c>
      <c r="P397" s="87">
        <v>146059149.16543943</v>
      </c>
      <c r="Q397" s="87">
        <v>268033850.83456057</v>
      </c>
      <c r="R397" s="87">
        <f t="shared" si="12"/>
        <v>5111850.6267554536</v>
      </c>
      <c r="S397" s="87">
        <v>414093000</v>
      </c>
      <c r="T397" s="87">
        <f t="shared" si="13"/>
        <v>9226275.3881434444</v>
      </c>
      <c r="U397" s="87"/>
      <c r="V397" s="115" t="s">
        <v>1257</v>
      </c>
      <c r="W397" s="115" t="s">
        <v>1257</v>
      </c>
      <c r="X397" s="115" t="s">
        <v>772</v>
      </c>
    </row>
    <row r="398" spans="1:24">
      <c r="A398" s="157"/>
      <c r="B398" s="157">
        <v>28</v>
      </c>
      <c r="C398" s="82">
        <v>1</v>
      </c>
      <c r="D398" s="157">
        <v>7</v>
      </c>
      <c r="E398" s="157"/>
      <c r="F398" s="83" t="s">
        <v>3112</v>
      </c>
      <c r="G398" s="83">
        <v>5</v>
      </c>
      <c r="H398" s="86">
        <v>37.1</v>
      </c>
      <c r="I398" s="86">
        <v>57.02</v>
      </c>
      <c r="J398" s="86">
        <v>62.4</v>
      </c>
      <c r="K398" s="86"/>
      <c r="L398" s="117">
        <v>148.37</v>
      </c>
      <c r="M398" s="117">
        <v>267.79000000000002</v>
      </c>
      <c r="N398" s="87">
        <v>5111850.6267554536</v>
      </c>
      <c r="O398" s="87">
        <v>414093000</v>
      </c>
      <c r="P398" s="87">
        <v>146059149.16543943</v>
      </c>
      <c r="Q398" s="87">
        <v>268033850.83456057</v>
      </c>
      <c r="R398" s="87">
        <f t="shared" si="12"/>
        <v>5111850.6267554536</v>
      </c>
      <c r="S398" s="87">
        <v>414093000</v>
      </c>
      <c r="T398" s="87">
        <f t="shared" si="13"/>
        <v>9226275.3881434444</v>
      </c>
      <c r="U398" s="87"/>
      <c r="V398" s="115" t="s">
        <v>1257</v>
      </c>
      <c r="W398" s="115" t="s">
        <v>1257</v>
      </c>
      <c r="X398" s="115" t="s">
        <v>772</v>
      </c>
    </row>
    <row r="399" spans="1:24">
      <c r="A399" s="157"/>
      <c r="B399" s="157">
        <v>28</v>
      </c>
      <c r="C399" s="82">
        <v>1</v>
      </c>
      <c r="D399" s="157">
        <v>7</v>
      </c>
      <c r="E399" s="157"/>
      <c r="F399" s="83" t="s">
        <v>3113</v>
      </c>
      <c r="G399" s="83">
        <v>5</v>
      </c>
      <c r="H399" s="86">
        <v>43</v>
      </c>
      <c r="I399" s="86">
        <v>66.09</v>
      </c>
      <c r="J399" s="86">
        <v>72.319999999999993</v>
      </c>
      <c r="K399" s="86"/>
      <c r="L399" s="117">
        <v>171.97</v>
      </c>
      <c r="M399" s="117">
        <v>310.38</v>
      </c>
      <c r="N399" s="87">
        <v>5237812.9927644012</v>
      </c>
      <c r="O399" s="87">
        <v>491778000</v>
      </c>
      <c r="P399" s="87">
        <v>173460252.3063212</v>
      </c>
      <c r="Q399" s="87">
        <v>318317747.6936788</v>
      </c>
      <c r="R399" s="87">
        <f t="shared" si="12"/>
        <v>5237812.9927644012</v>
      </c>
      <c r="S399" s="87">
        <v>491778000</v>
      </c>
      <c r="T399" s="87">
        <f t="shared" si="13"/>
        <v>9453465.120045444</v>
      </c>
      <c r="U399" s="87"/>
      <c r="V399" s="115" t="s">
        <v>1257</v>
      </c>
      <c r="W399" s="115" t="s">
        <v>1257</v>
      </c>
      <c r="X399" s="115" t="s">
        <v>772</v>
      </c>
    </row>
    <row r="400" spans="1:24">
      <c r="A400" s="157"/>
      <c r="B400" s="157">
        <v>28</v>
      </c>
      <c r="C400" s="82">
        <v>1</v>
      </c>
      <c r="D400" s="157">
        <v>8</v>
      </c>
      <c r="E400" s="157"/>
      <c r="F400" s="83" t="s">
        <v>3114</v>
      </c>
      <c r="G400" s="83">
        <v>5</v>
      </c>
      <c r="H400" s="86">
        <v>32.24</v>
      </c>
      <c r="I400" s="86">
        <v>49.55</v>
      </c>
      <c r="J400" s="86">
        <v>54.22</v>
      </c>
      <c r="K400" s="86"/>
      <c r="L400" s="117">
        <v>128.93</v>
      </c>
      <c r="M400" s="117">
        <v>232.7</v>
      </c>
      <c r="N400" s="87">
        <v>4752858.1119236285</v>
      </c>
      <c r="O400" s="87">
        <v>334562000</v>
      </c>
      <c r="P400" s="87">
        <v>118006923.7178309</v>
      </c>
      <c r="Q400" s="87">
        <v>216555076.2821691</v>
      </c>
      <c r="R400" s="87">
        <f t="shared" si="12"/>
        <v>4752858.1119236285</v>
      </c>
      <c r="S400" s="87">
        <v>334562000</v>
      </c>
      <c r="T400" s="87">
        <f t="shared" si="13"/>
        <v>8578221.3809402622</v>
      </c>
      <c r="U400" s="87"/>
      <c r="V400" s="115" t="s">
        <v>1257</v>
      </c>
      <c r="W400" s="115" t="s">
        <v>1257</v>
      </c>
      <c r="X400" s="115" t="s">
        <v>772</v>
      </c>
    </row>
    <row r="401" spans="1:24">
      <c r="A401" s="157"/>
      <c r="B401" s="157">
        <v>28</v>
      </c>
      <c r="C401" s="82">
        <v>1</v>
      </c>
      <c r="D401" s="157">
        <v>8</v>
      </c>
      <c r="E401" s="157"/>
      <c r="F401" s="83" t="s">
        <v>3115</v>
      </c>
      <c r="G401" s="83">
        <v>5</v>
      </c>
      <c r="H401" s="86">
        <v>31.07</v>
      </c>
      <c r="I401" s="86">
        <v>47.75</v>
      </c>
      <c r="J401" s="86">
        <v>52.26</v>
      </c>
      <c r="K401" s="86"/>
      <c r="L401" s="117">
        <v>124.25</v>
      </c>
      <c r="M401" s="117">
        <v>224.26</v>
      </c>
      <c r="N401" s="87">
        <v>4752718.3987299278</v>
      </c>
      <c r="O401" s="87">
        <v>322418000</v>
      </c>
      <c r="P401" s="87">
        <v>113723484.23089173</v>
      </c>
      <c r="Q401" s="87">
        <v>208694515.76910827</v>
      </c>
      <c r="R401" s="87">
        <f t="shared" si="12"/>
        <v>4752718.3987299278</v>
      </c>
      <c r="S401" s="87">
        <v>322418000</v>
      </c>
      <c r="T401" s="87">
        <f t="shared" si="13"/>
        <v>8578226.3830919396</v>
      </c>
      <c r="U401" s="87"/>
      <c r="V401" s="115" t="s">
        <v>1257</v>
      </c>
      <c r="W401" s="115" t="s">
        <v>1257</v>
      </c>
      <c r="X401" s="115" t="s">
        <v>772</v>
      </c>
    </row>
    <row r="402" spans="1:24">
      <c r="A402" s="157"/>
      <c r="B402" s="157">
        <v>28</v>
      </c>
      <c r="C402" s="82">
        <v>1</v>
      </c>
      <c r="D402" s="157">
        <v>8</v>
      </c>
      <c r="E402" s="157"/>
      <c r="F402" s="83" t="s">
        <v>3116</v>
      </c>
      <c r="G402" s="83">
        <v>5</v>
      </c>
      <c r="H402" s="86">
        <v>35.75</v>
      </c>
      <c r="I402" s="86">
        <v>54.94</v>
      </c>
      <c r="J402" s="86">
        <v>60.13</v>
      </c>
      <c r="K402" s="86"/>
      <c r="L402" s="117">
        <v>142.97</v>
      </c>
      <c r="M402" s="117">
        <v>258.04000000000002</v>
      </c>
      <c r="N402" s="87">
        <v>4752866.8116033012</v>
      </c>
      <c r="O402" s="87">
        <v>370995000</v>
      </c>
      <c r="P402" s="87">
        <v>130857594.89929125</v>
      </c>
      <c r="Q402" s="87">
        <v>240137405.10070875</v>
      </c>
      <c r="R402" s="87">
        <f t="shared" si="12"/>
        <v>4752866.8116033003</v>
      </c>
      <c r="S402" s="87">
        <v>370995000</v>
      </c>
      <c r="T402" s="87">
        <f t="shared" si="13"/>
        <v>8578231.4616081398</v>
      </c>
      <c r="U402" s="87"/>
      <c r="V402" s="115" t="s">
        <v>1257</v>
      </c>
      <c r="W402" s="115" t="s">
        <v>1257</v>
      </c>
      <c r="X402" s="115" t="s">
        <v>772</v>
      </c>
    </row>
    <row r="403" spans="1:24">
      <c r="A403" s="157"/>
      <c r="B403" s="157">
        <v>28</v>
      </c>
      <c r="C403" s="82">
        <v>1</v>
      </c>
      <c r="D403" s="157">
        <v>8</v>
      </c>
      <c r="E403" s="157"/>
      <c r="F403" s="83" t="s">
        <v>3117</v>
      </c>
      <c r="G403" s="83">
        <v>5</v>
      </c>
      <c r="H403" s="86">
        <v>31.07</v>
      </c>
      <c r="I403" s="86">
        <v>47.75</v>
      </c>
      <c r="J403" s="86">
        <v>52.26</v>
      </c>
      <c r="K403" s="86"/>
      <c r="L403" s="117">
        <v>124.25</v>
      </c>
      <c r="M403" s="117">
        <v>224.26</v>
      </c>
      <c r="N403" s="87">
        <v>4752718.3987299278</v>
      </c>
      <c r="O403" s="87">
        <v>322418000</v>
      </c>
      <c r="P403" s="87">
        <v>113723484.23089173</v>
      </c>
      <c r="Q403" s="87">
        <v>208694515.76910827</v>
      </c>
      <c r="R403" s="87">
        <f t="shared" si="12"/>
        <v>4752718.3987299278</v>
      </c>
      <c r="S403" s="87">
        <v>322418000</v>
      </c>
      <c r="T403" s="87">
        <f t="shared" si="13"/>
        <v>8578226.3830919396</v>
      </c>
      <c r="U403" s="87"/>
      <c r="V403" s="115" t="s">
        <v>1257</v>
      </c>
      <c r="W403" s="115" t="s">
        <v>1257</v>
      </c>
      <c r="X403" s="115" t="s">
        <v>772</v>
      </c>
    </row>
    <row r="404" spans="1:24">
      <c r="A404" s="157"/>
      <c r="B404" s="157">
        <v>28</v>
      </c>
      <c r="C404" s="82">
        <v>1</v>
      </c>
      <c r="D404" s="157">
        <v>8</v>
      </c>
      <c r="E404" s="157"/>
      <c r="F404" s="83" t="s">
        <v>3118</v>
      </c>
      <c r="G404" s="83">
        <v>5</v>
      </c>
      <c r="H404" s="86">
        <v>32.74</v>
      </c>
      <c r="I404" s="86">
        <v>50.33</v>
      </c>
      <c r="J404" s="86">
        <v>55.08</v>
      </c>
      <c r="K404" s="86"/>
      <c r="L404" s="117">
        <v>130.96</v>
      </c>
      <c r="M404" s="117">
        <v>236.37</v>
      </c>
      <c r="N404" s="87">
        <v>5161203.7018583762</v>
      </c>
      <c r="O404" s="87">
        <v>369036000</v>
      </c>
      <c r="P404" s="87">
        <v>130166615.15992087</v>
      </c>
      <c r="Q404" s="87">
        <v>238869384.84007913</v>
      </c>
      <c r="R404" s="87">
        <f t="shared" si="12"/>
        <v>5161203.7018583762</v>
      </c>
      <c r="S404" s="87">
        <v>369036000</v>
      </c>
      <c r="T404" s="87">
        <f t="shared" si="13"/>
        <v>9315468.22700263</v>
      </c>
      <c r="U404" s="87"/>
      <c r="V404" s="115" t="s">
        <v>1257</v>
      </c>
      <c r="W404" s="115" t="s">
        <v>1257</v>
      </c>
      <c r="X404" s="115" t="s">
        <v>772</v>
      </c>
    </row>
    <row r="405" spans="1:24">
      <c r="A405" s="157"/>
      <c r="B405" s="157">
        <v>28</v>
      </c>
      <c r="C405" s="82">
        <v>1</v>
      </c>
      <c r="D405" s="157">
        <v>8</v>
      </c>
      <c r="E405" s="157"/>
      <c r="F405" s="83" t="s">
        <v>3119</v>
      </c>
      <c r="G405" s="83">
        <v>5</v>
      </c>
      <c r="H405" s="86">
        <v>32.24</v>
      </c>
      <c r="I405" s="86">
        <v>49.55</v>
      </c>
      <c r="J405" s="86">
        <v>54.22</v>
      </c>
      <c r="K405" s="86"/>
      <c r="L405" s="117">
        <v>128.93</v>
      </c>
      <c r="M405" s="117">
        <v>232.7</v>
      </c>
      <c r="N405" s="87">
        <v>4775872.1725202184</v>
      </c>
      <c r="O405" s="87">
        <v>336182000</v>
      </c>
      <c r="P405" s="87">
        <v>118578331.15927041</v>
      </c>
      <c r="Q405" s="87">
        <v>217603668.84072959</v>
      </c>
      <c r="R405" s="87">
        <f t="shared" si="12"/>
        <v>4775872.1725202184</v>
      </c>
      <c r="S405" s="87">
        <v>336182000</v>
      </c>
      <c r="T405" s="87">
        <f t="shared" si="13"/>
        <v>8619758.4312840644</v>
      </c>
      <c r="U405" s="87"/>
      <c r="V405" s="115" t="s">
        <v>1257</v>
      </c>
      <c r="W405" s="115" t="s">
        <v>1257</v>
      </c>
      <c r="X405" s="115" t="s">
        <v>772</v>
      </c>
    </row>
    <row r="406" spans="1:24">
      <c r="A406" s="157"/>
      <c r="B406" s="157">
        <v>28</v>
      </c>
      <c r="C406" s="82">
        <v>1</v>
      </c>
      <c r="D406" s="157">
        <v>8</v>
      </c>
      <c r="E406" s="157"/>
      <c r="F406" s="83" t="s">
        <v>3120</v>
      </c>
      <c r="G406" s="83">
        <v>5</v>
      </c>
      <c r="H406" s="86">
        <v>31.07</v>
      </c>
      <c r="I406" s="86">
        <v>47.75</v>
      </c>
      <c r="J406" s="86">
        <v>52.26</v>
      </c>
      <c r="K406" s="86"/>
      <c r="L406" s="117">
        <v>124.25</v>
      </c>
      <c r="M406" s="117">
        <v>224.26</v>
      </c>
      <c r="N406" s="87">
        <v>4775728.880217988</v>
      </c>
      <c r="O406" s="87">
        <v>323979000</v>
      </c>
      <c r="P406" s="87">
        <v>114274081.15440229</v>
      </c>
      <c r="Q406" s="87">
        <v>209704918.84559771</v>
      </c>
      <c r="R406" s="87">
        <f t="shared" si="12"/>
        <v>4775728.880217988</v>
      </c>
      <c r="S406" s="87">
        <v>323979000</v>
      </c>
      <c r="T406" s="87">
        <f t="shared" si="13"/>
        <v>8619758.21873389</v>
      </c>
      <c r="U406" s="87"/>
      <c r="V406" s="115" t="s">
        <v>1257</v>
      </c>
      <c r="W406" s="115" t="s">
        <v>1257</v>
      </c>
      <c r="X406" s="115" t="s">
        <v>772</v>
      </c>
    </row>
    <row r="407" spans="1:24">
      <c r="A407" s="157"/>
      <c r="B407" s="157">
        <v>28</v>
      </c>
      <c r="C407" s="82">
        <v>1</v>
      </c>
      <c r="D407" s="157">
        <v>8</v>
      </c>
      <c r="E407" s="157"/>
      <c r="F407" s="83" t="s">
        <v>3121</v>
      </c>
      <c r="G407" s="83">
        <v>5</v>
      </c>
      <c r="H407" s="86">
        <v>24.05</v>
      </c>
      <c r="I407" s="86">
        <v>36.950000000000003</v>
      </c>
      <c r="J407" s="86">
        <v>40.450000000000003</v>
      </c>
      <c r="K407" s="86"/>
      <c r="L407" s="117">
        <v>96.17</v>
      </c>
      <c r="M407" s="117">
        <v>173.57</v>
      </c>
      <c r="N407" s="87">
        <v>4775951.9702199372</v>
      </c>
      <c r="O407" s="87">
        <v>250761000</v>
      </c>
      <c r="P407" s="87">
        <v>88448581.125193506</v>
      </c>
      <c r="Q407" s="87">
        <v>162312418.87480649</v>
      </c>
      <c r="R407" s="87">
        <f t="shared" si="12"/>
        <v>4775951.9702199372</v>
      </c>
      <c r="S407" s="87">
        <v>250761000</v>
      </c>
      <c r="T407" s="87">
        <f t="shared" si="13"/>
        <v>8619756.5090056602</v>
      </c>
      <c r="U407" s="87"/>
      <c r="V407" s="115" t="s">
        <v>1257</v>
      </c>
      <c r="W407" s="115" t="s">
        <v>1257</v>
      </c>
      <c r="X407" s="115" t="s">
        <v>772</v>
      </c>
    </row>
    <row r="408" spans="1:24">
      <c r="A408" s="157"/>
      <c r="B408" s="157">
        <v>28</v>
      </c>
      <c r="C408" s="82">
        <v>1</v>
      </c>
      <c r="D408" s="157">
        <v>8</v>
      </c>
      <c r="E408" s="157"/>
      <c r="F408" s="83" t="s">
        <v>3122</v>
      </c>
      <c r="G408" s="83">
        <v>5</v>
      </c>
      <c r="H408" s="86">
        <v>20.2</v>
      </c>
      <c r="I408" s="86">
        <v>31.03</v>
      </c>
      <c r="J408" s="86">
        <v>33.97</v>
      </c>
      <c r="K408" s="86"/>
      <c r="L408" s="117">
        <v>80.78</v>
      </c>
      <c r="M408" s="117">
        <v>145.78</v>
      </c>
      <c r="N408" s="87">
        <v>5162743.8152588131</v>
      </c>
      <c r="O408" s="87">
        <v>227669000</v>
      </c>
      <c r="P408" s="87">
        <v>80303556.040180415</v>
      </c>
      <c r="Q408" s="87">
        <v>147365443.95981959</v>
      </c>
      <c r="R408" s="87">
        <f t="shared" si="12"/>
        <v>5162743.8152588131</v>
      </c>
      <c r="S408" s="87">
        <v>227669000</v>
      </c>
      <c r="T408" s="87">
        <f t="shared" si="13"/>
        <v>9316969.4650709312</v>
      </c>
      <c r="U408" s="87"/>
      <c r="V408" s="115" t="s">
        <v>1257</v>
      </c>
      <c r="W408" s="115" t="s">
        <v>1257</v>
      </c>
      <c r="X408" s="115" t="s">
        <v>772</v>
      </c>
    </row>
    <row r="409" spans="1:24">
      <c r="A409" s="157"/>
      <c r="B409" s="157">
        <v>28</v>
      </c>
      <c r="C409" s="82">
        <v>1</v>
      </c>
      <c r="D409" s="157">
        <v>8</v>
      </c>
      <c r="E409" s="157"/>
      <c r="F409" s="83" t="s">
        <v>3123</v>
      </c>
      <c r="G409" s="83">
        <v>5</v>
      </c>
      <c r="H409" s="86">
        <v>31.49</v>
      </c>
      <c r="I409" s="86">
        <v>48.41</v>
      </c>
      <c r="J409" s="86">
        <v>52.98</v>
      </c>
      <c r="K409" s="86"/>
      <c r="L409" s="117">
        <v>125.96</v>
      </c>
      <c r="M409" s="117">
        <v>227.35</v>
      </c>
      <c r="N409" s="87">
        <v>5161764.9999000337</v>
      </c>
      <c r="O409" s="87">
        <v>354992000</v>
      </c>
      <c r="P409" s="87">
        <v>125213006.45154029</v>
      </c>
      <c r="Q409" s="87">
        <v>229778993.54845971</v>
      </c>
      <c r="R409" s="87">
        <f t="shared" si="12"/>
        <v>5161764.9999000337</v>
      </c>
      <c r="S409" s="87">
        <v>354992000</v>
      </c>
      <c r="T409" s="87">
        <f t="shared" si="13"/>
        <v>9316666.1855134387</v>
      </c>
      <c r="U409" s="87"/>
      <c r="V409" s="115" t="s">
        <v>1257</v>
      </c>
      <c r="W409" s="115" t="s">
        <v>1257</v>
      </c>
      <c r="X409" s="115" t="s">
        <v>772</v>
      </c>
    </row>
    <row r="410" spans="1:24">
      <c r="A410" s="157"/>
      <c r="B410" s="157">
        <v>28</v>
      </c>
      <c r="C410" s="82">
        <v>1</v>
      </c>
      <c r="D410" s="157">
        <v>8</v>
      </c>
      <c r="E410" s="157"/>
      <c r="F410" s="83" t="s">
        <v>3124</v>
      </c>
      <c r="G410" s="83">
        <v>5</v>
      </c>
      <c r="H410" s="86">
        <v>37.1</v>
      </c>
      <c r="I410" s="86">
        <v>57.02</v>
      </c>
      <c r="J410" s="86">
        <v>62.4</v>
      </c>
      <c r="K410" s="86"/>
      <c r="L410" s="117">
        <v>148.37</v>
      </c>
      <c r="M410" s="117">
        <v>267.79000000000002</v>
      </c>
      <c r="N410" s="87">
        <v>5161871.3195457514</v>
      </c>
      <c r="O410" s="87">
        <v>418145000</v>
      </c>
      <c r="P410" s="87">
        <v>147488373.21032393</v>
      </c>
      <c r="Q410" s="87">
        <v>270656626.78967607</v>
      </c>
      <c r="R410" s="87">
        <f t="shared" si="12"/>
        <v>5161871.3195457514</v>
      </c>
      <c r="S410" s="87">
        <v>418145000</v>
      </c>
      <c r="T410" s="87">
        <f t="shared" si="13"/>
        <v>9316556.720773451</v>
      </c>
      <c r="U410" s="87"/>
      <c r="V410" s="115" t="s">
        <v>1257</v>
      </c>
      <c r="W410" s="115" t="s">
        <v>1257</v>
      </c>
      <c r="X410" s="115" t="s">
        <v>772</v>
      </c>
    </row>
    <row r="411" spans="1:24">
      <c r="A411" s="157"/>
      <c r="B411" s="157">
        <v>28</v>
      </c>
      <c r="C411" s="82">
        <v>1</v>
      </c>
      <c r="D411" s="157">
        <v>8</v>
      </c>
      <c r="E411" s="157"/>
      <c r="F411" s="83" t="s">
        <v>3125</v>
      </c>
      <c r="G411" s="83">
        <v>5</v>
      </c>
      <c r="H411" s="86">
        <v>37.1</v>
      </c>
      <c r="I411" s="86">
        <v>57.02</v>
      </c>
      <c r="J411" s="86">
        <v>62.4</v>
      </c>
      <c r="K411" s="86"/>
      <c r="L411" s="117">
        <v>148.37</v>
      </c>
      <c r="M411" s="117">
        <v>267.79000000000002</v>
      </c>
      <c r="N411" s="87">
        <v>5161871.3195457514</v>
      </c>
      <c r="O411" s="87">
        <v>418145000</v>
      </c>
      <c r="P411" s="87">
        <v>147488373.21032393</v>
      </c>
      <c r="Q411" s="87">
        <v>270656626.78967607</v>
      </c>
      <c r="R411" s="87">
        <f t="shared" si="12"/>
        <v>5161871.3195457514</v>
      </c>
      <c r="S411" s="87">
        <v>418145000</v>
      </c>
      <c r="T411" s="87">
        <f t="shared" si="13"/>
        <v>9316556.720773451</v>
      </c>
      <c r="U411" s="87"/>
      <c r="V411" s="115" t="s">
        <v>1257</v>
      </c>
      <c r="W411" s="115" t="s">
        <v>1257</v>
      </c>
      <c r="X411" s="115" t="s">
        <v>772</v>
      </c>
    </row>
    <row r="412" spans="1:24">
      <c r="A412" s="157"/>
      <c r="B412" s="157">
        <v>28</v>
      </c>
      <c r="C412" s="82">
        <v>1</v>
      </c>
      <c r="D412" s="157">
        <v>8</v>
      </c>
      <c r="E412" s="157"/>
      <c r="F412" s="83" t="s">
        <v>3126</v>
      </c>
      <c r="G412" s="83">
        <v>5</v>
      </c>
      <c r="H412" s="86">
        <v>43</v>
      </c>
      <c r="I412" s="86">
        <v>66.09</v>
      </c>
      <c r="J412" s="86">
        <v>72.319999999999993</v>
      </c>
      <c r="K412" s="86"/>
      <c r="L412" s="117">
        <v>171.97</v>
      </c>
      <c r="M412" s="117">
        <v>310.38</v>
      </c>
      <c r="N412" s="87">
        <v>5289330.7537175175</v>
      </c>
      <c r="O412" s="87">
        <v>496615000</v>
      </c>
      <c r="P412" s="87">
        <v>175166362.0558539</v>
      </c>
      <c r="Q412" s="87">
        <v>321448637.9441461</v>
      </c>
      <c r="R412" s="87">
        <f t="shared" si="12"/>
        <v>5289330.7537175175</v>
      </c>
      <c r="S412" s="87">
        <v>496615000</v>
      </c>
      <c r="T412" s="87">
        <f t="shared" si="13"/>
        <v>9546446.9345748853</v>
      </c>
      <c r="U412" s="87"/>
      <c r="V412" s="115" t="s">
        <v>1257</v>
      </c>
      <c r="W412" s="115" t="s">
        <v>1257</v>
      </c>
      <c r="X412" s="115" t="s">
        <v>772</v>
      </c>
    </row>
    <row r="413" spans="1:24">
      <c r="A413" s="157"/>
      <c r="B413" s="157">
        <v>28</v>
      </c>
      <c r="C413" s="82">
        <v>1</v>
      </c>
      <c r="D413" s="157">
        <v>9</v>
      </c>
      <c r="E413" s="157"/>
      <c r="F413" s="83" t="s">
        <v>3127</v>
      </c>
      <c r="G413" s="83">
        <v>5</v>
      </c>
      <c r="H413" s="86">
        <v>32.24</v>
      </c>
      <c r="I413" s="86">
        <v>49.55</v>
      </c>
      <c r="J413" s="86">
        <v>54.22</v>
      </c>
      <c r="K413" s="86"/>
      <c r="L413" s="117">
        <v>128.93</v>
      </c>
      <c r="M413" s="117">
        <v>232.7</v>
      </c>
      <c r="N413" s="87">
        <v>4800875.1025510812</v>
      </c>
      <c r="O413" s="87">
        <v>337942000</v>
      </c>
      <c r="P413" s="87">
        <v>119199119.49071085</v>
      </c>
      <c r="Q413" s="87">
        <v>218742880.50928915</v>
      </c>
      <c r="R413" s="87">
        <f t="shared" si="12"/>
        <v>4800875.1025510812</v>
      </c>
      <c r="S413" s="87">
        <v>337942000</v>
      </c>
      <c r="T413" s="87">
        <f t="shared" si="13"/>
        <v>8664885.1032625176</v>
      </c>
      <c r="U413" s="87"/>
      <c r="V413" s="115" t="s">
        <v>1257</v>
      </c>
      <c r="W413" s="115" t="s">
        <v>1257</v>
      </c>
      <c r="X413" s="115" t="s">
        <v>772</v>
      </c>
    </row>
    <row r="414" spans="1:24">
      <c r="A414" s="157"/>
      <c r="B414" s="157">
        <v>28</v>
      </c>
      <c r="C414" s="82">
        <v>1</v>
      </c>
      <c r="D414" s="157">
        <v>9</v>
      </c>
      <c r="E414" s="157"/>
      <c r="F414" s="83" t="s">
        <v>3128</v>
      </c>
      <c r="G414" s="83">
        <v>5</v>
      </c>
      <c r="H414" s="86">
        <v>31.07</v>
      </c>
      <c r="I414" s="86">
        <v>47.75</v>
      </c>
      <c r="J414" s="86">
        <v>52.26</v>
      </c>
      <c r="K414" s="86"/>
      <c r="L414" s="117">
        <v>124.25</v>
      </c>
      <c r="M414" s="117">
        <v>224.26</v>
      </c>
      <c r="N414" s="87">
        <v>4800744.1185813695</v>
      </c>
      <c r="O414" s="87">
        <v>325676000</v>
      </c>
      <c r="P414" s="87">
        <v>114872648.08534232</v>
      </c>
      <c r="Q414" s="87">
        <v>210803351.91465768</v>
      </c>
      <c r="R414" s="87">
        <f t="shared" si="12"/>
        <v>4800744.1185813695</v>
      </c>
      <c r="S414" s="87">
        <v>325676000</v>
      </c>
      <c r="T414" s="87">
        <f t="shared" si="13"/>
        <v>8664908.459018575</v>
      </c>
      <c r="U414" s="87"/>
      <c r="V414" s="115" t="s">
        <v>1257</v>
      </c>
      <c r="W414" s="115" t="s">
        <v>1257</v>
      </c>
      <c r="X414" s="115" t="s">
        <v>772</v>
      </c>
    </row>
    <row r="415" spans="1:24">
      <c r="A415" s="157"/>
      <c r="B415" s="157">
        <v>28</v>
      </c>
      <c r="C415" s="82">
        <v>1</v>
      </c>
      <c r="D415" s="157">
        <v>9</v>
      </c>
      <c r="E415" s="157"/>
      <c r="F415" s="83" t="s">
        <v>3129</v>
      </c>
      <c r="G415" s="83">
        <v>5</v>
      </c>
      <c r="H415" s="86">
        <v>35.75</v>
      </c>
      <c r="I415" s="86">
        <v>54.94</v>
      </c>
      <c r="J415" s="86">
        <v>60.13</v>
      </c>
      <c r="K415" s="86"/>
      <c r="L415" s="117">
        <v>142.97</v>
      </c>
      <c r="M415" s="117">
        <v>258.04000000000002</v>
      </c>
      <c r="N415" s="87">
        <v>4800882.9433837542</v>
      </c>
      <c r="O415" s="87">
        <v>374743000</v>
      </c>
      <c r="P415" s="87">
        <v>132179591.86874512</v>
      </c>
      <c r="Q415" s="87">
        <v>242563408.13125488</v>
      </c>
      <c r="R415" s="87">
        <f t="shared" si="12"/>
        <v>4800882.9433837533</v>
      </c>
      <c r="S415" s="87">
        <v>374743000</v>
      </c>
      <c r="T415" s="87">
        <f t="shared" si="13"/>
        <v>8664893.5770493373</v>
      </c>
      <c r="U415" s="87"/>
      <c r="V415" s="115" t="s">
        <v>1257</v>
      </c>
      <c r="W415" s="115" t="s">
        <v>1257</v>
      </c>
      <c r="X415" s="115" t="s">
        <v>772</v>
      </c>
    </row>
    <row r="416" spans="1:24">
      <c r="A416" s="157"/>
      <c r="B416" s="157">
        <v>28</v>
      </c>
      <c r="C416" s="82">
        <v>1</v>
      </c>
      <c r="D416" s="157">
        <v>9</v>
      </c>
      <c r="E416" s="157"/>
      <c r="F416" s="83" t="s">
        <v>3130</v>
      </c>
      <c r="G416" s="83">
        <v>5</v>
      </c>
      <c r="H416" s="86">
        <v>31.07</v>
      </c>
      <c r="I416" s="86">
        <v>47.75</v>
      </c>
      <c r="J416" s="86">
        <v>52.26</v>
      </c>
      <c r="K416" s="86"/>
      <c r="L416" s="117">
        <v>124.25</v>
      </c>
      <c r="M416" s="117">
        <v>224.26</v>
      </c>
      <c r="N416" s="87">
        <v>4800744.1185813695</v>
      </c>
      <c r="O416" s="87">
        <v>325676000</v>
      </c>
      <c r="P416" s="87">
        <v>114872648.08534232</v>
      </c>
      <c r="Q416" s="87">
        <v>210803351.91465768</v>
      </c>
      <c r="R416" s="87">
        <f t="shared" si="12"/>
        <v>4800744.1185813695</v>
      </c>
      <c r="S416" s="87">
        <v>325676000</v>
      </c>
      <c r="T416" s="87">
        <f t="shared" si="13"/>
        <v>8664908.459018575</v>
      </c>
      <c r="U416" s="87"/>
      <c r="V416" s="115" t="s">
        <v>1257</v>
      </c>
      <c r="W416" s="115" t="s">
        <v>1257</v>
      </c>
      <c r="X416" s="115" t="s">
        <v>772</v>
      </c>
    </row>
    <row r="417" spans="1:24">
      <c r="A417" s="157"/>
      <c r="B417" s="157">
        <v>28</v>
      </c>
      <c r="C417" s="82">
        <v>1</v>
      </c>
      <c r="D417" s="157">
        <v>9</v>
      </c>
      <c r="E417" s="157"/>
      <c r="F417" s="83" t="s">
        <v>3131</v>
      </c>
      <c r="G417" s="83">
        <v>5</v>
      </c>
      <c r="H417" s="86">
        <v>32.74</v>
      </c>
      <c r="I417" s="86">
        <v>50.33</v>
      </c>
      <c r="J417" s="86">
        <v>55.08</v>
      </c>
      <c r="K417" s="86"/>
      <c r="L417" s="117">
        <v>130.96</v>
      </c>
      <c r="M417" s="117">
        <v>236.37</v>
      </c>
      <c r="N417" s="87">
        <v>5262739.4297426259</v>
      </c>
      <c r="O417" s="87">
        <v>376296000</v>
      </c>
      <c r="P417" s="87">
        <v>132727367.02711275</v>
      </c>
      <c r="Q417" s="87">
        <v>243568632.97288725</v>
      </c>
      <c r="R417" s="87">
        <f t="shared" si="12"/>
        <v>5262739.4297426259</v>
      </c>
      <c r="S417" s="87">
        <v>376296000</v>
      </c>
      <c r="T417" s="87">
        <f t="shared" si="13"/>
        <v>9498730.2917552255</v>
      </c>
      <c r="U417" s="87"/>
      <c r="V417" s="115" t="s">
        <v>1257</v>
      </c>
      <c r="W417" s="115" t="s">
        <v>1257</v>
      </c>
      <c r="X417" s="115" t="s">
        <v>772</v>
      </c>
    </row>
    <row r="418" spans="1:24">
      <c r="A418" s="157"/>
      <c r="B418" s="157">
        <v>28</v>
      </c>
      <c r="C418" s="82">
        <v>1</v>
      </c>
      <c r="D418" s="157">
        <v>9</v>
      </c>
      <c r="E418" s="157"/>
      <c r="F418" s="83" t="s">
        <v>3132</v>
      </c>
      <c r="G418" s="83">
        <v>5</v>
      </c>
      <c r="H418" s="86">
        <v>32.24</v>
      </c>
      <c r="I418" s="86">
        <v>49.55</v>
      </c>
      <c r="J418" s="86">
        <v>54.22</v>
      </c>
      <c r="K418" s="86"/>
      <c r="L418" s="117">
        <v>128.93</v>
      </c>
      <c r="M418" s="117">
        <v>232.7</v>
      </c>
      <c r="N418" s="87">
        <v>4823889.1631476711</v>
      </c>
      <c r="O418" s="87">
        <v>339562000</v>
      </c>
      <c r="P418" s="87">
        <v>119770526.93215039</v>
      </c>
      <c r="Q418" s="87">
        <v>219791473.06784961</v>
      </c>
      <c r="R418" s="87">
        <f t="shared" si="12"/>
        <v>4823889.1631476711</v>
      </c>
      <c r="S418" s="87">
        <v>339562000</v>
      </c>
      <c r="T418" s="87">
        <f t="shared" si="13"/>
        <v>8706422.1536063198</v>
      </c>
      <c r="U418" s="87"/>
      <c r="V418" s="115" t="s">
        <v>1257</v>
      </c>
      <c r="W418" s="115" t="s">
        <v>1257</v>
      </c>
      <c r="X418" s="115" t="s">
        <v>772</v>
      </c>
    </row>
    <row r="419" spans="1:24">
      <c r="A419" s="157"/>
      <c r="B419" s="157">
        <v>28</v>
      </c>
      <c r="C419" s="82">
        <v>1</v>
      </c>
      <c r="D419" s="157">
        <v>9</v>
      </c>
      <c r="E419" s="157"/>
      <c r="F419" s="83" t="s">
        <v>3133</v>
      </c>
      <c r="G419" s="83">
        <v>5</v>
      </c>
      <c r="H419" s="86">
        <v>31.07</v>
      </c>
      <c r="I419" s="86">
        <v>47.75</v>
      </c>
      <c r="J419" s="86">
        <v>52.26</v>
      </c>
      <c r="K419" s="86"/>
      <c r="L419" s="117">
        <v>124.25</v>
      </c>
      <c r="M419" s="117">
        <v>224.26</v>
      </c>
      <c r="N419" s="87">
        <v>4823739.8592100516</v>
      </c>
      <c r="O419" s="87">
        <v>327236000</v>
      </c>
      <c r="P419" s="87">
        <v>115422892.28821</v>
      </c>
      <c r="Q419" s="87">
        <v>211813107.71179</v>
      </c>
      <c r="R419" s="87">
        <f t="shared" si="12"/>
        <v>4823739.8592100516</v>
      </c>
      <c r="S419" s="87">
        <v>327236000</v>
      </c>
      <c r="T419" s="87">
        <f t="shared" si="13"/>
        <v>8706413.6887440346</v>
      </c>
      <c r="U419" s="87"/>
      <c r="V419" s="115" t="s">
        <v>1257</v>
      </c>
      <c r="W419" s="115" t="s">
        <v>1257</v>
      </c>
      <c r="X419" s="115" t="s">
        <v>772</v>
      </c>
    </row>
    <row r="420" spans="1:24">
      <c r="A420" s="157"/>
      <c r="B420" s="157">
        <v>28</v>
      </c>
      <c r="C420" s="82">
        <v>1</v>
      </c>
      <c r="D420" s="157">
        <v>9</v>
      </c>
      <c r="E420" s="157"/>
      <c r="F420" s="83" t="s">
        <v>3134</v>
      </c>
      <c r="G420" s="83">
        <v>5</v>
      </c>
      <c r="H420" s="86">
        <v>24.05</v>
      </c>
      <c r="I420" s="86">
        <v>36.950000000000003</v>
      </c>
      <c r="J420" s="86">
        <v>40.450000000000003</v>
      </c>
      <c r="K420" s="86"/>
      <c r="L420" s="117">
        <v>96.17</v>
      </c>
      <c r="M420" s="117">
        <v>173.57</v>
      </c>
      <c r="N420" s="87">
        <v>4823966.5136175323</v>
      </c>
      <c r="O420" s="87">
        <v>253282000</v>
      </c>
      <c r="P420" s="87">
        <v>89337789.865853399</v>
      </c>
      <c r="Q420" s="87">
        <v>163944210.1341466</v>
      </c>
      <c r="R420" s="87">
        <f t="shared" si="12"/>
        <v>4823966.5136175323</v>
      </c>
      <c r="S420" s="87">
        <v>253282000</v>
      </c>
      <c r="T420" s="87">
        <f t="shared" si="13"/>
        <v>8706414.3471830618</v>
      </c>
      <c r="U420" s="87"/>
      <c r="V420" s="115" t="s">
        <v>1257</v>
      </c>
      <c r="W420" s="115" t="s">
        <v>1257</v>
      </c>
      <c r="X420" s="115" t="s">
        <v>772</v>
      </c>
    </row>
    <row r="421" spans="1:24">
      <c r="A421" s="157"/>
      <c r="B421" s="157">
        <v>28</v>
      </c>
      <c r="C421" s="82">
        <v>1</v>
      </c>
      <c r="D421" s="157">
        <v>9</v>
      </c>
      <c r="E421" s="157"/>
      <c r="F421" s="83" t="s">
        <v>3135</v>
      </c>
      <c r="G421" s="83">
        <v>5</v>
      </c>
      <c r="H421" s="86">
        <v>20.2</v>
      </c>
      <c r="I421" s="86">
        <v>31.03</v>
      </c>
      <c r="J421" s="86">
        <v>33.97</v>
      </c>
      <c r="K421" s="86"/>
      <c r="L421" s="117">
        <v>80.78</v>
      </c>
      <c r="M421" s="117">
        <v>145.78</v>
      </c>
      <c r="N421" s="87">
        <v>5212768.2492241794</v>
      </c>
      <c r="O421" s="87">
        <v>229875000</v>
      </c>
      <c r="P421" s="87">
        <v>81081657.778338164</v>
      </c>
      <c r="Q421" s="87">
        <v>148793342.22166184</v>
      </c>
      <c r="R421" s="87">
        <f t="shared" si="12"/>
        <v>5212768.2492241794</v>
      </c>
      <c r="S421" s="87">
        <v>229875000</v>
      </c>
      <c r="T421" s="87">
        <f t="shared" si="13"/>
        <v>9407246.2908133306</v>
      </c>
      <c r="U421" s="87"/>
      <c r="V421" s="115" t="s">
        <v>1257</v>
      </c>
      <c r="W421" s="115" t="s">
        <v>1257</v>
      </c>
      <c r="X421" s="115" t="s">
        <v>772</v>
      </c>
    </row>
    <row r="422" spans="1:24">
      <c r="A422" s="157"/>
      <c r="B422" s="157">
        <v>28</v>
      </c>
      <c r="C422" s="82">
        <v>1</v>
      </c>
      <c r="D422" s="157">
        <v>9</v>
      </c>
      <c r="E422" s="157"/>
      <c r="F422" s="83" t="s">
        <v>3136</v>
      </c>
      <c r="G422" s="83">
        <v>5</v>
      </c>
      <c r="H422" s="86">
        <v>31.49</v>
      </c>
      <c r="I422" s="86">
        <v>48.41</v>
      </c>
      <c r="J422" s="86">
        <v>52.98</v>
      </c>
      <c r="K422" s="86"/>
      <c r="L422" s="117">
        <v>125.96</v>
      </c>
      <c r="M422" s="117">
        <v>227.35</v>
      </c>
      <c r="N422" s="87">
        <v>5211784.3569549993</v>
      </c>
      <c r="O422" s="87">
        <v>358432000</v>
      </c>
      <c r="P422" s="87">
        <v>126426365.4629921</v>
      </c>
      <c r="Q422" s="87">
        <v>232005634.5370079</v>
      </c>
      <c r="R422" s="87">
        <f t="shared" si="12"/>
        <v>5211784.3569549993</v>
      </c>
      <c r="S422" s="87">
        <v>358432000</v>
      </c>
      <c r="T422" s="87">
        <f t="shared" si="13"/>
        <v>9406948.0275779534</v>
      </c>
      <c r="U422" s="87"/>
      <c r="V422" s="115" t="s">
        <v>1257</v>
      </c>
      <c r="W422" s="115" t="s">
        <v>1257</v>
      </c>
      <c r="X422" s="115" t="s">
        <v>772</v>
      </c>
    </row>
    <row r="423" spans="1:24">
      <c r="A423" s="157"/>
      <c r="B423" s="157">
        <v>28</v>
      </c>
      <c r="C423" s="82">
        <v>1</v>
      </c>
      <c r="D423" s="157">
        <v>9</v>
      </c>
      <c r="E423" s="157"/>
      <c r="F423" s="83" t="s">
        <v>3137</v>
      </c>
      <c r="G423" s="83">
        <v>5</v>
      </c>
      <c r="H423" s="86">
        <v>37.1</v>
      </c>
      <c r="I423" s="86">
        <v>57.02</v>
      </c>
      <c r="J423" s="86">
        <v>62.4</v>
      </c>
      <c r="K423" s="86"/>
      <c r="L423" s="117">
        <v>148.37</v>
      </c>
      <c r="M423" s="117">
        <v>267.79000000000002</v>
      </c>
      <c r="N423" s="87">
        <v>5211892.0123360502</v>
      </c>
      <c r="O423" s="87">
        <v>422197000</v>
      </c>
      <c r="P423" s="87">
        <v>148917597.25520843</v>
      </c>
      <c r="Q423" s="87">
        <v>273279402.74479157</v>
      </c>
      <c r="R423" s="87">
        <f t="shared" si="12"/>
        <v>5211892.0123360502</v>
      </c>
      <c r="S423" s="87">
        <v>422197000</v>
      </c>
      <c r="T423" s="87">
        <f t="shared" si="13"/>
        <v>9406838.0534034576</v>
      </c>
      <c r="U423" s="87"/>
      <c r="V423" s="115" t="s">
        <v>1257</v>
      </c>
      <c r="W423" s="115" t="s">
        <v>1257</v>
      </c>
      <c r="X423" s="115" t="s">
        <v>772</v>
      </c>
    </row>
    <row r="424" spans="1:24">
      <c r="A424" s="157"/>
      <c r="B424" s="157">
        <v>28</v>
      </c>
      <c r="C424" s="82">
        <v>1</v>
      </c>
      <c r="D424" s="157">
        <v>9</v>
      </c>
      <c r="E424" s="157"/>
      <c r="F424" s="83" t="s">
        <v>3138</v>
      </c>
      <c r="G424" s="83">
        <v>5</v>
      </c>
      <c r="H424" s="86">
        <v>37.1</v>
      </c>
      <c r="I424" s="86">
        <v>57.02</v>
      </c>
      <c r="J424" s="86">
        <v>62.4</v>
      </c>
      <c r="K424" s="86"/>
      <c r="L424" s="117">
        <v>148.37</v>
      </c>
      <c r="M424" s="117">
        <v>267.79000000000002</v>
      </c>
      <c r="N424" s="87">
        <v>5211892.0123360502</v>
      </c>
      <c r="O424" s="87">
        <v>422197000</v>
      </c>
      <c r="P424" s="87">
        <v>148917597.25520843</v>
      </c>
      <c r="Q424" s="87">
        <v>273279402.74479157</v>
      </c>
      <c r="R424" s="87">
        <f t="shared" si="12"/>
        <v>5211892.0123360502</v>
      </c>
      <c r="S424" s="87">
        <v>422197000</v>
      </c>
      <c r="T424" s="87">
        <f t="shared" si="13"/>
        <v>9406838.0534034576</v>
      </c>
      <c r="U424" s="87"/>
      <c r="V424" s="115" t="s">
        <v>1257</v>
      </c>
      <c r="W424" s="115" t="s">
        <v>1257</v>
      </c>
      <c r="X424" s="115" t="s">
        <v>772</v>
      </c>
    </row>
    <row r="425" spans="1:24">
      <c r="A425" s="157"/>
      <c r="B425" s="157">
        <v>28</v>
      </c>
      <c r="C425" s="82">
        <v>1</v>
      </c>
      <c r="D425" s="157">
        <v>9</v>
      </c>
      <c r="E425" s="157"/>
      <c r="F425" s="83" t="s">
        <v>3139</v>
      </c>
      <c r="G425" s="83">
        <v>5</v>
      </c>
      <c r="H425" s="86">
        <v>43</v>
      </c>
      <c r="I425" s="86">
        <v>66.09</v>
      </c>
      <c r="J425" s="86">
        <v>72.319999999999993</v>
      </c>
      <c r="K425" s="86"/>
      <c r="L425" s="117">
        <v>171.97</v>
      </c>
      <c r="M425" s="117">
        <v>310.38</v>
      </c>
      <c r="N425" s="87">
        <v>5340347.9286121679</v>
      </c>
      <c r="O425" s="87">
        <v>501405000</v>
      </c>
      <c r="P425" s="87">
        <v>176855893.93517196</v>
      </c>
      <c r="Q425" s="87">
        <v>324549106.06482804</v>
      </c>
      <c r="R425" s="87">
        <f t="shared" si="12"/>
        <v>5340347.9286121679</v>
      </c>
      <c r="S425" s="87">
        <v>501405000</v>
      </c>
      <c r="T425" s="87">
        <f t="shared" si="13"/>
        <v>9638525.26651535</v>
      </c>
      <c r="U425" s="87"/>
      <c r="V425" s="115" t="s">
        <v>1257</v>
      </c>
      <c r="W425" s="115" t="s">
        <v>1257</v>
      </c>
      <c r="X425" s="115" t="s">
        <v>772</v>
      </c>
    </row>
    <row r="426" spans="1:24">
      <c r="A426" s="157"/>
      <c r="B426" s="157">
        <v>28</v>
      </c>
      <c r="C426" s="82">
        <v>1</v>
      </c>
      <c r="D426" s="157">
        <v>10</v>
      </c>
      <c r="E426" s="157"/>
      <c r="F426" s="83" t="s">
        <v>2573</v>
      </c>
      <c r="G426" s="83">
        <v>5</v>
      </c>
      <c r="H426" s="86">
        <v>32.24</v>
      </c>
      <c r="I426" s="86">
        <v>49.55</v>
      </c>
      <c r="J426" s="86">
        <v>54.22</v>
      </c>
      <c r="K426" s="86"/>
      <c r="L426" s="117">
        <v>128.93</v>
      </c>
      <c r="M426" s="117">
        <v>232.7</v>
      </c>
      <c r="N426" s="87">
        <v>4848892.0931785339</v>
      </c>
      <c r="O426" s="87">
        <v>341322000</v>
      </c>
      <c r="P426" s="87">
        <v>120391315.26359084</v>
      </c>
      <c r="Q426" s="87">
        <v>220930684.73640916</v>
      </c>
      <c r="R426" s="87">
        <f t="shared" si="12"/>
        <v>4848892.0931785339</v>
      </c>
      <c r="S426" s="87">
        <v>341322000</v>
      </c>
      <c r="T426" s="87">
        <f t="shared" si="13"/>
        <v>8751548.8255847711</v>
      </c>
      <c r="U426" s="87"/>
      <c r="V426" s="115" t="s">
        <v>1257</v>
      </c>
      <c r="W426" s="115" t="s">
        <v>1257</v>
      </c>
      <c r="X426" s="115" t="s">
        <v>772</v>
      </c>
    </row>
    <row r="427" spans="1:24">
      <c r="A427" s="157"/>
      <c r="B427" s="157">
        <v>28</v>
      </c>
      <c r="C427" s="82">
        <v>1</v>
      </c>
      <c r="D427" s="157">
        <v>10</v>
      </c>
      <c r="E427" s="157"/>
      <c r="F427" s="83" t="s">
        <v>2574</v>
      </c>
      <c r="G427" s="83">
        <v>5</v>
      </c>
      <c r="H427" s="86">
        <v>31.07</v>
      </c>
      <c r="I427" s="86">
        <v>47.75</v>
      </c>
      <c r="J427" s="86">
        <v>52.26</v>
      </c>
      <c r="K427" s="86"/>
      <c r="L427" s="117">
        <v>124.25</v>
      </c>
      <c r="M427" s="117">
        <v>224.26</v>
      </c>
      <c r="N427" s="87">
        <v>4848755.0975734331</v>
      </c>
      <c r="O427" s="87">
        <v>328933000</v>
      </c>
      <c r="P427" s="87">
        <v>116021459.21915004</v>
      </c>
      <c r="Q427" s="87">
        <v>212911540.78084996</v>
      </c>
      <c r="R427" s="87">
        <f t="shared" si="12"/>
        <v>4848755.0975734331</v>
      </c>
      <c r="S427" s="87">
        <v>328933000</v>
      </c>
      <c r="T427" s="87">
        <f t="shared" si="13"/>
        <v>8751563.9290287178</v>
      </c>
      <c r="U427" s="87"/>
      <c r="V427" s="115" t="s">
        <v>1257</v>
      </c>
      <c r="W427" s="115" t="s">
        <v>1257</v>
      </c>
      <c r="X427" s="115" t="s">
        <v>772</v>
      </c>
    </row>
    <row r="428" spans="1:24">
      <c r="A428" s="157"/>
      <c r="B428" s="157">
        <v>28</v>
      </c>
      <c r="C428" s="82">
        <v>1</v>
      </c>
      <c r="D428" s="157">
        <v>10</v>
      </c>
      <c r="E428" s="157"/>
      <c r="F428" s="83" t="s">
        <v>2575</v>
      </c>
      <c r="G428" s="83">
        <v>5</v>
      </c>
      <c r="H428" s="86">
        <v>35.75</v>
      </c>
      <c r="I428" s="86">
        <v>54.94</v>
      </c>
      <c r="J428" s="86">
        <v>60.13</v>
      </c>
      <c r="K428" s="86"/>
      <c r="L428" s="117">
        <v>142.97</v>
      </c>
      <c r="M428" s="117">
        <v>258.04000000000002</v>
      </c>
      <c r="N428" s="87">
        <v>4848911.8862986201</v>
      </c>
      <c r="O428" s="87">
        <v>378492000</v>
      </c>
      <c r="P428" s="87">
        <v>133501941.55884185</v>
      </c>
      <c r="Q428" s="87">
        <v>244990058.44115815</v>
      </c>
      <c r="R428" s="87">
        <f t="shared" si="12"/>
        <v>4848911.8862986192</v>
      </c>
      <c r="S428" s="87">
        <v>378492000</v>
      </c>
      <c r="T428" s="87">
        <f t="shared" si="13"/>
        <v>8751578.8147198427</v>
      </c>
      <c r="U428" s="87"/>
      <c r="V428" s="115" t="s">
        <v>1257</v>
      </c>
      <c r="W428" s="115" t="s">
        <v>1257</v>
      </c>
      <c r="X428" s="115" t="s">
        <v>772</v>
      </c>
    </row>
    <row r="429" spans="1:24">
      <c r="A429" s="157"/>
      <c r="B429" s="157">
        <v>28</v>
      </c>
      <c r="C429" s="82">
        <v>1</v>
      </c>
      <c r="D429" s="157">
        <v>10</v>
      </c>
      <c r="E429" s="157"/>
      <c r="F429" s="83" t="s">
        <v>2576</v>
      </c>
      <c r="G429" s="83">
        <v>5</v>
      </c>
      <c r="H429" s="86">
        <v>31.07</v>
      </c>
      <c r="I429" s="86">
        <v>47.75</v>
      </c>
      <c r="J429" s="86">
        <v>52.26</v>
      </c>
      <c r="K429" s="86"/>
      <c r="L429" s="117">
        <v>124.25</v>
      </c>
      <c r="M429" s="117">
        <v>224.26</v>
      </c>
      <c r="N429" s="87">
        <v>4848755.0975734331</v>
      </c>
      <c r="O429" s="87">
        <v>328933000</v>
      </c>
      <c r="P429" s="87">
        <v>116021459.21915004</v>
      </c>
      <c r="Q429" s="87">
        <v>212911540.78084996</v>
      </c>
      <c r="R429" s="87">
        <f t="shared" si="12"/>
        <v>4848755.0975734331</v>
      </c>
      <c r="S429" s="87">
        <v>328933000</v>
      </c>
      <c r="T429" s="87">
        <f t="shared" si="13"/>
        <v>8751563.9290287178</v>
      </c>
      <c r="U429" s="87"/>
      <c r="V429" s="115" t="s">
        <v>1257</v>
      </c>
      <c r="W429" s="115" t="s">
        <v>1257</v>
      </c>
      <c r="X429" s="115" t="s">
        <v>772</v>
      </c>
    </row>
    <row r="430" spans="1:24">
      <c r="A430" s="157"/>
      <c r="B430" s="157">
        <v>28</v>
      </c>
      <c r="C430" s="82">
        <v>1</v>
      </c>
      <c r="D430" s="157">
        <v>10</v>
      </c>
      <c r="E430" s="157"/>
      <c r="F430" s="83" t="s">
        <v>2577</v>
      </c>
      <c r="G430" s="83">
        <v>5</v>
      </c>
      <c r="H430" s="86">
        <v>32.74</v>
      </c>
      <c r="I430" s="86">
        <v>50.33</v>
      </c>
      <c r="J430" s="86">
        <v>55.08</v>
      </c>
      <c r="K430" s="86"/>
      <c r="L430" s="117">
        <v>130.96</v>
      </c>
      <c r="M430" s="117">
        <v>236.37</v>
      </c>
      <c r="N430" s="87">
        <v>5313255.5522106569</v>
      </c>
      <c r="O430" s="87">
        <v>379908000</v>
      </c>
      <c r="P430" s="87">
        <v>134001393.98913714</v>
      </c>
      <c r="Q430" s="87">
        <v>245906606.01086286</v>
      </c>
      <c r="R430" s="87">
        <f t="shared" si="12"/>
        <v>5313255.5522106569</v>
      </c>
      <c r="S430" s="87">
        <v>379908000</v>
      </c>
      <c r="T430" s="87">
        <f t="shared" si="13"/>
        <v>9589906.9553759396</v>
      </c>
      <c r="U430" s="87"/>
      <c r="V430" s="115" t="s">
        <v>1257</v>
      </c>
      <c r="W430" s="115" t="s">
        <v>1257</v>
      </c>
      <c r="X430" s="115" t="s">
        <v>772</v>
      </c>
    </row>
    <row r="431" spans="1:24">
      <c r="A431" s="157"/>
      <c r="B431" s="157">
        <v>28</v>
      </c>
      <c r="C431" s="82">
        <v>1</v>
      </c>
      <c r="D431" s="157">
        <v>10</v>
      </c>
      <c r="E431" s="157"/>
      <c r="F431" s="83" t="s">
        <v>2578</v>
      </c>
      <c r="G431" s="83">
        <v>5</v>
      </c>
      <c r="H431" s="86">
        <v>32.24</v>
      </c>
      <c r="I431" s="86">
        <v>49.55</v>
      </c>
      <c r="J431" s="86">
        <v>54.22</v>
      </c>
      <c r="K431" s="86"/>
      <c r="L431" s="117">
        <v>128.93</v>
      </c>
      <c r="M431" s="117">
        <v>232.7</v>
      </c>
      <c r="N431" s="87">
        <v>4872403.3711336916</v>
      </c>
      <c r="O431" s="87">
        <v>342977000</v>
      </c>
      <c r="P431" s="87">
        <v>120975067.92753059</v>
      </c>
      <c r="Q431" s="87">
        <v>222001932.07246941</v>
      </c>
      <c r="R431" s="87">
        <f t="shared" si="12"/>
        <v>4872403.3711336916</v>
      </c>
      <c r="S431" s="87">
        <v>342977000</v>
      </c>
      <c r="T431" s="87">
        <f t="shared" si="13"/>
        <v>8793983.281337237</v>
      </c>
      <c r="U431" s="87"/>
      <c r="V431" s="115" t="s">
        <v>1257</v>
      </c>
      <c r="W431" s="115" t="s">
        <v>1257</v>
      </c>
      <c r="X431" s="115" t="s">
        <v>772</v>
      </c>
    </row>
    <row r="432" spans="1:24">
      <c r="A432" s="157"/>
      <c r="B432" s="157">
        <v>28</v>
      </c>
      <c r="C432" s="82">
        <v>1</v>
      </c>
      <c r="D432" s="157">
        <v>10</v>
      </c>
      <c r="E432" s="157"/>
      <c r="F432" s="83" t="s">
        <v>2579</v>
      </c>
      <c r="G432" s="83">
        <v>5</v>
      </c>
      <c r="H432" s="86">
        <v>31.07</v>
      </c>
      <c r="I432" s="86">
        <v>47.75</v>
      </c>
      <c r="J432" s="86">
        <v>52.26</v>
      </c>
      <c r="K432" s="86"/>
      <c r="L432" s="117">
        <v>124.25</v>
      </c>
      <c r="M432" s="117">
        <v>224.26</v>
      </c>
      <c r="N432" s="87">
        <v>4872266.7682803236</v>
      </c>
      <c r="O432" s="87">
        <v>330528000</v>
      </c>
      <c r="P432" s="87">
        <v>116584048.64451793</v>
      </c>
      <c r="Q432" s="87">
        <v>213943951.35548207</v>
      </c>
      <c r="R432" s="87">
        <f t="shared" si="12"/>
        <v>4872266.7682803236</v>
      </c>
      <c r="S432" s="87">
        <v>330528000</v>
      </c>
      <c r="T432" s="87">
        <f t="shared" si="13"/>
        <v>8794000.3658313509</v>
      </c>
      <c r="U432" s="87"/>
      <c r="V432" s="115" t="s">
        <v>1257</v>
      </c>
      <c r="W432" s="115" t="s">
        <v>1257</v>
      </c>
      <c r="X432" s="115" t="s">
        <v>772</v>
      </c>
    </row>
    <row r="433" spans="1:24">
      <c r="A433" s="157"/>
      <c r="B433" s="157">
        <v>28</v>
      </c>
      <c r="C433" s="82">
        <v>1</v>
      </c>
      <c r="D433" s="157">
        <v>10</v>
      </c>
      <c r="E433" s="157"/>
      <c r="F433" s="83" t="s">
        <v>2580</v>
      </c>
      <c r="G433" s="83">
        <v>5</v>
      </c>
      <c r="H433" s="86">
        <v>24.05</v>
      </c>
      <c r="I433" s="86">
        <v>36.950000000000003</v>
      </c>
      <c r="J433" s="86">
        <v>40.450000000000003</v>
      </c>
      <c r="K433" s="86"/>
      <c r="L433" s="117">
        <v>96.17</v>
      </c>
      <c r="M433" s="117">
        <v>173.57</v>
      </c>
      <c r="N433" s="87">
        <v>4872476.2486566743</v>
      </c>
      <c r="O433" s="87">
        <v>255829000</v>
      </c>
      <c r="P433" s="87">
        <v>90236169.343227744</v>
      </c>
      <c r="Q433" s="87">
        <v>165592830.65677226</v>
      </c>
      <c r="R433" s="87">
        <f t="shared" si="12"/>
        <v>4872476.2486566743</v>
      </c>
      <c r="S433" s="87">
        <v>255829000</v>
      </c>
      <c r="T433" s="87">
        <f t="shared" si="13"/>
        <v>8793965.9195106458</v>
      </c>
      <c r="U433" s="87"/>
      <c r="V433" s="115" t="s">
        <v>1257</v>
      </c>
      <c r="W433" s="115" t="s">
        <v>1257</v>
      </c>
      <c r="X433" s="115" t="s">
        <v>772</v>
      </c>
    </row>
    <row r="434" spans="1:24">
      <c r="A434" s="157"/>
      <c r="B434" s="157">
        <v>28</v>
      </c>
      <c r="C434" s="82">
        <v>1</v>
      </c>
      <c r="D434" s="157">
        <v>10</v>
      </c>
      <c r="E434" s="157"/>
      <c r="F434" s="83" t="s">
        <v>2581</v>
      </c>
      <c r="G434" s="83">
        <v>5</v>
      </c>
      <c r="H434" s="86">
        <v>20.2</v>
      </c>
      <c r="I434" s="86">
        <v>31.03</v>
      </c>
      <c r="J434" s="86">
        <v>33.97</v>
      </c>
      <c r="K434" s="86"/>
      <c r="L434" s="117">
        <v>80.78</v>
      </c>
      <c r="M434" s="117">
        <v>145.78</v>
      </c>
      <c r="N434" s="87">
        <v>5262792.6831895448</v>
      </c>
      <c r="O434" s="87">
        <v>232081000</v>
      </c>
      <c r="P434" s="87">
        <v>81859759.516495943</v>
      </c>
      <c r="Q434" s="87">
        <v>150221240.48350406</v>
      </c>
      <c r="R434" s="87">
        <f t="shared" si="12"/>
        <v>5262792.6831895448</v>
      </c>
      <c r="S434" s="87">
        <v>232081000</v>
      </c>
      <c r="T434" s="87">
        <f t="shared" si="13"/>
        <v>9497523.1165557317</v>
      </c>
      <c r="U434" s="87"/>
      <c r="V434" s="115" t="s">
        <v>1257</v>
      </c>
      <c r="W434" s="115" t="s">
        <v>1257</v>
      </c>
      <c r="X434" s="115" t="s">
        <v>772</v>
      </c>
    </row>
    <row r="435" spans="1:24">
      <c r="A435" s="157"/>
      <c r="B435" s="157">
        <v>28</v>
      </c>
      <c r="C435" s="82">
        <v>1</v>
      </c>
      <c r="D435" s="157">
        <v>10</v>
      </c>
      <c r="E435" s="157"/>
      <c r="F435" s="83" t="s">
        <v>2582</v>
      </c>
      <c r="G435" s="83">
        <v>5</v>
      </c>
      <c r="H435" s="86">
        <v>31.49</v>
      </c>
      <c r="I435" s="86">
        <v>48.41</v>
      </c>
      <c r="J435" s="86">
        <v>52.98</v>
      </c>
      <c r="K435" s="86"/>
      <c r="L435" s="117">
        <v>125.96</v>
      </c>
      <c r="M435" s="117">
        <v>227.35</v>
      </c>
      <c r="N435" s="87">
        <v>5261803.7140099639</v>
      </c>
      <c r="O435" s="87">
        <v>361872000</v>
      </c>
      <c r="P435" s="87">
        <v>127639724.47444391</v>
      </c>
      <c r="Q435" s="87">
        <v>234232275.52555609</v>
      </c>
      <c r="R435" s="87">
        <f t="shared" si="12"/>
        <v>5261803.7140099639</v>
      </c>
      <c r="S435" s="87">
        <v>361872000</v>
      </c>
      <c r="T435" s="87">
        <f t="shared" si="13"/>
        <v>9497229.8696424682</v>
      </c>
      <c r="U435" s="87"/>
      <c r="V435" s="115" t="s">
        <v>1257</v>
      </c>
      <c r="W435" s="115" t="s">
        <v>1257</v>
      </c>
      <c r="X435" s="115" t="s">
        <v>772</v>
      </c>
    </row>
    <row r="436" spans="1:24">
      <c r="A436" s="157"/>
      <c r="B436" s="157">
        <v>28</v>
      </c>
      <c r="C436" s="82">
        <v>1</v>
      </c>
      <c r="D436" s="157">
        <v>10</v>
      </c>
      <c r="E436" s="157"/>
      <c r="F436" s="83" t="s">
        <v>2583</v>
      </c>
      <c r="G436" s="83">
        <v>5</v>
      </c>
      <c r="H436" s="86">
        <v>37.1</v>
      </c>
      <c r="I436" s="86">
        <v>57.02</v>
      </c>
      <c r="J436" s="86">
        <v>62.4</v>
      </c>
      <c r="K436" s="86"/>
      <c r="L436" s="117">
        <v>148.37</v>
      </c>
      <c r="M436" s="117">
        <v>267.79000000000002</v>
      </c>
      <c r="N436" s="87">
        <v>5261912.7051263489</v>
      </c>
      <c r="O436" s="87">
        <v>426249000</v>
      </c>
      <c r="P436" s="87">
        <v>150346821.30009294</v>
      </c>
      <c r="Q436" s="87">
        <v>275902178.69990706</v>
      </c>
      <c r="R436" s="87">
        <f t="shared" si="12"/>
        <v>5261912.7051263489</v>
      </c>
      <c r="S436" s="87">
        <v>426249000</v>
      </c>
      <c r="T436" s="87">
        <f t="shared" si="13"/>
        <v>9497119.3860334642</v>
      </c>
      <c r="U436" s="87"/>
      <c r="V436" s="115" t="s">
        <v>1257</v>
      </c>
      <c r="W436" s="115" t="s">
        <v>1257</v>
      </c>
      <c r="X436" s="115" t="s">
        <v>772</v>
      </c>
    </row>
    <row r="437" spans="1:24">
      <c r="A437" s="157"/>
      <c r="B437" s="157">
        <v>28</v>
      </c>
      <c r="C437" s="82">
        <v>1</v>
      </c>
      <c r="D437" s="157">
        <v>10</v>
      </c>
      <c r="E437" s="157"/>
      <c r="F437" s="83" t="s">
        <v>2584</v>
      </c>
      <c r="G437" s="83">
        <v>5</v>
      </c>
      <c r="H437" s="86">
        <v>37.1</v>
      </c>
      <c r="I437" s="86">
        <v>57.02</v>
      </c>
      <c r="J437" s="86">
        <v>62.4</v>
      </c>
      <c r="K437" s="86"/>
      <c r="L437" s="117">
        <v>148.37</v>
      </c>
      <c r="M437" s="117">
        <v>267.79000000000002</v>
      </c>
      <c r="N437" s="87">
        <v>5261912.7051263489</v>
      </c>
      <c r="O437" s="87">
        <v>426249000</v>
      </c>
      <c r="P437" s="87">
        <v>150346821.30009294</v>
      </c>
      <c r="Q437" s="87">
        <v>275902178.69990706</v>
      </c>
      <c r="R437" s="87">
        <f t="shared" si="12"/>
        <v>5261912.7051263489</v>
      </c>
      <c r="S437" s="87">
        <v>426249000</v>
      </c>
      <c r="T437" s="87">
        <f t="shared" si="13"/>
        <v>9497119.3860334642</v>
      </c>
      <c r="U437" s="87"/>
      <c r="V437" s="115" t="s">
        <v>1257</v>
      </c>
      <c r="W437" s="115" t="s">
        <v>1257</v>
      </c>
      <c r="X437" s="115" t="s">
        <v>772</v>
      </c>
    </row>
    <row r="438" spans="1:24">
      <c r="A438" s="157"/>
      <c r="B438" s="157">
        <v>28</v>
      </c>
      <c r="C438" s="82">
        <v>1</v>
      </c>
      <c r="D438" s="157">
        <v>10</v>
      </c>
      <c r="E438" s="157"/>
      <c r="F438" s="83" t="s">
        <v>2585</v>
      </c>
      <c r="G438" s="83">
        <v>5</v>
      </c>
      <c r="H438" s="86">
        <v>43</v>
      </c>
      <c r="I438" s="86">
        <v>66.09</v>
      </c>
      <c r="J438" s="86">
        <v>72.319999999999993</v>
      </c>
      <c r="K438" s="86"/>
      <c r="L438" s="117">
        <v>171.97</v>
      </c>
      <c r="M438" s="117">
        <v>310.38</v>
      </c>
      <c r="N438" s="87">
        <v>5391865.6895652832</v>
      </c>
      <c r="O438" s="87">
        <v>506242000</v>
      </c>
      <c r="P438" s="87">
        <v>178562003.6847046</v>
      </c>
      <c r="Q438" s="87">
        <v>327679996.3152954</v>
      </c>
      <c r="R438" s="87">
        <f t="shared" si="12"/>
        <v>5391865.6895652832</v>
      </c>
      <c r="S438" s="87">
        <v>506242000</v>
      </c>
      <c r="T438" s="87">
        <f t="shared" si="13"/>
        <v>9731507.0810447913</v>
      </c>
      <c r="U438" s="87"/>
      <c r="V438" s="115" t="s">
        <v>1257</v>
      </c>
      <c r="W438" s="115" t="s">
        <v>1257</v>
      </c>
      <c r="X438" s="115" t="s">
        <v>772</v>
      </c>
    </row>
    <row r="439" spans="1:24">
      <c r="A439" s="157"/>
      <c r="B439" s="157">
        <v>28</v>
      </c>
      <c r="C439" s="82">
        <v>1</v>
      </c>
      <c r="D439" s="157">
        <v>11</v>
      </c>
      <c r="E439" s="157"/>
      <c r="F439" s="83" t="s">
        <v>2586</v>
      </c>
      <c r="G439" s="83">
        <v>5</v>
      </c>
      <c r="H439" s="86">
        <v>32.24</v>
      </c>
      <c r="I439" s="86">
        <v>49.55</v>
      </c>
      <c r="J439" s="86">
        <v>54.22</v>
      </c>
      <c r="K439" s="86"/>
      <c r="L439" s="117">
        <v>128.93</v>
      </c>
      <c r="M439" s="117">
        <v>232.7</v>
      </c>
      <c r="N439" s="87">
        <v>4896909.0838059867</v>
      </c>
      <c r="O439" s="87">
        <v>344702000</v>
      </c>
      <c r="P439" s="87">
        <v>121583511.0364708</v>
      </c>
      <c r="Q439" s="87">
        <v>223118488.9635292</v>
      </c>
      <c r="R439" s="87">
        <f t="shared" si="12"/>
        <v>4896909.0838059867</v>
      </c>
      <c r="S439" s="87">
        <v>344702000</v>
      </c>
      <c r="T439" s="87">
        <f t="shared" si="13"/>
        <v>8838212.5479070265</v>
      </c>
      <c r="U439" s="87"/>
      <c r="V439" s="115" t="s">
        <v>1257</v>
      </c>
      <c r="W439" s="115" t="s">
        <v>1257</v>
      </c>
      <c r="X439" s="115" t="s">
        <v>772</v>
      </c>
    </row>
    <row r="440" spans="1:24">
      <c r="A440" s="157"/>
      <c r="B440" s="157">
        <v>28</v>
      </c>
      <c r="C440" s="82">
        <v>1</v>
      </c>
      <c r="D440" s="157">
        <v>11</v>
      </c>
      <c r="E440" s="157"/>
      <c r="F440" s="83" t="s">
        <v>2587</v>
      </c>
      <c r="G440" s="83">
        <v>5</v>
      </c>
      <c r="H440" s="86">
        <v>31.07</v>
      </c>
      <c r="I440" s="86">
        <v>47.75</v>
      </c>
      <c r="J440" s="86">
        <v>52.26</v>
      </c>
      <c r="K440" s="86"/>
      <c r="L440" s="117">
        <v>124.25</v>
      </c>
      <c r="M440" s="117">
        <v>224.26</v>
      </c>
      <c r="N440" s="87">
        <v>4896766.0765654976</v>
      </c>
      <c r="O440" s="87">
        <v>332190000</v>
      </c>
      <c r="P440" s="87">
        <v>117170270.35295773</v>
      </c>
      <c r="Q440" s="87">
        <v>215019729.64704227</v>
      </c>
      <c r="R440" s="87">
        <f t="shared" si="12"/>
        <v>4896766.0765654976</v>
      </c>
      <c r="S440" s="87">
        <v>332190000</v>
      </c>
      <c r="T440" s="87">
        <f t="shared" si="13"/>
        <v>8838219.3990388606</v>
      </c>
      <c r="U440" s="87"/>
      <c r="V440" s="115" t="s">
        <v>1257</v>
      </c>
      <c r="W440" s="115" t="s">
        <v>1257</v>
      </c>
      <c r="X440" s="115" t="s">
        <v>772</v>
      </c>
    </row>
    <row r="441" spans="1:24">
      <c r="A441" s="157"/>
      <c r="B441" s="157">
        <v>28</v>
      </c>
      <c r="C441" s="82">
        <v>1</v>
      </c>
      <c r="D441" s="157">
        <v>11</v>
      </c>
      <c r="E441" s="157"/>
      <c r="F441" s="83" t="s">
        <v>2588</v>
      </c>
      <c r="G441" s="83">
        <v>5</v>
      </c>
      <c r="H441" s="86">
        <v>35.75</v>
      </c>
      <c r="I441" s="86">
        <v>54.94</v>
      </c>
      <c r="J441" s="86">
        <v>60.13</v>
      </c>
      <c r="K441" s="86"/>
      <c r="L441" s="117">
        <v>142.97</v>
      </c>
      <c r="M441" s="117">
        <v>258.04000000000002</v>
      </c>
      <c r="N441" s="87">
        <v>4896928.0180790732</v>
      </c>
      <c r="O441" s="87">
        <v>382240000</v>
      </c>
      <c r="P441" s="87">
        <v>134823938.52829576</v>
      </c>
      <c r="Q441" s="87">
        <v>247416061.47170424</v>
      </c>
      <c r="R441" s="87">
        <f t="shared" si="12"/>
        <v>4896928.0180790722</v>
      </c>
      <c r="S441" s="87">
        <v>382240000</v>
      </c>
      <c r="T441" s="87">
        <f t="shared" si="13"/>
        <v>8838240.9301610403</v>
      </c>
      <c r="U441" s="87"/>
      <c r="V441" s="115" t="s">
        <v>1257</v>
      </c>
      <c r="W441" s="115" t="s">
        <v>1257</v>
      </c>
      <c r="X441" s="115" t="s">
        <v>772</v>
      </c>
    </row>
    <row r="442" spans="1:24">
      <c r="A442" s="157"/>
      <c r="B442" s="157">
        <v>28</v>
      </c>
      <c r="C442" s="82">
        <v>1</v>
      </c>
      <c r="D442" s="157">
        <v>11</v>
      </c>
      <c r="E442" s="157"/>
      <c r="F442" s="83" t="s">
        <v>2589</v>
      </c>
      <c r="G442" s="83">
        <v>5</v>
      </c>
      <c r="H442" s="86">
        <v>31.07</v>
      </c>
      <c r="I442" s="86">
        <v>47.75</v>
      </c>
      <c r="J442" s="86">
        <v>52.26</v>
      </c>
      <c r="K442" s="86"/>
      <c r="L442" s="117">
        <v>124.25</v>
      </c>
      <c r="M442" s="117">
        <v>224.26</v>
      </c>
      <c r="N442" s="87">
        <v>4896766.0765654976</v>
      </c>
      <c r="O442" s="87">
        <v>332190000</v>
      </c>
      <c r="P442" s="87">
        <v>117170270.35295773</v>
      </c>
      <c r="Q442" s="87">
        <v>215019729.64704227</v>
      </c>
      <c r="R442" s="87">
        <f t="shared" si="12"/>
        <v>4896766.0765654976</v>
      </c>
      <c r="S442" s="87">
        <v>332190000</v>
      </c>
      <c r="T442" s="87">
        <f t="shared" si="13"/>
        <v>8838219.3990388606</v>
      </c>
      <c r="U442" s="87"/>
      <c r="V442" s="115" t="s">
        <v>1257</v>
      </c>
      <c r="W442" s="115" t="s">
        <v>1257</v>
      </c>
      <c r="X442" s="115" t="s">
        <v>772</v>
      </c>
    </row>
    <row r="443" spans="1:24">
      <c r="A443" s="157"/>
      <c r="B443" s="157">
        <v>28</v>
      </c>
      <c r="C443" s="82">
        <v>1</v>
      </c>
      <c r="D443" s="157">
        <v>11</v>
      </c>
      <c r="E443" s="157"/>
      <c r="F443" s="83" t="s">
        <v>2590</v>
      </c>
      <c r="G443" s="83">
        <v>5</v>
      </c>
      <c r="H443" s="86">
        <v>32.74</v>
      </c>
      <c r="I443" s="86">
        <v>50.33</v>
      </c>
      <c r="J443" s="86">
        <v>55.08</v>
      </c>
      <c r="K443" s="86"/>
      <c r="L443" s="117">
        <v>130.96</v>
      </c>
      <c r="M443" s="117">
        <v>236.37</v>
      </c>
      <c r="N443" s="87">
        <v>5363771.6746786889</v>
      </c>
      <c r="O443" s="87">
        <v>383520000</v>
      </c>
      <c r="P443" s="87">
        <v>135275420.95116153</v>
      </c>
      <c r="Q443" s="87">
        <v>248244579.04883847</v>
      </c>
      <c r="R443" s="87">
        <f t="shared" si="12"/>
        <v>5363771.6746786889</v>
      </c>
      <c r="S443" s="87">
        <v>383520000</v>
      </c>
      <c r="T443" s="87">
        <f t="shared" si="13"/>
        <v>9681083.6189966518</v>
      </c>
      <c r="U443" s="87"/>
      <c r="V443" s="115" t="s">
        <v>1257</v>
      </c>
      <c r="W443" s="115" t="s">
        <v>1257</v>
      </c>
      <c r="X443" s="115" t="s">
        <v>772</v>
      </c>
    </row>
    <row r="444" spans="1:24">
      <c r="A444" s="157"/>
      <c r="B444" s="157">
        <v>28</v>
      </c>
      <c r="C444" s="82">
        <v>1</v>
      </c>
      <c r="D444" s="157">
        <v>11</v>
      </c>
      <c r="E444" s="157"/>
      <c r="F444" s="83" t="s">
        <v>2591</v>
      </c>
      <c r="G444" s="83">
        <v>5</v>
      </c>
      <c r="H444" s="86">
        <v>32.24</v>
      </c>
      <c r="I444" s="86">
        <v>49.55</v>
      </c>
      <c r="J444" s="86">
        <v>54.22</v>
      </c>
      <c r="K444" s="86"/>
      <c r="L444" s="117">
        <v>128.93</v>
      </c>
      <c r="M444" s="117">
        <v>232.7</v>
      </c>
      <c r="N444" s="87">
        <v>4920420.3617611444</v>
      </c>
      <c r="O444" s="87">
        <v>346357000</v>
      </c>
      <c r="P444" s="87">
        <v>122167263.70041054</v>
      </c>
      <c r="Q444" s="87">
        <v>224189736.29958946</v>
      </c>
      <c r="R444" s="87">
        <f t="shared" si="12"/>
        <v>4920420.3617611444</v>
      </c>
      <c r="S444" s="87">
        <v>346357000</v>
      </c>
      <c r="T444" s="87">
        <f t="shared" si="13"/>
        <v>8880647.0036594905</v>
      </c>
      <c r="U444" s="87"/>
      <c r="V444" s="115" t="s">
        <v>1257</v>
      </c>
      <c r="W444" s="115" t="s">
        <v>1257</v>
      </c>
      <c r="X444" s="115" t="s">
        <v>772</v>
      </c>
    </row>
    <row r="445" spans="1:24">
      <c r="A445" s="157"/>
      <c r="B445" s="157">
        <v>28</v>
      </c>
      <c r="C445" s="82">
        <v>1</v>
      </c>
      <c r="D445" s="157">
        <v>11</v>
      </c>
      <c r="E445" s="157"/>
      <c r="F445" s="83" t="s">
        <v>2592</v>
      </c>
      <c r="G445" s="83">
        <v>5</v>
      </c>
      <c r="H445" s="86">
        <v>31.07</v>
      </c>
      <c r="I445" s="86">
        <v>47.75</v>
      </c>
      <c r="J445" s="86">
        <v>52.26</v>
      </c>
      <c r="K445" s="86"/>
      <c r="L445" s="117">
        <v>124.25</v>
      </c>
      <c r="M445" s="117">
        <v>224.26</v>
      </c>
      <c r="N445" s="87">
        <v>4920277.7472723881</v>
      </c>
      <c r="O445" s="87">
        <v>333785000</v>
      </c>
      <c r="P445" s="87">
        <v>117732859.77832565</v>
      </c>
      <c r="Q445" s="87">
        <v>216052140.22167435</v>
      </c>
      <c r="R445" s="87">
        <f t="shared" si="12"/>
        <v>4920277.7472723881</v>
      </c>
      <c r="S445" s="87">
        <v>333785000</v>
      </c>
      <c r="T445" s="87">
        <f t="shared" si="13"/>
        <v>8880655.8358414955</v>
      </c>
      <c r="U445" s="87"/>
      <c r="V445" s="115" t="s">
        <v>1257</v>
      </c>
      <c r="W445" s="115" t="s">
        <v>1257</v>
      </c>
      <c r="X445" s="115" t="s">
        <v>772</v>
      </c>
    </row>
    <row r="446" spans="1:24">
      <c r="A446" s="157"/>
      <c r="B446" s="157">
        <v>28</v>
      </c>
      <c r="C446" s="82">
        <v>1</v>
      </c>
      <c r="D446" s="157">
        <v>11</v>
      </c>
      <c r="E446" s="157"/>
      <c r="F446" s="83" t="s">
        <v>2593</v>
      </c>
      <c r="G446" s="83">
        <v>5</v>
      </c>
      <c r="H446" s="86">
        <v>24.05</v>
      </c>
      <c r="I446" s="86">
        <v>36.950000000000003</v>
      </c>
      <c r="J446" s="86">
        <v>40.450000000000003</v>
      </c>
      <c r="K446" s="86"/>
      <c r="L446" s="117">
        <v>96.17</v>
      </c>
      <c r="M446" s="117">
        <v>173.57</v>
      </c>
      <c r="N446" s="87">
        <v>4920509.8378866371</v>
      </c>
      <c r="O446" s="87">
        <v>258351000</v>
      </c>
      <c r="P446" s="87">
        <v>91125730.804530501</v>
      </c>
      <c r="Q446" s="87">
        <v>167225269.1954695</v>
      </c>
      <c r="R446" s="87">
        <f t="shared" si="12"/>
        <v>4920509.8378866371</v>
      </c>
      <c r="S446" s="87">
        <v>258351000</v>
      </c>
      <c r="T446" s="87">
        <f t="shared" si="13"/>
        <v>8880658.132078439</v>
      </c>
      <c r="U446" s="87"/>
      <c r="V446" s="115" t="s">
        <v>1257</v>
      </c>
      <c r="W446" s="115" t="s">
        <v>1257</v>
      </c>
      <c r="X446" s="115" t="s">
        <v>772</v>
      </c>
    </row>
    <row r="447" spans="1:24">
      <c r="A447" s="157"/>
      <c r="B447" s="157">
        <v>28</v>
      </c>
      <c r="C447" s="82">
        <v>1</v>
      </c>
      <c r="D447" s="157">
        <v>11</v>
      </c>
      <c r="E447" s="157"/>
      <c r="F447" s="83" t="s">
        <v>2594</v>
      </c>
      <c r="G447" s="83">
        <v>5</v>
      </c>
      <c r="H447" s="86">
        <v>20.2</v>
      </c>
      <c r="I447" s="86">
        <v>31.03</v>
      </c>
      <c r="J447" s="86">
        <v>33.97</v>
      </c>
      <c r="K447" s="86"/>
      <c r="L447" s="117">
        <v>80.78</v>
      </c>
      <c r="M447" s="117">
        <v>145.78</v>
      </c>
      <c r="N447" s="87">
        <v>5312817.1171549112</v>
      </c>
      <c r="O447" s="87">
        <v>234287000</v>
      </c>
      <c r="P447" s="87">
        <v>82637861.254653692</v>
      </c>
      <c r="Q447" s="87">
        <v>151649138.74534631</v>
      </c>
      <c r="R447" s="87">
        <f t="shared" si="12"/>
        <v>5312817.1171549112</v>
      </c>
      <c r="S447" s="87">
        <v>234287000</v>
      </c>
      <c r="T447" s="87">
        <f t="shared" si="13"/>
        <v>9587799.9422981311</v>
      </c>
      <c r="U447" s="87"/>
      <c r="V447" s="115" t="s">
        <v>1257</v>
      </c>
      <c r="W447" s="115" t="s">
        <v>1257</v>
      </c>
      <c r="X447" s="115" t="s">
        <v>772</v>
      </c>
    </row>
    <row r="448" spans="1:24">
      <c r="A448" s="157"/>
      <c r="B448" s="157">
        <v>28</v>
      </c>
      <c r="C448" s="82">
        <v>1</v>
      </c>
      <c r="D448" s="157">
        <v>11</v>
      </c>
      <c r="E448" s="157"/>
      <c r="F448" s="83" t="s">
        <v>2595</v>
      </c>
      <c r="G448" s="83">
        <v>5</v>
      </c>
      <c r="H448" s="86">
        <v>31.49</v>
      </c>
      <c r="I448" s="86">
        <v>48.41</v>
      </c>
      <c r="J448" s="86">
        <v>52.98</v>
      </c>
      <c r="K448" s="86"/>
      <c r="L448" s="117">
        <v>125.96</v>
      </c>
      <c r="M448" s="117">
        <v>227.35</v>
      </c>
      <c r="N448" s="87">
        <v>5311823.0710649285</v>
      </c>
      <c r="O448" s="87">
        <v>365312000</v>
      </c>
      <c r="P448" s="87">
        <v>128853083.48589572</v>
      </c>
      <c r="Q448" s="87">
        <v>236458916.51410428</v>
      </c>
      <c r="R448" s="87">
        <f t="shared" si="12"/>
        <v>5311823.0710649285</v>
      </c>
      <c r="S448" s="87">
        <v>365312000</v>
      </c>
      <c r="T448" s="87">
        <f t="shared" si="13"/>
        <v>9587511.7117069829</v>
      </c>
      <c r="U448" s="87"/>
      <c r="V448" s="115" t="s">
        <v>1257</v>
      </c>
      <c r="W448" s="115" t="s">
        <v>1257</v>
      </c>
      <c r="X448" s="115" t="s">
        <v>772</v>
      </c>
    </row>
    <row r="449" spans="1:24">
      <c r="A449" s="157"/>
      <c r="B449" s="157">
        <v>28</v>
      </c>
      <c r="C449" s="82">
        <v>1</v>
      </c>
      <c r="D449" s="157">
        <v>11</v>
      </c>
      <c r="E449" s="157"/>
      <c r="F449" s="83" t="s">
        <v>2596</v>
      </c>
      <c r="G449" s="83">
        <v>5</v>
      </c>
      <c r="H449" s="86">
        <v>37.1</v>
      </c>
      <c r="I449" s="86">
        <v>57.02</v>
      </c>
      <c r="J449" s="86">
        <v>62.4</v>
      </c>
      <c r="K449" s="86"/>
      <c r="L449" s="117">
        <v>148.37</v>
      </c>
      <c r="M449" s="117">
        <v>267.79000000000002</v>
      </c>
      <c r="N449" s="87">
        <v>5311921.0532244481</v>
      </c>
      <c r="O449" s="87">
        <v>430300000</v>
      </c>
      <c r="P449" s="87">
        <v>151775692.62433463</v>
      </c>
      <c r="Q449" s="87">
        <v>278524307.37566537</v>
      </c>
      <c r="R449" s="87">
        <f t="shared" si="12"/>
        <v>5311921.0532244481</v>
      </c>
      <c r="S449" s="87">
        <v>430300000</v>
      </c>
      <c r="T449" s="87">
        <f t="shared" si="13"/>
        <v>9587378.4379792083</v>
      </c>
      <c r="U449" s="87"/>
      <c r="V449" s="115" t="s">
        <v>1257</v>
      </c>
      <c r="W449" s="115" t="s">
        <v>1257</v>
      </c>
      <c r="X449" s="115" t="s">
        <v>772</v>
      </c>
    </row>
    <row r="450" spans="1:24">
      <c r="A450" s="157"/>
      <c r="B450" s="157">
        <v>28</v>
      </c>
      <c r="C450" s="82">
        <v>1</v>
      </c>
      <c r="D450" s="157">
        <v>11</v>
      </c>
      <c r="E450" s="157"/>
      <c r="F450" s="83" t="s">
        <v>2597</v>
      </c>
      <c r="G450" s="83">
        <v>5</v>
      </c>
      <c r="H450" s="86">
        <v>37.1</v>
      </c>
      <c r="I450" s="86">
        <v>57.02</v>
      </c>
      <c r="J450" s="86">
        <v>62.4</v>
      </c>
      <c r="K450" s="86"/>
      <c r="L450" s="117">
        <v>148.37</v>
      </c>
      <c r="M450" s="117">
        <v>267.79000000000002</v>
      </c>
      <c r="N450" s="87">
        <v>5311921.0532244481</v>
      </c>
      <c r="O450" s="87">
        <v>430300000</v>
      </c>
      <c r="P450" s="87">
        <v>151775692.62433463</v>
      </c>
      <c r="Q450" s="87">
        <v>278524307.37566537</v>
      </c>
      <c r="R450" s="87">
        <f t="shared" si="12"/>
        <v>5311921.0532244481</v>
      </c>
      <c r="S450" s="87">
        <v>430300000</v>
      </c>
      <c r="T450" s="87">
        <f t="shared" si="13"/>
        <v>9587378.4379792083</v>
      </c>
      <c r="U450" s="87"/>
      <c r="V450" s="115" t="s">
        <v>1257</v>
      </c>
      <c r="W450" s="115" t="s">
        <v>1257</v>
      </c>
      <c r="X450" s="115" t="s">
        <v>772</v>
      </c>
    </row>
    <row r="451" spans="1:24">
      <c r="A451" s="157"/>
      <c r="B451" s="157">
        <v>28</v>
      </c>
      <c r="C451" s="82">
        <v>1</v>
      </c>
      <c r="D451" s="157">
        <v>11</v>
      </c>
      <c r="E451" s="157"/>
      <c r="F451" s="83" t="s">
        <v>2598</v>
      </c>
      <c r="G451" s="83">
        <v>5</v>
      </c>
      <c r="H451" s="86">
        <v>43</v>
      </c>
      <c r="I451" s="86">
        <v>66.09</v>
      </c>
      <c r="J451" s="86">
        <v>72.319999999999993</v>
      </c>
      <c r="K451" s="86"/>
      <c r="L451" s="117">
        <v>171.97</v>
      </c>
      <c r="M451" s="117">
        <v>310.38</v>
      </c>
      <c r="N451" s="87">
        <v>5442882.8644599346</v>
      </c>
      <c r="O451" s="87">
        <v>511032000</v>
      </c>
      <c r="P451" s="87">
        <v>180251535.56402272</v>
      </c>
      <c r="Q451" s="87">
        <v>330780464.43597728</v>
      </c>
      <c r="R451" s="87">
        <f t="shared" ref="R451:R514" si="14">S451/(M451*0.3025)</f>
        <v>5442882.8644599346</v>
      </c>
      <c r="S451" s="87">
        <v>511032000</v>
      </c>
      <c r="T451" s="87">
        <f t="shared" ref="T451:T514" si="15">S451/(L451*0.3025)</f>
        <v>9823585.4129852559</v>
      </c>
      <c r="U451" s="87"/>
      <c r="V451" s="115" t="s">
        <v>1257</v>
      </c>
      <c r="W451" s="115" t="s">
        <v>1257</v>
      </c>
      <c r="X451" s="115" t="s">
        <v>772</v>
      </c>
    </row>
    <row r="452" spans="1:24">
      <c r="A452" s="157"/>
      <c r="B452" s="157">
        <v>28</v>
      </c>
      <c r="C452" s="82">
        <v>1</v>
      </c>
      <c r="D452" s="157">
        <v>12</v>
      </c>
      <c r="E452" s="157"/>
      <c r="F452" s="83" t="s">
        <v>2599</v>
      </c>
      <c r="G452" s="83">
        <v>5</v>
      </c>
      <c r="H452" s="86">
        <v>32.24</v>
      </c>
      <c r="I452" s="86">
        <v>49.55</v>
      </c>
      <c r="J452" s="86">
        <v>54.22</v>
      </c>
      <c r="K452" s="86"/>
      <c r="L452" s="117">
        <v>128.93</v>
      </c>
      <c r="M452" s="117">
        <v>232.7</v>
      </c>
      <c r="N452" s="87">
        <v>4944926.0744334394</v>
      </c>
      <c r="O452" s="87">
        <v>348082000</v>
      </c>
      <c r="P452" s="87">
        <v>122775706.80935079</v>
      </c>
      <c r="Q452" s="87">
        <v>225306293.19064921</v>
      </c>
      <c r="R452" s="87">
        <f t="shared" si="14"/>
        <v>4944926.0744334394</v>
      </c>
      <c r="S452" s="87">
        <v>348082000</v>
      </c>
      <c r="T452" s="87">
        <f t="shared" si="15"/>
        <v>8924876.27022928</v>
      </c>
      <c r="U452" s="87"/>
      <c r="V452" s="115" t="s">
        <v>1257</v>
      </c>
      <c r="W452" s="115" t="s">
        <v>1257</v>
      </c>
      <c r="X452" s="115" t="s">
        <v>772</v>
      </c>
    </row>
    <row r="453" spans="1:24">
      <c r="A453" s="157"/>
      <c r="B453" s="157">
        <v>28</v>
      </c>
      <c r="C453" s="82">
        <v>1</v>
      </c>
      <c r="D453" s="157">
        <v>12</v>
      </c>
      <c r="E453" s="157"/>
      <c r="F453" s="83" t="s">
        <v>2600</v>
      </c>
      <c r="G453" s="83">
        <v>5</v>
      </c>
      <c r="H453" s="86">
        <v>31.07</v>
      </c>
      <c r="I453" s="86">
        <v>47.75</v>
      </c>
      <c r="J453" s="86">
        <v>52.26</v>
      </c>
      <c r="K453" s="86"/>
      <c r="L453" s="117">
        <v>124.25</v>
      </c>
      <c r="M453" s="117">
        <v>224.26</v>
      </c>
      <c r="N453" s="87">
        <v>4944791.7964169392</v>
      </c>
      <c r="O453" s="87">
        <v>335448000</v>
      </c>
      <c r="P453" s="87">
        <v>118319434.20740831</v>
      </c>
      <c r="Q453" s="87">
        <v>217128565.79259169</v>
      </c>
      <c r="R453" s="87">
        <f t="shared" si="14"/>
        <v>4944791.7964169392</v>
      </c>
      <c r="S453" s="87">
        <v>335448000</v>
      </c>
      <c r="T453" s="87">
        <f t="shared" si="15"/>
        <v>8924901.474965496</v>
      </c>
      <c r="U453" s="87"/>
      <c r="V453" s="115" t="s">
        <v>1257</v>
      </c>
      <c r="W453" s="115" t="s">
        <v>1257</v>
      </c>
      <c r="X453" s="115" t="s">
        <v>772</v>
      </c>
    </row>
    <row r="454" spans="1:24">
      <c r="A454" s="157"/>
      <c r="B454" s="157">
        <v>28</v>
      </c>
      <c r="C454" s="82">
        <v>1</v>
      </c>
      <c r="D454" s="157">
        <v>12</v>
      </c>
      <c r="E454" s="157"/>
      <c r="F454" s="83" t="s">
        <v>2601</v>
      </c>
      <c r="G454" s="83">
        <v>5</v>
      </c>
      <c r="H454" s="86">
        <v>35.75</v>
      </c>
      <c r="I454" s="86">
        <v>54.94</v>
      </c>
      <c r="J454" s="86">
        <v>60.13</v>
      </c>
      <c r="K454" s="86"/>
      <c r="L454" s="117">
        <v>142.97</v>
      </c>
      <c r="M454" s="117">
        <v>258.04000000000002</v>
      </c>
      <c r="N454" s="87">
        <v>4944944.1498595262</v>
      </c>
      <c r="O454" s="87">
        <v>385988000</v>
      </c>
      <c r="P454" s="87">
        <v>136145935.49774963</v>
      </c>
      <c r="Q454" s="87">
        <v>249842064.50225037</v>
      </c>
      <c r="R454" s="87">
        <f t="shared" si="14"/>
        <v>4944944.1498595253</v>
      </c>
      <c r="S454" s="87">
        <v>385988000</v>
      </c>
      <c r="T454" s="87">
        <f t="shared" si="15"/>
        <v>8924903.0456022397</v>
      </c>
      <c r="U454" s="87"/>
      <c r="V454" s="115" t="s">
        <v>1257</v>
      </c>
      <c r="W454" s="115" t="s">
        <v>1257</v>
      </c>
      <c r="X454" s="115" t="s">
        <v>772</v>
      </c>
    </row>
    <row r="455" spans="1:24">
      <c r="A455" s="157"/>
      <c r="B455" s="157">
        <v>28</v>
      </c>
      <c r="C455" s="82">
        <v>1</v>
      </c>
      <c r="D455" s="157">
        <v>12</v>
      </c>
      <c r="E455" s="157"/>
      <c r="F455" s="83" t="s">
        <v>2602</v>
      </c>
      <c r="G455" s="83">
        <v>5</v>
      </c>
      <c r="H455" s="86">
        <v>31.07</v>
      </c>
      <c r="I455" s="86">
        <v>47.75</v>
      </c>
      <c r="J455" s="86">
        <v>52.26</v>
      </c>
      <c r="K455" s="86"/>
      <c r="L455" s="117">
        <v>124.25</v>
      </c>
      <c r="M455" s="117">
        <v>224.26</v>
      </c>
      <c r="N455" s="87">
        <v>4944791.7964169392</v>
      </c>
      <c r="O455" s="87">
        <v>335448000</v>
      </c>
      <c r="P455" s="87">
        <v>118319434.20740831</v>
      </c>
      <c r="Q455" s="87">
        <v>217128565.79259169</v>
      </c>
      <c r="R455" s="87">
        <f t="shared" si="14"/>
        <v>4944791.7964169392</v>
      </c>
      <c r="S455" s="87">
        <v>335448000</v>
      </c>
      <c r="T455" s="87">
        <f t="shared" si="15"/>
        <v>8924901.474965496</v>
      </c>
      <c r="U455" s="87"/>
      <c r="V455" s="115" t="s">
        <v>1257</v>
      </c>
      <c r="W455" s="115" t="s">
        <v>1257</v>
      </c>
      <c r="X455" s="115" t="s">
        <v>772</v>
      </c>
    </row>
    <row r="456" spans="1:24">
      <c r="A456" s="157"/>
      <c r="B456" s="157">
        <v>28</v>
      </c>
      <c r="C456" s="82">
        <v>1</v>
      </c>
      <c r="D456" s="157">
        <v>12</v>
      </c>
      <c r="E456" s="157"/>
      <c r="F456" s="83" t="s">
        <v>2603</v>
      </c>
      <c r="G456" s="83">
        <v>5</v>
      </c>
      <c r="H456" s="86">
        <v>32.74</v>
      </c>
      <c r="I456" s="86">
        <v>50.33</v>
      </c>
      <c r="J456" s="86">
        <v>55.08</v>
      </c>
      <c r="K456" s="86"/>
      <c r="L456" s="117">
        <v>130.96</v>
      </c>
      <c r="M456" s="117">
        <v>236.37</v>
      </c>
      <c r="N456" s="87">
        <v>5414287.7971467199</v>
      </c>
      <c r="O456" s="87">
        <v>387132000</v>
      </c>
      <c r="P456" s="87">
        <v>136549447.91318592</v>
      </c>
      <c r="Q456" s="87">
        <v>250582552.08681408</v>
      </c>
      <c r="R456" s="87">
        <f t="shared" si="14"/>
        <v>5414287.7971467199</v>
      </c>
      <c r="S456" s="87">
        <v>387132000</v>
      </c>
      <c r="T456" s="87">
        <f t="shared" si="15"/>
        <v>9772260.2826173659</v>
      </c>
      <c r="U456" s="87"/>
      <c r="V456" s="115" t="s">
        <v>1257</v>
      </c>
      <c r="W456" s="115" t="s">
        <v>1257</v>
      </c>
      <c r="X456" s="115" t="s">
        <v>772</v>
      </c>
    </row>
    <row r="457" spans="1:24">
      <c r="A457" s="157"/>
      <c r="B457" s="157">
        <v>28</v>
      </c>
      <c r="C457" s="82">
        <v>1</v>
      </c>
      <c r="D457" s="157">
        <v>12</v>
      </c>
      <c r="E457" s="157"/>
      <c r="F457" s="83" t="s">
        <v>2604</v>
      </c>
      <c r="G457" s="83">
        <v>5</v>
      </c>
      <c r="H457" s="86">
        <v>32.24</v>
      </c>
      <c r="I457" s="86">
        <v>49.55</v>
      </c>
      <c r="J457" s="86">
        <v>54.22</v>
      </c>
      <c r="K457" s="86"/>
      <c r="L457" s="117">
        <v>128.93</v>
      </c>
      <c r="M457" s="117">
        <v>232.7</v>
      </c>
      <c r="N457" s="87">
        <v>4968934.5697471658</v>
      </c>
      <c r="O457" s="87">
        <v>349772000</v>
      </c>
      <c r="P457" s="87">
        <v>123371804.69579077</v>
      </c>
      <c r="Q457" s="87">
        <v>226400195.30420923</v>
      </c>
      <c r="R457" s="87">
        <f t="shared" si="14"/>
        <v>4968934.5697471658</v>
      </c>
      <c r="S457" s="87">
        <v>349772000</v>
      </c>
      <c r="T457" s="87">
        <f t="shared" si="15"/>
        <v>8968208.1313904077</v>
      </c>
      <c r="U457" s="87"/>
      <c r="V457" s="115" t="s">
        <v>1257</v>
      </c>
      <c r="W457" s="115" t="s">
        <v>1257</v>
      </c>
      <c r="X457" s="115" t="s">
        <v>772</v>
      </c>
    </row>
    <row r="458" spans="1:24">
      <c r="A458" s="157"/>
      <c r="B458" s="157">
        <v>28</v>
      </c>
      <c r="C458" s="82">
        <v>1</v>
      </c>
      <c r="D458" s="157">
        <v>12</v>
      </c>
      <c r="E458" s="157"/>
      <c r="F458" s="83" t="s">
        <v>2605</v>
      </c>
      <c r="G458" s="83">
        <v>5</v>
      </c>
      <c r="H458" s="86">
        <v>31.07</v>
      </c>
      <c r="I458" s="86">
        <v>47.75</v>
      </c>
      <c r="J458" s="86">
        <v>52.26</v>
      </c>
      <c r="K458" s="86"/>
      <c r="L458" s="117">
        <v>124.25</v>
      </c>
      <c r="M458" s="117">
        <v>224.26</v>
      </c>
      <c r="N458" s="87">
        <v>4968804.6563426601</v>
      </c>
      <c r="O458" s="87">
        <v>337077000</v>
      </c>
      <c r="P458" s="87">
        <v>118894016.1346336</v>
      </c>
      <c r="Q458" s="87">
        <v>218182983.8653664</v>
      </c>
      <c r="R458" s="87">
        <f t="shared" si="14"/>
        <v>4968804.6563426601</v>
      </c>
      <c r="S458" s="87">
        <v>337077000</v>
      </c>
      <c r="T458" s="87">
        <f t="shared" si="15"/>
        <v>8968242.5129288118</v>
      </c>
      <c r="U458" s="87"/>
      <c r="V458" s="115" t="s">
        <v>1257</v>
      </c>
      <c r="W458" s="115" t="s">
        <v>1257</v>
      </c>
      <c r="X458" s="115" t="s">
        <v>772</v>
      </c>
    </row>
    <row r="459" spans="1:24">
      <c r="A459" s="157"/>
      <c r="B459" s="157">
        <v>28</v>
      </c>
      <c r="C459" s="82">
        <v>1</v>
      </c>
      <c r="D459" s="157">
        <v>12</v>
      </c>
      <c r="E459" s="157"/>
      <c r="F459" s="83" t="s">
        <v>2606</v>
      </c>
      <c r="G459" s="83">
        <v>5</v>
      </c>
      <c r="H459" s="86">
        <v>24.05</v>
      </c>
      <c r="I459" s="86">
        <v>36.950000000000003</v>
      </c>
      <c r="J459" s="86">
        <v>40.450000000000003</v>
      </c>
      <c r="K459" s="86"/>
      <c r="L459" s="117">
        <v>96.17</v>
      </c>
      <c r="M459" s="117">
        <v>173.57</v>
      </c>
      <c r="N459" s="87">
        <v>4969019.572925779</v>
      </c>
      <c r="O459" s="87">
        <v>260898000</v>
      </c>
      <c r="P459" s="87">
        <v>92024110.281904846</v>
      </c>
      <c r="Q459" s="87">
        <v>168873889.71809515</v>
      </c>
      <c r="R459" s="87">
        <f t="shared" si="14"/>
        <v>4969019.572925779</v>
      </c>
      <c r="S459" s="87">
        <v>260898000</v>
      </c>
      <c r="T459" s="87">
        <f t="shared" si="15"/>
        <v>8968209.704406023</v>
      </c>
      <c r="U459" s="87"/>
      <c r="V459" s="115" t="s">
        <v>1257</v>
      </c>
      <c r="W459" s="115" t="s">
        <v>1257</v>
      </c>
      <c r="X459" s="115" t="s">
        <v>772</v>
      </c>
    </row>
    <row r="460" spans="1:24">
      <c r="A460" s="157"/>
      <c r="B460" s="157">
        <v>28</v>
      </c>
      <c r="C460" s="82">
        <v>1</v>
      </c>
      <c r="D460" s="157">
        <v>12</v>
      </c>
      <c r="E460" s="157"/>
      <c r="F460" s="83" t="s">
        <v>2607</v>
      </c>
      <c r="G460" s="83">
        <v>5</v>
      </c>
      <c r="H460" s="86">
        <v>20.2</v>
      </c>
      <c r="I460" s="86">
        <v>31.03</v>
      </c>
      <c r="J460" s="86">
        <v>33.97</v>
      </c>
      <c r="K460" s="86"/>
      <c r="L460" s="117">
        <v>80.78</v>
      </c>
      <c r="M460" s="117">
        <v>145.78</v>
      </c>
      <c r="N460" s="87">
        <v>5362841.5511202775</v>
      </c>
      <c r="O460" s="87">
        <v>236493000</v>
      </c>
      <c r="P460" s="87">
        <v>83415962.992811441</v>
      </c>
      <c r="Q460" s="87">
        <v>153077037.00718856</v>
      </c>
      <c r="R460" s="87">
        <f t="shared" si="14"/>
        <v>5362841.5511202775</v>
      </c>
      <c r="S460" s="87">
        <v>236493000</v>
      </c>
      <c r="T460" s="87">
        <f t="shared" si="15"/>
        <v>9678076.7680405304</v>
      </c>
      <c r="U460" s="87"/>
      <c r="V460" s="115" t="s">
        <v>1257</v>
      </c>
      <c r="W460" s="115" t="s">
        <v>1257</v>
      </c>
      <c r="X460" s="115" t="s">
        <v>772</v>
      </c>
    </row>
    <row r="461" spans="1:24">
      <c r="A461" s="157"/>
      <c r="B461" s="157">
        <v>28</v>
      </c>
      <c r="C461" s="82">
        <v>1</v>
      </c>
      <c r="D461" s="157">
        <v>12</v>
      </c>
      <c r="E461" s="157"/>
      <c r="F461" s="83" t="s">
        <v>2608</v>
      </c>
      <c r="G461" s="83">
        <v>5</v>
      </c>
      <c r="H461" s="86">
        <v>31.49</v>
      </c>
      <c r="I461" s="86">
        <v>48.41</v>
      </c>
      <c r="J461" s="86">
        <v>52.98</v>
      </c>
      <c r="K461" s="86"/>
      <c r="L461" s="117">
        <v>125.96</v>
      </c>
      <c r="M461" s="117">
        <v>227.35</v>
      </c>
      <c r="N461" s="87">
        <v>5361842.4281198941</v>
      </c>
      <c r="O461" s="87">
        <v>368752000</v>
      </c>
      <c r="P461" s="87">
        <v>130066442.4973475</v>
      </c>
      <c r="Q461" s="87">
        <v>238685557.5026525</v>
      </c>
      <c r="R461" s="87">
        <f t="shared" si="14"/>
        <v>5361842.4281198941</v>
      </c>
      <c r="S461" s="87">
        <v>368752000</v>
      </c>
      <c r="T461" s="87">
        <f t="shared" si="15"/>
        <v>9677793.5537714977</v>
      </c>
      <c r="U461" s="87"/>
      <c r="V461" s="115" t="s">
        <v>1257</v>
      </c>
      <c r="W461" s="115" t="s">
        <v>1257</v>
      </c>
      <c r="X461" s="115" t="s">
        <v>772</v>
      </c>
    </row>
    <row r="462" spans="1:24">
      <c r="A462" s="157"/>
      <c r="B462" s="157">
        <v>28</v>
      </c>
      <c r="C462" s="82">
        <v>1</v>
      </c>
      <c r="D462" s="157">
        <v>12</v>
      </c>
      <c r="E462" s="157"/>
      <c r="F462" s="83" t="s">
        <v>2609</v>
      </c>
      <c r="G462" s="83">
        <v>5</v>
      </c>
      <c r="H462" s="86">
        <v>37.1</v>
      </c>
      <c r="I462" s="86">
        <v>57.02</v>
      </c>
      <c r="J462" s="86">
        <v>62.4</v>
      </c>
      <c r="K462" s="86"/>
      <c r="L462" s="117">
        <v>148.37</v>
      </c>
      <c r="M462" s="117">
        <v>267.79000000000002</v>
      </c>
      <c r="N462" s="87">
        <v>5361941.7460147468</v>
      </c>
      <c r="O462" s="87">
        <v>434352000</v>
      </c>
      <c r="P462" s="87">
        <v>153204916.66921914</v>
      </c>
      <c r="Q462" s="87">
        <v>281147083.33078086</v>
      </c>
      <c r="R462" s="87">
        <f t="shared" si="14"/>
        <v>5361941.7460147468</v>
      </c>
      <c r="S462" s="87">
        <v>434352000</v>
      </c>
      <c r="T462" s="87">
        <f t="shared" si="15"/>
        <v>9677659.7706092149</v>
      </c>
      <c r="U462" s="87"/>
      <c r="V462" s="115" t="s">
        <v>1257</v>
      </c>
      <c r="W462" s="115" t="s">
        <v>1257</v>
      </c>
      <c r="X462" s="115" t="s">
        <v>772</v>
      </c>
    </row>
    <row r="463" spans="1:24">
      <c r="A463" s="157"/>
      <c r="B463" s="157">
        <v>28</v>
      </c>
      <c r="C463" s="82">
        <v>1</v>
      </c>
      <c r="D463" s="157">
        <v>12</v>
      </c>
      <c r="E463" s="157"/>
      <c r="F463" s="83" t="s">
        <v>2610</v>
      </c>
      <c r="G463" s="83">
        <v>5</v>
      </c>
      <c r="H463" s="86">
        <v>37.1</v>
      </c>
      <c r="I463" s="86">
        <v>57.02</v>
      </c>
      <c r="J463" s="86">
        <v>62.4</v>
      </c>
      <c r="K463" s="86"/>
      <c r="L463" s="117">
        <v>148.37</v>
      </c>
      <c r="M463" s="117">
        <v>267.79000000000002</v>
      </c>
      <c r="N463" s="87">
        <v>5361941.7460147468</v>
      </c>
      <c r="O463" s="87">
        <v>434352000</v>
      </c>
      <c r="P463" s="87">
        <v>153204916.66921914</v>
      </c>
      <c r="Q463" s="87">
        <v>281147083.33078086</v>
      </c>
      <c r="R463" s="87">
        <f t="shared" si="14"/>
        <v>5361941.7460147468</v>
      </c>
      <c r="S463" s="87">
        <v>434352000</v>
      </c>
      <c r="T463" s="87">
        <f t="shared" si="15"/>
        <v>9677659.7706092149</v>
      </c>
      <c r="U463" s="87"/>
      <c r="V463" s="115" t="s">
        <v>1257</v>
      </c>
      <c r="W463" s="115" t="s">
        <v>1257</v>
      </c>
      <c r="X463" s="115" t="s">
        <v>772</v>
      </c>
    </row>
    <row r="464" spans="1:24">
      <c r="A464" s="157"/>
      <c r="B464" s="157">
        <v>28</v>
      </c>
      <c r="C464" s="82">
        <v>1</v>
      </c>
      <c r="D464" s="157">
        <v>12</v>
      </c>
      <c r="E464" s="157"/>
      <c r="F464" s="83" t="s">
        <v>2611</v>
      </c>
      <c r="G464" s="83">
        <v>5</v>
      </c>
      <c r="H464" s="86">
        <v>43</v>
      </c>
      <c r="I464" s="86">
        <v>66.09</v>
      </c>
      <c r="J464" s="86">
        <v>72.319999999999993</v>
      </c>
      <c r="K464" s="86"/>
      <c r="L464" s="117">
        <v>171.97</v>
      </c>
      <c r="M464" s="117">
        <v>310.38</v>
      </c>
      <c r="N464" s="87">
        <v>5494400.6254130499</v>
      </c>
      <c r="O464" s="87">
        <v>515869000</v>
      </c>
      <c r="P464" s="87">
        <v>181957645.31355536</v>
      </c>
      <c r="Q464" s="87">
        <v>333911354.68644464</v>
      </c>
      <c r="R464" s="87">
        <f t="shared" si="14"/>
        <v>5494400.6254130499</v>
      </c>
      <c r="S464" s="87">
        <v>515869000</v>
      </c>
      <c r="T464" s="87">
        <f t="shared" si="15"/>
        <v>9916567.2275146972</v>
      </c>
      <c r="U464" s="87"/>
      <c r="V464" s="115" t="s">
        <v>1257</v>
      </c>
      <c r="W464" s="115" t="s">
        <v>1257</v>
      </c>
      <c r="X464" s="115" t="s">
        <v>772</v>
      </c>
    </row>
    <row r="465" spans="1:24">
      <c r="A465" s="157"/>
      <c r="B465" s="157">
        <v>28</v>
      </c>
      <c r="C465" s="82">
        <v>1</v>
      </c>
      <c r="D465" s="157">
        <v>13</v>
      </c>
      <c r="E465" s="157"/>
      <c r="F465" s="83" t="s">
        <v>2612</v>
      </c>
      <c r="G465" s="83">
        <v>5</v>
      </c>
      <c r="H465" s="86">
        <v>32.24</v>
      </c>
      <c r="I465" s="86">
        <v>49.55</v>
      </c>
      <c r="J465" s="86">
        <v>54.22</v>
      </c>
      <c r="K465" s="86"/>
      <c r="L465" s="117">
        <v>128.93</v>
      </c>
      <c r="M465" s="117">
        <v>232.7</v>
      </c>
      <c r="N465" s="87">
        <v>4992957.2712711375</v>
      </c>
      <c r="O465" s="87">
        <v>351463000</v>
      </c>
      <c r="P465" s="87">
        <v>123968255.30287361</v>
      </c>
      <c r="Q465" s="87">
        <v>227494744.69712639</v>
      </c>
      <c r="R465" s="87">
        <f t="shared" si="14"/>
        <v>4992957.2712711375</v>
      </c>
      <c r="S465" s="87">
        <v>351463000</v>
      </c>
      <c r="T465" s="87">
        <f t="shared" si="15"/>
        <v>9011565.6327060685</v>
      </c>
      <c r="U465" s="87"/>
      <c r="V465" s="115" t="s">
        <v>1257</v>
      </c>
      <c r="W465" s="115" t="s">
        <v>1257</v>
      </c>
      <c r="X465" s="115" t="s">
        <v>772</v>
      </c>
    </row>
    <row r="466" spans="1:24">
      <c r="A466" s="157"/>
      <c r="B466" s="157">
        <v>28</v>
      </c>
      <c r="C466" s="82">
        <v>1</v>
      </c>
      <c r="D466" s="157">
        <v>13</v>
      </c>
      <c r="E466" s="157"/>
      <c r="F466" s="83" t="s">
        <v>2613</v>
      </c>
      <c r="G466" s="83">
        <v>5</v>
      </c>
      <c r="H466" s="86">
        <v>31.07</v>
      </c>
      <c r="I466" s="86">
        <v>47.75</v>
      </c>
      <c r="J466" s="86">
        <v>52.26</v>
      </c>
      <c r="K466" s="86"/>
      <c r="L466" s="117">
        <v>124.25</v>
      </c>
      <c r="M466" s="117">
        <v>224.26</v>
      </c>
      <c r="N466" s="87">
        <v>4992802.7754090037</v>
      </c>
      <c r="O466" s="87">
        <v>338705000</v>
      </c>
      <c r="P466" s="87">
        <v>119468245.34121603</v>
      </c>
      <c r="Q466" s="87">
        <v>219236754.65878397</v>
      </c>
      <c r="R466" s="87">
        <f t="shared" si="14"/>
        <v>4992802.7754090037</v>
      </c>
      <c r="S466" s="87">
        <v>338705000</v>
      </c>
      <c r="T466" s="87">
        <f t="shared" si="15"/>
        <v>9011556.9449756388</v>
      </c>
      <c r="U466" s="87"/>
      <c r="V466" s="115" t="s">
        <v>1257</v>
      </c>
      <c r="W466" s="115" t="s">
        <v>1257</v>
      </c>
      <c r="X466" s="115" t="s">
        <v>772</v>
      </c>
    </row>
    <row r="467" spans="1:24">
      <c r="A467" s="157"/>
      <c r="B467" s="157">
        <v>28</v>
      </c>
      <c r="C467" s="82">
        <v>1</v>
      </c>
      <c r="D467" s="157">
        <v>13</v>
      </c>
      <c r="E467" s="157"/>
      <c r="F467" s="83" t="s">
        <v>2614</v>
      </c>
      <c r="G467" s="83">
        <v>5</v>
      </c>
      <c r="H467" s="86">
        <v>35.75</v>
      </c>
      <c r="I467" s="86">
        <v>54.94</v>
      </c>
      <c r="J467" s="86">
        <v>60.13</v>
      </c>
      <c r="K467" s="86"/>
      <c r="L467" s="117">
        <v>142.97</v>
      </c>
      <c r="M467" s="117">
        <v>258.04000000000002</v>
      </c>
      <c r="N467" s="87">
        <v>4992960.2816399792</v>
      </c>
      <c r="O467" s="87">
        <v>389736000</v>
      </c>
      <c r="P467" s="87">
        <v>137467932.46720353</v>
      </c>
      <c r="Q467" s="87">
        <v>252268067.53279647</v>
      </c>
      <c r="R467" s="87">
        <f t="shared" si="14"/>
        <v>4992960.2816399783</v>
      </c>
      <c r="S467" s="87">
        <v>389736000</v>
      </c>
      <c r="T467" s="87">
        <f t="shared" si="15"/>
        <v>9011565.1610434372</v>
      </c>
      <c r="U467" s="87"/>
      <c r="V467" s="115" t="s">
        <v>1257</v>
      </c>
      <c r="W467" s="115" t="s">
        <v>1257</v>
      </c>
      <c r="X467" s="115" t="s">
        <v>772</v>
      </c>
    </row>
    <row r="468" spans="1:24">
      <c r="A468" s="157"/>
      <c r="B468" s="157">
        <v>28</v>
      </c>
      <c r="C468" s="82">
        <v>1</v>
      </c>
      <c r="D468" s="157">
        <v>13</v>
      </c>
      <c r="E468" s="157"/>
      <c r="F468" s="83" t="s">
        <v>2615</v>
      </c>
      <c r="G468" s="83">
        <v>5</v>
      </c>
      <c r="H468" s="86">
        <v>31.07</v>
      </c>
      <c r="I468" s="86">
        <v>47.75</v>
      </c>
      <c r="J468" s="86">
        <v>52.26</v>
      </c>
      <c r="K468" s="86"/>
      <c r="L468" s="117">
        <v>124.25</v>
      </c>
      <c r="M468" s="117">
        <v>224.26</v>
      </c>
      <c r="N468" s="87">
        <v>4992802.7754090037</v>
      </c>
      <c r="O468" s="87">
        <v>338705000</v>
      </c>
      <c r="P468" s="87">
        <v>119468245.34121603</v>
      </c>
      <c r="Q468" s="87">
        <v>219236754.65878397</v>
      </c>
      <c r="R468" s="87">
        <f t="shared" si="14"/>
        <v>4992802.7754090037</v>
      </c>
      <c r="S468" s="87">
        <v>338705000</v>
      </c>
      <c r="T468" s="87">
        <f t="shared" si="15"/>
        <v>9011556.9449756388</v>
      </c>
      <c r="U468" s="87"/>
      <c r="V468" s="115" t="s">
        <v>1257</v>
      </c>
      <c r="W468" s="115" t="s">
        <v>1257</v>
      </c>
      <c r="X468" s="115" t="s">
        <v>772</v>
      </c>
    </row>
    <row r="469" spans="1:24">
      <c r="A469" s="157"/>
      <c r="B469" s="157">
        <v>28</v>
      </c>
      <c r="C469" s="82">
        <v>1</v>
      </c>
      <c r="D469" s="157">
        <v>13</v>
      </c>
      <c r="E469" s="157"/>
      <c r="F469" s="83" t="s">
        <v>2616</v>
      </c>
      <c r="G469" s="83">
        <v>5</v>
      </c>
      <c r="H469" s="86">
        <v>32.74</v>
      </c>
      <c r="I469" s="86">
        <v>50.33</v>
      </c>
      <c r="J469" s="86">
        <v>55.08</v>
      </c>
      <c r="K469" s="86"/>
      <c r="L469" s="117">
        <v>130.96</v>
      </c>
      <c r="M469" s="117">
        <v>236.37</v>
      </c>
      <c r="N469" s="87">
        <v>5464803.9196147518</v>
      </c>
      <c r="O469" s="87">
        <v>390744000</v>
      </c>
      <c r="P469" s="87">
        <v>137823474.87521031</v>
      </c>
      <c r="Q469" s="87">
        <v>252920525.12478969</v>
      </c>
      <c r="R469" s="87">
        <f t="shared" si="14"/>
        <v>5464803.9196147518</v>
      </c>
      <c r="S469" s="87">
        <v>390744000</v>
      </c>
      <c r="T469" s="87">
        <f t="shared" si="15"/>
        <v>9863436.9462380782</v>
      </c>
      <c r="U469" s="87"/>
      <c r="V469" s="115" t="s">
        <v>1257</v>
      </c>
      <c r="W469" s="115" t="s">
        <v>1257</v>
      </c>
      <c r="X469" s="115" t="s">
        <v>772</v>
      </c>
    </row>
    <row r="470" spans="1:24">
      <c r="A470" s="157"/>
      <c r="B470" s="157">
        <v>28</v>
      </c>
      <c r="C470" s="82">
        <v>1</v>
      </c>
      <c r="D470" s="157">
        <v>13</v>
      </c>
      <c r="E470" s="157"/>
      <c r="F470" s="83" t="s">
        <v>2617</v>
      </c>
      <c r="G470" s="83">
        <v>5</v>
      </c>
      <c r="H470" s="86">
        <v>32.24</v>
      </c>
      <c r="I470" s="86">
        <v>49.55</v>
      </c>
      <c r="J470" s="86">
        <v>54.22</v>
      </c>
      <c r="K470" s="86"/>
      <c r="L470" s="117">
        <v>128.93</v>
      </c>
      <c r="M470" s="117">
        <v>232.7</v>
      </c>
      <c r="N470" s="87">
        <v>5016965.7665848639</v>
      </c>
      <c r="O470" s="87">
        <v>353153000</v>
      </c>
      <c r="P470" s="87">
        <v>124564353.18931359</v>
      </c>
      <c r="Q470" s="87">
        <v>228588646.81068641</v>
      </c>
      <c r="R470" s="87">
        <f t="shared" si="14"/>
        <v>5016965.7665848639</v>
      </c>
      <c r="S470" s="87">
        <v>353153000</v>
      </c>
      <c r="T470" s="87">
        <f t="shared" si="15"/>
        <v>9054897.4938671961</v>
      </c>
      <c r="U470" s="87"/>
      <c r="V470" s="115" t="s">
        <v>1257</v>
      </c>
      <c r="W470" s="115" t="s">
        <v>1257</v>
      </c>
      <c r="X470" s="115" t="s">
        <v>772</v>
      </c>
    </row>
    <row r="471" spans="1:24">
      <c r="A471" s="157"/>
      <c r="B471" s="157">
        <v>28</v>
      </c>
      <c r="C471" s="82">
        <v>1</v>
      </c>
      <c r="D471" s="157">
        <v>13</v>
      </c>
      <c r="E471" s="157"/>
      <c r="F471" s="83" t="s">
        <v>2618</v>
      </c>
      <c r="G471" s="83">
        <v>5</v>
      </c>
      <c r="H471" s="86">
        <v>31.07</v>
      </c>
      <c r="I471" s="86">
        <v>47.75</v>
      </c>
      <c r="J471" s="86">
        <v>52.26</v>
      </c>
      <c r="K471" s="86"/>
      <c r="L471" s="117">
        <v>124.25</v>
      </c>
      <c r="M471" s="117">
        <v>224.26</v>
      </c>
      <c r="N471" s="87">
        <v>5016815.6353347246</v>
      </c>
      <c r="O471" s="87">
        <v>340334000</v>
      </c>
      <c r="P471" s="87">
        <v>120042827.26844132</v>
      </c>
      <c r="Q471" s="87">
        <v>220291172.73155868</v>
      </c>
      <c r="R471" s="87">
        <f t="shared" si="14"/>
        <v>5016815.6353347246</v>
      </c>
      <c r="S471" s="87">
        <v>340334000</v>
      </c>
      <c r="T471" s="87">
        <f t="shared" si="15"/>
        <v>9054897.9829389565</v>
      </c>
      <c r="U471" s="87"/>
      <c r="V471" s="115" t="s">
        <v>1257</v>
      </c>
      <c r="W471" s="115" t="s">
        <v>1257</v>
      </c>
      <c r="X471" s="115" t="s">
        <v>772</v>
      </c>
    </row>
    <row r="472" spans="1:24">
      <c r="A472" s="157"/>
      <c r="B472" s="157">
        <v>28</v>
      </c>
      <c r="C472" s="82">
        <v>1</v>
      </c>
      <c r="D472" s="157">
        <v>13</v>
      </c>
      <c r="E472" s="157"/>
      <c r="F472" s="83" t="s">
        <v>2619</v>
      </c>
      <c r="G472" s="83">
        <v>5</v>
      </c>
      <c r="H472" s="86">
        <v>24.05</v>
      </c>
      <c r="I472" s="86">
        <v>36.950000000000003</v>
      </c>
      <c r="J472" s="86">
        <v>40.450000000000003</v>
      </c>
      <c r="K472" s="86"/>
      <c r="L472" s="117">
        <v>96.17</v>
      </c>
      <c r="M472" s="117">
        <v>173.57</v>
      </c>
      <c r="N472" s="87">
        <v>5017053.1621557409</v>
      </c>
      <c r="O472" s="87">
        <v>263420000</v>
      </c>
      <c r="P472" s="87">
        <v>92913671.743207574</v>
      </c>
      <c r="Q472" s="87">
        <v>170506328.25679243</v>
      </c>
      <c r="R472" s="87">
        <f t="shared" si="14"/>
        <v>5017053.1621557409</v>
      </c>
      <c r="S472" s="87">
        <v>263420000</v>
      </c>
      <c r="T472" s="87">
        <f t="shared" si="15"/>
        <v>9054901.9169738162</v>
      </c>
      <c r="U472" s="87"/>
      <c r="V472" s="115" t="s">
        <v>1257</v>
      </c>
      <c r="W472" s="115" t="s">
        <v>1257</v>
      </c>
      <c r="X472" s="115" t="s">
        <v>772</v>
      </c>
    </row>
    <row r="473" spans="1:24">
      <c r="A473" s="157"/>
      <c r="B473" s="157">
        <v>28</v>
      </c>
      <c r="C473" s="82">
        <v>1</v>
      </c>
      <c r="D473" s="157">
        <v>13</v>
      </c>
      <c r="E473" s="157"/>
      <c r="F473" s="83" t="s">
        <v>2620</v>
      </c>
      <c r="G473" s="83">
        <v>5</v>
      </c>
      <c r="H473" s="86">
        <v>20.2</v>
      </c>
      <c r="I473" s="86">
        <v>31.03</v>
      </c>
      <c r="J473" s="86">
        <v>33.97</v>
      </c>
      <c r="K473" s="86"/>
      <c r="L473" s="117">
        <v>80.78</v>
      </c>
      <c r="M473" s="117">
        <v>145.78</v>
      </c>
      <c r="N473" s="87">
        <v>5412888.661619626</v>
      </c>
      <c r="O473" s="87">
        <v>238700000</v>
      </c>
      <c r="P473" s="87">
        <v>84194417.451612055</v>
      </c>
      <c r="Q473" s="87">
        <v>154505582.54838794</v>
      </c>
      <c r="R473" s="87">
        <f t="shared" si="14"/>
        <v>5412888.661619626</v>
      </c>
      <c r="S473" s="87">
        <v>238700000</v>
      </c>
      <c r="T473" s="87">
        <f t="shared" si="15"/>
        <v>9768394.5170946904</v>
      </c>
      <c r="U473" s="87"/>
      <c r="V473" s="115" t="s">
        <v>1257</v>
      </c>
      <c r="W473" s="115" t="s">
        <v>1257</v>
      </c>
      <c r="X473" s="115" t="s">
        <v>772</v>
      </c>
    </row>
    <row r="474" spans="1:24">
      <c r="A474" s="157"/>
      <c r="B474" s="157">
        <v>28</v>
      </c>
      <c r="C474" s="82">
        <v>1</v>
      </c>
      <c r="D474" s="157">
        <v>13</v>
      </c>
      <c r="E474" s="157"/>
      <c r="F474" s="83" t="s">
        <v>2621</v>
      </c>
      <c r="G474" s="83">
        <v>5</v>
      </c>
      <c r="H474" s="86">
        <v>31.49</v>
      </c>
      <c r="I474" s="86">
        <v>48.41</v>
      </c>
      <c r="J474" s="86">
        <v>52.98</v>
      </c>
      <c r="K474" s="86"/>
      <c r="L474" s="117">
        <v>125.96</v>
      </c>
      <c r="M474" s="117">
        <v>227.35</v>
      </c>
      <c r="N474" s="87">
        <v>5411861.7851748588</v>
      </c>
      <c r="O474" s="87">
        <v>372192000</v>
      </c>
      <c r="P474" s="87">
        <v>131279801.50879931</v>
      </c>
      <c r="Q474" s="87">
        <v>240912198.49120069</v>
      </c>
      <c r="R474" s="87">
        <f t="shared" si="14"/>
        <v>5411861.7851748588</v>
      </c>
      <c r="S474" s="87">
        <v>372192000</v>
      </c>
      <c r="T474" s="87">
        <f t="shared" si="15"/>
        <v>9768075.3958360124</v>
      </c>
      <c r="U474" s="87"/>
      <c r="V474" s="115" t="s">
        <v>1257</v>
      </c>
      <c r="W474" s="115" t="s">
        <v>1257</v>
      </c>
      <c r="X474" s="115" t="s">
        <v>772</v>
      </c>
    </row>
    <row r="475" spans="1:24">
      <c r="A475" s="157"/>
      <c r="B475" s="157">
        <v>28</v>
      </c>
      <c r="C475" s="82">
        <v>1</v>
      </c>
      <c r="D475" s="157">
        <v>13</v>
      </c>
      <c r="E475" s="157"/>
      <c r="F475" s="83" t="s">
        <v>2622</v>
      </c>
      <c r="G475" s="83">
        <v>5</v>
      </c>
      <c r="H475" s="86">
        <v>37.1</v>
      </c>
      <c r="I475" s="86">
        <v>57.02</v>
      </c>
      <c r="J475" s="86">
        <v>62.4</v>
      </c>
      <c r="K475" s="86"/>
      <c r="L475" s="117">
        <v>148.37</v>
      </c>
      <c r="M475" s="117">
        <v>267.79000000000002</v>
      </c>
      <c r="N475" s="87">
        <v>5411962.4388050456</v>
      </c>
      <c r="O475" s="87">
        <v>438404000</v>
      </c>
      <c r="P475" s="87">
        <v>154634140.71410364</v>
      </c>
      <c r="Q475" s="87">
        <v>283769859.28589636</v>
      </c>
      <c r="R475" s="87">
        <f t="shared" si="14"/>
        <v>5411962.4388050456</v>
      </c>
      <c r="S475" s="87">
        <v>438404000</v>
      </c>
      <c r="T475" s="87">
        <f t="shared" si="15"/>
        <v>9767941.1032392215</v>
      </c>
      <c r="U475" s="87"/>
      <c r="V475" s="115" t="s">
        <v>1257</v>
      </c>
      <c r="W475" s="115" t="s">
        <v>1257</v>
      </c>
      <c r="X475" s="115" t="s">
        <v>772</v>
      </c>
    </row>
    <row r="476" spans="1:24">
      <c r="A476" s="157"/>
      <c r="B476" s="157">
        <v>28</v>
      </c>
      <c r="C476" s="82">
        <v>1</v>
      </c>
      <c r="D476" s="157">
        <v>13</v>
      </c>
      <c r="E476" s="157"/>
      <c r="F476" s="83" t="s">
        <v>2623</v>
      </c>
      <c r="G476" s="83">
        <v>5</v>
      </c>
      <c r="H476" s="86">
        <v>37.1</v>
      </c>
      <c r="I476" s="86">
        <v>57.02</v>
      </c>
      <c r="J476" s="86">
        <v>62.4</v>
      </c>
      <c r="K476" s="86"/>
      <c r="L476" s="117">
        <v>148.37</v>
      </c>
      <c r="M476" s="117">
        <v>267.79000000000002</v>
      </c>
      <c r="N476" s="87">
        <v>5411962.4388050456</v>
      </c>
      <c r="O476" s="87">
        <v>438404000</v>
      </c>
      <c r="P476" s="87">
        <v>154634140.71410364</v>
      </c>
      <c r="Q476" s="87">
        <v>283769859.28589636</v>
      </c>
      <c r="R476" s="87">
        <f t="shared" si="14"/>
        <v>5411962.4388050456</v>
      </c>
      <c r="S476" s="87">
        <v>438404000</v>
      </c>
      <c r="T476" s="87">
        <f t="shared" si="15"/>
        <v>9767941.1032392215</v>
      </c>
      <c r="U476" s="87"/>
      <c r="V476" s="115" t="s">
        <v>1257</v>
      </c>
      <c r="W476" s="115" t="s">
        <v>1257</v>
      </c>
      <c r="X476" s="115" t="s">
        <v>772</v>
      </c>
    </row>
    <row r="477" spans="1:24">
      <c r="A477" s="157"/>
      <c r="B477" s="157">
        <v>28</v>
      </c>
      <c r="C477" s="82">
        <v>1</v>
      </c>
      <c r="D477" s="157">
        <v>13</v>
      </c>
      <c r="E477" s="157"/>
      <c r="F477" s="83" t="s">
        <v>2624</v>
      </c>
      <c r="G477" s="83">
        <v>5</v>
      </c>
      <c r="H477" s="86">
        <v>43</v>
      </c>
      <c r="I477" s="86">
        <v>66.09</v>
      </c>
      <c r="J477" s="86">
        <v>72.319999999999993</v>
      </c>
      <c r="K477" s="86"/>
      <c r="L477" s="117">
        <v>171.97</v>
      </c>
      <c r="M477" s="117">
        <v>310.38</v>
      </c>
      <c r="N477" s="87">
        <v>5545417.8003077004</v>
      </c>
      <c r="O477" s="87">
        <v>520659000</v>
      </c>
      <c r="P477" s="87">
        <v>183647177.19287342</v>
      </c>
      <c r="Q477" s="87">
        <v>337011822.80712658</v>
      </c>
      <c r="R477" s="87">
        <f t="shared" si="14"/>
        <v>5545417.8003077004</v>
      </c>
      <c r="S477" s="87">
        <v>520659000</v>
      </c>
      <c r="T477" s="87">
        <f t="shared" si="15"/>
        <v>10008645.559455162</v>
      </c>
      <c r="U477" s="87"/>
      <c r="V477" s="115" t="s">
        <v>1257</v>
      </c>
      <c r="W477" s="115" t="s">
        <v>1257</v>
      </c>
      <c r="X477" s="115" t="s">
        <v>772</v>
      </c>
    </row>
    <row r="478" spans="1:24">
      <c r="A478" s="157"/>
      <c r="B478" s="157">
        <v>28</v>
      </c>
      <c r="C478" s="82">
        <v>1</v>
      </c>
      <c r="D478" s="157">
        <v>14</v>
      </c>
      <c r="E478" s="157"/>
      <c r="F478" s="83" t="s">
        <v>2625</v>
      </c>
      <c r="G478" s="83">
        <v>5</v>
      </c>
      <c r="H478" s="86">
        <v>32.24</v>
      </c>
      <c r="I478" s="86">
        <v>49.55</v>
      </c>
      <c r="J478" s="86">
        <v>54.22</v>
      </c>
      <c r="K478" s="86"/>
      <c r="L478" s="117">
        <v>128.93</v>
      </c>
      <c r="M478" s="117">
        <v>232.7</v>
      </c>
      <c r="N478" s="87">
        <v>5088991.252526043</v>
      </c>
      <c r="O478" s="87">
        <v>358223000</v>
      </c>
      <c r="P478" s="87">
        <v>126352646.84863356</v>
      </c>
      <c r="Q478" s="87">
        <v>231870353.15136644</v>
      </c>
      <c r="R478" s="87">
        <f t="shared" si="14"/>
        <v>5088991.252526043</v>
      </c>
      <c r="S478" s="87">
        <v>358223000</v>
      </c>
      <c r="T478" s="87">
        <f t="shared" si="15"/>
        <v>9184893.0773505773</v>
      </c>
      <c r="U478" s="87"/>
      <c r="V478" s="115" t="s">
        <v>1257</v>
      </c>
      <c r="W478" s="115" t="s">
        <v>1257</v>
      </c>
      <c r="X478" s="115" t="s">
        <v>772</v>
      </c>
    </row>
    <row r="479" spans="1:24">
      <c r="A479" s="157"/>
      <c r="B479" s="157">
        <v>28</v>
      </c>
      <c r="C479" s="82">
        <v>1</v>
      </c>
      <c r="D479" s="157">
        <v>14</v>
      </c>
      <c r="E479" s="157"/>
      <c r="F479" s="83" t="s">
        <v>2626</v>
      </c>
      <c r="G479" s="83">
        <v>5</v>
      </c>
      <c r="H479" s="86">
        <v>31.07</v>
      </c>
      <c r="I479" s="86">
        <v>47.75</v>
      </c>
      <c r="J479" s="86">
        <v>52.26</v>
      </c>
      <c r="K479" s="86"/>
      <c r="L479" s="117">
        <v>124.25</v>
      </c>
      <c r="M479" s="117">
        <v>224.26</v>
      </c>
      <c r="N479" s="87">
        <v>5088839.474252509</v>
      </c>
      <c r="O479" s="87">
        <v>345220000</v>
      </c>
      <c r="P479" s="87">
        <v>121766220.3294743</v>
      </c>
      <c r="Q479" s="87">
        <v>223453779.6705257</v>
      </c>
      <c r="R479" s="87">
        <f t="shared" si="14"/>
        <v>5088839.474252509</v>
      </c>
      <c r="S479" s="87">
        <v>345220000</v>
      </c>
      <c r="T479" s="87">
        <f t="shared" si="15"/>
        <v>9184894.4909124169</v>
      </c>
      <c r="U479" s="87"/>
      <c r="V479" s="115" t="s">
        <v>1257</v>
      </c>
      <c r="W479" s="115" t="s">
        <v>1257</v>
      </c>
      <c r="X479" s="115" t="s">
        <v>772</v>
      </c>
    </row>
    <row r="480" spans="1:24">
      <c r="A480" s="157"/>
      <c r="B480" s="157">
        <v>28</v>
      </c>
      <c r="C480" s="82">
        <v>1</v>
      </c>
      <c r="D480" s="157">
        <v>14</v>
      </c>
      <c r="E480" s="157"/>
      <c r="F480" s="83" t="s">
        <v>2627</v>
      </c>
      <c r="G480" s="83">
        <v>5</v>
      </c>
      <c r="H480" s="86">
        <v>35.75</v>
      </c>
      <c r="I480" s="86">
        <v>54.94</v>
      </c>
      <c r="J480" s="86">
        <v>60.13</v>
      </c>
      <c r="K480" s="86"/>
      <c r="L480" s="117">
        <v>142.97</v>
      </c>
      <c r="M480" s="117">
        <v>258.04000000000002</v>
      </c>
      <c r="N480" s="87">
        <v>5089005.3563352991</v>
      </c>
      <c r="O480" s="87">
        <v>397233000</v>
      </c>
      <c r="P480" s="87">
        <v>140112279.12675413</v>
      </c>
      <c r="Q480" s="87">
        <v>257120720.87324587</v>
      </c>
      <c r="R480" s="87">
        <f t="shared" si="14"/>
        <v>5089005.3563352982</v>
      </c>
      <c r="S480" s="87">
        <v>397233000</v>
      </c>
      <c r="T480" s="87">
        <f t="shared" si="15"/>
        <v>9184912.5141551401</v>
      </c>
      <c r="U480" s="87"/>
      <c r="V480" s="115" t="s">
        <v>1257</v>
      </c>
      <c r="W480" s="115" t="s">
        <v>1257</v>
      </c>
      <c r="X480" s="115" t="s">
        <v>772</v>
      </c>
    </row>
    <row r="481" spans="1:24">
      <c r="A481" s="157"/>
      <c r="B481" s="157">
        <v>28</v>
      </c>
      <c r="C481" s="82">
        <v>1</v>
      </c>
      <c r="D481" s="157">
        <v>14</v>
      </c>
      <c r="E481" s="157"/>
      <c r="F481" s="83" t="s">
        <v>2628</v>
      </c>
      <c r="G481" s="83">
        <v>5</v>
      </c>
      <c r="H481" s="86">
        <v>31.07</v>
      </c>
      <c r="I481" s="86">
        <v>47.75</v>
      </c>
      <c r="J481" s="86">
        <v>52.26</v>
      </c>
      <c r="K481" s="86"/>
      <c r="L481" s="117">
        <v>124.25</v>
      </c>
      <c r="M481" s="117">
        <v>224.26</v>
      </c>
      <c r="N481" s="87">
        <v>5088839.474252509</v>
      </c>
      <c r="O481" s="87">
        <v>345220000</v>
      </c>
      <c r="P481" s="87">
        <v>121766220.3294743</v>
      </c>
      <c r="Q481" s="87">
        <v>223453779.6705257</v>
      </c>
      <c r="R481" s="87">
        <f t="shared" si="14"/>
        <v>5088839.474252509</v>
      </c>
      <c r="S481" s="87">
        <v>345220000</v>
      </c>
      <c r="T481" s="87">
        <f t="shared" si="15"/>
        <v>9184894.4909124169</v>
      </c>
      <c r="U481" s="87"/>
      <c r="V481" s="115" t="s">
        <v>1257</v>
      </c>
      <c r="W481" s="115" t="s">
        <v>1257</v>
      </c>
      <c r="X481" s="115" t="s">
        <v>772</v>
      </c>
    </row>
    <row r="482" spans="1:24">
      <c r="A482" s="157"/>
      <c r="B482" s="157">
        <v>28</v>
      </c>
      <c r="C482" s="82">
        <v>1</v>
      </c>
      <c r="D482" s="157">
        <v>14</v>
      </c>
      <c r="E482" s="157"/>
      <c r="F482" s="83" t="s">
        <v>2629</v>
      </c>
      <c r="G482" s="83">
        <v>5</v>
      </c>
      <c r="H482" s="86">
        <v>32.74</v>
      </c>
      <c r="I482" s="86">
        <v>50.33</v>
      </c>
      <c r="J482" s="86">
        <v>55.08</v>
      </c>
      <c r="K482" s="86"/>
      <c r="L482" s="117">
        <v>130.96</v>
      </c>
      <c r="M482" s="117">
        <v>236.37</v>
      </c>
      <c r="N482" s="87">
        <v>5565836.1645508148</v>
      </c>
      <c r="O482" s="87">
        <v>397968000</v>
      </c>
      <c r="P482" s="87">
        <v>140371528.79925913</v>
      </c>
      <c r="Q482" s="87">
        <v>257596471.20074087</v>
      </c>
      <c r="R482" s="87">
        <f t="shared" si="14"/>
        <v>5565836.1645508148</v>
      </c>
      <c r="S482" s="87">
        <v>397968000</v>
      </c>
      <c r="T482" s="87">
        <f t="shared" si="15"/>
        <v>10045790.273479505</v>
      </c>
      <c r="U482" s="87"/>
      <c r="V482" s="115" t="s">
        <v>1257</v>
      </c>
      <c r="W482" s="115" t="s">
        <v>1257</v>
      </c>
      <c r="X482" s="115" t="s">
        <v>772</v>
      </c>
    </row>
    <row r="483" spans="1:24">
      <c r="A483" s="157"/>
      <c r="B483" s="157">
        <v>28</v>
      </c>
      <c r="C483" s="82">
        <v>1</v>
      </c>
      <c r="D483" s="157">
        <v>14</v>
      </c>
      <c r="E483" s="157"/>
      <c r="F483" s="83" t="s">
        <v>2630</v>
      </c>
      <c r="G483" s="83">
        <v>5</v>
      </c>
      <c r="H483" s="86">
        <v>32.24</v>
      </c>
      <c r="I483" s="86">
        <v>49.55</v>
      </c>
      <c r="J483" s="86">
        <v>54.22</v>
      </c>
      <c r="K483" s="86"/>
      <c r="L483" s="117">
        <v>128.93</v>
      </c>
      <c r="M483" s="117">
        <v>232.7</v>
      </c>
      <c r="N483" s="87">
        <v>5113496.9651983371</v>
      </c>
      <c r="O483" s="87">
        <v>359948000</v>
      </c>
      <c r="P483" s="87">
        <v>126961089.95757377</v>
      </c>
      <c r="Q483" s="87">
        <v>232986910.04242623</v>
      </c>
      <c r="R483" s="87">
        <f t="shared" si="14"/>
        <v>5113496.9651983371</v>
      </c>
      <c r="S483" s="87">
        <v>359948000</v>
      </c>
      <c r="T483" s="87">
        <f t="shared" si="15"/>
        <v>9229122.3439203668</v>
      </c>
      <c r="U483" s="87"/>
      <c r="V483" s="115" t="s">
        <v>1257</v>
      </c>
      <c r="W483" s="115" t="s">
        <v>1257</v>
      </c>
      <c r="X483" s="115" t="s">
        <v>772</v>
      </c>
    </row>
    <row r="484" spans="1:24">
      <c r="A484" s="157"/>
      <c r="B484" s="157">
        <v>28</v>
      </c>
      <c r="C484" s="82">
        <v>1</v>
      </c>
      <c r="D484" s="157">
        <v>14</v>
      </c>
      <c r="E484" s="157"/>
      <c r="F484" s="83" t="s">
        <v>2631</v>
      </c>
      <c r="G484" s="83">
        <v>5</v>
      </c>
      <c r="H484" s="86">
        <v>31.07</v>
      </c>
      <c r="I484" s="86">
        <v>47.75</v>
      </c>
      <c r="J484" s="86">
        <v>52.26</v>
      </c>
      <c r="K484" s="86"/>
      <c r="L484" s="117">
        <v>124.25</v>
      </c>
      <c r="M484" s="117">
        <v>224.26</v>
      </c>
      <c r="N484" s="87">
        <v>5113353.5233970601</v>
      </c>
      <c r="O484" s="87">
        <v>346883000</v>
      </c>
      <c r="P484" s="87">
        <v>122352794.75855696</v>
      </c>
      <c r="Q484" s="87">
        <v>224530205.24144304</v>
      </c>
      <c r="R484" s="87">
        <f t="shared" si="14"/>
        <v>5113353.5233970601</v>
      </c>
      <c r="S484" s="87">
        <v>346883000</v>
      </c>
      <c r="T484" s="87">
        <f t="shared" si="15"/>
        <v>9229140.1300364174</v>
      </c>
      <c r="U484" s="87"/>
      <c r="V484" s="115" t="s">
        <v>1257</v>
      </c>
      <c r="W484" s="115" t="s">
        <v>1257</v>
      </c>
      <c r="X484" s="115" t="s">
        <v>772</v>
      </c>
    </row>
    <row r="485" spans="1:24">
      <c r="A485" s="157"/>
      <c r="B485" s="157">
        <v>28</v>
      </c>
      <c r="C485" s="82">
        <v>1</v>
      </c>
      <c r="D485" s="157">
        <v>14</v>
      </c>
      <c r="E485" s="157"/>
      <c r="F485" s="83" t="s">
        <v>2632</v>
      </c>
      <c r="G485" s="83">
        <v>5</v>
      </c>
      <c r="H485" s="86">
        <v>24.05</v>
      </c>
      <c r="I485" s="86">
        <v>36.950000000000003</v>
      </c>
      <c r="J485" s="86">
        <v>40.450000000000003</v>
      </c>
      <c r="K485" s="86"/>
      <c r="L485" s="117">
        <v>96.17</v>
      </c>
      <c r="M485" s="117">
        <v>173.57</v>
      </c>
      <c r="N485" s="87">
        <v>5113577.440592478</v>
      </c>
      <c r="O485" s="87">
        <v>268488000</v>
      </c>
      <c r="P485" s="87">
        <v>94701259.961241812</v>
      </c>
      <c r="Q485" s="87">
        <v>173786740.03875819</v>
      </c>
      <c r="R485" s="87">
        <f t="shared" si="14"/>
        <v>5113577.440592478</v>
      </c>
      <c r="S485" s="87">
        <v>268488000</v>
      </c>
      <c r="T485" s="87">
        <f t="shared" si="15"/>
        <v>9229111.3274788018</v>
      </c>
      <c r="U485" s="87"/>
      <c r="V485" s="115" t="s">
        <v>1257</v>
      </c>
      <c r="W485" s="115" t="s">
        <v>1257</v>
      </c>
      <c r="X485" s="115" t="s">
        <v>772</v>
      </c>
    </row>
    <row r="486" spans="1:24">
      <c r="A486" s="157"/>
      <c r="B486" s="157">
        <v>28</v>
      </c>
      <c r="C486" s="82">
        <v>1</v>
      </c>
      <c r="D486" s="157">
        <v>14</v>
      </c>
      <c r="E486" s="157"/>
      <c r="F486" s="83" t="s">
        <v>2633</v>
      </c>
      <c r="G486" s="83">
        <v>5</v>
      </c>
      <c r="H486" s="86">
        <v>20.2</v>
      </c>
      <c r="I486" s="86">
        <v>31.03</v>
      </c>
      <c r="J486" s="86">
        <v>33.97</v>
      </c>
      <c r="K486" s="86"/>
      <c r="L486" s="117">
        <v>80.78</v>
      </c>
      <c r="M486" s="117">
        <v>145.78</v>
      </c>
      <c r="N486" s="87">
        <v>5512937.5295503587</v>
      </c>
      <c r="O486" s="87">
        <v>243112000</v>
      </c>
      <c r="P486" s="87">
        <v>85750620.927927583</v>
      </c>
      <c r="Q486" s="87">
        <v>157361379.07207242</v>
      </c>
      <c r="R486" s="87">
        <f t="shared" si="14"/>
        <v>5512937.5295503587</v>
      </c>
      <c r="S486" s="87">
        <v>243112000</v>
      </c>
      <c r="T486" s="87">
        <f t="shared" si="15"/>
        <v>9948948.1685794909</v>
      </c>
      <c r="U486" s="87"/>
      <c r="V486" s="115" t="s">
        <v>1257</v>
      </c>
      <c r="W486" s="115" t="s">
        <v>1257</v>
      </c>
      <c r="X486" s="115" t="s">
        <v>772</v>
      </c>
    </row>
    <row r="487" spans="1:24">
      <c r="A487" s="157"/>
      <c r="B487" s="157">
        <v>28</v>
      </c>
      <c r="C487" s="82">
        <v>1</v>
      </c>
      <c r="D487" s="157">
        <v>14</v>
      </c>
      <c r="E487" s="157"/>
      <c r="F487" s="83" t="s">
        <v>2634</v>
      </c>
      <c r="G487" s="83">
        <v>5</v>
      </c>
      <c r="H487" s="86">
        <v>31.49</v>
      </c>
      <c r="I487" s="86">
        <v>48.41</v>
      </c>
      <c r="J487" s="86">
        <v>52.98</v>
      </c>
      <c r="K487" s="86"/>
      <c r="L487" s="117">
        <v>125.96</v>
      </c>
      <c r="M487" s="117">
        <v>227.35</v>
      </c>
      <c r="N487" s="87">
        <v>5511885.9587740172</v>
      </c>
      <c r="O487" s="87">
        <v>379071000</v>
      </c>
      <c r="P487" s="87">
        <v>133706166.81106007</v>
      </c>
      <c r="Q487" s="87">
        <v>245364833.18893993</v>
      </c>
      <c r="R487" s="87">
        <f t="shared" si="14"/>
        <v>5511885.9587740172</v>
      </c>
      <c r="S487" s="87">
        <v>379071000</v>
      </c>
      <c r="T487" s="87">
        <f t="shared" si="15"/>
        <v>9948612.8352435119</v>
      </c>
      <c r="U487" s="87"/>
      <c r="V487" s="115" t="s">
        <v>1257</v>
      </c>
      <c r="W487" s="115" t="s">
        <v>1257</v>
      </c>
      <c r="X487" s="115" t="s">
        <v>772</v>
      </c>
    </row>
    <row r="488" spans="1:24">
      <c r="A488" s="157"/>
      <c r="B488" s="157">
        <v>28</v>
      </c>
      <c r="C488" s="82">
        <v>1</v>
      </c>
      <c r="D488" s="157">
        <v>14</v>
      </c>
      <c r="E488" s="157"/>
      <c r="F488" s="83" t="s">
        <v>2635</v>
      </c>
      <c r="G488" s="83">
        <v>5</v>
      </c>
      <c r="H488" s="86">
        <v>37.1</v>
      </c>
      <c r="I488" s="86">
        <v>57.02</v>
      </c>
      <c r="J488" s="86">
        <v>62.4</v>
      </c>
      <c r="K488" s="86"/>
      <c r="L488" s="117">
        <v>148.37</v>
      </c>
      <c r="M488" s="117">
        <v>267.79000000000002</v>
      </c>
      <c r="N488" s="87">
        <v>5512003.824385643</v>
      </c>
      <c r="O488" s="87">
        <v>446508000</v>
      </c>
      <c r="P488" s="87">
        <v>157492588.80387264</v>
      </c>
      <c r="Q488" s="87">
        <v>289015411.19612736</v>
      </c>
      <c r="R488" s="87">
        <f t="shared" si="14"/>
        <v>5512003.824385643</v>
      </c>
      <c r="S488" s="87">
        <v>446508000</v>
      </c>
      <c r="T488" s="87">
        <f t="shared" si="15"/>
        <v>9948503.7684992347</v>
      </c>
      <c r="U488" s="87"/>
      <c r="V488" s="115" t="s">
        <v>1257</v>
      </c>
      <c r="W488" s="115" t="s">
        <v>1257</v>
      </c>
      <c r="X488" s="115" t="s">
        <v>772</v>
      </c>
    </row>
    <row r="489" spans="1:24">
      <c r="A489" s="157"/>
      <c r="B489" s="157">
        <v>28</v>
      </c>
      <c r="C489" s="82">
        <v>1</v>
      </c>
      <c r="D489" s="157">
        <v>14</v>
      </c>
      <c r="E489" s="157"/>
      <c r="F489" s="83" t="s">
        <v>2636</v>
      </c>
      <c r="G489" s="83">
        <v>5</v>
      </c>
      <c r="H489" s="86">
        <v>37.1</v>
      </c>
      <c r="I489" s="86">
        <v>57.02</v>
      </c>
      <c r="J489" s="86">
        <v>62.4</v>
      </c>
      <c r="K489" s="86"/>
      <c r="L489" s="117">
        <v>148.37</v>
      </c>
      <c r="M489" s="117">
        <v>267.79000000000002</v>
      </c>
      <c r="N489" s="87">
        <v>5512003.824385643</v>
      </c>
      <c r="O489" s="87">
        <v>446508000</v>
      </c>
      <c r="P489" s="87">
        <v>157492588.80387264</v>
      </c>
      <c r="Q489" s="87">
        <v>289015411.19612736</v>
      </c>
      <c r="R489" s="87">
        <f t="shared" si="14"/>
        <v>5512003.824385643</v>
      </c>
      <c r="S489" s="87">
        <v>446508000</v>
      </c>
      <c r="T489" s="87">
        <f t="shared" si="15"/>
        <v>9948503.7684992347</v>
      </c>
      <c r="U489" s="87"/>
      <c r="V489" s="115" t="s">
        <v>1257</v>
      </c>
      <c r="W489" s="115" t="s">
        <v>1257</v>
      </c>
      <c r="X489" s="115" t="s">
        <v>772</v>
      </c>
    </row>
    <row r="490" spans="1:24">
      <c r="A490" s="157"/>
      <c r="B490" s="157">
        <v>28</v>
      </c>
      <c r="C490" s="82">
        <v>1</v>
      </c>
      <c r="D490" s="157">
        <v>14</v>
      </c>
      <c r="E490" s="157"/>
      <c r="F490" s="83" t="s">
        <v>2637</v>
      </c>
      <c r="G490" s="83">
        <v>5</v>
      </c>
      <c r="H490" s="86">
        <v>43</v>
      </c>
      <c r="I490" s="86">
        <v>66.09</v>
      </c>
      <c r="J490" s="86">
        <v>72.319999999999993</v>
      </c>
      <c r="K490" s="86"/>
      <c r="L490" s="117">
        <v>171.97</v>
      </c>
      <c r="M490" s="117">
        <v>310.38</v>
      </c>
      <c r="N490" s="87">
        <v>5647952.7361554671</v>
      </c>
      <c r="O490" s="87">
        <v>530286000</v>
      </c>
      <c r="P490" s="87">
        <v>187042818.82172418</v>
      </c>
      <c r="Q490" s="87">
        <v>343243181.17827582</v>
      </c>
      <c r="R490" s="87">
        <f t="shared" si="14"/>
        <v>5647952.7361554671</v>
      </c>
      <c r="S490" s="87">
        <v>530286000</v>
      </c>
      <c r="T490" s="87">
        <f t="shared" si="15"/>
        <v>10193705.705925068</v>
      </c>
      <c r="U490" s="87"/>
      <c r="V490" s="115" t="s">
        <v>1257</v>
      </c>
      <c r="W490" s="115" t="s">
        <v>1257</v>
      </c>
      <c r="X490" s="115" t="s">
        <v>772</v>
      </c>
    </row>
    <row r="491" spans="1:24">
      <c r="A491" s="157"/>
      <c r="B491" s="157">
        <v>28</v>
      </c>
      <c r="C491" s="82">
        <v>1</v>
      </c>
      <c r="D491" s="157">
        <v>15</v>
      </c>
      <c r="E491" s="157"/>
      <c r="F491" s="83" t="s">
        <v>2638</v>
      </c>
      <c r="G491" s="83">
        <v>5</v>
      </c>
      <c r="H491" s="86">
        <v>32.24</v>
      </c>
      <c r="I491" s="86">
        <v>49.55</v>
      </c>
      <c r="J491" s="86">
        <v>54.22</v>
      </c>
      <c r="K491" s="86"/>
      <c r="L491" s="117">
        <v>128.93</v>
      </c>
      <c r="M491" s="117">
        <v>232.7</v>
      </c>
      <c r="N491" s="87">
        <v>5347089.6802537236</v>
      </c>
      <c r="O491" s="87">
        <v>376391000</v>
      </c>
      <c r="P491" s="87">
        <v>132760875.48818481</v>
      </c>
      <c r="Q491" s="87">
        <v>243630124.51181519</v>
      </c>
      <c r="R491" s="87">
        <f t="shared" si="14"/>
        <v>5347089.6802537236</v>
      </c>
      <c r="S491" s="87">
        <v>376391000</v>
      </c>
      <c r="T491" s="87">
        <f t="shared" si="15"/>
        <v>9650723.4049099609</v>
      </c>
      <c r="U491" s="87"/>
      <c r="V491" s="115" t="s">
        <v>1257</v>
      </c>
      <c r="W491" s="115" t="s">
        <v>1257</v>
      </c>
      <c r="X491" s="115" t="s">
        <v>772</v>
      </c>
    </row>
    <row r="492" spans="1:24">
      <c r="A492" s="157"/>
      <c r="B492" s="157">
        <v>28</v>
      </c>
      <c r="C492" s="82">
        <v>1</v>
      </c>
      <c r="D492" s="157">
        <v>15</v>
      </c>
      <c r="E492" s="157"/>
      <c r="F492" s="83" t="s">
        <v>2639</v>
      </c>
      <c r="G492" s="83">
        <v>5</v>
      </c>
      <c r="H492" s="86">
        <v>31.07</v>
      </c>
      <c r="I492" s="86">
        <v>47.75</v>
      </c>
      <c r="J492" s="86">
        <v>52.26</v>
      </c>
      <c r="K492" s="86"/>
      <c r="L492" s="117">
        <v>124.25</v>
      </c>
      <c r="M492" s="117">
        <v>224.26</v>
      </c>
      <c r="N492" s="87">
        <v>5346937.18109072</v>
      </c>
      <c r="O492" s="87">
        <v>362729000</v>
      </c>
      <c r="P492" s="87">
        <v>127942006.06537828</v>
      </c>
      <c r="Q492" s="87">
        <v>234786993.93462172</v>
      </c>
      <c r="R492" s="87">
        <f t="shared" si="14"/>
        <v>5346937.18109072</v>
      </c>
      <c r="S492" s="87">
        <v>362729000</v>
      </c>
      <c r="T492" s="87">
        <f t="shared" si="15"/>
        <v>9650737.4827477261</v>
      </c>
      <c r="U492" s="87"/>
      <c r="V492" s="115" t="s">
        <v>1257</v>
      </c>
      <c r="W492" s="115" t="s">
        <v>1257</v>
      </c>
      <c r="X492" s="115" t="s">
        <v>772</v>
      </c>
    </row>
    <row r="493" spans="1:24">
      <c r="A493" s="157"/>
      <c r="B493" s="157">
        <v>28</v>
      </c>
      <c r="C493" s="82">
        <v>1</v>
      </c>
      <c r="D493" s="157">
        <v>15</v>
      </c>
      <c r="E493" s="157"/>
      <c r="F493" s="83" t="s">
        <v>2640</v>
      </c>
      <c r="G493" s="83">
        <v>5</v>
      </c>
      <c r="H493" s="86">
        <v>35.75</v>
      </c>
      <c r="I493" s="86">
        <v>54.94</v>
      </c>
      <c r="J493" s="86">
        <v>60.13</v>
      </c>
      <c r="K493" s="86"/>
      <c r="L493" s="117">
        <v>142.97</v>
      </c>
      <c r="M493" s="117">
        <v>258.04000000000002</v>
      </c>
      <c r="N493" s="87">
        <v>5347098.4702224405</v>
      </c>
      <c r="O493" s="87">
        <v>417379000</v>
      </c>
      <c r="P493" s="87">
        <v>147218189.19789022</v>
      </c>
      <c r="Q493" s="87">
        <v>270160810.80210978</v>
      </c>
      <c r="R493" s="87">
        <f t="shared" si="14"/>
        <v>5347098.4702224396</v>
      </c>
      <c r="S493" s="87">
        <v>417379000</v>
      </c>
      <c r="T493" s="87">
        <f t="shared" si="15"/>
        <v>9650732.9457662329</v>
      </c>
      <c r="U493" s="87"/>
      <c r="V493" s="115" t="s">
        <v>1257</v>
      </c>
      <c r="W493" s="115" t="s">
        <v>1257</v>
      </c>
      <c r="X493" s="115" t="s">
        <v>772</v>
      </c>
    </row>
    <row r="494" spans="1:24">
      <c r="A494" s="157"/>
      <c r="B494" s="157">
        <v>28</v>
      </c>
      <c r="C494" s="82">
        <v>1</v>
      </c>
      <c r="D494" s="157">
        <v>15</v>
      </c>
      <c r="E494" s="157"/>
      <c r="F494" s="83" t="s">
        <v>2641</v>
      </c>
      <c r="G494" s="83">
        <v>5</v>
      </c>
      <c r="H494" s="86">
        <v>31.07</v>
      </c>
      <c r="I494" s="86">
        <v>47.75</v>
      </c>
      <c r="J494" s="86">
        <v>52.26</v>
      </c>
      <c r="K494" s="86"/>
      <c r="L494" s="117">
        <v>124.25</v>
      </c>
      <c r="M494" s="117">
        <v>224.26</v>
      </c>
      <c r="N494" s="87">
        <v>5346937.18109072</v>
      </c>
      <c r="O494" s="87">
        <v>362729000</v>
      </c>
      <c r="P494" s="87">
        <v>127942006.06537828</v>
      </c>
      <c r="Q494" s="87">
        <v>234786993.93462172</v>
      </c>
      <c r="R494" s="87">
        <f t="shared" si="14"/>
        <v>5346937.18109072</v>
      </c>
      <c r="S494" s="87">
        <v>362729000</v>
      </c>
      <c r="T494" s="87">
        <f t="shared" si="15"/>
        <v>9650737.4827477261</v>
      </c>
      <c r="U494" s="87"/>
      <c r="V494" s="115" t="s">
        <v>1257</v>
      </c>
      <c r="W494" s="115" t="s">
        <v>1257</v>
      </c>
      <c r="X494" s="115" t="s">
        <v>772</v>
      </c>
    </row>
    <row r="495" spans="1:24">
      <c r="A495" s="157"/>
      <c r="B495" s="157">
        <v>28</v>
      </c>
      <c r="C495" s="82">
        <v>1</v>
      </c>
      <c r="D495" s="157">
        <v>15</v>
      </c>
      <c r="E495" s="157"/>
      <c r="F495" s="83" t="s">
        <v>2642</v>
      </c>
      <c r="G495" s="83">
        <v>5</v>
      </c>
      <c r="H495" s="86">
        <v>32.74</v>
      </c>
      <c r="I495" s="86">
        <v>50.33</v>
      </c>
      <c r="J495" s="86">
        <v>55.08</v>
      </c>
      <c r="K495" s="86"/>
      <c r="L495" s="117">
        <v>130.96</v>
      </c>
      <c r="M495" s="117">
        <v>236.37</v>
      </c>
      <c r="N495" s="87">
        <v>5666868.4094868777</v>
      </c>
      <c r="O495" s="87">
        <v>405192000</v>
      </c>
      <c r="P495" s="87">
        <v>142919582.72330791</v>
      </c>
      <c r="Q495" s="87">
        <v>262272417.27669209</v>
      </c>
      <c r="R495" s="87">
        <f t="shared" si="14"/>
        <v>5666868.4094868777</v>
      </c>
      <c r="S495" s="87">
        <v>405192000</v>
      </c>
      <c r="T495" s="87">
        <f t="shared" si="15"/>
        <v>10228143.600720931</v>
      </c>
      <c r="U495" s="87"/>
      <c r="V495" s="115" t="s">
        <v>1257</v>
      </c>
      <c r="W495" s="115" t="s">
        <v>1257</v>
      </c>
      <c r="X495" s="115" t="s">
        <v>772</v>
      </c>
    </row>
    <row r="496" spans="1:24">
      <c r="A496" s="157"/>
      <c r="B496" s="157">
        <v>28</v>
      </c>
      <c r="C496" s="82">
        <v>1</v>
      </c>
      <c r="D496" s="157">
        <v>15</v>
      </c>
      <c r="E496" s="157"/>
      <c r="F496" s="83" t="s">
        <v>2643</v>
      </c>
      <c r="G496" s="83">
        <v>5</v>
      </c>
      <c r="H496" s="86">
        <v>20.2</v>
      </c>
      <c r="I496" s="86">
        <v>31.03</v>
      </c>
      <c r="J496" s="86">
        <v>33.97</v>
      </c>
      <c r="K496" s="86"/>
      <c r="L496" s="117">
        <v>80.78</v>
      </c>
      <c r="M496" s="117">
        <v>145.78</v>
      </c>
      <c r="N496" s="87">
        <v>5612986.3974810904</v>
      </c>
      <c r="O496" s="87">
        <v>247524000</v>
      </c>
      <c r="P496" s="87">
        <v>87306824.404243082</v>
      </c>
      <c r="Q496" s="87">
        <v>160217175.59575692</v>
      </c>
      <c r="R496" s="87">
        <f t="shared" si="14"/>
        <v>5612986.3974810904</v>
      </c>
      <c r="S496" s="87">
        <v>247524000</v>
      </c>
      <c r="T496" s="87">
        <f t="shared" si="15"/>
        <v>10129501.820064291</v>
      </c>
      <c r="U496" s="87"/>
      <c r="V496" s="115" t="s">
        <v>1257</v>
      </c>
      <c r="W496" s="115" t="s">
        <v>1257</v>
      </c>
      <c r="X496" s="115" t="s">
        <v>772</v>
      </c>
    </row>
    <row r="497" spans="1:24">
      <c r="A497" s="157"/>
      <c r="B497" s="157">
        <v>28</v>
      </c>
      <c r="C497" s="82">
        <v>1</v>
      </c>
      <c r="D497" s="157">
        <v>15</v>
      </c>
      <c r="E497" s="157"/>
      <c r="F497" s="83" t="s">
        <v>2644</v>
      </c>
      <c r="G497" s="83">
        <v>5</v>
      </c>
      <c r="H497" s="86">
        <v>31.49</v>
      </c>
      <c r="I497" s="86">
        <v>48.41</v>
      </c>
      <c r="J497" s="86">
        <v>52.98</v>
      </c>
      <c r="K497" s="86"/>
      <c r="L497" s="117">
        <v>125.96</v>
      </c>
      <c r="M497" s="117">
        <v>227.35</v>
      </c>
      <c r="N497" s="87">
        <v>5611924.6728839464</v>
      </c>
      <c r="O497" s="87">
        <v>385951000</v>
      </c>
      <c r="P497" s="87">
        <v>136132884.83396366</v>
      </c>
      <c r="Q497" s="87">
        <v>249818115.16603634</v>
      </c>
      <c r="R497" s="87">
        <f t="shared" si="14"/>
        <v>5611924.6728839464</v>
      </c>
      <c r="S497" s="87">
        <v>385951000</v>
      </c>
      <c r="T497" s="87">
        <f t="shared" si="15"/>
        <v>10129176.519372541</v>
      </c>
      <c r="U497" s="87"/>
      <c r="V497" s="115" t="s">
        <v>1257</v>
      </c>
      <c r="W497" s="115" t="s">
        <v>1257</v>
      </c>
      <c r="X497" s="115" t="s">
        <v>772</v>
      </c>
    </row>
    <row r="498" spans="1:24">
      <c r="A498" s="157"/>
      <c r="B498" s="157">
        <v>28</v>
      </c>
      <c r="C498" s="82">
        <v>1</v>
      </c>
      <c r="D498" s="157">
        <v>15</v>
      </c>
      <c r="E498" s="157"/>
      <c r="F498" s="83" t="s">
        <v>2645</v>
      </c>
      <c r="G498" s="83">
        <v>5</v>
      </c>
      <c r="H498" s="86">
        <v>37.1</v>
      </c>
      <c r="I498" s="86">
        <v>57.02</v>
      </c>
      <c r="J498" s="86">
        <v>62.4</v>
      </c>
      <c r="K498" s="86"/>
      <c r="L498" s="117">
        <v>148.37</v>
      </c>
      <c r="M498" s="117">
        <v>267.79000000000002</v>
      </c>
      <c r="N498" s="87">
        <v>5612032.865274041</v>
      </c>
      <c r="O498" s="87">
        <v>454611000</v>
      </c>
      <c r="P498" s="87">
        <v>160350684.17299879</v>
      </c>
      <c r="Q498" s="87">
        <v>294260315.82700121</v>
      </c>
      <c r="R498" s="87">
        <f t="shared" si="14"/>
        <v>5612032.865274041</v>
      </c>
      <c r="S498" s="87">
        <v>454611000</v>
      </c>
      <c r="T498" s="87">
        <f t="shared" si="15"/>
        <v>10129044.153074985</v>
      </c>
      <c r="U498" s="87"/>
      <c r="V498" s="115" t="s">
        <v>1257</v>
      </c>
      <c r="W498" s="115" t="s">
        <v>1257</v>
      </c>
      <c r="X498" s="115" t="s">
        <v>772</v>
      </c>
    </row>
    <row r="499" spans="1:24">
      <c r="A499" s="157"/>
      <c r="B499" s="157">
        <v>28</v>
      </c>
      <c r="C499" s="82">
        <v>1</v>
      </c>
      <c r="D499" s="157">
        <v>15</v>
      </c>
      <c r="E499" s="157"/>
      <c r="F499" s="83" t="s">
        <v>2646</v>
      </c>
      <c r="G499" s="83">
        <v>5</v>
      </c>
      <c r="H499" s="86">
        <v>37.1</v>
      </c>
      <c r="I499" s="86">
        <v>57.02</v>
      </c>
      <c r="J499" s="86">
        <v>62.4</v>
      </c>
      <c r="K499" s="86"/>
      <c r="L499" s="117">
        <v>148.37</v>
      </c>
      <c r="M499" s="117">
        <v>267.79000000000002</v>
      </c>
      <c r="N499" s="87">
        <v>5612032.865274041</v>
      </c>
      <c r="O499" s="87">
        <v>454611000</v>
      </c>
      <c r="P499" s="87">
        <v>160350684.17299879</v>
      </c>
      <c r="Q499" s="87">
        <v>294260315.82700121</v>
      </c>
      <c r="R499" s="87">
        <f t="shared" si="14"/>
        <v>5612032.865274041</v>
      </c>
      <c r="S499" s="87">
        <v>454611000</v>
      </c>
      <c r="T499" s="87">
        <f t="shared" si="15"/>
        <v>10129044.153074985</v>
      </c>
      <c r="U499" s="87"/>
      <c r="V499" s="115" t="s">
        <v>1257</v>
      </c>
      <c r="W499" s="115" t="s">
        <v>1257</v>
      </c>
      <c r="X499" s="115" t="s">
        <v>772</v>
      </c>
    </row>
    <row r="500" spans="1:24">
      <c r="A500" s="157"/>
      <c r="B500" s="157">
        <v>28</v>
      </c>
      <c r="C500" s="82">
        <v>1</v>
      </c>
      <c r="D500" s="157">
        <v>15</v>
      </c>
      <c r="E500" s="157"/>
      <c r="F500" s="83" t="s">
        <v>2647</v>
      </c>
      <c r="G500" s="83">
        <v>5</v>
      </c>
      <c r="H500" s="86">
        <v>43</v>
      </c>
      <c r="I500" s="86">
        <v>66.09</v>
      </c>
      <c r="J500" s="86">
        <v>72.319999999999993</v>
      </c>
      <c r="K500" s="86"/>
      <c r="L500" s="117">
        <v>171.97</v>
      </c>
      <c r="M500" s="117">
        <v>310.38</v>
      </c>
      <c r="N500" s="87">
        <v>5750498.3227704354</v>
      </c>
      <c r="O500" s="87">
        <v>539914000</v>
      </c>
      <c r="P500" s="87">
        <v>190438813.17121774</v>
      </c>
      <c r="Q500" s="87">
        <v>349475186.82878226</v>
      </c>
      <c r="R500" s="87">
        <f t="shared" si="14"/>
        <v>5750498.3227704354</v>
      </c>
      <c r="S500" s="87">
        <v>539914000</v>
      </c>
      <c r="T500" s="87">
        <f t="shared" si="15"/>
        <v>10378785.075428782</v>
      </c>
      <c r="U500" s="87"/>
      <c r="V500" s="115" t="s">
        <v>1257</v>
      </c>
      <c r="W500" s="115" t="s">
        <v>1257</v>
      </c>
      <c r="X500" s="115" t="s">
        <v>772</v>
      </c>
    </row>
    <row r="501" spans="1:24">
      <c r="A501" s="157"/>
      <c r="B501" s="157">
        <v>29</v>
      </c>
      <c r="C501" s="82">
        <v>1</v>
      </c>
      <c r="D501" s="157">
        <v>-1</v>
      </c>
      <c r="E501" s="157"/>
      <c r="F501" s="83" t="s">
        <v>2648</v>
      </c>
      <c r="G501" s="83">
        <v>5</v>
      </c>
      <c r="H501" s="86">
        <v>43.6</v>
      </c>
      <c r="I501" s="86">
        <v>66.97</v>
      </c>
      <c r="J501" s="86">
        <v>60.28</v>
      </c>
      <c r="K501" s="86"/>
      <c r="L501" s="117">
        <v>174.37</v>
      </c>
      <c r="M501" s="117">
        <v>301.62</v>
      </c>
      <c r="N501" s="87">
        <v>3214224.455159768</v>
      </c>
      <c r="O501" s="87">
        <v>293266000</v>
      </c>
      <c r="P501" s="87">
        <v>103455000</v>
      </c>
      <c r="Q501" s="87">
        <v>189811000</v>
      </c>
      <c r="R501" s="87">
        <f t="shared" si="14"/>
        <v>3214224.455159768</v>
      </c>
      <c r="S501" s="87">
        <v>293266000</v>
      </c>
      <c r="T501" s="87">
        <f t="shared" si="15"/>
        <v>5559869.1298118327</v>
      </c>
      <c r="U501" s="87"/>
      <c r="V501" s="115" t="s">
        <v>1257</v>
      </c>
      <c r="W501" s="115" t="s">
        <v>1257</v>
      </c>
      <c r="X501" s="115" t="s">
        <v>772</v>
      </c>
    </row>
    <row r="502" spans="1:24">
      <c r="A502" s="157"/>
      <c r="B502" s="157">
        <v>29</v>
      </c>
      <c r="C502" s="82">
        <v>1</v>
      </c>
      <c r="D502" s="157">
        <v>-1</v>
      </c>
      <c r="E502" s="157"/>
      <c r="F502" s="83" t="s">
        <v>2649</v>
      </c>
      <c r="G502" s="83">
        <v>5</v>
      </c>
      <c r="H502" s="86">
        <v>26.63</v>
      </c>
      <c r="I502" s="86">
        <v>40.909999999999997</v>
      </c>
      <c r="J502" s="86">
        <v>36.82</v>
      </c>
      <c r="K502" s="86"/>
      <c r="L502" s="117">
        <v>106.48</v>
      </c>
      <c r="M502" s="117">
        <v>184.21</v>
      </c>
      <c r="N502" s="87">
        <v>3213651.6848135502</v>
      </c>
      <c r="O502" s="87">
        <v>179076000</v>
      </c>
      <c r="P502" s="87">
        <v>63173000</v>
      </c>
      <c r="Q502" s="87">
        <v>115903000</v>
      </c>
      <c r="R502" s="87">
        <f t="shared" si="14"/>
        <v>3213651.6848135502</v>
      </c>
      <c r="S502" s="87">
        <v>179076000</v>
      </c>
      <c r="T502" s="87">
        <f t="shared" si="15"/>
        <v>5559605.3424070636</v>
      </c>
      <c r="U502" s="87"/>
      <c r="V502" s="115" t="s">
        <v>1257</v>
      </c>
      <c r="W502" s="115" t="s">
        <v>1257</v>
      </c>
      <c r="X502" s="115" t="s">
        <v>772</v>
      </c>
    </row>
    <row r="503" spans="1:24">
      <c r="A503" s="157"/>
      <c r="B503" s="157">
        <v>29</v>
      </c>
      <c r="C503" s="82">
        <v>1</v>
      </c>
      <c r="D503" s="157">
        <v>-1</v>
      </c>
      <c r="E503" s="157"/>
      <c r="F503" s="83" t="s">
        <v>2650</v>
      </c>
      <c r="G503" s="83">
        <v>5</v>
      </c>
      <c r="H503" s="86">
        <v>45</v>
      </c>
      <c r="I503" s="86">
        <v>69.12</v>
      </c>
      <c r="J503" s="86">
        <v>62.22</v>
      </c>
      <c r="K503" s="86"/>
      <c r="L503" s="117">
        <v>179.96</v>
      </c>
      <c r="M503" s="117">
        <v>311.3</v>
      </c>
      <c r="N503" s="87">
        <v>3117558.2003488438</v>
      </c>
      <c r="O503" s="87">
        <v>293575000</v>
      </c>
      <c r="P503" s="87">
        <v>103564000</v>
      </c>
      <c r="Q503" s="87">
        <v>190011000</v>
      </c>
      <c r="R503" s="87">
        <f t="shared" si="14"/>
        <v>3117558.2003488438</v>
      </c>
      <c r="S503" s="87">
        <v>293575000</v>
      </c>
      <c r="T503" s="87">
        <f t="shared" si="15"/>
        <v>5392842.1191853471</v>
      </c>
      <c r="U503" s="87"/>
      <c r="V503" s="115" t="s">
        <v>1257</v>
      </c>
      <c r="W503" s="115" t="s">
        <v>1257</v>
      </c>
      <c r="X503" s="115" t="s">
        <v>772</v>
      </c>
    </row>
    <row r="504" spans="1:24">
      <c r="A504" s="157"/>
      <c r="B504" s="157">
        <v>29</v>
      </c>
      <c r="C504" s="82">
        <v>1</v>
      </c>
      <c r="D504" s="157">
        <v>-1</v>
      </c>
      <c r="E504" s="157"/>
      <c r="F504" s="83" t="s">
        <v>2651</v>
      </c>
      <c r="G504" s="83">
        <v>5</v>
      </c>
      <c r="H504" s="86">
        <v>41.86</v>
      </c>
      <c r="I504" s="86">
        <v>64.31</v>
      </c>
      <c r="J504" s="86">
        <v>57.87</v>
      </c>
      <c r="K504" s="86"/>
      <c r="L504" s="117">
        <v>167.4</v>
      </c>
      <c r="M504" s="117">
        <v>289.58</v>
      </c>
      <c r="N504" s="87">
        <v>3213967.9067832064</v>
      </c>
      <c r="O504" s="87">
        <v>281537000</v>
      </c>
      <c r="P504" s="87">
        <v>99317000</v>
      </c>
      <c r="Q504" s="87">
        <v>182220000</v>
      </c>
      <c r="R504" s="87">
        <f t="shared" si="14"/>
        <v>3213967.9067832069</v>
      </c>
      <c r="S504" s="87">
        <v>281537000</v>
      </c>
      <c r="T504" s="87">
        <f t="shared" si="15"/>
        <v>5559742.0934664337</v>
      </c>
      <c r="U504" s="87"/>
      <c r="V504" s="115" t="s">
        <v>1257</v>
      </c>
      <c r="W504" s="115" t="s">
        <v>1257</v>
      </c>
      <c r="X504" s="115" t="s">
        <v>772</v>
      </c>
    </row>
    <row r="505" spans="1:24">
      <c r="A505" s="157"/>
      <c r="B505" s="157">
        <v>29</v>
      </c>
      <c r="C505" s="82">
        <v>1</v>
      </c>
      <c r="D505" s="157">
        <v>-1</v>
      </c>
      <c r="E505" s="157"/>
      <c r="F505" s="83" t="s">
        <v>2652</v>
      </c>
      <c r="G505" s="83">
        <v>5</v>
      </c>
      <c r="H505" s="86">
        <v>41.86</v>
      </c>
      <c r="I505" s="86">
        <v>64.31</v>
      </c>
      <c r="J505" s="86">
        <v>57.87</v>
      </c>
      <c r="K505" s="86"/>
      <c r="L505" s="117">
        <v>167.4</v>
      </c>
      <c r="M505" s="117">
        <v>289.58</v>
      </c>
      <c r="N505" s="87">
        <v>3213967.9067832064</v>
      </c>
      <c r="O505" s="87">
        <v>281537000</v>
      </c>
      <c r="P505" s="87">
        <v>99317000</v>
      </c>
      <c r="Q505" s="87">
        <v>182220000</v>
      </c>
      <c r="R505" s="87">
        <f t="shared" si="14"/>
        <v>3213967.9067832069</v>
      </c>
      <c r="S505" s="87">
        <v>281537000</v>
      </c>
      <c r="T505" s="87">
        <f t="shared" si="15"/>
        <v>5559742.0934664337</v>
      </c>
      <c r="U505" s="87"/>
      <c r="V505" s="115" t="s">
        <v>1257</v>
      </c>
      <c r="W505" s="115" t="s">
        <v>1257</v>
      </c>
      <c r="X505" s="115" t="s">
        <v>772</v>
      </c>
    </row>
    <row r="506" spans="1:24">
      <c r="A506" s="157"/>
      <c r="B506" s="157">
        <v>29</v>
      </c>
      <c r="C506" s="82">
        <v>1</v>
      </c>
      <c r="D506" s="157">
        <v>-1</v>
      </c>
      <c r="E506" s="157"/>
      <c r="F506" s="83" t="s">
        <v>2653</v>
      </c>
      <c r="G506" s="83">
        <v>5</v>
      </c>
      <c r="H506" s="86">
        <v>33.14</v>
      </c>
      <c r="I506" s="86">
        <v>50.9</v>
      </c>
      <c r="J506" s="86">
        <v>45.82</v>
      </c>
      <c r="K506" s="86"/>
      <c r="L506" s="117">
        <v>132.53</v>
      </c>
      <c r="M506" s="117">
        <v>229.25</v>
      </c>
      <c r="N506" s="87">
        <v>3214131.6005299352</v>
      </c>
      <c r="O506" s="87">
        <v>222894000</v>
      </c>
      <c r="P506" s="87">
        <v>78630000</v>
      </c>
      <c r="Q506" s="87">
        <v>144264000</v>
      </c>
      <c r="R506" s="87">
        <f t="shared" si="14"/>
        <v>3214131.6005299352</v>
      </c>
      <c r="S506" s="87">
        <v>222894000</v>
      </c>
      <c r="T506" s="87">
        <f t="shared" si="15"/>
        <v>5559795.2872669399</v>
      </c>
      <c r="U506" s="87"/>
      <c r="V506" s="115" t="s">
        <v>1257</v>
      </c>
      <c r="W506" s="115" t="s">
        <v>1257</v>
      </c>
      <c r="X506" s="115" t="s">
        <v>772</v>
      </c>
    </row>
    <row r="507" spans="1:24">
      <c r="A507" s="157"/>
      <c r="B507" s="157">
        <v>29</v>
      </c>
      <c r="C507" s="82">
        <v>1</v>
      </c>
      <c r="D507" s="157">
        <v>-1</v>
      </c>
      <c r="E507" s="157"/>
      <c r="F507" s="83" t="s">
        <v>2654</v>
      </c>
      <c r="G507" s="83">
        <v>5</v>
      </c>
      <c r="H507" s="86">
        <v>62.67</v>
      </c>
      <c r="I507" s="86">
        <v>96.27</v>
      </c>
      <c r="J507" s="86">
        <v>86.65</v>
      </c>
      <c r="K507" s="86"/>
      <c r="L507" s="117">
        <v>250.64</v>
      </c>
      <c r="M507" s="117">
        <v>433.56</v>
      </c>
      <c r="N507" s="87">
        <v>3214013.6742205033</v>
      </c>
      <c r="O507" s="87">
        <v>421524000</v>
      </c>
      <c r="P507" s="87">
        <v>148700000</v>
      </c>
      <c r="Q507" s="87">
        <v>272824000</v>
      </c>
      <c r="R507" s="87">
        <f t="shared" si="14"/>
        <v>3214013.6742205033</v>
      </c>
      <c r="S507" s="87">
        <v>421524000</v>
      </c>
      <c r="T507" s="87">
        <f t="shared" si="15"/>
        <v>5559638.4000759711</v>
      </c>
      <c r="U507" s="87"/>
      <c r="V507" s="115" t="s">
        <v>1257</v>
      </c>
      <c r="W507" s="115" t="s">
        <v>1257</v>
      </c>
      <c r="X507" s="115" t="s">
        <v>772</v>
      </c>
    </row>
    <row r="508" spans="1:24">
      <c r="A508" s="157"/>
      <c r="B508" s="157">
        <v>29</v>
      </c>
      <c r="C508" s="82">
        <v>1</v>
      </c>
      <c r="D508" s="157">
        <v>-1</v>
      </c>
      <c r="E508" s="157"/>
      <c r="F508" s="83" t="s">
        <v>2655</v>
      </c>
      <c r="G508" s="83">
        <v>5</v>
      </c>
      <c r="H508" s="86">
        <v>41.86</v>
      </c>
      <c r="I508" s="86">
        <v>64.31</v>
      </c>
      <c r="J508" s="86">
        <v>57.87</v>
      </c>
      <c r="K508" s="86"/>
      <c r="L508" s="117">
        <v>167.4</v>
      </c>
      <c r="M508" s="117">
        <v>289.58</v>
      </c>
      <c r="N508" s="87">
        <v>3213967.9067832064</v>
      </c>
      <c r="O508" s="87">
        <v>281537000</v>
      </c>
      <c r="P508" s="87">
        <v>99317000</v>
      </c>
      <c r="Q508" s="87">
        <v>182220000</v>
      </c>
      <c r="R508" s="87">
        <f t="shared" si="14"/>
        <v>3213967.9067832069</v>
      </c>
      <c r="S508" s="87">
        <v>281537000</v>
      </c>
      <c r="T508" s="87">
        <f t="shared" si="15"/>
        <v>5559742.0934664337</v>
      </c>
      <c r="U508" s="87"/>
      <c r="V508" s="115" t="s">
        <v>1257</v>
      </c>
      <c r="W508" s="115" t="s">
        <v>1257</v>
      </c>
      <c r="X508" s="115" t="s">
        <v>772</v>
      </c>
    </row>
    <row r="509" spans="1:24">
      <c r="A509" s="157"/>
      <c r="B509" s="157">
        <v>29</v>
      </c>
      <c r="C509" s="82">
        <v>1</v>
      </c>
      <c r="D509" s="157">
        <v>-1</v>
      </c>
      <c r="E509" s="157"/>
      <c r="F509" s="83" t="s">
        <v>2656</v>
      </c>
      <c r="G509" s="83">
        <v>5</v>
      </c>
      <c r="H509" s="86">
        <v>41.86</v>
      </c>
      <c r="I509" s="86">
        <v>64.31</v>
      </c>
      <c r="J509" s="86">
        <v>57.87</v>
      </c>
      <c r="K509" s="86"/>
      <c r="L509" s="117">
        <v>167.4</v>
      </c>
      <c r="M509" s="117">
        <v>289.58</v>
      </c>
      <c r="N509" s="87">
        <v>3117538.7095245947</v>
      </c>
      <c r="O509" s="87">
        <v>273090000</v>
      </c>
      <c r="P509" s="87">
        <v>96337000</v>
      </c>
      <c r="Q509" s="87">
        <v>176753000</v>
      </c>
      <c r="R509" s="87">
        <f t="shared" si="14"/>
        <v>3117538.7095245952</v>
      </c>
      <c r="S509" s="87">
        <v>273090000</v>
      </c>
      <c r="T509" s="87">
        <f t="shared" si="15"/>
        <v>5392932.2551023429</v>
      </c>
      <c r="U509" s="87"/>
      <c r="V509" s="115" t="s">
        <v>1257</v>
      </c>
      <c r="W509" s="115" t="s">
        <v>1257</v>
      </c>
      <c r="X509" s="115" t="s">
        <v>772</v>
      </c>
    </row>
    <row r="510" spans="1:24">
      <c r="A510" s="157"/>
      <c r="B510" s="157">
        <v>29</v>
      </c>
      <c r="C510" s="82">
        <v>1</v>
      </c>
      <c r="D510" s="157">
        <v>-1</v>
      </c>
      <c r="E510" s="157"/>
      <c r="F510" s="83" t="s">
        <v>2657</v>
      </c>
      <c r="G510" s="83">
        <v>5</v>
      </c>
      <c r="H510" s="86">
        <v>41.86</v>
      </c>
      <c r="I510" s="86">
        <v>64.31</v>
      </c>
      <c r="J510" s="86">
        <v>57.87</v>
      </c>
      <c r="K510" s="86"/>
      <c r="L510" s="117">
        <v>167.4</v>
      </c>
      <c r="M510" s="117">
        <v>289.58</v>
      </c>
      <c r="N510" s="87">
        <v>3117538.7095245947</v>
      </c>
      <c r="O510" s="87">
        <v>273090000</v>
      </c>
      <c r="P510" s="87">
        <v>96337000</v>
      </c>
      <c r="Q510" s="87">
        <v>176753000</v>
      </c>
      <c r="R510" s="87">
        <f t="shared" si="14"/>
        <v>3117538.7095245952</v>
      </c>
      <c r="S510" s="87">
        <v>273090000</v>
      </c>
      <c r="T510" s="87">
        <f t="shared" si="15"/>
        <v>5392932.2551023429</v>
      </c>
      <c r="U510" s="87"/>
      <c r="V510" s="115" t="s">
        <v>1257</v>
      </c>
      <c r="W510" s="115" t="s">
        <v>1257</v>
      </c>
      <c r="X510" s="115" t="s">
        <v>772</v>
      </c>
    </row>
    <row r="511" spans="1:24">
      <c r="A511" s="157"/>
      <c r="B511" s="157">
        <v>29</v>
      </c>
      <c r="C511" s="82">
        <v>1</v>
      </c>
      <c r="D511" s="157">
        <v>-1</v>
      </c>
      <c r="E511" s="157"/>
      <c r="F511" s="83" t="s">
        <v>2658</v>
      </c>
      <c r="G511" s="83">
        <v>5</v>
      </c>
      <c r="H511" s="86">
        <v>41.86</v>
      </c>
      <c r="I511" s="86">
        <v>64.31</v>
      </c>
      <c r="J511" s="86">
        <v>57.87</v>
      </c>
      <c r="K511" s="86"/>
      <c r="L511" s="117">
        <v>167.4</v>
      </c>
      <c r="M511" s="117">
        <v>289.58</v>
      </c>
      <c r="N511" s="87">
        <v>3117538.7095245947</v>
      </c>
      <c r="O511" s="87">
        <v>273090000</v>
      </c>
      <c r="P511" s="87">
        <v>96337000</v>
      </c>
      <c r="Q511" s="87">
        <v>176753000</v>
      </c>
      <c r="R511" s="87">
        <f t="shared" si="14"/>
        <v>3117538.7095245952</v>
      </c>
      <c r="S511" s="87">
        <v>273090000</v>
      </c>
      <c r="T511" s="87">
        <f t="shared" si="15"/>
        <v>5392932.2551023429</v>
      </c>
      <c r="U511" s="87"/>
      <c r="V511" s="115" t="s">
        <v>1257</v>
      </c>
      <c r="W511" s="115" t="s">
        <v>1257</v>
      </c>
      <c r="X511" s="115" t="s">
        <v>772</v>
      </c>
    </row>
    <row r="512" spans="1:24">
      <c r="A512" s="157"/>
      <c r="B512" s="157">
        <v>29</v>
      </c>
      <c r="C512" s="82">
        <v>1</v>
      </c>
      <c r="D512" s="157">
        <v>-1</v>
      </c>
      <c r="E512" s="157"/>
      <c r="F512" s="83" t="s">
        <v>2659</v>
      </c>
      <c r="G512" s="83">
        <v>5</v>
      </c>
      <c r="H512" s="86">
        <v>41.86</v>
      </c>
      <c r="I512" s="86">
        <v>64.31</v>
      </c>
      <c r="J512" s="86">
        <v>57.87</v>
      </c>
      <c r="K512" s="86"/>
      <c r="L512" s="117">
        <v>167.4</v>
      </c>
      <c r="M512" s="117">
        <v>289.58</v>
      </c>
      <c r="N512" s="87">
        <v>3117538.7095245947</v>
      </c>
      <c r="O512" s="87">
        <v>273090000</v>
      </c>
      <c r="P512" s="87">
        <v>96337000</v>
      </c>
      <c r="Q512" s="87">
        <v>176753000</v>
      </c>
      <c r="R512" s="87">
        <f t="shared" si="14"/>
        <v>3117538.7095245952</v>
      </c>
      <c r="S512" s="87">
        <v>273090000</v>
      </c>
      <c r="T512" s="87">
        <f t="shared" si="15"/>
        <v>5392932.2551023429</v>
      </c>
      <c r="U512" s="87"/>
      <c r="V512" s="115" t="s">
        <v>1257</v>
      </c>
      <c r="W512" s="115" t="s">
        <v>1257</v>
      </c>
      <c r="X512" s="115" t="s">
        <v>772</v>
      </c>
    </row>
    <row r="513" spans="1:24">
      <c r="A513" s="157"/>
      <c r="B513" s="157">
        <v>29</v>
      </c>
      <c r="C513" s="82">
        <v>1</v>
      </c>
      <c r="D513" s="157">
        <v>-1</v>
      </c>
      <c r="E513" s="157"/>
      <c r="F513" s="83" t="s">
        <v>2660</v>
      </c>
      <c r="G513" s="83">
        <v>5</v>
      </c>
      <c r="H513" s="86">
        <v>41.86</v>
      </c>
      <c r="I513" s="86">
        <v>64.31</v>
      </c>
      <c r="J513" s="86">
        <v>57.87</v>
      </c>
      <c r="K513" s="86"/>
      <c r="L513" s="117">
        <v>167.4</v>
      </c>
      <c r="M513" s="117">
        <v>289.58</v>
      </c>
      <c r="N513" s="87">
        <v>3117538.7095245947</v>
      </c>
      <c r="O513" s="87">
        <v>273090000</v>
      </c>
      <c r="P513" s="87">
        <v>96337000</v>
      </c>
      <c r="Q513" s="87">
        <v>176753000</v>
      </c>
      <c r="R513" s="87">
        <f t="shared" si="14"/>
        <v>3117538.7095245952</v>
      </c>
      <c r="S513" s="87">
        <v>273090000</v>
      </c>
      <c r="T513" s="87">
        <f t="shared" si="15"/>
        <v>5392932.2551023429</v>
      </c>
      <c r="U513" s="87"/>
      <c r="V513" s="115" t="s">
        <v>1257</v>
      </c>
      <c r="W513" s="115" t="s">
        <v>1257</v>
      </c>
      <c r="X513" s="115" t="s">
        <v>772</v>
      </c>
    </row>
    <row r="514" spans="1:24">
      <c r="A514" s="157"/>
      <c r="B514" s="157">
        <v>29</v>
      </c>
      <c r="C514" s="82">
        <v>1</v>
      </c>
      <c r="D514" s="157">
        <v>-1</v>
      </c>
      <c r="E514" s="157"/>
      <c r="F514" s="83" t="s">
        <v>2661</v>
      </c>
      <c r="G514" s="83">
        <v>5</v>
      </c>
      <c r="H514" s="86">
        <v>42.91</v>
      </c>
      <c r="I514" s="86">
        <v>65.900000000000006</v>
      </c>
      <c r="J514" s="86">
        <v>59.31</v>
      </c>
      <c r="K514" s="86"/>
      <c r="L514" s="117">
        <v>171.58</v>
      </c>
      <c r="M514" s="117">
        <v>296.79000000000002</v>
      </c>
      <c r="N514" s="87">
        <v>3214082.1389417732</v>
      </c>
      <c r="O514" s="87">
        <v>288557000</v>
      </c>
      <c r="P514" s="87">
        <v>101794000</v>
      </c>
      <c r="Q514" s="87">
        <v>186763000</v>
      </c>
      <c r="R514" s="87">
        <f t="shared" si="14"/>
        <v>3214082.1389417732</v>
      </c>
      <c r="S514" s="87">
        <v>288557000</v>
      </c>
      <c r="T514" s="87">
        <f t="shared" si="15"/>
        <v>5559549.1200403823</v>
      </c>
      <c r="U514" s="87"/>
      <c r="V514" s="115" t="s">
        <v>1257</v>
      </c>
      <c r="W514" s="115" t="s">
        <v>1257</v>
      </c>
      <c r="X514" s="115" t="s">
        <v>772</v>
      </c>
    </row>
    <row r="515" spans="1:24">
      <c r="A515" s="157"/>
      <c r="B515" s="157">
        <v>29</v>
      </c>
      <c r="C515" s="82">
        <v>1</v>
      </c>
      <c r="D515" s="157">
        <v>-1</v>
      </c>
      <c r="E515" s="157"/>
      <c r="F515" s="83" t="s">
        <v>2662</v>
      </c>
      <c r="G515" s="83">
        <v>5</v>
      </c>
      <c r="H515" s="86">
        <v>47.54</v>
      </c>
      <c r="I515" s="86">
        <v>73.02</v>
      </c>
      <c r="J515" s="86">
        <v>65.72</v>
      </c>
      <c r="K515" s="86"/>
      <c r="L515" s="117">
        <v>190.12</v>
      </c>
      <c r="M515" s="117">
        <v>328.86</v>
      </c>
      <c r="N515" s="87">
        <v>3214219.1180853671</v>
      </c>
      <c r="O515" s="87">
        <v>319751000</v>
      </c>
      <c r="P515" s="87">
        <v>112798000</v>
      </c>
      <c r="Q515" s="87">
        <v>206953000</v>
      </c>
      <c r="R515" s="87">
        <f t="shared" ref="R515:R578" si="16">S515/(M515*0.3025)</f>
        <v>3214219.1180853671</v>
      </c>
      <c r="S515" s="87">
        <v>319751000</v>
      </c>
      <c r="T515" s="87">
        <f t="shared" ref="T515:T578" si="17">S515/(L515*0.3025)</f>
        <v>5559794.3360696072</v>
      </c>
      <c r="U515" s="87"/>
      <c r="V515" s="115" t="s">
        <v>1257</v>
      </c>
      <c r="W515" s="115" t="s">
        <v>1257</v>
      </c>
      <c r="X515" s="115" t="s">
        <v>772</v>
      </c>
    </row>
    <row r="516" spans="1:24">
      <c r="A516" s="157"/>
      <c r="B516" s="157">
        <v>29</v>
      </c>
      <c r="C516" s="82">
        <v>1</v>
      </c>
      <c r="D516" s="157">
        <v>1</v>
      </c>
      <c r="E516" s="157"/>
      <c r="F516" s="83" t="s">
        <v>3140</v>
      </c>
      <c r="G516" s="83">
        <v>5</v>
      </c>
      <c r="H516" s="86">
        <v>43.89</v>
      </c>
      <c r="I516" s="86">
        <v>67.430000000000007</v>
      </c>
      <c r="J516" s="86">
        <v>60.7</v>
      </c>
      <c r="K516" s="86"/>
      <c r="L516" s="117">
        <v>175.55</v>
      </c>
      <c r="M516" s="117">
        <v>303.68</v>
      </c>
      <c r="N516" s="87">
        <v>5291172.090673958</v>
      </c>
      <c r="O516" s="87">
        <v>486064000</v>
      </c>
      <c r="P516" s="87">
        <v>171500000</v>
      </c>
      <c r="Q516" s="87">
        <v>314564000</v>
      </c>
      <c r="R516" s="87">
        <f t="shared" si="16"/>
        <v>5291172.090673958</v>
      </c>
      <c r="S516" s="87">
        <v>486064000</v>
      </c>
      <c r="T516" s="87">
        <f t="shared" si="17"/>
        <v>9153079.6952199806</v>
      </c>
      <c r="U516" s="87"/>
      <c r="V516" s="115" t="s">
        <v>1257</v>
      </c>
      <c r="W516" s="115" t="s">
        <v>1257</v>
      </c>
      <c r="X516" s="115" t="s">
        <v>772</v>
      </c>
    </row>
    <row r="517" spans="1:24">
      <c r="A517" s="157"/>
      <c r="B517" s="157">
        <v>29</v>
      </c>
      <c r="C517" s="82">
        <v>1</v>
      </c>
      <c r="D517" s="157">
        <v>1</v>
      </c>
      <c r="E517" s="157"/>
      <c r="F517" s="83" t="s">
        <v>3141</v>
      </c>
      <c r="G517" s="83">
        <v>5</v>
      </c>
      <c r="H517" s="86">
        <v>42.5</v>
      </c>
      <c r="I517" s="86">
        <v>65.28</v>
      </c>
      <c r="J517" s="86">
        <v>58.77</v>
      </c>
      <c r="K517" s="86"/>
      <c r="L517" s="117">
        <v>169.97</v>
      </c>
      <c r="M517" s="117">
        <v>294.02</v>
      </c>
      <c r="N517" s="87">
        <v>5291235.0371397687</v>
      </c>
      <c r="O517" s="87">
        <v>470608000</v>
      </c>
      <c r="P517" s="87">
        <v>166048000</v>
      </c>
      <c r="Q517" s="87">
        <v>304560000</v>
      </c>
      <c r="R517" s="87">
        <f t="shared" si="16"/>
        <v>5291235.0371397687</v>
      </c>
      <c r="S517" s="87">
        <v>470608000</v>
      </c>
      <c r="T517" s="87">
        <f t="shared" si="17"/>
        <v>9152961.8498548847</v>
      </c>
      <c r="U517" s="87"/>
      <c r="V517" s="115" t="s">
        <v>1257</v>
      </c>
      <c r="W517" s="115" t="s">
        <v>1257</v>
      </c>
      <c r="X517" s="115" t="s">
        <v>772</v>
      </c>
    </row>
    <row r="518" spans="1:24">
      <c r="A518" s="157"/>
      <c r="B518" s="157">
        <v>29</v>
      </c>
      <c r="C518" s="82">
        <v>1</v>
      </c>
      <c r="D518" s="157">
        <v>1</v>
      </c>
      <c r="E518" s="157"/>
      <c r="F518" s="83" t="s">
        <v>3142</v>
      </c>
      <c r="G518" s="83">
        <v>5</v>
      </c>
      <c r="H518" s="86">
        <v>42.5</v>
      </c>
      <c r="I518" s="86">
        <v>65.28</v>
      </c>
      <c r="J518" s="86">
        <v>58.77</v>
      </c>
      <c r="K518" s="86"/>
      <c r="L518" s="117">
        <v>169.97</v>
      </c>
      <c r="M518" s="117">
        <v>294.02</v>
      </c>
      <c r="N518" s="87">
        <v>5291235.0371397687</v>
      </c>
      <c r="O518" s="87">
        <v>470608000</v>
      </c>
      <c r="P518" s="87">
        <v>166048000</v>
      </c>
      <c r="Q518" s="87">
        <v>304560000</v>
      </c>
      <c r="R518" s="87">
        <f t="shared" si="16"/>
        <v>5291235.0371397687</v>
      </c>
      <c r="S518" s="87">
        <v>470608000</v>
      </c>
      <c r="T518" s="87">
        <f t="shared" si="17"/>
        <v>9152961.8498548847</v>
      </c>
      <c r="U518" s="87"/>
      <c r="V518" s="115" t="s">
        <v>1257</v>
      </c>
      <c r="W518" s="115" t="s">
        <v>1257</v>
      </c>
      <c r="X518" s="115" t="s">
        <v>772</v>
      </c>
    </row>
    <row r="519" spans="1:24">
      <c r="A519" s="157"/>
      <c r="B519" s="157">
        <v>29</v>
      </c>
      <c r="C519" s="82">
        <v>1</v>
      </c>
      <c r="D519" s="157">
        <v>1</v>
      </c>
      <c r="E519" s="157"/>
      <c r="F519" s="83" t="s">
        <v>3143</v>
      </c>
      <c r="G519" s="83">
        <v>5</v>
      </c>
      <c r="H519" s="86">
        <v>71.459999999999994</v>
      </c>
      <c r="I519" s="86">
        <v>109.77</v>
      </c>
      <c r="J519" s="86">
        <v>98.82</v>
      </c>
      <c r="K519" s="86"/>
      <c r="L519" s="117">
        <v>285.81</v>
      </c>
      <c r="M519" s="117">
        <v>494.4</v>
      </c>
      <c r="N519" s="87">
        <v>5228329.1877290122</v>
      </c>
      <c r="O519" s="87">
        <v>781928000</v>
      </c>
      <c r="P519" s="87">
        <v>275871000</v>
      </c>
      <c r="Q519" s="87">
        <v>506057000</v>
      </c>
      <c r="R519" s="87">
        <f t="shared" si="16"/>
        <v>5228329.1877290122</v>
      </c>
      <c r="S519" s="87">
        <v>781928000</v>
      </c>
      <c r="T519" s="87">
        <f t="shared" si="17"/>
        <v>9044071.0626402963</v>
      </c>
      <c r="U519" s="87"/>
      <c r="V519" s="115" t="s">
        <v>1257</v>
      </c>
      <c r="W519" s="115" t="s">
        <v>1257</v>
      </c>
      <c r="X519" s="115" t="s">
        <v>772</v>
      </c>
    </row>
    <row r="520" spans="1:24">
      <c r="A520" s="157"/>
      <c r="B520" s="157">
        <v>29</v>
      </c>
      <c r="C520" s="82">
        <v>1</v>
      </c>
      <c r="D520" s="157">
        <v>1</v>
      </c>
      <c r="E520" s="157"/>
      <c r="F520" s="83" t="s">
        <v>3144</v>
      </c>
      <c r="G520" s="83">
        <v>5</v>
      </c>
      <c r="H520" s="86">
        <v>44.4</v>
      </c>
      <c r="I520" s="86">
        <v>68.209999999999994</v>
      </c>
      <c r="J520" s="86">
        <v>61.39</v>
      </c>
      <c r="K520" s="86"/>
      <c r="L520" s="117">
        <v>177.58</v>
      </c>
      <c r="M520" s="117">
        <v>307.18</v>
      </c>
      <c r="N520" s="87">
        <v>5390211.8928842973</v>
      </c>
      <c r="O520" s="87">
        <v>500869000</v>
      </c>
      <c r="P520" s="87">
        <v>176723000</v>
      </c>
      <c r="Q520" s="87">
        <v>324146000</v>
      </c>
      <c r="R520" s="87">
        <f t="shared" si="16"/>
        <v>5390211.8928842973</v>
      </c>
      <c r="S520" s="87">
        <v>500869000</v>
      </c>
      <c r="T520" s="87">
        <f t="shared" si="17"/>
        <v>9324052.7607624643</v>
      </c>
      <c r="U520" s="87"/>
      <c r="V520" s="115" t="s">
        <v>1257</v>
      </c>
      <c r="W520" s="115" t="s">
        <v>1257</v>
      </c>
      <c r="X520" s="115" t="s">
        <v>772</v>
      </c>
    </row>
    <row r="521" spans="1:24">
      <c r="A521" s="157"/>
      <c r="B521" s="157">
        <v>29</v>
      </c>
      <c r="C521" s="82">
        <v>1</v>
      </c>
      <c r="D521" s="157">
        <v>1</v>
      </c>
      <c r="E521" s="157"/>
      <c r="F521" s="83" t="s">
        <v>3145</v>
      </c>
      <c r="G521" s="83">
        <v>5</v>
      </c>
      <c r="H521" s="86">
        <v>42.5</v>
      </c>
      <c r="I521" s="86">
        <v>65.28</v>
      </c>
      <c r="J521" s="86">
        <v>58.77</v>
      </c>
      <c r="K521" s="86"/>
      <c r="L521" s="117">
        <v>169.97</v>
      </c>
      <c r="M521" s="117">
        <v>294.02</v>
      </c>
      <c r="N521" s="87">
        <v>5291235.0371397687</v>
      </c>
      <c r="O521" s="87">
        <v>470608000</v>
      </c>
      <c r="P521" s="87">
        <v>166048000</v>
      </c>
      <c r="Q521" s="87">
        <v>304560000</v>
      </c>
      <c r="R521" s="87">
        <f t="shared" si="16"/>
        <v>5291235.0371397687</v>
      </c>
      <c r="S521" s="87">
        <v>470608000</v>
      </c>
      <c r="T521" s="87">
        <f t="shared" si="17"/>
        <v>9152961.8498548847</v>
      </c>
      <c r="U521" s="87"/>
      <c r="V521" s="115" t="s">
        <v>1257</v>
      </c>
      <c r="W521" s="115" t="s">
        <v>1257</v>
      </c>
      <c r="X521" s="115" t="s">
        <v>772</v>
      </c>
    </row>
    <row r="522" spans="1:24">
      <c r="A522" s="157"/>
      <c r="B522" s="157">
        <v>29</v>
      </c>
      <c r="C522" s="82">
        <v>1</v>
      </c>
      <c r="D522" s="157">
        <v>1</v>
      </c>
      <c r="E522" s="157"/>
      <c r="F522" s="83" t="s">
        <v>3146</v>
      </c>
      <c r="G522" s="83">
        <v>5</v>
      </c>
      <c r="H522" s="86">
        <v>42.5</v>
      </c>
      <c r="I522" s="86">
        <v>65.28</v>
      </c>
      <c r="J522" s="86">
        <v>58.77</v>
      </c>
      <c r="K522" s="86"/>
      <c r="L522" s="117">
        <v>169.97</v>
      </c>
      <c r="M522" s="117">
        <v>294.02</v>
      </c>
      <c r="N522" s="87">
        <v>5291235.0371397687</v>
      </c>
      <c r="O522" s="87">
        <v>470608000</v>
      </c>
      <c r="P522" s="87">
        <v>166048000</v>
      </c>
      <c r="Q522" s="87">
        <v>304560000</v>
      </c>
      <c r="R522" s="87">
        <f t="shared" si="16"/>
        <v>5291235.0371397687</v>
      </c>
      <c r="S522" s="87">
        <v>470608000</v>
      </c>
      <c r="T522" s="87">
        <f t="shared" si="17"/>
        <v>9152961.8498548847</v>
      </c>
      <c r="U522" s="87"/>
      <c r="V522" s="115" t="s">
        <v>1257</v>
      </c>
      <c r="W522" s="115" t="s">
        <v>1257</v>
      </c>
      <c r="X522" s="115" t="s">
        <v>772</v>
      </c>
    </row>
    <row r="523" spans="1:24">
      <c r="A523" s="157"/>
      <c r="B523" s="157">
        <v>29</v>
      </c>
      <c r="C523" s="82">
        <v>1</v>
      </c>
      <c r="D523" s="157">
        <v>1</v>
      </c>
      <c r="E523" s="157"/>
      <c r="F523" s="83" t="s">
        <v>3147</v>
      </c>
      <c r="G523" s="83">
        <v>5</v>
      </c>
      <c r="H523" s="86">
        <v>42.5</v>
      </c>
      <c r="I523" s="86">
        <v>65.28</v>
      </c>
      <c r="J523" s="86">
        <v>58.77</v>
      </c>
      <c r="K523" s="86"/>
      <c r="L523" s="117">
        <v>169.97</v>
      </c>
      <c r="M523" s="117">
        <v>294.02</v>
      </c>
      <c r="N523" s="87">
        <v>5291235.0371397687</v>
      </c>
      <c r="O523" s="87">
        <v>470608000</v>
      </c>
      <c r="P523" s="87">
        <v>166048000</v>
      </c>
      <c r="Q523" s="87">
        <v>304560000</v>
      </c>
      <c r="R523" s="87">
        <f t="shared" si="16"/>
        <v>5291235.0371397687</v>
      </c>
      <c r="S523" s="87">
        <v>470608000</v>
      </c>
      <c r="T523" s="87">
        <f t="shared" si="17"/>
        <v>9152961.8498548847</v>
      </c>
      <c r="U523" s="87"/>
      <c r="V523" s="115" t="s">
        <v>1257</v>
      </c>
      <c r="W523" s="115" t="s">
        <v>1257</v>
      </c>
      <c r="X523" s="115" t="s">
        <v>772</v>
      </c>
    </row>
    <row r="524" spans="1:24">
      <c r="A524" s="157"/>
      <c r="B524" s="157">
        <v>29</v>
      </c>
      <c r="C524" s="82">
        <v>1</v>
      </c>
      <c r="D524" s="157">
        <v>1</v>
      </c>
      <c r="E524" s="157"/>
      <c r="F524" s="83" t="s">
        <v>3148</v>
      </c>
      <c r="G524" s="83">
        <v>5</v>
      </c>
      <c r="H524" s="86">
        <v>42.5</v>
      </c>
      <c r="I524" s="86">
        <v>65.28</v>
      </c>
      <c r="J524" s="86">
        <v>58.77</v>
      </c>
      <c r="K524" s="86"/>
      <c r="L524" s="117">
        <v>169.97</v>
      </c>
      <c r="M524" s="117">
        <v>294.02</v>
      </c>
      <c r="N524" s="87">
        <v>5291235.0371397687</v>
      </c>
      <c r="O524" s="87">
        <v>470608000</v>
      </c>
      <c r="P524" s="87">
        <v>166048000</v>
      </c>
      <c r="Q524" s="87">
        <v>304560000</v>
      </c>
      <c r="R524" s="87">
        <f t="shared" si="16"/>
        <v>5291235.0371397687</v>
      </c>
      <c r="S524" s="87">
        <v>470608000</v>
      </c>
      <c r="T524" s="87">
        <f t="shared" si="17"/>
        <v>9152961.8498548847</v>
      </c>
      <c r="U524" s="87"/>
      <c r="V524" s="115" t="s">
        <v>1257</v>
      </c>
      <c r="W524" s="115" t="s">
        <v>1257</v>
      </c>
      <c r="X524" s="115" t="s">
        <v>772</v>
      </c>
    </row>
    <row r="525" spans="1:24">
      <c r="A525" s="157"/>
      <c r="B525" s="157">
        <v>29</v>
      </c>
      <c r="C525" s="82">
        <v>1</v>
      </c>
      <c r="D525" s="157">
        <v>1</v>
      </c>
      <c r="E525" s="157"/>
      <c r="F525" s="83" t="s">
        <v>3149</v>
      </c>
      <c r="G525" s="83">
        <v>5</v>
      </c>
      <c r="H525" s="86">
        <v>50.17</v>
      </c>
      <c r="I525" s="86">
        <v>77.06</v>
      </c>
      <c r="J525" s="86">
        <v>69.37</v>
      </c>
      <c r="K525" s="86"/>
      <c r="L525" s="117">
        <v>200.64</v>
      </c>
      <c r="M525" s="117">
        <v>347.07</v>
      </c>
      <c r="N525" s="87">
        <v>5390171.8447251571</v>
      </c>
      <c r="O525" s="87">
        <v>565907000</v>
      </c>
      <c r="P525" s="87">
        <v>199666000</v>
      </c>
      <c r="Q525" s="87">
        <v>366241000</v>
      </c>
      <c r="R525" s="87">
        <f t="shared" si="16"/>
        <v>5390171.8447251571</v>
      </c>
      <c r="S525" s="87">
        <v>565907000</v>
      </c>
      <c r="T525" s="87">
        <f t="shared" si="17"/>
        <v>9323997.9174080957</v>
      </c>
      <c r="U525" s="87"/>
      <c r="V525" s="115" t="s">
        <v>1257</v>
      </c>
      <c r="W525" s="115" t="s">
        <v>1257</v>
      </c>
      <c r="X525" s="115" t="s">
        <v>772</v>
      </c>
    </row>
    <row r="526" spans="1:24">
      <c r="A526" s="157"/>
      <c r="B526" s="157">
        <v>29</v>
      </c>
      <c r="C526" s="82">
        <v>2</v>
      </c>
      <c r="D526" s="157">
        <v>2</v>
      </c>
      <c r="E526" s="157"/>
      <c r="F526" s="83" t="s">
        <v>3150</v>
      </c>
      <c r="G526" s="83">
        <v>5</v>
      </c>
      <c r="H526" s="86">
        <v>43.26</v>
      </c>
      <c r="I526" s="86">
        <v>98.53</v>
      </c>
      <c r="J526" s="86">
        <v>54.96</v>
      </c>
      <c r="K526" s="86"/>
      <c r="L526" s="117">
        <v>172.98</v>
      </c>
      <c r="M526" s="117">
        <v>326.47000000000003</v>
      </c>
      <c r="N526" s="87">
        <v>8254245.830745968</v>
      </c>
      <c r="O526" s="87">
        <v>815166000</v>
      </c>
      <c r="P526" s="87">
        <v>267963000</v>
      </c>
      <c r="Q526" s="87">
        <v>547203000</v>
      </c>
      <c r="R526" s="87">
        <f t="shared" si="16"/>
        <v>8254245.830745968</v>
      </c>
      <c r="S526" s="87">
        <v>815166000</v>
      </c>
      <c r="T526" s="87">
        <f t="shared" si="17"/>
        <v>15578469.397408005</v>
      </c>
      <c r="U526" s="87"/>
      <c r="V526" s="115" t="s">
        <v>1257</v>
      </c>
      <c r="W526" s="115" t="s">
        <v>1257</v>
      </c>
      <c r="X526" s="115" t="s">
        <v>772</v>
      </c>
    </row>
    <row r="527" spans="1:24">
      <c r="A527" s="157"/>
      <c r="B527" s="157">
        <v>29</v>
      </c>
      <c r="C527" s="82">
        <v>2</v>
      </c>
      <c r="D527" s="157">
        <v>2</v>
      </c>
      <c r="E527" s="157"/>
      <c r="F527" s="83" t="s">
        <v>3151</v>
      </c>
      <c r="G527" s="83">
        <v>5</v>
      </c>
      <c r="H527" s="86">
        <v>41.87</v>
      </c>
      <c r="I527" s="86">
        <v>95.35</v>
      </c>
      <c r="J527" s="86">
        <v>53.19</v>
      </c>
      <c r="K527" s="86"/>
      <c r="L527" s="117">
        <v>167.4</v>
      </c>
      <c r="M527" s="117">
        <v>315.94</v>
      </c>
      <c r="N527" s="87">
        <v>9764161.7275379729</v>
      </c>
      <c r="O527" s="87">
        <v>933179000</v>
      </c>
      <c r="P527" s="87">
        <v>306756000</v>
      </c>
      <c r="Q527" s="87">
        <v>626423000</v>
      </c>
      <c r="R527" s="87">
        <f t="shared" si="16"/>
        <v>9764161.7275379729</v>
      </c>
      <c r="S527" s="87">
        <v>933179000</v>
      </c>
      <c r="T527" s="87">
        <f t="shared" si="17"/>
        <v>18428251.231770292</v>
      </c>
      <c r="U527" s="87"/>
      <c r="V527" s="115" t="s">
        <v>1257</v>
      </c>
      <c r="W527" s="115" t="s">
        <v>1257</v>
      </c>
      <c r="X527" s="115" t="s">
        <v>772</v>
      </c>
    </row>
    <row r="528" spans="1:24">
      <c r="A528" s="157"/>
      <c r="B528" s="157">
        <v>29</v>
      </c>
      <c r="C528" s="82">
        <v>2</v>
      </c>
      <c r="D528" s="157">
        <v>2</v>
      </c>
      <c r="E528" s="157"/>
      <c r="F528" s="83" t="s">
        <v>3152</v>
      </c>
      <c r="G528" s="83">
        <v>5</v>
      </c>
      <c r="H528" s="86">
        <v>44.19</v>
      </c>
      <c r="I528" s="86">
        <v>100.65</v>
      </c>
      <c r="J528" s="86">
        <v>56.14</v>
      </c>
      <c r="K528" s="86"/>
      <c r="L528" s="117">
        <v>176.71</v>
      </c>
      <c r="M528" s="117">
        <v>333.5</v>
      </c>
      <c r="N528" s="87">
        <v>12276327.951726615</v>
      </c>
      <c r="O528" s="87">
        <v>1238482000</v>
      </c>
      <c r="P528" s="87">
        <v>407116000</v>
      </c>
      <c r="Q528" s="87">
        <v>831366000</v>
      </c>
      <c r="R528" s="87">
        <f t="shared" si="16"/>
        <v>12276327.951726617</v>
      </c>
      <c r="S528" s="87">
        <v>1238482000</v>
      </c>
      <c r="T528" s="87">
        <f t="shared" si="17"/>
        <v>23168781.460589819</v>
      </c>
      <c r="U528" s="87"/>
      <c r="V528" s="115" t="s">
        <v>1257</v>
      </c>
      <c r="W528" s="115" t="s">
        <v>1257</v>
      </c>
      <c r="X528" s="115" t="s">
        <v>772</v>
      </c>
    </row>
    <row r="529" spans="1:24">
      <c r="A529" s="157"/>
      <c r="B529" s="157">
        <v>29</v>
      </c>
      <c r="C529" s="82">
        <v>1</v>
      </c>
      <c r="D529" s="157">
        <v>2</v>
      </c>
      <c r="E529" s="157"/>
      <c r="F529" s="83" t="s">
        <v>3153</v>
      </c>
      <c r="G529" s="83">
        <v>5</v>
      </c>
      <c r="H529" s="86">
        <v>44.4</v>
      </c>
      <c r="I529" s="86">
        <v>68.209999999999994</v>
      </c>
      <c r="J529" s="86">
        <v>61.39</v>
      </c>
      <c r="K529" s="86"/>
      <c r="L529" s="117">
        <v>177.58</v>
      </c>
      <c r="M529" s="117">
        <v>307.18</v>
      </c>
      <c r="N529" s="87">
        <v>5353127.0060518533</v>
      </c>
      <c r="O529" s="87">
        <v>497423000</v>
      </c>
      <c r="P529" s="87">
        <v>175507000</v>
      </c>
      <c r="Q529" s="87">
        <v>321916000</v>
      </c>
      <c r="R529" s="87">
        <f t="shared" si="16"/>
        <v>5353127.0060518533</v>
      </c>
      <c r="S529" s="87">
        <v>497423000</v>
      </c>
      <c r="T529" s="87">
        <f t="shared" si="17"/>
        <v>9259902.8816252295</v>
      </c>
      <c r="U529" s="87"/>
      <c r="V529" s="115" t="s">
        <v>1257</v>
      </c>
      <c r="W529" s="115" t="s">
        <v>1257</v>
      </c>
      <c r="X529" s="115" t="s">
        <v>772</v>
      </c>
    </row>
    <row r="530" spans="1:24">
      <c r="A530" s="157"/>
      <c r="B530" s="157">
        <v>29</v>
      </c>
      <c r="C530" s="82">
        <v>1</v>
      </c>
      <c r="D530" s="157">
        <v>2</v>
      </c>
      <c r="E530" s="157"/>
      <c r="F530" s="83" t="s">
        <v>3154</v>
      </c>
      <c r="G530" s="83">
        <v>5</v>
      </c>
      <c r="H530" s="86">
        <v>42.5</v>
      </c>
      <c r="I530" s="86">
        <v>65.28</v>
      </c>
      <c r="J530" s="86">
        <v>58.77</v>
      </c>
      <c r="K530" s="86"/>
      <c r="L530" s="117">
        <v>169.97</v>
      </c>
      <c r="M530" s="117">
        <v>294.02</v>
      </c>
      <c r="N530" s="87">
        <v>5273931.4411062161</v>
      </c>
      <c r="O530" s="87">
        <v>469069000</v>
      </c>
      <c r="P530" s="87">
        <v>165505000</v>
      </c>
      <c r="Q530" s="87">
        <v>303564000</v>
      </c>
      <c r="R530" s="87">
        <f t="shared" si="16"/>
        <v>5273931.4411062161</v>
      </c>
      <c r="S530" s="87">
        <v>469069000</v>
      </c>
      <c r="T530" s="87">
        <f t="shared" si="17"/>
        <v>9123029.489404304</v>
      </c>
      <c r="U530" s="87"/>
      <c r="V530" s="115" t="s">
        <v>1257</v>
      </c>
      <c r="W530" s="115" t="s">
        <v>1257</v>
      </c>
      <c r="X530" s="115" t="s">
        <v>772</v>
      </c>
    </row>
    <row r="531" spans="1:24">
      <c r="A531" s="157"/>
      <c r="B531" s="157">
        <v>29</v>
      </c>
      <c r="C531" s="82">
        <v>1</v>
      </c>
      <c r="D531" s="157">
        <v>2</v>
      </c>
      <c r="E531" s="157"/>
      <c r="F531" s="83" t="s">
        <v>3155</v>
      </c>
      <c r="G531" s="83">
        <v>5</v>
      </c>
      <c r="H531" s="86">
        <v>42.5</v>
      </c>
      <c r="I531" s="86">
        <v>65.28</v>
      </c>
      <c r="J531" s="86">
        <v>58.77</v>
      </c>
      <c r="K531" s="86"/>
      <c r="L531" s="117">
        <v>169.97</v>
      </c>
      <c r="M531" s="117">
        <v>294.02</v>
      </c>
      <c r="N531" s="87">
        <v>5273931.4411062161</v>
      </c>
      <c r="O531" s="87">
        <v>469069000</v>
      </c>
      <c r="P531" s="87">
        <v>165505000</v>
      </c>
      <c r="Q531" s="87">
        <v>303564000</v>
      </c>
      <c r="R531" s="87">
        <f t="shared" si="16"/>
        <v>5273931.4411062161</v>
      </c>
      <c r="S531" s="87">
        <v>469069000</v>
      </c>
      <c r="T531" s="87">
        <f t="shared" si="17"/>
        <v>9123029.489404304</v>
      </c>
      <c r="U531" s="87"/>
      <c r="V531" s="115" t="s">
        <v>1257</v>
      </c>
      <c r="W531" s="115" t="s">
        <v>1257</v>
      </c>
      <c r="X531" s="115" t="s">
        <v>772</v>
      </c>
    </row>
    <row r="532" spans="1:24">
      <c r="A532" s="157"/>
      <c r="B532" s="157">
        <v>29</v>
      </c>
      <c r="C532" s="82">
        <v>1</v>
      </c>
      <c r="D532" s="157">
        <v>2</v>
      </c>
      <c r="E532" s="157"/>
      <c r="F532" s="83" t="s">
        <v>3156</v>
      </c>
      <c r="G532" s="83">
        <v>5</v>
      </c>
      <c r="H532" s="86">
        <v>42.5</v>
      </c>
      <c r="I532" s="86">
        <v>65.28</v>
      </c>
      <c r="J532" s="86">
        <v>58.77</v>
      </c>
      <c r="K532" s="86"/>
      <c r="L532" s="117">
        <v>169.97</v>
      </c>
      <c r="M532" s="117">
        <v>294.02</v>
      </c>
      <c r="N532" s="87">
        <v>5273931.4411062161</v>
      </c>
      <c r="O532" s="87">
        <v>469069000</v>
      </c>
      <c r="P532" s="87">
        <v>165505000</v>
      </c>
      <c r="Q532" s="87">
        <v>303564000</v>
      </c>
      <c r="R532" s="87">
        <f t="shared" si="16"/>
        <v>5273931.4411062161</v>
      </c>
      <c r="S532" s="87">
        <v>469069000</v>
      </c>
      <c r="T532" s="87">
        <f t="shared" si="17"/>
        <v>9123029.489404304</v>
      </c>
      <c r="U532" s="87"/>
      <c r="V532" s="115" t="s">
        <v>1257</v>
      </c>
      <c r="W532" s="115" t="s">
        <v>1257</v>
      </c>
      <c r="X532" s="115" t="s">
        <v>772</v>
      </c>
    </row>
    <row r="533" spans="1:24">
      <c r="A533" s="157"/>
      <c r="B533" s="157">
        <v>29</v>
      </c>
      <c r="C533" s="82">
        <v>1</v>
      </c>
      <c r="D533" s="157">
        <v>2</v>
      </c>
      <c r="E533" s="157"/>
      <c r="F533" s="83" t="s">
        <v>3157</v>
      </c>
      <c r="G533" s="83">
        <v>5</v>
      </c>
      <c r="H533" s="86">
        <v>42.5</v>
      </c>
      <c r="I533" s="86">
        <v>65.28</v>
      </c>
      <c r="J533" s="86">
        <v>58.77</v>
      </c>
      <c r="K533" s="86"/>
      <c r="L533" s="117">
        <v>169.97</v>
      </c>
      <c r="M533" s="117">
        <v>294.02</v>
      </c>
      <c r="N533" s="87">
        <v>5273931.4411062161</v>
      </c>
      <c r="O533" s="87">
        <v>469069000</v>
      </c>
      <c r="P533" s="87">
        <v>165505000</v>
      </c>
      <c r="Q533" s="87">
        <v>303564000</v>
      </c>
      <c r="R533" s="87">
        <f t="shared" si="16"/>
        <v>5273931.4411062161</v>
      </c>
      <c r="S533" s="87">
        <v>469069000</v>
      </c>
      <c r="T533" s="87">
        <f t="shared" si="17"/>
        <v>9123029.489404304</v>
      </c>
      <c r="U533" s="87"/>
      <c r="V533" s="115" t="s">
        <v>1257</v>
      </c>
      <c r="W533" s="115" t="s">
        <v>1257</v>
      </c>
      <c r="X533" s="115" t="s">
        <v>772</v>
      </c>
    </row>
    <row r="534" spans="1:24">
      <c r="A534" s="157"/>
      <c r="B534" s="157">
        <v>29</v>
      </c>
      <c r="C534" s="82">
        <v>1</v>
      </c>
      <c r="D534" s="157">
        <v>2</v>
      </c>
      <c r="E534" s="157"/>
      <c r="F534" s="83" t="s">
        <v>3158</v>
      </c>
      <c r="G534" s="83">
        <v>5</v>
      </c>
      <c r="H534" s="86">
        <v>50.17</v>
      </c>
      <c r="I534" s="86">
        <v>77.06</v>
      </c>
      <c r="J534" s="86">
        <v>69.37</v>
      </c>
      <c r="K534" s="86"/>
      <c r="L534" s="117">
        <v>200.64</v>
      </c>
      <c r="M534" s="117">
        <v>347.07</v>
      </c>
      <c r="N534" s="87">
        <v>5326879.3038868243</v>
      </c>
      <c r="O534" s="87">
        <v>559262000</v>
      </c>
      <c r="P534" s="87">
        <v>197322000</v>
      </c>
      <c r="Q534" s="87">
        <v>361940000</v>
      </c>
      <c r="R534" s="87">
        <f t="shared" si="16"/>
        <v>5326879.3038868243</v>
      </c>
      <c r="S534" s="87">
        <v>559262000</v>
      </c>
      <c r="T534" s="87">
        <f t="shared" si="17"/>
        <v>9214513.5566188209</v>
      </c>
      <c r="U534" s="87"/>
      <c r="V534" s="115" t="s">
        <v>1257</v>
      </c>
      <c r="W534" s="115" t="s">
        <v>1257</v>
      </c>
      <c r="X534" s="115" t="s">
        <v>772</v>
      </c>
    </row>
    <row r="535" spans="1:24">
      <c r="A535" s="157"/>
      <c r="B535" s="157">
        <v>29</v>
      </c>
      <c r="C535" s="82">
        <v>1</v>
      </c>
      <c r="D535" s="157">
        <v>3</v>
      </c>
      <c r="E535" s="157"/>
      <c r="F535" s="83" t="s">
        <v>3159</v>
      </c>
      <c r="G535" s="83">
        <v>5</v>
      </c>
      <c r="H535" s="86">
        <v>43.89</v>
      </c>
      <c r="I535" s="86">
        <v>67.430000000000007</v>
      </c>
      <c r="J535" s="86">
        <v>60.7</v>
      </c>
      <c r="K535" s="86"/>
      <c r="L535" s="117">
        <v>175.55</v>
      </c>
      <c r="M535" s="117">
        <v>303.68</v>
      </c>
      <c r="N535" s="87">
        <v>4607340.0447622109</v>
      </c>
      <c r="O535" s="87">
        <v>423245000</v>
      </c>
      <c r="P535" s="87">
        <v>149340000</v>
      </c>
      <c r="Q535" s="87">
        <v>273905000</v>
      </c>
      <c r="R535" s="87">
        <f t="shared" si="16"/>
        <v>4607340.0447622109</v>
      </c>
      <c r="S535" s="87">
        <v>423245000</v>
      </c>
      <c r="T535" s="87">
        <f t="shared" si="17"/>
        <v>7970134.0062283585</v>
      </c>
      <c r="U535" s="87"/>
      <c r="V535" s="115" t="s">
        <v>1257</v>
      </c>
      <c r="W535" s="115" t="s">
        <v>1257</v>
      </c>
      <c r="X535" s="115" t="s">
        <v>772</v>
      </c>
    </row>
    <row r="536" spans="1:24">
      <c r="A536" s="157"/>
      <c r="B536" s="157">
        <v>29</v>
      </c>
      <c r="C536" s="82">
        <v>1</v>
      </c>
      <c r="D536" s="157">
        <v>3</v>
      </c>
      <c r="E536" s="157"/>
      <c r="F536" s="83" t="s">
        <v>3160</v>
      </c>
      <c r="G536" s="83">
        <v>5</v>
      </c>
      <c r="H536" s="86">
        <v>42.5</v>
      </c>
      <c r="I536" s="86">
        <v>65.28</v>
      </c>
      <c r="J536" s="86">
        <v>58.77</v>
      </c>
      <c r="K536" s="86"/>
      <c r="L536" s="117">
        <v>169.97</v>
      </c>
      <c r="M536" s="117">
        <v>294.02</v>
      </c>
      <c r="N536" s="87">
        <v>4701844.6487870337</v>
      </c>
      <c r="O536" s="87">
        <v>418187000</v>
      </c>
      <c r="P536" s="87">
        <v>147555000</v>
      </c>
      <c r="Q536" s="87">
        <v>270632000</v>
      </c>
      <c r="R536" s="87">
        <f t="shared" si="16"/>
        <v>4701844.6487870337</v>
      </c>
      <c r="S536" s="87">
        <v>418187000</v>
      </c>
      <c r="T536" s="87">
        <f t="shared" si="17"/>
        <v>8133413.9179641325</v>
      </c>
      <c r="U536" s="87"/>
      <c r="V536" s="115" t="s">
        <v>1257</v>
      </c>
      <c r="W536" s="115" t="s">
        <v>1257</v>
      </c>
      <c r="X536" s="115" t="s">
        <v>772</v>
      </c>
    </row>
    <row r="537" spans="1:24">
      <c r="A537" s="157"/>
      <c r="B537" s="157">
        <v>29</v>
      </c>
      <c r="C537" s="82">
        <v>1</v>
      </c>
      <c r="D537" s="157">
        <v>3</v>
      </c>
      <c r="E537" s="157"/>
      <c r="F537" s="83" t="s">
        <v>3161</v>
      </c>
      <c r="G537" s="83">
        <v>5</v>
      </c>
      <c r="H537" s="86">
        <v>44.83</v>
      </c>
      <c r="I537" s="86">
        <v>68.86</v>
      </c>
      <c r="J537" s="86">
        <v>61.98</v>
      </c>
      <c r="K537" s="86"/>
      <c r="L537" s="117">
        <v>179.28</v>
      </c>
      <c r="M537" s="117">
        <v>310.12</v>
      </c>
      <c r="N537" s="87">
        <v>4738277.7980904216</v>
      </c>
      <c r="O537" s="87">
        <v>444504000</v>
      </c>
      <c r="P537" s="87">
        <v>156839000</v>
      </c>
      <c r="Q537" s="87">
        <v>287665000</v>
      </c>
      <c r="R537" s="87">
        <f t="shared" si="16"/>
        <v>4738277.7980904216</v>
      </c>
      <c r="S537" s="87">
        <v>444504000</v>
      </c>
      <c r="T537" s="87">
        <f t="shared" si="17"/>
        <v>8196311.4164647572</v>
      </c>
      <c r="U537" s="87"/>
      <c r="V537" s="115" t="s">
        <v>1257</v>
      </c>
      <c r="W537" s="115" t="s">
        <v>1257</v>
      </c>
      <c r="X537" s="115" t="s">
        <v>772</v>
      </c>
    </row>
    <row r="538" spans="1:24">
      <c r="A538" s="157"/>
      <c r="B538" s="157">
        <v>29</v>
      </c>
      <c r="C538" s="82">
        <v>1</v>
      </c>
      <c r="D538" s="157">
        <v>3</v>
      </c>
      <c r="E538" s="157"/>
      <c r="F538" s="83" t="s">
        <v>3162</v>
      </c>
      <c r="G538" s="83">
        <v>5</v>
      </c>
      <c r="H538" s="86">
        <v>44.4</v>
      </c>
      <c r="I538" s="86">
        <v>68.209999999999994</v>
      </c>
      <c r="J538" s="86">
        <v>61.39</v>
      </c>
      <c r="K538" s="86"/>
      <c r="L538" s="117">
        <v>177.58</v>
      </c>
      <c r="M538" s="117">
        <v>307.18</v>
      </c>
      <c r="N538" s="87">
        <v>5093037.7591085853</v>
      </c>
      <c r="O538" s="87">
        <v>473255000</v>
      </c>
      <c r="P538" s="87">
        <v>166982000</v>
      </c>
      <c r="Q538" s="87">
        <v>306273000</v>
      </c>
      <c r="R538" s="87">
        <f t="shared" si="16"/>
        <v>5093037.7591085853</v>
      </c>
      <c r="S538" s="87">
        <v>473255000</v>
      </c>
      <c r="T538" s="87">
        <f t="shared" si="17"/>
        <v>8809997.4031026866</v>
      </c>
      <c r="U538" s="87"/>
      <c r="V538" s="115" t="s">
        <v>1257</v>
      </c>
      <c r="W538" s="115" t="s">
        <v>1257</v>
      </c>
      <c r="X538" s="115" t="s">
        <v>772</v>
      </c>
    </row>
    <row r="539" spans="1:24">
      <c r="A539" s="157"/>
      <c r="B539" s="157">
        <v>29</v>
      </c>
      <c r="C539" s="82">
        <v>1</v>
      </c>
      <c r="D539" s="157">
        <v>3</v>
      </c>
      <c r="E539" s="157"/>
      <c r="F539" s="83" t="s">
        <v>3163</v>
      </c>
      <c r="G539" s="83">
        <v>5</v>
      </c>
      <c r="H539" s="86">
        <v>42.5</v>
      </c>
      <c r="I539" s="86">
        <v>65.28</v>
      </c>
      <c r="J539" s="86">
        <v>58.77</v>
      </c>
      <c r="K539" s="86"/>
      <c r="L539" s="117">
        <v>169.97</v>
      </c>
      <c r="M539" s="117">
        <v>294.02</v>
      </c>
      <c r="N539" s="87">
        <v>5017806.738283392</v>
      </c>
      <c r="O539" s="87">
        <v>446289000</v>
      </c>
      <c r="P539" s="87">
        <v>157469000</v>
      </c>
      <c r="Q539" s="87">
        <v>288820000</v>
      </c>
      <c r="R539" s="87">
        <f t="shared" si="16"/>
        <v>5017806.738283392</v>
      </c>
      <c r="S539" s="87">
        <v>446289000</v>
      </c>
      <c r="T539" s="87">
        <f t="shared" si="17"/>
        <v>8679976.0968999397</v>
      </c>
      <c r="U539" s="87"/>
      <c r="V539" s="115" t="s">
        <v>1257</v>
      </c>
      <c r="W539" s="115" t="s">
        <v>1257</v>
      </c>
      <c r="X539" s="115" t="s">
        <v>772</v>
      </c>
    </row>
    <row r="540" spans="1:24">
      <c r="A540" s="157"/>
      <c r="B540" s="157">
        <v>29</v>
      </c>
      <c r="C540" s="82">
        <v>1</v>
      </c>
      <c r="D540" s="157">
        <v>3</v>
      </c>
      <c r="E540" s="157"/>
      <c r="F540" s="83" t="s">
        <v>3164</v>
      </c>
      <c r="G540" s="83">
        <v>5</v>
      </c>
      <c r="H540" s="86">
        <v>42.5</v>
      </c>
      <c r="I540" s="86">
        <v>65.28</v>
      </c>
      <c r="J540" s="86">
        <v>58.77</v>
      </c>
      <c r="K540" s="86"/>
      <c r="L540" s="117">
        <v>169.97</v>
      </c>
      <c r="M540" s="117">
        <v>294.02</v>
      </c>
      <c r="N540" s="87">
        <v>5017806.738283392</v>
      </c>
      <c r="O540" s="87">
        <v>446289000</v>
      </c>
      <c r="P540" s="87">
        <v>157469000</v>
      </c>
      <c r="Q540" s="87">
        <v>288820000</v>
      </c>
      <c r="R540" s="87">
        <f t="shared" si="16"/>
        <v>5017806.738283392</v>
      </c>
      <c r="S540" s="87">
        <v>446289000</v>
      </c>
      <c r="T540" s="87">
        <f t="shared" si="17"/>
        <v>8679976.0968999397</v>
      </c>
      <c r="U540" s="87"/>
      <c r="V540" s="115" t="s">
        <v>1257</v>
      </c>
      <c r="W540" s="115" t="s">
        <v>1257</v>
      </c>
      <c r="X540" s="115" t="s">
        <v>772</v>
      </c>
    </row>
    <row r="541" spans="1:24">
      <c r="A541" s="157"/>
      <c r="B541" s="157">
        <v>29</v>
      </c>
      <c r="C541" s="82">
        <v>1</v>
      </c>
      <c r="D541" s="157">
        <v>3</v>
      </c>
      <c r="E541" s="157"/>
      <c r="F541" s="83" t="s">
        <v>3165</v>
      </c>
      <c r="G541" s="83">
        <v>5</v>
      </c>
      <c r="H541" s="86">
        <v>42.5</v>
      </c>
      <c r="I541" s="86">
        <v>65.28</v>
      </c>
      <c r="J541" s="86">
        <v>58.77</v>
      </c>
      <c r="K541" s="86"/>
      <c r="L541" s="117">
        <v>169.97</v>
      </c>
      <c r="M541" s="117">
        <v>294.02</v>
      </c>
      <c r="N541" s="87">
        <v>5017806.738283392</v>
      </c>
      <c r="O541" s="87">
        <v>446289000</v>
      </c>
      <c r="P541" s="87">
        <v>157469000</v>
      </c>
      <c r="Q541" s="87">
        <v>288820000</v>
      </c>
      <c r="R541" s="87">
        <f t="shared" si="16"/>
        <v>5017806.738283392</v>
      </c>
      <c r="S541" s="87">
        <v>446289000</v>
      </c>
      <c r="T541" s="87">
        <f t="shared" si="17"/>
        <v>8679976.0968999397</v>
      </c>
      <c r="U541" s="87"/>
      <c r="V541" s="115" t="s">
        <v>1257</v>
      </c>
      <c r="W541" s="115" t="s">
        <v>1257</v>
      </c>
      <c r="X541" s="115" t="s">
        <v>772</v>
      </c>
    </row>
    <row r="542" spans="1:24">
      <c r="A542" s="157"/>
      <c r="B542" s="157">
        <v>29</v>
      </c>
      <c r="C542" s="82">
        <v>1</v>
      </c>
      <c r="D542" s="157">
        <v>3</v>
      </c>
      <c r="E542" s="157"/>
      <c r="F542" s="83" t="s">
        <v>3166</v>
      </c>
      <c r="G542" s="83">
        <v>5</v>
      </c>
      <c r="H542" s="86">
        <v>42.5</v>
      </c>
      <c r="I542" s="86">
        <v>65.28</v>
      </c>
      <c r="J542" s="86">
        <v>58.77</v>
      </c>
      <c r="K542" s="86"/>
      <c r="L542" s="117">
        <v>169.97</v>
      </c>
      <c r="M542" s="117">
        <v>294.02</v>
      </c>
      <c r="N542" s="87">
        <v>5017806.738283392</v>
      </c>
      <c r="O542" s="87">
        <v>446289000</v>
      </c>
      <c r="P542" s="87">
        <v>157469000</v>
      </c>
      <c r="Q542" s="87">
        <v>288820000</v>
      </c>
      <c r="R542" s="87">
        <f t="shared" si="16"/>
        <v>5017806.738283392</v>
      </c>
      <c r="S542" s="87">
        <v>446289000</v>
      </c>
      <c r="T542" s="87">
        <f t="shared" si="17"/>
        <v>8679976.0968999397</v>
      </c>
      <c r="U542" s="87"/>
      <c r="V542" s="115" t="s">
        <v>1257</v>
      </c>
      <c r="W542" s="115" t="s">
        <v>1257</v>
      </c>
      <c r="X542" s="115" t="s">
        <v>772</v>
      </c>
    </row>
    <row r="543" spans="1:24">
      <c r="A543" s="157"/>
      <c r="B543" s="157">
        <v>29</v>
      </c>
      <c r="C543" s="82">
        <v>1</v>
      </c>
      <c r="D543" s="157">
        <v>3</v>
      </c>
      <c r="E543" s="157"/>
      <c r="F543" s="83" t="s">
        <v>3167</v>
      </c>
      <c r="G543" s="83">
        <v>5</v>
      </c>
      <c r="H543" s="86">
        <v>50.17</v>
      </c>
      <c r="I543" s="86">
        <v>77.06</v>
      </c>
      <c r="J543" s="86">
        <v>69.37</v>
      </c>
      <c r="K543" s="86"/>
      <c r="L543" s="117">
        <v>200.64</v>
      </c>
      <c r="M543" s="117">
        <v>347.07</v>
      </c>
      <c r="N543" s="87">
        <v>5068270.4586947113</v>
      </c>
      <c r="O543" s="87">
        <v>532111000</v>
      </c>
      <c r="P543" s="87">
        <v>187744000</v>
      </c>
      <c r="Q543" s="87">
        <v>344367000</v>
      </c>
      <c r="R543" s="87">
        <f t="shared" si="16"/>
        <v>5068270.4586947113</v>
      </c>
      <c r="S543" s="87">
        <v>532111000</v>
      </c>
      <c r="T543" s="87">
        <f t="shared" si="17"/>
        <v>8767168.202248672</v>
      </c>
      <c r="U543" s="87"/>
      <c r="V543" s="115" t="s">
        <v>1257</v>
      </c>
      <c r="W543" s="115" t="s">
        <v>1257</v>
      </c>
      <c r="X543" s="115" t="s">
        <v>772</v>
      </c>
    </row>
    <row r="544" spans="1:24">
      <c r="A544" s="157"/>
      <c r="B544" s="157">
        <v>29</v>
      </c>
      <c r="C544" s="82">
        <v>1</v>
      </c>
      <c r="D544" s="157">
        <v>4</v>
      </c>
      <c r="E544" s="157"/>
      <c r="F544" s="83" t="s">
        <v>3168</v>
      </c>
      <c r="G544" s="83">
        <v>5</v>
      </c>
      <c r="H544" s="86">
        <v>43.89</v>
      </c>
      <c r="I544" s="86">
        <v>67.430000000000007</v>
      </c>
      <c r="J544" s="86">
        <v>60.7</v>
      </c>
      <c r="K544" s="86"/>
      <c r="L544" s="117">
        <v>175.55</v>
      </c>
      <c r="M544" s="117">
        <v>303.68</v>
      </c>
      <c r="N544" s="87">
        <v>4557407.100993651</v>
      </c>
      <c r="O544" s="87">
        <v>418658000</v>
      </c>
      <c r="P544" s="87">
        <v>147722000</v>
      </c>
      <c r="Q544" s="87">
        <v>270936000</v>
      </c>
      <c r="R544" s="87">
        <f t="shared" si="16"/>
        <v>4557407.100993651</v>
      </c>
      <c r="S544" s="87">
        <v>418658000</v>
      </c>
      <c r="T544" s="87">
        <f t="shared" si="17"/>
        <v>7883756.1289077299</v>
      </c>
      <c r="U544" s="87"/>
      <c r="V544" s="115" t="s">
        <v>1257</v>
      </c>
      <c r="W544" s="115" t="s">
        <v>1257</v>
      </c>
      <c r="X544" s="115" t="s">
        <v>772</v>
      </c>
    </row>
    <row r="545" spans="1:24">
      <c r="A545" s="157"/>
      <c r="B545" s="157">
        <v>29</v>
      </c>
      <c r="C545" s="82">
        <v>1</v>
      </c>
      <c r="D545" s="157">
        <v>4</v>
      </c>
      <c r="E545" s="157"/>
      <c r="F545" s="83" t="s">
        <v>3169</v>
      </c>
      <c r="G545" s="83">
        <v>5</v>
      </c>
      <c r="H545" s="86">
        <v>42.5</v>
      </c>
      <c r="I545" s="86">
        <v>65.28</v>
      </c>
      <c r="J545" s="86">
        <v>58.77</v>
      </c>
      <c r="K545" s="86"/>
      <c r="L545" s="117">
        <v>169.97</v>
      </c>
      <c r="M545" s="117">
        <v>294.02</v>
      </c>
      <c r="N545" s="87">
        <v>4557468.1207384001</v>
      </c>
      <c r="O545" s="87">
        <v>405346000</v>
      </c>
      <c r="P545" s="87">
        <v>143026000</v>
      </c>
      <c r="Q545" s="87">
        <v>262320000</v>
      </c>
      <c r="R545" s="87">
        <f t="shared" si="16"/>
        <v>4557468.1207384001</v>
      </c>
      <c r="S545" s="87">
        <v>405346000</v>
      </c>
      <c r="T545" s="87">
        <f t="shared" si="17"/>
        <v>7883666.3932429496</v>
      </c>
      <c r="U545" s="87"/>
      <c r="V545" s="115" t="s">
        <v>1257</v>
      </c>
      <c r="W545" s="115" t="s">
        <v>1257</v>
      </c>
      <c r="X545" s="115" t="s">
        <v>772</v>
      </c>
    </row>
    <row r="546" spans="1:24">
      <c r="A546" s="157"/>
      <c r="B546" s="157">
        <v>29</v>
      </c>
      <c r="C546" s="82">
        <v>1</v>
      </c>
      <c r="D546" s="157">
        <v>4</v>
      </c>
      <c r="E546" s="157"/>
      <c r="F546" s="83" t="s">
        <v>3170</v>
      </c>
      <c r="G546" s="83">
        <v>5</v>
      </c>
      <c r="H546" s="86">
        <v>42.5</v>
      </c>
      <c r="I546" s="86">
        <v>65.28</v>
      </c>
      <c r="J546" s="86">
        <v>58.77</v>
      </c>
      <c r="K546" s="86"/>
      <c r="L546" s="117">
        <v>169.97</v>
      </c>
      <c r="M546" s="117">
        <v>294.02</v>
      </c>
      <c r="N546" s="87">
        <v>4557468.1207384001</v>
      </c>
      <c r="O546" s="87">
        <v>405346000</v>
      </c>
      <c r="P546" s="87">
        <v>143026000</v>
      </c>
      <c r="Q546" s="87">
        <v>262320000</v>
      </c>
      <c r="R546" s="87">
        <f t="shared" si="16"/>
        <v>4557468.1207384001</v>
      </c>
      <c r="S546" s="87">
        <v>405346000</v>
      </c>
      <c r="T546" s="87">
        <f t="shared" si="17"/>
        <v>7883666.3932429496</v>
      </c>
      <c r="U546" s="87"/>
      <c r="V546" s="115" t="s">
        <v>1257</v>
      </c>
      <c r="W546" s="115" t="s">
        <v>1257</v>
      </c>
      <c r="X546" s="115" t="s">
        <v>772</v>
      </c>
    </row>
    <row r="547" spans="1:24">
      <c r="A547" s="157"/>
      <c r="B547" s="157">
        <v>29</v>
      </c>
      <c r="C547" s="82">
        <v>1</v>
      </c>
      <c r="D547" s="157">
        <v>4</v>
      </c>
      <c r="E547" s="157"/>
      <c r="F547" s="83" t="s">
        <v>3171</v>
      </c>
      <c r="G547" s="83">
        <v>5</v>
      </c>
      <c r="H547" s="86">
        <v>71.459999999999994</v>
      </c>
      <c r="I547" s="86">
        <v>109.77</v>
      </c>
      <c r="J547" s="86">
        <v>98.82</v>
      </c>
      <c r="K547" s="86"/>
      <c r="L547" s="117">
        <v>285.81</v>
      </c>
      <c r="M547" s="117">
        <v>494.4</v>
      </c>
      <c r="N547" s="87">
        <v>4603332.5309583042</v>
      </c>
      <c r="O547" s="87">
        <v>688456000</v>
      </c>
      <c r="P547" s="87">
        <v>242897000</v>
      </c>
      <c r="Q547" s="87">
        <v>445559000</v>
      </c>
      <c r="R547" s="87">
        <f t="shared" si="16"/>
        <v>4603332.5309583042</v>
      </c>
      <c r="S547" s="87">
        <v>688456000</v>
      </c>
      <c r="T547" s="87">
        <f t="shared" si="17"/>
        <v>7962939.0269962037</v>
      </c>
      <c r="U547" s="87"/>
      <c r="V547" s="115" t="s">
        <v>1257</v>
      </c>
      <c r="W547" s="115" t="s">
        <v>1257</v>
      </c>
      <c r="X547" s="115" t="s">
        <v>772</v>
      </c>
    </row>
    <row r="548" spans="1:24">
      <c r="A548" s="157"/>
      <c r="B548" s="157">
        <v>29</v>
      </c>
      <c r="C548" s="82">
        <v>1</v>
      </c>
      <c r="D548" s="157">
        <v>4</v>
      </c>
      <c r="E548" s="157"/>
      <c r="F548" s="83" t="s">
        <v>3172</v>
      </c>
      <c r="G548" s="83">
        <v>5</v>
      </c>
      <c r="H548" s="86">
        <v>44.4</v>
      </c>
      <c r="I548" s="86">
        <v>68.209999999999994</v>
      </c>
      <c r="J548" s="86">
        <v>61.39</v>
      </c>
      <c r="K548" s="86"/>
      <c r="L548" s="117">
        <v>177.58</v>
      </c>
      <c r="M548" s="117">
        <v>307.18</v>
      </c>
      <c r="N548" s="87">
        <v>4962003.057404629</v>
      </c>
      <c r="O548" s="87">
        <v>461079000</v>
      </c>
      <c r="P548" s="87">
        <v>162686000</v>
      </c>
      <c r="Q548" s="87">
        <v>298393000</v>
      </c>
      <c r="R548" s="87">
        <f t="shared" si="16"/>
        <v>4962003.057404629</v>
      </c>
      <c r="S548" s="87">
        <v>461079000</v>
      </c>
      <c r="T548" s="87">
        <f t="shared" si="17"/>
        <v>8583332.0147176124</v>
      </c>
      <c r="U548" s="87"/>
      <c r="V548" s="115" t="s">
        <v>1257</v>
      </c>
      <c r="W548" s="115" t="s">
        <v>1257</v>
      </c>
      <c r="X548" s="115" t="s">
        <v>772</v>
      </c>
    </row>
    <row r="549" spans="1:24">
      <c r="A549" s="157"/>
      <c r="B549" s="157">
        <v>29</v>
      </c>
      <c r="C549" s="82">
        <v>1</v>
      </c>
      <c r="D549" s="157">
        <v>4</v>
      </c>
      <c r="E549" s="157"/>
      <c r="F549" s="83" t="s">
        <v>3173</v>
      </c>
      <c r="G549" s="83">
        <v>5</v>
      </c>
      <c r="H549" s="86">
        <v>42.5</v>
      </c>
      <c r="I549" s="86">
        <v>65.28</v>
      </c>
      <c r="J549" s="86">
        <v>58.77</v>
      </c>
      <c r="K549" s="86"/>
      <c r="L549" s="117">
        <v>169.97</v>
      </c>
      <c r="M549" s="117">
        <v>294.02</v>
      </c>
      <c r="N549" s="87">
        <v>4864525.435667783</v>
      </c>
      <c r="O549" s="87">
        <v>432656000</v>
      </c>
      <c r="P549" s="87">
        <v>152660000</v>
      </c>
      <c r="Q549" s="87">
        <v>279996000</v>
      </c>
      <c r="R549" s="87">
        <f t="shared" si="16"/>
        <v>4864525.435667783</v>
      </c>
      <c r="S549" s="87">
        <v>432656000</v>
      </c>
      <c r="T549" s="87">
        <f t="shared" si="17"/>
        <v>8414824.784344539</v>
      </c>
      <c r="U549" s="87"/>
      <c r="V549" s="115" t="s">
        <v>1257</v>
      </c>
      <c r="W549" s="115" t="s">
        <v>1257</v>
      </c>
      <c r="X549" s="115" t="s">
        <v>772</v>
      </c>
    </row>
    <row r="550" spans="1:24">
      <c r="A550" s="157"/>
      <c r="B550" s="157">
        <v>29</v>
      </c>
      <c r="C550" s="82">
        <v>1</v>
      </c>
      <c r="D550" s="157">
        <v>4</v>
      </c>
      <c r="E550" s="157"/>
      <c r="F550" s="83" t="s">
        <v>3174</v>
      </c>
      <c r="G550" s="83">
        <v>5</v>
      </c>
      <c r="H550" s="86">
        <v>42.5</v>
      </c>
      <c r="I550" s="86">
        <v>65.28</v>
      </c>
      <c r="J550" s="86">
        <v>58.77</v>
      </c>
      <c r="K550" s="86"/>
      <c r="L550" s="117">
        <v>169.97</v>
      </c>
      <c r="M550" s="117">
        <v>294.02</v>
      </c>
      <c r="N550" s="87">
        <v>4864525.435667783</v>
      </c>
      <c r="O550" s="87">
        <v>432656000</v>
      </c>
      <c r="P550" s="87">
        <v>152660000</v>
      </c>
      <c r="Q550" s="87">
        <v>279996000</v>
      </c>
      <c r="R550" s="87">
        <f t="shared" si="16"/>
        <v>4864525.435667783</v>
      </c>
      <c r="S550" s="87">
        <v>432656000</v>
      </c>
      <c r="T550" s="87">
        <f t="shared" si="17"/>
        <v>8414824.784344539</v>
      </c>
      <c r="U550" s="87"/>
      <c r="V550" s="115" t="s">
        <v>1257</v>
      </c>
      <c r="W550" s="115" t="s">
        <v>1257</v>
      </c>
      <c r="X550" s="115" t="s">
        <v>772</v>
      </c>
    </row>
    <row r="551" spans="1:24">
      <c r="A551" s="157"/>
      <c r="B551" s="157">
        <v>29</v>
      </c>
      <c r="C551" s="82">
        <v>1</v>
      </c>
      <c r="D551" s="157">
        <v>4</v>
      </c>
      <c r="E551" s="157"/>
      <c r="F551" s="83" t="s">
        <v>3175</v>
      </c>
      <c r="G551" s="83">
        <v>5</v>
      </c>
      <c r="H551" s="86">
        <v>42.5</v>
      </c>
      <c r="I551" s="86">
        <v>65.28</v>
      </c>
      <c r="J551" s="86">
        <v>58.77</v>
      </c>
      <c r="K551" s="86"/>
      <c r="L551" s="117">
        <v>169.97</v>
      </c>
      <c r="M551" s="117">
        <v>294.02</v>
      </c>
      <c r="N551" s="87">
        <v>4864525.435667783</v>
      </c>
      <c r="O551" s="87">
        <v>432656000</v>
      </c>
      <c r="P551" s="87">
        <v>152660000</v>
      </c>
      <c r="Q551" s="87">
        <v>279996000</v>
      </c>
      <c r="R551" s="87">
        <f t="shared" si="16"/>
        <v>4864525.435667783</v>
      </c>
      <c r="S551" s="87">
        <v>432656000</v>
      </c>
      <c r="T551" s="87">
        <f t="shared" si="17"/>
        <v>8414824.784344539</v>
      </c>
      <c r="U551" s="87"/>
      <c r="V551" s="115" t="s">
        <v>1257</v>
      </c>
      <c r="W551" s="115" t="s">
        <v>1257</v>
      </c>
      <c r="X551" s="115" t="s">
        <v>772</v>
      </c>
    </row>
    <row r="552" spans="1:24">
      <c r="A552" s="157"/>
      <c r="B552" s="157">
        <v>29</v>
      </c>
      <c r="C552" s="82">
        <v>1</v>
      </c>
      <c r="D552" s="157">
        <v>4</v>
      </c>
      <c r="E552" s="157"/>
      <c r="F552" s="83" t="s">
        <v>3176</v>
      </c>
      <c r="G552" s="83">
        <v>5</v>
      </c>
      <c r="H552" s="86">
        <v>42.5</v>
      </c>
      <c r="I552" s="86">
        <v>65.28</v>
      </c>
      <c r="J552" s="86">
        <v>58.77</v>
      </c>
      <c r="K552" s="86"/>
      <c r="L552" s="117">
        <v>169.97</v>
      </c>
      <c r="M552" s="117">
        <v>294.02</v>
      </c>
      <c r="N552" s="87">
        <v>4864525.435667783</v>
      </c>
      <c r="O552" s="87">
        <v>432656000</v>
      </c>
      <c r="P552" s="87">
        <v>152660000</v>
      </c>
      <c r="Q552" s="87">
        <v>279996000</v>
      </c>
      <c r="R552" s="87">
        <f t="shared" si="16"/>
        <v>4864525.435667783</v>
      </c>
      <c r="S552" s="87">
        <v>432656000</v>
      </c>
      <c r="T552" s="87">
        <f t="shared" si="17"/>
        <v>8414824.784344539</v>
      </c>
      <c r="U552" s="87"/>
      <c r="V552" s="115" t="s">
        <v>1257</v>
      </c>
      <c r="W552" s="115" t="s">
        <v>1257</v>
      </c>
      <c r="X552" s="115" t="s">
        <v>772</v>
      </c>
    </row>
    <row r="553" spans="1:24">
      <c r="A553" s="157"/>
      <c r="B553" s="157">
        <v>29</v>
      </c>
      <c r="C553" s="82">
        <v>1</v>
      </c>
      <c r="D553" s="157">
        <v>4</v>
      </c>
      <c r="E553" s="157"/>
      <c r="F553" s="83" t="s">
        <v>3177</v>
      </c>
      <c r="G553" s="83">
        <v>5</v>
      </c>
      <c r="H553" s="86">
        <v>50.17</v>
      </c>
      <c r="I553" s="86">
        <v>77.06</v>
      </c>
      <c r="J553" s="86">
        <v>69.37</v>
      </c>
      <c r="K553" s="86"/>
      <c r="L553" s="117">
        <v>200.64</v>
      </c>
      <c r="M553" s="117">
        <v>347.07</v>
      </c>
      <c r="N553" s="87">
        <v>4913006.0932762511</v>
      </c>
      <c r="O553" s="87">
        <v>515810000</v>
      </c>
      <c r="P553" s="87">
        <v>181993000</v>
      </c>
      <c r="Q553" s="87">
        <v>333817000</v>
      </c>
      <c r="R553" s="87">
        <f t="shared" si="16"/>
        <v>4913006.0932762511</v>
      </c>
      <c r="S553" s="87">
        <v>515810000</v>
      </c>
      <c r="T553" s="87">
        <f t="shared" si="17"/>
        <v>8498589.6371281333</v>
      </c>
      <c r="U553" s="87"/>
      <c r="V553" s="115" t="s">
        <v>1257</v>
      </c>
      <c r="W553" s="115" t="s">
        <v>1257</v>
      </c>
      <c r="X553" s="115" t="s">
        <v>772</v>
      </c>
    </row>
    <row r="554" spans="1:24">
      <c r="A554" s="157"/>
      <c r="B554" s="157">
        <v>29</v>
      </c>
      <c r="C554" s="82">
        <v>1</v>
      </c>
      <c r="D554" s="157">
        <v>5</v>
      </c>
      <c r="E554" s="157"/>
      <c r="F554" s="83" t="s">
        <v>3178</v>
      </c>
      <c r="G554" s="83">
        <v>5</v>
      </c>
      <c r="H554" s="86">
        <v>43.89</v>
      </c>
      <c r="I554" s="86">
        <v>67.430000000000007</v>
      </c>
      <c r="J554" s="86">
        <v>60.7</v>
      </c>
      <c r="K554" s="86"/>
      <c r="L554" s="117">
        <v>175.55</v>
      </c>
      <c r="M554" s="117">
        <v>303.68</v>
      </c>
      <c r="N554" s="87">
        <v>4560727.2553100698</v>
      </c>
      <c r="O554" s="87">
        <v>418963000</v>
      </c>
      <c r="P554" s="87">
        <v>147828000</v>
      </c>
      <c r="Q554" s="87">
        <v>271135000</v>
      </c>
      <c r="R554" s="87">
        <f t="shared" si="16"/>
        <v>4560727.2553100698</v>
      </c>
      <c r="S554" s="87">
        <v>418963000</v>
      </c>
      <c r="T554" s="87">
        <f t="shared" si="17"/>
        <v>7889499.58924843</v>
      </c>
      <c r="U554" s="87"/>
      <c r="V554" s="115" t="s">
        <v>1257</v>
      </c>
      <c r="W554" s="115" t="s">
        <v>1257</v>
      </c>
      <c r="X554" s="115" t="s">
        <v>772</v>
      </c>
    </row>
    <row r="555" spans="1:24">
      <c r="A555" s="157"/>
      <c r="B555" s="157">
        <v>29</v>
      </c>
      <c r="C555" s="82">
        <v>1</v>
      </c>
      <c r="D555" s="157">
        <v>5</v>
      </c>
      <c r="E555" s="157"/>
      <c r="F555" s="83" t="s">
        <v>3179</v>
      </c>
      <c r="G555" s="83">
        <v>5</v>
      </c>
      <c r="H555" s="86">
        <v>42.5</v>
      </c>
      <c r="I555" s="86">
        <v>65.28</v>
      </c>
      <c r="J555" s="86">
        <v>58.77</v>
      </c>
      <c r="K555" s="86"/>
      <c r="L555" s="117">
        <v>169.97</v>
      </c>
      <c r="M555" s="117">
        <v>294.02</v>
      </c>
      <c r="N555" s="87">
        <v>4560784.9243965531</v>
      </c>
      <c r="O555" s="87">
        <v>405641000</v>
      </c>
      <c r="P555" s="87">
        <v>143128000</v>
      </c>
      <c r="Q555" s="87">
        <v>262513000</v>
      </c>
      <c r="R555" s="87">
        <f t="shared" si="16"/>
        <v>4560784.9243965531</v>
      </c>
      <c r="S555" s="87">
        <v>405641000</v>
      </c>
      <c r="T555" s="87">
        <f t="shared" si="17"/>
        <v>7889403.9152266541</v>
      </c>
      <c r="U555" s="87"/>
      <c r="V555" s="115" t="s">
        <v>1257</v>
      </c>
      <c r="W555" s="115" t="s">
        <v>1257</v>
      </c>
      <c r="X555" s="115" t="s">
        <v>772</v>
      </c>
    </row>
    <row r="556" spans="1:24">
      <c r="A556" s="157"/>
      <c r="B556" s="157">
        <v>29</v>
      </c>
      <c r="C556" s="82">
        <v>1</v>
      </c>
      <c r="D556" s="157">
        <v>5</v>
      </c>
      <c r="E556" s="157"/>
      <c r="F556" s="83" t="s">
        <v>3180</v>
      </c>
      <c r="G556" s="83">
        <v>5</v>
      </c>
      <c r="H556" s="86">
        <v>42.5</v>
      </c>
      <c r="I556" s="86">
        <v>65.28</v>
      </c>
      <c r="J556" s="86">
        <v>58.77</v>
      </c>
      <c r="K556" s="86"/>
      <c r="L556" s="117">
        <v>169.97</v>
      </c>
      <c r="M556" s="117">
        <v>294.02</v>
      </c>
      <c r="N556" s="87">
        <v>4701844.6487870337</v>
      </c>
      <c r="O556" s="87">
        <v>418187000</v>
      </c>
      <c r="P556" s="87">
        <v>147555000</v>
      </c>
      <c r="Q556" s="87">
        <v>270632000</v>
      </c>
      <c r="R556" s="87">
        <f t="shared" si="16"/>
        <v>4701844.6487870337</v>
      </c>
      <c r="S556" s="87">
        <v>418187000</v>
      </c>
      <c r="T556" s="87">
        <f t="shared" si="17"/>
        <v>8133413.9179641325</v>
      </c>
      <c r="U556" s="87"/>
      <c r="V556" s="115" t="s">
        <v>1257</v>
      </c>
      <c r="W556" s="115" t="s">
        <v>1257</v>
      </c>
      <c r="X556" s="115" t="s">
        <v>772</v>
      </c>
    </row>
    <row r="557" spans="1:24">
      <c r="A557" s="157"/>
      <c r="B557" s="157">
        <v>29</v>
      </c>
      <c r="C557" s="82">
        <v>1</v>
      </c>
      <c r="D557" s="157">
        <v>5</v>
      </c>
      <c r="E557" s="157"/>
      <c r="F557" s="83" t="s">
        <v>3181</v>
      </c>
      <c r="G557" s="83">
        <v>5</v>
      </c>
      <c r="H557" s="86">
        <v>71.459999999999994</v>
      </c>
      <c r="I557" s="86">
        <v>109.77</v>
      </c>
      <c r="J557" s="86">
        <v>98.82</v>
      </c>
      <c r="K557" s="86"/>
      <c r="L557" s="117">
        <v>285.81</v>
      </c>
      <c r="M557" s="117">
        <v>494.4</v>
      </c>
      <c r="N557" s="87">
        <v>4748709.5134932743</v>
      </c>
      <c r="O557" s="87">
        <v>710198000</v>
      </c>
      <c r="P557" s="87">
        <v>250568000</v>
      </c>
      <c r="Q557" s="87">
        <v>459630000</v>
      </c>
      <c r="R557" s="87">
        <f t="shared" si="16"/>
        <v>4748709.5134932743</v>
      </c>
      <c r="S557" s="87">
        <v>710198000</v>
      </c>
      <c r="T557" s="87">
        <f t="shared" si="17"/>
        <v>8214415.1130858762</v>
      </c>
      <c r="U557" s="87"/>
      <c r="V557" s="115" t="s">
        <v>1257</v>
      </c>
      <c r="W557" s="115" t="s">
        <v>1257</v>
      </c>
      <c r="X557" s="115" t="s">
        <v>772</v>
      </c>
    </row>
    <row r="558" spans="1:24">
      <c r="A558" s="157"/>
      <c r="B558" s="157">
        <v>29</v>
      </c>
      <c r="C558" s="82">
        <v>1</v>
      </c>
      <c r="D558" s="157">
        <v>5</v>
      </c>
      <c r="E558" s="157"/>
      <c r="F558" s="83" t="s">
        <v>3182</v>
      </c>
      <c r="G558" s="83">
        <v>5</v>
      </c>
      <c r="H558" s="86">
        <v>44.4</v>
      </c>
      <c r="I558" s="86">
        <v>68.209999999999994</v>
      </c>
      <c r="J558" s="86">
        <v>61.39</v>
      </c>
      <c r="K558" s="86"/>
      <c r="L558" s="117">
        <v>177.58</v>
      </c>
      <c r="M558" s="117">
        <v>307.18</v>
      </c>
      <c r="N558" s="87">
        <v>5118252.4688730706</v>
      </c>
      <c r="O558" s="87">
        <v>475598000</v>
      </c>
      <c r="P558" s="87">
        <v>167808000</v>
      </c>
      <c r="Q558" s="87">
        <v>307790000</v>
      </c>
      <c r="R558" s="87">
        <f t="shared" si="16"/>
        <v>5118252.4688730706</v>
      </c>
      <c r="S558" s="87">
        <v>475598000</v>
      </c>
      <c r="T558" s="87">
        <f t="shared" si="17"/>
        <v>8853614.108505629</v>
      </c>
      <c r="U558" s="87"/>
      <c r="V558" s="115" t="s">
        <v>1257</v>
      </c>
      <c r="W558" s="115" t="s">
        <v>1257</v>
      </c>
      <c r="X558" s="115" t="s">
        <v>772</v>
      </c>
    </row>
    <row r="559" spans="1:24">
      <c r="A559" s="157"/>
      <c r="B559" s="157">
        <v>29</v>
      </c>
      <c r="C559" s="82">
        <v>1</v>
      </c>
      <c r="D559" s="157">
        <v>5</v>
      </c>
      <c r="E559" s="157"/>
      <c r="F559" s="83" t="s">
        <v>3183</v>
      </c>
      <c r="G559" s="83">
        <v>5</v>
      </c>
      <c r="H559" s="86">
        <v>42.5</v>
      </c>
      <c r="I559" s="86">
        <v>65.28</v>
      </c>
      <c r="J559" s="86">
        <v>58.77</v>
      </c>
      <c r="K559" s="86"/>
      <c r="L559" s="117">
        <v>169.97</v>
      </c>
      <c r="M559" s="117">
        <v>294.02</v>
      </c>
      <c r="N559" s="87">
        <v>5017806.738283392</v>
      </c>
      <c r="O559" s="87">
        <v>446289000</v>
      </c>
      <c r="P559" s="87">
        <v>157469000</v>
      </c>
      <c r="Q559" s="87">
        <v>288820000</v>
      </c>
      <c r="R559" s="87">
        <f t="shared" si="16"/>
        <v>5017806.738283392</v>
      </c>
      <c r="S559" s="87">
        <v>446289000</v>
      </c>
      <c r="T559" s="87">
        <f t="shared" si="17"/>
        <v>8679976.0968999397</v>
      </c>
      <c r="U559" s="87"/>
      <c r="V559" s="115" t="s">
        <v>1257</v>
      </c>
      <c r="W559" s="115" t="s">
        <v>1257</v>
      </c>
      <c r="X559" s="115" t="s">
        <v>772</v>
      </c>
    </row>
    <row r="560" spans="1:24">
      <c r="A560" s="157"/>
      <c r="B560" s="157">
        <v>29</v>
      </c>
      <c r="C560" s="82">
        <v>1</v>
      </c>
      <c r="D560" s="157">
        <v>5</v>
      </c>
      <c r="E560" s="157"/>
      <c r="F560" s="83" t="s">
        <v>3184</v>
      </c>
      <c r="G560" s="83">
        <v>5</v>
      </c>
      <c r="H560" s="86">
        <v>42.5</v>
      </c>
      <c r="I560" s="86">
        <v>65.28</v>
      </c>
      <c r="J560" s="86">
        <v>58.77</v>
      </c>
      <c r="K560" s="86"/>
      <c r="L560" s="117">
        <v>169.97</v>
      </c>
      <c r="M560" s="117">
        <v>294.02</v>
      </c>
      <c r="N560" s="87">
        <v>5017806.738283392</v>
      </c>
      <c r="O560" s="87">
        <v>446289000</v>
      </c>
      <c r="P560" s="87">
        <v>157469000</v>
      </c>
      <c r="Q560" s="87">
        <v>288820000</v>
      </c>
      <c r="R560" s="87">
        <f t="shared" si="16"/>
        <v>5017806.738283392</v>
      </c>
      <c r="S560" s="87">
        <v>446289000</v>
      </c>
      <c r="T560" s="87">
        <f t="shared" si="17"/>
        <v>8679976.0968999397</v>
      </c>
      <c r="U560" s="87"/>
      <c r="V560" s="115" t="s">
        <v>1257</v>
      </c>
      <c r="W560" s="115" t="s">
        <v>1257</v>
      </c>
      <c r="X560" s="115" t="s">
        <v>772</v>
      </c>
    </row>
    <row r="561" spans="1:24">
      <c r="A561" s="157"/>
      <c r="B561" s="157">
        <v>29</v>
      </c>
      <c r="C561" s="82">
        <v>1</v>
      </c>
      <c r="D561" s="157">
        <v>5</v>
      </c>
      <c r="E561" s="157"/>
      <c r="F561" s="83" t="s">
        <v>3185</v>
      </c>
      <c r="G561" s="83">
        <v>5</v>
      </c>
      <c r="H561" s="86">
        <v>42.5</v>
      </c>
      <c r="I561" s="86">
        <v>65.28</v>
      </c>
      <c r="J561" s="86">
        <v>58.77</v>
      </c>
      <c r="K561" s="86"/>
      <c r="L561" s="117">
        <v>169.97</v>
      </c>
      <c r="M561" s="117">
        <v>294.02</v>
      </c>
      <c r="N561" s="87">
        <v>4867268.8258121535</v>
      </c>
      <c r="O561" s="87">
        <v>432900000</v>
      </c>
      <c r="P561" s="87">
        <v>152745000</v>
      </c>
      <c r="Q561" s="87">
        <v>280155000</v>
      </c>
      <c r="R561" s="87">
        <f t="shared" si="16"/>
        <v>4867268.8258121535</v>
      </c>
      <c r="S561" s="87">
        <v>432900000</v>
      </c>
      <c r="T561" s="87">
        <f t="shared" si="17"/>
        <v>8419570.3957480099</v>
      </c>
      <c r="U561" s="87"/>
      <c r="V561" s="115" t="s">
        <v>1257</v>
      </c>
      <c r="W561" s="115" t="s">
        <v>1257</v>
      </c>
      <c r="X561" s="115" t="s">
        <v>772</v>
      </c>
    </row>
    <row r="562" spans="1:24">
      <c r="A562" s="157"/>
      <c r="B562" s="157">
        <v>29</v>
      </c>
      <c r="C562" s="82">
        <v>1</v>
      </c>
      <c r="D562" s="157">
        <v>5</v>
      </c>
      <c r="E562" s="157"/>
      <c r="F562" s="83" t="s">
        <v>3186</v>
      </c>
      <c r="G562" s="83">
        <v>5</v>
      </c>
      <c r="H562" s="86">
        <v>42.5</v>
      </c>
      <c r="I562" s="86">
        <v>65.28</v>
      </c>
      <c r="J562" s="86">
        <v>58.77</v>
      </c>
      <c r="K562" s="86"/>
      <c r="L562" s="117">
        <v>169.97</v>
      </c>
      <c r="M562" s="117">
        <v>294.02</v>
      </c>
      <c r="N562" s="87">
        <v>4867268.8258121535</v>
      </c>
      <c r="O562" s="87">
        <v>432900000</v>
      </c>
      <c r="P562" s="87">
        <v>152745000</v>
      </c>
      <c r="Q562" s="87">
        <v>280155000</v>
      </c>
      <c r="R562" s="87">
        <f t="shared" si="16"/>
        <v>4867268.8258121535</v>
      </c>
      <c r="S562" s="87">
        <v>432900000</v>
      </c>
      <c r="T562" s="87">
        <f t="shared" si="17"/>
        <v>8419570.3957480099</v>
      </c>
      <c r="U562" s="87"/>
      <c r="V562" s="115" t="s">
        <v>1257</v>
      </c>
      <c r="W562" s="115" t="s">
        <v>1257</v>
      </c>
      <c r="X562" s="115" t="s">
        <v>772</v>
      </c>
    </row>
    <row r="563" spans="1:24">
      <c r="A563" s="157"/>
      <c r="B563" s="157">
        <v>29</v>
      </c>
      <c r="C563" s="82">
        <v>1</v>
      </c>
      <c r="D563" s="157">
        <v>5</v>
      </c>
      <c r="E563" s="157"/>
      <c r="F563" s="83" t="s">
        <v>3187</v>
      </c>
      <c r="G563" s="83">
        <v>5</v>
      </c>
      <c r="H563" s="86">
        <v>50.17</v>
      </c>
      <c r="I563" s="86">
        <v>77.06</v>
      </c>
      <c r="J563" s="86">
        <v>69.37</v>
      </c>
      <c r="K563" s="86"/>
      <c r="L563" s="117">
        <v>200.64</v>
      </c>
      <c r="M563" s="117">
        <v>347.07</v>
      </c>
      <c r="N563" s="87">
        <v>4916215.9632931836</v>
      </c>
      <c r="O563" s="87">
        <v>516147000</v>
      </c>
      <c r="P563" s="87">
        <v>182111000</v>
      </c>
      <c r="Q563" s="87">
        <v>334036000</v>
      </c>
      <c r="R563" s="87">
        <f t="shared" si="16"/>
        <v>4916215.9632931836</v>
      </c>
      <c r="S563" s="87">
        <v>516147000</v>
      </c>
      <c r="T563" s="87">
        <f t="shared" si="17"/>
        <v>8504142.1171260234</v>
      </c>
      <c r="U563" s="87"/>
      <c r="V563" s="115" t="s">
        <v>1257</v>
      </c>
      <c r="W563" s="115" t="s">
        <v>1257</v>
      </c>
      <c r="X563" s="115" t="s">
        <v>772</v>
      </c>
    </row>
    <row r="564" spans="1:24">
      <c r="A564" s="157"/>
      <c r="B564" s="157">
        <v>29</v>
      </c>
      <c r="C564" s="82">
        <v>1</v>
      </c>
      <c r="D564" s="157">
        <v>6</v>
      </c>
      <c r="E564" s="157"/>
      <c r="F564" s="83" t="s">
        <v>3188</v>
      </c>
      <c r="G564" s="83">
        <v>5</v>
      </c>
      <c r="H564" s="86">
        <v>36.96</v>
      </c>
      <c r="I564" s="86">
        <v>56.78</v>
      </c>
      <c r="J564" s="86">
        <v>46.89</v>
      </c>
      <c r="K564" s="86"/>
      <c r="L564" s="117">
        <v>147.82</v>
      </c>
      <c r="M564" s="117">
        <v>251.49</v>
      </c>
      <c r="N564" s="87">
        <v>5179418.2704141177</v>
      </c>
      <c r="O564" s="87">
        <v>394028000</v>
      </c>
      <c r="P564" s="87">
        <v>139033000</v>
      </c>
      <c r="Q564" s="87">
        <v>254995000</v>
      </c>
      <c r="R564" s="87">
        <f t="shared" si="16"/>
        <v>5179418.2704141168</v>
      </c>
      <c r="S564" s="87">
        <v>394028000</v>
      </c>
      <c r="T564" s="87">
        <f t="shared" si="17"/>
        <v>8811878.641770035</v>
      </c>
      <c r="U564" s="87"/>
      <c r="V564" s="115" t="s">
        <v>1257</v>
      </c>
      <c r="W564" s="115" t="s">
        <v>1257</v>
      </c>
      <c r="X564" s="115" t="s">
        <v>772</v>
      </c>
    </row>
    <row r="565" spans="1:24">
      <c r="A565" s="157"/>
      <c r="B565" s="157">
        <v>29</v>
      </c>
      <c r="C565" s="82">
        <v>1</v>
      </c>
      <c r="D565" s="157">
        <v>6</v>
      </c>
      <c r="E565" s="157"/>
      <c r="F565" s="83" t="s">
        <v>3189</v>
      </c>
      <c r="G565" s="83">
        <v>5</v>
      </c>
      <c r="H565" s="86">
        <v>35.299999999999997</v>
      </c>
      <c r="I565" s="86">
        <v>54.22</v>
      </c>
      <c r="J565" s="86">
        <v>44.78</v>
      </c>
      <c r="K565" s="86"/>
      <c r="L565" s="117">
        <v>141.16999999999999</v>
      </c>
      <c r="M565" s="117">
        <v>240.17</v>
      </c>
      <c r="N565" s="87">
        <v>4974355.2862177175</v>
      </c>
      <c r="O565" s="87">
        <v>361394000</v>
      </c>
      <c r="P565" s="87">
        <v>127520000</v>
      </c>
      <c r="Q565" s="87">
        <v>233874000</v>
      </c>
      <c r="R565" s="87">
        <f t="shared" si="16"/>
        <v>4974355.2862177175</v>
      </c>
      <c r="S565" s="87">
        <v>361394000</v>
      </c>
      <c r="T565" s="87">
        <f t="shared" si="17"/>
        <v>8462781.8168938812</v>
      </c>
      <c r="U565" s="87"/>
      <c r="V565" s="115" t="s">
        <v>1257</v>
      </c>
      <c r="W565" s="115" t="s">
        <v>1257</v>
      </c>
      <c r="X565" s="115" t="s">
        <v>772</v>
      </c>
    </row>
    <row r="566" spans="1:24">
      <c r="A566" s="157"/>
      <c r="B566" s="157">
        <v>29</v>
      </c>
      <c r="C566" s="82">
        <v>1</v>
      </c>
      <c r="D566" s="157">
        <v>6</v>
      </c>
      <c r="E566" s="157"/>
      <c r="F566" s="83" t="s">
        <v>3190</v>
      </c>
      <c r="G566" s="83">
        <v>5</v>
      </c>
      <c r="H566" s="86">
        <v>30.68</v>
      </c>
      <c r="I566" s="86">
        <v>47.12</v>
      </c>
      <c r="J566" s="86">
        <v>38.92</v>
      </c>
      <c r="K566" s="86"/>
      <c r="L566" s="117">
        <v>122.69</v>
      </c>
      <c r="M566" s="117">
        <v>208.73</v>
      </c>
      <c r="N566" s="87">
        <v>4974768.7015492748</v>
      </c>
      <c r="O566" s="87">
        <v>314111000</v>
      </c>
      <c r="P566" s="87">
        <v>110840000</v>
      </c>
      <c r="Q566" s="87">
        <v>203271000</v>
      </c>
      <c r="R566" s="87">
        <f t="shared" si="16"/>
        <v>4974768.7015492758</v>
      </c>
      <c r="S566" s="87">
        <v>314111000</v>
      </c>
      <c r="T566" s="87">
        <f t="shared" si="17"/>
        <v>8463472.7449211851</v>
      </c>
      <c r="U566" s="87"/>
      <c r="V566" s="115" t="s">
        <v>1257</v>
      </c>
      <c r="W566" s="115" t="s">
        <v>1257</v>
      </c>
      <c r="X566" s="115" t="s">
        <v>772</v>
      </c>
    </row>
    <row r="567" spans="1:24">
      <c r="A567" s="157"/>
      <c r="B567" s="157">
        <v>29</v>
      </c>
      <c r="C567" s="82">
        <v>1</v>
      </c>
      <c r="D567" s="157">
        <v>6</v>
      </c>
      <c r="E567" s="157"/>
      <c r="F567" s="83" t="s">
        <v>3191</v>
      </c>
      <c r="G567" s="83">
        <v>5</v>
      </c>
      <c r="H567" s="86">
        <v>30.68</v>
      </c>
      <c r="I567" s="86">
        <v>47.12</v>
      </c>
      <c r="J567" s="86">
        <v>38.92</v>
      </c>
      <c r="K567" s="86"/>
      <c r="L567" s="117">
        <v>122.69</v>
      </c>
      <c r="M567" s="117">
        <v>208.73</v>
      </c>
      <c r="N567" s="87">
        <v>4974768.7015492748</v>
      </c>
      <c r="O567" s="87">
        <v>314111000</v>
      </c>
      <c r="P567" s="87">
        <v>110840000</v>
      </c>
      <c r="Q567" s="87">
        <v>203271000</v>
      </c>
      <c r="R567" s="87">
        <f t="shared" si="16"/>
        <v>4974768.7015492758</v>
      </c>
      <c r="S567" s="87">
        <v>314111000</v>
      </c>
      <c r="T567" s="87">
        <f t="shared" si="17"/>
        <v>8463472.7449211851</v>
      </c>
      <c r="U567" s="87"/>
      <c r="V567" s="115" t="s">
        <v>1257</v>
      </c>
      <c r="W567" s="115" t="s">
        <v>1257</v>
      </c>
      <c r="X567" s="115" t="s">
        <v>772</v>
      </c>
    </row>
    <row r="568" spans="1:24">
      <c r="A568" s="157"/>
      <c r="B568" s="157">
        <v>29</v>
      </c>
      <c r="C568" s="82">
        <v>1</v>
      </c>
      <c r="D568" s="157">
        <v>6</v>
      </c>
      <c r="E568" s="157"/>
      <c r="F568" s="83" t="s">
        <v>3192</v>
      </c>
      <c r="G568" s="83">
        <v>5</v>
      </c>
      <c r="H568" s="86">
        <v>35.299999999999997</v>
      </c>
      <c r="I568" s="86">
        <v>54.22</v>
      </c>
      <c r="J568" s="86">
        <v>44.78</v>
      </c>
      <c r="K568" s="86"/>
      <c r="L568" s="117">
        <v>141.16999999999999</v>
      </c>
      <c r="M568" s="117">
        <v>240.17</v>
      </c>
      <c r="N568" s="87">
        <v>4974355.2862177175</v>
      </c>
      <c r="O568" s="87">
        <v>361394000</v>
      </c>
      <c r="P568" s="87">
        <v>127520000</v>
      </c>
      <c r="Q568" s="87">
        <v>233874000</v>
      </c>
      <c r="R568" s="87">
        <f t="shared" si="16"/>
        <v>4974355.2862177175</v>
      </c>
      <c r="S568" s="87">
        <v>361394000</v>
      </c>
      <c r="T568" s="87">
        <f t="shared" si="17"/>
        <v>8462781.8168938812</v>
      </c>
      <c r="U568" s="87"/>
      <c r="V568" s="115" t="s">
        <v>1257</v>
      </c>
      <c r="W568" s="115" t="s">
        <v>1257</v>
      </c>
      <c r="X568" s="115" t="s">
        <v>772</v>
      </c>
    </row>
    <row r="569" spans="1:24">
      <c r="A569" s="157"/>
      <c r="B569" s="157">
        <v>29</v>
      </c>
      <c r="C569" s="82">
        <v>1</v>
      </c>
      <c r="D569" s="157">
        <v>6</v>
      </c>
      <c r="E569" s="157"/>
      <c r="F569" s="83" t="s">
        <v>3193</v>
      </c>
      <c r="G569" s="83">
        <v>5</v>
      </c>
      <c r="H569" s="86">
        <v>36.96</v>
      </c>
      <c r="I569" s="86">
        <v>56.78</v>
      </c>
      <c r="J569" s="86">
        <v>46.89</v>
      </c>
      <c r="K569" s="86"/>
      <c r="L569" s="117">
        <v>147.82</v>
      </c>
      <c r="M569" s="117">
        <v>251.49</v>
      </c>
      <c r="N569" s="87">
        <v>5048890.4312117966</v>
      </c>
      <c r="O569" s="87">
        <v>384098000</v>
      </c>
      <c r="P569" s="87">
        <v>135529000</v>
      </c>
      <c r="Q569" s="87">
        <v>248569000</v>
      </c>
      <c r="R569" s="87">
        <f t="shared" si="16"/>
        <v>5048890.4312117957</v>
      </c>
      <c r="S569" s="87">
        <v>384098000</v>
      </c>
      <c r="T569" s="87">
        <f t="shared" si="17"/>
        <v>8589808.2434410416</v>
      </c>
      <c r="U569" s="87"/>
      <c r="V569" s="115" t="s">
        <v>1257</v>
      </c>
      <c r="W569" s="115" t="s">
        <v>1257</v>
      </c>
      <c r="X569" s="115" t="s">
        <v>772</v>
      </c>
    </row>
    <row r="570" spans="1:24">
      <c r="A570" s="157"/>
      <c r="B570" s="157">
        <v>29</v>
      </c>
      <c r="C570" s="82">
        <v>1</v>
      </c>
      <c r="D570" s="157">
        <v>6</v>
      </c>
      <c r="E570" s="157"/>
      <c r="F570" s="83" t="s">
        <v>3194</v>
      </c>
      <c r="G570" s="83">
        <v>5</v>
      </c>
      <c r="H570" s="86">
        <v>43.89</v>
      </c>
      <c r="I570" s="86">
        <v>67.430000000000007</v>
      </c>
      <c r="J570" s="86">
        <v>55.69</v>
      </c>
      <c r="K570" s="86"/>
      <c r="L570" s="117">
        <v>175.55</v>
      </c>
      <c r="M570" s="117">
        <v>298.67</v>
      </c>
      <c r="N570" s="87">
        <v>4781152.365016588</v>
      </c>
      <c r="O570" s="87">
        <v>431966000</v>
      </c>
      <c r="P570" s="87">
        <v>152416000</v>
      </c>
      <c r="Q570" s="87">
        <v>279550000</v>
      </c>
      <c r="R570" s="87">
        <f t="shared" si="16"/>
        <v>4781152.365016588</v>
      </c>
      <c r="S570" s="87">
        <v>431966000</v>
      </c>
      <c r="T570" s="87">
        <f t="shared" si="17"/>
        <v>8134359.3099373626</v>
      </c>
      <c r="U570" s="87"/>
      <c r="V570" s="115" t="s">
        <v>1257</v>
      </c>
      <c r="W570" s="115" t="s">
        <v>1257</v>
      </c>
      <c r="X570" s="115" t="s">
        <v>772</v>
      </c>
    </row>
    <row r="571" spans="1:24">
      <c r="A571" s="157"/>
      <c r="B571" s="157">
        <v>29</v>
      </c>
      <c r="C571" s="82">
        <v>1</v>
      </c>
      <c r="D571" s="157">
        <v>6</v>
      </c>
      <c r="E571" s="157"/>
      <c r="F571" s="83" t="s">
        <v>3195</v>
      </c>
      <c r="G571" s="83">
        <v>5</v>
      </c>
      <c r="H571" s="86">
        <v>42.5</v>
      </c>
      <c r="I571" s="86">
        <v>65.28</v>
      </c>
      <c r="J571" s="86">
        <v>53.92</v>
      </c>
      <c r="K571" s="86"/>
      <c r="L571" s="117">
        <v>169.97</v>
      </c>
      <c r="M571" s="117">
        <v>289.17</v>
      </c>
      <c r="N571" s="87">
        <v>4781207.6570246518</v>
      </c>
      <c r="O571" s="87">
        <v>418231000</v>
      </c>
      <c r="P571" s="87">
        <v>147571000</v>
      </c>
      <c r="Q571" s="87">
        <v>270660000</v>
      </c>
      <c r="R571" s="87">
        <f t="shared" si="16"/>
        <v>4781207.6570246499</v>
      </c>
      <c r="S571" s="87">
        <v>418231000</v>
      </c>
      <c r="T571" s="87">
        <f t="shared" si="17"/>
        <v>8134269.6839549225</v>
      </c>
      <c r="U571" s="87"/>
      <c r="V571" s="115" t="s">
        <v>1257</v>
      </c>
      <c r="W571" s="115" t="s">
        <v>1257</v>
      </c>
      <c r="X571" s="115" t="s">
        <v>772</v>
      </c>
    </row>
    <row r="572" spans="1:24">
      <c r="A572" s="157"/>
      <c r="B572" s="157">
        <v>29</v>
      </c>
      <c r="C572" s="82">
        <v>1</v>
      </c>
      <c r="D572" s="157">
        <v>6</v>
      </c>
      <c r="E572" s="157"/>
      <c r="F572" s="83" t="s">
        <v>3196</v>
      </c>
      <c r="G572" s="83">
        <v>5</v>
      </c>
      <c r="H572" s="86">
        <v>42.5</v>
      </c>
      <c r="I572" s="86">
        <v>65.28</v>
      </c>
      <c r="J572" s="86">
        <v>53.92</v>
      </c>
      <c r="K572" s="86"/>
      <c r="L572" s="117">
        <v>169.97</v>
      </c>
      <c r="M572" s="117">
        <v>289.17</v>
      </c>
      <c r="N572" s="87">
        <v>4781207.6570246518</v>
      </c>
      <c r="O572" s="87">
        <v>418231000</v>
      </c>
      <c r="P572" s="87">
        <v>147571000</v>
      </c>
      <c r="Q572" s="87">
        <v>270660000</v>
      </c>
      <c r="R572" s="87">
        <f t="shared" si="16"/>
        <v>4781207.6570246499</v>
      </c>
      <c r="S572" s="87">
        <v>418231000</v>
      </c>
      <c r="T572" s="87">
        <f t="shared" si="17"/>
        <v>8134269.6839549225</v>
      </c>
      <c r="U572" s="87"/>
      <c r="V572" s="115" t="s">
        <v>1257</v>
      </c>
      <c r="W572" s="115" t="s">
        <v>1257</v>
      </c>
      <c r="X572" s="115" t="s">
        <v>772</v>
      </c>
    </row>
    <row r="573" spans="1:24">
      <c r="A573" s="157"/>
      <c r="B573" s="157">
        <v>29</v>
      </c>
      <c r="C573" s="82">
        <v>1</v>
      </c>
      <c r="D573" s="157">
        <v>6</v>
      </c>
      <c r="E573" s="157"/>
      <c r="F573" s="83" t="s">
        <v>3197</v>
      </c>
      <c r="G573" s="83">
        <v>5</v>
      </c>
      <c r="H573" s="86">
        <v>71.459999999999994</v>
      </c>
      <c r="I573" s="86">
        <v>109.77</v>
      </c>
      <c r="J573" s="86">
        <v>90.67</v>
      </c>
      <c r="K573" s="86"/>
      <c r="L573" s="117">
        <v>285.81</v>
      </c>
      <c r="M573" s="117">
        <v>486.25</v>
      </c>
      <c r="N573" s="87">
        <v>4828852.9605472824</v>
      </c>
      <c r="O573" s="87">
        <v>710279000</v>
      </c>
      <c r="P573" s="87">
        <v>250596000</v>
      </c>
      <c r="Q573" s="87">
        <v>459683000</v>
      </c>
      <c r="R573" s="87">
        <f t="shared" si="16"/>
        <v>4828852.9605472824</v>
      </c>
      <c r="S573" s="87">
        <v>710279000</v>
      </c>
      <c r="T573" s="87">
        <f t="shared" si="17"/>
        <v>8215351.9893149836</v>
      </c>
      <c r="U573" s="87"/>
      <c r="V573" s="115" t="s">
        <v>1257</v>
      </c>
      <c r="W573" s="115" t="s">
        <v>1257</v>
      </c>
      <c r="X573" s="115" t="s">
        <v>772</v>
      </c>
    </row>
    <row r="574" spans="1:24">
      <c r="A574" s="157"/>
      <c r="B574" s="157">
        <v>29</v>
      </c>
      <c r="C574" s="82">
        <v>1</v>
      </c>
      <c r="D574" s="157">
        <v>6</v>
      </c>
      <c r="E574" s="157"/>
      <c r="F574" s="83" t="s">
        <v>3198</v>
      </c>
      <c r="G574" s="83">
        <v>5</v>
      </c>
      <c r="H574" s="86">
        <v>43.89</v>
      </c>
      <c r="I574" s="86">
        <v>67.430000000000007</v>
      </c>
      <c r="J574" s="86">
        <v>55.69</v>
      </c>
      <c r="K574" s="86"/>
      <c r="L574" s="117">
        <v>175.55</v>
      </c>
      <c r="M574" s="117">
        <v>298.67</v>
      </c>
      <c r="N574" s="87">
        <v>5102909.3997161519</v>
      </c>
      <c r="O574" s="87">
        <v>461036000</v>
      </c>
      <c r="P574" s="87">
        <v>162671000</v>
      </c>
      <c r="Q574" s="87">
        <v>298365000</v>
      </c>
      <c r="R574" s="87">
        <f t="shared" si="16"/>
        <v>5102909.3997161519</v>
      </c>
      <c r="S574" s="87">
        <v>461036000</v>
      </c>
      <c r="T574" s="87">
        <f t="shared" si="17"/>
        <v>8681776.9889673777</v>
      </c>
      <c r="U574" s="87"/>
      <c r="V574" s="115" t="s">
        <v>1257</v>
      </c>
      <c r="W574" s="115" t="s">
        <v>1257</v>
      </c>
      <c r="X574" s="115" t="s">
        <v>772</v>
      </c>
    </row>
    <row r="575" spans="1:24">
      <c r="A575" s="157"/>
      <c r="B575" s="157">
        <v>29</v>
      </c>
      <c r="C575" s="82">
        <v>1</v>
      </c>
      <c r="D575" s="157">
        <v>6</v>
      </c>
      <c r="E575" s="157"/>
      <c r="F575" s="83" t="s">
        <v>3199</v>
      </c>
      <c r="G575" s="83">
        <v>5</v>
      </c>
      <c r="H575" s="86">
        <v>42.5</v>
      </c>
      <c r="I575" s="86">
        <v>65.28</v>
      </c>
      <c r="J575" s="86">
        <v>53.92</v>
      </c>
      <c r="K575" s="86"/>
      <c r="L575" s="117">
        <v>169.97</v>
      </c>
      <c r="M575" s="117">
        <v>289.17</v>
      </c>
      <c r="N575" s="87">
        <v>5102972.11426148</v>
      </c>
      <c r="O575" s="87">
        <v>446377000</v>
      </c>
      <c r="P575" s="87">
        <v>157500000</v>
      </c>
      <c r="Q575" s="87">
        <v>288877000</v>
      </c>
      <c r="R575" s="87">
        <f t="shared" si="16"/>
        <v>5102972.1142614782</v>
      </c>
      <c r="S575" s="87">
        <v>446377000</v>
      </c>
      <c r="T575" s="87">
        <f t="shared" si="17"/>
        <v>8681687.6288815178</v>
      </c>
      <c r="U575" s="87"/>
      <c r="V575" s="115" t="s">
        <v>1257</v>
      </c>
      <c r="W575" s="115" t="s">
        <v>1257</v>
      </c>
      <c r="X575" s="115" t="s">
        <v>772</v>
      </c>
    </row>
    <row r="576" spans="1:24">
      <c r="A576" s="157"/>
      <c r="B576" s="157">
        <v>29</v>
      </c>
      <c r="C576" s="82">
        <v>1</v>
      </c>
      <c r="D576" s="157">
        <v>6</v>
      </c>
      <c r="E576" s="157"/>
      <c r="F576" s="83" t="s">
        <v>3200</v>
      </c>
      <c r="G576" s="83">
        <v>5</v>
      </c>
      <c r="H576" s="86">
        <v>42.5</v>
      </c>
      <c r="I576" s="86">
        <v>65.28</v>
      </c>
      <c r="J576" s="86">
        <v>53.92</v>
      </c>
      <c r="K576" s="86"/>
      <c r="L576" s="117">
        <v>169.97</v>
      </c>
      <c r="M576" s="117">
        <v>289.17</v>
      </c>
      <c r="N576" s="87">
        <v>5102972.11426148</v>
      </c>
      <c r="O576" s="87">
        <v>446377000</v>
      </c>
      <c r="P576" s="87">
        <v>157500000</v>
      </c>
      <c r="Q576" s="87">
        <v>288877000</v>
      </c>
      <c r="R576" s="87">
        <f t="shared" si="16"/>
        <v>5102972.1142614782</v>
      </c>
      <c r="S576" s="87">
        <v>446377000</v>
      </c>
      <c r="T576" s="87">
        <f t="shared" si="17"/>
        <v>8681687.6288815178</v>
      </c>
      <c r="U576" s="87"/>
      <c r="V576" s="115" t="s">
        <v>1257</v>
      </c>
      <c r="W576" s="115" t="s">
        <v>1257</v>
      </c>
      <c r="X576" s="115" t="s">
        <v>772</v>
      </c>
    </row>
    <row r="577" spans="1:24">
      <c r="A577" s="157"/>
      <c r="B577" s="157">
        <v>29</v>
      </c>
      <c r="C577" s="82">
        <v>1</v>
      </c>
      <c r="D577" s="157">
        <v>6</v>
      </c>
      <c r="E577" s="157"/>
      <c r="F577" s="83" t="s">
        <v>3201</v>
      </c>
      <c r="G577" s="83">
        <v>5</v>
      </c>
      <c r="H577" s="86">
        <v>50.17</v>
      </c>
      <c r="I577" s="86">
        <v>77.06</v>
      </c>
      <c r="J577" s="86">
        <v>63.65</v>
      </c>
      <c r="K577" s="86"/>
      <c r="L577" s="117">
        <v>200.64</v>
      </c>
      <c r="M577" s="117">
        <v>341.35</v>
      </c>
      <c r="N577" s="87">
        <v>5153954.8244876023</v>
      </c>
      <c r="O577" s="87">
        <v>532189000</v>
      </c>
      <c r="P577" s="87">
        <v>187772000</v>
      </c>
      <c r="Q577" s="87">
        <v>344417000</v>
      </c>
      <c r="R577" s="87">
        <f t="shared" si="16"/>
        <v>5153954.8244876023</v>
      </c>
      <c r="S577" s="87">
        <v>532189000</v>
      </c>
      <c r="T577" s="87">
        <f t="shared" si="17"/>
        <v>8768453.3459870573</v>
      </c>
      <c r="U577" s="87"/>
      <c r="V577" s="115" t="s">
        <v>1257</v>
      </c>
      <c r="W577" s="115" t="s">
        <v>1257</v>
      </c>
      <c r="X577" s="115" t="s">
        <v>772</v>
      </c>
    </row>
    <row r="578" spans="1:24">
      <c r="A578" s="157"/>
      <c r="B578" s="157">
        <v>29</v>
      </c>
      <c r="C578" s="82">
        <v>1</v>
      </c>
      <c r="D578" s="157">
        <v>7</v>
      </c>
      <c r="E578" s="157"/>
      <c r="F578" s="83" t="s">
        <v>3202</v>
      </c>
      <c r="G578" s="83">
        <v>5</v>
      </c>
      <c r="H578" s="86">
        <v>36.96</v>
      </c>
      <c r="I578" s="86">
        <v>56.78</v>
      </c>
      <c r="J578" s="86">
        <v>46.89</v>
      </c>
      <c r="K578" s="86"/>
      <c r="L578" s="117">
        <v>147.82</v>
      </c>
      <c r="M578" s="117">
        <v>251.49</v>
      </c>
      <c r="N578" s="87">
        <v>5231747.7092725709</v>
      </c>
      <c r="O578" s="87">
        <v>398009000</v>
      </c>
      <c r="P578" s="87">
        <v>140437000</v>
      </c>
      <c r="Q578" s="87">
        <v>257572000</v>
      </c>
      <c r="R578" s="87">
        <f t="shared" si="16"/>
        <v>5231747.70927257</v>
      </c>
      <c r="S578" s="87">
        <v>398009000</v>
      </c>
      <c r="T578" s="87">
        <f t="shared" si="17"/>
        <v>8900908.0733659789</v>
      </c>
      <c r="U578" s="87"/>
      <c r="V578" s="115" t="s">
        <v>1257</v>
      </c>
      <c r="W578" s="115" t="s">
        <v>1257</v>
      </c>
      <c r="X578" s="115" t="s">
        <v>772</v>
      </c>
    </row>
    <row r="579" spans="1:24">
      <c r="A579" s="157"/>
      <c r="B579" s="157">
        <v>29</v>
      </c>
      <c r="C579" s="82">
        <v>1</v>
      </c>
      <c r="D579" s="157">
        <v>7</v>
      </c>
      <c r="E579" s="157"/>
      <c r="F579" s="83" t="s">
        <v>3203</v>
      </c>
      <c r="G579" s="83">
        <v>5</v>
      </c>
      <c r="H579" s="86">
        <v>35.299999999999997</v>
      </c>
      <c r="I579" s="86">
        <v>54.22</v>
      </c>
      <c r="J579" s="86">
        <v>44.78</v>
      </c>
      <c r="K579" s="86"/>
      <c r="L579" s="117">
        <v>141.16999999999999</v>
      </c>
      <c r="M579" s="117">
        <v>240.17</v>
      </c>
      <c r="N579" s="87">
        <v>5179994.7488985946</v>
      </c>
      <c r="O579" s="87">
        <v>376334000</v>
      </c>
      <c r="P579" s="87">
        <v>132791000</v>
      </c>
      <c r="Q579" s="87">
        <v>243543000</v>
      </c>
      <c r="R579" s="87">
        <f t="shared" ref="R579:R642" si="18">S579/(M579*0.3025)</f>
        <v>5179994.7488985946</v>
      </c>
      <c r="S579" s="87">
        <v>376334000</v>
      </c>
      <c r="T579" s="87">
        <f t="shared" ref="T579:T642" si="19">S579/(L579*0.3025)</f>
        <v>8812632.5624635201</v>
      </c>
      <c r="U579" s="87"/>
      <c r="V579" s="115" t="s">
        <v>1257</v>
      </c>
      <c r="W579" s="115" t="s">
        <v>1257</v>
      </c>
      <c r="X579" s="115" t="s">
        <v>772</v>
      </c>
    </row>
    <row r="580" spans="1:24">
      <c r="A580" s="157"/>
      <c r="B580" s="157">
        <v>29</v>
      </c>
      <c r="C580" s="82">
        <v>1</v>
      </c>
      <c r="D580" s="157">
        <v>7</v>
      </c>
      <c r="E580" s="157"/>
      <c r="F580" s="83" t="s">
        <v>3204</v>
      </c>
      <c r="G580" s="83">
        <v>5</v>
      </c>
      <c r="H580" s="86">
        <v>30.68</v>
      </c>
      <c r="I580" s="86">
        <v>47.12</v>
      </c>
      <c r="J580" s="86">
        <v>38.92</v>
      </c>
      <c r="K580" s="86"/>
      <c r="L580" s="117">
        <v>122.69</v>
      </c>
      <c r="M580" s="117">
        <v>208.73</v>
      </c>
      <c r="N580" s="87">
        <v>5180404.2788481144</v>
      </c>
      <c r="O580" s="87">
        <v>327095000</v>
      </c>
      <c r="P580" s="87">
        <v>115421000</v>
      </c>
      <c r="Q580" s="87">
        <v>211674000</v>
      </c>
      <c r="R580" s="87">
        <f t="shared" si="18"/>
        <v>5180404.2788481154</v>
      </c>
      <c r="S580" s="87">
        <v>327095000</v>
      </c>
      <c r="T580" s="87">
        <f t="shared" si="19"/>
        <v>8813316.3674624432</v>
      </c>
      <c r="U580" s="87"/>
      <c r="V580" s="115" t="s">
        <v>1257</v>
      </c>
      <c r="W580" s="115" t="s">
        <v>1257</v>
      </c>
      <c r="X580" s="115" t="s">
        <v>772</v>
      </c>
    </row>
    <row r="581" spans="1:24">
      <c r="A581" s="157"/>
      <c r="B581" s="157">
        <v>29</v>
      </c>
      <c r="C581" s="82">
        <v>1</v>
      </c>
      <c r="D581" s="157">
        <v>7</v>
      </c>
      <c r="E581" s="157"/>
      <c r="F581" s="83" t="s">
        <v>3205</v>
      </c>
      <c r="G581" s="83">
        <v>5</v>
      </c>
      <c r="H581" s="86">
        <v>30.68</v>
      </c>
      <c r="I581" s="86">
        <v>47.12</v>
      </c>
      <c r="J581" s="86">
        <v>38.92</v>
      </c>
      <c r="K581" s="86"/>
      <c r="L581" s="117">
        <v>122.69</v>
      </c>
      <c r="M581" s="117">
        <v>208.73</v>
      </c>
      <c r="N581" s="87">
        <v>5180404.2788481144</v>
      </c>
      <c r="O581" s="87">
        <v>327095000</v>
      </c>
      <c r="P581" s="87">
        <v>115421000</v>
      </c>
      <c r="Q581" s="87">
        <v>211674000</v>
      </c>
      <c r="R581" s="87">
        <f t="shared" si="18"/>
        <v>5180404.2788481154</v>
      </c>
      <c r="S581" s="87">
        <v>327095000</v>
      </c>
      <c r="T581" s="87">
        <f t="shared" si="19"/>
        <v>8813316.3674624432</v>
      </c>
      <c r="U581" s="87"/>
      <c r="V581" s="115" t="s">
        <v>1257</v>
      </c>
      <c r="W581" s="115" t="s">
        <v>1257</v>
      </c>
      <c r="X581" s="115" t="s">
        <v>772</v>
      </c>
    </row>
    <row r="582" spans="1:24">
      <c r="A582" s="157"/>
      <c r="B582" s="157">
        <v>29</v>
      </c>
      <c r="C582" s="82">
        <v>1</v>
      </c>
      <c r="D582" s="157">
        <v>7</v>
      </c>
      <c r="E582" s="157"/>
      <c r="F582" s="83" t="s">
        <v>3206</v>
      </c>
      <c r="G582" s="83">
        <v>5</v>
      </c>
      <c r="H582" s="86">
        <v>35.299999999999997</v>
      </c>
      <c r="I582" s="86">
        <v>54.22</v>
      </c>
      <c r="J582" s="86">
        <v>44.78</v>
      </c>
      <c r="K582" s="86"/>
      <c r="L582" s="117">
        <v>141.16999999999999</v>
      </c>
      <c r="M582" s="117">
        <v>240.17</v>
      </c>
      <c r="N582" s="87">
        <v>5179994.7488985946</v>
      </c>
      <c r="O582" s="87">
        <v>376334000</v>
      </c>
      <c r="P582" s="87">
        <v>132791000</v>
      </c>
      <c r="Q582" s="87">
        <v>243543000</v>
      </c>
      <c r="R582" s="87">
        <f t="shared" si="18"/>
        <v>5179994.7488985946</v>
      </c>
      <c r="S582" s="87">
        <v>376334000</v>
      </c>
      <c r="T582" s="87">
        <f t="shared" si="19"/>
        <v>8812632.5624635201</v>
      </c>
      <c r="U582" s="87"/>
      <c r="V582" s="115" t="s">
        <v>1257</v>
      </c>
      <c r="W582" s="115" t="s">
        <v>1257</v>
      </c>
      <c r="X582" s="115" t="s">
        <v>772</v>
      </c>
    </row>
    <row r="583" spans="1:24">
      <c r="A583" s="157"/>
      <c r="B583" s="157">
        <v>29</v>
      </c>
      <c r="C583" s="82">
        <v>1</v>
      </c>
      <c r="D583" s="157">
        <v>7</v>
      </c>
      <c r="E583" s="157"/>
      <c r="F583" s="83" t="s">
        <v>3207</v>
      </c>
      <c r="G583" s="83">
        <v>5</v>
      </c>
      <c r="H583" s="86">
        <v>36.96</v>
      </c>
      <c r="I583" s="86">
        <v>56.78</v>
      </c>
      <c r="J583" s="86">
        <v>46.89</v>
      </c>
      <c r="K583" s="86"/>
      <c r="L583" s="117">
        <v>147.82</v>
      </c>
      <c r="M583" s="117">
        <v>251.49</v>
      </c>
      <c r="N583" s="87">
        <v>5257642.9603529908</v>
      </c>
      <c r="O583" s="87">
        <v>399979000</v>
      </c>
      <c r="P583" s="87">
        <v>141132000</v>
      </c>
      <c r="Q583" s="87">
        <v>258847000</v>
      </c>
      <c r="R583" s="87">
        <f t="shared" si="18"/>
        <v>5257642.9603529898</v>
      </c>
      <c r="S583" s="87">
        <v>399979000</v>
      </c>
      <c r="T583" s="87">
        <f t="shared" si="19"/>
        <v>8944964.3356729392</v>
      </c>
      <c r="U583" s="87"/>
      <c r="V583" s="115" t="s">
        <v>1257</v>
      </c>
      <c r="W583" s="115" t="s">
        <v>1257</v>
      </c>
      <c r="X583" s="115" t="s">
        <v>772</v>
      </c>
    </row>
    <row r="584" spans="1:24">
      <c r="A584" s="157"/>
      <c r="B584" s="157">
        <v>29</v>
      </c>
      <c r="C584" s="82">
        <v>1</v>
      </c>
      <c r="D584" s="157">
        <v>7</v>
      </c>
      <c r="E584" s="157"/>
      <c r="F584" s="83" t="s">
        <v>3208</v>
      </c>
      <c r="G584" s="83">
        <v>5</v>
      </c>
      <c r="H584" s="86">
        <v>43.89</v>
      </c>
      <c r="I584" s="86">
        <v>67.430000000000007</v>
      </c>
      <c r="J584" s="86">
        <v>55.69</v>
      </c>
      <c r="K584" s="86"/>
      <c r="L584" s="117">
        <v>175.55</v>
      </c>
      <c r="M584" s="117">
        <v>298.67</v>
      </c>
      <c r="N584" s="87">
        <v>4829421.4543982456</v>
      </c>
      <c r="O584" s="87">
        <v>436327000</v>
      </c>
      <c r="P584" s="87">
        <v>153955000</v>
      </c>
      <c r="Q584" s="87">
        <v>282372000</v>
      </c>
      <c r="R584" s="87">
        <f t="shared" si="18"/>
        <v>4829421.4543982456</v>
      </c>
      <c r="S584" s="87">
        <v>436327000</v>
      </c>
      <c r="T584" s="87">
        <f t="shared" si="19"/>
        <v>8216481.3773006201</v>
      </c>
      <c r="U584" s="87"/>
      <c r="V584" s="115" t="s">
        <v>1257</v>
      </c>
      <c r="W584" s="115" t="s">
        <v>1257</v>
      </c>
      <c r="X584" s="115" t="s">
        <v>772</v>
      </c>
    </row>
    <row r="585" spans="1:24">
      <c r="A585" s="157"/>
      <c r="B585" s="157">
        <v>29</v>
      </c>
      <c r="C585" s="82">
        <v>1</v>
      </c>
      <c r="D585" s="157">
        <v>7</v>
      </c>
      <c r="E585" s="157"/>
      <c r="F585" s="83" t="s">
        <v>3209</v>
      </c>
      <c r="G585" s="83">
        <v>5</v>
      </c>
      <c r="H585" s="86">
        <v>42.5</v>
      </c>
      <c r="I585" s="86">
        <v>65.28</v>
      </c>
      <c r="J585" s="86">
        <v>53.92</v>
      </c>
      <c r="K585" s="86"/>
      <c r="L585" s="117">
        <v>169.97</v>
      </c>
      <c r="M585" s="117">
        <v>289.17</v>
      </c>
      <c r="N585" s="87">
        <v>4829473.4688079916</v>
      </c>
      <c r="O585" s="87">
        <v>422453000</v>
      </c>
      <c r="P585" s="87">
        <v>149060000</v>
      </c>
      <c r="Q585" s="87">
        <v>273393000</v>
      </c>
      <c r="R585" s="87">
        <f t="shared" si="18"/>
        <v>4829473.4688079897</v>
      </c>
      <c r="S585" s="87">
        <v>422453000</v>
      </c>
      <c r="T585" s="87">
        <f t="shared" si="19"/>
        <v>8216384.3206166178</v>
      </c>
      <c r="U585" s="87"/>
      <c r="V585" s="115" t="s">
        <v>1257</v>
      </c>
      <c r="W585" s="115" t="s">
        <v>1257</v>
      </c>
      <c r="X585" s="115" t="s">
        <v>772</v>
      </c>
    </row>
    <row r="586" spans="1:24">
      <c r="A586" s="157"/>
      <c r="B586" s="157">
        <v>29</v>
      </c>
      <c r="C586" s="82">
        <v>1</v>
      </c>
      <c r="D586" s="157">
        <v>7</v>
      </c>
      <c r="E586" s="157"/>
      <c r="F586" s="83" t="s">
        <v>3210</v>
      </c>
      <c r="G586" s="83">
        <v>5</v>
      </c>
      <c r="H586" s="86">
        <v>42.5</v>
      </c>
      <c r="I586" s="86">
        <v>65.28</v>
      </c>
      <c r="J586" s="86">
        <v>53.92</v>
      </c>
      <c r="K586" s="86"/>
      <c r="L586" s="117">
        <v>169.97</v>
      </c>
      <c r="M586" s="117">
        <v>289.17</v>
      </c>
      <c r="N586" s="87">
        <v>4829473.4688079916</v>
      </c>
      <c r="O586" s="87">
        <v>422453000</v>
      </c>
      <c r="P586" s="87">
        <v>149060000</v>
      </c>
      <c r="Q586" s="87">
        <v>273393000</v>
      </c>
      <c r="R586" s="87">
        <f t="shared" si="18"/>
        <v>4829473.4688079897</v>
      </c>
      <c r="S586" s="87">
        <v>422453000</v>
      </c>
      <c r="T586" s="87">
        <f t="shared" si="19"/>
        <v>8216384.3206166178</v>
      </c>
      <c r="U586" s="87"/>
      <c r="V586" s="115" t="s">
        <v>1257</v>
      </c>
      <c r="W586" s="115" t="s">
        <v>1257</v>
      </c>
      <c r="X586" s="115" t="s">
        <v>772</v>
      </c>
    </row>
    <row r="587" spans="1:24">
      <c r="A587" s="157"/>
      <c r="B587" s="157">
        <v>29</v>
      </c>
      <c r="C587" s="82">
        <v>1</v>
      </c>
      <c r="D587" s="157">
        <v>7</v>
      </c>
      <c r="E587" s="157"/>
      <c r="F587" s="83" t="s">
        <v>3211</v>
      </c>
      <c r="G587" s="83">
        <v>5</v>
      </c>
      <c r="H587" s="86">
        <v>71.459999999999994</v>
      </c>
      <c r="I587" s="86">
        <v>109.77</v>
      </c>
      <c r="J587" s="86">
        <v>90.67</v>
      </c>
      <c r="K587" s="86"/>
      <c r="L587" s="117">
        <v>285.81</v>
      </c>
      <c r="M587" s="117">
        <v>486.25</v>
      </c>
      <c r="N587" s="87">
        <v>4877618.8149312716</v>
      </c>
      <c r="O587" s="87">
        <v>717452000</v>
      </c>
      <c r="P587" s="87">
        <v>253126000</v>
      </c>
      <c r="Q587" s="87">
        <v>464326000</v>
      </c>
      <c r="R587" s="87">
        <f t="shared" si="18"/>
        <v>4877618.8149312716</v>
      </c>
      <c r="S587" s="87">
        <v>717452000</v>
      </c>
      <c r="T587" s="87">
        <f t="shared" si="19"/>
        <v>8298317.5842704261</v>
      </c>
      <c r="U587" s="87"/>
      <c r="V587" s="115" t="s">
        <v>1257</v>
      </c>
      <c r="W587" s="115" t="s">
        <v>1257</v>
      </c>
      <c r="X587" s="115" t="s">
        <v>772</v>
      </c>
    </row>
    <row r="588" spans="1:24">
      <c r="A588" s="157"/>
      <c r="B588" s="157">
        <v>29</v>
      </c>
      <c r="C588" s="82">
        <v>1</v>
      </c>
      <c r="D588" s="157">
        <v>7</v>
      </c>
      <c r="E588" s="157"/>
      <c r="F588" s="83" t="s">
        <v>3212</v>
      </c>
      <c r="G588" s="83">
        <v>5</v>
      </c>
      <c r="H588" s="86">
        <v>43.89</v>
      </c>
      <c r="I588" s="86">
        <v>67.430000000000007</v>
      </c>
      <c r="J588" s="86">
        <v>55.69</v>
      </c>
      <c r="K588" s="86"/>
      <c r="L588" s="117">
        <v>175.55</v>
      </c>
      <c r="M588" s="117">
        <v>298.67</v>
      </c>
      <c r="N588" s="87">
        <v>5154443.6533646276</v>
      </c>
      <c r="O588" s="87">
        <v>465692000</v>
      </c>
      <c r="P588" s="87">
        <v>164314000</v>
      </c>
      <c r="Q588" s="87">
        <v>301378000</v>
      </c>
      <c r="R588" s="87">
        <f t="shared" si="18"/>
        <v>5154443.6533646276</v>
      </c>
      <c r="S588" s="87">
        <v>465692000</v>
      </c>
      <c r="T588" s="87">
        <f t="shared" si="19"/>
        <v>8769454.2064962294</v>
      </c>
      <c r="U588" s="87"/>
      <c r="V588" s="115" t="s">
        <v>1257</v>
      </c>
      <c r="W588" s="115" t="s">
        <v>1257</v>
      </c>
      <c r="X588" s="115" t="s">
        <v>772</v>
      </c>
    </row>
    <row r="589" spans="1:24">
      <c r="A589" s="157"/>
      <c r="B589" s="157">
        <v>29</v>
      </c>
      <c r="C589" s="82">
        <v>1</v>
      </c>
      <c r="D589" s="157">
        <v>7</v>
      </c>
      <c r="E589" s="157"/>
      <c r="F589" s="83" t="s">
        <v>3213</v>
      </c>
      <c r="G589" s="83">
        <v>5</v>
      </c>
      <c r="H589" s="86">
        <v>42.5</v>
      </c>
      <c r="I589" s="86">
        <v>65.28</v>
      </c>
      <c r="J589" s="86">
        <v>53.92</v>
      </c>
      <c r="K589" s="86"/>
      <c r="L589" s="117">
        <v>169.97</v>
      </c>
      <c r="M589" s="117">
        <v>289.17</v>
      </c>
      <c r="N589" s="87">
        <v>5154496.0398198674</v>
      </c>
      <c r="O589" s="87">
        <v>450884000</v>
      </c>
      <c r="P589" s="87">
        <v>159090000</v>
      </c>
      <c r="Q589" s="87">
        <v>291794000</v>
      </c>
      <c r="R589" s="87">
        <f t="shared" si="18"/>
        <v>5154496.0398198655</v>
      </c>
      <c r="S589" s="87">
        <v>450884000</v>
      </c>
      <c r="T589" s="87">
        <f t="shared" si="19"/>
        <v>8769345.295256285</v>
      </c>
      <c r="U589" s="87"/>
      <c r="V589" s="115" t="s">
        <v>1257</v>
      </c>
      <c r="W589" s="115" t="s">
        <v>1257</v>
      </c>
      <c r="X589" s="115" t="s">
        <v>772</v>
      </c>
    </row>
    <row r="590" spans="1:24">
      <c r="A590" s="157"/>
      <c r="B590" s="157">
        <v>29</v>
      </c>
      <c r="C590" s="82">
        <v>1</v>
      </c>
      <c r="D590" s="157">
        <v>7</v>
      </c>
      <c r="E590" s="157"/>
      <c r="F590" s="83" t="s">
        <v>3214</v>
      </c>
      <c r="G590" s="83">
        <v>5</v>
      </c>
      <c r="H590" s="86">
        <v>42.5</v>
      </c>
      <c r="I590" s="86">
        <v>65.28</v>
      </c>
      <c r="J590" s="86">
        <v>53.92</v>
      </c>
      <c r="K590" s="86"/>
      <c r="L590" s="117">
        <v>169.97</v>
      </c>
      <c r="M590" s="117">
        <v>289.17</v>
      </c>
      <c r="N590" s="87">
        <v>5154496.0398198674</v>
      </c>
      <c r="O590" s="87">
        <v>450884000</v>
      </c>
      <c r="P590" s="87">
        <v>159090000</v>
      </c>
      <c r="Q590" s="87">
        <v>291794000</v>
      </c>
      <c r="R590" s="87">
        <f t="shared" si="18"/>
        <v>5154496.0398198655</v>
      </c>
      <c r="S590" s="87">
        <v>450884000</v>
      </c>
      <c r="T590" s="87">
        <f t="shared" si="19"/>
        <v>8769345.295256285</v>
      </c>
      <c r="U590" s="87"/>
      <c r="V590" s="115" t="s">
        <v>1257</v>
      </c>
      <c r="W590" s="115" t="s">
        <v>1257</v>
      </c>
      <c r="X590" s="115" t="s">
        <v>772</v>
      </c>
    </row>
    <row r="591" spans="1:24">
      <c r="A591" s="157"/>
      <c r="B591" s="157">
        <v>29</v>
      </c>
      <c r="C591" s="82">
        <v>1</v>
      </c>
      <c r="D591" s="157">
        <v>7</v>
      </c>
      <c r="E591" s="157"/>
      <c r="F591" s="83" t="s">
        <v>3215</v>
      </c>
      <c r="G591" s="83">
        <v>5</v>
      </c>
      <c r="H591" s="86">
        <v>50.17</v>
      </c>
      <c r="I591" s="86">
        <v>77.06</v>
      </c>
      <c r="J591" s="86">
        <v>63.65</v>
      </c>
      <c r="K591" s="86"/>
      <c r="L591" s="117">
        <v>200.64</v>
      </c>
      <c r="M591" s="117">
        <v>341.35</v>
      </c>
      <c r="N591" s="87">
        <v>5206037.76691237</v>
      </c>
      <c r="O591" s="87">
        <v>537567000</v>
      </c>
      <c r="P591" s="87">
        <v>189669000</v>
      </c>
      <c r="Q591" s="87">
        <v>347898000</v>
      </c>
      <c r="R591" s="87">
        <f t="shared" si="18"/>
        <v>5206037.7669123691</v>
      </c>
      <c r="S591" s="87">
        <v>537567000</v>
      </c>
      <c r="T591" s="87">
        <f t="shared" si="19"/>
        <v>8857062.3591284752</v>
      </c>
      <c r="U591" s="87"/>
      <c r="V591" s="115" t="s">
        <v>1257</v>
      </c>
      <c r="W591" s="115" t="s">
        <v>1257</v>
      </c>
      <c r="X591" s="115" t="s">
        <v>772</v>
      </c>
    </row>
    <row r="592" spans="1:24">
      <c r="A592" s="157"/>
      <c r="B592" s="157">
        <v>29</v>
      </c>
      <c r="C592" s="82">
        <v>1</v>
      </c>
      <c r="D592" s="157">
        <v>8</v>
      </c>
      <c r="E592" s="157"/>
      <c r="F592" s="83" t="s">
        <v>3216</v>
      </c>
      <c r="G592" s="83">
        <v>5</v>
      </c>
      <c r="H592" s="86">
        <v>36.96</v>
      </c>
      <c r="I592" s="86">
        <v>56.78</v>
      </c>
      <c r="J592" s="86">
        <v>46.89</v>
      </c>
      <c r="K592" s="86"/>
      <c r="L592" s="117">
        <v>147.82</v>
      </c>
      <c r="M592" s="117">
        <v>251.49</v>
      </c>
      <c r="N592" s="87">
        <v>5284037.713738516</v>
      </c>
      <c r="O592" s="87">
        <v>401987000</v>
      </c>
      <c r="P592" s="87">
        <v>141841000</v>
      </c>
      <c r="Q592" s="87">
        <v>260146000</v>
      </c>
      <c r="R592" s="87">
        <f t="shared" si="18"/>
        <v>5284037.713738515</v>
      </c>
      <c r="S592" s="87">
        <v>401987000</v>
      </c>
      <c r="T592" s="87">
        <f t="shared" si="19"/>
        <v>8989870.41420714</v>
      </c>
      <c r="U592" s="87"/>
      <c r="V592" s="115" t="s">
        <v>1257</v>
      </c>
      <c r="W592" s="115" t="s">
        <v>1257</v>
      </c>
      <c r="X592" s="115" t="s">
        <v>772</v>
      </c>
    </row>
    <row r="593" spans="1:24">
      <c r="A593" s="157"/>
      <c r="B593" s="157">
        <v>29</v>
      </c>
      <c r="C593" s="82">
        <v>1</v>
      </c>
      <c r="D593" s="157">
        <v>8</v>
      </c>
      <c r="E593" s="157"/>
      <c r="F593" s="83" t="s">
        <v>3217</v>
      </c>
      <c r="G593" s="83">
        <v>5</v>
      </c>
      <c r="H593" s="86">
        <v>35.299999999999997</v>
      </c>
      <c r="I593" s="86">
        <v>54.22</v>
      </c>
      <c r="J593" s="86">
        <v>44.78</v>
      </c>
      <c r="K593" s="86"/>
      <c r="L593" s="117">
        <v>141.16999999999999</v>
      </c>
      <c r="M593" s="117">
        <v>240.17</v>
      </c>
      <c r="N593" s="87">
        <v>5231831.3095716992</v>
      </c>
      <c r="O593" s="87">
        <v>380100000</v>
      </c>
      <c r="P593" s="87">
        <v>134120000</v>
      </c>
      <c r="Q593" s="87">
        <v>245980000</v>
      </c>
      <c r="R593" s="87">
        <f t="shared" si="18"/>
        <v>5231831.3095716992</v>
      </c>
      <c r="S593" s="87">
        <v>380100000</v>
      </c>
      <c r="T593" s="87">
        <f t="shared" si="19"/>
        <v>8900821.1774444617</v>
      </c>
      <c r="U593" s="87"/>
      <c r="V593" s="115" t="s">
        <v>1257</v>
      </c>
      <c r="W593" s="115" t="s">
        <v>1257</v>
      </c>
      <c r="X593" s="115" t="s">
        <v>772</v>
      </c>
    </row>
    <row r="594" spans="1:24">
      <c r="A594" s="157"/>
      <c r="B594" s="157">
        <v>29</v>
      </c>
      <c r="C594" s="82">
        <v>1</v>
      </c>
      <c r="D594" s="157">
        <v>8</v>
      </c>
      <c r="E594" s="157"/>
      <c r="F594" s="83" t="s">
        <v>3218</v>
      </c>
      <c r="G594" s="83">
        <v>5</v>
      </c>
      <c r="H594" s="86">
        <v>30.68</v>
      </c>
      <c r="I594" s="86">
        <v>47.12</v>
      </c>
      <c r="J594" s="86">
        <v>38.92</v>
      </c>
      <c r="K594" s="86"/>
      <c r="L594" s="117">
        <v>122.69</v>
      </c>
      <c r="M594" s="117">
        <v>208.73</v>
      </c>
      <c r="N594" s="87">
        <v>5232240.7887448408</v>
      </c>
      <c r="O594" s="87">
        <v>330368000</v>
      </c>
      <c r="P594" s="87">
        <v>116575000</v>
      </c>
      <c r="Q594" s="87">
        <v>213793000</v>
      </c>
      <c r="R594" s="87">
        <f t="shared" si="18"/>
        <v>5232240.7887448417</v>
      </c>
      <c r="S594" s="87">
        <v>330368000</v>
      </c>
      <c r="T594" s="87">
        <f t="shared" si="19"/>
        <v>8901504.7667675521</v>
      </c>
      <c r="U594" s="87"/>
      <c r="V594" s="115" t="s">
        <v>1257</v>
      </c>
      <c r="W594" s="115" t="s">
        <v>1257</v>
      </c>
      <c r="X594" s="115" t="s">
        <v>772</v>
      </c>
    </row>
    <row r="595" spans="1:24">
      <c r="A595" s="157"/>
      <c r="B595" s="157">
        <v>29</v>
      </c>
      <c r="C595" s="82">
        <v>1</v>
      </c>
      <c r="D595" s="157">
        <v>8</v>
      </c>
      <c r="E595" s="157"/>
      <c r="F595" s="83" t="s">
        <v>3219</v>
      </c>
      <c r="G595" s="83">
        <v>5</v>
      </c>
      <c r="H595" s="86">
        <v>30.68</v>
      </c>
      <c r="I595" s="86">
        <v>47.12</v>
      </c>
      <c r="J595" s="86">
        <v>38.92</v>
      </c>
      <c r="K595" s="86"/>
      <c r="L595" s="117">
        <v>122.69</v>
      </c>
      <c r="M595" s="117">
        <v>208.73</v>
      </c>
      <c r="N595" s="87">
        <v>5232240.7887448408</v>
      </c>
      <c r="O595" s="87">
        <v>330368000</v>
      </c>
      <c r="P595" s="87">
        <v>116575000</v>
      </c>
      <c r="Q595" s="87">
        <v>213793000</v>
      </c>
      <c r="R595" s="87">
        <f t="shared" si="18"/>
        <v>5232240.7887448417</v>
      </c>
      <c r="S595" s="87">
        <v>330368000</v>
      </c>
      <c r="T595" s="87">
        <f t="shared" si="19"/>
        <v>8901504.7667675521</v>
      </c>
      <c r="U595" s="87"/>
      <c r="V595" s="115" t="s">
        <v>1257</v>
      </c>
      <c r="W595" s="115" t="s">
        <v>1257</v>
      </c>
      <c r="X595" s="115" t="s">
        <v>772</v>
      </c>
    </row>
    <row r="596" spans="1:24">
      <c r="A596" s="157"/>
      <c r="B596" s="157">
        <v>29</v>
      </c>
      <c r="C596" s="82">
        <v>1</v>
      </c>
      <c r="D596" s="157">
        <v>8</v>
      </c>
      <c r="E596" s="157"/>
      <c r="F596" s="83" t="s">
        <v>3220</v>
      </c>
      <c r="G596" s="83">
        <v>5</v>
      </c>
      <c r="H596" s="86">
        <v>35.299999999999997</v>
      </c>
      <c r="I596" s="86">
        <v>54.22</v>
      </c>
      <c r="J596" s="86">
        <v>44.78</v>
      </c>
      <c r="K596" s="86"/>
      <c r="L596" s="117">
        <v>141.16999999999999</v>
      </c>
      <c r="M596" s="117">
        <v>240.17</v>
      </c>
      <c r="N596" s="87">
        <v>5231831.3095716992</v>
      </c>
      <c r="O596" s="87">
        <v>380100000</v>
      </c>
      <c r="P596" s="87">
        <v>134120000</v>
      </c>
      <c r="Q596" s="87">
        <v>245980000</v>
      </c>
      <c r="R596" s="87">
        <f t="shared" si="18"/>
        <v>5231831.3095716992</v>
      </c>
      <c r="S596" s="87">
        <v>380100000</v>
      </c>
      <c r="T596" s="87">
        <f t="shared" si="19"/>
        <v>8900821.1774444617</v>
      </c>
      <c r="U596" s="87"/>
      <c r="V596" s="115" t="s">
        <v>1257</v>
      </c>
      <c r="W596" s="115" t="s">
        <v>1257</v>
      </c>
      <c r="X596" s="115" t="s">
        <v>772</v>
      </c>
    </row>
    <row r="597" spans="1:24">
      <c r="A597" s="157"/>
      <c r="B597" s="157">
        <v>29</v>
      </c>
      <c r="C597" s="82">
        <v>1</v>
      </c>
      <c r="D597" s="157">
        <v>8</v>
      </c>
      <c r="E597" s="157"/>
      <c r="F597" s="83" t="s">
        <v>3221</v>
      </c>
      <c r="G597" s="83">
        <v>5</v>
      </c>
      <c r="H597" s="86">
        <v>36.96</v>
      </c>
      <c r="I597" s="86">
        <v>56.78</v>
      </c>
      <c r="J597" s="86">
        <v>46.89</v>
      </c>
      <c r="K597" s="86"/>
      <c r="L597" s="117">
        <v>147.82</v>
      </c>
      <c r="M597" s="117">
        <v>251.49</v>
      </c>
      <c r="N597" s="87">
        <v>5310182.7159714885</v>
      </c>
      <c r="O597" s="87">
        <v>403976000</v>
      </c>
      <c r="P597" s="87">
        <v>142543000</v>
      </c>
      <c r="Q597" s="87">
        <v>261433000</v>
      </c>
      <c r="R597" s="87">
        <f t="shared" si="18"/>
        <v>5310182.7159714876</v>
      </c>
      <c r="S597" s="87">
        <v>403976000</v>
      </c>
      <c r="T597" s="87">
        <f t="shared" si="19"/>
        <v>9034351.5846277196</v>
      </c>
      <c r="U597" s="87"/>
      <c r="V597" s="115" t="s">
        <v>1257</v>
      </c>
      <c r="W597" s="115" t="s">
        <v>1257</v>
      </c>
      <c r="X597" s="115" t="s">
        <v>772</v>
      </c>
    </row>
    <row r="598" spans="1:24">
      <c r="A598" s="157"/>
      <c r="B598" s="157">
        <v>29</v>
      </c>
      <c r="C598" s="82">
        <v>1</v>
      </c>
      <c r="D598" s="157">
        <v>8</v>
      </c>
      <c r="E598" s="157"/>
      <c r="F598" s="83" t="s">
        <v>3222</v>
      </c>
      <c r="G598" s="83">
        <v>5</v>
      </c>
      <c r="H598" s="86">
        <v>43.89</v>
      </c>
      <c r="I598" s="86">
        <v>67.430000000000007</v>
      </c>
      <c r="J598" s="86">
        <v>55.69</v>
      </c>
      <c r="K598" s="86"/>
      <c r="L598" s="117">
        <v>175.55</v>
      </c>
      <c r="M598" s="117">
        <v>298.67</v>
      </c>
      <c r="N598" s="87">
        <v>4877734.8171936916</v>
      </c>
      <c r="O598" s="87">
        <v>440692000</v>
      </c>
      <c r="P598" s="87">
        <v>155495000</v>
      </c>
      <c r="Q598" s="87">
        <v>285197000</v>
      </c>
      <c r="R598" s="87">
        <f t="shared" si="18"/>
        <v>4877734.8171936916</v>
      </c>
      <c r="S598" s="87">
        <v>440692000</v>
      </c>
      <c r="T598" s="87">
        <f t="shared" si="19"/>
        <v>8298678.7687339196</v>
      </c>
      <c r="U598" s="87"/>
      <c r="V598" s="115" t="s">
        <v>1257</v>
      </c>
      <c r="W598" s="115" t="s">
        <v>1257</v>
      </c>
      <c r="X598" s="115" t="s">
        <v>772</v>
      </c>
    </row>
    <row r="599" spans="1:24">
      <c r="A599" s="157"/>
      <c r="B599" s="157">
        <v>29</v>
      </c>
      <c r="C599" s="82">
        <v>1</v>
      </c>
      <c r="D599" s="157">
        <v>8</v>
      </c>
      <c r="E599" s="157"/>
      <c r="F599" s="83" t="s">
        <v>3223</v>
      </c>
      <c r="G599" s="83">
        <v>5</v>
      </c>
      <c r="H599" s="86">
        <v>42.5</v>
      </c>
      <c r="I599" s="86">
        <v>65.28</v>
      </c>
      <c r="J599" s="86">
        <v>53.92</v>
      </c>
      <c r="K599" s="86"/>
      <c r="L599" s="117">
        <v>169.97</v>
      </c>
      <c r="M599" s="117">
        <v>289.17</v>
      </c>
      <c r="N599" s="87">
        <v>4877785.0085039642</v>
      </c>
      <c r="O599" s="87">
        <v>426679000</v>
      </c>
      <c r="P599" s="87">
        <v>150551000</v>
      </c>
      <c r="Q599" s="87">
        <v>276128000</v>
      </c>
      <c r="R599" s="87">
        <f t="shared" si="18"/>
        <v>4877785.0085039623</v>
      </c>
      <c r="S599" s="87">
        <v>426679000</v>
      </c>
      <c r="T599" s="87">
        <f t="shared" si="19"/>
        <v>8298576.7541865679</v>
      </c>
      <c r="U599" s="87"/>
      <c r="V599" s="115" t="s">
        <v>1257</v>
      </c>
      <c r="W599" s="115" t="s">
        <v>1257</v>
      </c>
      <c r="X599" s="115" t="s">
        <v>772</v>
      </c>
    </row>
    <row r="600" spans="1:24">
      <c r="A600" s="157"/>
      <c r="B600" s="157">
        <v>29</v>
      </c>
      <c r="C600" s="82">
        <v>1</v>
      </c>
      <c r="D600" s="157">
        <v>8</v>
      </c>
      <c r="E600" s="157"/>
      <c r="F600" s="83" t="s">
        <v>3224</v>
      </c>
      <c r="G600" s="83">
        <v>5</v>
      </c>
      <c r="H600" s="86">
        <v>42.5</v>
      </c>
      <c r="I600" s="86">
        <v>65.28</v>
      </c>
      <c r="J600" s="86">
        <v>53.92</v>
      </c>
      <c r="K600" s="86"/>
      <c r="L600" s="117">
        <v>169.97</v>
      </c>
      <c r="M600" s="117">
        <v>289.17</v>
      </c>
      <c r="N600" s="87">
        <v>4877785.0085039642</v>
      </c>
      <c r="O600" s="87">
        <v>426679000</v>
      </c>
      <c r="P600" s="87">
        <v>150551000</v>
      </c>
      <c r="Q600" s="87">
        <v>276128000</v>
      </c>
      <c r="R600" s="87">
        <f t="shared" si="18"/>
        <v>4877785.0085039623</v>
      </c>
      <c r="S600" s="87">
        <v>426679000</v>
      </c>
      <c r="T600" s="87">
        <f t="shared" si="19"/>
        <v>8298576.7541865679</v>
      </c>
      <c r="U600" s="87"/>
      <c r="V600" s="115" t="s">
        <v>1257</v>
      </c>
      <c r="W600" s="115" t="s">
        <v>1257</v>
      </c>
      <c r="X600" s="115" t="s">
        <v>772</v>
      </c>
    </row>
    <row r="601" spans="1:24">
      <c r="A601" s="157"/>
      <c r="B601" s="157">
        <v>29</v>
      </c>
      <c r="C601" s="82">
        <v>1</v>
      </c>
      <c r="D601" s="157">
        <v>8</v>
      </c>
      <c r="E601" s="157"/>
      <c r="F601" s="83" t="s">
        <v>3225</v>
      </c>
      <c r="G601" s="83">
        <v>5</v>
      </c>
      <c r="H601" s="86">
        <v>71.459999999999994</v>
      </c>
      <c r="I601" s="86">
        <v>109.77</v>
      </c>
      <c r="J601" s="86">
        <v>90.67</v>
      </c>
      <c r="K601" s="86"/>
      <c r="L601" s="117">
        <v>285.81</v>
      </c>
      <c r="M601" s="117">
        <v>486.25</v>
      </c>
      <c r="N601" s="87">
        <v>4926384.6693152608</v>
      </c>
      <c r="O601" s="87">
        <v>724625000</v>
      </c>
      <c r="P601" s="87">
        <v>255657000</v>
      </c>
      <c r="Q601" s="87">
        <v>468968000</v>
      </c>
      <c r="R601" s="87">
        <f t="shared" si="18"/>
        <v>4926384.6693152608</v>
      </c>
      <c r="S601" s="87">
        <v>724625000</v>
      </c>
      <c r="T601" s="87">
        <f t="shared" si="19"/>
        <v>8381283.1792258676</v>
      </c>
      <c r="U601" s="87"/>
      <c r="V601" s="115" t="s">
        <v>1257</v>
      </c>
      <c r="W601" s="115" t="s">
        <v>1257</v>
      </c>
      <c r="X601" s="115" t="s">
        <v>772</v>
      </c>
    </row>
    <row r="602" spans="1:24">
      <c r="A602" s="157"/>
      <c r="B602" s="157">
        <v>29</v>
      </c>
      <c r="C602" s="82">
        <v>1</v>
      </c>
      <c r="D602" s="157">
        <v>8</v>
      </c>
      <c r="E602" s="157"/>
      <c r="F602" s="83" t="s">
        <v>3226</v>
      </c>
      <c r="G602" s="83">
        <v>5</v>
      </c>
      <c r="H602" s="86">
        <v>43.89</v>
      </c>
      <c r="I602" s="86">
        <v>67.430000000000007</v>
      </c>
      <c r="J602" s="86">
        <v>55.69</v>
      </c>
      <c r="K602" s="86"/>
      <c r="L602" s="117">
        <v>175.55</v>
      </c>
      <c r="M602" s="117">
        <v>298.67</v>
      </c>
      <c r="N602" s="87">
        <v>5206022.18042689</v>
      </c>
      <c r="O602" s="87">
        <v>470352000</v>
      </c>
      <c r="P602" s="87">
        <v>165957000</v>
      </c>
      <c r="Q602" s="87">
        <v>304395000</v>
      </c>
      <c r="R602" s="87">
        <f t="shared" si="18"/>
        <v>5206022.18042689</v>
      </c>
      <c r="S602" s="87">
        <v>470352000</v>
      </c>
      <c r="T602" s="87">
        <f t="shared" si="19"/>
        <v>8857206.748095125</v>
      </c>
      <c r="U602" s="87"/>
      <c r="V602" s="115" t="s">
        <v>1257</v>
      </c>
      <c r="W602" s="115" t="s">
        <v>1257</v>
      </c>
      <c r="X602" s="115" t="s">
        <v>772</v>
      </c>
    </row>
    <row r="603" spans="1:24">
      <c r="A603" s="157"/>
      <c r="B603" s="157">
        <v>29</v>
      </c>
      <c r="C603" s="82">
        <v>1</v>
      </c>
      <c r="D603" s="157">
        <v>8</v>
      </c>
      <c r="E603" s="157"/>
      <c r="F603" s="83" t="s">
        <v>3227</v>
      </c>
      <c r="G603" s="83">
        <v>5</v>
      </c>
      <c r="H603" s="86">
        <v>42.5</v>
      </c>
      <c r="I603" s="86">
        <v>65.28</v>
      </c>
      <c r="J603" s="86">
        <v>53.92</v>
      </c>
      <c r="K603" s="86"/>
      <c r="L603" s="117">
        <v>169.97</v>
      </c>
      <c r="M603" s="117">
        <v>289.17</v>
      </c>
      <c r="N603" s="87">
        <v>5206077.1252690461</v>
      </c>
      <c r="O603" s="87">
        <v>455396000</v>
      </c>
      <c r="P603" s="87">
        <v>160681000</v>
      </c>
      <c r="Q603" s="87">
        <v>294715000</v>
      </c>
      <c r="R603" s="87">
        <f t="shared" si="18"/>
        <v>5206077.1252690442</v>
      </c>
      <c r="S603" s="87">
        <v>455396000</v>
      </c>
      <c r="T603" s="87">
        <f t="shared" si="19"/>
        <v>8857100.2077663671</v>
      </c>
      <c r="U603" s="87"/>
      <c r="V603" s="115" t="s">
        <v>1257</v>
      </c>
      <c r="W603" s="115" t="s">
        <v>1257</v>
      </c>
      <c r="X603" s="115" t="s">
        <v>772</v>
      </c>
    </row>
    <row r="604" spans="1:24">
      <c r="A604" s="157"/>
      <c r="B604" s="157">
        <v>29</v>
      </c>
      <c r="C604" s="82">
        <v>1</v>
      </c>
      <c r="D604" s="157">
        <v>8</v>
      </c>
      <c r="E604" s="157"/>
      <c r="F604" s="83" t="s">
        <v>3228</v>
      </c>
      <c r="G604" s="83">
        <v>5</v>
      </c>
      <c r="H604" s="86">
        <v>42.5</v>
      </c>
      <c r="I604" s="86">
        <v>65.28</v>
      </c>
      <c r="J604" s="86">
        <v>53.92</v>
      </c>
      <c r="K604" s="86"/>
      <c r="L604" s="117">
        <v>169.97</v>
      </c>
      <c r="M604" s="117">
        <v>289.17</v>
      </c>
      <c r="N604" s="87">
        <v>5206077.1252690461</v>
      </c>
      <c r="O604" s="87">
        <v>455396000</v>
      </c>
      <c r="P604" s="87">
        <v>160681000</v>
      </c>
      <c r="Q604" s="87">
        <v>294715000</v>
      </c>
      <c r="R604" s="87">
        <f t="shared" si="18"/>
        <v>5206077.1252690442</v>
      </c>
      <c r="S604" s="87">
        <v>455396000</v>
      </c>
      <c r="T604" s="87">
        <f t="shared" si="19"/>
        <v>8857100.2077663671</v>
      </c>
      <c r="U604" s="87"/>
      <c r="V604" s="115" t="s">
        <v>1257</v>
      </c>
      <c r="W604" s="115" t="s">
        <v>1257</v>
      </c>
      <c r="X604" s="115" t="s">
        <v>772</v>
      </c>
    </row>
    <row r="605" spans="1:24">
      <c r="A605" s="157"/>
      <c r="B605" s="157">
        <v>29</v>
      </c>
      <c r="C605" s="82">
        <v>1</v>
      </c>
      <c r="D605" s="157">
        <v>8</v>
      </c>
      <c r="E605" s="157"/>
      <c r="F605" s="83" t="s">
        <v>3229</v>
      </c>
      <c r="G605" s="83">
        <v>5</v>
      </c>
      <c r="H605" s="86">
        <v>50.17</v>
      </c>
      <c r="I605" s="86">
        <v>77.06</v>
      </c>
      <c r="J605" s="86">
        <v>63.65</v>
      </c>
      <c r="K605" s="86"/>
      <c r="L605" s="117">
        <v>200.64</v>
      </c>
      <c r="M605" s="117">
        <v>341.35</v>
      </c>
      <c r="N605" s="87">
        <v>5258081.9715592079</v>
      </c>
      <c r="O605" s="87">
        <v>542941000</v>
      </c>
      <c r="P605" s="87">
        <v>191565000</v>
      </c>
      <c r="Q605" s="87">
        <v>351376000</v>
      </c>
      <c r="R605" s="87">
        <f t="shared" si="18"/>
        <v>5258081.9715592079</v>
      </c>
      <c r="S605" s="87">
        <v>542941000</v>
      </c>
      <c r="T605" s="87">
        <f t="shared" si="19"/>
        <v>8945605.4674627967</v>
      </c>
      <c r="U605" s="87"/>
      <c r="V605" s="115" t="s">
        <v>1257</v>
      </c>
      <c r="W605" s="115" t="s">
        <v>1257</v>
      </c>
      <c r="X605" s="115" t="s">
        <v>772</v>
      </c>
    </row>
    <row r="606" spans="1:24">
      <c r="A606" s="157"/>
      <c r="B606" s="157">
        <v>29</v>
      </c>
      <c r="C606" s="82">
        <v>1</v>
      </c>
      <c r="D606" s="157">
        <v>9</v>
      </c>
      <c r="E606" s="157"/>
      <c r="F606" s="83" t="s">
        <v>3230</v>
      </c>
      <c r="G606" s="83">
        <v>5</v>
      </c>
      <c r="H606" s="86">
        <v>36.96</v>
      </c>
      <c r="I606" s="86">
        <v>56.78</v>
      </c>
      <c r="J606" s="86">
        <v>46.89</v>
      </c>
      <c r="K606" s="86"/>
      <c r="L606" s="117">
        <v>147.82</v>
      </c>
      <c r="M606" s="117">
        <v>251.49</v>
      </c>
      <c r="N606" s="87">
        <v>5336367.1525969692</v>
      </c>
      <c r="O606" s="87">
        <v>405968000</v>
      </c>
      <c r="P606" s="87">
        <v>143245000</v>
      </c>
      <c r="Q606" s="87">
        <v>262723000</v>
      </c>
      <c r="R606" s="87">
        <f t="shared" si="18"/>
        <v>5336367.1525969682</v>
      </c>
      <c r="S606" s="87">
        <v>405968000</v>
      </c>
      <c r="T606" s="87">
        <f t="shared" si="19"/>
        <v>9078899.8458030839</v>
      </c>
      <c r="U606" s="87"/>
      <c r="V606" s="115" t="s">
        <v>1257</v>
      </c>
      <c r="W606" s="115" t="s">
        <v>1257</v>
      </c>
      <c r="X606" s="115" t="s">
        <v>772</v>
      </c>
    </row>
    <row r="607" spans="1:24">
      <c r="A607" s="157"/>
      <c r="B607" s="157">
        <v>29</v>
      </c>
      <c r="C607" s="82">
        <v>1</v>
      </c>
      <c r="D607" s="157">
        <v>9</v>
      </c>
      <c r="E607" s="157"/>
      <c r="F607" s="83" t="s">
        <v>3231</v>
      </c>
      <c r="G607" s="83">
        <v>5</v>
      </c>
      <c r="H607" s="86">
        <v>35.299999999999997</v>
      </c>
      <c r="I607" s="86">
        <v>54.22</v>
      </c>
      <c r="J607" s="86">
        <v>44.78</v>
      </c>
      <c r="K607" s="86"/>
      <c r="L607" s="117">
        <v>141.16999999999999</v>
      </c>
      <c r="M607" s="117">
        <v>240.17</v>
      </c>
      <c r="N607" s="87">
        <v>5283612.8128250763</v>
      </c>
      <c r="O607" s="87">
        <v>383862000</v>
      </c>
      <c r="P607" s="87">
        <v>135447000</v>
      </c>
      <c r="Q607" s="87">
        <v>248415000</v>
      </c>
      <c r="R607" s="87">
        <f t="shared" si="18"/>
        <v>5283612.8128250763</v>
      </c>
      <c r="S607" s="87">
        <v>383862000</v>
      </c>
      <c r="T607" s="87">
        <f t="shared" si="19"/>
        <v>8988916.1242204327</v>
      </c>
      <c r="U607" s="87"/>
      <c r="V607" s="115" t="s">
        <v>1257</v>
      </c>
      <c r="W607" s="115" t="s">
        <v>1257</v>
      </c>
      <c r="X607" s="115" t="s">
        <v>772</v>
      </c>
    </row>
    <row r="608" spans="1:24">
      <c r="A608" s="157"/>
      <c r="B608" s="157">
        <v>29</v>
      </c>
      <c r="C608" s="82">
        <v>1</v>
      </c>
      <c r="D608" s="157">
        <v>9</v>
      </c>
      <c r="E608" s="157"/>
      <c r="F608" s="83" t="s">
        <v>3232</v>
      </c>
      <c r="G608" s="83">
        <v>5</v>
      </c>
      <c r="H608" s="86">
        <v>30.68</v>
      </c>
      <c r="I608" s="86">
        <v>47.12</v>
      </c>
      <c r="J608" s="86">
        <v>38.92</v>
      </c>
      <c r="K608" s="86"/>
      <c r="L608" s="117">
        <v>122.69</v>
      </c>
      <c r="M608" s="117">
        <v>208.73</v>
      </c>
      <c r="N608" s="87">
        <v>5284029.7858002326</v>
      </c>
      <c r="O608" s="87">
        <v>333638000</v>
      </c>
      <c r="P608" s="87">
        <v>117729000</v>
      </c>
      <c r="Q608" s="87">
        <v>215909000</v>
      </c>
      <c r="R608" s="87">
        <f t="shared" si="18"/>
        <v>5284029.7858002335</v>
      </c>
      <c r="S608" s="87">
        <v>333638000</v>
      </c>
      <c r="T608" s="87">
        <f t="shared" si="19"/>
        <v>8989612.3334426824</v>
      </c>
      <c r="U608" s="87"/>
      <c r="V608" s="115" t="s">
        <v>1257</v>
      </c>
      <c r="W608" s="115" t="s">
        <v>1257</v>
      </c>
      <c r="X608" s="115" t="s">
        <v>772</v>
      </c>
    </row>
    <row r="609" spans="1:24">
      <c r="A609" s="157"/>
      <c r="B609" s="157">
        <v>29</v>
      </c>
      <c r="C609" s="82">
        <v>1</v>
      </c>
      <c r="D609" s="157">
        <v>9</v>
      </c>
      <c r="E609" s="157"/>
      <c r="F609" s="83" t="s">
        <v>3233</v>
      </c>
      <c r="G609" s="83">
        <v>5</v>
      </c>
      <c r="H609" s="86">
        <v>30.68</v>
      </c>
      <c r="I609" s="86">
        <v>47.12</v>
      </c>
      <c r="J609" s="86">
        <v>38.92</v>
      </c>
      <c r="K609" s="86"/>
      <c r="L609" s="117">
        <v>122.69</v>
      </c>
      <c r="M609" s="117">
        <v>208.73</v>
      </c>
      <c r="N609" s="87">
        <v>5284029.7858002326</v>
      </c>
      <c r="O609" s="87">
        <v>333638000</v>
      </c>
      <c r="P609" s="87">
        <v>117729000</v>
      </c>
      <c r="Q609" s="87">
        <v>215909000</v>
      </c>
      <c r="R609" s="87">
        <f t="shared" si="18"/>
        <v>5284029.7858002335</v>
      </c>
      <c r="S609" s="87">
        <v>333638000</v>
      </c>
      <c r="T609" s="87">
        <f t="shared" si="19"/>
        <v>8989612.3334426824</v>
      </c>
      <c r="U609" s="87"/>
      <c r="V609" s="115" t="s">
        <v>1257</v>
      </c>
      <c r="W609" s="115" t="s">
        <v>1257</v>
      </c>
      <c r="X609" s="115" t="s">
        <v>772</v>
      </c>
    </row>
    <row r="610" spans="1:24">
      <c r="A610" s="157"/>
      <c r="B610" s="157">
        <v>29</v>
      </c>
      <c r="C610" s="82">
        <v>1</v>
      </c>
      <c r="D610" s="157">
        <v>9</v>
      </c>
      <c r="E610" s="157"/>
      <c r="F610" s="83" t="s">
        <v>3234</v>
      </c>
      <c r="G610" s="83">
        <v>5</v>
      </c>
      <c r="H610" s="86">
        <v>35.299999999999997</v>
      </c>
      <c r="I610" s="86">
        <v>54.22</v>
      </c>
      <c r="J610" s="86">
        <v>44.78</v>
      </c>
      <c r="K610" s="86"/>
      <c r="L610" s="117">
        <v>141.16999999999999</v>
      </c>
      <c r="M610" s="117">
        <v>240.17</v>
      </c>
      <c r="N610" s="87">
        <v>5283612.8128250763</v>
      </c>
      <c r="O610" s="87">
        <v>383862000</v>
      </c>
      <c r="P610" s="87">
        <v>135447000</v>
      </c>
      <c r="Q610" s="87">
        <v>248415000</v>
      </c>
      <c r="R610" s="87">
        <f t="shared" si="18"/>
        <v>5283612.8128250763</v>
      </c>
      <c r="S610" s="87">
        <v>383862000</v>
      </c>
      <c r="T610" s="87">
        <f t="shared" si="19"/>
        <v>8988916.1242204327</v>
      </c>
      <c r="U610" s="87"/>
      <c r="V610" s="115" t="s">
        <v>1257</v>
      </c>
      <c r="W610" s="115" t="s">
        <v>1257</v>
      </c>
      <c r="X610" s="115" t="s">
        <v>772</v>
      </c>
    </row>
    <row r="611" spans="1:24">
      <c r="A611" s="157"/>
      <c r="B611" s="157">
        <v>29</v>
      </c>
      <c r="C611" s="82">
        <v>1</v>
      </c>
      <c r="D611" s="157">
        <v>9</v>
      </c>
      <c r="E611" s="157"/>
      <c r="F611" s="83" t="s">
        <v>3235</v>
      </c>
      <c r="G611" s="83">
        <v>5</v>
      </c>
      <c r="H611" s="86">
        <v>36.96</v>
      </c>
      <c r="I611" s="86">
        <v>56.78</v>
      </c>
      <c r="J611" s="86">
        <v>46.89</v>
      </c>
      <c r="K611" s="86"/>
      <c r="L611" s="117">
        <v>147.82</v>
      </c>
      <c r="M611" s="117">
        <v>251.49</v>
      </c>
      <c r="N611" s="87">
        <v>5362761.9059824934</v>
      </c>
      <c r="O611" s="87">
        <v>407976000</v>
      </c>
      <c r="P611" s="87">
        <v>143953000</v>
      </c>
      <c r="Q611" s="87">
        <v>264023000</v>
      </c>
      <c r="R611" s="87">
        <f t="shared" si="18"/>
        <v>5362761.9059824925</v>
      </c>
      <c r="S611" s="87">
        <v>407976000</v>
      </c>
      <c r="T611" s="87">
        <f t="shared" si="19"/>
        <v>9123805.9243372846</v>
      </c>
      <c r="U611" s="87"/>
      <c r="V611" s="115" t="s">
        <v>1257</v>
      </c>
      <c r="W611" s="115" t="s">
        <v>1257</v>
      </c>
      <c r="X611" s="115" t="s">
        <v>772</v>
      </c>
    </row>
    <row r="612" spans="1:24">
      <c r="A612" s="157"/>
      <c r="B612" s="157">
        <v>29</v>
      </c>
      <c r="C612" s="82">
        <v>1</v>
      </c>
      <c r="D612" s="157">
        <v>9</v>
      </c>
      <c r="E612" s="157"/>
      <c r="F612" s="83" t="s">
        <v>3236</v>
      </c>
      <c r="G612" s="83">
        <v>5</v>
      </c>
      <c r="H612" s="86">
        <v>43.89</v>
      </c>
      <c r="I612" s="86">
        <v>67.430000000000007</v>
      </c>
      <c r="J612" s="86">
        <v>55.69</v>
      </c>
      <c r="K612" s="86"/>
      <c r="L612" s="117">
        <v>175.55</v>
      </c>
      <c r="M612" s="117">
        <v>298.67</v>
      </c>
      <c r="N612" s="87">
        <v>4925992.838221902</v>
      </c>
      <c r="O612" s="87">
        <v>445052000</v>
      </c>
      <c r="P612" s="87">
        <v>157032000</v>
      </c>
      <c r="Q612" s="87">
        <v>288020000</v>
      </c>
      <c r="R612" s="87">
        <f t="shared" si="18"/>
        <v>4925992.838221902</v>
      </c>
      <c r="S612" s="87">
        <v>445052000</v>
      </c>
      <c r="T612" s="87">
        <f t="shared" si="19"/>
        <v>8380782.0050796671</v>
      </c>
      <c r="U612" s="87"/>
      <c r="V612" s="115" t="s">
        <v>1257</v>
      </c>
      <c r="W612" s="115" t="s">
        <v>1257</v>
      </c>
      <c r="X612" s="115" t="s">
        <v>772</v>
      </c>
    </row>
    <row r="613" spans="1:24">
      <c r="A613" s="157"/>
      <c r="B613" s="157">
        <v>29</v>
      </c>
      <c r="C613" s="82">
        <v>1</v>
      </c>
      <c r="D613" s="157">
        <v>9</v>
      </c>
      <c r="E613" s="157"/>
      <c r="F613" s="83" t="s">
        <v>3237</v>
      </c>
      <c r="G613" s="83">
        <v>5</v>
      </c>
      <c r="H613" s="86">
        <v>42.5</v>
      </c>
      <c r="I613" s="86">
        <v>65.28</v>
      </c>
      <c r="J613" s="86">
        <v>53.92</v>
      </c>
      <c r="K613" s="86"/>
      <c r="L613" s="117">
        <v>169.97</v>
      </c>
      <c r="M613" s="117">
        <v>289.17</v>
      </c>
      <c r="N613" s="87">
        <v>4926050.820287304</v>
      </c>
      <c r="O613" s="87">
        <v>430901000</v>
      </c>
      <c r="P613" s="87">
        <v>152041000</v>
      </c>
      <c r="Q613" s="87">
        <v>278860000</v>
      </c>
      <c r="R613" s="87">
        <f t="shared" si="18"/>
        <v>4926050.8202873021</v>
      </c>
      <c r="S613" s="87">
        <v>430901000</v>
      </c>
      <c r="T613" s="87">
        <f t="shared" si="19"/>
        <v>8380691.3908482632</v>
      </c>
      <c r="U613" s="87"/>
      <c r="V613" s="115" t="s">
        <v>1257</v>
      </c>
      <c r="W613" s="115" t="s">
        <v>1257</v>
      </c>
      <c r="X613" s="115" t="s">
        <v>772</v>
      </c>
    </row>
    <row r="614" spans="1:24">
      <c r="A614" s="157"/>
      <c r="B614" s="157">
        <v>29</v>
      </c>
      <c r="C614" s="82">
        <v>1</v>
      </c>
      <c r="D614" s="157">
        <v>9</v>
      </c>
      <c r="E614" s="157"/>
      <c r="F614" s="83" t="s">
        <v>3238</v>
      </c>
      <c r="G614" s="83">
        <v>5</v>
      </c>
      <c r="H614" s="86">
        <v>42.5</v>
      </c>
      <c r="I614" s="86">
        <v>65.28</v>
      </c>
      <c r="J614" s="86">
        <v>53.92</v>
      </c>
      <c r="K614" s="86"/>
      <c r="L614" s="117">
        <v>169.97</v>
      </c>
      <c r="M614" s="117">
        <v>289.17</v>
      </c>
      <c r="N614" s="87">
        <v>4926050.820287304</v>
      </c>
      <c r="O614" s="87">
        <v>430901000</v>
      </c>
      <c r="P614" s="87">
        <v>152041000</v>
      </c>
      <c r="Q614" s="87">
        <v>278860000</v>
      </c>
      <c r="R614" s="87">
        <f t="shared" si="18"/>
        <v>4926050.8202873021</v>
      </c>
      <c r="S614" s="87">
        <v>430901000</v>
      </c>
      <c r="T614" s="87">
        <f t="shared" si="19"/>
        <v>8380691.3908482632</v>
      </c>
      <c r="U614" s="87"/>
      <c r="V614" s="115" t="s">
        <v>1257</v>
      </c>
      <c r="W614" s="115" t="s">
        <v>1257</v>
      </c>
      <c r="X614" s="115" t="s">
        <v>772</v>
      </c>
    </row>
    <row r="615" spans="1:24">
      <c r="A615" s="157"/>
      <c r="B615" s="157">
        <v>29</v>
      </c>
      <c r="C615" s="82">
        <v>1</v>
      </c>
      <c r="D615" s="157">
        <v>9</v>
      </c>
      <c r="E615" s="157"/>
      <c r="F615" s="83" t="s">
        <v>3239</v>
      </c>
      <c r="G615" s="83">
        <v>5</v>
      </c>
      <c r="H615" s="86">
        <v>71.459999999999994</v>
      </c>
      <c r="I615" s="86">
        <v>109.77</v>
      </c>
      <c r="J615" s="86">
        <v>90.67</v>
      </c>
      <c r="K615" s="86"/>
      <c r="L615" s="117">
        <v>285.81</v>
      </c>
      <c r="M615" s="117">
        <v>486.25</v>
      </c>
      <c r="N615" s="87">
        <v>4975157.3222290687</v>
      </c>
      <c r="O615" s="87">
        <v>731799000</v>
      </c>
      <c r="P615" s="87">
        <v>258188000</v>
      </c>
      <c r="Q615" s="87">
        <v>473611000</v>
      </c>
      <c r="R615" s="87">
        <f t="shared" si="18"/>
        <v>4975157.3222290687</v>
      </c>
      <c r="S615" s="87">
        <v>731799000</v>
      </c>
      <c r="T615" s="87">
        <f t="shared" si="19"/>
        <v>8464260.3405545093</v>
      </c>
      <c r="U615" s="87"/>
      <c r="V615" s="115" t="s">
        <v>1257</v>
      </c>
      <c r="W615" s="115" t="s">
        <v>1257</v>
      </c>
      <c r="X615" s="115" t="s">
        <v>772</v>
      </c>
    </row>
    <row r="616" spans="1:24">
      <c r="A616" s="157"/>
      <c r="B616" s="157">
        <v>29</v>
      </c>
      <c r="C616" s="82">
        <v>1</v>
      </c>
      <c r="D616" s="157">
        <v>9</v>
      </c>
      <c r="E616" s="157"/>
      <c r="F616" s="83" t="s">
        <v>3240</v>
      </c>
      <c r="G616" s="83">
        <v>5</v>
      </c>
      <c r="H616" s="86">
        <v>43.89</v>
      </c>
      <c r="I616" s="86">
        <v>67.430000000000007</v>
      </c>
      <c r="J616" s="86">
        <v>55.69</v>
      </c>
      <c r="K616" s="86"/>
      <c r="L616" s="117">
        <v>175.55</v>
      </c>
      <c r="M616" s="117">
        <v>298.67</v>
      </c>
      <c r="N616" s="87">
        <v>5257556.4340753648</v>
      </c>
      <c r="O616" s="87">
        <v>475008000</v>
      </c>
      <c r="P616" s="87">
        <v>167600000</v>
      </c>
      <c r="Q616" s="87">
        <v>307408000</v>
      </c>
      <c r="R616" s="87">
        <f t="shared" si="18"/>
        <v>5257556.4340753648</v>
      </c>
      <c r="S616" s="87">
        <v>475008000</v>
      </c>
      <c r="T616" s="87">
        <f t="shared" si="19"/>
        <v>8944883.9656239767</v>
      </c>
      <c r="U616" s="87"/>
      <c r="V616" s="115" t="s">
        <v>1257</v>
      </c>
      <c r="W616" s="115" t="s">
        <v>1257</v>
      </c>
      <c r="X616" s="115" t="s">
        <v>772</v>
      </c>
    </row>
    <row r="617" spans="1:24">
      <c r="A617" s="157"/>
      <c r="B617" s="157">
        <v>29</v>
      </c>
      <c r="C617" s="82">
        <v>1</v>
      </c>
      <c r="D617" s="157">
        <v>9</v>
      </c>
      <c r="E617" s="157"/>
      <c r="F617" s="83" t="s">
        <v>3241</v>
      </c>
      <c r="G617" s="83">
        <v>5</v>
      </c>
      <c r="H617" s="86">
        <v>42.5</v>
      </c>
      <c r="I617" s="86">
        <v>65.28</v>
      </c>
      <c r="J617" s="86">
        <v>53.92</v>
      </c>
      <c r="K617" s="86"/>
      <c r="L617" s="117">
        <v>169.97</v>
      </c>
      <c r="M617" s="117">
        <v>289.17</v>
      </c>
      <c r="N617" s="87">
        <v>5257612.482805592</v>
      </c>
      <c r="O617" s="87">
        <v>459904000</v>
      </c>
      <c r="P617" s="87">
        <v>162272000</v>
      </c>
      <c r="Q617" s="87">
        <v>297632000</v>
      </c>
      <c r="R617" s="87">
        <f t="shared" si="18"/>
        <v>5257612.4828055901</v>
      </c>
      <c r="S617" s="87">
        <v>459904000</v>
      </c>
      <c r="T617" s="87">
        <f t="shared" si="19"/>
        <v>8944777.3233681973</v>
      </c>
      <c r="U617" s="87"/>
      <c r="V617" s="115" t="s">
        <v>1257</v>
      </c>
      <c r="W617" s="115" t="s">
        <v>1257</v>
      </c>
      <c r="X617" s="115" t="s">
        <v>772</v>
      </c>
    </row>
    <row r="618" spans="1:24">
      <c r="A618" s="157"/>
      <c r="B618" s="157">
        <v>29</v>
      </c>
      <c r="C618" s="82">
        <v>1</v>
      </c>
      <c r="D618" s="157">
        <v>9</v>
      </c>
      <c r="E618" s="157"/>
      <c r="F618" s="83" t="s">
        <v>3242</v>
      </c>
      <c r="G618" s="83">
        <v>5</v>
      </c>
      <c r="H618" s="86">
        <v>42.5</v>
      </c>
      <c r="I618" s="86">
        <v>65.28</v>
      </c>
      <c r="J618" s="86">
        <v>53.92</v>
      </c>
      <c r="K618" s="86"/>
      <c r="L618" s="117">
        <v>169.97</v>
      </c>
      <c r="M618" s="117">
        <v>289.17</v>
      </c>
      <c r="N618" s="87">
        <v>5257612.482805592</v>
      </c>
      <c r="O618" s="87">
        <v>459904000</v>
      </c>
      <c r="P618" s="87">
        <v>162272000</v>
      </c>
      <c r="Q618" s="87">
        <v>297632000</v>
      </c>
      <c r="R618" s="87">
        <f t="shared" si="18"/>
        <v>5257612.4828055901</v>
      </c>
      <c r="S618" s="87">
        <v>459904000</v>
      </c>
      <c r="T618" s="87">
        <f t="shared" si="19"/>
        <v>8944777.3233681973</v>
      </c>
      <c r="U618" s="87"/>
      <c r="V618" s="115" t="s">
        <v>1257</v>
      </c>
      <c r="W618" s="115" t="s">
        <v>1257</v>
      </c>
      <c r="X618" s="115" t="s">
        <v>772</v>
      </c>
    </row>
    <row r="619" spans="1:24">
      <c r="A619" s="157"/>
      <c r="B619" s="157">
        <v>29</v>
      </c>
      <c r="C619" s="82">
        <v>1</v>
      </c>
      <c r="D619" s="157">
        <v>9</v>
      </c>
      <c r="E619" s="157"/>
      <c r="F619" s="83" t="s">
        <v>3243</v>
      </c>
      <c r="G619" s="83">
        <v>5</v>
      </c>
      <c r="H619" s="86">
        <v>50.17</v>
      </c>
      <c r="I619" s="86">
        <v>77.06</v>
      </c>
      <c r="J619" s="86">
        <v>63.65</v>
      </c>
      <c r="K619" s="86"/>
      <c r="L619" s="117">
        <v>200.64</v>
      </c>
      <c r="M619" s="117">
        <v>341.35</v>
      </c>
      <c r="N619" s="87">
        <v>5310116.4917615652</v>
      </c>
      <c r="O619" s="87">
        <v>548314000</v>
      </c>
      <c r="P619" s="87">
        <v>193460000</v>
      </c>
      <c r="Q619" s="87">
        <v>354854000</v>
      </c>
      <c r="R619" s="87">
        <f t="shared" si="18"/>
        <v>5310116.4917615643</v>
      </c>
      <c r="S619" s="87">
        <v>548314000</v>
      </c>
      <c r="T619" s="87">
        <f t="shared" si="19"/>
        <v>9034132.0995953456</v>
      </c>
      <c r="U619" s="87"/>
      <c r="V619" s="115" t="s">
        <v>1257</v>
      </c>
      <c r="W619" s="115" t="s">
        <v>1257</v>
      </c>
      <c r="X619" s="115" t="s">
        <v>772</v>
      </c>
    </row>
    <row r="620" spans="1:24">
      <c r="A620" s="157"/>
      <c r="B620" s="157">
        <v>29</v>
      </c>
      <c r="C620" s="82">
        <v>1</v>
      </c>
      <c r="D620" s="157">
        <v>10</v>
      </c>
      <c r="E620" s="157"/>
      <c r="F620" s="83" t="s">
        <v>2663</v>
      </c>
      <c r="G620" s="83">
        <v>5</v>
      </c>
      <c r="H620" s="86">
        <v>36.96</v>
      </c>
      <c r="I620" s="86">
        <v>56.78</v>
      </c>
      <c r="J620" s="86">
        <v>46.89</v>
      </c>
      <c r="K620" s="86"/>
      <c r="L620" s="117">
        <v>147.82</v>
      </c>
      <c r="M620" s="117">
        <v>251.49</v>
      </c>
      <c r="N620" s="87">
        <v>5389051.5009879963</v>
      </c>
      <c r="O620" s="87">
        <v>409976000</v>
      </c>
      <c r="P620" s="87">
        <v>144659000</v>
      </c>
      <c r="Q620" s="87">
        <v>265317000</v>
      </c>
      <c r="R620" s="87">
        <f t="shared" si="18"/>
        <v>5389051.5009879954</v>
      </c>
      <c r="S620" s="87">
        <v>409976000</v>
      </c>
      <c r="T620" s="87">
        <f t="shared" si="19"/>
        <v>9168533.0941920672</v>
      </c>
      <c r="U620" s="87"/>
      <c r="V620" s="115" t="s">
        <v>1257</v>
      </c>
      <c r="W620" s="115" t="s">
        <v>1257</v>
      </c>
      <c r="X620" s="115" t="s">
        <v>772</v>
      </c>
    </row>
    <row r="621" spans="1:24">
      <c r="A621" s="157"/>
      <c r="B621" s="157">
        <v>29</v>
      </c>
      <c r="C621" s="82">
        <v>1</v>
      </c>
      <c r="D621" s="157">
        <v>10</v>
      </c>
      <c r="E621" s="157"/>
      <c r="F621" s="83" t="s">
        <v>2664</v>
      </c>
      <c r="G621" s="83">
        <v>5</v>
      </c>
      <c r="H621" s="86">
        <v>35.299999999999997</v>
      </c>
      <c r="I621" s="86">
        <v>54.22</v>
      </c>
      <c r="J621" s="86">
        <v>44.78</v>
      </c>
      <c r="K621" s="86"/>
      <c r="L621" s="117">
        <v>141.16999999999999</v>
      </c>
      <c r="M621" s="117">
        <v>240.17</v>
      </c>
      <c r="N621" s="87">
        <v>5335394.3160784533</v>
      </c>
      <c r="O621" s="87">
        <v>387624000</v>
      </c>
      <c r="P621" s="87">
        <v>136774000</v>
      </c>
      <c r="Q621" s="87">
        <v>250850000</v>
      </c>
      <c r="R621" s="87">
        <f t="shared" si="18"/>
        <v>5335394.3160784533</v>
      </c>
      <c r="S621" s="87">
        <v>387624000</v>
      </c>
      <c r="T621" s="87">
        <f t="shared" si="19"/>
        <v>9077011.0709964018</v>
      </c>
      <c r="U621" s="87"/>
      <c r="V621" s="115" t="s">
        <v>1257</v>
      </c>
      <c r="W621" s="115" t="s">
        <v>1257</v>
      </c>
      <c r="X621" s="115" t="s">
        <v>772</v>
      </c>
    </row>
    <row r="622" spans="1:24">
      <c r="A622" s="157"/>
      <c r="B622" s="157">
        <v>29</v>
      </c>
      <c r="C622" s="82">
        <v>1</v>
      </c>
      <c r="D622" s="157">
        <v>10</v>
      </c>
      <c r="E622" s="157"/>
      <c r="F622" s="83" t="s">
        <v>2665</v>
      </c>
      <c r="G622" s="83">
        <v>5</v>
      </c>
      <c r="H622" s="86">
        <v>30.68</v>
      </c>
      <c r="I622" s="86">
        <v>47.12</v>
      </c>
      <c r="J622" s="86">
        <v>38.92</v>
      </c>
      <c r="K622" s="86"/>
      <c r="L622" s="117">
        <v>122.69</v>
      </c>
      <c r="M622" s="117">
        <v>208.73</v>
      </c>
      <c r="N622" s="87">
        <v>5335818.7828556243</v>
      </c>
      <c r="O622" s="87">
        <v>336908000</v>
      </c>
      <c r="P622" s="87">
        <v>118883000</v>
      </c>
      <c r="Q622" s="87">
        <v>218025000</v>
      </c>
      <c r="R622" s="87">
        <f t="shared" si="18"/>
        <v>5335818.7828556253</v>
      </c>
      <c r="S622" s="87">
        <v>336908000</v>
      </c>
      <c r="T622" s="87">
        <f t="shared" si="19"/>
        <v>9077719.9001178145</v>
      </c>
      <c r="U622" s="87"/>
      <c r="V622" s="115" t="s">
        <v>1257</v>
      </c>
      <c r="W622" s="115" t="s">
        <v>1257</v>
      </c>
      <c r="X622" s="115" t="s">
        <v>772</v>
      </c>
    </row>
    <row r="623" spans="1:24">
      <c r="A623" s="157"/>
      <c r="B623" s="157">
        <v>29</v>
      </c>
      <c r="C623" s="82">
        <v>1</v>
      </c>
      <c r="D623" s="157">
        <v>10</v>
      </c>
      <c r="E623" s="157"/>
      <c r="F623" s="83" t="s">
        <v>2666</v>
      </c>
      <c r="G623" s="83">
        <v>5</v>
      </c>
      <c r="H623" s="86">
        <v>30.68</v>
      </c>
      <c r="I623" s="86">
        <v>47.12</v>
      </c>
      <c r="J623" s="86">
        <v>38.92</v>
      </c>
      <c r="K623" s="86"/>
      <c r="L623" s="117">
        <v>122.69</v>
      </c>
      <c r="M623" s="117">
        <v>208.73</v>
      </c>
      <c r="N623" s="87">
        <v>5335818.7828556243</v>
      </c>
      <c r="O623" s="87">
        <v>336908000</v>
      </c>
      <c r="P623" s="87">
        <v>118883000</v>
      </c>
      <c r="Q623" s="87">
        <v>218025000</v>
      </c>
      <c r="R623" s="87">
        <f t="shared" si="18"/>
        <v>5335818.7828556253</v>
      </c>
      <c r="S623" s="87">
        <v>336908000</v>
      </c>
      <c r="T623" s="87">
        <f t="shared" si="19"/>
        <v>9077719.9001178145</v>
      </c>
      <c r="U623" s="87"/>
      <c r="V623" s="115" t="s">
        <v>1257</v>
      </c>
      <c r="W623" s="115" t="s">
        <v>1257</v>
      </c>
      <c r="X623" s="115" t="s">
        <v>772</v>
      </c>
    </row>
    <row r="624" spans="1:24">
      <c r="A624" s="157"/>
      <c r="B624" s="157">
        <v>29</v>
      </c>
      <c r="C624" s="82">
        <v>1</v>
      </c>
      <c r="D624" s="157">
        <v>10</v>
      </c>
      <c r="E624" s="157"/>
      <c r="F624" s="83" t="s">
        <v>2667</v>
      </c>
      <c r="G624" s="83">
        <v>5</v>
      </c>
      <c r="H624" s="86">
        <v>35.299999999999997</v>
      </c>
      <c r="I624" s="86">
        <v>54.22</v>
      </c>
      <c r="J624" s="86">
        <v>44.78</v>
      </c>
      <c r="K624" s="86"/>
      <c r="L624" s="117">
        <v>141.16999999999999</v>
      </c>
      <c r="M624" s="117">
        <v>240.17</v>
      </c>
      <c r="N624" s="87">
        <v>5335394.3160784533</v>
      </c>
      <c r="O624" s="87">
        <v>387624000</v>
      </c>
      <c r="P624" s="87">
        <v>136774000</v>
      </c>
      <c r="Q624" s="87">
        <v>250850000</v>
      </c>
      <c r="R624" s="87">
        <f t="shared" si="18"/>
        <v>5335394.3160784533</v>
      </c>
      <c r="S624" s="87">
        <v>387624000</v>
      </c>
      <c r="T624" s="87">
        <f t="shared" si="19"/>
        <v>9077011.0709964018</v>
      </c>
      <c r="U624" s="87"/>
      <c r="V624" s="115" t="s">
        <v>1257</v>
      </c>
      <c r="W624" s="115" t="s">
        <v>1257</v>
      </c>
      <c r="X624" s="115" t="s">
        <v>772</v>
      </c>
    </row>
    <row r="625" spans="1:24">
      <c r="A625" s="157"/>
      <c r="B625" s="157">
        <v>29</v>
      </c>
      <c r="C625" s="82">
        <v>1</v>
      </c>
      <c r="D625" s="157">
        <v>10</v>
      </c>
      <c r="E625" s="157"/>
      <c r="F625" s="83" t="s">
        <v>2668</v>
      </c>
      <c r="G625" s="83">
        <v>5</v>
      </c>
      <c r="H625" s="86">
        <v>36.96</v>
      </c>
      <c r="I625" s="86">
        <v>56.78</v>
      </c>
      <c r="J625" s="86">
        <v>46.89</v>
      </c>
      <c r="K625" s="86"/>
      <c r="L625" s="117">
        <v>147.82</v>
      </c>
      <c r="M625" s="117">
        <v>251.49</v>
      </c>
      <c r="N625" s="87">
        <v>5415354.2407910023</v>
      </c>
      <c r="O625" s="87">
        <v>411977000</v>
      </c>
      <c r="P625" s="87">
        <v>145365000</v>
      </c>
      <c r="Q625" s="87">
        <v>266612000</v>
      </c>
      <c r="R625" s="87">
        <f t="shared" si="18"/>
        <v>5415354.2407910014</v>
      </c>
      <c r="S625" s="87">
        <v>411977000</v>
      </c>
      <c r="T625" s="87">
        <f t="shared" si="19"/>
        <v>9213282.627631776</v>
      </c>
      <c r="U625" s="87"/>
      <c r="V625" s="115" t="s">
        <v>1257</v>
      </c>
      <c r="W625" s="115" t="s">
        <v>1257</v>
      </c>
      <c r="X625" s="115" t="s">
        <v>772</v>
      </c>
    </row>
    <row r="626" spans="1:24">
      <c r="A626" s="157"/>
      <c r="B626" s="157">
        <v>29</v>
      </c>
      <c r="C626" s="82">
        <v>1</v>
      </c>
      <c r="D626" s="157">
        <v>10</v>
      </c>
      <c r="E626" s="157"/>
      <c r="F626" s="83" t="s">
        <v>2669</v>
      </c>
      <c r="G626" s="83">
        <v>5</v>
      </c>
      <c r="H626" s="86">
        <v>43.89</v>
      </c>
      <c r="I626" s="86">
        <v>67.430000000000007</v>
      </c>
      <c r="J626" s="86">
        <v>55.69</v>
      </c>
      <c r="K626" s="86"/>
      <c r="L626" s="117">
        <v>175.55</v>
      </c>
      <c r="M626" s="117">
        <v>298.67</v>
      </c>
      <c r="N626" s="87">
        <v>4974306.2010173481</v>
      </c>
      <c r="O626" s="87">
        <v>449417000</v>
      </c>
      <c r="P626" s="87">
        <v>158572000</v>
      </c>
      <c r="Q626" s="87">
        <v>290845000</v>
      </c>
      <c r="R626" s="87">
        <f t="shared" si="18"/>
        <v>4974306.2010173481</v>
      </c>
      <c r="S626" s="87">
        <v>449417000</v>
      </c>
      <c r="T626" s="87">
        <f t="shared" si="19"/>
        <v>8462979.3965129666</v>
      </c>
      <c r="U626" s="87"/>
      <c r="V626" s="115" t="s">
        <v>1257</v>
      </c>
      <c r="W626" s="115" t="s">
        <v>1257</v>
      </c>
      <c r="X626" s="115" t="s">
        <v>772</v>
      </c>
    </row>
    <row r="627" spans="1:24">
      <c r="A627" s="157"/>
      <c r="B627" s="157">
        <v>29</v>
      </c>
      <c r="C627" s="82">
        <v>1</v>
      </c>
      <c r="D627" s="157">
        <v>10</v>
      </c>
      <c r="E627" s="157"/>
      <c r="F627" s="83" t="s">
        <v>2670</v>
      </c>
      <c r="G627" s="83">
        <v>5</v>
      </c>
      <c r="H627" s="86">
        <v>42.5</v>
      </c>
      <c r="I627" s="86">
        <v>65.28</v>
      </c>
      <c r="J627" s="86">
        <v>53.92</v>
      </c>
      <c r="K627" s="86"/>
      <c r="L627" s="117">
        <v>169.97</v>
      </c>
      <c r="M627" s="117">
        <v>289.17</v>
      </c>
      <c r="N627" s="87">
        <v>4974362.3599832766</v>
      </c>
      <c r="O627" s="87">
        <v>435127000</v>
      </c>
      <c r="P627" s="87">
        <v>153531000</v>
      </c>
      <c r="Q627" s="87">
        <v>281596000</v>
      </c>
      <c r="R627" s="87">
        <f t="shared" si="18"/>
        <v>4974362.3599832747</v>
      </c>
      <c r="S627" s="87">
        <v>435127000</v>
      </c>
      <c r="T627" s="87">
        <f t="shared" si="19"/>
        <v>8462883.8244182132</v>
      </c>
      <c r="U627" s="87"/>
      <c r="V627" s="115" t="s">
        <v>1257</v>
      </c>
      <c r="W627" s="115" t="s">
        <v>1257</v>
      </c>
      <c r="X627" s="115" t="s">
        <v>772</v>
      </c>
    </row>
    <row r="628" spans="1:24">
      <c r="A628" s="157"/>
      <c r="B628" s="157">
        <v>29</v>
      </c>
      <c r="C628" s="82">
        <v>1</v>
      </c>
      <c r="D628" s="157">
        <v>10</v>
      </c>
      <c r="E628" s="157"/>
      <c r="F628" s="83" t="s">
        <v>2671</v>
      </c>
      <c r="G628" s="83">
        <v>5</v>
      </c>
      <c r="H628" s="86">
        <v>42.5</v>
      </c>
      <c r="I628" s="86">
        <v>65.28</v>
      </c>
      <c r="J628" s="86">
        <v>53.92</v>
      </c>
      <c r="K628" s="86"/>
      <c r="L628" s="117">
        <v>169.97</v>
      </c>
      <c r="M628" s="117">
        <v>289.17</v>
      </c>
      <c r="N628" s="87">
        <v>4974362.3599832766</v>
      </c>
      <c r="O628" s="87">
        <v>435127000</v>
      </c>
      <c r="P628" s="87">
        <v>153531000</v>
      </c>
      <c r="Q628" s="87">
        <v>281596000</v>
      </c>
      <c r="R628" s="87">
        <f t="shared" si="18"/>
        <v>4974362.3599832747</v>
      </c>
      <c r="S628" s="87">
        <v>435127000</v>
      </c>
      <c r="T628" s="87">
        <f t="shared" si="19"/>
        <v>8462883.8244182132</v>
      </c>
      <c r="U628" s="87"/>
      <c r="V628" s="115" t="s">
        <v>1257</v>
      </c>
      <c r="W628" s="115" t="s">
        <v>1257</v>
      </c>
      <c r="X628" s="115" t="s">
        <v>772</v>
      </c>
    </row>
    <row r="629" spans="1:24">
      <c r="A629" s="157"/>
      <c r="B629" s="157">
        <v>29</v>
      </c>
      <c r="C629" s="82">
        <v>1</v>
      </c>
      <c r="D629" s="157">
        <v>10</v>
      </c>
      <c r="E629" s="157"/>
      <c r="F629" s="83" t="s">
        <v>2672</v>
      </c>
      <c r="G629" s="83">
        <v>5</v>
      </c>
      <c r="H629" s="86">
        <v>71.459999999999994</v>
      </c>
      <c r="I629" s="86">
        <v>109.77</v>
      </c>
      <c r="J629" s="86">
        <v>90.67</v>
      </c>
      <c r="K629" s="86"/>
      <c r="L629" s="117">
        <v>285.81</v>
      </c>
      <c r="M629" s="117">
        <v>486.25</v>
      </c>
      <c r="N629" s="87">
        <v>5023923.176613058</v>
      </c>
      <c r="O629" s="87">
        <v>738972000</v>
      </c>
      <c r="P629" s="87">
        <v>260718000</v>
      </c>
      <c r="Q629" s="87">
        <v>478254000</v>
      </c>
      <c r="R629" s="87">
        <f t="shared" si="18"/>
        <v>5023923.176613058</v>
      </c>
      <c r="S629" s="87">
        <v>738972000</v>
      </c>
      <c r="T629" s="87">
        <f t="shared" si="19"/>
        <v>8547225.9355099518</v>
      </c>
      <c r="U629" s="87"/>
      <c r="V629" s="115" t="s">
        <v>1257</v>
      </c>
      <c r="W629" s="115" t="s">
        <v>1257</v>
      </c>
      <c r="X629" s="115" t="s">
        <v>772</v>
      </c>
    </row>
    <row r="630" spans="1:24">
      <c r="A630" s="157"/>
      <c r="B630" s="157">
        <v>29</v>
      </c>
      <c r="C630" s="82">
        <v>1</v>
      </c>
      <c r="D630" s="157">
        <v>10</v>
      </c>
      <c r="E630" s="157"/>
      <c r="F630" s="83" t="s">
        <v>2673</v>
      </c>
      <c r="G630" s="83">
        <v>5</v>
      </c>
      <c r="H630" s="86">
        <v>43.89</v>
      </c>
      <c r="I630" s="86">
        <v>67.430000000000007</v>
      </c>
      <c r="J630" s="86">
        <v>55.69</v>
      </c>
      <c r="K630" s="86"/>
      <c r="L630" s="117">
        <v>175.55</v>
      </c>
      <c r="M630" s="117">
        <v>298.67</v>
      </c>
      <c r="N630" s="87">
        <v>5309090.6877238406</v>
      </c>
      <c r="O630" s="87">
        <v>479664000</v>
      </c>
      <c r="P630" s="87">
        <v>169243000</v>
      </c>
      <c r="Q630" s="87">
        <v>310421000</v>
      </c>
      <c r="R630" s="87">
        <f t="shared" si="18"/>
        <v>5309090.6877238406</v>
      </c>
      <c r="S630" s="87">
        <v>479664000</v>
      </c>
      <c r="T630" s="87">
        <f t="shared" si="19"/>
        <v>9032561.1831528302</v>
      </c>
      <c r="U630" s="87"/>
      <c r="V630" s="115" t="s">
        <v>1257</v>
      </c>
      <c r="W630" s="115" t="s">
        <v>1257</v>
      </c>
      <c r="X630" s="115" t="s">
        <v>772</v>
      </c>
    </row>
    <row r="631" spans="1:24">
      <c r="A631" s="157"/>
      <c r="B631" s="157">
        <v>29</v>
      </c>
      <c r="C631" s="82">
        <v>1</v>
      </c>
      <c r="D631" s="157">
        <v>10</v>
      </c>
      <c r="E631" s="157"/>
      <c r="F631" s="83" t="s">
        <v>2674</v>
      </c>
      <c r="G631" s="83">
        <v>5</v>
      </c>
      <c r="H631" s="86">
        <v>42.5</v>
      </c>
      <c r="I631" s="86">
        <v>65.28</v>
      </c>
      <c r="J631" s="86">
        <v>53.92</v>
      </c>
      <c r="K631" s="86"/>
      <c r="L631" s="117">
        <v>169.97</v>
      </c>
      <c r="M631" s="117">
        <v>289.17</v>
      </c>
      <c r="N631" s="87">
        <v>5309147.840342137</v>
      </c>
      <c r="O631" s="87">
        <v>464412000</v>
      </c>
      <c r="P631" s="87">
        <v>163862000</v>
      </c>
      <c r="Q631" s="87">
        <v>300550000</v>
      </c>
      <c r="R631" s="87">
        <f t="shared" si="18"/>
        <v>5309147.8403421361</v>
      </c>
      <c r="S631" s="87">
        <v>464412000</v>
      </c>
      <c r="T631" s="87">
        <f t="shared" si="19"/>
        <v>9032454.4389700275</v>
      </c>
      <c r="U631" s="87"/>
      <c r="V631" s="115" t="s">
        <v>1257</v>
      </c>
      <c r="W631" s="115" t="s">
        <v>1257</v>
      </c>
      <c r="X631" s="115" t="s">
        <v>772</v>
      </c>
    </row>
    <row r="632" spans="1:24">
      <c r="A632" s="157"/>
      <c r="B632" s="157">
        <v>29</v>
      </c>
      <c r="C632" s="82">
        <v>1</v>
      </c>
      <c r="D632" s="157">
        <v>10</v>
      </c>
      <c r="E632" s="157"/>
      <c r="F632" s="83" t="s">
        <v>2675</v>
      </c>
      <c r="G632" s="83">
        <v>5</v>
      </c>
      <c r="H632" s="86">
        <v>42.5</v>
      </c>
      <c r="I632" s="86">
        <v>65.28</v>
      </c>
      <c r="J632" s="86">
        <v>53.92</v>
      </c>
      <c r="K632" s="86"/>
      <c r="L632" s="117">
        <v>169.97</v>
      </c>
      <c r="M632" s="117">
        <v>289.17</v>
      </c>
      <c r="N632" s="87">
        <v>5309147.840342137</v>
      </c>
      <c r="O632" s="87">
        <v>464412000</v>
      </c>
      <c r="P632" s="87">
        <v>163862000</v>
      </c>
      <c r="Q632" s="87">
        <v>300550000</v>
      </c>
      <c r="R632" s="87">
        <f t="shared" si="18"/>
        <v>5309147.8403421361</v>
      </c>
      <c r="S632" s="87">
        <v>464412000</v>
      </c>
      <c r="T632" s="87">
        <f t="shared" si="19"/>
        <v>9032454.4389700275</v>
      </c>
      <c r="U632" s="87"/>
      <c r="V632" s="115" t="s">
        <v>1257</v>
      </c>
      <c r="W632" s="115" t="s">
        <v>1257</v>
      </c>
      <c r="X632" s="115" t="s">
        <v>772</v>
      </c>
    </row>
    <row r="633" spans="1:24">
      <c r="A633" s="157"/>
      <c r="B633" s="157">
        <v>29</v>
      </c>
      <c r="C633" s="82">
        <v>1</v>
      </c>
      <c r="D633" s="157">
        <v>10</v>
      </c>
      <c r="E633" s="157"/>
      <c r="F633" s="83" t="s">
        <v>2676</v>
      </c>
      <c r="G633" s="83">
        <v>5</v>
      </c>
      <c r="H633" s="86">
        <v>50.17</v>
      </c>
      <c r="I633" s="86">
        <v>77.06</v>
      </c>
      <c r="J633" s="86">
        <v>63.65</v>
      </c>
      <c r="K633" s="86"/>
      <c r="L633" s="117">
        <v>200.64</v>
      </c>
      <c r="M633" s="117">
        <v>341.35</v>
      </c>
      <c r="N633" s="87">
        <v>5362199.4341863319</v>
      </c>
      <c r="O633" s="87">
        <v>553692000</v>
      </c>
      <c r="P633" s="87">
        <v>195357000</v>
      </c>
      <c r="Q633" s="87">
        <v>358335000</v>
      </c>
      <c r="R633" s="87">
        <f t="shared" si="18"/>
        <v>5362199.434186331</v>
      </c>
      <c r="S633" s="87">
        <v>553692000</v>
      </c>
      <c r="T633" s="87">
        <f t="shared" si="19"/>
        <v>9122741.1127367634</v>
      </c>
      <c r="U633" s="87"/>
      <c r="V633" s="115" t="s">
        <v>1257</v>
      </c>
      <c r="W633" s="115" t="s">
        <v>1257</v>
      </c>
      <c r="X633" s="115" t="s">
        <v>772</v>
      </c>
    </row>
    <row r="634" spans="1:24">
      <c r="A634" s="157"/>
      <c r="B634" s="157">
        <v>29</v>
      </c>
      <c r="C634" s="82">
        <v>1</v>
      </c>
      <c r="D634" s="157">
        <v>11</v>
      </c>
      <c r="E634" s="157"/>
      <c r="F634" s="83" t="s">
        <v>2677</v>
      </c>
      <c r="G634" s="83">
        <v>5</v>
      </c>
      <c r="H634" s="86">
        <v>36.96</v>
      </c>
      <c r="I634" s="86">
        <v>56.78</v>
      </c>
      <c r="J634" s="86">
        <v>46.89</v>
      </c>
      <c r="K634" s="86"/>
      <c r="L634" s="117">
        <v>147.82</v>
      </c>
      <c r="M634" s="117">
        <v>251.49</v>
      </c>
      <c r="N634" s="87">
        <v>5440986.5959213674</v>
      </c>
      <c r="O634" s="87">
        <v>413927000</v>
      </c>
      <c r="P634" s="87">
        <v>146052000</v>
      </c>
      <c r="Q634" s="87">
        <v>267875000</v>
      </c>
      <c r="R634" s="87">
        <f t="shared" si="18"/>
        <v>5440986.5959213665</v>
      </c>
      <c r="S634" s="87">
        <v>413927000</v>
      </c>
      <c r="T634" s="87">
        <f t="shared" si="19"/>
        <v>9256891.6182401888</v>
      </c>
      <c r="U634" s="87"/>
      <c r="V634" s="115" t="s">
        <v>1257</v>
      </c>
      <c r="W634" s="115" t="s">
        <v>1257</v>
      </c>
      <c r="X634" s="115" t="s">
        <v>772</v>
      </c>
    </row>
    <row r="635" spans="1:24">
      <c r="A635" s="157"/>
      <c r="B635" s="157">
        <v>29</v>
      </c>
      <c r="C635" s="82">
        <v>1</v>
      </c>
      <c r="D635" s="157">
        <v>11</v>
      </c>
      <c r="E635" s="157"/>
      <c r="F635" s="83" t="s">
        <v>2678</v>
      </c>
      <c r="G635" s="83">
        <v>5</v>
      </c>
      <c r="H635" s="86">
        <v>35.299999999999997</v>
      </c>
      <c r="I635" s="86">
        <v>54.22</v>
      </c>
      <c r="J635" s="86">
        <v>44.78</v>
      </c>
      <c r="K635" s="86"/>
      <c r="L635" s="117">
        <v>141.16999999999999</v>
      </c>
      <c r="M635" s="117">
        <v>240.17</v>
      </c>
      <c r="N635" s="87">
        <v>5387175.8193318313</v>
      </c>
      <c r="O635" s="87">
        <v>391386000</v>
      </c>
      <c r="P635" s="87">
        <v>138101000</v>
      </c>
      <c r="Q635" s="87">
        <v>253285000</v>
      </c>
      <c r="R635" s="87">
        <f t="shared" si="18"/>
        <v>5387175.8193318313</v>
      </c>
      <c r="S635" s="87">
        <v>391386000</v>
      </c>
      <c r="T635" s="87">
        <f t="shared" si="19"/>
        <v>9165106.0177723709</v>
      </c>
      <c r="U635" s="87"/>
      <c r="V635" s="115" t="s">
        <v>1257</v>
      </c>
      <c r="W635" s="115" t="s">
        <v>1257</v>
      </c>
      <c r="X635" s="115" t="s">
        <v>772</v>
      </c>
    </row>
    <row r="636" spans="1:24">
      <c r="A636" s="157"/>
      <c r="B636" s="157">
        <v>29</v>
      </c>
      <c r="C636" s="82">
        <v>1</v>
      </c>
      <c r="D636" s="157">
        <v>11</v>
      </c>
      <c r="E636" s="157"/>
      <c r="F636" s="83" t="s">
        <v>2679</v>
      </c>
      <c r="G636" s="83">
        <v>5</v>
      </c>
      <c r="H636" s="86">
        <v>30.68</v>
      </c>
      <c r="I636" s="86">
        <v>47.12</v>
      </c>
      <c r="J636" s="86">
        <v>38.92</v>
      </c>
      <c r="K636" s="86"/>
      <c r="L636" s="117">
        <v>122.69</v>
      </c>
      <c r="M636" s="117">
        <v>208.73</v>
      </c>
      <c r="N636" s="87">
        <v>5387607.7799110161</v>
      </c>
      <c r="O636" s="87">
        <v>340178000</v>
      </c>
      <c r="P636" s="87">
        <v>120036000</v>
      </c>
      <c r="Q636" s="87">
        <v>220142000</v>
      </c>
      <c r="R636" s="87">
        <f t="shared" si="18"/>
        <v>5387607.779911017</v>
      </c>
      <c r="S636" s="87">
        <v>340178000</v>
      </c>
      <c r="T636" s="87">
        <f t="shared" si="19"/>
        <v>9165827.4667929467</v>
      </c>
      <c r="U636" s="87"/>
      <c r="V636" s="115" t="s">
        <v>1257</v>
      </c>
      <c r="W636" s="115" t="s">
        <v>1257</v>
      </c>
      <c r="X636" s="115" t="s">
        <v>772</v>
      </c>
    </row>
    <row r="637" spans="1:24">
      <c r="A637" s="157"/>
      <c r="B637" s="157">
        <v>29</v>
      </c>
      <c r="C637" s="82">
        <v>1</v>
      </c>
      <c r="D637" s="157">
        <v>11</v>
      </c>
      <c r="E637" s="157"/>
      <c r="F637" s="83" t="s">
        <v>2680</v>
      </c>
      <c r="G637" s="83">
        <v>5</v>
      </c>
      <c r="H637" s="86">
        <v>30.68</v>
      </c>
      <c r="I637" s="86">
        <v>47.12</v>
      </c>
      <c r="J637" s="86">
        <v>38.92</v>
      </c>
      <c r="K637" s="86"/>
      <c r="L637" s="117">
        <v>122.69</v>
      </c>
      <c r="M637" s="117">
        <v>208.73</v>
      </c>
      <c r="N637" s="87">
        <v>5387607.7799110161</v>
      </c>
      <c r="O637" s="87">
        <v>340178000</v>
      </c>
      <c r="P637" s="87">
        <v>120036000</v>
      </c>
      <c r="Q637" s="87">
        <v>220142000</v>
      </c>
      <c r="R637" s="87">
        <f t="shared" si="18"/>
        <v>5387607.779911017</v>
      </c>
      <c r="S637" s="87">
        <v>340178000</v>
      </c>
      <c r="T637" s="87">
        <f t="shared" si="19"/>
        <v>9165827.4667929467</v>
      </c>
      <c r="U637" s="87"/>
      <c r="V637" s="115" t="s">
        <v>1257</v>
      </c>
      <c r="W637" s="115" t="s">
        <v>1257</v>
      </c>
      <c r="X637" s="115" t="s">
        <v>772</v>
      </c>
    </row>
    <row r="638" spans="1:24">
      <c r="A638" s="157"/>
      <c r="B638" s="157">
        <v>29</v>
      </c>
      <c r="C638" s="82">
        <v>1</v>
      </c>
      <c r="D638" s="157">
        <v>11</v>
      </c>
      <c r="E638" s="157"/>
      <c r="F638" s="83" t="s">
        <v>2681</v>
      </c>
      <c r="G638" s="83">
        <v>5</v>
      </c>
      <c r="H638" s="86">
        <v>35.299999999999997</v>
      </c>
      <c r="I638" s="86">
        <v>54.22</v>
      </c>
      <c r="J638" s="86">
        <v>44.78</v>
      </c>
      <c r="K638" s="86"/>
      <c r="L638" s="117">
        <v>141.16999999999999</v>
      </c>
      <c r="M638" s="117">
        <v>240.17</v>
      </c>
      <c r="N638" s="87">
        <v>5387175.8193318313</v>
      </c>
      <c r="O638" s="87">
        <v>391386000</v>
      </c>
      <c r="P638" s="87">
        <v>138101000</v>
      </c>
      <c r="Q638" s="87">
        <v>253285000</v>
      </c>
      <c r="R638" s="87">
        <f t="shared" si="18"/>
        <v>5387175.8193318313</v>
      </c>
      <c r="S638" s="87">
        <v>391386000</v>
      </c>
      <c r="T638" s="87">
        <f t="shared" si="19"/>
        <v>9165106.0177723709</v>
      </c>
      <c r="U638" s="87"/>
      <c r="V638" s="115" t="s">
        <v>1257</v>
      </c>
      <c r="W638" s="115" t="s">
        <v>1257</v>
      </c>
      <c r="X638" s="115" t="s">
        <v>772</v>
      </c>
    </row>
    <row r="639" spans="1:24">
      <c r="A639" s="157"/>
      <c r="B639" s="157">
        <v>29</v>
      </c>
      <c r="C639" s="82">
        <v>1</v>
      </c>
      <c r="D639" s="157">
        <v>11</v>
      </c>
      <c r="E639" s="157"/>
      <c r="F639" s="83" t="s">
        <v>2682</v>
      </c>
      <c r="G639" s="83">
        <v>5</v>
      </c>
      <c r="H639" s="86">
        <v>36.96</v>
      </c>
      <c r="I639" s="86">
        <v>56.78</v>
      </c>
      <c r="J639" s="86">
        <v>46.89</v>
      </c>
      <c r="K639" s="86"/>
      <c r="L639" s="117">
        <v>147.82</v>
      </c>
      <c r="M639" s="117">
        <v>251.49</v>
      </c>
      <c r="N639" s="87">
        <v>5467880.8516119961</v>
      </c>
      <c r="O639" s="87">
        <v>415973000</v>
      </c>
      <c r="P639" s="87">
        <v>146774000</v>
      </c>
      <c r="Q639" s="87">
        <v>269199000</v>
      </c>
      <c r="R639" s="87">
        <f t="shared" si="18"/>
        <v>5467880.8516119951</v>
      </c>
      <c r="S639" s="87">
        <v>415973000</v>
      </c>
      <c r="T639" s="87">
        <f t="shared" si="19"/>
        <v>9302647.5130016301</v>
      </c>
      <c r="U639" s="87"/>
      <c r="V639" s="115" t="s">
        <v>1257</v>
      </c>
      <c r="W639" s="115" t="s">
        <v>1257</v>
      </c>
      <c r="X639" s="115" t="s">
        <v>772</v>
      </c>
    </row>
    <row r="640" spans="1:24">
      <c r="A640" s="157"/>
      <c r="B640" s="157">
        <v>29</v>
      </c>
      <c r="C640" s="82">
        <v>1</v>
      </c>
      <c r="D640" s="157">
        <v>11</v>
      </c>
      <c r="E640" s="157"/>
      <c r="F640" s="83" t="s">
        <v>2683</v>
      </c>
      <c r="G640" s="83">
        <v>5</v>
      </c>
      <c r="H640" s="86">
        <v>43.89</v>
      </c>
      <c r="I640" s="86">
        <v>67.430000000000007</v>
      </c>
      <c r="J640" s="86">
        <v>55.69</v>
      </c>
      <c r="K640" s="86"/>
      <c r="L640" s="117">
        <v>175.55</v>
      </c>
      <c r="M640" s="117">
        <v>298.67</v>
      </c>
      <c r="N640" s="87">
        <v>5022575.2903990056</v>
      </c>
      <c r="O640" s="87">
        <v>453778000</v>
      </c>
      <c r="P640" s="87">
        <v>160111000</v>
      </c>
      <c r="Q640" s="87">
        <v>293667000</v>
      </c>
      <c r="R640" s="87">
        <f t="shared" si="18"/>
        <v>5022575.2903990056</v>
      </c>
      <c r="S640" s="87">
        <v>453778000</v>
      </c>
      <c r="T640" s="87">
        <f t="shared" si="19"/>
        <v>8545101.4638762232</v>
      </c>
      <c r="U640" s="87"/>
      <c r="V640" s="115" t="s">
        <v>1257</v>
      </c>
      <c r="W640" s="115" t="s">
        <v>1257</v>
      </c>
      <c r="X640" s="115" t="s">
        <v>772</v>
      </c>
    </row>
    <row r="641" spans="1:24">
      <c r="A641" s="157"/>
      <c r="B641" s="157">
        <v>29</v>
      </c>
      <c r="C641" s="82">
        <v>1</v>
      </c>
      <c r="D641" s="157">
        <v>11</v>
      </c>
      <c r="E641" s="157"/>
      <c r="F641" s="83" t="s">
        <v>2684</v>
      </c>
      <c r="G641" s="83">
        <v>5</v>
      </c>
      <c r="H641" s="86">
        <v>42.5</v>
      </c>
      <c r="I641" s="86">
        <v>65.28</v>
      </c>
      <c r="J641" s="86">
        <v>53.92</v>
      </c>
      <c r="K641" s="86"/>
      <c r="L641" s="117">
        <v>169.97</v>
      </c>
      <c r="M641" s="117">
        <v>289.17</v>
      </c>
      <c r="N641" s="87">
        <v>5022628.1717666164</v>
      </c>
      <c r="O641" s="87">
        <v>439349000</v>
      </c>
      <c r="P641" s="87">
        <v>155021000</v>
      </c>
      <c r="Q641" s="87">
        <v>284328000</v>
      </c>
      <c r="R641" s="87">
        <f t="shared" si="18"/>
        <v>5022628.1717666145</v>
      </c>
      <c r="S641" s="87">
        <v>439349000</v>
      </c>
      <c r="T641" s="87">
        <f t="shared" si="19"/>
        <v>8544998.4610799085</v>
      </c>
      <c r="U641" s="87"/>
      <c r="V641" s="115" t="s">
        <v>1257</v>
      </c>
      <c r="W641" s="115" t="s">
        <v>1257</v>
      </c>
      <c r="X641" s="115" t="s">
        <v>772</v>
      </c>
    </row>
    <row r="642" spans="1:24">
      <c r="A642" s="157"/>
      <c r="B642" s="157">
        <v>29</v>
      </c>
      <c r="C642" s="82">
        <v>1</v>
      </c>
      <c r="D642" s="157">
        <v>11</v>
      </c>
      <c r="E642" s="157"/>
      <c r="F642" s="83" t="s">
        <v>2685</v>
      </c>
      <c r="G642" s="83">
        <v>5</v>
      </c>
      <c r="H642" s="86">
        <v>42.5</v>
      </c>
      <c r="I642" s="86">
        <v>65.28</v>
      </c>
      <c r="J642" s="86">
        <v>53.92</v>
      </c>
      <c r="K642" s="86"/>
      <c r="L642" s="117">
        <v>169.97</v>
      </c>
      <c r="M642" s="117">
        <v>289.17</v>
      </c>
      <c r="N642" s="87">
        <v>5022628.1717666164</v>
      </c>
      <c r="O642" s="87">
        <v>439349000</v>
      </c>
      <c r="P642" s="87">
        <v>155021000</v>
      </c>
      <c r="Q642" s="87">
        <v>284328000</v>
      </c>
      <c r="R642" s="87">
        <f t="shared" si="18"/>
        <v>5022628.1717666145</v>
      </c>
      <c r="S642" s="87">
        <v>439349000</v>
      </c>
      <c r="T642" s="87">
        <f t="shared" si="19"/>
        <v>8544998.4610799085</v>
      </c>
      <c r="U642" s="87"/>
      <c r="V642" s="115" t="s">
        <v>1257</v>
      </c>
      <c r="W642" s="115" t="s">
        <v>1257</v>
      </c>
      <c r="X642" s="115" t="s">
        <v>772</v>
      </c>
    </row>
    <row r="643" spans="1:24">
      <c r="A643" s="157"/>
      <c r="B643" s="157">
        <v>29</v>
      </c>
      <c r="C643" s="82">
        <v>1</v>
      </c>
      <c r="D643" s="157">
        <v>11</v>
      </c>
      <c r="E643" s="157"/>
      <c r="F643" s="83" t="s">
        <v>2686</v>
      </c>
      <c r="G643" s="83">
        <v>5</v>
      </c>
      <c r="H643" s="86">
        <v>71.459999999999994</v>
      </c>
      <c r="I643" s="86">
        <v>109.77</v>
      </c>
      <c r="J643" s="86">
        <v>90.67</v>
      </c>
      <c r="K643" s="86"/>
      <c r="L643" s="117">
        <v>285.81</v>
      </c>
      <c r="M643" s="117">
        <v>486.25</v>
      </c>
      <c r="N643" s="87">
        <v>5072689.0309970472</v>
      </c>
      <c r="O643" s="87">
        <v>746145000</v>
      </c>
      <c r="P643" s="87">
        <v>263248000</v>
      </c>
      <c r="Q643" s="87">
        <v>482897000</v>
      </c>
      <c r="R643" s="87">
        <f t="shared" ref="R643:R706" si="20">S643/(M643*0.3025)</f>
        <v>5072689.0309970472</v>
      </c>
      <c r="S643" s="87">
        <v>746145000</v>
      </c>
      <c r="T643" s="87">
        <f t="shared" ref="T643:T706" si="21">S643/(L643*0.3025)</f>
        <v>8630191.5304653924</v>
      </c>
      <c r="U643" s="87"/>
      <c r="V643" s="115" t="s">
        <v>1257</v>
      </c>
      <c r="W643" s="115" t="s">
        <v>1257</v>
      </c>
      <c r="X643" s="115" t="s">
        <v>772</v>
      </c>
    </row>
    <row r="644" spans="1:24">
      <c r="A644" s="157"/>
      <c r="B644" s="157">
        <v>29</v>
      </c>
      <c r="C644" s="82">
        <v>1</v>
      </c>
      <c r="D644" s="157">
        <v>11</v>
      </c>
      <c r="E644" s="157"/>
      <c r="F644" s="83" t="s">
        <v>2687</v>
      </c>
      <c r="G644" s="83">
        <v>5</v>
      </c>
      <c r="H644" s="86">
        <v>43.89</v>
      </c>
      <c r="I644" s="86">
        <v>67.430000000000007</v>
      </c>
      <c r="J644" s="86">
        <v>55.69</v>
      </c>
      <c r="K644" s="86"/>
      <c r="L644" s="117">
        <v>175.55</v>
      </c>
      <c r="M644" s="117">
        <v>298.67</v>
      </c>
      <c r="N644" s="87">
        <v>5360613.8730188692</v>
      </c>
      <c r="O644" s="87">
        <v>484319000</v>
      </c>
      <c r="P644" s="87">
        <v>170884000</v>
      </c>
      <c r="Q644" s="87">
        <v>313435000</v>
      </c>
      <c r="R644" s="87">
        <f t="shared" si="20"/>
        <v>5360613.8730188692</v>
      </c>
      <c r="S644" s="87">
        <v>484319000</v>
      </c>
      <c r="T644" s="87">
        <f t="shared" si="21"/>
        <v>9120219.5696641728</v>
      </c>
      <c r="U644" s="87"/>
      <c r="V644" s="115" t="s">
        <v>1257</v>
      </c>
      <c r="W644" s="115" t="s">
        <v>1257</v>
      </c>
      <c r="X644" s="115" t="s">
        <v>772</v>
      </c>
    </row>
    <row r="645" spans="1:24">
      <c r="A645" s="157"/>
      <c r="B645" s="157">
        <v>29</v>
      </c>
      <c r="C645" s="82">
        <v>1</v>
      </c>
      <c r="D645" s="157">
        <v>11</v>
      </c>
      <c r="E645" s="157"/>
      <c r="F645" s="83" t="s">
        <v>2688</v>
      </c>
      <c r="G645" s="83">
        <v>5</v>
      </c>
      <c r="H645" s="86">
        <v>42.5</v>
      </c>
      <c r="I645" s="86">
        <v>65.28</v>
      </c>
      <c r="J645" s="86">
        <v>53.92</v>
      </c>
      <c r="K645" s="86"/>
      <c r="L645" s="117">
        <v>169.97</v>
      </c>
      <c r="M645" s="117">
        <v>289.17</v>
      </c>
      <c r="N645" s="87">
        <v>5360671.7659005253</v>
      </c>
      <c r="O645" s="87">
        <v>468919000</v>
      </c>
      <c r="P645" s="87">
        <v>165452000</v>
      </c>
      <c r="Q645" s="87">
        <v>303467000</v>
      </c>
      <c r="R645" s="87">
        <f t="shared" si="20"/>
        <v>5360671.7659005234</v>
      </c>
      <c r="S645" s="87">
        <v>468919000</v>
      </c>
      <c r="T645" s="87">
        <f t="shared" si="21"/>
        <v>9120112.1053447928</v>
      </c>
      <c r="U645" s="87"/>
      <c r="V645" s="115" t="s">
        <v>1257</v>
      </c>
      <c r="W645" s="115" t="s">
        <v>1257</v>
      </c>
      <c r="X645" s="115" t="s">
        <v>772</v>
      </c>
    </row>
    <row r="646" spans="1:24">
      <c r="A646" s="157"/>
      <c r="B646" s="157">
        <v>29</v>
      </c>
      <c r="C646" s="82">
        <v>1</v>
      </c>
      <c r="D646" s="157">
        <v>11</v>
      </c>
      <c r="E646" s="157"/>
      <c r="F646" s="83" t="s">
        <v>2689</v>
      </c>
      <c r="G646" s="83">
        <v>5</v>
      </c>
      <c r="H646" s="86">
        <v>42.5</v>
      </c>
      <c r="I646" s="86">
        <v>65.28</v>
      </c>
      <c r="J646" s="86">
        <v>53.92</v>
      </c>
      <c r="K646" s="86"/>
      <c r="L646" s="117">
        <v>169.97</v>
      </c>
      <c r="M646" s="117">
        <v>289.17</v>
      </c>
      <c r="N646" s="87">
        <v>5360671.7659005253</v>
      </c>
      <c r="O646" s="87">
        <v>468919000</v>
      </c>
      <c r="P646" s="87">
        <v>165452000</v>
      </c>
      <c r="Q646" s="87">
        <v>303467000</v>
      </c>
      <c r="R646" s="87">
        <f t="shared" si="20"/>
        <v>5360671.7659005234</v>
      </c>
      <c r="S646" s="87">
        <v>468919000</v>
      </c>
      <c r="T646" s="87">
        <f t="shared" si="21"/>
        <v>9120112.1053447928</v>
      </c>
      <c r="U646" s="87"/>
      <c r="V646" s="115" t="s">
        <v>1257</v>
      </c>
      <c r="W646" s="115" t="s">
        <v>1257</v>
      </c>
      <c r="X646" s="115" t="s">
        <v>772</v>
      </c>
    </row>
    <row r="647" spans="1:24">
      <c r="A647" s="157"/>
      <c r="B647" s="157">
        <v>29</v>
      </c>
      <c r="C647" s="82">
        <v>1</v>
      </c>
      <c r="D647" s="157">
        <v>11</v>
      </c>
      <c r="E647" s="157"/>
      <c r="F647" s="83" t="s">
        <v>2690</v>
      </c>
      <c r="G647" s="83">
        <v>5</v>
      </c>
      <c r="H647" s="86">
        <v>50.17</v>
      </c>
      <c r="I647" s="86">
        <v>77.06</v>
      </c>
      <c r="J647" s="86">
        <v>63.65</v>
      </c>
      <c r="K647" s="86"/>
      <c r="L647" s="117">
        <v>200.64</v>
      </c>
      <c r="M647" s="117">
        <v>341.35</v>
      </c>
      <c r="N647" s="87">
        <v>5414233.9543886883</v>
      </c>
      <c r="O647" s="87">
        <v>559065000</v>
      </c>
      <c r="P647" s="87">
        <v>197253000</v>
      </c>
      <c r="Q647" s="87">
        <v>361812000</v>
      </c>
      <c r="R647" s="87">
        <f t="shared" si="20"/>
        <v>5414233.9543886874</v>
      </c>
      <c r="S647" s="87">
        <v>559065000</v>
      </c>
      <c r="T647" s="87">
        <f t="shared" si="21"/>
        <v>9211267.7448693104</v>
      </c>
      <c r="U647" s="87"/>
      <c r="V647" s="115" t="s">
        <v>1257</v>
      </c>
      <c r="W647" s="115" t="s">
        <v>1257</v>
      </c>
      <c r="X647" s="115" t="s">
        <v>772</v>
      </c>
    </row>
    <row r="648" spans="1:24">
      <c r="A648" s="157"/>
      <c r="B648" s="157">
        <v>29</v>
      </c>
      <c r="C648" s="82">
        <v>1</v>
      </c>
      <c r="D648" s="157">
        <v>12</v>
      </c>
      <c r="E648" s="157"/>
      <c r="F648" s="83" t="s">
        <v>2691</v>
      </c>
      <c r="G648" s="83">
        <v>5</v>
      </c>
      <c r="H648" s="86">
        <v>36.96</v>
      </c>
      <c r="I648" s="86">
        <v>56.78</v>
      </c>
      <c r="J648" s="86">
        <v>46.89</v>
      </c>
      <c r="K648" s="86"/>
      <c r="L648" s="117">
        <v>147.82</v>
      </c>
      <c r="M648" s="117">
        <v>251.49</v>
      </c>
      <c r="N648" s="87">
        <v>5493276.6003873125</v>
      </c>
      <c r="O648" s="87">
        <v>417905000</v>
      </c>
      <c r="P648" s="87">
        <v>147456000</v>
      </c>
      <c r="Q648" s="87">
        <v>270449000</v>
      </c>
      <c r="R648" s="87">
        <f t="shared" si="20"/>
        <v>5493276.6003873106</v>
      </c>
      <c r="S648" s="87">
        <v>417905000</v>
      </c>
      <c r="T648" s="87">
        <f t="shared" si="21"/>
        <v>9345853.9590813499</v>
      </c>
      <c r="U648" s="87"/>
      <c r="V648" s="115" t="s">
        <v>1257</v>
      </c>
      <c r="W648" s="115" t="s">
        <v>1257</v>
      </c>
      <c r="X648" s="115" t="s">
        <v>772</v>
      </c>
    </row>
    <row r="649" spans="1:24">
      <c r="A649" s="157"/>
      <c r="B649" s="157">
        <v>29</v>
      </c>
      <c r="C649" s="82">
        <v>1</v>
      </c>
      <c r="D649" s="157">
        <v>12</v>
      </c>
      <c r="E649" s="157"/>
      <c r="F649" s="83" t="s">
        <v>2692</v>
      </c>
      <c r="G649" s="83">
        <v>5</v>
      </c>
      <c r="H649" s="86">
        <v>35.299999999999997</v>
      </c>
      <c r="I649" s="86">
        <v>54.22</v>
      </c>
      <c r="J649" s="86">
        <v>44.78</v>
      </c>
      <c r="K649" s="86"/>
      <c r="L649" s="117">
        <v>141.16999999999999</v>
      </c>
      <c r="M649" s="117">
        <v>240.17</v>
      </c>
      <c r="N649" s="87">
        <v>5438957.3225852083</v>
      </c>
      <c r="O649" s="87">
        <v>395148000</v>
      </c>
      <c r="P649" s="87">
        <v>139428000</v>
      </c>
      <c r="Q649" s="87">
        <v>255720000</v>
      </c>
      <c r="R649" s="87">
        <f t="shared" si="20"/>
        <v>5438957.3225852083</v>
      </c>
      <c r="S649" s="87">
        <v>395148000</v>
      </c>
      <c r="T649" s="87">
        <f t="shared" si="21"/>
        <v>9253200.9645483419</v>
      </c>
      <c r="U649" s="87"/>
      <c r="V649" s="115" t="s">
        <v>1257</v>
      </c>
      <c r="W649" s="115" t="s">
        <v>1257</v>
      </c>
      <c r="X649" s="115" t="s">
        <v>772</v>
      </c>
    </row>
    <row r="650" spans="1:24">
      <c r="A650" s="157"/>
      <c r="B650" s="157">
        <v>29</v>
      </c>
      <c r="C650" s="82">
        <v>1</v>
      </c>
      <c r="D650" s="157">
        <v>12</v>
      </c>
      <c r="E650" s="157"/>
      <c r="F650" s="83" t="s">
        <v>2693</v>
      </c>
      <c r="G650" s="83">
        <v>5</v>
      </c>
      <c r="H650" s="86">
        <v>30.68</v>
      </c>
      <c r="I650" s="86">
        <v>47.12</v>
      </c>
      <c r="J650" s="86">
        <v>38.92</v>
      </c>
      <c r="K650" s="86"/>
      <c r="L650" s="117">
        <v>122.69</v>
      </c>
      <c r="M650" s="117">
        <v>208.73</v>
      </c>
      <c r="N650" s="87">
        <v>5439396.7769664079</v>
      </c>
      <c r="O650" s="87">
        <v>343448000</v>
      </c>
      <c r="P650" s="87">
        <v>121190000</v>
      </c>
      <c r="Q650" s="87">
        <v>222258000</v>
      </c>
      <c r="R650" s="87">
        <f t="shared" si="20"/>
        <v>5439396.7769664088</v>
      </c>
      <c r="S650" s="87">
        <v>343448000</v>
      </c>
      <c r="T650" s="87">
        <f t="shared" si="21"/>
        <v>9253935.0334680788</v>
      </c>
      <c r="U650" s="87"/>
      <c r="V650" s="115" t="s">
        <v>1257</v>
      </c>
      <c r="W650" s="115" t="s">
        <v>1257</v>
      </c>
      <c r="X650" s="115" t="s">
        <v>772</v>
      </c>
    </row>
    <row r="651" spans="1:24">
      <c r="A651" s="157"/>
      <c r="B651" s="157">
        <v>29</v>
      </c>
      <c r="C651" s="82">
        <v>1</v>
      </c>
      <c r="D651" s="157">
        <v>12</v>
      </c>
      <c r="E651" s="157"/>
      <c r="F651" s="83" t="s">
        <v>2694</v>
      </c>
      <c r="G651" s="83">
        <v>5</v>
      </c>
      <c r="H651" s="86">
        <v>30.68</v>
      </c>
      <c r="I651" s="86">
        <v>47.12</v>
      </c>
      <c r="J651" s="86">
        <v>38.92</v>
      </c>
      <c r="K651" s="86"/>
      <c r="L651" s="117">
        <v>122.69</v>
      </c>
      <c r="M651" s="117">
        <v>208.73</v>
      </c>
      <c r="N651" s="87">
        <v>5439396.7769664079</v>
      </c>
      <c r="O651" s="87">
        <v>343448000</v>
      </c>
      <c r="P651" s="87">
        <v>121190000</v>
      </c>
      <c r="Q651" s="87">
        <v>222258000</v>
      </c>
      <c r="R651" s="87">
        <f t="shared" si="20"/>
        <v>5439396.7769664088</v>
      </c>
      <c r="S651" s="87">
        <v>343448000</v>
      </c>
      <c r="T651" s="87">
        <f t="shared" si="21"/>
        <v>9253935.0334680788</v>
      </c>
      <c r="U651" s="87"/>
      <c r="V651" s="115" t="s">
        <v>1257</v>
      </c>
      <c r="W651" s="115" t="s">
        <v>1257</v>
      </c>
      <c r="X651" s="115" t="s">
        <v>772</v>
      </c>
    </row>
    <row r="652" spans="1:24">
      <c r="A652" s="157"/>
      <c r="B652" s="157">
        <v>29</v>
      </c>
      <c r="C652" s="82">
        <v>1</v>
      </c>
      <c r="D652" s="157">
        <v>12</v>
      </c>
      <c r="E652" s="157"/>
      <c r="F652" s="83" t="s">
        <v>2695</v>
      </c>
      <c r="G652" s="83">
        <v>5</v>
      </c>
      <c r="H652" s="86">
        <v>35.299999999999997</v>
      </c>
      <c r="I652" s="86">
        <v>54.22</v>
      </c>
      <c r="J652" s="86">
        <v>44.78</v>
      </c>
      <c r="K652" s="86"/>
      <c r="L652" s="117">
        <v>141.16999999999999</v>
      </c>
      <c r="M652" s="117">
        <v>240.17</v>
      </c>
      <c r="N652" s="87">
        <v>5438957.3225852083</v>
      </c>
      <c r="O652" s="87">
        <v>395148000</v>
      </c>
      <c r="P652" s="87">
        <v>139428000</v>
      </c>
      <c r="Q652" s="87">
        <v>255720000</v>
      </c>
      <c r="R652" s="87">
        <f t="shared" si="20"/>
        <v>5438957.3225852083</v>
      </c>
      <c r="S652" s="87">
        <v>395148000</v>
      </c>
      <c r="T652" s="87">
        <f t="shared" si="21"/>
        <v>9253200.9645483419</v>
      </c>
      <c r="U652" s="87"/>
      <c r="V652" s="115" t="s">
        <v>1257</v>
      </c>
      <c r="W652" s="115" t="s">
        <v>1257</v>
      </c>
      <c r="X652" s="115" t="s">
        <v>772</v>
      </c>
    </row>
    <row r="653" spans="1:24">
      <c r="A653" s="157"/>
      <c r="B653" s="157">
        <v>29</v>
      </c>
      <c r="C653" s="82">
        <v>1</v>
      </c>
      <c r="D653" s="157">
        <v>12</v>
      </c>
      <c r="E653" s="157"/>
      <c r="F653" s="83" t="s">
        <v>2696</v>
      </c>
      <c r="G653" s="83">
        <v>5</v>
      </c>
      <c r="H653" s="86">
        <v>36.96</v>
      </c>
      <c r="I653" s="86">
        <v>56.78</v>
      </c>
      <c r="J653" s="86">
        <v>46.89</v>
      </c>
      <c r="K653" s="86"/>
      <c r="L653" s="117">
        <v>147.82</v>
      </c>
      <c r="M653" s="117">
        <v>251.49</v>
      </c>
      <c r="N653" s="87">
        <v>5520473.1864205049</v>
      </c>
      <c r="O653" s="87">
        <v>419974000</v>
      </c>
      <c r="P653" s="87">
        <v>148186000</v>
      </c>
      <c r="Q653" s="87">
        <v>271788000</v>
      </c>
      <c r="R653" s="87">
        <f t="shared" si="20"/>
        <v>5520473.186420504</v>
      </c>
      <c r="S653" s="87">
        <v>419974000</v>
      </c>
      <c r="T653" s="87">
        <f t="shared" si="21"/>
        <v>9392124.2162961215</v>
      </c>
      <c r="U653" s="87"/>
      <c r="V653" s="115" t="s">
        <v>1257</v>
      </c>
      <c r="W653" s="115" t="s">
        <v>1257</v>
      </c>
      <c r="X653" s="115" t="s">
        <v>772</v>
      </c>
    </row>
    <row r="654" spans="1:24">
      <c r="A654" s="157"/>
      <c r="B654" s="157">
        <v>29</v>
      </c>
      <c r="C654" s="82">
        <v>1</v>
      </c>
      <c r="D654" s="157">
        <v>12</v>
      </c>
      <c r="E654" s="157"/>
      <c r="F654" s="83" t="s">
        <v>2697</v>
      </c>
      <c r="G654" s="83">
        <v>5</v>
      </c>
      <c r="H654" s="86">
        <v>43.89</v>
      </c>
      <c r="I654" s="86">
        <v>67.430000000000007</v>
      </c>
      <c r="J654" s="86">
        <v>55.69</v>
      </c>
      <c r="K654" s="86"/>
      <c r="L654" s="117">
        <v>175.55</v>
      </c>
      <c r="M654" s="117">
        <v>298.67</v>
      </c>
      <c r="N654" s="87">
        <v>5070888.6531944517</v>
      </c>
      <c r="O654" s="87">
        <v>458143000</v>
      </c>
      <c r="P654" s="87">
        <v>161651000</v>
      </c>
      <c r="Q654" s="87">
        <v>296492000</v>
      </c>
      <c r="R654" s="87">
        <f t="shared" si="20"/>
        <v>5070888.6531944517</v>
      </c>
      <c r="S654" s="87">
        <v>458143000</v>
      </c>
      <c r="T654" s="87">
        <f t="shared" si="21"/>
        <v>8627298.8553095236</v>
      </c>
      <c r="U654" s="87"/>
      <c r="V654" s="115" t="s">
        <v>1257</v>
      </c>
      <c r="W654" s="115" t="s">
        <v>1257</v>
      </c>
      <c r="X654" s="115" t="s">
        <v>772</v>
      </c>
    </row>
    <row r="655" spans="1:24">
      <c r="A655" s="157"/>
      <c r="B655" s="157">
        <v>29</v>
      </c>
      <c r="C655" s="82">
        <v>1</v>
      </c>
      <c r="D655" s="157">
        <v>12</v>
      </c>
      <c r="E655" s="157"/>
      <c r="F655" s="83" t="s">
        <v>2698</v>
      </c>
      <c r="G655" s="83">
        <v>5</v>
      </c>
      <c r="H655" s="86">
        <v>42.5</v>
      </c>
      <c r="I655" s="86">
        <v>65.28</v>
      </c>
      <c r="J655" s="86">
        <v>53.92</v>
      </c>
      <c r="K655" s="86"/>
      <c r="L655" s="117">
        <v>169.97</v>
      </c>
      <c r="M655" s="117">
        <v>289.17</v>
      </c>
      <c r="N655" s="87">
        <v>5070939.711462588</v>
      </c>
      <c r="O655" s="87">
        <v>443575000</v>
      </c>
      <c r="P655" s="87">
        <v>156511000</v>
      </c>
      <c r="Q655" s="87">
        <v>287064000</v>
      </c>
      <c r="R655" s="87">
        <f t="shared" si="20"/>
        <v>5070939.7114625871</v>
      </c>
      <c r="S655" s="87">
        <v>443575000</v>
      </c>
      <c r="T655" s="87">
        <f t="shared" si="21"/>
        <v>8627190.8946498577</v>
      </c>
      <c r="U655" s="87"/>
      <c r="V655" s="115" t="s">
        <v>1257</v>
      </c>
      <c r="W655" s="115" t="s">
        <v>1257</v>
      </c>
      <c r="X655" s="115" t="s">
        <v>772</v>
      </c>
    </row>
    <row r="656" spans="1:24">
      <c r="A656" s="157"/>
      <c r="B656" s="157">
        <v>29</v>
      </c>
      <c r="C656" s="82">
        <v>1</v>
      </c>
      <c r="D656" s="157">
        <v>12</v>
      </c>
      <c r="E656" s="157"/>
      <c r="F656" s="83" t="s">
        <v>2699</v>
      </c>
      <c r="G656" s="83">
        <v>5</v>
      </c>
      <c r="H656" s="86">
        <v>42.5</v>
      </c>
      <c r="I656" s="86">
        <v>65.28</v>
      </c>
      <c r="J656" s="86">
        <v>53.92</v>
      </c>
      <c r="K656" s="86"/>
      <c r="L656" s="117">
        <v>169.97</v>
      </c>
      <c r="M656" s="117">
        <v>289.17</v>
      </c>
      <c r="N656" s="87">
        <v>5070939.711462588</v>
      </c>
      <c r="O656" s="87">
        <v>443575000</v>
      </c>
      <c r="P656" s="87">
        <v>156511000</v>
      </c>
      <c r="Q656" s="87">
        <v>287064000</v>
      </c>
      <c r="R656" s="87">
        <f t="shared" si="20"/>
        <v>5070939.7114625871</v>
      </c>
      <c r="S656" s="87">
        <v>443575000</v>
      </c>
      <c r="T656" s="87">
        <f t="shared" si="21"/>
        <v>8627190.8946498577</v>
      </c>
      <c r="U656" s="87"/>
      <c r="V656" s="115" t="s">
        <v>1257</v>
      </c>
      <c r="W656" s="115" t="s">
        <v>1257</v>
      </c>
      <c r="X656" s="115" t="s">
        <v>772</v>
      </c>
    </row>
    <row r="657" spans="1:24">
      <c r="A657" s="157"/>
      <c r="B657" s="157">
        <v>29</v>
      </c>
      <c r="C657" s="82">
        <v>1</v>
      </c>
      <c r="D657" s="157">
        <v>12</v>
      </c>
      <c r="E657" s="157"/>
      <c r="F657" s="83" t="s">
        <v>2700</v>
      </c>
      <c r="G657" s="83">
        <v>5</v>
      </c>
      <c r="H657" s="86">
        <v>71.459999999999994</v>
      </c>
      <c r="I657" s="86">
        <v>109.77</v>
      </c>
      <c r="J657" s="86">
        <v>90.67</v>
      </c>
      <c r="K657" s="86"/>
      <c r="L657" s="117">
        <v>285.81</v>
      </c>
      <c r="M657" s="117">
        <v>486.25</v>
      </c>
      <c r="N657" s="87">
        <v>5121454.8853810364</v>
      </c>
      <c r="O657" s="87">
        <v>753318000</v>
      </c>
      <c r="P657" s="87">
        <v>265779000</v>
      </c>
      <c r="Q657" s="87">
        <v>487539000</v>
      </c>
      <c r="R657" s="87">
        <f t="shared" si="20"/>
        <v>5121454.8853810364</v>
      </c>
      <c r="S657" s="87">
        <v>753318000</v>
      </c>
      <c r="T657" s="87">
        <f t="shared" si="21"/>
        <v>8713157.1254208349</v>
      </c>
      <c r="U657" s="87"/>
      <c r="V657" s="115" t="s">
        <v>1257</v>
      </c>
      <c r="W657" s="115" t="s">
        <v>1257</v>
      </c>
      <c r="X657" s="115" t="s">
        <v>772</v>
      </c>
    </row>
    <row r="658" spans="1:24">
      <c r="A658" s="157"/>
      <c r="B658" s="157">
        <v>29</v>
      </c>
      <c r="C658" s="82">
        <v>1</v>
      </c>
      <c r="D658" s="157">
        <v>12</v>
      </c>
      <c r="E658" s="157"/>
      <c r="F658" s="83" t="s">
        <v>2701</v>
      </c>
      <c r="G658" s="83">
        <v>5</v>
      </c>
      <c r="H658" s="86">
        <v>43.89</v>
      </c>
      <c r="I658" s="86">
        <v>67.430000000000007</v>
      </c>
      <c r="J658" s="86">
        <v>55.69</v>
      </c>
      <c r="K658" s="86"/>
      <c r="L658" s="117">
        <v>175.55</v>
      </c>
      <c r="M658" s="117">
        <v>298.67</v>
      </c>
      <c r="N658" s="87">
        <v>5412148.126667344</v>
      </c>
      <c r="O658" s="87">
        <v>488975000</v>
      </c>
      <c r="P658" s="87">
        <v>172527000</v>
      </c>
      <c r="Q658" s="87">
        <v>316448000</v>
      </c>
      <c r="R658" s="87">
        <f t="shared" si="20"/>
        <v>5412148.126667344</v>
      </c>
      <c r="S658" s="87">
        <v>488975000</v>
      </c>
      <c r="T658" s="87">
        <f t="shared" si="21"/>
        <v>9207896.7871930245</v>
      </c>
      <c r="U658" s="87"/>
      <c r="V658" s="115" t="s">
        <v>1257</v>
      </c>
      <c r="W658" s="115" t="s">
        <v>1257</v>
      </c>
      <c r="X658" s="115" t="s">
        <v>772</v>
      </c>
    </row>
    <row r="659" spans="1:24">
      <c r="A659" s="157"/>
      <c r="B659" s="157">
        <v>29</v>
      </c>
      <c r="C659" s="82">
        <v>1</v>
      </c>
      <c r="D659" s="157">
        <v>12</v>
      </c>
      <c r="E659" s="157"/>
      <c r="F659" s="83" t="s">
        <v>2702</v>
      </c>
      <c r="G659" s="83">
        <v>5</v>
      </c>
      <c r="H659" s="86">
        <v>42.5</v>
      </c>
      <c r="I659" s="86">
        <v>65.28</v>
      </c>
      <c r="J659" s="86">
        <v>53.92</v>
      </c>
      <c r="K659" s="86"/>
      <c r="L659" s="117">
        <v>169.97</v>
      </c>
      <c r="M659" s="117">
        <v>289.17</v>
      </c>
      <c r="N659" s="87">
        <v>5412207.1234370712</v>
      </c>
      <c r="O659" s="87">
        <v>473427000</v>
      </c>
      <c r="P659" s="87">
        <v>167042000</v>
      </c>
      <c r="Q659" s="87">
        <v>306385000</v>
      </c>
      <c r="R659" s="87">
        <f t="shared" si="20"/>
        <v>5412207.1234370694</v>
      </c>
      <c r="S659" s="87">
        <v>473427000</v>
      </c>
      <c r="T659" s="87">
        <f t="shared" si="21"/>
        <v>9207789.220946623</v>
      </c>
      <c r="U659" s="87"/>
      <c r="V659" s="115" t="s">
        <v>1257</v>
      </c>
      <c r="W659" s="115" t="s">
        <v>1257</v>
      </c>
      <c r="X659" s="115" t="s">
        <v>772</v>
      </c>
    </row>
    <row r="660" spans="1:24">
      <c r="A660" s="157"/>
      <c r="B660" s="157">
        <v>29</v>
      </c>
      <c r="C660" s="82">
        <v>1</v>
      </c>
      <c r="D660" s="157">
        <v>12</v>
      </c>
      <c r="E660" s="157"/>
      <c r="F660" s="83" t="s">
        <v>2703</v>
      </c>
      <c r="G660" s="83">
        <v>5</v>
      </c>
      <c r="H660" s="86">
        <v>42.5</v>
      </c>
      <c r="I660" s="86">
        <v>65.28</v>
      </c>
      <c r="J660" s="86">
        <v>53.92</v>
      </c>
      <c r="K660" s="86"/>
      <c r="L660" s="117">
        <v>169.97</v>
      </c>
      <c r="M660" s="117">
        <v>289.17</v>
      </c>
      <c r="N660" s="87">
        <v>5412207.1234370712</v>
      </c>
      <c r="O660" s="87">
        <v>473427000</v>
      </c>
      <c r="P660" s="87">
        <v>167042000</v>
      </c>
      <c r="Q660" s="87">
        <v>306385000</v>
      </c>
      <c r="R660" s="87">
        <f t="shared" si="20"/>
        <v>5412207.1234370694</v>
      </c>
      <c r="S660" s="87">
        <v>473427000</v>
      </c>
      <c r="T660" s="87">
        <f t="shared" si="21"/>
        <v>9207789.220946623</v>
      </c>
      <c r="U660" s="87"/>
      <c r="V660" s="115" t="s">
        <v>1257</v>
      </c>
      <c r="W660" s="115" t="s">
        <v>1257</v>
      </c>
      <c r="X660" s="115" t="s">
        <v>772</v>
      </c>
    </row>
    <row r="661" spans="1:24">
      <c r="A661" s="157"/>
      <c r="B661" s="157">
        <v>29</v>
      </c>
      <c r="C661" s="82">
        <v>1</v>
      </c>
      <c r="D661" s="157">
        <v>12</v>
      </c>
      <c r="E661" s="157"/>
      <c r="F661" s="83" t="s">
        <v>2704</v>
      </c>
      <c r="G661" s="83">
        <v>5</v>
      </c>
      <c r="H661" s="86">
        <v>50.17</v>
      </c>
      <c r="I661" s="86">
        <v>77.06</v>
      </c>
      <c r="J661" s="86">
        <v>63.65</v>
      </c>
      <c r="K661" s="86"/>
      <c r="L661" s="117">
        <v>200.64</v>
      </c>
      <c r="M661" s="117">
        <v>341.35</v>
      </c>
      <c r="N661" s="87">
        <v>5466316.896813455</v>
      </c>
      <c r="O661" s="87">
        <v>564443000</v>
      </c>
      <c r="P661" s="87">
        <v>199150000</v>
      </c>
      <c r="Q661" s="87">
        <v>365293000</v>
      </c>
      <c r="R661" s="87">
        <f t="shared" si="20"/>
        <v>5466316.8968134541</v>
      </c>
      <c r="S661" s="87">
        <v>564443000</v>
      </c>
      <c r="T661" s="87">
        <f t="shared" si="21"/>
        <v>9299876.7580107301</v>
      </c>
      <c r="U661" s="87"/>
      <c r="V661" s="115" t="s">
        <v>1257</v>
      </c>
      <c r="W661" s="115" t="s">
        <v>1257</v>
      </c>
      <c r="X661" s="115" t="s">
        <v>772</v>
      </c>
    </row>
    <row r="662" spans="1:24">
      <c r="A662" s="157"/>
      <c r="B662" s="157">
        <v>29</v>
      </c>
      <c r="C662" s="82">
        <v>1</v>
      </c>
      <c r="D662" s="157">
        <v>13</v>
      </c>
      <c r="E662" s="157"/>
      <c r="F662" s="83" t="s">
        <v>2705</v>
      </c>
      <c r="G662" s="83">
        <v>5</v>
      </c>
      <c r="H662" s="86">
        <v>36.96</v>
      </c>
      <c r="I662" s="86">
        <v>56.78</v>
      </c>
      <c r="J662" s="86">
        <v>46.89</v>
      </c>
      <c r="K662" s="86"/>
      <c r="L662" s="117">
        <v>147.82</v>
      </c>
      <c r="M662" s="117">
        <v>251.49</v>
      </c>
      <c r="N662" s="87">
        <v>5545606.0392457657</v>
      </c>
      <c r="O662" s="87">
        <v>421886000</v>
      </c>
      <c r="P662" s="87">
        <v>148860000</v>
      </c>
      <c r="Q662" s="87">
        <v>273026000</v>
      </c>
      <c r="R662" s="87">
        <f t="shared" si="20"/>
        <v>5545606.0392457638</v>
      </c>
      <c r="S662" s="87">
        <v>421886000</v>
      </c>
      <c r="T662" s="87">
        <f t="shared" si="21"/>
        <v>9434883.3906772938</v>
      </c>
      <c r="U662" s="87"/>
      <c r="V662" s="115" t="s">
        <v>1257</v>
      </c>
      <c r="W662" s="115" t="s">
        <v>1257</v>
      </c>
      <c r="X662" s="115" t="s">
        <v>772</v>
      </c>
    </row>
    <row r="663" spans="1:24">
      <c r="A663" s="157"/>
      <c r="B663" s="157">
        <v>29</v>
      </c>
      <c r="C663" s="82">
        <v>1</v>
      </c>
      <c r="D663" s="157">
        <v>13</v>
      </c>
      <c r="E663" s="157"/>
      <c r="F663" s="83" t="s">
        <v>2706</v>
      </c>
      <c r="G663" s="83">
        <v>5</v>
      </c>
      <c r="H663" s="86">
        <v>35.299999999999997</v>
      </c>
      <c r="I663" s="86">
        <v>54.22</v>
      </c>
      <c r="J663" s="86">
        <v>44.78</v>
      </c>
      <c r="K663" s="86"/>
      <c r="L663" s="117">
        <v>141.16999999999999</v>
      </c>
      <c r="M663" s="117">
        <v>240.17</v>
      </c>
      <c r="N663" s="87">
        <v>5490793.8832583129</v>
      </c>
      <c r="O663" s="87">
        <v>398914000</v>
      </c>
      <c r="P663" s="87">
        <v>140757000</v>
      </c>
      <c r="Q663" s="87">
        <v>258157000</v>
      </c>
      <c r="R663" s="87">
        <f t="shared" si="20"/>
        <v>5490793.8832583129</v>
      </c>
      <c r="S663" s="87">
        <v>398914000</v>
      </c>
      <c r="T663" s="87">
        <f t="shared" si="21"/>
        <v>9341389.5795292817</v>
      </c>
      <c r="U663" s="87"/>
      <c r="V663" s="115" t="s">
        <v>1257</v>
      </c>
      <c r="W663" s="115" t="s">
        <v>1257</v>
      </c>
      <c r="X663" s="115" t="s">
        <v>772</v>
      </c>
    </row>
    <row r="664" spans="1:24">
      <c r="A664" s="157"/>
      <c r="B664" s="157">
        <v>29</v>
      </c>
      <c r="C664" s="82">
        <v>1</v>
      </c>
      <c r="D664" s="157">
        <v>13</v>
      </c>
      <c r="E664" s="157"/>
      <c r="F664" s="83" t="s">
        <v>2707</v>
      </c>
      <c r="G664" s="83">
        <v>5</v>
      </c>
      <c r="H664" s="86">
        <v>30.68</v>
      </c>
      <c r="I664" s="86">
        <v>47.12</v>
      </c>
      <c r="J664" s="86">
        <v>38.92</v>
      </c>
      <c r="K664" s="86"/>
      <c r="L664" s="117">
        <v>122.69</v>
      </c>
      <c r="M664" s="117">
        <v>208.73</v>
      </c>
      <c r="N664" s="87">
        <v>5491233.2868631342</v>
      </c>
      <c r="O664" s="87">
        <v>346721000</v>
      </c>
      <c r="P664" s="87">
        <v>122345000</v>
      </c>
      <c r="Q664" s="87">
        <v>224376000</v>
      </c>
      <c r="R664" s="87">
        <f t="shared" si="20"/>
        <v>5491233.2868631352</v>
      </c>
      <c r="S664" s="87">
        <v>346721000</v>
      </c>
      <c r="T664" s="87">
        <f t="shared" si="21"/>
        <v>9342123.4327731878</v>
      </c>
      <c r="U664" s="87"/>
      <c r="V664" s="115" t="s">
        <v>1257</v>
      </c>
      <c r="W664" s="115" t="s">
        <v>1257</v>
      </c>
      <c r="X664" s="115" t="s">
        <v>772</v>
      </c>
    </row>
    <row r="665" spans="1:24">
      <c r="A665" s="157"/>
      <c r="B665" s="157">
        <v>29</v>
      </c>
      <c r="C665" s="82">
        <v>1</v>
      </c>
      <c r="D665" s="157">
        <v>13</v>
      </c>
      <c r="E665" s="157"/>
      <c r="F665" s="83" t="s">
        <v>2708</v>
      </c>
      <c r="G665" s="83">
        <v>5</v>
      </c>
      <c r="H665" s="86">
        <v>30.68</v>
      </c>
      <c r="I665" s="86">
        <v>47.12</v>
      </c>
      <c r="J665" s="86">
        <v>38.92</v>
      </c>
      <c r="K665" s="86"/>
      <c r="L665" s="117">
        <v>122.69</v>
      </c>
      <c r="M665" s="117">
        <v>208.73</v>
      </c>
      <c r="N665" s="87">
        <v>5491233.2868631342</v>
      </c>
      <c r="O665" s="87">
        <v>346721000</v>
      </c>
      <c r="P665" s="87">
        <v>122345000</v>
      </c>
      <c r="Q665" s="87">
        <v>224376000</v>
      </c>
      <c r="R665" s="87">
        <f t="shared" si="20"/>
        <v>5491233.2868631352</v>
      </c>
      <c r="S665" s="87">
        <v>346721000</v>
      </c>
      <c r="T665" s="87">
        <f t="shared" si="21"/>
        <v>9342123.4327731878</v>
      </c>
      <c r="U665" s="87"/>
      <c r="V665" s="115" t="s">
        <v>1257</v>
      </c>
      <c r="W665" s="115" t="s">
        <v>1257</v>
      </c>
      <c r="X665" s="115" t="s">
        <v>772</v>
      </c>
    </row>
    <row r="666" spans="1:24">
      <c r="A666" s="157"/>
      <c r="B666" s="157">
        <v>29</v>
      </c>
      <c r="C666" s="82">
        <v>1</v>
      </c>
      <c r="D666" s="157">
        <v>13</v>
      </c>
      <c r="E666" s="157"/>
      <c r="F666" s="83" t="s">
        <v>2709</v>
      </c>
      <c r="G666" s="83">
        <v>5</v>
      </c>
      <c r="H666" s="86">
        <v>35.299999999999997</v>
      </c>
      <c r="I666" s="86">
        <v>54.22</v>
      </c>
      <c r="J666" s="86">
        <v>44.78</v>
      </c>
      <c r="K666" s="86"/>
      <c r="L666" s="117">
        <v>141.16999999999999</v>
      </c>
      <c r="M666" s="117">
        <v>240.17</v>
      </c>
      <c r="N666" s="87">
        <v>5490793.8832583129</v>
      </c>
      <c r="O666" s="87">
        <v>398914000</v>
      </c>
      <c r="P666" s="87">
        <v>140757000</v>
      </c>
      <c r="Q666" s="87">
        <v>258157000</v>
      </c>
      <c r="R666" s="87">
        <f t="shared" si="20"/>
        <v>5490793.8832583129</v>
      </c>
      <c r="S666" s="87">
        <v>398914000</v>
      </c>
      <c r="T666" s="87">
        <f t="shared" si="21"/>
        <v>9341389.5795292817</v>
      </c>
      <c r="U666" s="87"/>
      <c r="V666" s="115" t="s">
        <v>1257</v>
      </c>
      <c r="W666" s="115" t="s">
        <v>1257</v>
      </c>
      <c r="X666" s="115" t="s">
        <v>772</v>
      </c>
    </row>
    <row r="667" spans="1:24">
      <c r="A667" s="157"/>
      <c r="B667" s="157">
        <v>29</v>
      </c>
      <c r="C667" s="82">
        <v>1</v>
      </c>
      <c r="D667" s="157">
        <v>13</v>
      </c>
      <c r="E667" s="157"/>
      <c r="F667" s="83" t="s">
        <v>2710</v>
      </c>
      <c r="G667" s="83">
        <v>5</v>
      </c>
      <c r="H667" s="86">
        <v>36.96</v>
      </c>
      <c r="I667" s="86">
        <v>56.78</v>
      </c>
      <c r="J667" s="86">
        <v>46.89</v>
      </c>
      <c r="K667" s="86"/>
      <c r="L667" s="117">
        <v>147.82</v>
      </c>
      <c r="M667" s="117">
        <v>251.49</v>
      </c>
      <c r="N667" s="87">
        <v>5573065.5212290129</v>
      </c>
      <c r="O667" s="87">
        <v>423975000</v>
      </c>
      <c r="P667" s="87">
        <v>149597000</v>
      </c>
      <c r="Q667" s="87">
        <v>274378000</v>
      </c>
      <c r="R667" s="87">
        <f t="shared" si="20"/>
        <v>5573065.5212290119</v>
      </c>
      <c r="S667" s="87">
        <v>423975000</v>
      </c>
      <c r="T667" s="87">
        <f t="shared" si="21"/>
        <v>9481600.9195906129</v>
      </c>
      <c r="U667" s="87"/>
      <c r="V667" s="115" t="s">
        <v>1257</v>
      </c>
      <c r="W667" s="115" t="s">
        <v>1257</v>
      </c>
      <c r="X667" s="115" t="s">
        <v>772</v>
      </c>
    </row>
    <row r="668" spans="1:24">
      <c r="A668" s="157"/>
      <c r="B668" s="157">
        <v>29</v>
      </c>
      <c r="C668" s="82">
        <v>1</v>
      </c>
      <c r="D668" s="157">
        <v>13</v>
      </c>
      <c r="E668" s="157"/>
      <c r="F668" s="83" t="s">
        <v>2711</v>
      </c>
      <c r="G668" s="83">
        <v>5</v>
      </c>
      <c r="H668" s="86">
        <v>43.89</v>
      </c>
      <c r="I668" s="86">
        <v>67.430000000000007</v>
      </c>
      <c r="J668" s="86">
        <v>55.69</v>
      </c>
      <c r="K668" s="86"/>
      <c r="L668" s="117">
        <v>175.55</v>
      </c>
      <c r="M668" s="117">
        <v>298.67</v>
      </c>
      <c r="N668" s="87">
        <v>5119146.674222663</v>
      </c>
      <c r="O668" s="87">
        <v>462503000</v>
      </c>
      <c r="P668" s="87">
        <v>163188000</v>
      </c>
      <c r="Q668" s="87">
        <v>299315000</v>
      </c>
      <c r="R668" s="87">
        <f t="shared" si="20"/>
        <v>5119146.674222663</v>
      </c>
      <c r="S668" s="87">
        <v>462503000</v>
      </c>
      <c r="T668" s="87">
        <f t="shared" si="21"/>
        <v>8709402.0916552693</v>
      </c>
      <c r="U668" s="87"/>
      <c r="V668" s="115" t="s">
        <v>1257</v>
      </c>
      <c r="W668" s="115" t="s">
        <v>1257</v>
      </c>
      <c r="X668" s="115" t="s">
        <v>772</v>
      </c>
    </row>
    <row r="669" spans="1:24">
      <c r="A669" s="157"/>
      <c r="B669" s="157">
        <v>29</v>
      </c>
      <c r="C669" s="82">
        <v>1</v>
      </c>
      <c r="D669" s="157">
        <v>13</v>
      </c>
      <c r="E669" s="157"/>
      <c r="F669" s="83" t="s">
        <v>2712</v>
      </c>
      <c r="G669" s="83">
        <v>5</v>
      </c>
      <c r="H669" s="86">
        <v>42.5</v>
      </c>
      <c r="I669" s="86">
        <v>65.28</v>
      </c>
      <c r="J669" s="86">
        <v>53.92</v>
      </c>
      <c r="K669" s="86"/>
      <c r="L669" s="117">
        <v>169.97</v>
      </c>
      <c r="M669" s="117">
        <v>289.17</v>
      </c>
      <c r="N669" s="87">
        <v>5119205.5232459288</v>
      </c>
      <c r="O669" s="87">
        <v>447797000</v>
      </c>
      <c r="P669" s="87">
        <v>158001000</v>
      </c>
      <c r="Q669" s="87">
        <v>289796000</v>
      </c>
      <c r="R669" s="87">
        <f t="shared" si="20"/>
        <v>5119205.5232459269</v>
      </c>
      <c r="S669" s="87">
        <v>447797000</v>
      </c>
      <c r="T669" s="87">
        <f t="shared" si="21"/>
        <v>8709305.531311553</v>
      </c>
      <c r="U669" s="87"/>
      <c r="V669" s="115" t="s">
        <v>1257</v>
      </c>
      <c r="W669" s="115" t="s">
        <v>1257</v>
      </c>
      <c r="X669" s="115" t="s">
        <v>772</v>
      </c>
    </row>
    <row r="670" spans="1:24">
      <c r="A670" s="157"/>
      <c r="B670" s="157">
        <v>29</v>
      </c>
      <c r="C670" s="82">
        <v>1</v>
      </c>
      <c r="D670" s="157">
        <v>13</v>
      </c>
      <c r="E670" s="157"/>
      <c r="F670" s="83" t="s">
        <v>2713</v>
      </c>
      <c r="G670" s="83">
        <v>5</v>
      </c>
      <c r="H670" s="86">
        <v>42.5</v>
      </c>
      <c r="I670" s="86">
        <v>65.28</v>
      </c>
      <c r="J670" s="86">
        <v>53.92</v>
      </c>
      <c r="K670" s="86"/>
      <c r="L670" s="117">
        <v>169.97</v>
      </c>
      <c r="M670" s="117">
        <v>289.17</v>
      </c>
      <c r="N670" s="87">
        <v>5119205.5232459288</v>
      </c>
      <c r="O670" s="87">
        <v>447797000</v>
      </c>
      <c r="P670" s="87">
        <v>158001000</v>
      </c>
      <c r="Q670" s="87">
        <v>289796000</v>
      </c>
      <c r="R670" s="87">
        <f t="shared" si="20"/>
        <v>5119205.5232459269</v>
      </c>
      <c r="S670" s="87">
        <v>447797000</v>
      </c>
      <c r="T670" s="87">
        <f t="shared" si="21"/>
        <v>8709305.531311553</v>
      </c>
      <c r="U670" s="87"/>
      <c r="V670" s="115" t="s">
        <v>1257</v>
      </c>
      <c r="W670" s="115" t="s">
        <v>1257</v>
      </c>
      <c r="X670" s="115" t="s">
        <v>772</v>
      </c>
    </row>
    <row r="671" spans="1:24">
      <c r="A671" s="157"/>
      <c r="B671" s="157">
        <v>29</v>
      </c>
      <c r="C671" s="82">
        <v>1</v>
      </c>
      <c r="D671" s="157">
        <v>13</v>
      </c>
      <c r="E671" s="157"/>
      <c r="F671" s="83" t="s">
        <v>2714</v>
      </c>
      <c r="G671" s="83">
        <v>5</v>
      </c>
      <c r="H671" s="86">
        <v>71.459999999999994</v>
      </c>
      <c r="I671" s="86">
        <v>109.77</v>
      </c>
      <c r="J671" s="86">
        <v>90.67</v>
      </c>
      <c r="K671" s="86"/>
      <c r="L671" s="117">
        <v>285.81</v>
      </c>
      <c r="M671" s="117">
        <v>486.25</v>
      </c>
      <c r="N671" s="87">
        <v>5170227.5382948443</v>
      </c>
      <c r="O671" s="87">
        <v>760492000</v>
      </c>
      <c r="P671" s="87">
        <v>268310000</v>
      </c>
      <c r="Q671" s="87">
        <v>492182000</v>
      </c>
      <c r="R671" s="87">
        <f t="shared" si="20"/>
        <v>5170227.5382948443</v>
      </c>
      <c r="S671" s="87">
        <v>760492000</v>
      </c>
      <c r="T671" s="87">
        <f t="shared" si="21"/>
        <v>8796134.2867494766</v>
      </c>
      <c r="U671" s="87"/>
      <c r="V671" s="115" t="s">
        <v>1257</v>
      </c>
      <c r="W671" s="115" t="s">
        <v>1257</v>
      </c>
      <c r="X671" s="115" t="s">
        <v>772</v>
      </c>
    </row>
    <row r="672" spans="1:24">
      <c r="A672" s="157"/>
      <c r="B672" s="157">
        <v>29</v>
      </c>
      <c r="C672" s="82">
        <v>1</v>
      </c>
      <c r="D672" s="157">
        <v>13</v>
      </c>
      <c r="E672" s="157"/>
      <c r="F672" s="83" t="s">
        <v>2715</v>
      </c>
      <c r="G672" s="83">
        <v>5</v>
      </c>
      <c r="H672" s="86">
        <v>43.89</v>
      </c>
      <c r="I672" s="86">
        <v>67.430000000000007</v>
      </c>
      <c r="J672" s="86">
        <v>55.69</v>
      </c>
      <c r="K672" s="86"/>
      <c r="L672" s="117">
        <v>175.55</v>
      </c>
      <c r="M672" s="117">
        <v>298.67</v>
      </c>
      <c r="N672" s="87">
        <v>5463682.3803158188</v>
      </c>
      <c r="O672" s="87">
        <v>493631000</v>
      </c>
      <c r="P672" s="87">
        <v>174170000</v>
      </c>
      <c r="Q672" s="87">
        <v>319461000</v>
      </c>
      <c r="R672" s="87">
        <f t="shared" si="20"/>
        <v>5463682.3803158188</v>
      </c>
      <c r="S672" s="87">
        <v>493631000</v>
      </c>
      <c r="T672" s="87">
        <f t="shared" si="21"/>
        <v>9295574.0047218781</v>
      </c>
      <c r="U672" s="87"/>
      <c r="V672" s="115" t="s">
        <v>1257</v>
      </c>
      <c r="W672" s="115" t="s">
        <v>1257</v>
      </c>
      <c r="X672" s="115" t="s">
        <v>772</v>
      </c>
    </row>
    <row r="673" spans="1:24">
      <c r="A673" s="157"/>
      <c r="B673" s="157">
        <v>29</v>
      </c>
      <c r="C673" s="82">
        <v>1</v>
      </c>
      <c r="D673" s="157">
        <v>13</v>
      </c>
      <c r="E673" s="157"/>
      <c r="F673" s="83" t="s">
        <v>2716</v>
      </c>
      <c r="G673" s="83">
        <v>5</v>
      </c>
      <c r="H673" s="86">
        <v>42.5</v>
      </c>
      <c r="I673" s="86">
        <v>65.28</v>
      </c>
      <c r="J673" s="86">
        <v>53.92</v>
      </c>
      <c r="K673" s="86"/>
      <c r="L673" s="117">
        <v>169.97</v>
      </c>
      <c r="M673" s="117">
        <v>289.17</v>
      </c>
      <c r="N673" s="87">
        <v>5463742.4809736172</v>
      </c>
      <c r="O673" s="87">
        <v>477935000</v>
      </c>
      <c r="P673" s="87">
        <v>168633000</v>
      </c>
      <c r="Q673" s="87">
        <v>309302000</v>
      </c>
      <c r="R673" s="87">
        <f t="shared" si="20"/>
        <v>5463742.4809736153</v>
      </c>
      <c r="S673" s="87">
        <v>477935000</v>
      </c>
      <c r="T673" s="87">
        <f t="shared" si="21"/>
        <v>9295466.3365484532</v>
      </c>
      <c r="U673" s="87"/>
      <c r="V673" s="115" t="s">
        <v>1257</v>
      </c>
      <c r="W673" s="115" t="s">
        <v>1257</v>
      </c>
      <c r="X673" s="115" t="s">
        <v>772</v>
      </c>
    </row>
    <row r="674" spans="1:24">
      <c r="A674" s="157"/>
      <c r="B674" s="157">
        <v>29</v>
      </c>
      <c r="C674" s="82">
        <v>1</v>
      </c>
      <c r="D674" s="157">
        <v>13</v>
      </c>
      <c r="E674" s="157"/>
      <c r="F674" s="83" t="s">
        <v>2717</v>
      </c>
      <c r="G674" s="83">
        <v>5</v>
      </c>
      <c r="H674" s="86">
        <v>42.5</v>
      </c>
      <c r="I674" s="86">
        <v>65.28</v>
      </c>
      <c r="J674" s="86">
        <v>53.92</v>
      </c>
      <c r="K674" s="86"/>
      <c r="L674" s="117">
        <v>169.97</v>
      </c>
      <c r="M674" s="117">
        <v>289.17</v>
      </c>
      <c r="N674" s="87">
        <v>5463742.4809736172</v>
      </c>
      <c r="O674" s="87">
        <v>477935000</v>
      </c>
      <c r="P674" s="87">
        <v>168633000</v>
      </c>
      <c r="Q674" s="87">
        <v>309302000</v>
      </c>
      <c r="R674" s="87">
        <f t="shared" si="20"/>
        <v>5463742.4809736153</v>
      </c>
      <c r="S674" s="87">
        <v>477935000</v>
      </c>
      <c r="T674" s="87">
        <f t="shared" si="21"/>
        <v>9295466.3365484532</v>
      </c>
      <c r="U674" s="87"/>
      <c r="V674" s="115" t="s">
        <v>1257</v>
      </c>
      <c r="W674" s="115" t="s">
        <v>1257</v>
      </c>
      <c r="X674" s="115" t="s">
        <v>772</v>
      </c>
    </row>
    <row r="675" spans="1:24">
      <c r="A675" s="157"/>
      <c r="B675" s="157">
        <v>29</v>
      </c>
      <c r="C675" s="82">
        <v>1</v>
      </c>
      <c r="D675" s="157">
        <v>13</v>
      </c>
      <c r="E675" s="157"/>
      <c r="F675" s="83" t="s">
        <v>2718</v>
      </c>
      <c r="G675" s="83">
        <v>5</v>
      </c>
      <c r="H675" s="86">
        <v>50.17</v>
      </c>
      <c r="I675" s="86">
        <v>77.06</v>
      </c>
      <c r="J675" s="86">
        <v>63.65</v>
      </c>
      <c r="K675" s="86"/>
      <c r="L675" s="117">
        <v>200.64</v>
      </c>
      <c r="M675" s="117">
        <v>341.35</v>
      </c>
      <c r="N675" s="87">
        <v>5518351.4170158114</v>
      </c>
      <c r="O675" s="87">
        <v>569816000</v>
      </c>
      <c r="P675" s="87">
        <v>201045000</v>
      </c>
      <c r="Q675" s="87">
        <v>368771000</v>
      </c>
      <c r="R675" s="87">
        <f t="shared" si="20"/>
        <v>5518351.4170158114</v>
      </c>
      <c r="S675" s="87">
        <v>569816000</v>
      </c>
      <c r="T675" s="87">
        <f t="shared" si="21"/>
        <v>9388403.3901432771</v>
      </c>
      <c r="U675" s="87"/>
      <c r="V675" s="115" t="s">
        <v>1257</v>
      </c>
      <c r="W675" s="115" t="s">
        <v>1257</v>
      </c>
      <c r="X675" s="115" t="s">
        <v>772</v>
      </c>
    </row>
    <row r="676" spans="1:24">
      <c r="A676" s="157"/>
      <c r="B676" s="157">
        <v>29</v>
      </c>
      <c r="C676" s="82">
        <v>1</v>
      </c>
      <c r="D676" s="157">
        <v>14</v>
      </c>
      <c r="E676" s="157"/>
      <c r="F676" s="83" t="s">
        <v>2719</v>
      </c>
      <c r="G676" s="83">
        <v>5</v>
      </c>
      <c r="H676" s="86">
        <v>36.96</v>
      </c>
      <c r="I676" s="86">
        <v>56.78</v>
      </c>
      <c r="J676" s="86">
        <v>46.89</v>
      </c>
      <c r="K676" s="86"/>
      <c r="L676" s="117">
        <v>147.82</v>
      </c>
      <c r="M676" s="117">
        <v>251.49</v>
      </c>
      <c r="N676" s="87">
        <v>5650238.627367666</v>
      </c>
      <c r="O676" s="87">
        <v>429846000</v>
      </c>
      <c r="P676" s="87">
        <v>151669000</v>
      </c>
      <c r="Q676" s="87">
        <v>278177000</v>
      </c>
      <c r="R676" s="87">
        <f t="shared" si="20"/>
        <v>5650238.6273676651</v>
      </c>
      <c r="S676" s="87">
        <v>429846000</v>
      </c>
      <c r="T676" s="87">
        <f t="shared" si="21"/>
        <v>9612897.5266993269</v>
      </c>
      <c r="U676" s="87"/>
      <c r="V676" s="115" t="s">
        <v>1257</v>
      </c>
      <c r="W676" s="115" t="s">
        <v>1257</v>
      </c>
      <c r="X676" s="115" t="s">
        <v>772</v>
      </c>
    </row>
    <row r="677" spans="1:24">
      <c r="A677" s="157"/>
      <c r="B677" s="157">
        <v>29</v>
      </c>
      <c r="C677" s="82">
        <v>1</v>
      </c>
      <c r="D677" s="157">
        <v>14</v>
      </c>
      <c r="E677" s="157"/>
      <c r="F677" s="83" t="s">
        <v>2720</v>
      </c>
      <c r="G677" s="83">
        <v>5</v>
      </c>
      <c r="H677" s="86">
        <v>35.299999999999997</v>
      </c>
      <c r="I677" s="86">
        <v>54.22</v>
      </c>
      <c r="J677" s="86">
        <v>44.78</v>
      </c>
      <c r="K677" s="86"/>
      <c r="L677" s="117">
        <v>141.16999999999999</v>
      </c>
      <c r="M677" s="117">
        <v>240.17</v>
      </c>
      <c r="N677" s="87">
        <v>5594356.889765067</v>
      </c>
      <c r="O677" s="87">
        <v>406438000</v>
      </c>
      <c r="P677" s="87">
        <v>143411000</v>
      </c>
      <c r="Q677" s="87">
        <v>263027000</v>
      </c>
      <c r="R677" s="87">
        <f t="shared" si="20"/>
        <v>5594356.889765067</v>
      </c>
      <c r="S677" s="87">
        <v>406438000</v>
      </c>
      <c r="T677" s="87">
        <f t="shared" si="21"/>
        <v>9517579.4730812218</v>
      </c>
      <c r="U677" s="87"/>
      <c r="V677" s="115" t="s">
        <v>1257</v>
      </c>
      <c r="W677" s="115" t="s">
        <v>1257</v>
      </c>
      <c r="X677" s="115" t="s">
        <v>772</v>
      </c>
    </row>
    <row r="678" spans="1:24">
      <c r="A678" s="157"/>
      <c r="B678" s="157">
        <v>29</v>
      </c>
      <c r="C678" s="82">
        <v>1</v>
      </c>
      <c r="D678" s="157">
        <v>14</v>
      </c>
      <c r="E678" s="157"/>
      <c r="F678" s="83" t="s">
        <v>2721</v>
      </c>
      <c r="G678" s="83">
        <v>5</v>
      </c>
      <c r="H678" s="86">
        <v>30.68</v>
      </c>
      <c r="I678" s="86">
        <v>47.12</v>
      </c>
      <c r="J678" s="86">
        <v>38.92</v>
      </c>
      <c r="K678" s="86"/>
      <c r="L678" s="117">
        <v>122.69</v>
      </c>
      <c r="M678" s="117">
        <v>208.73</v>
      </c>
      <c r="N678" s="87">
        <v>5594795.4433601396</v>
      </c>
      <c r="O678" s="87">
        <v>353260000</v>
      </c>
      <c r="P678" s="87">
        <v>124651000</v>
      </c>
      <c r="Q678" s="87">
        <v>228609000</v>
      </c>
      <c r="R678" s="87">
        <f t="shared" si="20"/>
        <v>5594795.4433601405</v>
      </c>
      <c r="S678" s="87">
        <v>353260000</v>
      </c>
      <c r="T678" s="87">
        <f t="shared" si="21"/>
        <v>9518311.6219134573</v>
      </c>
      <c r="U678" s="87"/>
      <c r="V678" s="115" t="s">
        <v>1257</v>
      </c>
      <c r="W678" s="115" t="s">
        <v>1257</v>
      </c>
      <c r="X678" s="115" t="s">
        <v>772</v>
      </c>
    </row>
    <row r="679" spans="1:24">
      <c r="A679" s="157"/>
      <c r="B679" s="157">
        <v>29</v>
      </c>
      <c r="C679" s="82">
        <v>1</v>
      </c>
      <c r="D679" s="157">
        <v>14</v>
      </c>
      <c r="E679" s="157"/>
      <c r="F679" s="83" t="s">
        <v>2722</v>
      </c>
      <c r="G679" s="83">
        <v>5</v>
      </c>
      <c r="H679" s="86">
        <v>30.68</v>
      </c>
      <c r="I679" s="86">
        <v>47.12</v>
      </c>
      <c r="J679" s="86">
        <v>38.92</v>
      </c>
      <c r="K679" s="86"/>
      <c r="L679" s="117">
        <v>122.69</v>
      </c>
      <c r="M679" s="117">
        <v>208.73</v>
      </c>
      <c r="N679" s="87">
        <v>5594795.4433601396</v>
      </c>
      <c r="O679" s="87">
        <v>353260000</v>
      </c>
      <c r="P679" s="87">
        <v>124651000</v>
      </c>
      <c r="Q679" s="87">
        <v>228609000</v>
      </c>
      <c r="R679" s="87">
        <f t="shared" si="20"/>
        <v>5594795.4433601405</v>
      </c>
      <c r="S679" s="87">
        <v>353260000</v>
      </c>
      <c r="T679" s="87">
        <f t="shared" si="21"/>
        <v>9518311.6219134573</v>
      </c>
      <c r="U679" s="87"/>
      <c r="V679" s="115" t="s">
        <v>1257</v>
      </c>
      <c r="W679" s="115" t="s">
        <v>1257</v>
      </c>
      <c r="X679" s="115" t="s">
        <v>772</v>
      </c>
    </row>
    <row r="680" spans="1:24">
      <c r="A680" s="157"/>
      <c r="B680" s="157">
        <v>29</v>
      </c>
      <c r="C680" s="82">
        <v>1</v>
      </c>
      <c r="D680" s="157">
        <v>14</v>
      </c>
      <c r="E680" s="157"/>
      <c r="F680" s="83" t="s">
        <v>2723</v>
      </c>
      <c r="G680" s="83">
        <v>5</v>
      </c>
      <c r="H680" s="86">
        <v>35.299999999999997</v>
      </c>
      <c r="I680" s="86">
        <v>54.22</v>
      </c>
      <c r="J680" s="86">
        <v>44.78</v>
      </c>
      <c r="K680" s="86"/>
      <c r="L680" s="117">
        <v>141.16999999999999</v>
      </c>
      <c r="M680" s="117">
        <v>240.17</v>
      </c>
      <c r="N680" s="87">
        <v>5594356.889765067</v>
      </c>
      <c r="O680" s="87">
        <v>406438000</v>
      </c>
      <c r="P680" s="87">
        <v>143411000</v>
      </c>
      <c r="Q680" s="87">
        <v>263027000</v>
      </c>
      <c r="R680" s="87">
        <f t="shared" si="20"/>
        <v>5594356.889765067</v>
      </c>
      <c r="S680" s="87">
        <v>406438000</v>
      </c>
      <c r="T680" s="87">
        <f t="shared" si="21"/>
        <v>9517579.4730812218</v>
      </c>
      <c r="U680" s="87"/>
      <c r="V680" s="115" t="s">
        <v>1257</v>
      </c>
      <c r="W680" s="115" t="s">
        <v>1257</v>
      </c>
      <c r="X680" s="115" t="s">
        <v>772</v>
      </c>
    </row>
    <row r="681" spans="1:24">
      <c r="A681" s="157"/>
      <c r="B681" s="157">
        <v>29</v>
      </c>
      <c r="C681" s="82">
        <v>1</v>
      </c>
      <c r="D681" s="157">
        <v>14</v>
      </c>
      <c r="E681" s="157"/>
      <c r="F681" s="83" t="s">
        <v>2724</v>
      </c>
      <c r="G681" s="83">
        <v>5</v>
      </c>
      <c r="H681" s="86">
        <v>36.96</v>
      </c>
      <c r="I681" s="86">
        <v>56.78</v>
      </c>
      <c r="J681" s="86">
        <v>46.89</v>
      </c>
      <c r="K681" s="86"/>
      <c r="L681" s="117">
        <v>147.82</v>
      </c>
      <c r="M681" s="117">
        <v>251.49</v>
      </c>
      <c r="N681" s="87">
        <v>5678184.4668585155</v>
      </c>
      <c r="O681" s="87">
        <v>431972000</v>
      </c>
      <c r="P681" s="87">
        <v>152418000</v>
      </c>
      <c r="Q681" s="87">
        <v>279554000</v>
      </c>
      <c r="R681" s="87">
        <f t="shared" si="20"/>
        <v>5678184.4668585146</v>
      </c>
      <c r="S681" s="87">
        <v>431972000</v>
      </c>
      <c r="T681" s="87">
        <f t="shared" si="21"/>
        <v>9660442.5082549602</v>
      </c>
      <c r="U681" s="87"/>
      <c r="V681" s="115" t="s">
        <v>1257</v>
      </c>
      <c r="W681" s="115" t="s">
        <v>1257</v>
      </c>
      <c r="X681" s="115" t="s">
        <v>772</v>
      </c>
    </row>
    <row r="682" spans="1:24">
      <c r="A682" s="157"/>
      <c r="B682" s="157">
        <v>29</v>
      </c>
      <c r="C682" s="82">
        <v>1</v>
      </c>
      <c r="D682" s="157">
        <v>14</v>
      </c>
      <c r="E682" s="157"/>
      <c r="F682" s="83" t="s">
        <v>2725</v>
      </c>
      <c r="G682" s="83">
        <v>5</v>
      </c>
      <c r="H682" s="86">
        <v>43.89</v>
      </c>
      <c r="I682" s="86">
        <v>67.430000000000007</v>
      </c>
      <c r="J682" s="86">
        <v>55.69</v>
      </c>
      <c r="K682" s="86"/>
      <c r="L682" s="117">
        <v>175.55</v>
      </c>
      <c r="M682" s="117">
        <v>298.67</v>
      </c>
      <c r="N682" s="87">
        <v>5215729.1263997667</v>
      </c>
      <c r="O682" s="87">
        <v>471229000</v>
      </c>
      <c r="P682" s="87">
        <v>166267000</v>
      </c>
      <c r="Q682" s="87">
        <v>304962000</v>
      </c>
      <c r="R682" s="87">
        <f t="shared" si="20"/>
        <v>5215729.1263997667</v>
      </c>
      <c r="S682" s="87">
        <v>471229000</v>
      </c>
      <c r="T682" s="87">
        <f t="shared" si="21"/>
        <v>8873721.5504518263</v>
      </c>
      <c r="U682" s="87"/>
      <c r="V682" s="115" t="s">
        <v>1257</v>
      </c>
      <c r="W682" s="115" t="s">
        <v>1257</v>
      </c>
      <c r="X682" s="115" t="s">
        <v>772</v>
      </c>
    </row>
    <row r="683" spans="1:24">
      <c r="A683" s="157"/>
      <c r="B683" s="157">
        <v>29</v>
      </c>
      <c r="C683" s="82">
        <v>1</v>
      </c>
      <c r="D683" s="157">
        <v>14</v>
      </c>
      <c r="E683" s="157"/>
      <c r="F683" s="83" t="s">
        <v>2726</v>
      </c>
      <c r="G683" s="83">
        <v>5</v>
      </c>
      <c r="H683" s="86">
        <v>42.5</v>
      </c>
      <c r="I683" s="86">
        <v>65.28</v>
      </c>
      <c r="J683" s="86">
        <v>53.92</v>
      </c>
      <c r="K683" s="86"/>
      <c r="L683" s="117">
        <v>169.97</v>
      </c>
      <c r="M683" s="117">
        <v>289.17</v>
      </c>
      <c r="N683" s="87">
        <v>5215782.8747252403</v>
      </c>
      <c r="O683" s="87">
        <v>456245000</v>
      </c>
      <c r="P683" s="87">
        <v>160981000</v>
      </c>
      <c r="Q683" s="87">
        <v>295264000</v>
      </c>
      <c r="R683" s="87">
        <f t="shared" si="20"/>
        <v>5215782.8747252394</v>
      </c>
      <c r="S683" s="87">
        <v>456245000</v>
      </c>
      <c r="T683" s="87">
        <f t="shared" si="21"/>
        <v>8873612.6015431993</v>
      </c>
      <c r="U683" s="87"/>
      <c r="V683" s="115" t="s">
        <v>1257</v>
      </c>
      <c r="W683" s="115" t="s">
        <v>1257</v>
      </c>
      <c r="X683" s="115" t="s">
        <v>772</v>
      </c>
    </row>
    <row r="684" spans="1:24">
      <c r="A684" s="157"/>
      <c r="B684" s="157">
        <v>29</v>
      </c>
      <c r="C684" s="82">
        <v>1</v>
      </c>
      <c r="D684" s="157">
        <v>14</v>
      </c>
      <c r="E684" s="157"/>
      <c r="F684" s="83" t="s">
        <v>2727</v>
      </c>
      <c r="G684" s="83">
        <v>5</v>
      </c>
      <c r="H684" s="86">
        <v>42.5</v>
      </c>
      <c r="I684" s="86">
        <v>65.28</v>
      </c>
      <c r="J684" s="86">
        <v>53.92</v>
      </c>
      <c r="K684" s="86"/>
      <c r="L684" s="117">
        <v>169.97</v>
      </c>
      <c r="M684" s="117">
        <v>289.17</v>
      </c>
      <c r="N684" s="87">
        <v>5215782.8747252403</v>
      </c>
      <c r="O684" s="87">
        <v>456245000</v>
      </c>
      <c r="P684" s="87">
        <v>160981000</v>
      </c>
      <c r="Q684" s="87">
        <v>295264000</v>
      </c>
      <c r="R684" s="87">
        <f t="shared" si="20"/>
        <v>5215782.8747252394</v>
      </c>
      <c r="S684" s="87">
        <v>456245000</v>
      </c>
      <c r="T684" s="87">
        <f t="shared" si="21"/>
        <v>8873612.6015431993</v>
      </c>
      <c r="U684" s="87"/>
      <c r="V684" s="115" t="s">
        <v>1257</v>
      </c>
      <c r="W684" s="115" t="s">
        <v>1257</v>
      </c>
      <c r="X684" s="115" t="s">
        <v>772</v>
      </c>
    </row>
    <row r="685" spans="1:24">
      <c r="A685" s="157"/>
      <c r="B685" s="157">
        <v>29</v>
      </c>
      <c r="C685" s="82">
        <v>1</v>
      </c>
      <c r="D685" s="157">
        <v>14</v>
      </c>
      <c r="E685" s="157"/>
      <c r="F685" s="83" t="s">
        <v>2728</v>
      </c>
      <c r="G685" s="83">
        <v>5</v>
      </c>
      <c r="H685" s="86">
        <v>71.459999999999994</v>
      </c>
      <c r="I685" s="86">
        <v>109.77</v>
      </c>
      <c r="J685" s="86">
        <v>90.67</v>
      </c>
      <c r="K685" s="86"/>
      <c r="L685" s="117">
        <v>285.81</v>
      </c>
      <c r="M685" s="117">
        <v>486.25</v>
      </c>
      <c r="N685" s="87">
        <v>5267806.8367715487</v>
      </c>
      <c r="O685" s="87">
        <v>774845000</v>
      </c>
      <c r="P685" s="87">
        <v>273373000</v>
      </c>
      <c r="Q685" s="87">
        <v>501472000</v>
      </c>
      <c r="R685" s="87">
        <f t="shared" si="20"/>
        <v>5267806.8367715487</v>
      </c>
      <c r="S685" s="87">
        <v>774845000</v>
      </c>
      <c r="T685" s="87">
        <f t="shared" si="21"/>
        <v>8962146.4412727524</v>
      </c>
      <c r="U685" s="87"/>
      <c r="V685" s="115" t="s">
        <v>1257</v>
      </c>
      <c r="W685" s="115" t="s">
        <v>1257</v>
      </c>
      <c r="X685" s="115" t="s">
        <v>772</v>
      </c>
    </row>
    <row r="686" spans="1:24">
      <c r="A686" s="157"/>
      <c r="B686" s="157">
        <v>29</v>
      </c>
      <c r="C686" s="82">
        <v>1</v>
      </c>
      <c r="D686" s="157">
        <v>14</v>
      </c>
      <c r="E686" s="157"/>
      <c r="F686" s="83" t="s">
        <v>2729</v>
      </c>
      <c r="G686" s="83">
        <v>5</v>
      </c>
      <c r="H686" s="86">
        <v>43.89</v>
      </c>
      <c r="I686" s="86">
        <v>67.430000000000007</v>
      </c>
      <c r="J686" s="86">
        <v>55.69</v>
      </c>
      <c r="K686" s="86"/>
      <c r="L686" s="117">
        <v>175.55</v>
      </c>
      <c r="M686" s="117">
        <v>298.67</v>
      </c>
      <c r="N686" s="87">
        <v>5566795.161026557</v>
      </c>
      <c r="O686" s="87">
        <v>502947000</v>
      </c>
      <c r="P686" s="87">
        <v>177456000</v>
      </c>
      <c r="Q686" s="87">
        <v>325491000</v>
      </c>
      <c r="R686" s="87">
        <f t="shared" si="20"/>
        <v>5566795.161026557</v>
      </c>
      <c r="S686" s="87">
        <v>502947000</v>
      </c>
      <c r="T686" s="87">
        <f t="shared" si="21"/>
        <v>9471003.7638496254</v>
      </c>
      <c r="U686" s="87"/>
      <c r="V686" s="115" t="s">
        <v>1257</v>
      </c>
      <c r="W686" s="115" t="s">
        <v>1257</v>
      </c>
      <c r="X686" s="115" t="s">
        <v>772</v>
      </c>
    </row>
    <row r="687" spans="1:24">
      <c r="A687" s="157"/>
      <c r="B687" s="157">
        <v>29</v>
      </c>
      <c r="C687" s="82">
        <v>1</v>
      </c>
      <c r="D687" s="157">
        <v>14</v>
      </c>
      <c r="E687" s="157"/>
      <c r="F687" s="83" t="s">
        <v>2730</v>
      </c>
      <c r="G687" s="83">
        <v>5</v>
      </c>
      <c r="H687" s="86">
        <v>42.5</v>
      </c>
      <c r="I687" s="86">
        <v>65.28</v>
      </c>
      <c r="J687" s="86">
        <v>53.92</v>
      </c>
      <c r="K687" s="86"/>
      <c r="L687" s="117">
        <v>169.97</v>
      </c>
      <c r="M687" s="117">
        <v>289.17</v>
      </c>
      <c r="N687" s="87">
        <v>5566858.9239593409</v>
      </c>
      <c r="O687" s="87">
        <v>486955000</v>
      </c>
      <c r="P687" s="87">
        <v>171815000</v>
      </c>
      <c r="Q687" s="87">
        <v>315140000</v>
      </c>
      <c r="R687" s="87">
        <f t="shared" si="20"/>
        <v>5566858.923959339</v>
      </c>
      <c r="S687" s="87">
        <v>486955000</v>
      </c>
      <c r="T687" s="87">
        <f t="shared" si="21"/>
        <v>9470898.3646603655</v>
      </c>
      <c r="U687" s="87"/>
      <c r="V687" s="115" t="s">
        <v>1257</v>
      </c>
      <c r="W687" s="115" t="s">
        <v>1257</v>
      </c>
      <c r="X687" s="115" t="s">
        <v>772</v>
      </c>
    </row>
    <row r="688" spans="1:24">
      <c r="A688" s="157"/>
      <c r="B688" s="157">
        <v>29</v>
      </c>
      <c r="C688" s="82">
        <v>1</v>
      </c>
      <c r="D688" s="157">
        <v>14</v>
      </c>
      <c r="E688" s="157"/>
      <c r="F688" s="83" t="s">
        <v>2731</v>
      </c>
      <c r="G688" s="83">
        <v>5</v>
      </c>
      <c r="H688" s="86">
        <v>42.5</v>
      </c>
      <c r="I688" s="86">
        <v>65.28</v>
      </c>
      <c r="J688" s="86">
        <v>53.92</v>
      </c>
      <c r="K688" s="86"/>
      <c r="L688" s="117">
        <v>169.97</v>
      </c>
      <c r="M688" s="117">
        <v>289.17</v>
      </c>
      <c r="N688" s="87">
        <v>5566858.9239593409</v>
      </c>
      <c r="O688" s="87">
        <v>486955000</v>
      </c>
      <c r="P688" s="87">
        <v>171815000</v>
      </c>
      <c r="Q688" s="87">
        <v>315140000</v>
      </c>
      <c r="R688" s="87">
        <f t="shared" si="20"/>
        <v>5566858.923959339</v>
      </c>
      <c r="S688" s="87">
        <v>486955000</v>
      </c>
      <c r="T688" s="87">
        <f t="shared" si="21"/>
        <v>9470898.3646603655</v>
      </c>
      <c r="U688" s="87"/>
      <c r="V688" s="115" t="s">
        <v>1257</v>
      </c>
      <c r="W688" s="115" t="s">
        <v>1257</v>
      </c>
      <c r="X688" s="115" t="s">
        <v>772</v>
      </c>
    </row>
    <row r="689" spans="1:24">
      <c r="A689" s="157"/>
      <c r="B689" s="157">
        <v>29</v>
      </c>
      <c r="C689" s="82">
        <v>1</v>
      </c>
      <c r="D689" s="157">
        <v>14</v>
      </c>
      <c r="E689" s="157"/>
      <c r="F689" s="83" t="s">
        <v>2732</v>
      </c>
      <c r="G689" s="83">
        <v>5</v>
      </c>
      <c r="H689" s="86">
        <v>50.17</v>
      </c>
      <c r="I689" s="86">
        <v>77.06</v>
      </c>
      <c r="J689" s="86">
        <v>63.65</v>
      </c>
      <c r="K689" s="86"/>
      <c r="L689" s="117">
        <v>200.64</v>
      </c>
      <c r="M689" s="117">
        <v>341.35</v>
      </c>
      <c r="N689" s="87">
        <v>5622468.8796429355</v>
      </c>
      <c r="O689" s="87">
        <v>580567000</v>
      </c>
      <c r="P689" s="87">
        <v>204838000</v>
      </c>
      <c r="Q689" s="87">
        <v>375729000</v>
      </c>
      <c r="R689" s="87">
        <f t="shared" si="20"/>
        <v>5622468.8796429345</v>
      </c>
      <c r="S689" s="87">
        <v>580567000</v>
      </c>
      <c r="T689" s="87">
        <f t="shared" si="21"/>
        <v>9565539.0354172438</v>
      </c>
      <c r="U689" s="87"/>
      <c r="V689" s="115" t="s">
        <v>1257</v>
      </c>
      <c r="W689" s="115" t="s">
        <v>1257</v>
      </c>
      <c r="X689" s="115" t="s">
        <v>772</v>
      </c>
    </row>
    <row r="690" spans="1:24">
      <c r="A690" s="157"/>
      <c r="B690" s="157">
        <v>29</v>
      </c>
      <c r="C690" s="82">
        <v>1</v>
      </c>
      <c r="D690" s="157">
        <v>15</v>
      </c>
      <c r="E690" s="157"/>
      <c r="F690" s="83" t="s">
        <v>2733</v>
      </c>
      <c r="G690" s="83">
        <v>5</v>
      </c>
      <c r="H690" s="86">
        <v>36.96</v>
      </c>
      <c r="I690" s="86">
        <v>56.78</v>
      </c>
      <c r="J690" s="86">
        <v>46.89</v>
      </c>
      <c r="K690" s="86"/>
      <c r="L690" s="117">
        <v>147.82</v>
      </c>
      <c r="M690" s="117">
        <v>251.49</v>
      </c>
      <c r="N690" s="87">
        <v>5640879.531545707</v>
      </c>
      <c r="O690" s="87">
        <v>429134000</v>
      </c>
      <c r="P690" s="87">
        <v>151417000</v>
      </c>
      <c r="Q690" s="87">
        <v>277717000</v>
      </c>
      <c r="R690" s="87">
        <f t="shared" si="20"/>
        <v>5640879.5315457061</v>
      </c>
      <c r="S690" s="87">
        <v>429134000</v>
      </c>
      <c r="T690" s="87">
        <f t="shared" si="21"/>
        <v>9596974.6542310249</v>
      </c>
      <c r="U690" s="87"/>
      <c r="V690" s="115" t="s">
        <v>1257</v>
      </c>
      <c r="W690" s="115" t="s">
        <v>1257</v>
      </c>
      <c r="X690" s="115" t="s">
        <v>772</v>
      </c>
    </row>
    <row r="691" spans="1:24">
      <c r="A691" s="157"/>
      <c r="B691" s="157">
        <v>29</v>
      </c>
      <c r="C691" s="82">
        <v>1</v>
      </c>
      <c r="D691" s="157">
        <v>15</v>
      </c>
      <c r="E691" s="157"/>
      <c r="F691" s="83" t="s">
        <v>2734</v>
      </c>
      <c r="G691" s="83">
        <v>5</v>
      </c>
      <c r="H691" s="86">
        <v>35.299999999999997</v>
      </c>
      <c r="I691" s="86">
        <v>54.22</v>
      </c>
      <c r="J691" s="86">
        <v>44.78</v>
      </c>
      <c r="K691" s="86"/>
      <c r="L691" s="117">
        <v>141.16999999999999</v>
      </c>
      <c r="M691" s="117">
        <v>240.17</v>
      </c>
      <c r="N691" s="87">
        <v>5697919.896271822</v>
      </c>
      <c r="O691" s="87">
        <v>413962000</v>
      </c>
      <c r="P691" s="87">
        <v>146065000</v>
      </c>
      <c r="Q691" s="87">
        <v>267897000</v>
      </c>
      <c r="R691" s="87">
        <f t="shared" si="20"/>
        <v>5697919.896271822</v>
      </c>
      <c r="S691" s="87">
        <v>413962000</v>
      </c>
      <c r="T691" s="87">
        <f t="shared" si="21"/>
        <v>9693769.3666331619</v>
      </c>
      <c r="U691" s="87"/>
      <c r="V691" s="115" t="s">
        <v>1257</v>
      </c>
      <c r="W691" s="115" t="s">
        <v>1257</v>
      </c>
      <c r="X691" s="115" t="s">
        <v>772</v>
      </c>
    </row>
    <row r="692" spans="1:24">
      <c r="A692" s="157"/>
      <c r="B692" s="157">
        <v>29</v>
      </c>
      <c r="C692" s="82">
        <v>1</v>
      </c>
      <c r="D692" s="157">
        <v>15</v>
      </c>
      <c r="E692" s="157"/>
      <c r="F692" s="83" t="s">
        <v>2735</v>
      </c>
      <c r="G692" s="83">
        <v>5</v>
      </c>
      <c r="H692" s="86">
        <v>30.68</v>
      </c>
      <c r="I692" s="86">
        <v>47.12</v>
      </c>
      <c r="J692" s="86">
        <v>38.92</v>
      </c>
      <c r="K692" s="86"/>
      <c r="L692" s="117">
        <v>122.69</v>
      </c>
      <c r="M692" s="117">
        <v>208.73</v>
      </c>
      <c r="N692" s="87">
        <v>5698373.4374709222</v>
      </c>
      <c r="O692" s="87">
        <v>359800000</v>
      </c>
      <c r="P692" s="87">
        <v>126958000</v>
      </c>
      <c r="Q692" s="87">
        <v>232842000</v>
      </c>
      <c r="R692" s="87">
        <f t="shared" si="20"/>
        <v>5698373.4374709241</v>
      </c>
      <c r="S692" s="87">
        <v>359800000</v>
      </c>
      <c r="T692" s="87">
        <f t="shared" si="21"/>
        <v>9694526.7552637216</v>
      </c>
      <c r="U692" s="87"/>
      <c r="V692" s="115" t="s">
        <v>1257</v>
      </c>
      <c r="W692" s="115" t="s">
        <v>1257</v>
      </c>
      <c r="X692" s="115" t="s">
        <v>772</v>
      </c>
    </row>
    <row r="693" spans="1:24">
      <c r="A693" s="157"/>
      <c r="B693" s="157">
        <v>29</v>
      </c>
      <c r="C693" s="82">
        <v>1</v>
      </c>
      <c r="D693" s="157">
        <v>15</v>
      </c>
      <c r="E693" s="157"/>
      <c r="F693" s="83" t="s">
        <v>2736</v>
      </c>
      <c r="G693" s="83">
        <v>5</v>
      </c>
      <c r="H693" s="86">
        <v>30.68</v>
      </c>
      <c r="I693" s="86">
        <v>47.12</v>
      </c>
      <c r="J693" s="86">
        <v>38.92</v>
      </c>
      <c r="K693" s="86"/>
      <c r="L693" s="117">
        <v>122.69</v>
      </c>
      <c r="M693" s="117">
        <v>208.73</v>
      </c>
      <c r="N693" s="87">
        <v>5698373.4374709222</v>
      </c>
      <c r="O693" s="87">
        <v>359800000</v>
      </c>
      <c r="P693" s="87">
        <v>126958000</v>
      </c>
      <c r="Q693" s="87">
        <v>232842000</v>
      </c>
      <c r="R693" s="87">
        <f t="shared" si="20"/>
        <v>5698373.4374709241</v>
      </c>
      <c r="S693" s="87">
        <v>359800000</v>
      </c>
      <c r="T693" s="87">
        <f t="shared" si="21"/>
        <v>9694526.7552637216</v>
      </c>
      <c r="U693" s="87"/>
      <c r="V693" s="115" t="s">
        <v>1257</v>
      </c>
      <c r="W693" s="115" t="s">
        <v>1257</v>
      </c>
      <c r="X693" s="115" t="s">
        <v>772</v>
      </c>
    </row>
    <row r="694" spans="1:24">
      <c r="A694" s="157"/>
      <c r="B694" s="157">
        <v>29</v>
      </c>
      <c r="C694" s="82">
        <v>1</v>
      </c>
      <c r="D694" s="157">
        <v>15</v>
      </c>
      <c r="E694" s="157"/>
      <c r="F694" s="83" t="s">
        <v>2737</v>
      </c>
      <c r="G694" s="83">
        <v>5</v>
      </c>
      <c r="H694" s="86">
        <v>35.299999999999997</v>
      </c>
      <c r="I694" s="86">
        <v>54.22</v>
      </c>
      <c r="J694" s="86">
        <v>44.78</v>
      </c>
      <c r="K694" s="86"/>
      <c r="L694" s="117">
        <v>141.16999999999999</v>
      </c>
      <c r="M694" s="117">
        <v>240.17</v>
      </c>
      <c r="N694" s="87">
        <v>5697919.896271822</v>
      </c>
      <c r="O694" s="87">
        <v>413962000</v>
      </c>
      <c r="P694" s="87">
        <v>146065000</v>
      </c>
      <c r="Q694" s="87">
        <v>267897000</v>
      </c>
      <c r="R694" s="87">
        <f t="shared" si="20"/>
        <v>5697919.896271822</v>
      </c>
      <c r="S694" s="87">
        <v>413962000</v>
      </c>
      <c r="T694" s="87">
        <f t="shared" si="21"/>
        <v>9693769.3666331619</v>
      </c>
      <c r="U694" s="87"/>
      <c r="V694" s="115" t="s">
        <v>1257</v>
      </c>
      <c r="W694" s="115" t="s">
        <v>1257</v>
      </c>
      <c r="X694" s="115" t="s">
        <v>772</v>
      </c>
    </row>
    <row r="695" spans="1:24">
      <c r="A695" s="157"/>
      <c r="B695" s="157">
        <v>29</v>
      </c>
      <c r="C695" s="82">
        <v>1</v>
      </c>
      <c r="D695" s="157">
        <v>15</v>
      </c>
      <c r="E695" s="157"/>
      <c r="F695" s="83" t="s">
        <v>2738</v>
      </c>
      <c r="G695" s="83">
        <v>5</v>
      </c>
      <c r="H695" s="86">
        <v>36.96</v>
      </c>
      <c r="I695" s="86">
        <v>56.78</v>
      </c>
      <c r="J695" s="86">
        <v>46.89</v>
      </c>
      <c r="K695" s="86"/>
      <c r="L695" s="117">
        <v>147.82</v>
      </c>
      <c r="M695" s="117">
        <v>251.49</v>
      </c>
      <c r="N695" s="87">
        <v>5783303.4124880182</v>
      </c>
      <c r="O695" s="87">
        <v>439969000</v>
      </c>
      <c r="P695" s="87">
        <v>155239000</v>
      </c>
      <c r="Q695" s="87">
        <v>284730000</v>
      </c>
      <c r="R695" s="87">
        <f t="shared" si="20"/>
        <v>5783303.4124880172</v>
      </c>
      <c r="S695" s="87">
        <v>439969000</v>
      </c>
      <c r="T695" s="87">
        <f t="shared" si="21"/>
        <v>9839284.0969193056</v>
      </c>
      <c r="U695" s="87"/>
      <c r="V695" s="115" t="s">
        <v>1257</v>
      </c>
      <c r="W695" s="115" t="s">
        <v>1257</v>
      </c>
      <c r="X695" s="115" t="s">
        <v>772</v>
      </c>
    </row>
    <row r="696" spans="1:24">
      <c r="A696" s="157"/>
      <c r="B696" s="157">
        <v>29</v>
      </c>
      <c r="C696" s="82">
        <v>1</v>
      </c>
      <c r="D696" s="157">
        <v>15</v>
      </c>
      <c r="E696" s="157"/>
      <c r="F696" s="83" t="s">
        <v>2739</v>
      </c>
      <c r="G696" s="83">
        <v>5</v>
      </c>
      <c r="H696" s="86">
        <v>43.89</v>
      </c>
      <c r="I696" s="86">
        <v>67.430000000000007</v>
      </c>
      <c r="J696" s="86">
        <v>55.69</v>
      </c>
      <c r="K696" s="86"/>
      <c r="L696" s="117">
        <v>175.55</v>
      </c>
      <c r="M696" s="117">
        <v>298.67</v>
      </c>
      <c r="N696" s="87">
        <v>5697755.9190095374</v>
      </c>
      <c r="O696" s="87">
        <v>514779000</v>
      </c>
      <c r="P696" s="87">
        <v>181630000</v>
      </c>
      <c r="Q696" s="87">
        <v>333149000</v>
      </c>
      <c r="R696" s="87">
        <f t="shared" si="20"/>
        <v>5697755.9190095374</v>
      </c>
      <c r="S696" s="87">
        <v>514779000</v>
      </c>
      <c r="T696" s="87">
        <f t="shared" si="21"/>
        <v>9693812.3630337715</v>
      </c>
      <c r="U696" s="87"/>
      <c r="V696" s="115" t="s">
        <v>1257</v>
      </c>
      <c r="W696" s="115" t="s">
        <v>1257</v>
      </c>
      <c r="X696" s="115" t="s">
        <v>772</v>
      </c>
    </row>
    <row r="697" spans="1:24">
      <c r="A697" s="157"/>
      <c r="B697" s="157">
        <v>29</v>
      </c>
      <c r="C697" s="82">
        <v>1</v>
      </c>
      <c r="D697" s="157">
        <v>15</v>
      </c>
      <c r="E697" s="157"/>
      <c r="F697" s="83" t="s">
        <v>2740</v>
      </c>
      <c r="G697" s="83">
        <v>5</v>
      </c>
      <c r="H697" s="86">
        <v>42.5</v>
      </c>
      <c r="I697" s="86">
        <v>65.28</v>
      </c>
      <c r="J697" s="86">
        <v>53.92</v>
      </c>
      <c r="K697" s="86"/>
      <c r="L697" s="117">
        <v>169.97</v>
      </c>
      <c r="M697" s="117">
        <v>289.17</v>
      </c>
      <c r="N697" s="87">
        <v>5697823.6657381058</v>
      </c>
      <c r="O697" s="87">
        <v>498411000</v>
      </c>
      <c r="P697" s="87">
        <v>175856000</v>
      </c>
      <c r="Q697" s="87">
        <v>322555000</v>
      </c>
      <c r="R697" s="87">
        <f t="shared" si="20"/>
        <v>5697823.6657381039</v>
      </c>
      <c r="S697" s="87">
        <v>498411000</v>
      </c>
      <c r="T697" s="87">
        <f t="shared" si="21"/>
        <v>9693708.7098987326</v>
      </c>
      <c r="U697" s="87"/>
      <c r="V697" s="115" t="s">
        <v>1257</v>
      </c>
      <c r="W697" s="115" t="s">
        <v>1257</v>
      </c>
      <c r="X697" s="115" t="s">
        <v>772</v>
      </c>
    </row>
    <row r="698" spans="1:24">
      <c r="A698" s="157"/>
      <c r="B698" s="157">
        <v>29</v>
      </c>
      <c r="C698" s="82">
        <v>1</v>
      </c>
      <c r="D698" s="157">
        <v>15</v>
      </c>
      <c r="E698" s="157"/>
      <c r="F698" s="83" t="s">
        <v>2741</v>
      </c>
      <c r="G698" s="83">
        <v>5</v>
      </c>
      <c r="H698" s="86">
        <v>42.5</v>
      </c>
      <c r="I698" s="86">
        <v>65.28</v>
      </c>
      <c r="J698" s="86">
        <v>53.92</v>
      </c>
      <c r="K698" s="86"/>
      <c r="L698" s="117">
        <v>169.97</v>
      </c>
      <c r="M698" s="117">
        <v>289.17</v>
      </c>
      <c r="N698" s="87">
        <v>5697823.6657381058</v>
      </c>
      <c r="O698" s="87">
        <v>498411000</v>
      </c>
      <c r="P698" s="87">
        <v>175856000</v>
      </c>
      <c r="Q698" s="87">
        <v>322555000</v>
      </c>
      <c r="R698" s="87">
        <f t="shared" si="20"/>
        <v>5697823.6657381039</v>
      </c>
      <c r="S698" s="87">
        <v>498411000</v>
      </c>
      <c r="T698" s="87">
        <f t="shared" si="21"/>
        <v>9693708.7098987326</v>
      </c>
      <c r="U698" s="87"/>
      <c r="V698" s="115" t="s">
        <v>1257</v>
      </c>
      <c r="W698" s="115" t="s">
        <v>1257</v>
      </c>
      <c r="X698" s="115" t="s">
        <v>772</v>
      </c>
    </row>
    <row r="699" spans="1:24">
      <c r="A699" s="157"/>
      <c r="B699" s="157">
        <v>29</v>
      </c>
      <c r="C699" s="82">
        <v>1</v>
      </c>
      <c r="D699" s="157">
        <v>15</v>
      </c>
      <c r="E699" s="157"/>
      <c r="F699" s="83" t="s">
        <v>2742</v>
      </c>
      <c r="G699" s="83">
        <v>5</v>
      </c>
      <c r="H699" s="86">
        <v>71.459999999999994</v>
      </c>
      <c r="I699" s="86">
        <v>109.77</v>
      </c>
      <c r="J699" s="86">
        <v>90.67</v>
      </c>
      <c r="K699" s="86"/>
      <c r="L699" s="117">
        <v>285.81</v>
      </c>
      <c r="M699" s="117">
        <v>486.25</v>
      </c>
      <c r="N699" s="87">
        <v>5754676.7511525638</v>
      </c>
      <c r="O699" s="87">
        <v>846459000</v>
      </c>
      <c r="P699" s="87">
        <v>298636000</v>
      </c>
      <c r="Q699" s="87">
        <v>547823000</v>
      </c>
      <c r="R699" s="87">
        <f t="shared" si="20"/>
        <v>5754676.7511525638</v>
      </c>
      <c r="S699" s="87">
        <v>846459000</v>
      </c>
      <c r="T699" s="87">
        <f t="shared" si="21"/>
        <v>9790460.6915361043</v>
      </c>
      <c r="U699" s="87"/>
      <c r="V699" s="115" t="s">
        <v>1257</v>
      </c>
      <c r="W699" s="115" t="s">
        <v>1257</v>
      </c>
      <c r="X699" s="115" t="s">
        <v>772</v>
      </c>
    </row>
    <row r="700" spans="1:24">
      <c r="A700" s="157"/>
      <c r="B700" s="157">
        <v>29</v>
      </c>
      <c r="C700" s="82">
        <v>1</v>
      </c>
      <c r="D700" s="157">
        <v>15</v>
      </c>
      <c r="E700" s="157"/>
      <c r="F700" s="83" t="s">
        <v>2743</v>
      </c>
      <c r="G700" s="83">
        <v>5</v>
      </c>
      <c r="H700" s="86">
        <v>43.89</v>
      </c>
      <c r="I700" s="86">
        <v>67.430000000000007</v>
      </c>
      <c r="J700" s="86">
        <v>55.69</v>
      </c>
      <c r="K700" s="86"/>
      <c r="L700" s="117">
        <v>175.55</v>
      </c>
      <c r="M700" s="117">
        <v>298.67</v>
      </c>
      <c r="N700" s="87">
        <v>5669852.5999700604</v>
      </c>
      <c r="O700" s="87">
        <v>512258000</v>
      </c>
      <c r="P700" s="87">
        <v>180740000</v>
      </c>
      <c r="Q700" s="87">
        <v>331518000</v>
      </c>
      <c r="R700" s="87">
        <f t="shared" si="20"/>
        <v>5669852.5999700604</v>
      </c>
      <c r="S700" s="87">
        <v>512258000</v>
      </c>
      <c r="T700" s="87">
        <f t="shared" si="21"/>
        <v>9646339.3678898197</v>
      </c>
      <c r="U700" s="87"/>
      <c r="V700" s="115" t="s">
        <v>1257</v>
      </c>
      <c r="W700" s="115" t="s">
        <v>1257</v>
      </c>
      <c r="X700" s="115" t="s">
        <v>772</v>
      </c>
    </row>
    <row r="701" spans="1:24">
      <c r="A701" s="157"/>
      <c r="B701" s="157">
        <v>29</v>
      </c>
      <c r="C701" s="82">
        <v>1</v>
      </c>
      <c r="D701" s="157">
        <v>15</v>
      </c>
      <c r="E701" s="157"/>
      <c r="F701" s="83" t="s">
        <v>2744</v>
      </c>
      <c r="G701" s="83">
        <v>5</v>
      </c>
      <c r="H701" s="86">
        <v>42.5</v>
      </c>
      <c r="I701" s="86">
        <v>65.28</v>
      </c>
      <c r="J701" s="86">
        <v>53.92</v>
      </c>
      <c r="K701" s="86"/>
      <c r="L701" s="117">
        <v>169.97</v>
      </c>
      <c r="M701" s="117">
        <v>289.17</v>
      </c>
      <c r="N701" s="87">
        <v>5669918.2070542751</v>
      </c>
      <c r="O701" s="87">
        <v>495970000</v>
      </c>
      <c r="P701" s="87">
        <v>174995000</v>
      </c>
      <c r="Q701" s="87">
        <v>320975000</v>
      </c>
      <c r="R701" s="87">
        <f t="shared" si="20"/>
        <v>5669918.2070542732</v>
      </c>
      <c r="S701" s="87">
        <v>495970000</v>
      </c>
      <c r="T701" s="87">
        <f t="shared" si="21"/>
        <v>9646233.146636961</v>
      </c>
      <c r="U701" s="87"/>
      <c r="V701" s="115" t="s">
        <v>1257</v>
      </c>
      <c r="W701" s="115" t="s">
        <v>1257</v>
      </c>
      <c r="X701" s="115" t="s">
        <v>772</v>
      </c>
    </row>
    <row r="702" spans="1:24">
      <c r="A702" s="157"/>
      <c r="B702" s="157">
        <v>29</v>
      </c>
      <c r="C702" s="82">
        <v>1</v>
      </c>
      <c r="D702" s="157">
        <v>15</v>
      </c>
      <c r="E702" s="157"/>
      <c r="F702" s="83" t="s">
        <v>2745</v>
      </c>
      <c r="G702" s="83">
        <v>5</v>
      </c>
      <c r="H702" s="86">
        <v>42.5</v>
      </c>
      <c r="I702" s="86">
        <v>65.28</v>
      </c>
      <c r="J702" s="86">
        <v>53.92</v>
      </c>
      <c r="K702" s="86"/>
      <c r="L702" s="117">
        <v>169.97</v>
      </c>
      <c r="M702" s="117">
        <v>289.17</v>
      </c>
      <c r="N702" s="87">
        <v>5669918.2070542751</v>
      </c>
      <c r="O702" s="87">
        <v>495970000</v>
      </c>
      <c r="P702" s="87">
        <v>174995000</v>
      </c>
      <c r="Q702" s="87">
        <v>320975000</v>
      </c>
      <c r="R702" s="87">
        <f t="shared" si="20"/>
        <v>5669918.2070542732</v>
      </c>
      <c r="S702" s="87">
        <v>495970000</v>
      </c>
      <c r="T702" s="87">
        <f t="shared" si="21"/>
        <v>9646233.146636961</v>
      </c>
      <c r="U702" s="87"/>
      <c r="V702" s="115" t="s">
        <v>1257</v>
      </c>
      <c r="W702" s="115" t="s">
        <v>1257</v>
      </c>
      <c r="X702" s="115" t="s">
        <v>772</v>
      </c>
    </row>
    <row r="703" spans="1:24">
      <c r="A703" s="157"/>
      <c r="B703" s="157">
        <v>29</v>
      </c>
      <c r="C703" s="82">
        <v>1</v>
      </c>
      <c r="D703" s="157">
        <v>15</v>
      </c>
      <c r="E703" s="157"/>
      <c r="F703" s="83" t="s">
        <v>2746</v>
      </c>
      <c r="G703" s="83">
        <v>5</v>
      </c>
      <c r="H703" s="86">
        <v>50.17</v>
      </c>
      <c r="I703" s="86">
        <v>77.06</v>
      </c>
      <c r="J703" s="86">
        <v>63.65</v>
      </c>
      <c r="K703" s="86"/>
      <c r="L703" s="117">
        <v>200.64</v>
      </c>
      <c r="M703" s="117">
        <v>341.35</v>
      </c>
      <c r="N703" s="87">
        <v>5726596.026714541</v>
      </c>
      <c r="O703" s="87">
        <v>591319000</v>
      </c>
      <c r="P703" s="87">
        <v>208631000</v>
      </c>
      <c r="Q703" s="87">
        <v>382688000</v>
      </c>
      <c r="R703" s="87">
        <f t="shared" si="20"/>
        <v>5726596.0267145401</v>
      </c>
      <c r="S703" s="87">
        <v>591319000</v>
      </c>
      <c r="T703" s="87">
        <f t="shared" si="21"/>
        <v>9742691.1568929851</v>
      </c>
      <c r="U703" s="87"/>
      <c r="V703" s="115" t="s">
        <v>1257</v>
      </c>
      <c r="W703" s="115" t="s">
        <v>1257</v>
      </c>
      <c r="X703" s="115" t="s">
        <v>772</v>
      </c>
    </row>
    <row r="704" spans="1:24">
      <c r="A704" s="157"/>
      <c r="B704" s="157">
        <v>30</v>
      </c>
      <c r="C704" s="82">
        <v>1</v>
      </c>
      <c r="D704" s="157">
        <v>-1</v>
      </c>
      <c r="E704" s="157"/>
      <c r="F704" s="83" t="s">
        <v>2747</v>
      </c>
      <c r="G704" s="83">
        <v>5</v>
      </c>
      <c r="H704" s="86">
        <v>58.73</v>
      </c>
      <c r="I704" s="86">
        <v>90.33</v>
      </c>
      <c r="J704" s="86">
        <v>87.16</v>
      </c>
      <c r="K704" s="86"/>
      <c r="L704" s="117">
        <v>234.9</v>
      </c>
      <c r="M704" s="117">
        <v>412.39</v>
      </c>
      <c r="N704" s="87">
        <v>3249992.6351509914</v>
      </c>
      <c r="O704" s="87">
        <v>405430000</v>
      </c>
      <c r="P704" s="87">
        <v>143023000</v>
      </c>
      <c r="Q704" s="87">
        <v>262407000</v>
      </c>
      <c r="R704" s="87">
        <f t="shared" si="20"/>
        <v>3249992.6351509914</v>
      </c>
      <c r="S704" s="87">
        <v>405430000</v>
      </c>
      <c r="T704" s="87">
        <f t="shared" si="21"/>
        <v>5705680.9825879838</v>
      </c>
      <c r="U704" s="87"/>
      <c r="V704" s="115" t="s">
        <v>1257</v>
      </c>
      <c r="W704" s="115" t="s">
        <v>1257</v>
      </c>
      <c r="X704" s="115" t="s">
        <v>772</v>
      </c>
    </row>
    <row r="705" spans="1:24">
      <c r="A705" s="157"/>
      <c r="B705" s="157">
        <v>30</v>
      </c>
      <c r="C705" s="82">
        <v>1</v>
      </c>
      <c r="D705" s="157">
        <v>-1</v>
      </c>
      <c r="E705" s="157"/>
      <c r="F705" s="83" t="s">
        <v>2748</v>
      </c>
      <c r="G705" s="83">
        <v>5</v>
      </c>
      <c r="H705" s="86">
        <v>40.46</v>
      </c>
      <c r="I705" s="86">
        <v>62.23</v>
      </c>
      <c r="J705" s="86">
        <v>60.05</v>
      </c>
      <c r="K705" s="86"/>
      <c r="L705" s="117">
        <v>161.82</v>
      </c>
      <c r="M705" s="117">
        <v>284.10000000000002</v>
      </c>
      <c r="N705" s="87">
        <v>3249990.5457570809</v>
      </c>
      <c r="O705" s="87">
        <v>279305000</v>
      </c>
      <c r="P705" s="87">
        <v>98530000</v>
      </c>
      <c r="Q705" s="87">
        <v>180775000</v>
      </c>
      <c r="R705" s="87">
        <f t="shared" si="20"/>
        <v>3249990.5457570809</v>
      </c>
      <c r="S705" s="87">
        <v>279305000</v>
      </c>
      <c r="T705" s="87">
        <f t="shared" si="21"/>
        <v>5705860.3018760774</v>
      </c>
      <c r="U705" s="87"/>
      <c r="V705" s="115" t="s">
        <v>1257</v>
      </c>
      <c r="W705" s="115" t="s">
        <v>1257</v>
      </c>
      <c r="X705" s="115" t="s">
        <v>772</v>
      </c>
    </row>
    <row r="706" spans="1:24">
      <c r="A706" s="157"/>
      <c r="B706" s="157">
        <v>30</v>
      </c>
      <c r="C706" s="82">
        <v>1</v>
      </c>
      <c r="D706" s="157">
        <v>-1</v>
      </c>
      <c r="E706" s="157"/>
      <c r="F706" s="83" t="s">
        <v>2749</v>
      </c>
      <c r="G706" s="83">
        <v>5</v>
      </c>
      <c r="H706" s="86">
        <v>59.05</v>
      </c>
      <c r="I706" s="86">
        <v>90.82</v>
      </c>
      <c r="J706" s="86">
        <v>87.64</v>
      </c>
      <c r="K706" s="86"/>
      <c r="L706" s="117">
        <v>236.18</v>
      </c>
      <c r="M706" s="117">
        <v>414.64</v>
      </c>
      <c r="N706" s="87">
        <v>3249992.4259698349</v>
      </c>
      <c r="O706" s="87">
        <v>407642000</v>
      </c>
      <c r="P706" s="87">
        <v>143803000</v>
      </c>
      <c r="Q706" s="87">
        <v>263839000</v>
      </c>
      <c r="R706" s="87">
        <f t="shared" si="20"/>
        <v>3249992.4259698349</v>
      </c>
      <c r="S706" s="87">
        <v>407642000</v>
      </c>
      <c r="T706" s="87">
        <f t="shared" si="21"/>
        <v>5705719.618528801</v>
      </c>
      <c r="U706" s="87"/>
      <c r="V706" s="115" t="s">
        <v>1257</v>
      </c>
      <c r="W706" s="115" t="s">
        <v>1257</v>
      </c>
      <c r="X706" s="115" t="s">
        <v>772</v>
      </c>
    </row>
    <row r="707" spans="1:24">
      <c r="A707" s="157"/>
      <c r="B707" s="157">
        <v>30</v>
      </c>
      <c r="C707" s="82">
        <v>1</v>
      </c>
      <c r="D707" s="157">
        <v>-1</v>
      </c>
      <c r="E707" s="157"/>
      <c r="F707" s="83" t="s">
        <v>2750</v>
      </c>
      <c r="G707" s="83">
        <v>5</v>
      </c>
      <c r="H707" s="86">
        <v>29.52</v>
      </c>
      <c r="I707" s="86">
        <v>45.41</v>
      </c>
      <c r="J707" s="86">
        <v>43.82</v>
      </c>
      <c r="K707" s="86"/>
      <c r="L707" s="117">
        <v>118.08</v>
      </c>
      <c r="M707" s="117">
        <v>207.31</v>
      </c>
      <c r="N707" s="87">
        <v>3249989.7347008171</v>
      </c>
      <c r="O707" s="87">
        <v>203811000</v>
      </c>
      <c r="P707" s="87">
        <v>71898000</v>
      </c>
      <c r="Q707" s="87">
        <v>131913000</v>
      </c>
      <c r="R707" s="87">
        <f t="shared" ref="R707:R770" si="22">S707/(M707*0.3025)</f>
        <v>3249989.7347008171</v>
      </c>
      <c r="S707" s="87">
        <v>203811000</v>
      </c>
      <c r="T707" s="87">
        <f t="shared" ref="T707:T770" si="23">S707/(L707*0.3025)</f>
        <v>5705922.8650137736</v>
      </c>
      <c r="U707" s="87"/>
      <c r="V707" s="115" t="s">
        <v>1257</v>
      </c>
      <c r="W707" s="115" t="s">
        <v>1257</v>
      </c>
      <c r="X707" s="115" t="s">
        <v>772</v>
      </c>
    </row>
    <row r="708" spans="1:24">
      <c r="A708" s="157"/>
      <c r="B708" s="157">
        <v>30</v>
      </c>
      <c r="C708" s="82">
        <v>1</v>
      </c>
      <c r="D708" s="157">
        <v>-1</v>
      </c>
      <c r="E708" s="157"/>
      <c r="F708" s="83" t="s">
        <v>2751</v>
      </c>
      <c r="G708" s="83">
        <v>5</v>
      </c>
      <c r="H708" s="86">
        <v>35.4</v>
      </c>
      <c r="I708" s="86">
        <v>54.45</v>
      </c>
      <c r="J708" s="86">
        <v>52.54</v>
      </c>
      <c r="K708" s="86"/>
      <c r="L708" s="117">
        <v>141.6</v>
      </c>
      <c r="M708" s="117">
        <v>248.59</v>
      </c>
      <c r="N708" s="87">
        <v>3249999.4182062871</v>
      </c>
      <c r="O708" s="87">
        <v>244395000</v>
      </c>
      <c r="P708" s="87">
        <v>86215000</v>
      </c>
      <c r="Q708" s="87">
        <v>158180000</v>
      </c>
      <c r="R708" s="87">
        <f t="shared" si="22"/>
        <v>3249999.4182062866</v>
      </c>
      <c r="S708" s="87">
        <v>244395000</v>
      </c>
      <c r="T708" s="87">
        <f t="shared" si="23"/>
        <v>5705631.0407620119</v>
      </c>
      <c r="U708" s="87"/>
      <c r="V708" s="115" t="s">
        <v>1257</v>
      </c>
      <c r="W708" s="115" t="s">
        <v>1257</v>
      </c>
      <c r="X708" s="115" t="s">
        <v>772</v>
      </c>
    </row>
    <row r="709" spans="1:24">
      <c r="A709" s="157"/>
      <c r="B709" s="157">
        <v>30</v>
      </c>
      <c r="C709" s="82">
        <v>2</v>
      </c>
      <c r="D709" s="157">
        <v>-1</v>
      </c>
      <c r="E709" s="157"/>
      <c r="F709" s="83" t="s">
        <v>2752</v>
      </c>
      <c r="G709" s="83">
        <v>5</v>
      </c>
      <c r="H709" s="86">
        <v>156.47999999999999</v>
      </c>
      <c r="I709" s="86">
        <v>359.17</v>
      </c>
      <c r="J709" s="86">
        <v>232.25</v>
      </c>
      <c r="K709" s="86"/>
      <c r="L709" s="117">
        <v>625.86</v>
      </c>
      <c r="M709" s="117">
        <v>1217.28</v>
      </c>
      <c r="N709" s="87">
        <v>5299999.5654856572</v>
      </c>
      <c r="O709" s="87">
        <v>1951604000</v>
      </c>
      <c r="P709" s="87">
        <v>641535000</v>
      </c>
      <c r="Q709" s="87">
        <v>1310069000</v>
      </c>
      <c r="R709" s="87">
        <f t="shared" si="22"/>
        <v>5299999.5654856572</v>
      </c>
      <c r="S709" s="87">
        <v>1951604000</v>
      </c>
      <c r="T709" s="87">
        <f t="shared" si="23"/>
        <v>10308349.265130188</v>
      </c>
      <c r="U709" s="87"/>
      <c r="V709" s="115" t="s">
        <v>1257</v>
      </c>
      <c r="W709" s="115" t="s">
        <v>1257</v>
      </c>
      <c r="X709" s="115" t="s">
        <v>772</v>
      </c>
    </row>
    <row r="710" spans="1:24">
      <c r="A710" s="157"/>
      <c r="B710" s="157">
        <v>30</v>
      </c>
      <c r="C710" s="82">
        <v>1</v>
      </c>
      <c r="D710" s="157">
        <v>1</v>
      </c>
      <c r="E710" s="157"/>
      <c r="F710" s="83" t="s">
        <v>3244</v>
      </c>
      <c r="G710" s="83">
        <v>5</v>
      </c>
      <c r="H710" s="86">
        <v>41.61</v>
      </c>
      <c r="I710" s="86">
        <v>63.99</v>
      </c>
      <c r="J710" s="86">
        <v>61.76</v>
      </c>
      <c r="K710" s="86"/>
      <c r="L710" s="117">
        <v>166.42</v>
      </c>
      <c r="M710" s="117">
        <v>292.17</v>
      </c>
      <c r="N710" s="87">
        <v>5449991.3301918376</v>
      </c>
      <c r="O710" s="87">
        <v>481678000</v>
      </c>
      <c r="P710" s="87">
        <v>169920000</v>
      </c>
      <c r="Q710" s="87">
        <v>311758000</v>
      </c>
      <c r="R710" s="87">
        <f t="shared" si="22"/>
        <v>5449991.3301918358</v>
      </c>
      <c r="S710" s="87">
        <v>481678000</v>
      </c>
      <c r="T710" s="87">
        <f t="shared" si="23"/>
        <v>9568104.5964556485</v>
      </c>
      <c r="U710" s="87"/>
      <c r="V710" s="115" t="s">
        <v>1257</v>
      </c>
      <c r="W710" s="115" t="s">
        <v>1257</v>
      </c>
      <c r="X710" s="115" t="s">
        <v>772</v>
      </c>
    </row>
    <row r="711" spans="1:24">
      <c r="A711" s="157"/>
      <c r="B711" s="157">
        <v>30</v>
      </c>
      <c r="C711" s="82">
        <v>1</v>
      </c>
      <c r="D711" s="157">
        <v>1</v>
      </c>
      <c r="E711" s="157"/>
      <c r="F711" s="83" t="s">
        <v>3245</v>
      </c>
      <c r="G711" s="83">
        <v>5</v>
      </c>
      <c r="H711" s="86">
        <v>39.79</v>
      </c>
      <c r="I711" s="86">
        <v>61.2</v>
      </c>
      <c r="J711" s="86">
        <v>59.07</v>
      </c>
      <c r="K711" s="86"/>
      <c r="L711" s="117">
        <v>159.16999999999999</v>
      </c>
      <c r="M711" s="117">
        <v>279.44</v>
      </c>
      <c r="N711" s="87">
        <v>5349991.6006747857</v>
      </c>
      <c r="O711" s="87">
        <v>452238000</v>
      </c>
      <c r="P711" s="87">
        <v>159535000</v>
      </c>
      <c r="Q711" s="87">
        <v>292703000</v>
      </c>
      <c r="R711" s="87">
        <f t="shared" si="22"/>
        <v>5349991.6006747857</v>
      </c>
      <c r="S711" s="87">
        <v>452238000</v>
      </c>
      <c r="T711" s="87">
        <f t="shared" si="23"/>
        <v>9392483.8405011129</v>
      </c>
      <c r="U711" s="87"/>
      <c r="V711" s="115" t="s">
        <v>1257</v>
      </c>
      <c r="W711" s="115" t="s">
        <v>1257</v>
      </c>
      <c r="X711" s="115" t="s">
        <v>772</v>
      </c>
    </row>
    <row r="712" spans="1:24">
      <c r="A712" s="157"/>
      <c r="B712" s="157">
        <v>30</v>
      </c>
      <c r="C712" s="82">
        <v>1</v>
      </c>
      <c r="D712" s="157">
        <v>1</v>
      </c>
      <c r="E712" s="157"/>
      <c r="F712" s="83" t="s">
        <v>3246</v>
      </c>
      <c r="G712" s="83">
        <v>5</v>
      </c>
      <c r="H712" s="86">
        <v>42.29</v>
      </c>
      <c r="I712" s="86">
        <v>65.05</v>
      </c>
      <c r="J712" s="86">
        <v>62.78</v>
      </c>
      <c r="K712" s="86"/>
      <c r="L712" s="117">
        <v>169.17</v>
      </c>
      <c r="M712" s="117">
        <v>297</v>
      </c>
      <c r="N712" s="87">
        <v>5349995.8260288835</v>
      </c>
      <c r="O712" s="87">
        <v>480657000</v>
      </c>
      <c r="P712" s="87">
        <v>169561000</v>
      </c>
      <c r="Q712" s="87">
        <v>311096000</v>
      </c>
      <c r="R712" s="87">
        <f t="shared" si="22"/>
        <v>5349995.8260288835</v>
      </c>
      <c r="S712" s="87">
        <v>480657000</v>
      </c>
      <c r="T712" s="87">
        <f t="shared" si="23"/>
        <v>9392615.4775112532</v>
      </c>
      <c r="U712" s="87"/>
      <c r="V712" s="115" t="s">
        <v>1257</v>
      </c>
      <c r="W712" s="115" t="s">
        <v>1257</v>
      </c>
      <c r="X712" s="115" t="s">
        <v>772</v>
      </c>
    </row>
    <row r="713" spans="1:24">
      <c r="A713" s="157"/>
      <c r="B713" s="157">
        <v>30</v>
      </c>
      <c r="C713" s="82">
        <v>1</v>
      </c>
      <c r="D713" s="157">
        <v>1</v>
      </c>
      <c r="E713" s="157"/>
      <c r="F713" s="83" t="s">
        <v>3247</v>
      </c>
      <c r="G713" s="83">
        <v>5</v>
      </c>
      <c r="H713" s="86">
        <v>41.61</v>
      </c>
      <c r="I713" s="86">
        <v>63.99</v>
      </c>
      <c r="J713" s="86">
        <v>61.76</v>
      </c>
      <c r="K713" s="86"/>
      <c r="L713" s="117">
        <v>166.42</v>
      </c>
      <c r="M713" s="117">
        <v>292.17</v>
      </c>
      <c r="N713" s="87">
        <v>5449991.3301918376</v>
      </c>
      <c r="O713" s="87">
        <v>481678000</v>
      </c>
      <c r="P713" s="87">
        <v>169920000</v>
      </c>
      <c r="Q713" s="87">
        <v>311758000</v>
      </c>
      <c r="R713" s="87">
        <f t="shared" si="22"/>
        <v>5449991.3301918358</v>
      </c>
      <c r="S713" s="87">
        <v>481678000</v>
      </c>
      <c r="T713" s="87">
        <f t="shared" si="23"/>
        <v>9568104.5964556485</v>
      </c>
      <c r="U713" s="87"/>
      <c r="V713" s="115" t="s">
        <v>1257</v>
      </c>
      <c r="W713" s="115" t="s">
        <v>1257</v>
      </c>
      <c r="X713" s="115" t="s">
        <v>772</v>
      </c>
    </row>
    <row r="714" spans="1:24">
      <c r="A714" s="157"/>
      <c r="B714" s="157">
        <v>30</v>
      </c>
      <c r="C714" s="82">
        <v>1</v>
      </c>
      <c r="D714" s="157">
        <v>1</v>
      </c>
      <c r="E714" s="157"/>
      <c r="F714" s="83" t="s">
        <v>3248</v>
      </c>
      <c r="G714" s="83">
        <v>5</v>
      </c>
      <c r="H714" s="86">
        <v>39.79</v>
      </c>
      <c r="I714" s="86">
        <v>61.2</v>
      </c>
      <c r="J714" s="86">
        <v>59.07</v>
      </c>
      <c r="K714" s="86"/>
      <c r="L714" s="117">
        <v>159.16999999999999</v>
      </c>
      <c r="M714" s="117">
        <v>279.44</v>
      </c>
      <c r="N714" s="87">
        <v>5349991.6006747857</v>
      </c>
      <c r="O714" s="87">
        <v>452238000</v>
      </c>
      <c r="P714" s="87">
        <v>159535000</v>
      </c>
      <c r="Q714" s="87">
        <v>292703000</v>
      </c>
      <c r="R714" s="87">
        <f t="shared" si="22"/>
        <v>5349991.6006747857</v>
      </c>
      <c r="S714" s="87">
        <v>452238000</v>
      </c>
      <c r="T714" s="87">
        <f t="shared" si="23"/>
        <v>9392483.8405011129</v>
      </c>
      <c r="U714" s="87"/>
      <c r="V714" s="115" t="s">
        <v>1257</v>
      </c>
      <c r="W714" s="115" t="s">
        <v>1257</v>
      </c>
      <c r="X714" s="115" t="s">
        <v>772</v>
      </c>
    </row>
    <row r="715" spans="1:24">
      <c r="A715" s="157"/>
      <c r="B715" s="157">
        <v>30</v>
      </c>
      <c r="C715" s="82">
        <v>1</v>
      </c>
      <c r="D715" s="157">
        <v>1</v>
      </c>
      <c r="E715" s="157"/>
      <c r="F715" s="83" t="s">
        <v>3249</v>
      </c>
      <c r="G715" s="83">
        <v>5</v>
      </c>
      <c r="H715" s="86">
        <v>41.86</v>
      </c>
      <c r="I715" s="86">
        <v>64.38</v>
      </c>
      <c r="J715" s="86">
        <v>62.13</v>
      </c>
      <c r="K715" s="86"/>
      <c r="L715" s="117">
        <v>167.43</v>
      </c>
      <c r="M715" s="117">
        <v>293.94</v>
      </c>
      <c r="N715" s="87">
        <v>5349998.3411468128</v>
      </c>
      <c r="O715" s="87">
        <v>475705000</v>
      </c>
      <c r="P715" s="87">
        <v>167814000</v>
      </c>
      <c r="Q715" s="87">
        <v>307891000</v>
      </c>
      <c r="R715" s="87">
        <f t="shared" si="22"/>
        <v>5349998.3411468128</v>
      </c>
      <c r="S715" s="87">
        <v>475705000</v>
      </c>
      <c r="T715" s="87">
        <f t="shared" si="23"/>
        <v>9392453.6367239691</v>
      </c>
      <c r="U715" s="87"/>
      <c r="V715" s="115" t="s">
        <v>1257</v>
      </c>
      <c r="W715" s="115" t="s">
        <v>1257</v>
      </c>
      <c r="X715" s="115" t="s">
        <v>772</v>
      </c>
    </row>
    <row r="716" spans="1:24">
      <c r="A716" s="157"/>
      <c r="B716" s="157">
        <v>30</v>
      </c>
      <c r="C716" s="82">
        <v>1</v>
      </c>
      <c r="D716" s="157">
        <v>1</v>
      </c>
      <c r="E716" s="157"/>
      <c r="F716" s="83" t="s">
        <v>3250</v>
      </c>
      <c r="G716" s="83">
        <v>5</v>
      </c>
      <c r="H716" s="86">
        <v>21.08</v>
      </c>
      <c r="I716" s="86">
        <v>32.409999999999997</v>
      </c>
      <c r="J716" s="86">
        <v>31.28</v>
      </c>
      <c r="K716" s="86"/>
      <c r="L716" s="117">
        <v>84.3</v>
      </c>
      <c r="M716" s="117">
        <v>147.99</v>
      </c>
      <c r="N716" s="87">
        <v>5349992.9356406145</v>
      </c>
      <c r="O716" s="87">
        <v>239503000</v>
      </c>
      <c r="P716" s="87">
        <v>84489000</v>
      </c>
      <c r="Q716" s="87">
        <v>155014000</v>
      </c>
      <c r="R716" s="87">
        <f t="shared" si="22"/>
        <v>5349992.9356406145</v>
      </c>
      <c r="S716" s="87">
        <v>239503000</v>
      </c>
      <c r="T716" s="87">
        <f t="shared" si="23"/>
        <v>9391998.2745605521</v>
      </c>
      <c r="U716" s="87"/>
      <c r="V716" s="115" t="s">
        <v>1257</v>
      </c>
      <c r="W716" s="115" t="s">
        <v>1257</v>
      </c>
      <c r="X716" s="115" t="s">
        <v>772</v>
      </c>
    </row>
    <row r="717" spans="1:24">
      <c r="A717" s="157"/>
      <c r="B717" s="157">
        <v>30</v>
      </c>
      <c r="C717" s="82">
        <v>2</v>
      </c>
      <c r="D717" s="157">
        <v>1</v>
      </c>
      <c r="E717" s="157"/>
      <c r="F717" s="83" t="s">
        <v>3251</v>
      </c>
      <c r="G717" s="83">
        <v>5</v>
      </c>
      <c r="H717" s="86">
        <v>41.05</v>
      </c>
      <c r="I717" s="86">
        <v>94.24</v>
      </c>
      <c r="J717" s="86">
        <v>60.94</v>
      </c>
      <c r="K717" s="86"/>
      <c r="L717" s="117">
        <v>164.21</v>
      </c>
      <c r="M717" s="117">
        <v>319.39</v>
      </c>
      <c r="N717" s="87">
        <v>15799994.773094064</v>
      </c>
      <c r="O717" s="87">
        <v>1526524000</v>
      </c>
      <c r="P717" s="87">
        <v>501801000</v>
      </c>
      <c r="Q717" s="87">
        <v>1024723000</v>
      </c>
      <c r="R717" s="87">
        <f t="shared" si="22"/>
        <v>15799994.773094064</v>
      </c>
      <c r="S717" s="87">
        <v>1526524000</v>
      </c>
      <c r="T717" s="87">
        <f t="shared" si="23"/>
        <v>30731138.971917134</v>
      </c>
      <c r="U717" s="87"/>
      <c r="V717" s="115" t="s">
        <v>1257</v>
      </c>
      <c r="W717" s="115" t="s">
        <v>1257</v>
      </c>
      <c r="X717" s="115" t="s">
        <v>772</v>
      </c>
    </row>
    <row r="718" spans="1:24">
      <c r="A718" s="157"/>
      <c r="B718" s="157">
        <v>30</v>
      </c>
      <c r="C718" s="82">
        <v>2</v>
      </c>
      <c r="D718" s="157">
        <v>1</v>
      </c>
      <c r="E718" s="157"/>
      <c r="F718" s="83" t="s">
        <v>3252</v>
      </c>
      <c r="G718" s="83">
        <v>5</v>
      </c>
      <c r="H718" s="86">
        <v>41.05</v>
      </c>
      <c r="I718" s="86">
        <v>94.24</v>
      </c>
      <c r="J718" s="86">
        <v>60.94</v>
      </c>
      <c r="K718" s="86"/>
      <c r="L718" s="117">
        <v>164.21</v>
      </c>
      <c r="M718" s="117">
        <v>319.39</v>
      </c>
      <c r="N718" s="87">
        <v>14899994.022696676</v>
      </c>
      <c r="O718" s="87">
        <v>1439570000</v>
      </c>
      <c r="P718" s="87">
        <v>473218000</v>
      </c>
      <c r="Q718" s="87">
        <v>966352000</v>
      </c>
      <c r="R718" s="87">
        <f t="shared" si="22"/>
        <v>14899994.022696676</v>
      </c>
      <c r="S718" s="87">
        <v>1439570000</v>
      </c>
      <c r="T718" s="87">
        <f t="shared" si="23"/>
        <v>28980629.017167598</v>
      </c>
      <c r="U718" s="87"/>
      <c r="V718" s="115" t="s">
        <v>1257</v>
      </c>
      <c r="W718" s="115" t="s">
        <v>1257</v>
      </c>
      <c r="X718" s="115" t="s">
        <v>772</v>
      </c>
    </row>
    <row r="719" spans="1:24">
      <c r="A719" s="157"/>
      <c r="B719" s="157">
        <v>30</v>
      </c>
      <c r="C719" s="82">
        <v>2</v>
      </c>
      <c r="D719" s="157">
        <v>1</v>
      </c>
      <c r="E719" s="157"/>
      <c r="F719" s="83" t="s">
        <v>3253</v>
      </c>
      <c r="G719" s="83">
        <v>5</v>
      </c>
      <c r="H719" s="86">
        <v>29.25</v>
      </c>
      <c r="I719" s="86">
        <v>67.14</v>
      </c>
      <c r="J719" s="86">
        <v>43.42</v>
      </c>
      <c r="K719" s="86"/>
      <c r="L719" s="117">
        <v>117</v>
      </c>
      <c r="M719" s="117">
        <v>227.56</v>
      </c>
      <c r="N719" s="87">
        <v>14199985.763449546</v>
      </c>
      <c r="O719" s="87">
        <v>977483000</v>
      </c>
      <c r="P719" s="87">
        <v>321319000</v>
      </c>
      <c r="Q719" s="87">
        <v>656164000</v>
      </c>
      <c r="R719" s="87">
        <f t="shared" si="22"/>
        <v>14199985.763449546</v>
      </c>
      <c r="S719" s="87">
        <v>977483000</v>
      </c>
      <c r="T719" s="87">
        <f t="shared" si="23"/>
        <v>27618365.472910929</v>
      </c>
      <c r="U719" s="87"/>
      <c r="V719" s="115" t="s">
        <v>1257</v>
      </c>
      <c r="W719" s="115" t="s">
        <v>1257</v>
      </c>
      <c r="X719" s="115" t="s">
        <v>772</v>
      </c>
    </row>
    <row r="720" spans="1:24">
      <c r="A720" s="157"/>
      <c r="B720" s="157">
        <v>30</v>
      </c>
      <c r="C720" s="82">
        <v>2</v>
      </c>
      <c r="D720" s="157">
        <v>1</v>
      </c>
      <c r="E720" s="157"/>
      <c r="F720" s="83" t="s">
        <v>3254</v>
      </c>
      <c r="G720" s="83">
        <v>5</v>
      </c>
      <c r="H720" s="86">
        <v>30.42</v>
      </c>
      <c r="I720" s="86">
        <v>69.83</v>
      </c>
      <c r="J720" s="86">
        <v>45.16</v>
      </c>
      <c r="K720" s="86"/>
      <c r="L720" s="117">
        <v>121.69</v>
      </c>
      <c r="M720" s="117">
        <v>236.68</v>
      </c>
      <c r="N720" s="87">
        <v>14199986.870719891</v>
      </c>
      <c r="O720" s="87">
        <v>1016658000</v>
      </c>
      <c r="P720" s="87">
        <v>334197000</v>
      </c>
      <c r="Q720" s="87">
        <v>682461000</v>
      </c>
      <c r="R720" s="87">
        <f t="shared" si="22"/>
        <v>14199986.870719891</v>
      </c>
      <c r="S720" s="87">
        <v>1016658000</v>
      </c>
      <c r="T720" s="87">
        <f t="shared" si="23"/>
        <v>27618151.800164215</v>
      </c>
      <c r="U720" s="87"/>
      <c r="V720" s="115" t="s">
        <v>1257</v>
      </c>
      <c r="W720" s="115" t="s">
        <v>1257</v>
      </c>
      <c r="X720" s="115" t="s">
        <v>772</v>
      </c>
    </row>
    <row r="721" spans="1:24">
      <c r="A721" s="157"/>
      <c r="B721" s="157">
        <v>30</v>
      </c>
      <c r="C721" s="82">
        <v>2</v>
      </c>
      <c r="D721" s="157">
        <v>1</v>
      </c>
      <c r="E721" s="157"/>
      <c r="F721" s="83" t="s">
        <v>3255</v>
      </c>
      <c r="G721" s="83">
        <v>5</v>
      </c>
      <c r="H721" s="86">
        <v>32.76</v>
      </c>
      <c r="I721" s="86">
        <v>75.2</v>
      </c>
      <c r="J721" s="86">
        <v>48.63</v>
      </c>
      <c r="K721" s="86"/>
      <c r="L721" s="117">
        <v>131.04</v>
      </c>
      <c r="M721" s="117">
        <v>254.87</v>
      </c>
      <c r="N721" s="87">
        <v>13699987.061950559</v>
      </c>
      <c r="O721" s="87">
        <v>1056244000</v>
      </c>
      <c r="P721" s="87">
        <v>347210000</v>
      </c>
      <c r="Q721" s="87">
        <v>709034000</v>
      </c>
      <c r="R721" s="87">
        <f t="shared" si="22"/>
        <v>13699987.061950559</v>
      </c>
      <c r="S721" s="87">
        <v>1056244000</v>
      </c>
      <c r="T721" s="87">
        <f t="shared" si="23"/>
        <v>26646182.100727558</v>
      </c>
      <c r="U721" s="87"/>
      <c r="V721" s="115" t="s">
        <v>1257</v>
      </c>
      <c r="W721" s="115" t="s">
        <v>1257</v>
      </c>
      <c r="X721" s="115" t="s">
        <v>772</v>
      </c>
    </row>
    <row r="722" spans="1:24">
      <c r="A722" s="157"/>
      <c r="B722" s="157">
        <v>30</v>
      </c>
      <c r="C722" s="82">
        <v>2</v>
      </c>
      <c r="D722" s="157">
        <v>1</v>
      </c>
      <c r="E722" s="157"/>
      <c r="F722" s="83" t="s">
        <v>3256</v>
      </c>
      <c r="G722" s="83">
        <v>5</v>
      </c>
      <c r="H722" s="86">
        <v>33.93</v>
      </c>
      <c r="I722" s="86">
        <v>77.89</v>
      </c>
      <c r="J722" s="86">
        <v>50.37</v>
      </c>
      <c r="K722" s="86"/>
      <c r="L722" s="117">
        <v>135.72</v>
      </c>
      <c r="M722" s="117">
        <v>263.98</v>
      </c>
      <c r="N722" s="87">
        <v>14499996.556212937</v>
      </c>
      <c r="O722" s="87">
        <v>1157882000</v>
      </c>
      <c r="P722" s="87">
        <v>380621000</v>
      </c>
      <c r="Q722" s="87">
        <v>777261000</v>
      </c>
      <c r="R722" s="87">
        <f t="shared" si="22"/>
        <v>14499996.556212937</v>
      </c>
      <c r="S722" s="87">
        <v>1157882000</v>
      </c>
      <c r="T722" s="87">
        <f t="shared" si="23"/>
        <v>28202984.754708897</v>
      </c>
      <c r="U722" s="87"/>
      <c r="V722" s="115" t="s">
        <v>1257</v>
      </c>
      <c r="W722" s="115" t="s">
        <v>1257</v>
      </c>
      <c r="X722" s="115" t="s">
        <v>772</v>
      </c>
    </row>
    <row r="723" spans="1:24">
      <c r="A723" s="157"/>
      <c r="B723" s="157">
        <v>30</v>
      </c>
      <c r="C723" s="82">
        <v>2</v>
      </c>
      <c r="D723" s="157">
        <v>2</v>
      </c>
      <c r="E723" s="157"/>
      <c r="F723" s="83" t="s">
        <v>3257</v>
      </c>
      <c r="G723" s="83">
        <v>5</v>
      </c>
      <c r="H723" s="86">
        <v>40.46</v>
      </c>
      <c r="I723" s="86">
        <v>92.86</v>
      </c>
      <c r="J723" s="86">
        <v>60.05</v>
      </c>
      <c r="K723" s="86"/>
      <c r="L723" s="117">
        <v>161.82</v>
      </c>
      <c r="M723" s="117">
        <v>314.73</v>
      </c>
      <c r="N723" s="87">
        <v>12999992.384919725</v>
      </c>
      <c r="O723" s="87">
        <v>1237675000</v>
      </c>
      <c r="P723" s="87">
        <v>406850000</v>
      </c>
      <c r="Q723" s="87">
        <v>830825000</v>
      </c>
      <c r="R723" s="87">
        <f t="shared" si="22"/>
        <v>12999992.384919725</v>
      </c>
      <c r="S723" s="87">
        <v>1237675000</v>
      </c>
      <c r="T723" s="87">
        <f t="shared" si="23"/>
        <v>25284189.860992368</v>
      </c>
      <c r="U723" s="87"/>
      <c r="V723" s="115" t="s">
        <v>1257</v>
      </c>
      <c r="W723" s="115" t="s">
        <v>1257</v>
      </c>
      <c r="X723" s="115" t="s">
        <v>772</v>
      </c>
    </row>
    <row r="724" spans="1:24">
      <c r="A724" s="157"/>
      <c r="B724" s="157">
        <v>30</v>
      </c>
      <c r="C724" s="82">
        <v>2</v>
      </c>
      <c r="D724" s="157">
        <v>2</v>
      </c>
      <c r="E724" s="157"/>
      <c r="F724" s="83" t="s">
        <v>3258</v>
      </c>
      <c r="G724" s="83">
        <v>5</v>
      </c>
      <c r="H724" s="86">
        <v>39.15</v>
      </c>
      <c r="I724" s="86">
        <v>89.87</v>
      </c>
      <c r="J724" s="86">
        <v>58.12</v>
      </c>
      <c r="K724" s="86"/>
      <c r="L724" s="117">
        <v>156.6</v>
      </c>
      <c r="M724" s="117">
        <v>304.58999999999997</v>
      </c>
      <c r="N724" s="87">
        <v>12099994.057856936</v>
      </c>
      <c r="O724" s="87">
        <v>1114875000</v>
      </c>
      <c r="P724" s="87">
        <v>366483000</v>
      </c>
      <c r="Q724" s="87">
        <v>748392000</v>
      </c>
      <c r="R724" s="87">
        <f t="shared" si="22"/>
        <v>12099994.05785694</v>
      </c>
      <c r="S724" s="87">
        <v>1114875000</v>
      </c>
      <c r="T724" s="87">
        <f t="shared" si="23"/>
        <v>23534720.243184194</v>
      </c>
      <c r="U724" s="87"/>
      <c r="V724" s="115" t="s">
        <v>1257</v>
      </c>
      <c r="W724" s="115" t="s">
        <v>1257</v>
      </c>
      <c r="X724" s="115" t="s">
        <v>772</v>
      </c>
    </row>
    <row r="725" spans="1:24">
      <c r="A725" s="157"/>
      <c r="B725" s="157">
        <v>30</v>
      </c>
      <c r="C725" s="82">
        <v>2</v>
      </c>
      <c r="D725" s="157">
        <v>2</v>
      </c>
      <c r="E725" s="157"/>
      <c r="F725" s="83" t="s">
        <v>3259</v>
      </c>
      <c r="G725" s="83">
        <v>5</v>
      </c>
      <c r="H725" s="86">
        <v>41.65</v>
      </c>
      <c r="I725" s="86">
        <v>95.61</v>
      </c>
      <c r="J725" s="86">
        <v>61.83</v>
      </c>
      <c r="K725" s="86"/>
      <c r="L725" s="117">
        <v>166.61</v>
      </c>
      <c r="M725" s="117">
        <v>324.05</v>
      </c>
      <c r="N725" s="87">
        <v>12499999.362408362</v>
      </c>
      <c r="O725" s="87">
        <v>1225314000</v>
      </c>
      <c r="P725" s="87">
        <v>402787000</v>
      </c>
      <c r="Q725" s="87">
        <v>822527000</v>
      </c>
      <c r="R725" s="87">
        <f t="shared" si="22"/>
        <v>12499999.362408362</v>
      </c>
      <c r="S725" s="87">
        <v>1225314000</v>
      </c>
      <c r="T725" s="87">
        <f t="shared" si="23"/>
        <v>24312014.845378004</v>
      </c>
      <c r="U725" s="87"/>
      <c r="V725" s="115" t="s">
        <v>1257</v>
      </c>
      <c r="W725" s="115" t="s">
        <v>1257</v>
      </c>
      <c r="X725" s="115" t="s">
        <v>772</v>
      </c>
    </row>
    <row r="726" spans="1:24">
      <c r="A726" s="157"/>
      <c r="B726" s="157">
        <v>30</v>
      </c>
      <c r="C726" s="82">
        <v>2</v>
      </c>
      <c r="D726" s="157">
        <v>2</v>
      </c>
      <c r="E726" s="157"/>
      <c r="F726" s="83" t="s">
        <v>3260</v>
      </c>
      <c r="G726" s="83">
        <v>5</v>
      </c>
      <c r="H726" s="86">
        <v>41.65</v>
      </c>
      <c r="I726" s="86">
        <v>95.61</v>
      </c>
      <c r="J726" s="86">
        <v>61.83</v>
      </c>
      <c r="K726" s="86"/>
      <c r="L726" s="117">
        <v>166.6</v>
      </c>
      <c r="M726" s="117">
        <v>324.04000000000002</v>
      </c>
      <c r="N726" s="87">
        <v>12499997.449554741</v>
      </c>
      <c r="O726" s="87">
        <v>1225276000</v>
      </c>
      <c r="P726" s="87">
        <v>402775000</v>
      </c>
      <c r="Q726" s="87">
        <v>822501000</v>
      </c>
      <c r="R726" s="87">
        <f t="shared" si="22"/>
        <v>12499997.449554741</v>
      </c>
      <c r="S726" s="87">
        <v>1225276000</v>
      </c>
      <c r="T726" s="87">
        <f t="shared" si="23"/>
        <v>24312720.129374065</v>
      </c>
      <c r="U726" s="87"/>
      <c r="V726" s="115" t="s">
        <v>1257</v>
      </c>
      <c r="W726" s="115" t="s">
        <v>1257</v>
      </c>
      <c r="X726" s="115" t="s">
        <v>772</v>
      </c>
    </row>
    <row r="727" spans="1:24">
      <c r="A727" s="157"/>
      <c r="B727" s="157">
        <v>30</v>
      </c>
      <c r="C727" s="82">
        <v>2</v>
      </c>
      <c r="D727" s="157">
        <v>2</v>
      </c>
      <c r="E727" s="157"/>
      <c r="F727" s="83" t="s">
        <v>3261</v>
      </c>
      <c r="G727" s="83">
        <v>5</v>
      </c>
      <c r="H727" s="86">
        <v>28.28</v>
      </c>
      <c r="I727" s="86">
        <v>64.91</v>
      </c>
      <c r="J727" s="86">
        <v>41.97</v>
      </c>
      <c r="K727" s="86"/>
      <c r="L727" s="117">
        <v>113.1</v>
      </c>
      <c r="M727" s="117">
        <v>219.98</v>
      </c>
      <c r="N727" s="87">
        <v>10099986.550242359</v>
      </c>
      <c r="O727" s="87">
        <v>672093000</v>
      </c>
      <c r="P727" s="87">
        <v>220931000</v>
      </c>
      <c r="Q727" s="87">
        <v>451162000</v>
      </c>
      <c r="R727" s="87">
        <f t="shared" si="22"/>
        <v>10099986.550242359</v>
      </c>
      <c r="S727" s="87">
        <v>672093000</v>
      </c>
      <c r="T727" s="87">
        <f t="shared" si="23"/>
        <v>19644518.490913477</v>
      </c>
      <c r="U727" s="87"/>
      <c r="V727" s="115" t="s">
        <v>1257</v>
      </c>
      <c r="W727" s="115" t="s">
        <v>1257</v>
      </c>
      <c r="X727" s="115" t="s">
        <v>772</v>
      </c>
    </row>
    <row r="728" spans="1:24">
      <c r="A728" s="157"/>
      <c r="B728" s="157">
        <v>30</v>
      </c>
      <c r="C728" s="82">
        <v>2</v>
      </c>
      <c r="D728" s="157">
        <v>2</v>
      </c>
      <c r="E728" s="157"/>
      <c r="F728" s="83" t="s">
        <v>3262</v>
      </c>
      <c r="G728" s="83">
        <v>5</v>
      </c>
      <c r="H728" s="86">
        <v>16.07</v>
      </c>
      <c r="I728" s="86">
        <v>36.880000000000003</v>
      </c>
      <c r="J728" s="86">
        <v>23.85</v>
      </c>
      <c r="K728" s="86"/>
      <c r="L728" s="117">
        <v>64.260000000000005</v>
      </c>
      <c r="M728" s="117">
        <v>124.99</v>
      </c>
      <c r="N728" s="87">
        <v>7999978.8412825093</v>
      </c>
      <c r="O728" s="87">
        <v>302475000</v>
      </c>
      <c r="P728" s="87">
        <v>99430000</v>
      </c>
      <c r="Q728" s="87">
        <v>203045000</v>
      </c>
      <c r="R728" s="87">
        <f t="shared" si="22"/>
        <v>7999978.8412825093</v>
      </c>
      <c r="S728" s="87">
        <v>302475000</v>
      </c>
      <c r="T728" s="87">
        <f t="shared" si="23"/>
        <v>15560494.170119837</v>
      </c>
      <c r="U728" s="87"/>
      <c r="V728" s="115" t="s">
        <v>1257</v>
      </c>
      <c r="W728" s="115" t="s">
        <v>1257</v>
      </c>
      <c r="X728" s="115" t="s">
        <v>772</v>
      </c>
    </row>
    <row r="729" spans="1:24">
      <c r="A729" s="157"/>
      <c r="B729" s="157">
        <v>30</v>
      </c>
      <c r="C729" s="82">
        <v>2</v>
      </c>
      <c r="D729" s="157">
        <v>2</v>
      </c>
      <c r="E729" s="157"/>
      <c r="F729" s="83" t="s">
        <v>3263</v>
      </c>
      <c r="G729" s="83">
        <v>5</v>
      </c>
      <c r="H729" s="86">
        <v>24.57</v>
      </c>
      <c r="I729" s="86">
        <v>56.4</v>
      </c>
      <c r="J729" s="86">
        <v>36.47</v>
      </c>
      <c r="K729" s="86"/>
      <c r="L729" s="117">
        <v>98.28</v>
      </c>
      <c r="M729" s="117">
        <v>191.15</v>
      </c>
      <c r="N729" s="87">
        <v>7699997.6220483668</v>
      </c>
      <c r="O729" s="87">
        <v>445236000</v>
      </c>
      <c r="P729" s="87">
        <v>146359000</v>
      </c>
      <c r="Q729" s="87">
        <v>298877000</v>
      </c>
      <c r="R729" s="87">
        <f t="shared" si="22"/>
        <v>7699997.6220483668</v>
      </c>
      <c r="S729" s="87">
        <v>445236000</v>
      </c>
      <c r="T729" s="87">
        <f t="shared" si="23"/>
        <v>14976134.976134976</v>
      </c>
      <c r="U729" s="87"/>
      <c r="V729" s="115" t="s">
        <v>1257</v>
      </c>
      <c r="W729" s="115" t="s">
        <v>1257</v>
      </c>
      <c r="X729" s="115" t="s">
        <v>772</v>
      </c>
    </row>
    <row r="730" spans="1:24">
      <c r="A730" s="157"/>
      <c r="B730" s="157">
        <v>30</v>
      </c>
      <c r="C730" s="82">
        <v>2</v>
      </c>
      <c r="D730" s="157">
        <v>2</v>
      </c>
      <c r="E730" s="157"/>
      <c r="F730" s="83" t="s">
        <v>3264</v>
      </c>
      <c r="G730" s="83">
        <v>5</v>
      </c>
      <c r="H730" s="86">
        <v>26.46</v>
      </c>
      <c r="I730" s="86">
        <v>60.74</v>
      </c>
      <c r="J730" s="86">
        <v>39.28</v>
      </c>
      <c r="K730" s="86"/>
      <c r="L730" s="117">
        <v>105.84</v>
      </c>
      <c r="M730" s="117">
        <v>205.86</v>
      </c>
      <c r="N730" s="87">
        <v>7499985.9488876732</v>
      </c>
      <c r="O730" s="87">
        <v>467044000</v>
      </c>
      <c r="P730" s="87">
        <v>153527000</v>
      </c>
      <c r="Q730" s="87">
        <v>313517000</v>
      </c>
      <c r="R730" s="87">
        <f t="shared" si="22"/>
        <v>7499985.9488876732</v>
      </c>
      <c r="S730" s="87">
        <v>467044000</v>
      </c>
      <c r="T730" s="87">
        <f t="shared" si="23"/>
        <v>14587557.704440823</v>
      </c>
      <c r="U730" s="87"/>
      <c r="V730" s="115" t="s">
        <v>1257</v>
      </c>
      <c r="W730" s="115" t="s">
        <v>1257</v>
      </c>
      <c r="X730" s="115" t="s">
        <v>772</v>
      </c>
    </row>
    <row r="731" spans="1:24">
      <c r="A731" s="157"/>
      <c r="B731" s="157">
        <v>30</v>
      </c>
      <c r="C731" s="82">
        <v>2</v>
      </c>
      <c r="D731" s="157">
        <v>2</v>
      </c>
      <c r="E731" s="157"/>
      <c r="F731" s="83" t="s">
        <v>3265</v>
      </c>
      <c r="G731" s="83">
        <v>5</v>
      </c>
      <c r="H731" s="86">
        <v>27.41</v>
      </c>
      <c r="I731" s="86">
        <v>62.91</v>
      </c>
      <c r="J731" s="86">
        <v>40.68</v>
      </c>
      <c r="K731" s="86"/>
      <c r="L731" s="117">
        <v>109.62</v>
      </c>
      <c r="M731" s="117">
        <v>213.21</v>
      </c>
      <c r="N731" s="87">
        <v>7999996.8990337001</v>
      </c>
      <c r="O731" s="87">
        <v>515968000</v>
      </c>
      <c r="P731" s="87">
        <v>169610000</v>
      </c>
      <c r="Q731" s="87">
        <v>346358000</v>
      </c>
      <c r="R731" s="87">
        <f t="shared" si="22"/>
        <v>7999996.8990337001</v>
      </c>
      <c r="S731" s="87">
        <v>515968000</v>
      </c>
      <c r="T731" s="87">
        <f t="shared" si="23"/>
        <v>15559928.287201015</v>
      </c>
      <c r="U731" s="87"/>
      <c r="V731" s="115" t="s">
        <v>1257</v>
      </c>
      <c r="W731" s="115" t="s">
        <v>1257</v>
      </c>
      <c r="X731" s="115" t="s">
        <v>772</v>
      </c>
    </row>
    <row r="732" spans="1:24">
      <c r="A732" s="157"/>
      <c r="B732" s="157">
        <v>30</v>
      </c>
      <c r="C732" s="82">
        <v>2</v>
      </c>
      <c r="D732" s="157">
        <v>2</v>
      </c>
      <c r="E732" s="157"/>
      <c r="F732" s="83" t="s">
        <v>3266</v>
      </c>
      <c r="G732" s="83">
        <v>5</v>
      </c>
      <c r="H732" s="86">
        <v>20.92</v>
      </c>
      <c r="I732" s="86">
        <v>48.01</v>
      </c>
      <c r="J732" s="86">
        <v>31.05</v>
      </c>
      <c r="K732" s="86"/>
      <c r="L732" s="117">
        <v>83.66</v>
      </c>
      <c r="M732" s="117">
        <v>162.72</v>
      </c>
      <c r="N732" s="87">
        <v>7500000</v>
      </c>
      <c r="O732" s="87">
        <v>369171000</v>
      </c>
      <c r="P732" s="87">
        <v>121355000</v>
      </c>
      <c r="Q732" s="87">
        <v>247816000</v>
      </c>
      <c r="R732" s="87">
        <f t="shared" si="22"/>
        <v>7500000</v>
      </c>
      <c r="S732" s="87">
        <v>369171000</v>
      </c>
      <c r="T732" s="87">
        <f t="shared" si="23"/>
        <v>14587616.543150852</v>
      </c>
      <c r="U732" s="87"/>
      <c r="V732" s="115" t="s">
        <v>1257</v>
      </c>
      <c r="W732" s="115" t="s">
        <v>1257</v>
      </c>
      <c r="X732" s="115" t="s">
        <v>772</v>
      </c>
    </row>
    <row r="733" spans="1:24">
      <c r="A733" s="157"/>
      <c r="B733" s="157">
        <v>30</v>
      </c>
      <c r="C733" s="82">
        <v>2</v>
      </c>
      <c r="D733" s="157">
        <v>2</v>
      </c>
      <c r="E733" s="157"/>
      <c r="F733" s="83" t="s">
        <v>3267</v>
      </c>
      <c r="G733" s="83">
        <v>5</v>
      </c>
      <c r="H733" s="86">
        <v>41.61</v>
      </c>
      <c r="I733" s="86">
        <v>95.5</v>
      </c>
      <c r="J733" s="86">
        <v>61.76</v>
      </c>
      <c r="K733" s="86"/>
      <c r="L733" s="117">
        <v>166.42</v>
      </c>
      <c r="M733" s="117">
        <v>323.68</v>
      </c>
      <c r="N733" s="87">
        <v>7599996.7317991871</v>
      </c>
      <c r="O733" s="87">
        <v>744140000</v>
      </c>
      <c r="P733" s="87">
        <v>244615000</v>
      </c>
      <c r="Q733" s="87">
        <v>499525000</v>
      </c>
      <c r="R733" s="87">
        <f t="shared" si="22"/>
        <v>7599996.7317991853</v>
      </c>
      <c r="S733" s="87">
        <v>744140000</v>
      </c>
      <c r="T733" s="87">
        <f t="shared" si="23"/>
        <v>14781678.537127513</v>
      </c>
      <c r="U733" s="87"/>
      <c r="V733" s="115" t="s">
        <v>1257</v>
      </c>
      <c r="W733" s="115" t="s">
        <v>1257</v>
      </c>
      <c r="X733" s="115" t="s">
        <v>772</v>
      </c>
    </row>
    <row r="734" spans="1:24">
      <c r="A734" s="157"/>
      <c r="B734" s="157">
        <v>30</v>
      </c>
      <c r="C734" s="82">
        <v>2</v>
      </c>
      <c r="D734" s="157">
        <v>2</v>
      </c>
      <c r="E734" s="157"/>
      <c r="F734" s="83" t="s">
        <v>3268</v>
      </c>
      <c r="G734" s="83">
        <v>5</v>
      </c>
      <c r="H734" s="86">
        <v>39.79</v>
      </c>
      <c r="I734" s="86">
        <v>91.34</v>
      </c>
      <c r="J734" s="86">
        <v>59.07</v>
      </c>
      <c r="K734" s="86"/>
      <c r="L734" s="117">
        <v>159.16999999999999</v>
      </c>
      <c r="M734" s="117">
        <v>309.58</v>
      </c>
      <c r="N734" s="87">
        <v>7499993.3260685373</v>
      </c>
      <c r="O734" s="87">
        <v>702359000</v>
      </c>
      <c r="P734" s="87">
        <v>230881000</v>
      </c>
      <c r="Q734" s="87">
        <v>471478000</v>
      </c>
      <c r="R734" s="87">
        <f t="shared" si="22"/>
        <v>7499993.3260685373</v>
      </c>
      <c r="S734" s="87">
        <v>702359000</v>
      </c>
      <c r="T734" s="87">
        <f t="shared" si="23"/>
        <v>14587220.794649104</v>
      </c>
      <c r="U734" s="87"/>
      <c r="V734" s="115" t="s">
        <v>1257</v>
      </c>
      <c r="W734" s="115" t="s">
        <v>1257</v>
      </c>
      <c r="X734" s="115" t="s">
        <v>772</v>
      </c>
    </row>
    <row r="735" spans="1:24">
      <c r="A735" s="157"/>
      <c r="B735" s="157">
        <v>30</v>
      </c>
      <c r="C735" s="82">
        <v>2</v>
      </c>
      <c r="D735" s="157">
        <v>2</v>
      </c>
      <c r="E735" s="157"/>
      <c r="F735" s="83" t="s">
        <v>3269</v>
      </c>
      <c r="G735" s="83">
        <v>5</v>
      </c>
      <c r="H735" s="86">
        <v>39.79</v>
      </c>
      <c r="I735" s="86">
        <v>91.34</v>
      </c>
      <c r="J735" s="86">
        <v>59.07</v>
      </c>
      <c r="K735" s="86"/>
      <c r="L735" s="117">
        <v>159.16999999999999</v>
      </c>
      <c r="M735" s="117">
        <v>309.58</v>
      </c>
      <c r="N735" s="87">
        <v>7599995.5151180569</v>
      </c>
      <c r="O735" s="87">
        <v>711724000</v>
      </c>
      <c r="P735" s="87">
        <v>233959000</v>
      </c>
      <c r="Q735" s="87">
        <v>477765000</v>
      </c>
      <c r="R735" s="87">
        <f t="shared" si="22"/>
        <v>7599995.5151180569</v>
      </c>
      <c r="S735" s="87">
        <v>711724000</v>
      </c>
      <c r="T735" s="87">
        <f t="shared" si="23"/>
        <v>14781721.502608836</v>
      </c>
      <c r="U735" s="87"/>
      <c r="V735" s="115" t="s">
        <v>1257</v>
      </c>
      <c r="W735" s="115" t="s">
        <v>1257</v>
      </c>
      <c r="X735" s="115" t="s">
        <v>772</v>
      </c>
    </row>
    <row r="736" spans="1:24">
      <c r="A736" s="157"/>
      <c r="B736" s="157">
        <v>30</v>
      </c>
      <c r="C736" s="82">
        <v>2</v>
      </c>
      <c r="D736" s="157">
        <v>2</v>
      </c>
      <c r="E736" s="157"/>
      <c r="F736" s="83" t="s">
        <v>3270</v>
      </c>
      <c r="G736" s="83">
        <v>5</v>
      </c>
      <c r="H736" s="86">
        <v>41.1</v>
      </c>
      <c r="I736" s="86">
        <v>94.34</v>
      </c>
      <c r="J736" s="86">
        <v>61.01</v>
      </c>
      <c r="K736" s="86"/>
      <c r="L736" s="117">
        <v>164.39</v>
      </c>
      <c r="M736" s="117">
        <v>319.74</v>
      </c>
      <c r="N736" s="87">
        <v>7599997.3118654778</v>
      </c>
      <c r="O736" s="87">
        <v>735082000</v>
      </c>
      <c r="P736" s="87">
        <v>241638000</v>
      </c>
      <c r="Q736" s="87">
        <v>493444000</v>
      </c>
      <c r="R736" s="87">
        <f t="shared" si="22"/>
        <v>7599997.3118654778</v>
      </c>
      <c r="S736" s="87">
        <v>735082000</v>
      </c>
      <c r="T736" s="87">
        <f t="shared" si="23"/>
        <v>14782061.807262413</v>
      </c>
      <c r="U736" s="87"/>
      <c r="V736" s="115" t="s">
        <v>1257</v>
      </c>
      <c r="W736" s="115" t="s">
        <v>1257</v>
      </c>
      <c r="X736" s="115" t="s">
        <v>772</v>
      </c>
    </row>
    <row r="737" spans="1:24">
      <c r="A737" s="157"/>
      <c r="B737" s="157">
        <v>30</v>
      </c>
      <c r="C737" s="82">
        <v>1</v>
      </c>
      <c r="D737" s="157">
        <v>3</v>
      </c>
      <c r="E737" s="157"/>
      <c r="F737" s="83" t="s">
        <v>3271</v>
      </c>
      <c r="G737" s="83">
        <v>5</v>
      </c>
      <c r="H737" s="86">
        <v>41.61</v>
      </c>
      <c r="I737" s="86">
        <v>63.99</v>
      </c>
      <c r="J737" s="86">
        <v>61.76</v>
      </c>
      <c r="K737" s="86"/>
      <c r="L737" s="117">
        <v>166.42</v>
      </c>
      <c r="M737" s="117">
        <v>292.17</v>
      </c>
      <c r="N737" s="87">
        <v>4753996.6684176009</v>
      </c>
      <c r="O737" s="87">
        <v>420165000</v>
      </c>
      <c r="P737" s="87">
        <v>148221000</v>
      </c>
      <c r="Q737" s="87">
        <v>271944000</v>
      </c>
      <c r="R737" s="87">
        <f t="shared" si="22"/>
        <v>4753996.6684176</v>
      </c>
      <c r="S737" s="87">
        <v>420165000</v>
      </c>
      <c r="T737" s="87">
        <f t="shared" si="23"/>
        <v>8346203.6210285444</v>
      </c>
      <c r="U737" s="87"/>
      <c r="V737" s="115" t="s">
        <v>1257</v>
      </c>
      <c r="W737" s="115" t="s">
        <v>1257</v>
      </c>
      <c r="X737" s="115" t="s">
        <v>772</v>
      </c>
    </row>
    <row r="738" spans="1:24">
      <c r="A738" s="157"/>
      <c r="B738" s="157">
        <v>30</v>
      </c>
      <c r="C738" s="82">
        <v>1</v>
      </c>
      <c r="D738" s="157">
        <v>3</v>
      </c>
      <c r="E738" s="157"/>
      <c r="F738" s="83" t="s">
        <v>3272</v>
      </c>
      <c r="G738" s="83">
        <v>5</v>
      </c>
      <c r="H738" s="86">
        <v>39.79</v>
      </c>
      <c r="I738" s="86">
        <v>61.2</v>
      </c>
      <c r="J738" s="86">
        <v>59.07</v>
      </c>
      <c r="K738" s="86"/>
      <c r="L738" s="117">
        <v>159.16999999999999</v>
      </c>
      <c r="M738" s="117">
        <v>279.44</v>
      </c>
      <c r="N738" s="87">
        <v>4706496.8189034509</v>
      </c>
      <c r="O738" s="87">
        <v>397843000</v>
      </c>
      <c r="P738" s="87">
        <v>140347000</v>
      </c>
      <c r="Q738" s="87">
        <v>257496000</v>
      </c>
      <c r="R738" s="87">
        <f t="shared" si="22"/>
        <v>4706496.8189034509</v>
      </c>
      <c r="S738" s="87">
        <v>397843000</v>
      </c>
      <c r="T738" s="87">
        <f t="shared" si="23"/>
        <v>8262759.7604723275</v>
      </c>
      <c r="U738" s="87"/>
      <c r="V738" s="115" t="s">
        <v>1257</v>
      </c>
      <c r="W738" s="115" t="s">
        <v>1257</v>
      </c>
      <c r="X738" s="115" t="s">
        <v>772</v>
      </c>
    </row>
    <row r="739" spans="1:24">
      <c r="A739" s="157"/>
      <c r="B739" s="157">
        <v>30</v>
      </c>
      <c r="C739" s="82">
        <v>1</v>
      </c>
      <c r="D739" s="157">
        <v>3</v>
      </c>
      <c r="E739" s="157"/>
      <c r="F739" s="83" t="s">
        <v>3273</v>
      </c>
      <c r="G739" s="83">
        <v>5</v>
      </c>
      <c r="H739" s="86">
        <v>42.3</v>
      </c>
      <c r="I739" s="86">
        <v>65.05</v>
      </c>
      <c r="J739" s="86">
        <v>62.78</v>
      </c>
      <c r="K739" s="86"/>
      <c r="L739" s="117">
        <v>169.18</v>
      </c>
      <c r="M739" s="117">
        <v>297.01</v>
      </c>
      <c r="N739" s="87">
        <v>4706489.277011849</v>
      </c>
      <c r="O739" s="87">
        <v>422857000</v>
      </c>
      <c r="P739" s="87">
        <v>149170000</v>
      </c>
      <c r="Q739" s="87">
        <v>273687000</v>
      </c>
      <c r="R739" s="87">
        <f t="shared" si="22"/>
        <v>4706489.277011849</v>
      </c>
      <c r="S739" s="87">
        <v>422857000</v>
      </c>
      <c r="T739" s="87">
        <f t="shared" si="23"/>
        <v>8262645.5855614692</v>
      </c>
      <c r="U739" s="87"/>
      <c r="V739" s="115" t="s">
        <v>1257</v>
      </c>
      <c r="W739" s="115" t="s">
        <v>1257</v>
      </c>
      <c r="X739" s="115" t="s">
        <v>772</v>
      </c>
    </row>
    <row r="740" spans="1:24">
      <c r="A740" s="157"/>
      <c r="B740" s="157">
        <v>30</v>
      </c>
      <c r="C740" s="82">
        <v>1</v>
      </c>
      <c r="D740" s="157">
        <v>3</v>
      </c>
      <c r="E740" s="157"/>
      <c r="F740" s="83" t="s">
        <v>3274</v>
      </c>
      <c r="G740" s="83">
        <v>5</v>
      </c>
      <c r="H740" s="86">
        <v>20.92</v>
      </c>
      <c r="I740" s="86">
        <v>32.17</v>
      </c>
      <c r="J740" s="86">
        <v>31.05</v>
      </c>
      <c r="K740" s="86"/>
      <c r="L740" s="117">
        <v>83.66</v>
      </c>
      <c r="M740" s="117">
        <v>146.88</v>
      </c>
      <c r="N740" s="87">
        <v>4753979.1857973682</v>
      </c>
      <c r="O740" s="87">
        <v>211225000</v>
      </c>
      <c r="P740" s="87">
        <v>74513000</v>
      </c>
      <c r="Q740" s="87">
        <v>136712000</v>
      </c>
      <c r="R740" s="87">
        <f t="shared" si="22"/>
        <v>4753979.1857973682</v>
      </c>
      <c r="S740" s="87">
        <v>211225000</v>
      </c>
      <c r="T740" s="87">
        <f t="shared" si="23"/>
        <v>8346455.4483614322</v>
      </c>
      <c r="U740" s="87"/>
      <c r="V740" s="115" t="s">
        <v>1257</v>
      </c>
      <c r="W740" s="115" t="s">
        <v>1257</v>
      </c>
      <c r="X740" s="115" t="s">
        <v>772</v>
      </c>
    </row>
    <row r="741" spans="1:24">
      <c r="A741" s="157"/>
      <c r="B741" s="157">
        <v>30</v>
      </c>
      <c r="C741" s="82">
        <v>1</v>
      </c>
      <c r="D741" s="157">
        <v>3</v>
      </c>
      <c r="E741" s="157"/>
      <c r="F741" s="83" t="s">
        <v>3275</v>
      </c>
      <c r="G741" s="83">
        <v>5</v>
      </c>
      <c r="H741" s="86">
        <v>41.61</v>
      </c>
      <c r="I741" s="86">
        <v>63.99</v>
      </c>
      <c r="J741" s="86">
        <v>61.76</v>
      </c>
      <c r="K741" s="86"/>
      <c r="L741" s="117">
        <v>166.42</v>
      </c>
      <c r="M741" s="117">
        <v>292.17</v>
      </c>
      <c r="N741" s="87">
        <v>5073498.1926349355</v>
      </c>
      <c r="O741" s="87">
        <v>448403000</v>
      </c>
      <c r="P741" s="87">
        <v>158183000</v>
      </c>
      <c r="Q741" s="87">
        <v>290220000</v>
      </c>
      <c r="R741" s="87">
        <f t="shared" si="22"/>
        <v>5073498.1926349336</v>
      </c>
      <c r="S741" s="87">
        <v>448403000</v>
      </c>
      <c r="T741" s="87">
        <f t="shared" si="23"/>
        <v>8907126.3486488946</v>
      </c>
      <c r="U741" s="87"/>
      <c r="V741" s="115" t="s">
        <v>1257</v>
      </c>
      <c r="W741" s="115" t="s">
        <v>1257</v>
      </c>
      <c r="X741" s="115" t="s">
        <v>772</v>
      </c>
    </row>
    <row r="742" spans="1:24">
      <c r="A742" s="157"/>
      <c r="B742" s="157">
        <v>30</v>
      </c>
      <c r="C742" s="82">
        <v>1</v>
      </c>
      <c r="D742" s="157">
        <v>3</v>
      </c>
      <c r="E742" s="157"/>
      <c r="F742" s="83" t="s">
        <v>3276</v>
      </c>
      <c r="G742" s="83">
        <v>5</v>
      </c>
      <c r="H742" s="86">
        <v>39.79</v>
      </c>
      <c r="I742" s="86">
        <v>61.2</v>
      </c>
      <c r="J742" s="86">
        <v>59.07</v>
      </c>
      <c r="K742" s="86"/>
      <c r="L742" s="117">
        <v>159.16999999999999</v>
      </c>
      <c r="M742" s="117">
        <v>279.44</v>
      </c>
      <c r="N742" s="87">
        <v>5023494.4505303409</v>
      </c>
      <c r="O742" s="87">
        <v>424639000</v>
      </c>
      <c r="P742" s="87">
        <v>149799000</v>
      </c>
      <c r="Q742" s="87">
        <v>274840000</v>
      </c>
      <c r="R742" s="87">
        <f t="shared" si="22"/>
        <v>5023494.4505303409</v>
      </c>
      <c r="S742" s="87">
        <v>424639000</v>
      </c>
      <c r="T742" s="87">
        <f t="shared" si="23"/>
        <v>8819283.0888747796</v>
      </c>
      <c r="U742" s="87"/>
      <c r="V742" s="115" t="s">
        <v>1257</v>
      </c>
      <c r="W742" s="115" t="s">
        <v>1257</v>
      </c>
      <c r="X742" s="115" t="s">
        <v>772</v>
      </c>
    </row>
    <row r="743" spans="1:24">
      <c r="A743" s="157"/>
      <c r="B743" s="157">
        <v>30</v>
      </c>
      <c r="C743" s="82">
        <v>1</v>
      </c>
      <c r="D743" s="157">
        <v>3</v>
      </c>
      <c r="E743" s="157"/>
      <c r="F743" s="83" t="s">
        <v>3277</v>
      </c>
      <c r="G743" s="83">
        <v>5</v>
      </c>
      <c r="H743" s="86">
        <v>39.79</v>
      </c>
      <c r="I743" s="86">
        <v>61.2</v>
      </c>
      <c r="J743" s="86">
        <v>59.07</v>
      </c>
      <c r="K743" s="86"/>
      <c r="L743" s="117">
        <v>159.16999999999999</v>
      </c>
      <c r="M743" s="117">
        <v>279.44</v>
      </c>
      <c r="N743" s="87">
        <v>5023494.4505303409</v>
      </c>
      <c r="O743" s="87">
        <v>424639000</v>
      </c>
      <c r="P743" s="87">
        <v>149799000</v>
      </c>
      <c r="Q743" s="87">
        <v>274840000</v>
      </c>
      <c r="R743" s="87">
        <f t="shared" si="22"/>
        <v>5023494.4505303409</v>
      </c>
      <c r="S743" s="87">
        <v>424639000</v>
      </c>
      <c r="T743" s="87">
        <f t="shared" si="23"/>
        <v>8819283.0888747796</v>
      </c>
      <c r="U743" s="87"/>
      <c r="V743" s="115" t="s">
        <v>1257</v>
      </c>
      <c r="W743" s="115" t="s">
        <v>1257</v>
      </c>
      <c r="X743" s="115" t="s">
        <v>772</v>
      </c>
    </row>
    <row r="744" spans="1:24">
      <c r="A744" s="157"/>
      <c r="B744" s="157">
        <v>30</v>
      </c>
      <c r="C744" s="82">
        <v>1</v>
      </c>
      <c r="D744" s="157">
        <v>3</v>
      </c>
      <c r="E744" s="157"/>
      <c r="F744" s="83" t="s">
        <v>3278</v>
      </c>
      <c r="G744" s="83">
        <v>5</v>
      </c>
      <c r="H744" s="86">
        <v>41.1</v>
      </c>
      <c r="I744" s="86">
        <v>63.21</v>
      </c>
      <c r="J744" s="86">
        <v>61.01</v>
      </c>
      <c r="K744" s="86"/>
      <c r="L744" s="117">
        <v>164.39</v>
      </c>
      <c r="M744" s="117">
        <v>288.61</v>
      </c>
      <c r="N744" s="87">
        <v>5023496.7775152558</v>
      </c>
      <c r="O744" s="87">
        <v>438574000</v>
      </c>
      <c r="P744" s="87">
        <v>154715000</v>
      </c>
      <c r="Q744" s="87">
        <v>283859000</v>
      </c>
      <c r="R744" s="87">
        <f t="shared" si="22"/>
        <v>5023496.7775152549</v>
      </c>
      <c r="S744" s="87">
        <v>438574000</v>
      </c>
      <c r="T744" s="87">
        <f t="shared" si="23"/>
        <v>8819462.2845591456</v>
      </c>
      <c r="U744" s="87"/>
      <c r="V744" s="115" t="s">
        <v>1257</v>
      </c>
      <c r="W744" s="115" t="s">
        <v>1257</v>
      </c>
      <c r="X744" s="115" t="s">
        <v>772</v>
      </c>
    </row>
    <row r="745" spans="1:24">
      <c r="A745" s="157"/>
      <c r="B745" s="157">
        <v>30</v>
      </c>
      <c r="C745" s="82">
        <v>1</v>
      </c>
      <c r="D745" s="157">
        <v>3</v>
      </c>
      <c r="E745" s="157"/>
      <c r="F745" s="83" t="s">
        <v>3279</v>
      </c>
      <c r="G745" s="83">
        <v>5</v>
      </c>
      <c r="H745" s="86">
        <v>52.92</v>
      </c>
      <c r="I745" s="86">
        <v>81.39</v>
      </c>
      <c r="J745" s="86">
        <v>78.55</v>
      </c>
      <c r="K745" s="86"/>
      <c r="L745" s="117">
        <v>211.67</v>
      </c>
      <c r="M745" s="117">
        <v>371.61</v>
      </c>
      <c r="N745" s="87">
        <v>4899991.7935825819</v>
      </c>
      <c r="O745" s="87">
        <v>550818000</v>
      </c>
      <c r="P745" s="87">
        <v>194311000</v>
      </c>
      <c r="Q745" s="87">
        <v>356507000</v>
      </c>
      <c r="R745" s="87">
        <f t="shared" si="22"/>
        <v>4899991.7935825819</v>
      </c>
      <c r="S745" s="87">
        <v>550818000</v>
      </c>
      <c r="T745" s="87">
        <f t="shared" si="23"/>
        <v>8602475.3173015695</v>
      </c>
      <c r="U745" s="87"/>
      <c r="V745" s="115" t="s">
        <v>1257</v>
      </c>
      <c r="W745" s="115" t="s">
        <v>1257</v>
      </c>
      <c r="X745" s="115" t="s">
        <v>772</v>
      </c>
    </row>
    <row r="746" spans="1:24">
      <c r="A746" s="157"/>
      <c r="B746" s="157">
        <v>30</v>
      </c>
      <c r="C746" s="82">
        <v>1</v>
      </c>
      <c r="D746" s="157">
        <v>3</v>
      </c>
      <c r="E746" s="157"/>
      <c r="F746" s="83" t="s">
        <v>3280</v>
      </c>
      <c r="G746" s="83">
        <v>5</v>
      </c>
      <c r="H746" s="86">
        <v>31.06</v>
      </c>
      <c r="I746" s="86">
        <v>47.77</v>
      </c>
      <c r="J746" s="86">
        <v>46.11</v>
      </c>
      <c r="K746" s="86"/>
      <c r="L746" s="117">
        <v>124.25</v>
      </c>
      <c r="M746" s="117">
        <v>218.13</v>
      </c>
      <c r="N746" s="87">
        <v>4899997.0826404607</v>
      </c>
      <c r="O746" s="87">
        <v>323323000</v>
      </c>
      <c r="P746" s="87">
        <v>114058000</v>
      </c>
      <c r="Q746" s="87">
        <v>209265000</v>
      </c>
      <c r="R746" s="87">
        <f t="shared" si="22"/>
        <v>4899997.0826404607</v>
      </c>
      <c r="S746" s="87">
        <v>323323000</v>
      </c>
      <c r="T746" s="87">
        <f t="shared" si="23"/>
        <v>8602304.7375160046</v>
      </c>
      <c r="U746" s="87"/>
      <c r="V746" s="115" t="s">
        <v>1257</v>
      </c>
      <c r="W746" s="115" t="s">
        <v>1257</v>
      </c>
      <c r="X746" s="115" t="s">
        <v>772</v>
      </c>
    </row>
    <row r="747" spans="1:24">
      <c r="A747" s="157"/>
      <c r="B747" s="157">
        <v>30</v>
      </c>
      <c r="C747" s="82">
        <v>1</v>
      </c>
      <c r="D747" s="157">
        <v>3</v>
      </c>
      <c r="E747" s="157"/>
      <c r="F747" s="83" t="s">
        <v>3281</v>
      </c>
      <c r="G747" s="83">
        <v>5</v>
      </c>
      <c r="H747" s="86">
        <v>28.72</v>
      </c>
      <c r="I747" s="86">
        <v>44.17</v>
      </c>
      <c r="J747" s="86">
        <v>42.64</v>
      </c>
      <c r="K747" s="86"/>
      <c r="L747" s="117">
        <v>114.89</v>
      </c>
      <c r="M747" s="117">
        <v>201.7</v>
      </c>
      <c r="N747" s="87">
        <v>4899986.4785685316</v>
      </c>
      <c r="O747" s="87">
        <v>298969000</v>
      </c>
      <c r="P747" s="87">
        <v>105467000</v>
      </c>
      <c r="Q747" s="87">
        <v>193502000</v>
      </c>
      <c r="R747" s="87">
        <f t="shared" si="22"/>
        <v>4899986.4785685316</v>
      </c>
      <c r="S747" s="87">
        <v>298969000</v>
      </c>
      <c r="T747" s="87">
        <f t="shared" si="23"/>
        <v>8602378.5597290695</v>
      </c>
      <c r="U747" s="87"/>
      <c r="V747" s="115" t="s">
        <v>1257</v>
      </c>
      <c r="W747" s="115" t="s">
        <v>1257</v>
      </c>
      <c r="X747" s="115" t="s">
        <v>772</v>
      </c>
    </row>
    <row r="748" spans="1:24">
      <c r="A748" s="157"/>
      <c r="B748" s="157">
        <v>30</v>
      </c>
      <c r="C748" s="82">
        <v>1</v>
      </c>
      <c r="D748" s="157">
        <v>3</v>
      </c>
      <c r="E748" s="157"/>
      <c r="F748" s="83" t="s">
        <v>3282</v>
      </c>
      <c r="G748" s="83">
        <v>5</v>
      </c>
      <c r="H748" s="86">
        <v>33.4</v>
      </c>
      <c r="I748" s="86">
        <v>51.37</v>
      </c>
      <c r="J748" s="86">
        <v>49.58</v>
      </c>
      <c r="K748" s="86"/>
      <c r="L748" s="117">
        <v>133.61000000000001</v>
      </c>
      <c r="M748" s="117">
        <v>234.56</v>
      </c>
      <c r="N748" s="87">
        <v>4899992.1076071402</v>
      </c>
      <c r="O748" s="87">
        <v>347676000</v>
      </c>
      <c r="P748" s="87">
        <v>122649000</v>
      </c>
      <c r="Q748" s="87">
        <v>225027000</v>
      </c>
      <c r="R748" s="87">
        <f t="shared" si="22"/>
        <v>4899992.1076071402</v>
      </c>
      <c r="S748" s="87">
        <v>347676000</v>
      </c>
      <c r="T748" s="87">
        <f t="shared" si="23"/>
        <v>8602216.5164308846</v>
      </c>
      <c r="U748" s="87"/>
      <c r="V748" s="115" t="s">
        <v>1257</v>
      </c>
      <c r="W748" s="115" t="s">
        <v>1257</v>
      </c>
      <c r="X748" s="115" t="s">
        <v>772</v>
      </c>
    </row>
    <row r="749" spans="1:24">
      <c r="A749" s="157"/>
      <c r="B749" s="157">
        <v>30</v>
      </c>
      <c r="C749" s="82">
        <v>1</v>
      </c>
      <c r="D749" s="157">
        <v>3</v>
      </c>
      <c r="E749" s="157"/>
      <c r="F749" s="83" t="s">
        <v>3283</v>
      </c>
      <c r="G749" s="83">
        <v>5</v>
      </c>
      <c r="H749" s="86">
        <v>33.4</v>
      </c>
      <c r="I749" s="86">
        <v>51.37</v>
      </c>
      <c r="J749" s="86">
        <v>49.58</v>
      </c>
      <c r="K749" s="86"/>
      <c r="L749" s="117">
        <v>133.61000000000001</v>
      </c>
      <c r="M749" s="117">
        <v>234.56</v>
      </c>
      <c r="N749" s="87">
        <v>4899992.1076071402</v>
      </c>
      <c r="O749" s="87">
        <v>347676000</v>
      </c>
      <c r="P749" s="87">
        <v>122649000</v>
      </c>
      <c r="Q749" s="87">
        <v>225027000</v>
      </c>
      <c r="R749" s="87">
        <f t="shared" si="22"/>
        <v>4899992.1076071402</v>
      </c>
      <c r="S749" s="87">
        <v>347676000</v>
      </c>
      <c r="T749" s="87">
        <f t="shared" si="23"/>
        <v>8602216.5164308846</v>
      </c>
      <c r="U749" s="87"/>
      <c r="V749" s="115" t="s">
        <v>1257</v>
      </c>
      <c r="W749" s="115" t="s">
        <v>1257</v>
      </c>
      <c r="X749" s="115" t="s">
        <v>772</v>
      </c>
    </row>
    <row r="750" spans="1:24">
      <c r="A750" s="157"/>
      <c r="B750" s="157">
        <v>30</v>
      </c>
      <c r="C750" s="82">
        <v>1</v>
      </c>
      <c r="D750" s="157">
        <v>3</v>
      </c>
      <c r="E750" s="157"/>
      <c r="F750" s="83" t="s">
        <v>3284</v>
      </c>
      <c r="G750" s="83">
        <v>5</v>
      </c>
      <c r="H750" s="86">
        <v>31.06</v>
      </c>
      <c r="I750" s="86">
        <v>47.77</v>
      </c>
      <c r="J750" s="86">
        <v>46.11</v>
      </c>
      <c r="K750" s="86"/>
      <c r="L750" s="117">
        <v>124.25</v>
      </c>
      <c r="M750" s="117">
        <v>218.13</v>
      </c>
      <c r="N750" s="87">
        <v>4899997.0826404607</v>
      </c>
      <c r="O750" s="87">
        <v>323323000</v>
      </c>
      <c r="P750" s="87">
        <v>114058000</v>
      </c>
      <c r="Q750" s="87">
        <v>209265000</v>
      </c>
      <c r="R750" s="87">
        <f t="shared" si="22"/>
        <v>4899997.0826404607</v>
      </c>
      <c r="S750" s="87">
        <v>323323000</v>
      </c>
      <c r="T750" s="87">
        <f t="shared" si="23"/>
        <v>8602304.7375160046</v>
      </c>
      <c r="U750" s="87"/>
      <c r="V750" s="115" t="s">
        <v>1257</v>
      </c>
      <c r="W750" s="115" t="s">
        <v>1257</v>
      </c>
      <c r="X750" s="115" t="s">
        <v>772</v>
      </c>
    </row>
    <row r="751" spans="1:24">
      <c r="A751" s="157"/>
      <c r="B751" s="157">
        <v>30</v>
      </c>
      <c r="C751" s="82">
        <v>1</v>
      </c>
      <c r="D751" s="157">
        <v>3</v>
      </c>
      <c r="E751" s="157"/>
      <c r="F751" s="83" t="s">
        <v>3285</v>
      </c>
      <c r="G751" s="83">
        <v>5</v>
      </c>
      <c r="H751" s="86">
        <v>31.06</v>
      </c>
      <c r="I751" s="86">
        <v>47.77</v>
      </c>
      <c r="J751" s="86">
        <v>46.11</v>
      </c>
      <c r="K751" s="86"/>
      <c r="L751" s="117">
        <v>124.25</v>
      </c>
      <c r="M751" s="117">
        <v>218.13</v>
      </c>
      <c r="N751" s="87">
        <v>4899997.0826404607</v>
      </c>
      <c r="O751" s="87">
        <v>323323000</v>
      </c>
      <c r="P751" s="87">
        <v>114058000</v>
      </c>
      <c r="Q751" s="87">
        <v>209265000</v>
      </c>
      <c r="R751" s="87">
        <f t="shared" si="22"/>
        <v>4899997.0826404607</v>
      </c>
      <c r="S751" s="87">
        <v>323323000</v>
      </c>
      <c r="T751" s="87">
        <f t="shared" si="23"/>
        <v>8602304.7375160046</v>
      </c>
      <c r="U751" s="87"/>
      <c r="V751" s="115" t="s">
        <v>1257</v>
      </c>
      <c r="W751" s="115" t="s">
        <v>1257</v>
      </c>
      <c r="X751" s="115" t="s">
        <v>772</v>
      </c>
    </row>
    <row r="752" spans="1:24">
      <c r="A752" s="157"/>
      <c r="B752" s="157">
        <v>30</v>
      </c>
      <c r="C752" s="82">
        <v>1</v>
      </c>
      <c r="D752" s="157">
        <v>3</v>
      </c>
      <c r="E752" s="157"/>
      <c r="F752" s="83" t="s">
        <v>3286</v>
      </c>
      <c r="G752" s="83">
        <v>5</v>
      </c>
      <c r="H752" s="86">
        <v>33.4</v>
      </c>
      <c r="I752" s="86">
        <v>51.37</v>
      </c>
      <c r="J752" s="86">
        <v>49.58</v>
      </c>
      <c r="K752" s="86"/>
      <c r="L752" s="117">
        <v>133.61000000000001</v>
      </c>
      <c r="M752" s="117">
        <v>234.56</v>
      </c>
      <c r="N752" s="87">
        <v>4899992.1076071402</v>
      </c>
      <c r="O752" s="87">
        <v>347676000</v>
      </c>
      <c r="P752" s="87">
        <v>122649000</v>
      </c>
      <c r="Q752" s="87">
        <v>225027000</v>
      </c>
      <c r="R752" s="87">
        <f t="shared" si="22"/>
        <v>4899992.1076071402</v>
      </c>
      <c r="S752" s="87">
        <v>347676000</v>
      </c>
      <c r="T752" s="87">
        <f t="shared" si="23"/>
        <v>8602216.5164308846</v>
      </c>
      <c r="U752" s="87"/>
      <c r="V752" s="115" t="s">
        <v>1257</v>
      </c>
      <c r="W752" s="115" t="s">
        <v>1257</v>
      </c>
      <c r="X752" s="115" t="s">
        <v>772</v>
      </c>
    </row>
    <row r="753" spans="1:24">
      <c r="A753" s="157"/>
      <c r="B753" s="157">
        <v>30</v>
      </c>
      <c r="C753" s="82">
        <v>1</v>
      </c>
      <c r="D753" s="157">
        <v>3</v>
      </c>
      <c r="E753" s="157"/>
      <c r="F753" s="83" t="s">
        <v>3287</v>
      </c>
      <c r="G753" s="83">
        <v>5</v>
      </c>
      <c r="H753" s="86">
        <v>34.57</v>
      </c>
      <c r="I753" s="86">
        <v>53.17</v>
      </c>
      <c r="J753" s="86">
        <v>51.32</v>
      </c>
      <c r="K753" s="86"/>
      <c r="L753" s="117">
        <v>138.29</v>
      </c>
      <c r="M753" s="117">
        <v>242.78</v>
      </c>
      <c r="N753" s="87">
        <v>5073491.015571014</v>
      </c>
      <c r="O753" s="87">
        <v>372602000</v>
      </c>
      <c r="P753" s="87">
        <v>131442000</v>
      </c>
      <c r="Q753" s="87">
        <v>241160000</v>
      </c>
      <c r="R753" s="87">
        <f t="shared" si="22"/>
        <v>5073491.0155710131</v>
      </c>
      <c r="S753" s="87">
        <v>372602000</v>
      </c>
      <c r="T753" s="87">
        <f t="shared" si="23"/>
        <v>8906950.2405114658</v>
      </c>
      <c r="U753" s="87"/>
      <c r="V753" s="115" t="s">
        <v>1257</v>
      </c>
      <c r="W753" s="115" t="s">
        <v>1257</v>
      </c>
      <c r="X753" s="115" t="s">
        <v>772</v>
      </c>
    </row>
    <row r="754" spans="1:24">
      <c r="A754" s="157"/>
      <c r="B754" s="157">
        <v>30</v>
      </c>
      <c r="C754" s="82">
        <v>1</v>
      </c>
      <c r="D754" s="157">
        <v>4</v>
      </c>
      <c r="E754" s="157"/>
      <c r="F754" s="83" t="s">
        <v>3288</v>
      </c>
      <c r="G754" s="83">
        <v>5</v>
      </c>
      <c r="H754" s="86">
        <v>41.61</v>
      </c>
      <c r="I754" s="86">
        <v>63.99</v>
      </c>
      <c r="J754" s="86">
        <v>61.76</v>
      </c>
      <c r="K754" s="86"/>
      <c r="L754" s="117">
        <v>166.42</v>
      </c>
      <c r="M754" s="117">
        <v>292.17</v>
      </c>
      <c r="N754" s="87">
        <v>4560992.3125815196</v>
      </c>
      <c r="O754" s="87">
        <v>403107000</v>
      </c>
      <c r="P754" s="87">
        <v>142203000</v>
      </c>
      <c r="Q754" s="87">
        <v>260904000</v>
      </c>
      <c r="R754" s="87">
        <f t="shared" si="22"/>
        <v>4560992.3125815177</v>
      </c>
      <c r="S754" s="87">
        <v>403107000</v>
      </c>
      <c r="T754" s="87">
        <f t="shared" si="23"/>
        <v>8007361.6390274148</v>
      </c>
      <c r="U754" s="87"/>
      <c r="V754" s="115" t="s">
        <v>1257</v>
      </c>
      <c r="W754" s="115" t="s">
        <v>1257</v>
      </c>
      <c r="X754" s="115" t="s">
        <v>772</v>
      </c>
    </row>
    <row r="755" spans="1:24">
      <c r="A755" s="157"/>
      <c r="B755" s="157">
        <v>30</v>
      </c>
      <c r="C755" s="82">
        <v>1</v>
      </c>
      <c r="D755" s="157">
        <v>4</v>
      </c>
      <c r="E755" s="157"/>
      <c r="F755" s="83" t="s">
        <v>3289</v>
      </c>
      <c r="G755" s="83">
        <v>5</v>
      </c>
      <c r="H755" s="86">
        <v>39.79</v>
      </c>
      <c r="I755" s="86">
        <v>61.2</v>
      </c>
      <c r="J755" s="86">
        <v>59.07</v>
      </c>
      <c r="K755" s="86"/>
      <c r="L755" s="117">
        <v>159.16999999999999</v>
      </c>
      <c r="M755" s="117">
        <v>279.44</v>
      </c>
      <c r="N755" s="87">
        <v>4515997.757025267</v>
      </c>
      <c r="O755" s="87">
        <v>381740000</v>
      </c>
      <c r="P755" s="87">
        <v>134666000</v>
      </c>
      <c r="Q755" s="87">
        <v>247074000</v>
      </c>
      <c r="R755" s="87">
        <f t="shared" si="22"/>
        <v>4515997.757025267</v>
      </c>
      <c r="S755" s="87">
        <v>381740000</v>
      </c>
      <c r="T755" s="87">
        <f t="shared" si="23"/>
        <v>7928318.2334808111</v>
      </c>
      <c r="U755" s="87"/>
      <c r="V755" s="115" t="s">
        <v>1257</v>
      </c>
      <c r="W755" s="115" t="s">
        <v>1257</v>
      </c>
      <c r="X755" s="115" t="s">
        <v>772</v>
      </c>
    </row>
    <row r="756" spans="1:24">
      <c r="A756" s="157"/>
      <c r="B756" s="157">
        <v>30</v>
      </c>
      <c r="C756" s="82">
        <v>1</v>
      </c>
      <c r="D756" s="157">
        <v>4</v>
      </c>
      <c r="E756" s="157"/>
      <c r="F756" s="83" t="s">
        <v>3290</v>
      </c>
      <c r="G756" s="83">
        <v>5</v>
      </c>
      <c r="H756" s="86">
        <v>39.79</v>
      </c>
      <c r="I756" s="86">
        <v>61.2</v>
      </c>
      <c r="J756" s="86">
        <v>59.07</v>
      </c>
      <c r="K756" s="86"/>
      <c r="L756" s="117">
        <v>159.16999999999999</v>
      </c>
      <c r="M756" s="117">
        <v>279.44</v>
      </c>
      <c r="N756" s="87">
        <v>4515997.757025267</v>
      </c>
      <c r="O756" s="87">
        <v>381740000</v>
      </c>
      <c r="P756" s="87">
        <v>134666000</v>
      </c>
      <c r="Q756" s="87">
        <v>247074000</v>
      </c>
      <c r="R756" s="87">
        <f t="shared" si="22"/>
        <v>4515997.757025267</v>
      </c>
      <c r="S756" s="87">
        <v>381740000</v>
      </c>
      <c r="T756" s="87">
        <f t="shared" si="23"/>
        <v>7928318.2334808111</v>
      </c>
      <c r="U756" s="87"/>
      <c r="V756" s="115" t="s">
        <v>1257</v>
      </c>
      <c r="W756" s="115" t="s">
        <v>1257</v>
      </c>
      <c r="X756" s="115" t="s">
        <v>772</v>
      </c>
    </row>
    <row r="757" spans="1:24">
      <c r="A757" s="157"/>
      <c r="B757" s="157">
        <v>30</v>
      </c>
      <c r="C757" s="82">
        <v>1</v>
      </c>
      <c r="D757" s="157">
        <v>4</v>
      </c>
      <c r="E757" s="157"/>
      <c r="F757" s="83" t="s">
        <v>3291</v>
      </c>
      <c r="G757" s="83">
        <v>5</v>
      </c>
      <c r="H757" s="86">
        <v>41.1</v>
      </c>
      <c r="I757" s="86">
        <v>63.21</v>
      </c>
      <c r="J757" s="86">
        <v>61.01</v>
      </c>
      <c r="K757" s="86"/>
      <c r="L757" s="117">
        <v>164.39</v>
      </c>
      <c r="M757" s="117">
        <v>288.61</v>
      </c>
      <c r="N757" s="87">
        <v>4515997.3094178112</v>
      </c>
      <c r="O757" s="87">
        <v>394267000</v>
      </c>
      <c r="P757" s="87">
        <v>139085000</v>
      </c>
      <c r="Q757" s="87">
        <v>255182000</v>
      </c>
      <c r="R757" s="87">
        <f t="shared" si="22"/>
        <v>4515997.3094178112</v>
      </c>
      <c r="S757" s="87">
        <v>394267000</v>
      </c>
      <c r="T757" s="87">
        <f t="shared" si="23"/>
        <v>7928474.8675167253</v>
      </c>
      <c r="U757" s="87"/>
      <c r="V757" s="115" t="s">
        <v>1257</v>
      </c>
      <c r="W757" s="115" t="s">
        <v>1257</v>
      </c>
      <c r="X757" s="115" t="s">
        <v>772</v>
      </c>
    </row>
    <row r="758" spans="1:24">
      <c r="A758" s="157"/>
      <c r="B758" s="157">
        <v>30</v>
      </c>
      <c r="C758" s="82">
        <v>1</v>
      </c>
      <c r="D758" s="157">
        <v>4</v>
      </c>
      <c r="E758" s="157"/>
      <c r="F758" s="83" t="s">
        <v>3292</v>
      </c>
      <c r="G758" s="83">
        <v>5</v>
      </c>
      <c r="H758" s="86">
        <v>20.92</v>
      </c>
      <c r="I758" s="86">
        <v>32.17</v>
      </c>
      <c r="J758" s="86">
        <v>31.05</v>
      </c>
      <c r="K758" s="86"/>
      <c r="L758" s="117">
        <v>83.66</v>
      </c>
      <c r="M758" s="117">
        <v>146.88</v>
      </c>
      <c r="N758" s="87">
        <v>4654994.6884171488</v>
      </c>
      <c r="O758" s="87">
        <v>206827000</v>
      </c>
      <c r="P758" s="87">
        <v>72962000</v>
      </c>
      <c r="Q758" s="87">
        <v>133865000</v>
      </c>
      <c r="R758" s="87">
        <f t="shared" si="22"/>
        <v>4654994.6884171488</v>
      </c>
      <c r="S758" s="87">
        <v>206827000</v>
      </c>
      <c r="T758" s="87">
        <f t="shared" si="23"/>
        <v>8172670.5693845423</v>
      </c>
      <c r="U758" s="87"/>
      <c r="V758" s="115" t="s">
        <v>1257</v>
      </c>
      <c r="W758" s="115" t="s">
        <v>1257</v>
      </c>
      <c r="X758" s="115" t="s">
        <v>772</v>
      </c>
    </row>
    <row r="759" spans="1:24">
      <c r="A759" s="157"/>
      <c r="B759" s="157">
        <v>30</v>
      </c>
      <c r="C759" s="82">
        <v>1</v>
      </c>
      <c r="D759" s="157">
        <v>4</v>
      </c>
      <c r="E759" s="157"/>
      <c r="F759" s="83" t="s">
        <v>3293</v>
      </c>
      <c r="G759" s="83">
        <v>5</v>
      </c>
      <c r="H759" s="86">
        <v>41.61</v>
      </c>
      <c r="I759" s="86">
        <v>63.99</v>
      </c>
      <c r="J759" s="86">
        <v>61.76</v>
      </c>
      <c r="K759" s="86"/>
      <c r="L759" s="117">
        <v>166.42</v>
      </c>
      <c r="M759" s="117">
        <v>292.17</v>
      </c>
      <c r="N759" s="87">
        <v>4967684.1033056453</v>
      </c>
      <c r="O759" s="87">
        <v>439051000</v>
      </c>
      <c r="P759" s="87">
        <v>154883000</v>
      </c>
      <c r="Q759" s="87">
        <v>284168000</v>
      </c>
      <c r="R759" s="87">
        <f t="shared" si="22"/>
        <v>4967684.1033056434</v>
      </c>
      <c r="S759" s="87">
        <v>439051000</v>
      </c>
      <c r="T759" s="87">
        <f t="shared" si="23"/>
        <v>8721357.1954260916</v>
      </c>
      <c r="U759" s="87"/>
      <c r="V759" s="115" t="s">
        <v>1257</v>
      </c>
      <c r="W759" s="115" t="s">
        <v>1257</v>
      </c>
      <c r="X759" s="115" t="s">
        <v>772</v>
      </c>
    </row>
    <row r="760" spans="1:24">
      <c r="A760" s="157"/>
      <c r="B760" s="157">
        <v>30</v>
      </c>
      <c r="C760" s="82">
        <v>1</v>
      </c>
      <c r="D760" s="157">
        <v>4</v>
      </c>
      <c r="E760" s="157"/>
      <c r="F760" s="83" t="s">
        <v>3294</v>
      </c>
      <c r="G760" s="83">
        <v>5</v>
      </c>
      <c r="H760" s="86">
        <v>39.79</v>
      </c>
      <c r="I760" s="86">
        <v>61.2</v>
      </c>
      <c r="J760" s="86">
        <v>59.07</v>
      </c>
      <c r="K760" s="86"/>
      <c r="L760" s="117">
        <v>159.16999999999999</v>
      </c>
      <c r="M760" s="117">
        <v>279.44</v>
      </c>
      <c r="N760" s="87">
        <v>4918491.0553101487</v>
      </c>
      <c r="O760" s="87">
        <v>415763000</v>
      </c>
      <c r="P760" s="87">
        <v>146668000</v>
      </c>
      <c r="Q760" s="87">
        <v>269095000</v>
      </c>
      <c r="R760" s="87">
        <f t="shared" si="22"/>
        <v>4918491.0553101487</v>
      </c>
      <c r="S760" s="87">
        <v>415763000</v>
      </c>
      <c r="T760" s="87">
        <f t="shared" si="23"/>
        <v>8634938.3708982095</v>
      </c>
      <c r="U760" s="87"/>
      <c r="V760" s="115" t="s">
        <v>1257</v>
      </c>
      <c r="W760" s="115" t="s">
        <v>1257</v>
      </c>
      <c r="X760" s="115" t="s">
        <v>772</v>
      </c>
    </row>
    <row r="761" spans="1:24">
      <c r="A761" s="157"/>
      <c r="B761" s="157">
        <v>30</v>
      </c>
      <c r="C761" s="82">
        <v>1</v>
      </c>
      <c r="D761" s="157">
        <v>4</v>
      </c>
      <c r="E761" s="157"/>
      <c r="F761" s="83" t="s">
        <v>3295</v>
      </c>
      <c r="G761" s="83">
        <v>5</v>
      </c>
      <c r="H761" s="86">
        <v>39.79</v>
      </c>
      <c r="I761" s="86">
        <v>61.2</v>
      </c>
      <c r="J761" s="86">
        <v>59.07</v>
      </c>
      <c r="K761" s="86"/>
      <c r="L761" s="117">
        <v>159.16999999999999</v>
      </c>
      <c r="M761" s="117">
        <v>279.44</v>
      </c>
      <c r="N761" s="87">
        <v>4918491.0553101487</v>
      </c>
      <c r="O761" s="87">
        <v>415763000</v>
      </c>
      <c r="P761" s="87">
        <v>146668000</v>
      </c>
      <c r="Q761" s="87">
        <v>269095000</v>
      </c>
      <c r="R761" s="87">
        <f t="shared" si="22"/>
        <v>4918491.0553101487</v>
      </c>
      <c r="S761" s="87">
        <v>415763000</v>
      </c>
      <c r="T761" s="87">
        <f t="shared" si="23"/>
        <v>8634938.3708982095</v>
      </c>
      <c r="U761" s="87"/>
      <c r="V761" s="115" t="s">
        <v>1257</v>
      </c>
      <c r="W761" s="115" t="s">
        <v>1257</v>
      </c>
      <c r="X761" s="115" t="s">
        <v>772</v>
      </c>
    </row>
    <row r="762" spans="1:24">
      <c r="A762" s="157"/>
      <c r="B762" s="157">
        <v>30</v>
      </c>
      <c r="C762" s="82">
        <v>1</v>
      </c>
      <c r="D762" s="157">
        <v>4</v>
      </c>
      <c r="E762" s="157"/>
      <c r="F762" s="83" t="s">
        <v>3296</v>
      </c>
      <c r="G762" s="83">
        <v>5</v>
      </c>
      <c r="H762" s="86">
        <v>41.1</v>
      </c>
      <c r="I762" s="86">
        <v>63.21</v>
      </c>
      <c r="J762" s="86">
        <v>61.01</v>
      </c>
      <c r="K762" s="86"/>
      <c r="L762" s="117">
        <v>164.39</v>
      </c>
      <c r="M762" s="117">
        <v>288.61</v>
      </c>
      <c r="N762" s="87">
        <v>4918496.4925930249</v>
      </c>
      <c r="O762" s="87">
        <v>429407000</v>
      </c>
      <c r="P762" s="87">
        <v>151481000</v>
      </c>
      <c r="Q762" s="87">
        <v>277926000</v>
      </c>
      <c r="R762" s="87">
        <f t="shared" si="22"/>
        <v>4918496.4925930239</v>
      </c>
      <c r="S762" s="87">
        <v>429407000</v>
      </c>
      <c r="T762" s="87">
        <f t="shared" si="23"/>
        <v>8635119.3669157065</v>
      </c>
      <c r="U762" s="87"/>
      <c r="V762" s="115" t="s">
        <v>1257</v>
      </c>
      <c r="W762" s="115" t="s">
        <v>1257</v>
      </c>
      <c r="X762" s="115" t="s">
        <v>772</v>
      </c>
    </row>
    <row r="763" spans="1:24">
      <c r="A763" s="157"/>
      <c r="B763" s="157">
        <v>30</v>
      </c>
      <c r="C763" s="82">
        <v>1</v>
      </c>
      <c r="D763" s="157">
        <v>4</v>
      </c>
      <c r="E763" s="157"/>
      <c r="F763" s="83" t="s">
        <v>3297</v>
      </c>
      <c r="G763" s="83">
        <v>5</v>
      </c>
      <c r="H763" s="86">
        <v>52.92</v>
      </c>
      <c r="I763" s="86">
        <v>81.39</v>
      </c>
      <c r="J763" s="86">
        <v>78.55</v>
      </c>
      <c r="K763" s="86"/>
      <c r="L763" s="117">
        <v>211.67</v>
      </c>
      <c r="M763" s="117">
        <v>371.61</v>
      </c>
      <c r="N763" s="87">
        <v>4797493.8624226376</v>
      </c>
      <c r="O763" s="87">
        <v>539296000</v>
      </c>
      <c r="P763" s="87">
        <v>190246000</v>
      </c>
      <c r="Q763" s="87">
        <v>349050000</v>
      </c>
      <c r="R763" s="87">
        <f t="shared" si="22"/>
        <v>4797493.8624226367</v>
      </c>
      <c r="S763" s="87">
        <v>539296000</v>
      </c>
      <c r="T763" s="87">
        <f t="shared" si="23"/>
        <v>8422528.9092213158</v>
      </c>
      <c r="U763" s="87"/>
      <c r="V763" s="115" t="s">
        <v>1257</v>
      </c>
      <c r="W763" s="115" t="s">
        <v>1257</v>
      </c>
      <c r="X763" s="115" t="s">
        <v>772</v>
      </c>
    </row>
    <row r="764" spans="1:24">
      <c r="A764" s="157"/>
      <c r="B764" s="157">
        <v>30</v>
      </c>
      <c r="C764" s="82">
        <v>1</v>
      </c>
      <c r="D764" s="157">
        <v>4</v>
      </c>
      <c r="E764" s="157"/>
      <c r="F764" s="83" t="s">
        <v>3298</v>
      </c>
      <c r="G764" s="83">
        <v>5</v>
      </c>
      <c r="H764" s="86">
        <v>31.06</v>
      </c>
      <c r="I764" s="86">
        <v>47.77</v>
      </c>
      <c r="J764" s="86">
        <v>46.11</v>
      </c>
      <c r="K764" s="86"/>
      <c r="L764" s="117">
        <v>124.25</v>
      </c>
      <c r="M764" s="117">
        <v>218.13</v>
      </c>
      <c r="N764" s="87">
        <v>4797487.8882219372</v>
      </c>
      <c r="O764" s="87">
        <v>316559000</v>
      </c>
      <c r="P764" s="87">
        <v>111672000</v>
      </c>
      <c r="Q764" s="87">
        <v>204887000</v>
      </c>
      <c r="R764" s="87">
        <f t="shared" si="22"/>
        <v>4797487.8882219372</v>
      </c>
      <c r="S764" s="87">
        <v>316559000</v>
      </c>
      <c r="T764" s="87">
        <f t="shared" si="23"/>
        <v>8422342.3183730487</v>
      </c>
      <c r="U764" s="87"/>
      <c r="V764" s="115" t="s">
        <v>1257</v>
      </c>
      <c r="W764" s="115" t="s">
        <v>1257</v>
      </c>
      <c r="X764" s="115" t="s">
        <v>772</v>
      </c>
    </row>
    <row r="765" spans="1:24">
      <c r="A765" s="157"/>
      <c r="B765" s="157">
        <v>30</v>
      </c>
      <c r="C765" s="82">
        <v>1</v>
      </c>
      <c r="D765" s="157">
        <v>4</v>
      </c>
      <c r="E765" s="157"/>
      <c r="F765" s="83" t="s">
        <v>3299</v>
      </c>
      <c r="G765" s="83">
        <v>5</v>
      </c>
      <c r="H765" s="86">
        <v>28.72</v>
      </c>
      <c r="I765" s="86">
        <v>44.17</v>
      </c>
      <c r="J765" s="86">
        <v>42.64</v>
      </c>
      <c r="K765" s="86"/>
      <c r="L765" s="117">
        <v>114.89</v>
      </c>
      <c r="M765" s="117">
        <v>201.7</v>
      </c>
      <c r="N765" s="87">
        <v>4797485.8332274836</v>
      </c>
      <c r="O765" s="87">
        <v>292715000</v>
      </c>
      <c r="P765" s="87">
        <v>103260000</v>
      </c>
      <c r="Q765" s="87">
        <v>189455000</v>
      </c>
      <c r="R765" s="87">
        <f t="shared" si="22"/>
        <v>4797485.8332274836</v>
      </c>
      <c r="S765" s="87">
        <v>292715000</v>
      </c>
      <c r="T765" s="87">
        <f t="shared" si="23"/>
        <v>8422429.2154407129</v>
      </c>
      <c r="U765" s="87"/>
      <c r="V765" s="115" t="s">
        <v>1257</v>
      </c>
      <c r="W765" s="115" t="s">
        <v>1257</v>
      </c>
      <c r="X765" s="115" t="s">
        <v>772</v>
      </c>
    </row>
    <row r="766" spans="1:24">
      <c r="A766" s="157"/>
      <c r="B766" s="157">
        <v>30</v>
      </c>
      <c r="C766" s="82">
        <v>1</v>
      </c>
      <c r="D766" s="157">
        <v>4</v>
      </c>
      <c r="E766" s="157"/>
      <c r="F766" s="83" t="s">
        <v>3300</v>
      </c>
      <c r="G766" s="83">
        <v>5</v>
      </c>
      <c r="H766" s="86">
        <v>33.4</v>
      </c>
      <c r="I766" s="86">
        <v>51.37</v>
      </c>
      <c r="J766" s="86">
        <v>49.58</v>
      </c>
      <c r="K766" s="86"/>
      <c r="L766" s="117">
        <v>133.61000000000001</v>
      </c>
      <c r="M766" s="117">
        <v>234.56</v>
      </c>
      <c r="N766" s="87">
        <v>4797489.6553279292</v>
      </c>
      <c r="O766" s="87">
        <v>340403000</v>
      </c>
      <c r="P766" s="87">
        <v>120083000</v>
      </c>
      <c r="Q766" s="87">
        <v>220320000</v>
      </c>
      <c r="R766" s="87">
        <f t="shared" si="22"/>
        <v>4797489.6553279292</v>
      </c>
      <c r="S766" s="87">
        <v>340403000</v>
      </c>
      <c r="T766" s="87">
        <f t="shared" si="23"/>
        <v>8422267.5963903815</v>
      </c>
      <c r="U766" s="87"/>
      <c r="V766" s="115" t="s">
        <v>1257</v>
      </c>
      <c r="W766" s="115" t="s">
        <v>1257</v>
      </c>
      <c r="X766" s="115" t="s">
        <v>772</v>
      </c>
    </row>
    <row r="767" spans="1:24">
      <c r="A767" s="157"/>
      <c r="B767" s="157">
        <v>30</v>
      </c>
      <c r="C767" s="82">
        <v>1</v>
      </c>
      <c r="D767" s="157">
        <v>4</v>
      </c>
      <c r="E767" s="157"/>
      <c r="F767" s="83" t="s">
        <v>3301</v>
      </c>
      <c r="G767" s="83">
        <v>5</v>
      </c>
      <c r="H767" s="86">
        <v>33.4</v>
      </c>
      <c r="I767" s="86">
        <v>51.37</v>
      </c>
      <c r="J767" s="86">
        <v>49.58</v>
      </c>
      <c r="K767" s="86"/>
      <c r="L767" s="117">
        <v>133.61000000000001</v>
      </c>
      <c r="M767" s="117">
        <v>234.56</v>
      </c>
      <c r="N767" s="87">
        <v>4797489.6553279292</v>
      </c>
      <c r="O767" s="87">
        <v>340403000</v>
      </c>
      <c r="P767" s="87">
        <v>120083000</v>
      </c>
      <c r="Q767" s="87">
        <v>220320000</v>
      </c>
      <c r="R767" s="87">
        <f t="shared" si="22"/>
        <v>4797489.6553279292</v>
      </c>
      <c r="S767" s="87">
        <v>340403000</v>
      </c>
      <c r="T767" s="87">
        <f t="shared" si="23"/>
        <v>8422267.5963903815</v>
      </c>
      <c r="U767" s="87"/>
      <c r="V767" s="115" t="s">
        <v>1257</v>
      </c>
      <c r="W767" s="115" t="s">
        <v>1257</v>
      </c>
      <c r="X767" s="115" t="s">
        <v>772</v>
      </c>
    </row>
    <row r="768" spans="1:24">
      <c r="A768" s="157"/>
      <c r="B768" s="157">
        <v>30</v>
      </c>
      <c r="C768" s="82">
        <v>1</v>
      </c>
      <c r="D768" s="157">
        <v>4</v>
      </c>
      <c r="E768" s="157"/>
      <c r="F768" s="83" t="s">
        <v>3302</v>
      </c>
      <c r="G768" s="83">
        <v>5</v>
      </c>
      <c r="H768" s="86">
        <v>31.06</v>
      </c>
      <c r="I768" s="86">
        <v>47.77</v>
      </c>
      <c r="J768" s="86">
        <v>46.11</v>
      </c>
      <c r="K768" s="86"/>
      <c r="L768" s="117">
        <v>124.25</v>
      </c>
      <c r="M768" s="117">
        <v>218.13</v>
      </c>
      <c r="N768" s="87">
        <v>4797487.8882219372</v>
      </c>
      <c r="O768" s="87">
        <v>316559000</v>
      </c>
      <c r="P768" s="87">
        <v>111672000</v>
      </c>
      <c r="Q768" s="87">
        <v>204887000</v>
      </c>
      <c r="R768" s="87">
        <f t="shared" si="22"/>
        <v>4797487.8882219372</v>
      </c>
      <c r="S768" s="87">
        <v>316559000</v>
      </c>
      <c r="T768" s="87">
        <f t="shared" si="23"/>
        <v>8422342.3183730487</v>
      </c>
      <c r="U768" s="87"/>
      <c r="V768" s="115" t="s">
        <v>1257</v>
      </c>
      <c r="W768" s="115" t="s">
        <v>1257</v>
      </c>
      <c r="X768" s="115" t="s">
        <v>772</v>
      </c>
    </row>
    <row r="769" spans="1:24">
      <c r="A769" s="157"/>
      <c r="B769" s="157">
        <v>30</v>
      </c>
      <c r="C769" s="82">
        <v>1</v>
      </c>
      <c r="D769" s="157">
        <v>4</v>
      </c>
      <c r="E769" s="157"/>
      <c r="F769" s="83" t="s">
        <v>3303</v>
      </c>
      <c r="G769" s="83">
        <v>5</v>
      </c>
      <c r="H769" s="86">
        <v>31.06</v>
      </c>
      <c r="I769" s="86">
        <v>47.77</v>
      </c>
      <c r="J769" s="86">
        <v>46.11</v>
      </c>
      <c r="K769" s="86"/>
      <c r="L769" s="117">
        <v>124.25</v>
      </c>
      <c r="M769" s="117">
        <v>218.13</v>
      </c>
      <c r="N769" s="87">
        <v>4797487.8882219372</v>
      </c>
      <c r="O769" s="87">
        <v>316559000</v>
      </c>
      <c r="P769" s="87">
        <v>111672000</v>
      </c>
      <c r="Q769" s="87">
        <v>204887000</v>
      </c>
      <c r="R769" s="87">
        <f t="shared" si="22"/>
        <v>4797487.8882219372</v>
      </c>
      <c r="S769" s="87">
        <v>316559000</v>
      </c>
      <c r="T769" s="87">
        <f t="shared" si="23"/>
        <v>8422342.3183730487</v>
      </c>
      <c r="U769" s="87"/>
      <c r="V769" s="115" t="s">
        <v>1257</v>
      </c>
      <c r="W769" s="115" t="s">
        <v>1257</v>
      </c>
      <c r="X769" s="115" t="s">
        <v>772</v>
      </c>
    </row>
    <row r="770" spans="1:24">
      <c r="A770" s="157"/>
      <c r="B770" s="157">
        <v>30</v>
      </c>
      <c r="C770" s="82">
        <v>1</v>
      </c>
      <c r="D770" s="157">
        <v>4</v>
      </c>
      <c r="E770" s="157"/>
      <c r="F770" s="83" t="s">
        <v>3304</v>
      </c>
      <c r="G770" s="83">
        <v>5</v>
      </c>
      <c r="H770" s="86">
        <v>33.4</v>
      </c>
      <c r="I770" s="86">
        <v>51.37</v>
      </c>
      <c r="J770" s="86">
        <v>49.58</v>
      </c>
      <c r="K770" s="86"/>
      <c r="L770" s="117">
        <v>133.61000000000001</v>
      </c>
      <c r="M770" s="117">
        <v>234.56</v>
      </c>
      <c r="N770" s="87">
        <v>4797489.6553279292</v>
      </c>
      <c r="O770" s="87">
        <v>340403000</v>
      </c>
      <c r="P770" s="87">
        <v>120083000</v>
      </c>
      <c r="Q770" s="87">
        <v>220320000</v>
      </c>
      <c r="R770" s="87">
        <f t="shared" si="22"/>
        <v>4797489.6553279292</v>
      </c>
      <c r="S770" s="87">
        <v>340403000</v>
      </c>
      <c r="T770" s="87">
        <f t="shared" si="23"/>
        <v>8422267.5963903815</v>
      </c>
      <c r="U770" s="87"/>
      <c r="V770" s="115" t="s">
        <v>1257</v>
      </c>
      <c r="W770" s="115" t="s">
        <v>1257</v>
      </c>
      <c r="X770" s="115" t="s">
        <v>772</v>
      </c>
    </row>
    <row r="771" spans="1:24">
      <c r="A771" s="157"/>
      <c r="B771" s="157">
        <v>30</v>
      </c>
      <c r="C771" s="82">
        <v>1</v>
      </c>
      <c r="D771" s="157">
        <v>4</v>
      </c>
      <c r="E771" s="157"/>
      <c r="F771" s="83" t="s">
        <v>3305</v>
      </c>
      <c r="G771" s="83">
        <v>5</v>
      </c>
      <c r="H771" s="86">
        <v>34.57</v>
      </c>
      <c r="I771" s="86">
        <v>53.17</v>
      </c>
      <c r="J771" s="86">
        <v>51.32</v>
      </c>
      <c r="K771" s="86"/>
      <c r="L771" s="117">
        <v>138.29</v>
      </c>
      <c r="M771" s="117">
        <v>242.78</v>
      </c>
      <c r="N771" s="87">
        <v>4967487.4848432662</v>
      </c>
      <c r="O771" s="87">
        <v>364817000</v>
      </c>
      <c r="P771" s="87">
        <v>128696000</v>
      </c>
      <c r="Q771" s="87">
        <v>236121000</v>
      </c>
      <c r="R771" s="87">
        <f t="shared" ref="R771:R834" si="24">S771/(M771*0.3025)</f>
        <v>4967487.4848432653</v>
      </c>
      <c r="S771" s="87">
        <v>364817000</v>
      </c>
      <c r="T771" s="87">
        <f t="shared" ref="T771:T834" si="25">S771/(L771*0.3025)</f>
        <v>8720851.9167709015</v>
      </c>
      <c r="U771" s="87"/>
      <c r="V771" s="115" t="s">
        <v>1257</v>
      </c>
      <c r="W771" s="115" t="s">
        <v>1257</v>
      </c>
      <c r="X771" s="115" t="s">
        <v>772</v>
      </c>
    </row>
    <row r="772" spans="1:24">
      <c r="A772" s="157"/>
      <c r="B772" s="157">
        <v>30</v>
      </c>
      <c r="C772" s="82">
        <v>1</v>
      </c>
      <c r="D772" s="157">
        <v>5</v>
      </c>
      <c r="E772" s="157"/>
      <c r="F772" s="83" t="s">
        <v>3306</v>
      </c>
      <c r="G772" s="83">
        <v>5</v>
      </c>
      <c r="H772" s="86">
        <v>41.61</v>
      </c>
      <c r="I772" s="86">
        <v>63.99</v>
      </c>
      <c r="J772" s="86">
        <v>61.76</v>
      </c>
      <c r="K772" s="86"/>
      <c r="L772" s="117">
        <v>166.42</v>
      </c>
      <c r="M772" s="117">
        <v>292.17</v>
      </c>
      <c r="N772" s="87">
        <v>4801495.3368312418</v>
      </c>
      <c r="O772" s="87">
        <v>424363000</v>
      </c>
      <c r="P772" s="87">
        <v>149702000</v>
      </c>
      <c r="Q772" s="87">
        <v>274661000</v>
      </c>
      <c r="R772" s="87">
        <f t="shared" si="24"/>
        <v>4801495.33683124</v>
      </c>
      <c r="S772" s="87">
        <v>424363000</v>
      </c>
      <c r="T772" s="87">
        <f t="shared" si="25"/>
        <v>8429593.1532386951</v>
      </c>
      <c r="U772" s="87"/>
      <c r="V772" s="115" t="s">
        <v>1257</v>
      </c>
      <c r="W772" s="115" t="s">
        <v>1257</v>
      </c>
      <c r="X772" s="115" t="s">
        <v>772</v>
      </c>
    </row>
    <row r="773" spans="1:24">
      <c r="A773" s="157"/>
      <c r="B773" s="157">
        <v>30</v>
      </c>
      <c r="C773" s="82">
        <v>1</v>
      </c>
      <c r="D773" s="157">
        <v>5</v>
      </c>
      <c r="E773" s="157"/>
      <c r="F773" s="83" t="s">
        <v>3307</v>
      </c>
      <c r="G773" s="83">
        <v>5</v>
      </c>
      <c r="H773" s="86">
        <v>39.79</v>
      </c>
      <c r="I773" s="86">
        <v>61.2</v>
      </c>
      <c r="J773" s="86">
        <v>59.07</v>
      </c>
      <c r="K773" s="86"/>
      <c r="L773" s="117">
        <v>159.16999999999999</v>
      </c>
      <c r="M773" s="117">
        <v>279.44</v>
      </c>
      <c r="N773" s="87">
        <v>4753994.4114912236</v>
      </c>
      <c r="O773" s="87">
        <v>401858000</v>
      </c>
      <c r="P773" s="87">
        <v>141763000</v>
      </c>
      <c r="Q773" s="87">
        <v>260095000</v>
      </c>
      <c r="R773" s="87">
        <f t="shared" si="24"/>
        <v>4753994.4114912236</v>
      </c>
      <c r="S773" s="87">
        <v>401858000</v>
      </c>
      <c r="T773" s="87">
        <f t="shared" si="25"/>
        <v>8346146.876591743</v>
      </c>
      <c r="U773" s="87"/>
      <c r="V773" s="115" t="s">
        <v>1257</v>
      </c>
      <c r="W773" s="115" t="s">
        <v>1257</v>
      </c>
      <c r="X773" s="115" t="s">
        <v>772</v>
      </c>
    </row>
    <row r="774" spans="1:24">
      <c r="A774" s="157"/>
      <c r="B774" s="157">
        <v>30</v>
      </c>
      <c r="C774" s="82">
        <v>1</v>
      </c>
      <c r="D774" s="157">
        <v>5</v>
      </c>
      <c r="E774" s="157"/>
      <c r="F774" s="83" t="s">
        <v>3308</v>
      </c>
      <c r="G774" s="83">
        <v>5</v>
      </c>
      <c r="H774" s="86">
        <v>39.79</v>
      </c>
      <c r="I774" s="86">
        <v>61.2</v>
      </c>
      <c r="J774" s="86">
        <v>59.07</v>
      </c>
      <c r="K774" s="86"/>
      <c r="L774" s="117">
        <v>159.16999999999999</v>
      </c>
      <c r="M774" s="117">
        <v>279.44</v>
      </c>
      <c r="N774" s="87">
        <v>4753994.4114912236</v>
      </c>
      <c r="O774" s="87">
        <v>401858000</v>
      </c>
      <c r="P774" s="87">
        <v>141763000</v>
      </c>
      <c r="Q774" s="87">
        <v>260095000</v>
      </c>
      <c r="R774" s="87">
        <f t="shared" si="24"/>
        <v>4753994.4114912236</v>
      </c>
      <c r="S774" s="87">
        <v>401858000</v>
      </c>
      <c r="T774" s="87">
        <f t="shared" si="25"/>
        <v>8346146.876591743</v>
      </c>
      <c r="U774" s="87"/>
      <c r="V774" s="115" t="s">
        <v>1257</v>
      </c>
      <c r="W774" s="115" t="s">
        <v>1257</v>
      </c>
      <c r="X774" s="115" t="s">
        <v>772</v>
      </c>
    </row>
    <row r="775" spans="1:24">
      <c r="A775" s="157"/>
      <c r="B775" s="157">
        <v>30</v>
      </c>
      <c r="C775" s="82">
        <v>1</v>
      </c>
      <c r="D775" s="157">
        <v>5</v>
      </c>
      <c r="E775" s="157"/>
      <c r="F775" s="83" t="s">
        <v>3309</v>
      </c>
      <c r="G775" s="83">
        <v>5</v>
      </c>
      <c r="H775" s="86">
        <v>41.1</v>
      </c>
      <c r="I775" s="86">
        <v>63.21</v>
      </c>
      <c r="J775" s="86">
        <v>61.01</v>
      </c>
      <c r="K775" s="86"/>
      <c r="L775" s="117">
        <v>164.39</v>
      </c>
      <c r="M775" s="117">
        <v>288.61</v>
      </c>
      <c r="N775" s="87">
        <v>4753991.8463561889</v>
      </c>
      <c r="O775" s="87">
        <v>415045000</v>
      </c>
      <c r="P775" s="87">
        <v>146415000</v>
      </c>
      <c r="Q775" s="87">
        <v>268630000</v>
      </c>
      <c r="R775" s="87">
        <f t="shared" si="24"/>
        <v>4753991.8463561879</v>
      </c>
      <c r="S775" s="87">
        <v>415045000</v>
      </c>
      <c r="T775" s="87">
        <f t="shared" si="25"/>
        <v>8346308.0891590714</v>
      </c>
      <c r="U775" s="87"/>
      <c r="V775" s="115" t="s">
        <v>1257</v>
      </c>
      <c r="W775" s="115" t="s">
        <v>1257</v>
      </c>
      <c r="X775" s="115" t="s">
        <v>772</v>
      </c>
    </row>
    <row r="776" spans="1:24">
      <c r="A776" s="157"/>
      <c r="B776" s="157">
        <v>30</v>
      </c>
      <c r="C776" s="82">
        <v>1</v>
      </c>
      <c r="D776" s="157">
        <v>5</v>
      </c>
      <c r="E776" s="157"/>
      <c r="F776" s="83" t="s">
        <v>3310</v>
      </c>
      <c r="G776" s="83">
        <v>5</v>
      </c>
      <c r="H776" s="86">
        <v>20.92</v>
      </c>
      <c r="I776" s="86">
        <v>32.17</v>
      </c>
      <c r="J776" s="86">
        <v>31.05</v>
      </c>
      <c r="K776" s="86"/>
      <c r="L776" s="117">
        <v>83.66</v>
      </c>
      <c r="M776" s="117">
        <v>146.88</v>
      </c>
      <c r="N776" s="87">
        <v>4849992.7978537604</v>
      </c>
      <c r="O776" s="87">
        <v>215491000</v>
      </c>
      <c r="P776" s="87">
        <v>76019000</v>
      </c>
      <c r="Q776" s="87">
        <v>139472000</v>
      </c>
      <c r="R776" s="87">
        <f t="shared" si="24"/>
        <v>4849992.7978537604</v>
      </c>
      <c r="S776" s="87">
        <v>215491000</v>
      </c>
      <c r="T776" s="87">
        <f t="shared" si="25"/>
        <v>8515024.4100975432</v>
      </c>
      <c r="U776" s="87"/>
      <c r="V776" s="115" t="s">
        <v>1257</v>
      </c>
      <c r="W776" s="115" t="s">
        <v>1257</v>
      </c>
      <c r="X776" s="115" t="s">
        <v>772</v>
      </c>
    </row>
    <row r="777" spans="1:24">
      <c r="A777" s="157"/>
      <c r="B777" s="157">
        <v>30</v>
      </c>
      <c r="C777" s="82">
        <v>1</v>
      </c>
      <c r="D777" s="157">
        <v>5</v>
      </c>
      <c r="E777" s="157"/>
      <c r="F777" s="83" t="s">
        <v>3311</v>
      </c>
      <c r="G777" s="83">
        <v>5</v>
      </c>
      <c r="H777" s="86">
        <v>41.61</v>
      </c>
      <c r="I777" s="86">
        <v>63.99</v>
      </c>
      <c r="J777" s="86">
        <v>61.76</v>
      </c>
      <c r="K777" s="86"/>
      <c r="L777" s="117">
        <v>166.42</v>
      </c>
      <c r="M777" s="117">
        <v>292.17</v>
      </c>
      <c r="N777" s="87">
        <v>5124493.0708007943</v>
      </c>
      <c r="O777" s="87">
        <v>452910000</v>
      </c>
      <c r="P777" s="87">
        <v>159772000</v>
      </c>
      <c r="Q777" s="87">
        <v>293138000</v>
      </c>
      <c r="R777" s="87">
        <f t="shared" si="24"/>
        <v>5124493.0708007924</v>
      </c>
      <c r="S777" s="87">
        <v>452910000</v>
      </c>
      <c r="T777" s="87">
        <f t="shared" si="25"/>
        <v>8996653.8907334935</v>
      </c>
      <c r="U777" s="87"/>
      <c r="V777" s="115" t="s">
        <v>1257</v>
      </c>
      <c r="W777" s="115" t="s">
        <v>1257</v>
      </c>
      <c r="X777" s="115" t="s">
        <v>772</v>
      </c>
    </row>
    <row r="778" spans="1:24">
      <c r="A778" s="157"/>
      <c r="B778" s="157">
        <v>30</v>
      </c>
      <c r="C778" s="82">
        <v>1</v>
      </c>
      <c r="D778" s="157">
        <v>5</v>
      </c>
      <c r="E778" s="157"/>
      <c r="F778" s="83" t="s">
        <v>3312</v>
      </c>
      <c r="G778" s="83">
        <v>5</v>
      </c>
      <c r="H778" s="86">
        <v>39.79</v>
      </c>
      <c r="I778" s="86">
        <v>61.2</v>
      </c>
      <c r="J778" s="86">
        <v>59.07</v>
      </c>
      <c r="K778" s="86"/>
      <c r="L778" s="117">
        <v>159.16999999999999</v>
      </c>
      <c r="M778" s="117">
        <v>279.44</v>
      </c>
      <c r="N778" s="87">
        <v>5073488.1806115182</v>
      </c>
      <c r="O778" s="87">
        <v>428865000</v>
      </c>
      <c r="P778" s="87">
        <v>151290000</v>
      </c>
      <c r="Q778" s="87">
        <v>277575000</v>
      </c>
      <c r="R778" s="87">
        <f t="shared" si="24"/>
        <v>5073488.1806115182</v>
      </c>
      <c r="S778" s="87">
        <v>428865000</v>
      </c>
      <c r="T778" s="87">
        <f t="shared" si="25"/>
        <v>8907052.4419807941</v>
      </c>
      <c r="U778" s="87"/>
      <c r="V778" s="115" t="s">
        <v>1257</v>
      </c>
      <c r="W778" s="115" t="s">
        <v>1257</v>
      </c>
      <c r="X778" s="115" t="s">
        <v>772</v>
      </c>
    </row>
    <row r="779" spans="1:24">
      <c r="A779" s="157"/>
      <c r="B779" s="157">
        <v>30</v>
      </c>
      <c r="C779" s="82">
        <v>1</v>
      </c>
      <c r="D779" s="157">
        <v>5</v>
      </c>
      <c r="E779" s="157"/>
      <c r="F779" s="83" t="s">
        <v>3313</v>
      </c>
      <c r="G779" s="83">
        <v>5</v>
      </c>
      <c r="H779" s="86">
        <v>39.79</v>
      </c>
      <c r="I779" s="86">
        <v>61.2</v>
      </c>
      <c r="J779" s="86">
        <v>59.07</v>
      </c>
      <c r="K779" s="86"/>
      <c r="L779" s="117">
        <v>159.16999999999999</v>
      </c>
      <c r="M779" s="117">
        <v>279.44</v>
      </c>
      <c r="N779" s="87">
        <v>5073488.1806115182</v>
      </c>
      <c r="O779" s="87">
        <v>428865000</v>
      </c>
      <c r="P779" s="87">
        <v>151290000</v>
      </c>
      <c r="Q779" s="87">
        <v>277575000</v>
      </c>
      <c r="R779" s="87">
        <f t="shared" si="24"/>
        <v>5073488.1806115182</v>
      </c>
      <c r="S779" s="87">
        <v>428865000</v>
      </c>
      <c r="T779" s="87">
        <f t="shared" si="25"/>
        <v>8907052.4419807941</v>
      </c>
      <c r="U779" s="87"/>
      <c r="V779" s="115" t="s">
        <v>1257</v>
      </c>
      <c r="W779" s="115" t="s">
        <v>1257</v>
      </c>
      <c r="X779" s="115" t="s">
        <v>772</v>
      </c>
    </row>
    <row r="780" spans="1:24">
      <c r="A780" s="157"/>
      <c r="B780" s="157">
        <v>30</v>
      </c>
      <c r="C780" s="82">
        <v>1</v>
      </c>
      <c r="D780" s="157">
        <v>5</v>
      </c>
      <c r="E780" s="157"/>
      <c r="F780" s="83" t="s">
        <v>3314</v>
      </c>
      <c r="G780" s="83">
        <v>5</v>
      </c>
      <c r="H780" s="86">
        <v>41.1</v>
      </c>
      <c r="I780" s="86">
        <v>63.21</v>
      </c>
      <c r="J780" s="86">
        <v>61.01</v>
      </c>
      <c r="K780" s="86"/>
      <c r="L780" s="117">
        <v>164.39</v>
      </c>
      <c r="M780" s="117">
        <v>288.61</v>
      </c>
      <c r="N780" s="87">
        <v>5073494.1860115509</v>
      </c>
      <c r="O780" s="87">
        <v>442939000</v>
      </c>
      <c r="P780" s="87">
        <v>156255000</v>
      </c>
      <c r="Q780" s="87">
        <v>286684000</v>
      </c>
      <c r="R780" s="87">
        <f t="shared" si="24"/>
        <v>5073494.18601155</v>
      </c>
      <c r="S780" s="87">
        <v>442939000</v>
      </c>
      <c r="T780" s="87">
        <f t="shared" si="25"/>
        <v>8907239.8383404929</v>
      </c>
      <c r="U780" s="87"/>
      <c r="V780" s="115" t="s">
        <v>1257</v>
      </c>
      <c r="W780" s="115" t="s">
        <v>1257</v>
      </c>
      <c r="X780" s="115" t="s">
        <v>772</v>
      </c>
    </row>
    <row r="781" spans="1:24">
      <c r="A781" s="157"/>
      <c r="B781" s="157">
        <v>30</v>
      </c>
      <c r="C781" s="82">
        <v>1</v>
      </c>
      <c r="D781" s="157">
        <v>5</v>
      </c>
      <c r="E781" s="157"/>
      <c r="F781" s="83" t="s">
        <v>3315</v>
      </c>
      <c r="G781" s="83">
        <v>5</v>
      </c>
      <c r="H781" s="86">
        <v>52.92</v>
      </c>
      <c r="I781" s="86">
        <v>81.39</v>
      </c>
      <c r="J781" s="86">
        <v>78.55</v>
      </c>
      <c r="K781" s="86"/>
      <c r="L781" s="117">
        <v>211.67</v>
      </c>
      <c r="M781" s="117">
        <v>371.61</v>
      </c>
      <c r="N781" s="87">
        <v>4948999.0061116684</v>
      </c>
      <c r="O781" s="87">
        <v>556327000</v>
      </c>
      <c r="P781" s="87">
        <v>196255000</v>
      </c>
      <c r="Q781" s="87">
        <v>360072000</v>
      </c>
      <c r="R781" s="87">
        <f t="shared" si="24"/>
        <v>4948999.0061116684</v>
      </c>
      <c r="S781" s="87">
        <v>556327000</v>
      </c>
      <c r="T781" s="87">
        <f t="shared" si="25"/>
        <v>8688512.8769365381</v>
      </c>
      <c r="U781" s="87"/>
      <c r="V781" s="115" t="s">
        <v>1257</v>
      </c>
      <c r="W781" s="115" t="s">
        <v>1257</v>
      </c>
      <c r="X781" s="115" t="s">
        <v>772</v>
      </c>
    </row>
    <row r="782" spans="1:24">
      <c r="A782" s="157"/>
      <c r="B782" s="157">
        <v>30</v>
      </c>
      <c r="C782" s="82">
        <v>1</v>
      </c>
      <c r="D782" s="157">
        <v>5</v>
      </c>
      <c r="E782" s="157"/>
      <c r="F782" s="83" t="s">
        <v>3316</v>
      </c>
      <c r="G782" s="83">
        <v>5</v>
      </c>
      <c r="H782" s="86">
        <v>31.06</v>
      </c>
      <c r="I782" s="86">
        <v>47.77</v>
      </c>
      <c r="J782" s="86">
        <v>46.11</v>
      </c>
      <c r="K782" s="86"/>
      <c r="L782" s="117">
        <v>124.25</v>
      </c>
      <c r="M782" s="117">
        <v>218.13</v>
      </c>
      <c r="N782" s="87">
        <v>4948993.5677905325</v>
      </c>
      <c r="O782" s="87">
        <v>326556000</v>
      </c>
      <c r="P782" s="87">
        <v>115199000</v>
      </c>
      <c r="Q782" s="87">
        <v>211357000</v>
      </c>
      <c r="R782" s="87">
        <f t="shared" si="24"/>
        <v>4948993.5677905325</v>
      </c>
      <c r="S782" s="87">
        <v>326556000</v>
      </c>
      <c r="T782" s="87">
        <f t="shared" si="25"/>
        <v>8688321.6655303724</v>
      </c>
      <c r="U782" s="87"/>
      <c r="V782" s="115" t="s">
        <v>1257</v>
      </c>
      <c r="W782" s="115" t="s">
        <v>1257</v>
      </c>
      <c r="X782" s="115" t="s">
        <v>772</v>
      </c>
    </row>
    <row r="783" spans="1:24">
      <c r="A783" s="157"/>
      <c r="B783" s="157">
        <v>30</v>
      </c>
      <c r="C783" s="82">
        <v>1</v>
      </c>
      <c r="D783" s="157">
        <v>5</v>
      </c>
      <c r="E783" s="157"/>
      <c r="F783" s="83" t="s">
        <v>3317</v>
      </c>
      <c r="G783" s="83">
        <v>5</v>
      </c>
      <c r="H783" s="86">
        <v>28.72</v>
      </c>
      <c r="I783" s="86">
        <v>44.17</v>
      </c>
      <c r="J783" s="86">
        <v>42.64</v>
      </c>
      <c r="K783" s="86"/>
      <c r="L783" s="117">
        <v>114.89</v>
      </c>
      <c r="M783" s="117">
        <v>201.7</v>
      </c>
      <c r="N783" s="87">
        <v>4948991.4241345264</v>
      </c>
      <c r="O783" s="87">
        <v>301959000</v>
      </c>
      <c r="P783" s="87">
        <v>106522000</v>
      </c>
      <c r="Q783" s="87">
        <v>195437000</v>
      </c>
      <c r="R783" s="87">
        <f t="shared" si="24"/>
        <v>4948991.4241345264</v>
      </c>
      <c r="S783" s="87">
        <v>301959000</v>
      </c>
      <c r="T783" s="87">
        <f t="shared" si="25"/>
        <v>8688411.2651051786</v>
      </c>
      <c r="U783" s="87"/>
      <c r="V783" s="115" t="s">
        <v>1257</v>
      </c>
      <c r="W783" s="115" t="s">
        <v>1257</v>
      </c>
      <c r="X783" s="115" t="s">
        <v>772</v>
      </c>
    </row>
    <row r="784" spans="1:24">
      <c r="A784" s="157"/>
      <c r="B784" s="157">
        <v>30</v>
      </c>
      <c r="C784" s="82">
        <v>1</v>
      </c>
      <c r="D784" s="157">
        <v>5</v>
      </c>
      <c r="E784" s="157"/>
      <c r="F784" s="83" t="s">
        <v>3318</v>
      </c>
      <c r="G784" s="83">
        <v>5</v>
      </c>
      <c r="H784" s="86">
        <v>33.4</v>
      </c>
      <c r="I784" s="86">
        <v>51.37</v>
      </c>
      <c r="J784" s="86">
        <v>49.58</v>
      </c>
      <c r="K784" s="86"/>
      <c r="L784" s="117">
        <v>133.61000000000001</v>
      </c>
      <c r="M784" s="117">
        <v>234.56</v>
      </c>
      <c r="N784" s="87">
        <v>4948995.411137294</v>
      </c>
      <c r="O784" s="87">
        <v>351153000</v>
      </c>
      <c r="P784" s="87">
        <v>123876000</v>
      </c>
      <c r="Q784" s="87">
        <v>227277000</v>
      </c>
      <c r="R784" s="87">
        <f t="shared" si="24"/>
        <v>4948995.411137294</v>
      </c>
      <c r="S784" s="87">
        <v>351153000</v>
      </c>
      <c r="T784" s="87">
        <f t="shared" si="25"/>
        <v>8688244.6196868774</v>
      </c>
      <c r="U784" s="87"/>
      <c r="V784" s="115" t="s">
        <v>1257</v>
      </c>
      <c r="W784" s="115" t="s">
        <v>1257</v>
      </c>
      <c r="X784" s="115" t="s">
        <v>772</v>
      </c>
    </row>
    <row r="785" spans="1:24">
      <c r="A785" s="157"/>
      <c r="B785" s="157">
        <v>30</v>
      </c>
      <c r="C785" s="82">
        <v>1</v>
      </c>
      <c r="D785" s="157">
        <v>5</v>
      </c>
      <c r="E785" s="157"/>
      <c r="F785" s="83" t="s">
        <v>3319</v>
      </c>
      <c r="G785" s="83">
        <v>5</v>
      </c>
      <c r="H785" s="86">
        <v>33.4</v>
      </c>
      <c r="I785" s="86">
        <v>51.37</v>
      </c>
      <c r="J785" s="86">
        <v>49.58</v>
      </c>
      <c r="K785" s="86"/>
      <c r="L785" s="117">
        <v>133.61000000000001</v>
      </c>
      <c r="M785" s="117">
        <v>234.56</v>
      </c>
      <c r="N785" s="87">
        <v>4948995.411137294</v>
      </c>
      <c r="O785" s="87">
        <v>351153000</v>
      </c>
      <c r="P785" s="87">
        <v>123876000</v>
      </c>
      <c r="Q785" s="87">
        <v>227277000</v>
      </c>
      <c r="R785" s="87">
        <f t="shared" si="24"/>
        <v>4948995.411137294</v>
      </c>
      <c r="S785" s="87">
        <v>351153000</v>
      </c>
      <c r="T785" s="87">
        <f t="shared" si="25"/>
        <v>8688244.6196868774</v>
      </c>
      <c r="U785" s="87"/>
      <c r="V785" s="115" t="s">
        <v>1257</v>
      </c>
      <c r="W785" s="115" t="s">
        <v>1257</v>
      </c>
      <c r="X785" s="115" t="s">
        <v>772</v>
      </c>
    </row>
    <row r="786" spans="1:24">
      <c r="A786" s="157"/>
      <c r="B786" s="157">
        <v>30</v>
      </c>
      <c r="C786" s="82">
        <v>1</v>
      </c>
      <c r="D786" s="157">
        <v>5</v>
      </c>
      <c r="E786" s="157"/>
      <c r="F786" s="83" t="s">
        <v>3320</v>
      </c>
      <c r="G786" s="83">
        <v>5</v>
      </c>
      <c r="H786" s="86">
        <v>31.06</v>
      </c>
      <c r="I786" s="86">
        <v>47.77</v>
      </c>
      <c r="J786" s="86">
        <v>46.11</v>
      </c>
      <c r="K786" s="86"/>
      <c r="L786" s="117">
        <v>124.25</v>
      </c>
      <c r="M786" s="117">
        <v>218.13</v>
      </c>
      <c r="N786" s="87">
        <v>4948993.5677905325</v>
      </c>
      <c r="O786" s="87">
        <v>326556000</v>
      </c>
      <c r="P786" s="87">
        <v>115199000</v>
      </c>
      <c r="Q786" s="87">
        <v>211357000</v>
      </c>
      <c r="R786" s="87">
        <f t="shared" si="24"/>
        <v>4948993.5677905325</v>
      </c>
      <c r="S786" s="87">
        <v>326556000</v>
      </c>
      <c r="T786" s="87">
        <f t="shared" si="25"/>
        <v>8688321.6655303724</v>
      </c>
      <c r="U786" s="87"/>
      <c r="V786" s="115" t="s">
        <v>1257</v>
      </c>
      <c r="W786" s="115" t="s">
        <v>1257</v>
      </c>
      <c r="X786" s="115" t="s">
        <v>772</v>
      </c>
    </row>
    <row r="787" spans="1:24">
      <c r="A787" s="157"/>
      <c r="B787" s="157">
        <v>30</v>
      </c>
      <c r="C787" s="82">
        <v>1</v>
      </c>
      <c r="D787" s="157">
        <v>5</v>
      </c>
      <c r="E787" s="157"/>
      <c r="F787" s="83" t="s">
        <v>3321</v>
      </c>
      <c r="G787" s="83">
        <v>5</v>
      </c>
      <c r="H787" s="86">
        <v>31.06</v>
      </c>
      <c r="I787" s="86">
        <v>47.77</v>
      </c>
      <c r="J787" s="86">
        <v>46.11</v>
      </c>
      <c r="K787" s="86"/>
      <c r="L787" s="117">
        <v>124.25</v>
      </c>
      <c r="M787" s="117">
        <v>218.13</v>
      </c>
      <c r="N787" s="87">
        <v>4948993.5677905325</v>
      </c>
      <c r="O787" s="87">
        <v>326556000</v>
      </c>
      <c r="P787" s="87">
        <v>115199000</v>
      </c>
      <c r="Q787" s="87">
        <v>211357000</v>
      </c>
      <c r="R787" s="87">
        <f t="shared" si="24"/>
        <v>4948993.5677905325</v>
      </c>
      <c r="S787" s="87">
        <v>326556000</v>
      </c>
      <c r="T787" s="87">
        <f t="shared" si="25"/>
        <v>8688321.6655303724</v>
      </c>
      <c r="U787" s="87"/>
      <c r="V787" s="115" t="s">
        <v>1257</v>
      </c>
      <c r="W787" s="115" t="s">
        <v>1257</v>
      </c>
      <c r="X787" s="115" t="s">
        <v>772</v>
      </c>
    </row>
    <row r="788" spans="1:24">
      <c r="A788" s="157"/>
      <c r="B788" s="157">
        <v>30</v>
      </c>
      <c r="C788" s="82">
        <v>1</v>
      </c>
      <c r="D788" s="157">
        <v>5</v>
      </c>
      <c r="E788" s="157"/>
      <c r="F788" s="83" t="s">
        <v>3322</v>
      </c>
      <c r="G788" s="83">
        <v>5</v>
      </c>
      <c r="H788" s="86">
        <v>33.4</v>
      </c>
      <c r="I788" s="86">
        <v>51.37</v>
      </c>
      <c r="J788" s="86">
        <v>49.58</v>
      </c>
      <c r="K788" s="86"/>
      <c r="L788" s="117">
        <v>133.61000000000001</v>
      </c>
      <c r="M788" s="117">
        <v>234.56</v>
      </c>
      <c r="N788" s="87">
        <v>4948995.411137294</v>
      </c>
      <c r="O788" s="87">
        <v>351153000</v>
      </c>
      <c r="P788" s="87">
        <v>123876000</v>
      </c>
      <c r="Q788" s="87">
        <v>227277000</v>
      </c>
      <c r="R788" s="87">
        <f t="shared" si="24"/>
        <v>4948995.411137294</v>
      </c>
      <c r="S788" s="87">
        <v>351153000</v>
      </c>
      <c r="T788" s="87">
        <f t="shared" si="25"/>
        <v>8688244.6196868774</v>
      </c>
      <c r="U788" s="87"/>
      <c r="V788" s="115" t="s">
        <v>1257</v>
      </c>
      <c r="W788" s="115" t="s">
        <v>1257</v>
      </c>
      <c r="X788" s="115" t="s">
        <v>772</v>
      </c>
    </row>
    <row r="789" spans="1:24">
      <c r="A789" s="157"/>
      <c r="B789" s="157">
        <v>30</v>
      </c>
      <c r="C789" s="82">
        <v>1</v>
      </c>
      <c r="D789" s="157">
        <v>5</v>
      </c>
      <c r="E789" s="157"/>
      <c r="F789" s="83" t="s">
        <v>3323</v>
      </c>
      <c r="G789" s="83">
        <v>5</v>
      </c>
      <c r="H789" s="86">
        <v>34.57</v>
      </c>
      <c r="I789" s="86">
        <v>53.17</v>
      </c>
      <c r="J789" s="86">
        <v>51.32</v>
      </c>
      <c r="K789" s="86"/>
      <c r="L789" s="117">
        <v>138.29</v>
      </c>
      <c r="M789" s="117">
        <v>242.78</v>
      </c>
      <c r="N789" s="87">
        <v>5124497.9810310202</v>
      </c>
      <c r="O789" s="87">
        <v>376348000</v>
      </c>
      <c r="P789" s="87">
        <v>132764000</v>
      </c>
      <c r="Q789" s="87">
        <v>243584000</v>
      </c>
      <c r="R789" s="87">
        <f t="shared" si="24"/>
        <v>5124497.9810310183</v>
      </c>
      <c r="S789" s="87">
        <v>376348000</v>
      </c>
      <c r="T789" s="87">
        <f t="shared" si="25"/>
        <v>8996497.3594237529</v>
      </c>
      <c r="U789" s="87"/>
      <c r="V789" s="115" t="s">
        <v>1257</v>
      </c>
      <c r="W789" s="115" t="s">
        <v>1257</v>
      </c>
      <c r="X789" s="115" t="s">
        <v>772</v>
      </c>
    </row>
    <row r="790" spans="1:24">
      <c r="A790" s="157"/>
      <c r="B790" s="157">
        <v>30</v>
      </c>
      <c r="C790" s="82">
        <v>1</v>
      </c>
      <c r="D790" s="157">
        <v>6</v>
      </c>
      <c r="E790" s="157"/>
      <c r="F790" s="83" t="s">
        <v>3324</v>
      </c>
      <c r="G790" s="83">
        <v>5</v>
      </c>
      <c r="H790" s="86">
        <v>41.61</v>
      </c>
      <c r="I790" s="86">
        <v>63.99</v>
      </c>
      <c r="J790" s="86">
        <v>61.76</v>
      </c>
      <c r="K790" s="86"/>
      <c r="L790" s="117">
        <v>166.42</v>
      </c>
      <c r="M790" s="117">
        <v>292.17</v>
      </c>
      <c r="N790" s="87">
        <v>4802049.7519699428</v>
      </c>
      <c r="O790" s="87">
        <v>424412000</v>
      </c>
      <c r="P790" s="87">
        <v>149719000</v>
      </c>
      <c r="Q790" s="87">
        <v>274693000</v>
      </c>
      <c r="R790" s="87">
        <f t="shared" si="24"/>
        <v>4802049.751969941</v>
      </c>
      <c r="S790" s="87">
        <v>424412000</v>
      </c>
      <c r="T790" s="87">
        <f t="shared" si="25"/>
        <v>8430566.4946103711</v>
      </c>
      <c r="U790" s="87"/>
      <c r="V790" s="115" t="s">
        <v>1257</v>
      </c>
      <c r="W790" s="115" t="s">
        <v>1257</v>
      </c>
      <c r="X790" s="115" t="s">
        <v>772</v>
      </c>
    </row>
    <row r="791" spans="1:24">
      <c r="A791" s="157"/>
      <c r="B791" s="157">
        <v>30</v>
      </c>
      <c r="C791" s="82">
        <v>1</v>
      </c>
      <c r="D791" s="157">
        <v>6</v>
      </c>
      <c r="E791" s="157"/>
      <c r="F791" s="83" t="s">
        <v>3325</v>
      </c>
      <c r="G791" s="83">
        <v>5</v>
      </c>
      <c r="H791" s="86">
        <v>39.79</v>
      </c>
      <c r="I791" s="86">
        <v>61.2</v>
      </c>
      <c r="J791" s="86">
        <v>59.07</v>
      </c>
      <c r="K791" s="86"/>
      <c r="L791" s="117">
        <v>159.16999999999999</v>
      </c>
      <c r="M791" s="117">
        <v>279.44</v>
      </c>
      <c r="N791" s="87">
        <v>4754491.2729828022</v>
      </c>
      <c r="O791" s="87">
        <v>401900000</v>
      </c>
      <c r="P791" s="87">
        <v>141777000</v>
      </c>
      <c r="Q791" s="87">
        <v>260123000</v>
      </c>
      <c r="R791" s="87">
        <f t="shared" si="24"/>
        <v>4754491.2729828022</v>
      </c>
      <c r="S791" s="87">
        <v>401900000</v>
      </c>
      <c r="T791" s="87">
        <f t="shared" si="25"/>
        <v>8347019.1702099284</v>
      </c>
      <c r="U791" s="87"/>
      <c r="V791" s="115" t="s">
        <v>1257</v>
      </c>
      <c r="W791" s="115" t="s">
        <v>1257</v>
      </c>
      <c r="X791" s="115" t="s">
        <v>772</v>
      </c>
    </row>
    <row r="792" spans="1:24">
      <c r="A792" s="157"/>
      <c r="B792" s="157">
        <v>30</v>
      </c>
      <c r="C792" s="82">
        <v>1</v>
      </c>
      <c r="D792" s="157">
        <v>6</v>
      </c>
      <c r="E792" s="157"/>
      <c r="F792" s="83" t="s">
        <v>3326</v>
      </c>
      <c r="G792" s="83">
        <v>5</v>
      </c>
      <c r="H792" s="86">
        <v>39.79</v>
      </c>
      <c r="I792" s="86">
        <v>61.2</v>
      </c>
      <c r="J792" s="86">
        <v>59.07</v>
      </c>
      <c r="K792" s="86"/>
      <c r="L792" s="117">
        <v>159.16999999999999</v>
      </c>
      <c r="M792" s="117">
        <v>279.44</v>
      </c>
      <c r="N792" s="87">
        <v>4754491.2729828022</v>
      </c>
      <c r="O792" s="87">
        <v>401900000</v>
      </c>
      <c r="P792" s="87">
        <v>141777000</v>
      </c>
      <c r="Q792" s="87">
        <v>260123000</v>
      </c>
      <c r="R792" s="87">
        <f t="shared" si="24"/>
        <v>4754491.2729828022</v>
      </c>
      <c r="S792" s="87">
        <v>401900000</v>
      </c>
      <c r="T792" s="87">
        <f t="shared" si="25"/>
        <v>8347019.1702099284</v>
      </c>
      <c r="U792" s="87"/>
      <c r="V792" s="115" t="s">
        <v>1257</v>
      </c>
      <c r="W792" s="115" t="s">
        <v>1257</v>
      </c>
      <c r="X792" s="115" t="s">
        <v>772</v>
      </c>
    </row>
    <row r="793" spans="1:24">
      <c r="A793" s="157"/>
      <c r="B793" s="157">
        <v>30</v>
      </c>
      <c r="C793" s="82">
        <v>1</v>
      </c>
      <c r="D793" s="157">
        <v>6</v>
      </c>
      <c r="E793" s="157"/>
      <c r="F793" s="83" t="s">
        <v>3327</v>
      </c>
      <c r="G793" s="83">
        <v>5</v>
      </c>
      <c r="H793" s="86">
        <v>41.1</v>
      </c>
      <c r="I793" s="86">
        <v>63.21</v>
      </c>
      <c r="J793" s="86">
        <v>61.01</v>
      </c>
      <c r="K793" s="86"/>
      <c r="L793" s="117">
        <v>164.39</v>
      </c>
      <c r="M793" s="117">
        <v>288.61</v>
      </c>
      <c r="N793" s="87">
        <v>4754495.8293971596</v>
      </c>
      <c r="O793" s="87">
        <v>415089000</v>
      </c>
      <c r="P793" s="87">
        <v>146430000</v>
      </c>
      <c r="Q793" s="87">
        <v>268659000</v>
      </c>
      <c r="R793" s="87">
        <f t="shared" si="24"/>
        <v>4754495.8293971587</v>
      </c>
      <c r="S793" s="87">
        <v>415089000</v>
      </c>
      <c r="T793" s="87">
        <f t="shared" si="25"/>
        <v>8347192.9029887114</v>
      </c>
      <c r="U793" s="87"/>
      <c r="V793" s="115" t="s">
        <v>1257</v>
      </c>
      <c r="W793" s="115" t="s">
        <v>1257</v>
      </c>
      <c r="X793" s="115" t="s">
        <v>772</v>
      </c>
    </row>
    <row r="794" spans="1:24">
      <c r="A794" s="157"/>
      <c r="B794" s="157">
        <v>30</v>
      </c>
      <c r="C794" s="82">
        <v>1</v>
      </c>
      <c r="D794" s="157">
        <v>6</v>
      </c>
      <c r="E794" s="157"/>
      <c r="F794" s="83" t="s">
        <v>3328</v>
      </c>
      <c r="G794" s="83">
        <v>5</v>
      </c>
      <c r="H794" s="86">
        <v>20.92</v>
      </c>
      <c r="I794" s="86">
        <v>32.17</v>
      </c>
      <c r="J794" s="86">
        <v>31.05</v>
      </c>
      <c r="K794" s="86"/>
      <c r="L794" s="117">
        <v>83.66</v>
      </c>
      <c r="M794" s="117">
        <v>146.88</v>
      </c>
      <c r="N794" s="87">
        <v>4850532.9588217288</v>
      </c>
      <c r="O794" s="87">
        <v>215515000</v>
      </c>
      <c r="P794" s="87">
        <v>76027000</v>
      </c>
      <c r="Q794" s="87">
        <v>139488000</v>
      </c>
      <c r="R794" s="87">
        <f t="shared" si="24"/>
        <v>4850532.9588217288</v>
      </c>
      <c r="S794" s="87">
        <v>215515000</v>
      </c>
      <c r="T794" s="87">
        <f t="shared" si="25"/>
        <v>8515972.7586867753</v>
      </c>
      <c r="U794" s="87"/>
      <c r="V794" s="115" t="s">
        <v>1257</v>
      </c>
      <c r="W794" s="115" t="s">
        <v>1257</v>
      </c>
      <c r="X794" s="115" t="s">
        <v>772</v>
      </c>
    </row>
    <row r="795" spans="1:24">
      <c r="A795" s="157"/>
      <c r="B795" s="157">
        <v>30</v>
      </c>
      <c r="C795" s="82">
        <v>1</v>
      </c>
      <c r="D795" s="157">
        <v>6</v>
      </c>
      <c r="E795" s="157"/>
      <c r="F795" s="83" t="s">
        <v>3329</v>
      </c>
      <c r="G795" s="83">
        <v>5</v>
      </c>
      <c r="H795" s="86">
        <v>41.61</v>
      </c>
      <c r="I795" s="86">
        <v>63.99</v>
      </c>
      <c r="J795" s="86">
        <v>61.76</v>
      </c>
      <c r="K795" s="86"/>
      <c r="L795" s="117">
        <v>166.42</v>
      </c>
      <c r="M795" s="117">
        <v>292.17</v>
      </c>
      <c r="N795" s="87">
        <v>5125239.8340488411</v>
      </c>
      <c r="O795" s="87">
        <v>452976000</v>
      </c>
      <c r="P795" s="87">
        <v>159795000</v>
      </c>
      <c r="Q795" s="87">
        <v>293181000</v>
      </c>
      <c r="R795" s="87">
        <f t="shared" si="24"/>
        <v>5125239.8340488393</v>
      </c>
      <c r="S795" s="87">
        <v>452976000</v>
      </c>
      <c r="T795" s="87">
        <f t="shared" si="25"/>
        <v>8997964.9219688121</v>
      </c>
      <c r="U795" s="87"/>
      <c r="V795" s="115" t="s">
        <v>1257</v>
      </c>
      <c r="W795" s="115" t="s">
        <v>1257</v>
      </c>
      <c r="X795" s="115" t="s">
        <v>772</v>
      </c>
    </row>
    <row r="796" spans="1:24">
      <c r="A796" s="157"/>
      <c r="B796" s="157">
        <v>30</v>
      </c>
      <c r="C796" s="82">
        <v>1</v>
      </c>
      <c r="D796" s="157">
        <v>6</v>
      </c>
      <c r="E796" s="157"/>
      <c r="F796" s="83" t="s">
        <v>3330</v>
      </c>
      <c r="G796" s="83">
        <v>5</v>
      </c>
      <c r="H796" s="86">
        <v>39.79</v>
      </c>
      <c r="I796" s="86">
        <v>61.2</v>
      </c>
      <c r="J796" s="86">
        <v>59.07</v>
      </c>
      <c r="K796" s="86"/>
      <c r="L796" s="117">
        <v>159.16999999999999</v>
      </c>
      <c r="M796" s="117">
        <v>279.44</v>
      </c>
      <c r="N796" s="87">
        <v>5074493.7336301887</v>
      </c>
      <c r="O796" s="87">
        <v>428950000</v>
      </c>
      <c r="P796" s="87">
        <v>151320000</v>
      </c>
      <c r="Q796" s="87">
        <v>277630000</v>
      </c>
      <c r="R796" s="87">
        <f t="shared" si="24"/>
        <v>5074493.7336301887</v>
      </c>
      <c r="S796" s="87">
        <v>428950000</v>
      </c>
      <c r="T796" s="87">
        <f t="shared" si="25"/>
        <v>8908817.7981128357</v>
      </c>
      <c r="U796" s="87"/>
      <c r="V796" s="115" t="s">
        <v>1257</v>
      </c>
      <c r="W796" s="115" t="s">
        <v>1257</v>
      </c>
      <c r="X796" s="115" t="s">
        <v>772</v>
      </c>
    </row>
    <row r="797" spans="1:24">
      <c r="A797" s="157"/>
      <c r="B797" s="157">
        <v>30</v>
      </c>
      <c r="C797" s="82">
        <v>1</v>
      </c>
      <c r="D797" s="157">
        <v>6</v>
      </c>
      <c r="E797" s="157"/>
      <c r="F797" s="83" t="s">
        <v>3331</v>
      </c>
      <c r="G797" s="83">
        <v>5</v>
      </c>
      <c r="H797" s="86">
        <v>39.79</v>
      </c>
      <c r="I797" s="86">
        <v>61.2</v>
      </c>
      <c r="J797" s="86">
        <v>59.07</v>
      </c>
      <c r="K797" s="86"/>
      <c r="L797" s="117">
        <v>159.16999999999999</v>
      </c>
      <c r="M797" s="117">
        <v>279.44</v>
      </c>
      <c r="N797" s="87">
        <v>5074493.7336301887</v>
      </c>
      <c r="O797" s="87">
        <v>428950000</v>
      </c>
      <c r="P797" s="87">
        <v>151320000</v>
      </c>
      <c r="Q797" s="87">
        <v>277630000</v>
      </c>
      <c r="R797" s="87">
        <f t="shared" si="24"/>
        <v>5074493.7336301887</v>
      </c>
      <c r="S797" s="87">
        <v>428950000</v>
      </c>
      <c r="T797" s="87">
        <f t="shared" si="25"/>
        <v>8908817.7981128357</v>
      </c>
      <c r="U797" s="87"/>
      <c r="V797" s="115" t="s">
        <v>1257</v>
      </c>
      <c r="W797" s="115" t="s">
        <v>1257</v>
      </c>
      <c r="X797" s="115" t="s">
        <v>772</v>
      </c>
    </row>
    <row r="798" spans="1:24">
      <c r="A798" s="157"/>
      <c r="B798" s="157">
        <v>30</v>
      </c>
      <c r="C798" s="82">
        <v>1</v>
      </c>
      <c r="D798" s="157">
        <v>6</v>
      </c>
      <c r="E798" s="157"/>
      <c r="F798" s="83" t="s">
        <v>3332</v>
      </c>
      <c r="G798" s="83">
        <v>5</v>
      </c>
      <c r="H798" s="86">
        <v>41.1</v>
      </c>
      <c r="I798" s="86">
        <v>63.21</v>
      </c>
      <c r="J798" s="86">
        <v>61.01</v>
      </c>
      <c r="K798" s="86"/>
      <c r="L798" s="117">
        <v>164.39</v>
      </c>
      <c r="M798" s="117">
        <v>288.61</v>
      </c>
      <c r="N798" s="87">
        <v>5074490.6979334699</v>
      </c>
      <c r="O798" s="87">
        <v>443026000</v>
      </c>
      <c r="P798" s="87">
        <v>156285000</v>
      </c>
      <c r="Q798" s="87">
        <v>286741000</v>
      </c>
      <c r="R798" s="87">
        <f t="shared" si="24"/>
        <v>5074490.697933469</v>
      </c>
      <c r="S798" s="87">
        <v>443026000</v>
      </c>
      <c r="T798" s="87">
        <f t="shared" si="25"/>
        <v>8908989.3565945532</v>
      </c>
      <c r="U798" s="87"/>
      <c r="V798" s="115" t="s">
        <v>1257</v>
      </c>
      <c r="W798" s="115" t="s">
        <v>1257</v>
      </c>
      <c r="X798" s="115" t="s">
        <v>772</v>
      </c>
    </row>
    <row r="799" spans="1:24">
      <c r="A799" s="157"/>
      <c r="B799" s="157">
        <v>30</v>
      </c>
      <c r="C799" s="82">
        <v>1</v>
      </c>
      <c r="D799" s="157">
        <v>6</v>
      </c>
      <c r="E799" s="157"/>
      <c r="F799" s="83" t="s">
        <v>3333</v>
      </c>
      <c r="G799" s="83">
        <v>5</v>
      </c>
      <c r="H799" s="86">
        <v>34.57</v>
      </c>
      <c r="I799" s="86">
        <v>53.17</v>
      </c>
      <c r="J799" s="86">
        <v>51.32</v>
      </c>
      <c r="K799" s="86"/>
      <c r="L799" s="117">
        <v>138.29</v>
      </c>
      <c r="M799" s="117">
        <v>242.78</v>
      </c>
      <c r="N799" s="87">
        <v>4949990.4344919296</v>
      </c>
      <c r="O799" s="87">
        <v>363532000</v>
      </c>
      <c r="P799" s="87">
        <v>128242000</v>
      </c>
      <c r="Q799" s="87">
        <v>235290000</v>
      </c>
      <c r="R799" s="87">
        <f t="shared" si="24"/>
        <v>4949990.4344919287</v>
      </c>
      <c r="S799" s="87">
        <v>363532000</v>
      </c>
      <c r="T799" s="87">
        <f t="shared" si="25"/>
        <v>8690134.3386069164</v>
      </c>
      <c r="U799" s="87"/>
      <c r="V799" s="115" t="s">
        <v>1257</v>
      </c>
      <c r="W799" s="115" t="s">
        <v>1257</v>
      </c>
      <c r="X799" s="115" t="s">
        <v>772</v>
      </c>
    </row>
    <row r="800" spans="1:24">
      <c r="A800" s="157"/>
      <c r="B800" s="157">
        <v>30</v>
      </c>
      <c r="C800" s="82">
        <v>1</v>
      </c>
      <c r="D800" s="157">
        <v>6</v>
      </c>
      <c r="E800" s="157"/>
      <c r="F800" s="83" t="s">
        <v>3334</v>
      </c>
      <c r="G800" s="83">
        <v>5</v>
      </c>
      <c r="H800" s="86">
        <v>33.4</v>
      </c>
      <c r="I800" s="86">
        <v>51.37</v>
      </c>
      <c r="J800" s="86">
        <v>49.58</v>
      </c>
      <c r="K800" s="86"/>
      <c r="L800" s="117">
        <v>133.61000000000001</v>
      </c>
      <c r="M800" s="117">
        <v>234.56</v>
      </c>
      <c r="N800" s="87">
        <v>4949996.0538035706</v>
      </c>
      <c r="O800" s="87">
        <v>351224000</v>
      </c>
      <c r="P800" s="87">
        <v>123901000</v>
      </c>
      <c r="Q800" s="87">
        <v>227323000</v>
      </c>
      <c r="R800" s="87">
        <f t="shared" si="24"/>
        <v>4949996.0538035706</v>
      </c>
      <c r="S800" s="87">
        <v>351224000</v>
      </c>
      <c r="T800" s="87">
        <f t="shared" si="25"/>
        <v>8690001.3051430676</v>
      </c>
      <c r="U800" s="87"/>
      <c r="V800" s="115" t="s">
        <v>1257</v>
      </c>
      <c r="W800" s="115" t="s">
        <v>1257</v>
      </c>
      <c r="X800" s="115" t="s">
        <v>772</v>
      </c>
    </row>
    <row r="801" spans="1:24">
      <c r="A801" s="157"/>
      <c r="B801" s="157">
        <v>30</v>
      </c>
      <c r="C801" s="82">
        <v>1</v>
      </c>
      <c r="D801" s="157">
        <v>6</v>
      </c>
      <c r="E801" s="157"/>
      <c r="F801" s="83" t="s">
        <v>3335</v>
      </c>
      <c r="G801" s="83">
        <v>5</v>
      </c>
      <c r="H801" s="86">
        <v>31.06</v>
      </c>
      <c r="I801" s="86">
        <v>47.77</v>
      </c>
      <c r="J801" s="86">
        <v>46.11</v>
      </c>
      <c r="K801" s="86"/>
      <c r="L801" s="117">
        <v>124.25</v>
      </c>
      <c r="M801" s="117">
        <v>218.13</v>
      </c>
      <c r="N801" s="87">
        <v>4949993.8053469518</v>
      </c>
      <c r="O801" s="87">
        <v>326622000</v>
      </c>
      <c r="P801" s="87">
        <v>115222000</v>
      </c>
      <c r="Q801" s="87">
        <v>211400000</v>
      </c>
      <c r="R801" s="87">
        <f t="shared" si="24"/>
        <v>4949993.8053469518</v>
      </c>
      <c r="S801" s="87">
        <v>326622000</v>
      </c>
      <c r="T801" s="87">
        <f t="shared" si="25"/>
        <v>8690077.6560187563</v>
      </c>
      <c r="U801" s="87"/>
      <c r="V801" s="115" t="s">
        <v>1257</v>
      </c>
      <c r="W801" s="115" t="s">
        <v>1257</v>
      </c>
      <c r="X801" s="115" t="s">
        <v>772</v>
      </c>
    </row>
    <row r="802" spans="1:24">
      <c r="A802" s="157"/>
      <c r="B802" s="157">
        <v>30</v>
      </c>
      <c r="C802" s="82">
        <v>1</v>
      </c>
      <c r="D802" s="157">
        <v>6</v>
      </c>
      <c r="E802" s="157"/>
      <c r="F802" s="83" t="s">
        <v>3336</v>
      </c>
      <c r="G802" s="83">
        <v>5</v>
      </c>
      <c r="H802" s="86">
        <v>31.06</v>
      </c>
      <c r="I802" s="86">
        <v>47.77</v>
      </c>
      <c r="J802" s="86">
        <v>46.11</v>
      </c>
      <c r="K802" s="86"/>
      <c r="L802" s="117">
        <v>124.25</v>
      </c>
      <c r="M802" s="117">
        <v>218.13</v>
      </c>
      <c r="N802" s="87">
        <v>4949993.8053469518</v>
      </c>
      <c r="O802" s="87">
        <v>326622000</v>
      </c>
      <c r="P802" s="87">
        <v>115222000</v>
      </c>
      <c r="Q802" s="87">
        <v>211400000</v>
      </c>
      <c r="R802" s="87">
        <f t="shared" si="24"/>
        <v>4949993.8053469518</v>
      </c>
      <c r="S802" s="87">
        <v>326622000</v>
      </c>
      <c r="T802" s="87">
        <f t="shared" si="25"/>
        <v>8690077.6560187563</v>
      </c>
      <c r="U802" s="87"/>
      <c r="V802" s="115" t="s">
        <v>1257</v>
      </c>
      <c r="W802" s="115" t="s">
        <v>1257</v>
      </c>
      <c r="X802" s="115" t="s">
        <v>772</v>
      </c>
    </row>
    <row r="803" spans="1:24">
      <c r="A803" s="157"/>
      <c r="B803" s="157">
        <v>30</v>
      </c>
      <c r="C803" s="82">
        <v>1</v>
      </c>
      <c r="D803" s="157">
        <v>6</v>
      </c>
      <c r="E803" s="157"/>
      <c r="F803" s="83" t="s">
        <v>3337</v>
      </c>
      <c r="G803" s="83">
        <v>5</v>
      </c>
      <c r="H803" s="86">
        <v>33.4</v>
      </c>
      <c r="I803" s="86">
        <v>51.37</v>
      </c>
      <c r="J803" s="86">
        <v>49.58</v>
      </c>
      <c r="K803" s="86"/>
      <c r="L803" s="117">
        <v>133.61000000000001</v>
      </c>
      <c r="M803" s="117">
        <v>234.56</v>
      </c>
      <c r="N803" s="87">
        <v>4949996.0538035706</v>
      </c>
      <c r="O803" s="87">
        <v>351224000</v>
      </c>
      <c r="P803" s="87">
        <v>123901000</v>
      </c>
      <c r="Q803" s="87">
        <v>227323000</v>
      </c>
      <c r="R803" s="87">
        <f t="shared" si="24"/>
        <v>4949996.0538035706</v>
      </c>
      <c r="S803" s="87">
        <v>351224000</v>
      </c>
      <c r="T803" s="87">
        <f t="shared" si="25"/>
        <v>8690001.3051430676</v>
      </c>
      <c r="U803" s="87"/>
      <c r="V803" s="115" t="s">
        <v>1257</v>
      </c>
      <c r="W803" s="115" t="s">
        <v>1257</v>
      </c>
      <c r="X803" s="115" t="s">
        <v>772</v>
      </c>
    </row>
    <row r="804" spans="1:24">
      <c r="A804" s="157"/>
      <c r="B804" s="157">
        <v>30</v>
      </c>
      <c r="C804" s="82">
        <v>1</v>
      </c>
      <c r="D804" s="157">
        <v>6</v>
      </c>
      <c r="E804" s="157"/>
      <c r="F804" s="83" t="s">
        <v>3338</v>
      </c>
      <c r="G804" s="83">
        <v>5</v>
      </c>
      <c r="H804" s="86">
        <v>34.57</v>
      </c>
      <c r="I804" s="86">
        <v>53.17</v>
      </c>
      <c r="J804" s="86">
        <v>51.32</v>
      </c>
      <c r="K804" s="86"/>
      <c r="L804" s="117">
        <v>138.29</v>
      </c>
      <c r="M804" s="117">
        <v>242.78</v>
      </c>
      <c r="N804" s="87">
        <v>4949990.4344919296</v>
      </c>
      <c r="O804" s="87">
        <v>363532000</v>
      </c>
      <c r="P804" s="87">
        <v>128242000</v>
      </c>
      <c r="Q804" s="87">
        <v>235290000</v>
      </c>
      <c r="R804" s="87">
        <f t="shared" si="24"/>
        <v>4949990.4344919287</v>
      </c>
      <c r="S804" s="87">
        <v>363532000</v>
      </c>
      <c r="T804" s="87">
        <f t="shared" si="25"/>
        <v>8690134.3386069164</v>
      </c>
      <c r="U804" s="87"/>
      <c r="V804" s="115" t="s">
        <v>1257</v>
      </c>
      <c r="W804" s="115" t="s">
        <v>1257</v>
      </c>
      <c r="X804" s="115" t="s">
        <v>772</v>
      </c>
    </row>
    <row r="805" spans="1:24">
      <c r="A805" s="157"/>
      <c r="B805" s="157">
        <v>30</v>
      </c>
      <c r="C805" s="82">
        <v>1</v>
      </c>
      <c r="D805" s="157">
        <v>7</v>
      </c>
      <c r="E805" s="157"/>
      <c r="F805" s="83" t="s">
        <v>3339</v>
      </c>
      <c r="G805" s="83">
        <v>5</v>
      </c>
      <c r="H805" s="86">
        <v>41.61</v>
      </c>
      <c r="I805" s="86">
        <v>63.99</v>
      </c>
      <c r="J805" s="86">
        <v>61.76</v>
      </c>
      <c r="K805" s="86"/>
      <c r="L805" s="117">
        <v>166.42</v>
      </c>
      <c r="M805" s="117">
        <v>292.17</v>
      </c>
      <c r="N805" s="87">
        <v>4947544.1247977177</v>
      </c>
      <c r="O805" s="87">
        <v>437271000</v>
      </c>
      <c r="P805" s="87">
        <v>154255000</v>
      </c>
      <c r="Q805" s="87">
        <v>283016000</v>
      </c>
      <c r="R805" s="87">
        <f t="shared" si="24"/>
        <v>4947544.1247977158</v>
      </c>
      <c r="S805" s="87">
        <v>437271000</v>
      </c>
      <c r="T805" s="87">
        <f t="shared" si="25"/>
        <v>8685999.0802917257</v>
      </c>
      <c r="U805" s="87"/>
      <c r="V805" s="115" t="s">
        <v>1257</v>
      </c>
      <c r="W805" s="115" t="s">
        <v>1257</v>
      </c>
      <c r="X805" s="115" t="s">
        <v>772</v>
      </c>
    </row>
    <row r="806" spans="1:24">
      <c r="A806" s="157"/>
      <c r="B806" s="157">
        <v>30</v>
      </c>
      <c r="C806" s="82">
        <v>1</v>
      </c>
      <c r="D806" s="157">
        <v>7</v>
      </c>
      <c r="E806" s="157"/>
      <c r="F806" s="83" t="s">
        <v>3340</v>
      </c>
      <c r="G806" s="83">
        <v>5</v>
      </c>
      <c r="H806" s="86">
        <v>39.79</v>
      </c>
      <c r="I806" s="86">
        <v>61.2</v>
      </c>
      <c r="J806" s="86">
        <v>59.07</v>
      </c>
      <c r="K806" s="86"/>
      <c r="L806" s="117">
        <v>159.16999999999999</v>
      </c>
      <c r="M806" s="117">
        <v>279.44</v>
      </c>
      <c r="N806" s="87">
        <v>4898545.6154339379</v>
      </c>
      <c r="O806" s="87">
        <v>414077000</v>
      </c>
      <c r="P806" s="87">
        <v>146073000</v>
      </c>
      <c r="Q806" s="87">
        <v>268004000</v>
      </c>
      <c r="R806" s="87">
        <f t="shared" si="24"/>
        <v>4898545.6154339379</v>
      </c>
      <c r="S806" s="87">
        <v>414077000</v>
      </c>
      <c r="T806" s="87">
        <f t="shared" si="25"/>
        <v>8599922.0127967559</v>
      </c>
      <c r="U806" s="87"/>
      <c r="V806" s="115" t="s">
        <v>1257</v>
      </c>
      <c r="W806" s="115" t="s">
        <v>1257</v>
      </c>
      <c r="X806" s="115" t="s">
        <v>772</v>
      </c>
    </row>
    <row r="807" spans="1:24">
      <c r="A807" s="157"/>
      <c r="B807" s="157">
        <v>30</v>
      </c>
      <c r="C807" s="82">
        <v>1</v>
      </c>
      <c r="D807" s="157">
        <v>7</v>
      </c>
      <c r="E807" s="157"/>
      <c r="F807" s="83" t="s">
        <v>3341</v>
      </c>
      <c r="G807" s="83">
        <v>5</v>
      </c>
      <c r="H807" s="86">
        <v>39.79</v>
      </c>
      <c r="I807" s="86">
        <v>61.2</v>
      </c>
      <c r="J807" s="86">
        <v>59.07</v>
      </c>
      <c r="K807" s="86"/>
      <c r="L807" s="117">
        <v>159.16999999999999</v>
      </c>
      <c r="M807" s="117">
        <v>279.44</v>
      </c>
      <c r="N807" s="87">
        <v>4898545.6154339379</v>
      </c>
      <c r="O807" s="87">
        <v>414077000</v>
      </c>
      <c r="P807" s="87">
        <v>146073000</v>
      </c>
      <c r="Q807" s="87">
        <v>268004000</v>
      </c>
      <c r="R807" s="87">
        <f t="shared" si="24"/>
        <v>4898545.6154339379</v>
      </c>
      <c r="S807" s="87">
        <v>414077000</v>
      </c>
      <c r="T807" s="87">
        <f t="shared" si="25"/>
        <v>8599922.0127967559</v>
      </c>
      <c r="U807" s="87"/>
      <c r="V807" s="115" t="s">
        <v>1257</v>
      </c>
      <c r="W807" s="115" t="s">
        <v>1257</v>
      </c>
      <c r="X807" s="115" t="s">
        <v>772</v>
      </c>
    </row>
    <row r="808" spans="1:24">
      <c r="A808" s="157"/>
      <c r="B808" s="157">
        <v>30</v>
      </c>
      <c r="C808" s="82">
        <v>1</v>
      </c>
      <c r="D808" s="157">
        <v>7</v>
      </c>
      <c r="E808" s="157"/>
      <c r="F808" s="83" t="s">
        <v>3342</v>
      </c>
      <c r="G808" s="83">
        <v>5</v>
      </c>
      <c r="H808" s="86">
        <v>41.1</v>
      </c>
      <c r="I808" s="86">
        <v>63.21</v>
      </c>
      <c r="J808" s="86">
        <v>61.01</v>
      </c>
      <c r="K808" s="86"/>
      <c r="L808" s="117">
        <v>164.39</v>
      </c>
      <c r="M808" s="117">
        <v>288.61</v>
      </c>
      <c r="N808" s="87">
        <v>4898543.3458345952</v>
      </c>
      <c r="O808" s="87">
        <v>427665000</v>
      </c>
      <c r="P808" s="87">
        <v>150867000</v>
      </c>
      <c r="Q808" s="87">
        <v>276798000</v>
      </c>
      <c r="R808" s="87">
        <f t="shared" si="24"/>
        <v>4898543.3458345942</v>
      </c>
      <c r="S808" s="87">
        <v>427665000</v>
      </c>
      <c r="T808" s="87">
        <f t="shared" si="25"/>
        <v>8600088.7830240428</v>
      </c>
      <c r="U808" s="87"/>
      <c r="V808" s="115" t="s">
        <v>1257</v>
      </c>
      <c r="W808" s="115" t="s">
        <v>1257</v>
      </c>
      <c r="X808" s="115" t="s">
        <v>772</v>
      </c>
    </row>
    <row r="809" spans="1:24">
      <c r="A809" s="157"/>
      <c r="B809" s="157">
        <v>30</v>
      </c>
      <c r="C809" s="82">
        <v>1</v>
      </c>
      <c r="D809" s="157">
        <v>7</v>
      </c>
      <c r="E809" s="157"/>
      <c r="F809" s="83" t="s">
        <v>3343</v>
      </c>
      <c r="G809" s="83">
        <v>5</v>
      </c>
      <c r="H809" s="86">
        <v>20.92</v>
      </c>
      <c r="I809" s="86">
        <v>32.17</v>
      </c>
      <c r="J809" s="86">
        <v>31.05</v>
      </c>
      <c r="K809" s="86"/>
      <c r="L809" s="117">
        <v>83.66</v>
      </c>
      <c r="M809" s="117">
        <v>146.88</v>
      </c>
      <c r="N809" s="87">
        <v>4997546.7689371435</v>
      </c>
      <c r="O809" s="87">
        <v>222047000</v>
      </c>
      <c r="P809" s="87">
        <v>78331000</v>
      </c>
      <c r="Q809" s="87">
        <v>143716000</v>
      </c>
      <c r="R809" s="87">
        <f t="shared" si="24"/>
        <v>4997546.7689371435</v>
      </c>
      <c r="S809" s="87">
        <v>222047000</v>
      </c>
      <c r="T809" s="87">
        <f t="shared" si="25"/>
        <v>8774081.6330562718</v>
      </c>
      <c r="U809" s="87"/>
      <c r="V809" s="115" t="s">
        <v>1257</v>
      </c>
      <c r="W809" s="115" t="s">
        <v>1257</v>
      </c>
      <c r="X809" s="115" t="s">
        <v>772</v>
      </c>
    </row>
    <row r="810" spans="1:24">
      <c r="A810" s="157"/>
      <c r="B810" s="157">
        <v>30</v>
      </c>
      <c r="C810" s="82">
        <v>1</v>
      </c>
      <c r="D810" s="157">
        <v>7</v>
      </c>
      <c r="E810" s="157"/>
      <c r="F810" s="83" t="s">
        <v>3344</v>
      </c>
      <c r="G810" s="83">
        <v>5</v>
      </c>
      <c r="H810" s="86">
        <v>41.61</v>
      </c>
      <c r="I810" s="86">
        <v>63.99</v>
      </c>
      <c r="J810" s="86">
        <v>61.76</v>
      </c>
      <c r="K810" s="86"/>
      <c r="L810" s="117">
        <v>166.42</v>
      </c>
      <c r="M810" s="117">
        <v>292.17</v>
      </c>
      <c r="N810" s="87">
        <v>5280543.96045323</v>
      </c>
      <c r="O810" s="87">
        <v>466702000</v>
      </c>
      <c r="P810" s="87">
        <v>164638000</v>
      </c>
      <c r="Q810" s="87">
        <v>302064000</v>
      </c>
      <c r="R810" s="87">
        <f t="shared" si="24"/>
        <v>5280543.9604532281</v>
      </c>
      <c r="S810" s="87">
        <v>466702000</v>
      </c>
      <c r="T810" s="87">
        <f t="shared" si="25"/>
        <v>9270619.6906959508</v>
      </c>
      <c r="U810" s="87"/>
      <c r="V810" s="115" t="s">
        <v>1257</v>
      </c>
      <c r="W810" s="115" t="s">
        <v>1257</v>
      </c>
      <c r="X810" s="115" t="s">
        <v>772</v>
      </c>
    </row>
    <row r="811" spans="1:24">
      <c r="A811" s="157"/>
      <c r="B811" s="157">
        <v>30</v>
      </c>
      <c r="C811" s="82">
        <v>1</v>
      </c>
      <c r="D811" s="157">
        <v>7</v>
      </c>
      <c r="E811" s="157"/>
      <c r="F811" s="83" t="s">
        <v>3345</v>
      </c>
      <c r="G811" s="83">
        <v>5</v>
      </c>
      <c r="H811" s="86">
        <v>39.79</v>
      </c>
      <c r="I811" s="86">
        <v>61.2</v>
      </c>
      <c r="J811" s="86">
        <v>59.07</v>
      </c>
      <c r="K811" s="86"/>
      <c r="L811" s="117">
        <v>159.16999999999999</v>
      </c>
      <c r="M811" s="117">
        <v>279.44</v>
      </c>
      <c r="N811" s="87">
        <v>5228296.0253446689</v>
      </c>
      <c r="O811" s="87">
        <v>441951000</v>
      </c>
      <c r="P811" s="87">
        <v>155906000</v>
      </c>
      <c r="Q811" s="87">
        <v>286045000</v>
      </c>
      <c r="R811" s="87">
        <f t="shared" si="24"/>
        <v>5228296.0253446689</v>
      </c>
      <c r="S811" s="87">
        <v>441951000</v>
      </c>
      <c r="T811" s="87">
        <f t="shared" si="25"/>
        <v>9178834.2107326407</v>
      </c>
      <c r="U811" s="87"/>
      <c r="V811" s="115" t="s">
        <v>1257</v>
      </c>
      <c r="W811" s="115" t="s">
        <v>1257</v>
      </c>
      <c r="X811" s="115" t="s">
        <v>772</v>
      </c>
    </row>
    <row r="812" spans="1:24">
      <c r="A812" s="157"/>
      <c r="B812" s="157">
        <v>30</v>
      </c>
      <c r="C812" s="82">
        <v>1</v>
      </c>
      <c r="D812" s="157">
        <v>7</v>
      </c>
      <c r="E812" s="157"/>
      <c r="F812" s="83" t="s">
        <v>3346</v>
      </c>
      <c r="G812" s="83">
        <v>5</v>
      </c>
      <c r="H812" s="86">
        <v>39.79</v>
      </c>
      <c r="I812" s="86">
        <v>61.2</v>
      </c>
      <c r="J812" s="86">
        <v>59.07</v>
      </c>
      <c r="K812" s="86"/>
      <c r="L812" s="117">
        <v>159.16999999999999</v>
      </c>
      <c r="M812" s="117">
        <v>279.44</v>
      </c>
      <c r="N812" s="87">
        <v>5228296.0253446689</v>
      </c>
      <c r="O812" s="87">
        <v>441951000</v>
      </c>
      <c r="P812" s="87">
        <v>155906000</v>
      </c>
      <c r="Q812" s="87">
        <v>286045000</v>
      </c>
      <c r="R812" s="87">
        <f t="shared" si="24"/>
        <v>5228296.0253446689</v>
      </c>
      <c r="S812" s="87">
        <v>441951000</v>
      </c>
      <c r="T812" s="87">
        <f t="shared" si="25"/>
        <v>9178834.2107326407</v>
      </c>
      <c r="U812" s="87"/>
      <c r="V812" s="115" t="s">
        <v>1257</v>
      </c>
      <c r="W812" s="115" t="s">
        <v>1257</v>
      </c>
      <c r="X812" s="115" t="s">
        <v>772</v>
      </c>
    </row>
    <row r="813" spans="1:24">
      <c r="A813" s="157"/>
      <c r="B813" s="157">
        <v>30</v>
      </c>
      <c r="C813" s="82">
        <v>1</v>
      </c>
      <c r="D813" s="157">
        <v>7</v>
      </c>
      <c r="E813" s="157"/>
      <c r="F813" s="83" t="s">
        <v>3347</v>
      </c>
      <c r="G813" s="83">
        <v>5</v>
      </c>
      <c r="H813" s="86">
        <v>41.1</v>
      </c>
      <c r="I813" s="86">
        <v>63.21</v>
      </c>
      <c r="J813" s="86">
        <v>61.01</v>
      </c>
      <c r="K813" s="86"/>
      <c r="L813" s="117">
        <v>164.39</v>
      </c>
      <c r="M813" s="117">
        <v>288.61</v>
      </c>
      <c r="N813" s="87">
        <v>5228297.1587097012</v>
      </c>
      <c r="O813" s="87">
        <v>456454000</v>
      </c>
      <c r="P813" s="87">
        <v>161023000</v>
      </c>
      <c r="Q813" s="87">
        <v>295431000</v>
      </c>
      <c r="R813" s="87">
        <f t="shared" si="24"/>
        <v>5228297.1587097002</v>
      </c>
      <c r="S813" s="87">
        <v>456454000</v>
      </c>
      <c r="T813" s="87">
        <f t="shared" si="25"/>
        <v>9179018.4498765543</v>
      </c>
      <c r="U813" s="87"/>
      <c r="V813" s="115" t="s">
        <v>1257</v>
      </c>
      <c r="W813" s="115" t="s">
        <v>1257</v>
      </c>
      <c r="X813" s="115" t="s">
        <v>772</v>
      </c>
    </row>
    <row r="814" spans="1:24">
      <c r="A814" s="157"/>
      <c r="B814" s="157">
        <v>30</v>
      </c>
      <c r="C814" s="82">
        <v>1</v>
      </c>
      <c r="D814" s="157">
        <v>8</v>
      </c>
      <c r="E814" s="157"/>
      <c r="F814" s="83" t="s">
        <v>3348</v>
      </c>
      <c r="G814" s="83">
        <v>5</v>
      </c>
      <c r="H814" s="86">
        <v>41.61</v>
      </c>
      <c r="I814" s="86">
        <v>63.99</v>
      </c>
      <c r="J814" s="86">
        <v>61.76</v>
      </c>
      <c r="K814" s="86"/>
      <c r="L814" s="117">
        <v>166.42</v>
      </c>
      <c r="M814" s="117">
        <v>292.17</v>
      </c>
      <c r="N814" s="87">
        <v>4899049.7720533479</v>
      </c>
      <c r="O814" s="87">
        <v>432985000</v>
      </c>
      <c r="P814" s="87">
        <v>152744000</v>
      </c>
      <c r="Q814" s="87">
        <v>280241000</v>
      </c>
      <c r="R814" s="87">
        <f t="shared" si="24"/>
        <v>4899049.772053347</v>
      </c>
      <c r="S814" s="87">
        <v>432985000</v>
      </c>
      <c r="T814" s="87">
        <f t="shared" si="25"/>
        <v>8600861.5064344835</v>
      </c>
      <c r="U814" s="87"/>
      <c r="V814" s="115" t="s">
        <v>1257</v>
      </c>
      <c r="W814" s="115" t="s">
        <v>1257</v>
      </c>
      <c r="X814" s="115" t="s">
        <v>772</v>
      </c>
    </row>
    <row r="815" spans="1:24">
      <c r="A815" s="157"/>
      <c r="B815" s="157">
        <v>30</v>
      </c>
      <c r="C815" s="82">
        <v>1</v>
      </c>
      <c r="D815" s="157">
        <v>8</v>
      </c>
      <c r="E815" s="157"/>
      <c r="F815" s="83" t="s">
        <v>3349</v>
      </c>
      <c r="G815" s="83">
        <v>5</v>
      </c>
      <c r="H815" s="86">
        <v>39.79</v>
      </c>
      <c r="I815" s="86">
        <v>61.2</v>
      </c>
      <c r="J815" s="86">
        <v>59.07</v>
      </c>
      <c r="K815" s="86"/>
      <c r="L815" s="117">
        <v>159.16999999999999</v>
      </c>
      <c r="M815" s="117">
        <v>279.44</v>
      </c>
      <c r="N815" s="87">
        <v>4850539.3313190732</v>
      </c>
      <c r="O815" s="87">
        <v>410019000</v>
      </c>
      <c r="P815" s="87">
        <v>144641000</v>
      </c>
      <c r="Q815" s="87">
        <v>265378000</v>
      </c>
      <c r="R815" s="87">
        <f t="shared" si="24"/>
        <v>4850539.3313190732</v>
      </c>
      <c r="S815" s="87">
        <v>410019000</v>
      </c>
      <c r="T815" s="87">
        <f t="shared" si="25"/>
        <v>8515641.8341634851</v>
      </c>
      <c r="U815" s="87"/>
      <c r="V815" s="115" t="s">
        <v>1257</v>
      </c>
      <c r="W815" s="115" t="s">
        <v>1257</v>
      </c>
      <c r="X815" s="115" t="s">
        <v>772</v>
      </c>
    </row>
    <row r="816" spans="1:24">
      <c r="A816" s="157"/>
      <c r="B816" s="157">
        <v>30</v>
      </c>
      <c r="C816" s="82">
        <v>1</v>
      </c>
      <c r="D816" s="157">
        <v>8</v>
      </c>
      <c r="E816" s="157"/>
      <c r="F816" s="83" t="s">
        <v>3350</v>
      </c>
      <c r="G816" s="83">
        <v>5</v>
      </c>
      <c r="H816" s="86">
        <v>39.79</v>
      </c>
      <c r="I816" s="86">
        <v>61.2</v>
      </c>
      <c r="J816" s="86">
        <v>59.07</v>
      </c>
      <c r="K816" s="86"/>
      <c r="L816" s="117">
        <v>159.16999999999999</v>
      </c>
      <c r="M816" s="117">
        <v>279.44</v>
      </c>
      <c r="N816" s="87">
        <v>4850539.3313190732</v>
      </c>
      <c r="O816" s="87">
        <v>410019000</v>
      </c>
      <c r="P816" s="87">
        <v>144641000</v>
      </c>
      <c r="Q816" s="87">
        <v>265378000</v>
      </c>
      <c r="R816" s="87">
        <f t="shared" si="24"/>
        <v>4850539.3313190732</v>
      </c>
      <c r="S816" s="87">
        <v>410019000</v>
      </c>
      <c r="T816" s="87">
        <f t="shared" si="25"/>
        <v>8515641.8341634851</v>
      </c>
      <c r="U816" s="87"/>
      <c r="V816" s="115" t="s">
        <v>1257</v>
      </c>
      <c r="W816" s="115" t="s">
        <v>1257</v>
      </c>
      <c r="X816" s="115" t="s">
        <v>772</v>
      </c>
    </row>
    <row r="817" spans="1:24">
      <c r="A817" s="157"/>
      <c r="B817" s="157">
        <v>30</v>
      </c>
      <c r="C817" s="82">
        <v>1</v>
      </c>
      <c r="D817" s="157">
        <v>8</v>
      </c>
      <c r="E817" s="157"/>
      <c r="F817" s="83" t="s">
        <v>3351</v>
      </c>
      <c r="G817" s="83">
        <v>5</v>
      </c>
      <c r="H817" s="86">
        <v>41.1</v>
      </c>
      <c r="I817" s="86">
        <v>63.21</v>
      </c>
      <c r="J817" s="86">
        <v>61.01</v>
      </c>
      <c r="K817" s="86"/>
      <c r="L817" s="117">
        <v>164.39</v>
      </c>
      <c r="M817" s="117">
        <v>288.61</v>
      </c>
      <c r="N817" s="87">
        <v>4850538.9611821389</v>
      </c>
      <c r="O817" s="87">
        <v>423474000</v>
      </c>
      <c r="P817" s="87">
        <v>149388000</v>
      </c>
      <c r="Q817" s="87">
        <v>274086000</v>
      </c>
      <c r="R817" s="87">
        <f t="shared" si="24"/>
        <v>4850538.961182138</v>
      </c>
      <c r="S817" s="87">
        <v>423474000</v>
      </c>
      <c r="T817" s="87">
        <f t="shared" si="25"/>
        <v>8515810.265750818</v>
      </c>
      <c r="U817" s="87"/>
      <c r="V817" s="115" t="s">
        <v>1257</v>
      </c>
      <c r="W817" s="115" t="s">
        <v>1257</v>
      </c>
      <c r="X817" s="115" t="s">
        <v>772</v>
      </c>
    </row>
    <row r="818" spans="1:24">
      <c r="A818" s="157"/>
      <c r="B818" s="157">
        <v>30</v>
      </c>
      <c r="C818" s="82">
        <v>1</v>
      </c>
      <c r="D818" s="157">
        <v>8</v>
      </c>
      <c r="E818" s="157"/>
      <c r="F818" s="83" t="s">
        <v>3352</v>
      </c>
      <c r="G818" s="83">
        <v>5</v>
      </c>
      <c r="H818" s="86">
        <v>20.92</v>
      </c>
      <c r="I818" s="86">
        <v>32.17</v>
      </c>
      <c r="J818" s="86">
        <v>31.05</v>
      </c>
      <c r="K818" s="86"/>
      <c r="L818" s="117">
        <v>83.66</v>
      </c>
      <c r="M818" s="117">
        <v>146.88</v>
      </c>
      <c r="N818" s="87">
        <v>4948549.6678010048</v>
      </c>
      <c r="O818" s="87">
        <v>219870000</v>
      </c>
      <c r="P818" s="87">
        <v>77564000</v>
      </c>
      <c r="Q818" s="87">
        <v>142306000</v>
      </c>
      <c r="R818" s="87">
        <f t="shared" si="24"/>
        <v>4948549.6678010048</v>
      </c>
      <c r="S818" s="87">
        <v>219870000</v>
      </c>
      <c r="T818" s="87">
        <f t="shared" si="25"/>
        <v>8688058.5131079573</v>
      </c>
      <c r="U818" s="87"/>
      <c r="V818" s="115" t="s">
        <v>1257</v>
      </c>
      <c r="W818" s="115" t="s">
        <v>1257</v>
      </c>
      <c r="X818" s="115" t="s">
        <v>772</v>
      </c>
    </row>
    <row r="819" spans="1:24">
      <c r="A819" s="157"/>
      <c r="B819" s="157">
        <v>30</v>
      </c>
      <c r="C819" s="82">
        <v>1</v>
      </c>
      <c r="D819" s="157">
        <v>8</v>
      </c>
      <c r="E819" s="157"/>
      <c r="F819" s="83" t="s">
        <v>3353</v>
      </c>
      <c r="G819" s="83">
        <v>5</v>
      </c>
      <c r="H819" s="86">
        <v>41.61</v>
      </c>
      <c r="I819" s="86">
        <v>63.99</v>
      </c>
      <c r="J819" s="86">
        <v>61.76</v>
      </c>
      <c r="K819" s="86"/>
      <c r="L819" s="117">
        <v>166.42</v>
      </c>
      <c r="M819" s="117">
        <v>292.17</v>
      </c>
      <c r="N819" s="87">
        <v>5228791.0044446569</v>
      </c>
      <c r="O819" s="87">
        <v>462128000</v>
      </c>
      <c r="P819" s="87">
        <v>163024000</v>
      </c>
      <c r="Q819" s="87">
        <v>299104000</v>
      </c>
      <c r="R819" s="87">
        <f t="shared" si="24"/>
        <v>5228791.004444655</v>
      </c>
      <c r="S819" s="87">
        <v>462128000</v>
      </c>
      <c r="T819" s="87">
        <f t="shared" si="25"/>
        <v>9179761.2532664053</v>
      </c>
      <c r="U819" s="87"/>
      <c r="V819" s="115" t="s">
        <v>1257</v>
      </c>
      <c r="W819" s="115" t="s">
        <v>1257</v>
      </c>
      <c r="X819" s="115" t="s">
        <v>772</v>
      </c>
    </row>
    <row r="820" spans="1:24">
      <c r="A820" s="157"/>
      <c r="B820" s="157">
        <v>30</v>
      </c>
      <c r="C820" s="82">
        <v>1</v>
      </c>
      <c r="D820" s="157">
        <v>8</v>
      </c>
      <c r="E820" s="157"/>
      <c r="F820" s="83" t="s">
        <v>3354</v>
      </c>
      <c r="G820" s="83">
        <v>5</v>
      </c>
      <c r="H820" s="86">
        <v>39.79</v>
      </c>
      <c r="I820" s="86">
        <v>61.2</v>
      </c>
      <c r="J820" s="86">
        <v>59.07</v>
      </c>
      <c r="K820" s="86"/>
      <c r="L820" s="117">
        <v>159.16999999999999</v>
      </c>
      <c r="M820" s="117">
        <v>279.44</v>
      </c>
      <c r="N820" s="87">
        <v>5228792.8868362466</v>
      </c>
      <c r="O820" s="87">
        <v>441993000</v>
      </c>
      <c r="P820" s="87">
        <v>155921000</v>
      </c>
      <c r="Q820" s="87">
        <v>286072000</v>
      </c>
      <c r="R820" s="87">
        <f t="shared" si="24"/>
        <v>5228792.8868362466</v>
      </c>
      <c r="S820" s="87">
        <v>441993000</v>
      </c>
      <c r="T820" s="87">
        <f t="shared" si="25"/>
        <v>9179706.5043508261</v>
      </c>
      <c r="U820" s="87"/>
      <c r="V820" s="115" t="s">
        <v>1257</v>
      </c>
      <c r="W820" s="115" t="s">
        <v>1257</v>
      </c>
      <c r="X820" s="115" t="s">
        <v>772</v>
      </c>
    </row>
    <row r="821" spans="1:24">
      <c r="A821" s="157"/>
      <c r="B821" s="157">
        <v>30</v>
      </c>
      <c r="C821" s="82">
        <v>1</v>
      </c>
      <c r="D821" s="157">
        <v>8</v>
      </c>
      <c r="E821" s="157"/>
      <c r="F821" s="83" t="s">
        <v>3355</v>
      </c>
      <c r="G821" s="83">
        <v>5</v>
      </c>
      <c r="H821" s="86">
        <v>39.79</v>
      </c>
      <c r="I821" s="86">
        <v>61.2</v>
      </c>
      <c r="J821" s="86">
        <v>59.07</v>
      </c>
      <c r="K821" s="86"/>
      <c r="L821" s="117">
        <v>159.16999999999999</v>
      </c>
      <c r="M821" s="117">
        <v>279.44</v>
      </c>
      <c r="N821" s="87">
        <v>5228792.8868362466</v>
      </c>
      <c r="O821" s="87">
        <v>441993000</v>
      </c>
      <c r="P821" s="87">
        <v>155921000</v>
      </c>
      <c r="Q821" s="87">
        <v>286072000</v>
      </c>
      <c r="R821" s="87">
        <f t="shared" si="24"/>
        <v>5228792.8868362466</v>
      </c>
      <c r="S821" s="87">
        <v>441993000</v>
      </c>
      <c r="T821" s="87">
        <f t="shared" si="25"/>
        <v>9179706.5043508261</v>
      </c>
      <c r="U821" s="87"/>
      <c r="V821" s="115" t="s">
        <v>1257</v>
      </c>
      <c r="W821" s="115" t="s">
        <v>1257</v>
      </c>
      <c r="X821" s="115" t="s">
        <v>772</v>
      </c>
    </row>
    <row r="822" spans="1:24">
      <c r="A822" s="157"/>
      <c r="B822" s="157">
        <v>30</v>
      </c>
      <c r="C822" s="82">
        <v>1</v>
      </c>
      <c r="D822" s="157">
        <v>8</v>
      </c>
      <c r="E822" s="157"/>
      <c r="F822" s="83" t="s">
        <v>3356</v>
      </c>
      <c r="G822" s="83">
        <v>5</v>
      </c>
      <c r="H822" s="86">
        <v>41.1</v>
      </c>
      <c r="I822" s="86">
        <v>63.21</v>
      </c>
      <c r="J822" s="86">
        <v>61.01</v>
      </c>
      <c r="K822" s="86"/>
      <c r="L822" s="117">
        <v>164.39</v>
      </c>
      <c r="M822" s="117">
        <v>288.61</v>
      </c>
      <c r="N822" s="87">
        <v>5228789.6875906503</v>
      </c>
      <c r="O822" s="87">
        <v>456497000</v>
      </c>
      <c r="P822" s="87">
        <v>161037000</v>
      </c>
      <c r="Q822" s="87">
        <v>295460000</v>
      </c>
      <c r="R822" s="87">
        <f t="shared" si="24"/>
        <v>5228789.6875906494</v>
      </c>
      <c r="S822" s="87">
        <v>456497000</v>
      </c>
      <c r="T822" s="87">
        <f t="shared" si="25"/>
        <v>9179883.1543009765</v>
      </c>
      <c r="U822" s="87"/>
      <c r="V822" s="115" t="s">
        <v>1257</v>
      </c>
      <c r="W822" s="115" t="s">
        <v>1257</v>
      </c>
      <c r="X822" s="115" t="s">
        <v>772</v>
      </c>
    </row>
    <row r="823" spans="1:24">
      <c r="A823" s="157"/>
      <c r="B823" s="157">
        <v>30</v>
      </c>
      <c r="C823" s="82">
        <v>1</v>
      </c>
      <c r="D823" s="157">
        <v>8</v>
      </c>
      <c r="E823" s="157"/>
      <c r="F823" s="83" t="s">
        <v>3357</v>
      </c>
      <c r="G823" s="83">
        <v>5</v>
      </c>
      <c r="H823" s="86">
        <v>34.57</v>
      </c>
      <c r="I823" s="86">
        <v>53.17</v>
      </c>
      <c r="J823" s="86">
        <v>51.32</v>
      </c>
      <c r="K823" s="86"/>
      <c r="L823" s="117">
        <v>138.29</v>
      </c>
      <c r="M823" s="117">
        <v>242.78</v>
      </c>
      <c r="N823" s="87">
        <v>5049989.140935678</v>
      </c>
      <c r="O823" s="87">
        <v>370876000</v>
      </c>
      <c r="P823" s="87">
        <v>130833000</v>
      </c>
      <c r="Q823" s="87">
        <v>240043000</v>
      </c>
      <c r="R823" s="87">
        <f t="shared" si="24"/>
        <v>5049989.1409356771</v>
      </c>
      <c r="S823" s="87">
        <v>370876000</v>
      </c>
      <c r="T823" s="87">
        <f t="shared" si="25"/>
        <v>8865690.6763783619</v>
      </c>
      <c r="U823" s="87"/>
      <c r="V823" s="115" t="s">
        <v>1257</v>
      </c>
      <c r="W823" s="115" t="s">
        <v>1257</v>
      </c>
      <c r="X823" s="115" t="s">
        <v>772</v>
      </c>
    </row>
    <row r="824" spans="1:24">
      <c r="A824" s="157"/>
      <c r="B824" s="157">
        <v>30</v>
      </c>
      <c r="C824" s="82">
        <v>1</v>
      </c>
      <c r="D824" s="157">
        <v>8</v>
      </c>
      <c r="E824" s="157"/>
      <c r="F824" s="83" t="s">
        <v>3358</v>
      </c>
      <c r="G824" s="83">
        <v>5</v>
      </c>
      <c r="H824" s="86">
        <v>33.4</v>
      </c>
      <c r="I824" s="86">
        <v>51.37</v>
      </c>
      <c r="J824" s="86">
        <v>49.58</v>
      </c>
      <c r="K824" s="86"/>
      <c r="L824" s="117">
        <v>133.61000000000001</v>
      </c>
      <c r="M824" s="117">
        <v>234.56</v>
      </c>
      <c r="N824" s="87">
        <v>5049989.852637751</v>
      </c>
      <c r="O824" s="87">
        <v>358319000</v>
      </c>
      <c r="P824" s="87">
        <v>126403000</v>
      </c>
      <c r="Q824" s="87">
        <v>231916000</v>
      </c>
      <c r="R824" s="87">
        <f t="shared" si="24"/>
        <v>5049989.852637751</v>
      </c>
      <c r="S824" s="87">
        <v>358319000</v>
      </c>
      <c r="T824" s="87">
        <f t="shared" si="25"/>
        <v>8865546.1405187529</v>
      </c>
      <c r="U824" s="87"/>
      <c r="V824" s="115" t="s">
        <v>1257</v>
      </c>
      <c r="W824" s="115" t="s">
        <v>1257</v>
      </c>
      <c r="X824" s="115" t="s">
        <v>772</v>
      </c>
    </row>
    <row r="825" spans="1:24">
      <c r="A825" s="157"/>
      <c r="B825" s="157">
        <v>30</v>
      </c>
      <c r="C825" s="82">
        <v>1</v>
      </c>
      <c r="D825" s="157">
        <v>8</v>
      </c>
      <c r="E825" s="157"/>
      <c r="F825" s="83" t="s">
        <v>3359</v>
      </c>
      <c r="G825" s="83">
        <v>5</v>
      </c>
      <c r="H825" s="86">
        <v>31.06</v>
      </c>
      <c r="I825" s="86">
        <v>47.77</v>
      </c>
      <c r="J825" s="86">
        <v>46.11</v>
      </c>
      <c r="K825" s="86"/>
      <c r="L825" s="117">
        <v>124.25</v>
      </c>
      <c r="M825" s="117">
        <v>218.13</v>
      </c>
      <c r="N825" s="87">
        <v>5049987.2507599341</v>
      </c>
      <c r="O825" s="87">
        <v>333220000</v>
      </c>
      <c r="P825" s="87">
        <v>117549000</v>
      </c>
      <c r="Q825" s="87">
        <v>215671000</v>
      </c>
      <c r="R825" s="87">
        <f t="shared" si="24"/>
        <v>5049987.2507599341</v>
      </c>
      <c r="S825" s="87">
        <v>333220000</v>
      </c>
      <c r="T825" s="87">
        <f t="shared" si="25"/>
        <v>8865623.4930242617</v>
      </c>
      <c r="U825" s="87"/>
      <c r="V825" s="115" t="s">
        <v>1257</v>
      </c>
      <c r="W825" s="115" t="s">
        <v>1257</v>
      </c>
      <c r="X825" s="115" t="s">
        <v>772</v>
      </c>
    </row>
    <row r="826" spans="1:24">
      <c r="A826" s="157"/>
      <c r="B826" s="157">
        <v>30</v>
      </c>
      <c r="C826" s="82">
        <v>1</v>
      </c>
      <c r="D826" s="157">
        <v>8</v>
      </c>
      <c r="E826" s="157"/>
      <c r="F826" s="83" t="s">
        <v>3360</v>
      </c>
      <c r="G826" s="83">
        <v>5</v>
      </c>
      <c r="H826" s="86">
        <v>31.06</v>
      </c>
      <c r="I826" s="86">
        <v>47.77</v>
      </c>
      <c r="J826" s="86">
        <v>46.11</v>
      </c>
      <c r="K826" s="86"/>
      <c r="L826" s="117">
        <v>124.25</v>
      </c>
      <c r="M826" s="117">
        <v>218.13</v>
      </c>
      <c r="N826" s="87">
        <v>5049987.2507599341</v>
      </c>
      <c r="O826" s="87">
        <v>333220000</v>
      </c>
      <c r="P826" s="87">
        <v>117549000</v>
      </c>
      <c r="Q826" s="87">
        <v>215671000</v>
      </c>
      <c r="R826" s="87">
        <f t="shared" si="24"/>
        <v>5049987.2507599341</v>
      </c>
      <c r="S826" s="87">
        <v>333220000</v>
      </c>
      <c r="T826" s="87">
        <f t="shared" si="25"/>
        <v>8865623.4930242617</v>
      </c>
      <c r="U826" s="87"/>
      <c r="V826" s="115" t="s">
        <v>1257</v>
      </c>
      <c r="W826" s="115" t="s">
        <v>1257</v>
      </c>
      <c r="X826" s="115" t="s">
        <v>772</v>
      </c>
    </row>
    <row r="827" spans="1:24">
      <c r="A827" s="157"/>
      <c r="B827" s="157">
        <v>30</v>
      </c>
      <c r="C827" s="82">
        <v>1</v>
      </c>
      <c r="D827" s="157">
        <v>8</v>
      </c>
      <c r="E827" s="157"/>
      <c r="F827" s="83" t="s">
        <v>3361</v>
      </c>
      <c r="G827" s="83">
        <v>5</v>
      </c>
      <c r="H827" s="86">
        <v>33.4</v>
      </c>
      <c r="I827" s="86">
        <v>51.37</v>
      </c>
      <c r="J827" s="86">
        <v>49.58</v>
      </c>
      <c r="K827" s="86"/>
      <c r="L827" s="117">
        <v>133.61000000000001</v>
      </c>
      <c r="M827" s="117">
        <v>234.56</v>
      </c>
      <c r="N827" s="87">
        <v>5049989.852637751</v>
      </c>
      <c r="O827" s="87">
        <v>358319000</v>
      </c>
      <c r="P827" s="87">
        <v>126403000</v>
      </c>
      <c r="Q827" s="87">
        <v>231916000</v>
      </c>
      <c r="R827" s="87">
        <f t="shared" si="24"/>
        <v>5049989.852637751</v>
      </c>
      <c r="S827" s="87">
        <v>358319000</v>
      </c>
      <c r="T827" s="87">
        <f t="shared" si="25"/>
        <v>8865546.1405187529</v>
      </c>
      <c r="U827" s="87"/>
      <c r="V827" s="115" t="s">
        <v>1257</v>
      </c>
      <c r="W827" s="115" t="s">
        <v>1257</v>
      </c>
      <c r="X827" s="115" t="s">
        <v>772</v>
      </c>
    </row>
    <row r="828" spans="1:24">
      <c r="A828" s="157"/>
      <c r="B828" s="157">
        <v>30</v>
      </c>
      <c r="C828" s="82">
        <v>1</v>
      </c>
      <c r="D828" s="157">
        <v>8</v>
      </c>
      <c r="E828" s="157"/>
      <c r="F828" s="83" t="s">
        <v>3362</v>
      </c>
      <c r="G828" s="83">
        <v>5</v>
      </c>
      <c r="H828" s="86">
        <v>35.08</v>
      </c>
      <c r="I828" s="86">
        <v>53.95</v>
      </c>
      <c r="J828" s="86">
        <v>52.07</v>
      </c>
      <c r="K828" s="86"/>
      <c r="L828" s="117">
        <v>140.32</v>
      </c>
      <c r="M828" s="117">
        <v>246.34</v>
      </c>
      <c r="N828" s="87">
        <v>5100496.0556430444</v>
      </c>
      <c r="O828" s="87">
        <v>380078000</v>
      </c>
      <c r="P828" s="87">
        <v>134080000</v>
      </c>
      <c r="Q828" s="87">
        <v>245998000</v>
      </c>
      <c r="R828" s="87">
        <f t="shared" si="24"/>
        <v>5100496.0556430444</v>
      </c>
      <c r="S828" s="87">
        <v>380078000</v>
      </c>
      <c r="T828" s="87">
        <f t="shared" si="25"/>
        <v>8954220.341698315</v>
      </c>
      <c r="U828" s="87"/>
      <c r="V828" s="115" t="s">
        <v>1257</v>
      </c>
      <c r="W828" s="115" t="s">
        <v>1257</v>
      </c>
      <c r="X828" s="115" t="s">
        <v>772</v>
      </c>
    </row>
    <row r="829" spans="1:24">
      <c r="A829" s="157"/>
      <c r="B829" s="157">
        <v>30</v>
      </c>
      <c r="C829" s="82">
        <v>1</v>
      </c>
      <c r="D829" s="157">
        <v>9</v>
      </c>
      <c r="E829" s="157"/>
      <c r="F829" s="83" t="s">
        <v>3363</v>
      </c>
      <c r="G829" s="83">
        <v>5</v>
      </c>
      <c r="H829" s="86">
        <v>41.61</v>
      </c>
      <c r="I829" s="86">
        <v>63.99</v>
      </c>
      <c r="J829" s="86">
        <v>61.76</v>
      </c>
      <c r="K829" s="86"/>
      <c r="L829" s="117">
        <v>166.42</v>
      </c>
      <c r="M829" s="117">
        <v>292.17</v>
      </c>
      <c r="N829" s="87">
        <v>4947544.1247977177</v>
      </c>
      <c r="O829" s="87">
        <v>437271000</v>
      </c>
      <c r="P829" s="87">
        <v>154255000</v>
      </c>
      <c r="Q829" s="87">
        <v>283016000</v>
      </c>
      <c r="R829" s="87">
        <f t="shared" si="24"/>
        <v>4947544.1247977158</v>
      </c>
      <c r="S829" s="87">
        <v>437271000</v>
      </c>
      <c r="T829" s="87">
        <f t="shared" si="25"/>
        <v>8685999.0802917257</v>
      </c>
      <c r="U829" s="87"/>
      <c r="V829" s="115" t="s">
        <v>1257</v>
      </c>
      <c r="W829" s="115" t="s">
        <v>1257</v>
      </c>
      <c r="X829" s="115" t="s">
        <v>772</v>
      </c>
    </row>
    <row r="830" spans="1:24">
      <c r="A830" s="157"/>
      <c r="B830" s="157">
        <v>30</v>
      </c>
      <c r="C830" s="82">
        <v>1</v>
      </c>
      <c r="D830" s="157">
        <v>9</v>
      </c>
      <c r="E830" s="157"/>
      <c r="F830" s="83" t="s">
        <v>3364</v>
      </c>
      <c r="G830" s="83">
        <v>5</v>
      </c>
      <c r="H830" s="86">
        <v>39.79</v>
      </c>
      <c r="I830" s="86">
        <v>61.2</v>
      </c>
      <c r="J830" s="86">
        <v>59.07</v>
      </c>
      <c r="K830" s="86"/>
      <c r="L830" s="117">
        <v>159.16999999999999</v>
      </c>
      <c r="M830" s="117">
        <v>279.44</v>
      </c>
      <c r="N830" s="87">
        <v>4898545.6154339379</v>
      </c>
      <c r="O830" s="87">
        <v>414077000</v>
      </c>
      <c r="P830" s="87">
        <v>146073000</v>
      </c>
      <c r="Q830" s="87">
        <v>268004000</v>
      </c>
      <c r="R830" s="87">
        <f t="shared" si="24"/>
        <v>4898545.6154339379</v>
      </c>
      <c r="S830" s="87">
        <v>414077000</v>
      </c>
      <c r="T830" s="87">
        <f t="shared" si="25"/>
        <v>8599922.0127967559</v>
      </c>
      <c r="U830" s="87"/>
      <c r="V830" s="115" t="s">
        <v>1257</v>
      </c>
      <c r="W830" s="115" t="s">
        <v>1257</v>
      </c>
      <c r="X830" s="115" t="s">
        <v>772</v>
      </c>
    </row>
    <row r="831" spans="1:24">
      <c r="A831" s="157"/>
      <c r="B831" s="157">
        <v>30</v>
      </c>
      <c r="C831" s="82">
        <v>1</v>
      </c>
      <c r="D831" s="157">
        <v>9</v>
      </c>
      <c r="E831" s="157"/>
      <c r="F831" s="83" t="s">
        <v>3365</v>
      </c>
      <c r="G831" s="83">
        <v>5</v>
      </c>
      <c r="H831" s="86">
        <v>39.79</v>
      </c>
      <c r="I831" s="86">
        <v>61.2</v>
      </c>
      <c r="J831" s="86">
        <v>59.07</v>
      </c>
      <c r="K831" s="86"/>
      <c r="L831" s="117">
        <v>159.16999999999999</v>
      </c>
      <c r="M831" s="117">
        <v>279.44</v>
      </c>
      <c r="N831" s="87">
        <v>4898545.6154339379</v>
      </c>
      <c r="O831" s="87">
        <v>414077000</v>
      </c>
      <c r="P831" s="87">
        <v>146073000</v>
      </c>
      <c r="Q831" s="87">
        <v>268004000</v>
      </c>
      <c r="R831" s="87">
        <f t="shared" si="24"/>
        <v>4898545.6154339379</v>
      </c>
      <c r="S831" s="87">
        <v>414077000</v>
      </c>
      <c r="T831" s="87">
        <f t="shared" si="25"/>
        <v>8599922.0127967559</v>
      </c>
      <c r="U831" s="87"/>
      <c r="V831" s="115" t="s">
        <v>1257</v>
      </c>
      <c r="W831" s="115" t="s">
        <v>1257</v>
      </c>
      <c r="X831" s="115" t="s">
        <v>772</v>
      </c>
    </row>
    <row r="832" spans="1:24">
      <c r="A832" s="157"/>
      <c r="B832" s="157">
        <v>30</v>
      </c>
      <c r="C832" s="82">
        <v>1</v>
      </c>
      <c r="D832" s="157">
        <v>9</v>
      </c>
      <c r="E832" s="157"/>
      <c r="F832" s="83" t="s">
        <v>3366</v>
      </c>
      <c r="G832" s="83">
        <v>5</v>
      </c>
      <c r="H832" s="86">
        <v>41.1</v>
      </c>
      <c r="I832" s="86">
        <v>63.21</v>
      </c>
      <c r="J832" s="86">
        <v>61.01</v>
      </c>
      <c r="K832" s="86"/>
      <c r="L832" s="117">
        <v>164.39</v>
      </c>
      <c r="M832" s="117">
        <v>288.61</v>
      </c>
      <c r="N832" s="87">
        <v>4898543.3458345952</v>
      </c>
      <c r="O832" s="87">
        <v>427665000</v>
      </c>
      <c r="P832" s="87">
        <v>150867000</v>
      </c>
      <c r="Q832" s="87">
        <v>276798000</v>
      </c>
      <c r="R832" s="87">
        <f t="shared" si="24"/>
        <v>4898543.3458345942</v>
      </c>
      <c r="S832" s="87">
        <v>427665000</v>
      </c>
      <c r="T832" s="87">
        <f t="shared" si="25"/>
        <v>8600088.7830240428</v>
      </c>
      <c r="U832" s="87"/>
      <c r="V832" s="115" t="s">
        <v>1257</v>
      </c>
      <c r="W832" s="115" t="s">
        <v>1257</v>
      </c>
      <c r="X832" s="115" t="s">
        <v>772</v>
      </c>
    </row>
    <row r="833" spans="1:24">
      <c r="A833" s="157"/>
      <c r="B833" s="157">
        <v>30</v>
      </c>
      <c r="C833" s="82">
        <v>1</v>
      </c>
      <c r="D833" s="157">
        <v>9</v>
      </c>
      <c r="E833" s="157"/>
      <c r="F833" s="83" t="s">
        <v>3367</v>
      </c>
      <c r="G833" s="83">
        <v>5</v>
      </c>
      <c r="H833" s="86">
        <v>20.92</v>
      </c>
      <c r="I833" s="86">
        <v>32.17</v>
      </c>
      <c r="J833" s="86">
        <v>31.05</v>
      </c>
      <c r="K833" s="86"/>
      <c r="L833" s="117">
        <v>83.66</v>
      </c>
      <c r="M833" s="117">
        <v>146.88</v>
      </c>
      <c r="N833" s="87">
        <v>4997546.7689371435</v>
      </c>
      <c r="O833" s="87">
        <v>222047000</v>
      </c>
      <c r="P833" s="87">
        <v>78331000</v>
      </c>
      <c r="Q833" s="87">
        <v>143716000</v>
      </c>
      <c r="R833" s="87">
        <f t="shared" si="24"/>
        <v>4997546.7689371435</v>
      </c>
      <c r="S833" s="87">
        <v>222047000</v>
      </c>
      <c r="T833" s="87">
        <f t="shared" si="25"/>
        <v>8774081.6330562718</v>
      </c>
      <c r="U833" s="87"/>
      <c r="V833" s="115" t="s">
        <v>1257</v>
      </c>
      <c r="W833" s="115" t="s">
        <v>1257</v>
      </c>
      <c r="X833" s="115" t="s">
        <v>772</v>
      </c>
    </row>
    <row r="834" spans="1:24">
      <c r="A834" s="157"/>
      <c r="B834" s="157">
        <v>30</v>
      </c>
      <c r="C834" s="82">
        <v>1</v>
      </c>
      <c r="D834" s="157">
        <v>9</v>
      </c>
      <c r="E834" s="157"/>
      <c r="F834" s="83" t="s">
        <v>3368</v>
      </c>
      <c r="G834" s="83">
        <v>5</v>
      </c>
      <c r="H834" s="86">
        <v>41.61</v>
      </c>
      <c r="I834" s="86">
        <v>63.99</v>
      </c>
      <c r="J834" s="86">
        <v>61.76</v>
      </c>
      <c r="K834" s="86"/>
      <c r="L834" s="117">
        <v>166.42</v>
      </c>
      <c r="M834" s="117">
        <v>292.17</v>
      </c>
      <c r="N834" s="87">
        <v>5280543.96045323</v>
      </c>
      <c r="O834" s="87">
        <v>466702000</v>
      </c>
      <c r="P834" s="87">
        <v>164638000</v>
      </c>
      <c r="Q834" s="87">
        <v>302064000</v>
      </c>
      <c r="R834" s="87">
        <f t="shared" si="24"/>
        <v>5280543.9604532281</v>
      </c>
      <c r="S834" s="87">
        <v>466702000</v>
      </c>
      <c r="T834" s="87">
        <f t="shared" si="25"/>
        <v>9270619.6906959508</v>
      </c>
      <c r="U834" s="87"/>
      <c r="V834" s="115" t="s">
        <v>1257</v>
      </c>
      <c r="W834" s="115" t="s">
        <v>1257</v>
      </c>
      <c r="X834" s="115" t="s">
        <v>772</v>
      </c>
    </row>
    <row r="835" spans="1:24">
      <c r="A835" s="157"/>
      <c r="B835" s="157">
        <v>30</v>
      </c>
      <c r="C835" s="82">
        <v>1</v>
      </c>
      <c r="D835" s="157">
        <v>9</v>
      </c>
      <c r="E835" s="157"/>
      <c r="F835" s="83" t="s">
        <v>3369</v>
      </c>
      <c r="G835" s="83">
        <v>5</v>
      </c>
      <c r="H835" s="86">
        <v>39.79</v>
      </c>
      <c r="I835" s="86">
        <v>61.2</v>
      </c>
      <c r="J835" s="86">
        <v>59.07</v>
      </c>
      <c r="K835" s="86"/>
      <c r="L835" s="117">
        <v>159.16999999999999</v>
      </c>
      <c r="M835" s="117">
        <v>279.44</v>
      </c>
      <c r="N835" s="87">
        <v>5202542.038031199</v>
      </c>
      <c r="O835" s="87">
        <v>439774000</v>
      </c>
      <c r="P835" s="87">
        <v>155138000</v>
      </c>
      <c r="Q835" s="87">
        <v>284636000</v>
      </c>
      <c r="R835" s="87">
        <f t="shared" ref="R835:R898" si="26">S835/(M835*0.3025)</f>
        <v>5202542.038031199</v>
      </c>
      <c r="S835" s="87">
        <v>439774000</v>
      </c>
      <c r="T835" s="87">
        <f t="shared" ref="T835:T898" si="27">S835/(L835*0.3025)</f>
        <v>9133620.3248566836</v>
      </c>
      <c r="U835" s="87"/>
      <c r="V835" s="115" t="s">
        <v>1257</v>
      </c>
      <c r="W835" s="115" t="s">
        <v>1257</v>
      </c>
      <c r="X835" s="115" t="s">
        <v>772</v>
      </c>
    </row>
    <row r="836" spans="1:24">
      <c r="A836" s="157"/>
      <c r="B836" s="157">
        <v>30</v>
      </c>
      <c r="C836" s="82">
        <v>1</v>
      </c>
      <c r="D836" s="157">
        <v>9</v>
      </c>
      <c r="E836" s="157"/>
      <c r="F836" s="83" t="s">
        <v>3370</v>
      </c>
      <c r="G836" s="83">
        <v>5</v>
      </c>
      <c r="H836" s="86">
        <v>39.79</v>
      </c>
      <c r="I836" s="86">
        <v>61.2</v>
      </c>
      <c r="J836" s="86">
        <v>59.07</v>
      </c>
      <c r="K836" s="86"/>
      <c r="L836" s="117">
        <v>159.16999999999999</v>
      </c>
      <c r="M836" s="117">
        <v>279.44</v>
      </c>
      <c r="N836" s="87">
        <v>5202542.038031199</v>
      </c>
      <c r="O836" s="87">
        <v>439774000</v>
      </c>
      <c r="P836" s="87">
        <v>155138000</v>
      </c>
      <c r="Q836" s="87">
        <v>284636000</v>
      </c>
      <c r="R836" s="87">
        <f t="shared" si="26"/>
        <v>5202542.038031199</v>
      </c>
      <c r="S836" s="87">
        <v>439774000</v>
      </c>
      <c r="T836" s="87">
        <f t="shared" si="27"/>
        <v>9133620.3248566836</v>
      </c>
      <c r="U836" s="87"/>
      <c r="V836" s="115" t="s">
        <v>1257</v>
      </c>
      <c r="W836" s="115" t="s">
        <v>1257</v>
      </c>
      <c r="X836" s="115" t="s">
        <v>772</v>
      </c>
    </row>
    <row r="837" spans="1:24">
      <c r="A837" s="157"/>
      <c r="B837" s="157">
        <v>30</v>
      </c>
      <c r="C837" s="82">
        <v>1</v>
      </c>
      <c r="D837" s="157">
        <v>9</v>
      </c>
      <c r="E837" s="157"/>
      <c r="F837" s="83" t="s">
        <v>3371</v>
      </c>
      <c r="G837" s="83">
        <v>5</v>
      </c>
      <c r="H837" s="86">
        <v>41.1</v>
      </c>
      <c r="I837" s="86">
        <v>63.21</v>
      </c>
      <c r="J837" s="86">
        <v>61.01</v>
      </c>
      <c r="K837" s="86"/>
      <c r="L837" s="117">
        <v>164.39</v>
      </c>
      <c r="M837" s="117">
        <v>288.61</v>
      </c>
      <c r="N837" s="87">
        <v>5202548.2069801092</v>
      </c>
      <c r="O837" s="87">
        <v>454206000</v>
      </c>
      <c r="P837" s="87">
        <v>160230000</v>
      </c>
      <c r="Q837" s="87">
        <v>293976000</v>
      </c>
      <c r="R837" s="87">
        <f t="shared" si="26"/>
        <v>5202548.2069801083</v>
      </c>
      <c r="S837" s="87">
        <v>454206000</v>
      </c>
      <c r="T837" s="87">
        <f t="shared" si="27"/>
        <v>9133812.5069440305</v>
      </c>
      <c r="U837" s="87"/>
      <c r="V837" s="115" t="s">
        <v>1257</v>
      </c>
      <c r="W837" s="115" t="s">
        <v>1257</v>
      </c>
      <c r="X837" s="115" t="s">
        <v>772</v>
      </c>
    </row>
    <row r="838" spans="1:24">
      <c r="A838" s="157"/>
      <c r="B838" s="157">
        <v>30</v>
      </c>
      <c r="C838" s="82">
        <v>1</v>
      </c>
      <c r="D838" s="157">
        <v>9</v>
      </c>
      <c r="E838" s="157"/>
      <c r="F838" s="83" t="s">
        <v>3372</v>
      </c>
      <c r="G838" s="83">
        <v>5</v>
      </c>
      <c r="H838" s="86">
        <v>34.57</v>
      </c>
      <c r="I838" s="86">
        <v>53.17</v>
      </c>
      <c r="J838" s="86">
        <v>51.32</v>
      </c>
      <c r="K838" s="86"/>
      <c r="L838" s="117">
        <v>138.29</v>
      </c>
      <c r="M838" s="117">
        <v>242.78</v>
      </c>
      <c r="N838" s="87">
        <v>5150995.4596175579</v>
      </c>
      <c r="O838" s="87">
        <v>378294000</v>
      </c>
      <c r="P838" s="87">
        <v>133450000</v>
      </c>
      <c r="Q838" s="87">
        <v>244844000</v>
      </c>
      <c r="R838" s="87">
        <f t="shared" si="26"/>
        <v>5150995.459617557</v>
      </c>
      <c r="S838" s="87">
        <v>378294000</v>
      </c>
      <c r="T838" s="87">
        <f t="shared" si="27"/>
        <v>9043015.9641763717</v>
      </c>
      <c r="U838" s="87"/>
      <c r="V838" s="115" t="s">
        <v>1257</v>
      </c>
      <c r="W838" s="115" t="s">
        <v>1257</v>
      </c>
      <c r="X838" s="115" t="s">
        <v>772</v>
      </c>
    </row>
    <row r="839" spans="1:24">
      <c r="A839" s="157"/>
      <c r="B839" s="157">
        <v>30</v>
      </c>
      <c r="C839" s="82">
        <v>1</v>
      </c>
      <c r="D839" s="157">
        <v>9</v>
      </c>
      <c r="E839" s="157"/>
      <c r="F839" s="83" t="s">
        <v>3373</v>
      </c>
      <c r="G839" s="83">
        <v>5</v>
      </c>
      <c r="H839" s="86">
        <v>33.4</v>
      </c>
      <c r="I839" s="86">
        <v>51.37</v>
      </c>
      <c r="J839" s="86">
        <v>49.58</v>
      </c>
      <c r="K839" s="86"/>
      <c r="L839" s="117">
        <v>133.61000000000001</v>
      </c>
      <c r="M839" s="117">
        <v>234.56</v>
      </c>
      <c r="N839" s="87">
        <v>5150998.3876968874</v>
      </c>
      <c r="O839" s="87">
        <v>365486000</v>
      </c>
      <c r="P839" s="87">
        <v>128932000</v>
      </c>
      <c r="Q839" s="87">
        <v>236554000</v>
      </c>
      <c r="R839" s="87">
        <f t="shared" si="26"/>
        <v>5150998.3876968874</v>
      </c>
      <c r="S839" s="87">
        <v>365486000</v>
      </c>
      <c r="T839" s="87">
        <f t="shared" si="27"/>
        <v>9042872.4033993091</v>
      </c>
      <c r="U839" s="87"/>
      <c r="V839" s="115" t="s">
        <v>1257</v>
      </c>
      <c r="W839" s="115" t="s">
        <v>1257</v>
      </c>
      <c r="X839" s="115" t="s">
        <v>772</v>
      </c>
    </row>
    <row r="840" spans="1:24">
      <c r="A840" s="157"/>
      <c r="B840" s="157">
        <v>30</v>
      </c>
      <c r="C840" s="82">
        <v>1</v>
      </c>
      <c r="D840" s="157">
        <v>9</v>
      </c>
      <c r="E840" s="157"/>
      <c r="F840" s="83" t="s">
        <v>3374</v>
      </c>
      <c r="G840" s="83">
        <v>5</v>
      </c>
      <c r="H840" s="86">
        <v>31.06</v>
      </c>
      <c r="I840" s="86">
        <v>47.77</v>
      </c>
      <c r="J840" s="86">
        <v>46.11</v>
      </c>
      <c r="K840" s="86"/>
      <c r="L840" s="117">
        <v>124.25</v>
      </c>
      <c r="M840" s="117">
        <v>218.13</v>
      </c>
      <c r="N840" s="87">
        <v>5150996.0888438281</v>
      </c>
      <c r="O840" s="87">
        <v>339885000</v>
      </c>
      <c r="P840" s="87">
        <v>119901000</v>
      </c>
      <c r="Q840" s="87">
        <v>219984000</v>
      </c>
      <c r="R840" s="87">
        <f t="shared" si="26"/>
        <v>5150996.0888438281</v>
      </c>
      <c r="S840" s="87">
        <v>339885000</v>
      </c>
      <c r="T840" s="87">
        <f t="shared" si="27"/>
        <v>9042951.9264346417</v>
      </c>
      <c r="U840" s="87"/>
      <c r="V840" s="115" t="s">
        <v>1257</v>
      </c>
      <c r="W840" s="115" t="s">
        <v>1257</v>
      </c>
      <c r="X840" s="115" t="s">
        <v>772</v>
      </c>
    </row>
    <row r="841" spans="1:24">
      <c r="A841" s="157"/>
      <c r="B841" s="157">
        <v>30</v>
      </c>
      <c r="C841" s="82">
        <v>1</v>
      </c>
      <c r="D841" s="157">
        <v>9</v>
      </c>
      <c r="E841" s="157"/>
      <c r="F841" s="83" t="s">
        <v>3375</v>
      </c>
      <c r="G841" s="83">
        <v>5</v>
      </c>
      <c r="H841" s="86">
        <v>31.06</v>
      </c>
      <c r="I841" s="86">
        <v>47.77</v>
      </c>
      <c r="J841" s="86">
        <v>46.11</v>
      </c>
      <c r="K841" s="86"/>
      <c r="L841" s="117">
        <v>124.25</v>
      </c>
      <c r="M841" s="117">
        <v>218.13</v>
      </c>
      <c r="N841" s="87">
        <v>5150996.0888438281</v>
      </c>
      <c r="O841" s="87">
        <v>339885000</v>
      </c>
      <c r="P841" s="87">
        <v>119901000</v>
      </c>
      <c r="Q841" s="87">
        <v>219984000</v>
      </c>
      <c r="R841" s="87">
        <f t="shared" si="26"/>
        <v>5150996.0888438281</v>
      </c>
      <c r="S841" s="87">
        <v>339885000</v>
      </c>
      <c r="T841" s="87">
        <f t="shared" si="27"/>
        <v>9042951.9264346417</v>
      </c>
      <c r="U841" s="87"/>
      <c r="V841" s="115" t="s">
        <v>1257</v>
      </c>
      <c r="W841" s="115" t="s">
        <v>1257</v>
      </c>
      <c r="X841" s="115" t="s">
        <v>772</v>
      </c>
    </row>
    <row r="842" spans="1:24">
      <c r="A842" s="157"/>
      <c r="B842" s="157">
        <v>30</v>
      </c>
      <c r="C842" s="82">
        <v>1</v>
      </c>
      <c r="D842" s="157">
        <v>9</v>
      </c>
      <c r="E842" s="157"/>
      <c r="F842" s="83" t="s">
        <v>3376</v>
      </c>
      <c r="G842" s="83">
        <v>5</v>
      </c>
      <c r="H842" s="86">
        <v>33.4</v>
      </c>
      <c r="I842" s="86">
        <v>51.37</v>
      </c>
      <c r="J842" s="86">
        <v>49.58</v>
      </c>
      <c r="K842" s="86"/>
      <c r="L842" s="117">
        <v>133.61000000000001</v>
      </c>
      <c r="M842" s="117">
        <v>234.56</v>
      </c>
      <c r="N842" s="87">
        <v>5150998.3876968874</v>
      </c>
      <c r="O842" s="87">
        <v>365486000</v>
      </c>
      <c r="P842" s="87">
        <v>128932000</v>
      </c>
      <c r="Q842" s="87">
        <v>236554000</v>
      </c>
      <c r="R842" s="87">
        <f t="shared" si="26"/>
        <v>5150998.3876968874</v>
      </c>
      <c r="S842" s="87">
        <v>365486000</v>
      </c>
      <c r="T842" s="87">
        <f t="shared" si="27"/>
        <v>9042872.4033993091</v>
      </c>
      <c r="U842" s="87"/>
      <c r="V842" s="115" t="s">
        <v>1257</v>
      </c>
      <c r="W842" s="115" t="s">
        <v>1257</v>
      </c>
      <c r="X842" s="115" t="s">
        <v>772</v>
      </c>
    </row>
    <row r="843" spans="1:24">
      <c r="A843" s="157"/>
      <c r="B843" s="157">
        <v>30</v>
      </c>
      <c r="C843" s="82">
        <v>1</v>
      </c>
      <c r="D843" s="157">
        <v>9</v>
      </c>
      <c r="E843" s="157"/>
      <c r="F843" s="83" t="s">
        <v>3377</v>
      </c>
      <c r="G843" s="83">
        <v>5</v>
      </c>
      <c r="H843" s="86">
        <v>35.08</v>
      </c>
      <c r="I843" s="86">
        <v>53.95</v>
      </c>
      <c r="J843" s="86">
        <v>52.07</v>
      </c>
      <c r="K843" s="86"/>
      <c r="L843" s="117">
        <v>140.32</v>
      </c>
      <c r="M843" s="117">
        <v>246.34</v>
      </c>
      <c r="N843" s="87">
        <v>5280546.8756814646</v>
      </c>
      <c r="O843" s="87">
        <v>393495000</v>
      </c>
      <c r="P843" s="87">
        <v>138813000</v>
      </c>
      <c r="Q843" s="87">
        <v>254682000</v>
      </c>
      <c r="R843" s="87">
        <f t="shared" si="26"/>
        <v>5280546.8756814646</v>
      </c>
      <c r="S843" s="87">
        <v>393495000</v>
      </c>
      <c r="T843" s="87">
        <f t="shared" si="27"/>
        <v>9270310.12938549</v>
      </c>
      <c r="U843" s="87"/>
      <c r="V843" s="115" t="s">
        <v>1257</v>
      </c>
      <c r="W843" s="115" t="s">
        <v>1257</v>
      </c>
      <c r="X843" s="115" t="s">
        <v>772</v>
      </c>
    </row>
    <row r="844" spans="1:24">
      <c r="A844" s="157"/>
      <c r="B844" s="157">
        <v>30</v>
      </c>
      <c r="C844" s="82">
        <v>1</v>
      </c>
      <c r="D844" s="157">
        <v>10</v>
      </c>
      <c r="E844" s="157"/>
      <c r="F844" s="83" t="s">
        <v>2753</v>
      </c>
      <c r="G844" s="83">
        <v>5</v>
      </c>
      <c r="H844" s="86">
        <v>41.61</v>
      </c>
      <c r="I844" s="86">
        <v>63.99</v>
      </c>
      <c r="J844" s="86">
        <v>61.76</v>
      </c>
      <c r="K844" s="86"/>
      <c r="L844" s="117">
        <v>166.42</v>
      </c>
      <c r="M844" s="117">
        <v>292.17</v>
      </c>
      <c r="N844" s="87">
        <v>4996049.7921367539</v>
      </c>
      <c r="O844" s="87">
        <v>441558000</v>
      </c>
      <c r="P844" s="87">
        <v>155768000</v>
      </c>
      <c r="Q844" s="87">
        <v>285790000</v>
      </c>
      <c r="R844" s="87">
        <f t="shared" si="26"/>
        <v>4996049.792136752</v>
      </c>
      <c r="S844" s="87">
        <v>441558000</v>
      </c>
      <c r="T844" s="87">
        <f t="shared" si="27"/>
        <v>8771156.518258594</v>
      </c>
      <c r="U844" s="87"/>
      <c r="V844" s="115" t="s">
        <v>1257</v>
      </c>
      <c r="W844" s="115" t="s">
        <v>1257</v>
      </c>
      <c r="X844" s="115" t="s">
        <v>772</v>
      </c>
    </row>
    <row r="845" spans="1:24">
      <c r="A845" s="157"/>
      <c r="B845" s="157">
        <v>30</v>
      </c>
      <c r="C845" s="82">
        <v>1</v>
      </c>
      <c r="D845" s="157">
        <v>10</v>
      </c>
      <c r="E845" s="157"/>
      <c r="F845" s="83" t="s">
        <v>2754</v>
      </c>
      <c r="G845" s="83">
        <v>5</v>
      </c>
      <c r="H845" s="86">
        <v>39.79</v>
      </c>
      <c r="I845" s="86">
        <v>61.2</v>
      </c>
      <c r="J845" s="86">
        <v>59.07</v>
      </c>
      <c r="K845" s="86"/>
      <c r="L845" s="117">
        <v>159.16999999999999</v>
      </c>
      <c r="M845" s="117">
        <v>279.44</v>
      </c>
      <c r="N845" s="87">
        <v>4946599.2196908584</v>
      </c>
      <c r="O845" s="87">
        <v>418139000</v>
      </c>
      <c r="P845" s="87">
        <v>147506000</v>
      </c>
      <c r="Q845" s="87">
        <v>270633000</v>
      </c>
      <c r="R845" s="87">
        <f t="shared" si="26"/>
        <v>4946599.2196908584</v>
      </c>
      <c r="S845" s="87">
        <v>418139000</v>
      </c>
      <c r="T845" s="87">
        <f t="shared" si="27"/>
        <v>8684285.2670127135</v>
      </c>
      <c r="U845" s="87"/>
      <c r="V845" s="115" t="s">
        <v>1257</v>
      </c>
      <c r="W845" s="115" t="s">
        <v>1257</v>
      </c>
      <c r="X845" s="115" t="s">
        <v>772</v>
      </c>
    </row>
    <row r="846" spans="1:24">
      <c r="A846" s="157"/>
      <c r="B846" s="157">
        <v>30</v>
      </c>
      <c r="C846" s="82">
        <v>1</v>
      </c>
      <c r="D846" s="157">
        <v>10</v>
      </c>
      <c r="E846" s="157"/>
      <c r="F846" s="83" t="s">
        <v>2755</v>
      </c>
      <c r="G846" s="83">
        <v>5</v>
      </c>
      <c r="H846" s="86">
        <v>39.79</v>
      </c>
      <c r="I846" s="86">
        <v>61.2</v>
      </c>
      <c r="J846" s="86">
        <v>59.07</v>
      </c>
      <c r="K846" s="86"/>
      <c r="L846" s="117">
        <v>159.16999999999999</v>
      </c>
      <c r="M846" s="117">
        <v>279.44</v>
      </c>
      <c r="N846" s="87">
        <v>4946599.2196908584</v>
      </c>
      <c r="O846" s="87">
        <v>418139000</v>
      </c>
      <c r="P846" s="87">
        <v>147506000</v>
      </c>
      <c r="Q846" s="87">
        <v>270633000</v>
      </c>
      <c r="R846" s="87">
        <f t="shared" si="26"/>
        <v>4946599.2196908584</v>
      </c>
      <c r="S846" s="87">
        <v>418139000</v>
      </c>
      <c r="T846" s="87">
        <f t="shared" si="27"/>
        <v>8684285.2670127135</v>
      </c>
      <c r="U846" s="87"/>
      <c r="V846" s="115" t="s">
        <v>1257</v>
      </c>
      <c r="W846" s="115" t="s">
        <v>1257</v>
      </c>
      <c r="X846" s="115" t="s">
        <v>772</v>
      </c>
    </row>
    <row r="847" spans="1:24">
      <c r="A847" s="157"/>
      <c r="B847" s="157">
        <v>30</v>
      </c>
      <c r="C847" s="82">
        <v>1</v>
      </c>
      <c r="D847" s="157">
        <v>10</v>
      </c>
      <c r="E847" s="157"/>
      <c r="F847" s="83" t="s">
        <v>2756</v>
      </c>
      <c r="G847" s="83">
        <v>5</v>
      </c>
      <c r="H847" s="86">
        <v>41.1</v>
      </c>
      <c r="I847" s="86">
        <v>63.21</v>
      </c>
      <c r="J847" s="86">
        <v>61.01</v>
      </c>
      <c r="K847" s="86"/>
      <c r="L847" s="117">
        <v>164.39</v>
      </c>
      <c r="M847" s="117">
        <v>288.61</v>
      </c>
      <c r="N847" s="87">
        <v>4946593.5471271398</v>
      </c>
      <c r="O847" s="87">
        <v>431860000</v>
      </c>
      <c r="P847" s="87">
        <v>152346000</v>
      </c>
      <c r="Q847" s="87">
        <v>279514000</v>
      </c>
      <c r="R847" s="87">
        <f t="shared" si="26"/>
        <v>4946593.5471271388</v>
      </c>
      <c r="S847" s="87">
        <v>431860000</v>
      </c>
      <c r="T847" s="87">
        <f t="shared" si="27"/>
        <v>8684447.7379181441</v>
      </c>
      <c r="U847" s="87"/>
      <c r="V847" s="115" t="s">
        <v>1257</v>
      </c>
      <c r="W847" s="115" t="s">
        <v>1257</v>
      </c>
      <c r="X847" s="115" t="s">
        <v>772</v>
      </c>
    </row>
    <row r="848" spans="1:24">
      <c r="A848" s="157"/>
      <c r="B848" s="157">
        <v>30</v>
      </c>
      <c r="C848" s="82">
        <v>1</v>
      </c>
      <c r="D848" s="157">
        <v>10</v>
      </c>
      <c r="E848" s="157"/>
      <c r="F848" s="83" t="s">
        <v>2757</v>
      </c>
      <c r="G848" s="83">
        <v>5</v>
      </c>
      <c r="H848" s="86">
        <v>20.92</v>
      </c>
      <c r="I848" s="86">
        <v>32.17</v>
      </c>
      <c r="J848" s="86">
        <v>31.05</v>
      </c>
      <c r="K848" s="86"/>
      <c r="L848" s="117">
        <v>83.66</v>
      </c>
      <c r="M848" s="117">
        <v>146.88</v>
      </c>
      <c r="N848" s="87">
        <v>5046498.8566592848</v>
      </c>
      <c r="O848" s="87">
        <v>224222000</v>
      </c>
      <c r="P848" s="87">
        <v>79099000</v>
      </c>
      <c r="Q848" s="87">
        <v>145123000</v>
      </c>
      <c r="R848" s="87">
        <f t="shared" si="26"/>
        <v>5046498.8566592848</v>
      </c>
      <c r="S848" s="87">
        <v>224222000</v>
      </c>
      <c r="T848" s="87">
        <f t="shared" si="27"/>
        <v>8860025.7239554841</v>
      </c>
      <c r="U848" s="87"/>
      <c r="V848" s="115" t="s">
        <v>1257</v>
      </c>
      <c r="W848" s="115" t="s">
        <v>1257</v>
      </c>
      <c r="X848" s="115" t="s">
        <v>772</v>
      </c>
    </row>
    <row r="849" spans="1:24">
      <c r="A849" s="157"/>
      <c r="B849" s="157">
        <v>30</v>
      </c>
      <c r="C849" s="82">
        <v>1</v>
      </c>
      <c r="D849" s="157">
        <v>10</v>
      </c>
      <c r="E849" s="157"/>
      <c r="F849" s="83" t="s">
        <v>2758</v>
      </c>
      <c r="G849" s="83">
        <v>5</v>
      </c>
      <c r="H849" s="86">
        <v>41.61</v>
      </c>
      <c r="I849" s="86">
        <v>63.99</v>
      </c>
      <c r="J849" s="86">
        <v>61.76</v>
      </c>
      <c r="K849" s="86"/>
      <c r="L849" s="117">
        <v>166.42</v>
      </c>
      <c r="M849" s="117">
        <v>292.17</v>
      </c>
      <c r="N849" s="87">
        <v>5332342.1748404726</v>
      </c>
      <c r="O849" s="87">
        <v>471280000</v>
      </c>
      <c r="P849" s="87">
        <v>166252000</v>
      </c>
      <c r="Q849" s="87">
        <v>305028000</v>
      </c>
      <c r="R849" s="87">
        <f t="shared" si="26"/>
        <v>5332342.1748404708</v>
      </c>
      <c r="S849" s="87">
        <v>471280000</v>
      </c>
      <c r="T849" s="87">
        <f t="shared" si="27"/>
        <v>9361557.5845639985</v>
      </c>
      <c r="U849" s="87"/>
      <c r="V849" s="115" t="s">
        <v>1257</v>
      </c>
      <c r="W849" s="115" t="s">
        <v>1257</v>
      </c>
      <c r="X849" s="115" t="s">
        <v>772</v>
      </c>
    </row>
    <row r="850" spans="1:24">
      <c r="A850" s="157"/>
      <c r="B850" s="157">
        <v>30</v>
      </c>
      <c r="C850" s="82">
        <v>1</v>
      </c>
      <c r="D850" s="157">
        <v>10</v>
      </c>
      <c r="E850" s="157"/>
      <c r="F850" s="83" t="s">
        <v>2759</v>
      </c>
      <c r="G850" s="83">
        <v>5</v>
      </c>
      <c r="H850" s="86">
        <v>39.79</v>
      </c>
      <c r="I850" s="86">
        <v>61.2</v>
      </c>
      <c r="J850" s="86">
        <v>59.07</v>
      </c>
      <c r="K850" s="86"/>
      <c r="L850" s="117">
        <v>159.16999999999999</v>
      </c>
      <c r="M850" s="117">
        <v>279.44</v>
      </c>
      <c r="N850" s="87">
        <v>5279543.7391903056</v>
      </c>
      <c r="O850" s="87">
        <v>446283000</v>
      </c>
      <c r="P850" s="87">
        <v>157434000</v>
      </c>
      <c r="Q850" s="87">
        <v>288849000</v>
      </c>
      <c r="R850" s="87">
        <f t="shared" si="26"/>
        <v>5279543.7391903056</v>
      </c>
      <c r="S850" s="87">
        <v>446283000</v>
      </c>
      <c r="T850" s="87">
        <f t="shared" si="27"/>
        <v>9268805.0667797904</v>
      </c>
      <c r="U850" s="87"/>
      <c r="V850" s="115" t="s">
        <v>1257</v>
      </c>
      <c r="W850" s="115" t="s">
        <v>1257</v>
      </c>
      <c r="X850" s="115" t="s">
        <v>772</v>
      </c>
    </row>
    <row r="851" spans="1:24">
      <c r="A851" s="157"/>
      <c r="B851" s="157">
        <v>30</v>
      </c>
      <c r="C851" s="82">
        <v>1</v>
      </c>
      <c r="D851" s="157">
        <v>10</v>
      </c>
      <c r="E851" s="157"/>
      <c r="F851" s="83" t="s">
        <v>2760</v>
      </c>
      <c r="G851" s="83">
        <v>5</v>
      </c>
      <c r="H851" s="86">
        <v>39.79</v>
      </c>
      <c r="I851" s="86">
        <v>61.2</v>
      </c>
      <c r="J851" s="86">
        <v>59.07</v>
      </c>
      <c r="K851" s="86"/>
      <c r="L851" s="117">
        <v>159.16999999999999</v>
      </c>
      <c r="M851" s="117">
        <v>279.44</v>
      </c>
      <c r="N851" s="87">
        <v>5279543.7391903056</v>
      </c>
      <c r="O851" s="87">
        <v>446283000</v>
      </c>
      <c r="P851" s="87">
        <v>157434000</v>
      </c>
      <c r="Q851" s="87">
        <v>288849000</v>
      </c>
      <c r="R851" s="87">
        <f t="shared" si="26"/>
        <v>5279543.7391903056</v>
      </c>
      <c r="S851" s="87">
        <v>446283000</v>
      </c>
      <c r="T851" s="87">
        <f t="shared" si="27"/>
        <v>9268805.0667797904</v>
      </c>
      <c r="U851" s="87"/>
      <c r="V851" s="115" t="s">
        <v>1257</v>
      </c>
      <c r="W851" s="115" t="s">
        <v>1257</v>
      </c>
      <c r="X851" s="115" t="s">
        <v>772</v>
      </c>
    </row>
    <row r="852" spans="1:24">
      <c r="A852" s="157"/>
      <c r="B852" s="157">
        <v>30</v>
      </c>
      <c r="C852" s="82">
        <v>1</v>
      </c>
      <c r="D852" s="157">
        <v>10</v>
      </c>
      <c r="E852" s="157"/>
      <c r="F852" s="83" t="s">
        <v>2761</v>
      </c>
      <c r="G852" s="83">
        <v>5</v>
      </c>
      <c r="H852" s="86">
        <v>41.1</v>
      </c>
      <c r="I852" s="86">
        <v>63.21</v>
      </c>
      <c r="J852" s="86">
        <v>61.01</v>
      </c>
      <c r="K852" s="86"/>
      <c r="L852" s="117">
        <v>164.39</v>
      </c>
      <c r="M852" s="117">
        <v>288.61</v>
      </c>
      <c r="N852" s="87">
        <v>5279543.070648401</v>
      </c>
      <c r="O852" s="87">
        <v>460928000</v>
      </c>
      <c r="P852" s="87">
        <v>162601000</v>
      </c>
      <c r="Q852" s="87">
        <v>298327000</v>
      </c>
      <c r="R852" s="87">
        <f t="shared" si="26"/>
        <v>5279543.0706484001</v>
      </c>
      <c r="S852" s="87">
        <v>460928000</v>
      </c>
      <c r="T852" s="87">
        <f t="shared" si="27"/>
        <v>9268987.9288267829</v>
      </c>
      <c r="U852" s="87"/>
      <c r="V852" s="115" t="s">
        <v>1257</v>
      </c>
      <c r="W852" s="115" t="s">
        <v>1257</v>
      </c>
      <c r="X852" s="115" t="s">
        <v>772</v>
      </c>
    </row>
    <row r="853" spans="1:24">
      <c r="A853" s="157"/>
      <c r="B853" s="157">
        <v>30</v>
      </c>
      <c r="C853" s="82">
        <v>1</v>
      </c>
      <c r="D853" s="157">
        <v>10</v>
      </c>
      <c r="E853" s="157"/>
      <c r="F853" s="83" t="s">
        <v>2762</v>
      </c>
      <c r="G853" s="83">
        <v>5</v>
      </c>
      <c r="H853" s="86">
        <v>34.57</v>
      </c>
      <c r="I853" s="86">
        <v>53.17</v>
      </c>
      <c r="J853" s="86">
        <v>51.32</v>
      </c>
      <c r="K853" s="86"/>
      <c r="L853" s="117">
        <v>138.29</v>
      </c>
      <c r="M853" s="117">
        <v>242.78</v>
      </c>
      <c r="N853" s="87">
        <v>5201498.6189584974</v>
      </c>
      <c r="O853" s="87">
        <v>382003000</v>
      </c>
      <c r="P853" s="87">
        <v>134759000</v>
      </c>
      <c r="Q853" s="87">
        <v>247244000</v>
      </c>
      <c r="R853" s="87">
        <f t="shared" si="26"/>
        <v>5201498.6189584965</v>
      </c>
      <c r="S853" s="87">
        <v>382003000</v>
      </c>
      <c r="T853" s="87">
        <f t="shared" si="27"/>
        <v>9131678.6080753766</v>
      </c>
      <c r="U853" s="87"/>
      <c r="V853" s="115" t="s">
        <v>1257</v>
      </c>
      <c r="W853" s="115" t="s">
        <v>1257</v>
      </c>
      <c r="X853" s="115" t="s">
        <v>772</v>
      </c>
    </row>
    <row r="854" spans="1:24">
      <c r="A854" s="157"/>
      <c r="B854" s="157">
        <v>30</v>
      </c>
      <c r="C854" s="82">
        <v>1</v>
      </c>
      <c r="D854" s="157">
        <v>10</v>
      </c>
      <c r="E854" s="157"/>
      <c r="F854" s="83" t="s">
        <v>2763</v>
      </c>
      <c r="G854" s="83">
        <v>5</v>
      </c>
      <c r="H854" s="86">
        <v>33.4</v>
      </c>
      <c r="I854" s="86">
        <v>51.37</v>
      </c>
      <c r="J854" s="86">
        <v>49.58</v>
      </c>
      <c r="K854" s="86"/>
      <c r="L854" s="117">
        <v>133.61000000000001</v>
      </c>
      <c r="M854" s="117">
        <v>234.56</v>
      </c>
      <c r="N854" s="87">
        <v>5149997.7450306118</v>
      </c>
      <c r="O854" s="87">
        <v>365415000</v>
      </c>
      <c r="P854" s="87">
        <v>128907000</v>
      </c>
      <c r="Q854" s="87">
        <v>236508000</v>
      </c>
      <c r="R854" s="87">
        <f t="shared" si="26"/>
        <v>5149997.7450306118</v>
      </c>
      <c r="S854" s="87">
        <v>365415000</v>
      </c>
      <c r="T854" s="87">
        <f t="shared" si="27"/>
        <v>9041115.7179431189</v>
      </c>
      <c r="U854" s="87"/>
      <c r="V854" s="115" t="s">
        <v>1257</v>
      </c>
      <c r="W854" s="115" t="s">
        <v>1257</v>
      </c>
      <c r="X854" s="115" t="s">
        <v>772</v>
      </c>
    </row>
    <row r="855" spans="1:24">
      <c r="A855" s="157"/>
      <c r="B855" s="157">
        <v>30</v>
      </c>
      <c r="C855" s="82">
        <v>1</v>
      </c>
      <c r="D855" s="157">
        <v>10</v>
      </c>
      <c r="E855" s="157"/>
      <c r="F855" s="83" t="s">
        <v>2764</v>
      </c>
      <c r="G855" s="83">
        <v>5</v>
      </c>
      <c r="H855" s="86">
        <v>31.06</v>
      </c>
      <c r="I855" s="86">
        <v>47.77</v>
      </c>
      <c r="J855" s="86">
        <v>46.11</v>
      </c>
      <c r="K855" s="86"/>
      <c r="L855" s="117">
        <v>124.25</v>
      </c>
      <c r="M855" s="117">
        <v>218.13</v>
      </c>
      <c r="N855" s="87">
        <v>5149995.8512874078</v>
      </c>
      <c r="O855" s="87">
        <v>339819000</v>
      </c>
      <c r="P855" s="87">
        <v>119878000</v>
      </c>
      <c r="Q855" s="87">
        <v>219941000</v>
      </c>
      <c r="R855" s="87">
        <f t="shared" si="26"/>
        <v>5149995.8512874078</v>
      </c>
      <c r="S855" s="87">
        <v>339819000</v>
      </c>
      <c r="T855" s="87">
        <f t="shared" si="27"/>
        <v>9041195.9359462559</v>
      </c>
      <c r="U855" s="87"/>
      <c r="V855" s="115" t="s">
        <v>1257</v>
      </c>
      <c r="W855" s="115" t="s">
        <v>1257</v>
      </c>
      <c r="X855" s="115" t="s">
        <v>772</v>
      </c>
    </row>
    <row r="856" spans="1:24">
      <c r="A856" s="157"/>
      <c r="B856" s="157">
        <v>30</v>
      </c>
      <c r="C856" s="82">
        <v>1</v>
      </c>
      <c r="D856" s="157">
        <v>10</v>
      </c>
      <c r="E856" s="157"/>
      <c r="F856" s="83" t="s">
        <v>2765</v>
      </c>
      <c r="G856" s="83">
        <v>5</v>
      </c>
      <c r="H856" s="86">
        <v>31.06</v>
      </c>
      <c r="I856" s="86">
        <v>47.77</v>
      </c>
      <c r="J856" s="86">
        <v>46.11</v>
      </c>
      <c r="K856" s="86"/>
      <c r="L856" s="117">
        <v>124.25</v>
      </c>
      <c r="M856" s="117">
        <v>218.13</v>
      </c>
      <c r="N856" s="87">
        <v>5149995.8512874078</v>
      </c>
      <c r="O856" s="87">
        <v>339819000</v>
      </c>
      <c r="P856" s="87">
        <v>119878000</v>
      </c>
      <c r="Q856" s="87">
        <v>219941000</v>
      </c>
      <c r="R856" s="87">
        <f t="shared" si="26"/>
        <v>5149995.8512874078</v>
      </c>
      <c r="S856" s="87">
        <v>339819000</v>
      </c>
      <c r="T856" s="87">
        <f t="shared" si="27"/>
        <v>9041195.9359462559</v>
      </c>
      <c r="U856" s="87"/>
      <c r="V856" s="115" t="s">
        <v>1257</v>
      </c>
      <c r="W856" s="115" t="s">
        <v>1257</v>
      </c>
      <c r="X856" s="115" t="s">
        <v>772</v>
      </c>
    </row>
    <row r="857" spans="1:24">
      <c r="A857" s="157"/>
      <c r="B857" s="157">
        <v>30</v>
      </c>
      <c r="C857" s="82">
        <v>1</v>
      </c>
      <c r="D857" s="157">
        <v>10</v>
      </c>
      <c r="E857" s="157"/>
      <c r="F857" s="83" t="s">
        <v>2766</v>
      </c>
      <c r="G857" s="83">
        <v>5</v>
      </c>
      <c r="H857" s="86">
        <v>33.4</v>
      </c>
      <c r="I857" s="86">
        <v>51.37</v>
      </c>
      <c r="J857" s="86">
        <v>49.58</v>
      </c>
      <c r="K857" s="86"/>
      <c r="L857" s="117">
        <v>133.61000000000001</v>
      </c>
      <c r="M857" s="117">
        <v>234.56</v>
      </c>
      <c r="N857" s="87">
        <v>5149997.7450306118</v>
      </c>
      <c r="O857" s="87">
        <v>365415000</v>
      </c>
      <c r="P857" s="87">
        <v>128907000</v>
      </c>
      <c r="Q857" s="87">
        <v>236508000</v>
      </c>
      <c r="R857" s="87">
        <f t="shared" si="26"/>
        <v>5149997.7450306118</v>
      </c>
      <c r="S857" s="87">
        <v>365415000</v>
      </c>
      <c r="T857" s="87">
        <f t="shared" si="27"/>
        <v>9041115.7179431189</v>
      </c>
      <c r="U857" s="87"/>
      <c r="V857" s="115" t="s">
        <v>1257</v>
      </c>
      <c r="W857" s="115" t="s">
        <v>1257</v>
      </c>
      <c r="X857" s="115" t="s">
        <v>772</v>
      </c>
    </row>
    <row r="858" spans="1:24">
      <c r="A858" s="157"/>
      <c r="B858" s="157">
        <v>30</v>
      </c>
      <c r="C858" s="82">
        <v>1</v>
      </c>
      <c r="D858" s="157">
        <v>10</v>
      </c>
      <c r="E858" s="157"/>
      <c r="F858" s="83" t="s">
        <v>2767</v>
      </c>
      <c r="G858" s="83">
        <v>5</v>
      </c>
      <c r="H858" s="86">
        <v>35.08</v>
      </c>
      <c r="I858" s="86">
        <v>53.95</v>
      </c>
      <c r="J858" s="86">
        <v>52.07</v>
      </c>
      <c r="K858" s="86"/>
      <c r="L858" s="117">
        <v>140.32</v>
      </c>
      <c r="M858" s="117">
        <v>246.34</v>
      </c>
      <c r="N858" s="87">
        <v>5332346.5451566307</v>
      </c>
      <c r="O858" s="87">
        <v>397355000</v>
      </c>
      <c r="P858" s="87">
        <v>140174000</v>
      </c>
      <c r="Q858" s="87">
        <v>257181000</v>
      </c>
      <c r="R858" s="87">
        <f t="shared" si="26"/>
        <v>5332346.5451566307</v>
      </c>
      <c r="S858" s="87">
        <v>397355000</v>
      </c>
      <c r="T858" s="87">
        <f t="shared" si="27"/>
        <v>9361247.4909769408</v>
      </c>
      <c r="U858" s="87"/>
      <c r="V858" s="115" t="s">
        <v>1257</v>
      </c>
      <c r="W858" s="115" t="s">
        <v>1257</v>
      </c>
      <c r="X858" s="115" t="s">
        <v>772</v>
      </c>
    </row>
    <row r="859" spans="1:24">
      <c r="A859" s="157"/>
      <c r="B859" s="157">
        <v>30</v>
      </c>
      <c r="C859" s="82">
        <v>1</v>
      </c>
      <c r="D859" s="157">
        <v>11</v>
      </c>
      <c r="E859" s="157"/>
      <c r="F859" s="83" t="s">
        <v>2768</v>
      </c>
      <c r="G859" s="83">
        <v>5</v>
      </c>
      <c r="H859" s="86">
        <v>41.61</v>
      </c>
      <c r="I859" s="86">
        <v>63.99</v>
      </c>
      <c r="J859" s="86">
        <v>61.76</v>
      </c>
      <c r="K859" s="86"/>
      <c r="L859" s="117">
        <v>166.42</v>
      </c>
      <c r="M859" s="117">
        <v>292.17</v>
      </c>
      <c r="N859" s="87">
        <v>5044544.1448811227</v>
      </c>
      <c r="O859" s="87">
        <v>445844000</v>
      </c>
      <c r="P859" s="87">
        <v>157280000</v>
      </c>
      <c r="Q859" s="87">
        <v>288564000</v>
      </c>
      <c r="R859" s="87">
        <f t="shared" si="26"/>
        <v>5044544.1448811218</v>
      </c>
      <c r="S859" s="87">
        <v>445844000</v>
      </c>
      <c r="T859" s="87">
        <f t="shared" si="27"/>
        <v>8856294.0921158362</v>
      </c>
      <c r="U859" s="87"/>
      <c r="V859" s="115" t="s">
        <v>1257</v>
      </c>
      <c r="W859" s="115" t="s">
        <v>1257</v>
      </c>
      <c r="X859" s="115" t="s">
        <v>772</v>
      </c>
    </row>
    <row r="860" spans="1:24">
      <c r="A860" s="157"/>
      <c r="B860" s="157">
        <v>30</v>
      </c>
      <c r="C860" s="82">
        <v>1</v>
      </c>
      <c r="D860" s="157">
        <v>11</v>
      </c>
      <c r="E860" s="157"/>
      <c r="F860" s="83" t="s">
        <v>2769</v>
      </c>
      <c r="G860" s="83">
        <v>5</v>
      </c>
      <c r="H860" s="86">
        <v>39.79</v>
      </c>
      <c r="I860" s="86">
        <v>61.2</v>
      </c>
      <c r="J860" s="86">
        <v>59.07</v>
      </c>
      <c r="K860" s="86"/>
      <c r="L860" s="117">
        <v>159.16999999999999</v>
      </c>
      <c r="M860" s="117">
        <v>279.44</v>
      </c>
      <c r="N860" s="87">
        <v>4994593.6737702088</v>
      </c>
      <c r="O860" s="87">
        <v>422196000</v>
      </c>
      <c r="P860" s="87">
        <v>148937000</v>
      </c>
      <c r="Q860" s="87">
        <v>273259000</v>
      </c>
      <c r="R860" s="87">
        <f t="shared" si="26"/>
        <v>4994593.6737702088</v>
      </c>
      <c r="S860" s="87">
        <v>422196000</v>
      </c>
      <c r="T860" s="87">
        <f t="shared" si="27"/>
        <v>8768544.6767503135</v>
      </c>
      <c r="U860" s="87"/>
      <c r="V860" s="115" t="s">
        <v>1257</v>
      </c>
      <c r="W860" s="115" t="s">
        <v>1257</v>
      </c>
      <c r="X860" s="115" t="s">
        <v>772</v>
      </c>
    </row>
    <row r="861" spans="1:24">
      <c r="A861" s="157"/>
      <c r="B861" s="157">
        <v>30</v>
      </c>
      <c r="C861" s="82">
        <v>1</v>
      </c>
      <c r="D861" s="157">
        <v>11</v>
      </c>
      <c r="E861" s="157"/>
      <c r="F861" s="83" t="s">
        <v>2770</v>
      </c>
      <c r="G861" s="83">
        <v>5</v>
      </c>
      <c r="H861" s="86">
        <v>39.79</v>
      </c>
      <c r="I861" s="86">
        <v>61.2</v>
      </c>
      <c r="J861" s="86">
        <v>59.07</v>
      </c>
      <c r="K861" s="86"/>
      <c r="L861" s="117">
        <v>159.16999999999999</v>
      </c>
      <c r="M861" s="117">
        <v>279.44</v>
      </c>
      <c r="N861" s="87">
        <v>4994593.6737702088</v>
      </c>
      <c r="O861" s="87">
        <v>422196000</v>
      </c>
      <c r="P861" s="87">
        <v>148937000</v>
      </c>
      <c r="Q861" s="87">
        <v>273259000</v>
      </c>
      <c r="R861" s="87">
        <f t="shared" si="26"/>
        <v>4994593.6737702088</v>
      </c>
      <c r="S861" s="87">
        <v>422196000</v>
      </c>
      <c r="T861" s="87">
        <f t="shared" si="27"/>
        <v>8768544.6767503135</v>
      </c>
      <c r="U861" s="87"/>
      <c r="V861" s="115" t="s">
        <v>1257</v>
      </c>
      <c r="W861" s="115" t="s">
        <v>1257</v>
      </c>
      <c r="X861" s="115" t="s">
        <v>772</v>
      </c>
    </row>
    <row r="862" spans="1:24">
      <c r="A862" s="157"/>
      <c r="B862" s="157">
        <v>30</v>
      </c>
      <c r="C862" s="82">
        <v>1</v>
      </c>
      <c r="D862" s="157">
        <v>11</v>
      </c>
      <c r="E862" s="157"/>
      <c r="F862" s="83" t="s">
        <v>2771</v>
      </c>
      <c r="G862" s="83">
        <v>5</v>
      </c>
      <c r="H862" s="86">
        <v>41.1</v>
      </c>
      <c r="I862" s="86">
        <v>63.21</v>
      </c>
      <c r="J862" s="86">
        <v>61.01</v>
      </c>
      <c r="K862" s="86"/>
      <c r="L862" s="117">
        <v>164.39</v>
      </c>
      <c r="M862" s="117">
        <v>288.61</v>
      </c>
      <c r="N862" s="87">
        <v>4994597.931779597</v>
      </c>
      <c r="O862" s="87">
        <v>436051000</v>
      </c>
      <c r="P862" s="87">
        <v>153825000</v>
      </c>
      <c r="Q862" s="87">
        <v>282226000</v>
      </c>
      <c r="R862" s="87">
        <f t="shared" si="26"/>
        <v>4994597.931779596</v>
      </c>
      <c r="S862" s="87">
        <v>436051000</v>
      </c>
      <c r="T862" s="87">
        <f t="shared" si="27"/>
        <v>8768726.255191369</v>
      </c>
      <c r="U862" s="87"/>
      <c r="V862" s="115" t="s">
        <v>1257</v>
      </c>
      <c r="W862" s="115" t="s">
        <v>1257</v>
      </c>
      <c r="X862" s="115" t="s">
        <v>772</v>
      </c>
    </row>
    <row r="863" spans="1:24">
      <c r="A863" s="157"/>
      <c r="B863" s="157">
        <v>30</v>
      </c>
      <c r="C863" s="82">
        <v>1</v>
      </c>
      <c r="D863" s="157">
        <v>11</v>
      </c>
      <c r="E863" s="157"/>
      <c r="F863" s="83" t="s">
        <v>2772</v>
      </c>
      <c r="G863" s="83">
        <v>5</v>
      </c>
      <c r="H863" s="86">
        <v>20.92</v>
      </c>
      <c r="I863" s="86">
        <v>32.17</v>
      </c>
      <c r="J863" s="86">
        <v>31.05</v>
      </c>
      <c r="K863" s="86"/>
      <c r="L863" s="117">
        <v>83.66</v>
      </c>
      <c r="M863" s="117">
        <v>146.88</v>
      </c>
      <c r="N863" s="87">
        <v>5095495.9577954235</v>
      </c>
      <c r="O863" s="87">
        <v>226399000</v>
      </c>
      <c r="P863" s="87">
        <v>79867000</v>
      </c>
      <c r="Q863" s="87">
        <v>146532000</v>
      </c>
      <c r="R863" s="87">
        <f t="shared" si="26"/>
        <v>5095495.9577954235</v>
      </c>
      <c r="S863" s="87">
        <v>226399000</v>
      </c>
      <c r="T863" s="87">
        <f t="shared" si="27"/>
        <v>8946048.8439037986</v>
      </c>
      <c r="U863" s="87"/>
      <c r="V863" s="115" t="s">
        <v>1257</v>
      </c>
      <c r="W863" s="115" t="s">
        <v>1257</v>
      </c>
      <c r="X863" s="115" t="s">
        <v>772</v>
      </c>
    </row>
    <row r="864" spans="1:24">
      <c r="A864" s="157"/>
      <c r="B864" s="157">
        <v>30</v>
      </c>
      <c r="C864" s="82">
        <v>1</v>
      </c>
      <c r="D864" s="157">
        <v>11</v>
      </c>
      <c r="E864" s="157"/>
      <c r="F864" s="83" t="s">
        <v>2773</v>
      </c>
      <c r="G864" s="83">
        <v>5</v>
      </c>
      <c r="H864" s="86">
        <v>41.61</v>
      </c>
      <c r="I864" s="86">
        <v>63.99</v>
      </c>
      <c r="J864" s="86">
        <v>61.76</v>
      </c>
      <c r="K864" s="86"/>
      <c r="L864" s="117">
        <v>166.42</v>
      </c>
      <c r="M864" s="117">
        <v>292.17</v>
      </c>
      <c r="N864" s="87">
        <v>5384095.1308490457</v>
      </c>
      <c r="O864" s="87">
        <v>475854000</v>
      </c>
      <c r="P864" s="87">
        <v>167866000</v>
      </c>
      <c r="Q864" s="87">
        <v>307988000</v>
      </c>
      <c r="R864" s="87">
        <f t="shared" si="26"/>
        <v>5384095.1308490438</v>
      </c>
      <c r="S864" s="87">
        <v>475854000</v>
      </c>
      <c r="T864" s="87">
        <f t="shared" si="27"/>
        <v>9452416.021993544</v>
      </c>
      <c r="U864" s="87"/>
      <c r="V864" s="115" t="s">
        <v>1257</v>
      </c>
      <c r="W864" s="115" t="s">
        <v>1257</v>
      </c>
      <c r="X864" s="115" t="s">
        <v>772</v>
      </c>
    </row>
    <row r="865" spans="1:24">
      <c r="A865" s="157"/>
      <c r="B865" s="157">
        <v>30</v>
      </c>
      <c r="C865" s="82">
        <v>1</v>
      </c>
      <c r="D865" s="157">
        <v>11</v>
      </c>
      <c r="E865" s="157"/>
      <c r="F865" s="83" t="s">
        <v>2774</v>
      </c>
      <c r="G865" s="83">
        <v>5</v>
      </c>
      <c r="H865" s="86">
        <v>39.79</v>
      </c>
      <c r="I865" s="86">
        <v>61.2</v>
      </c>
      <c r="J865" s="86">
        <v>59.07</v>
      </c>
      <c r="K865" s="86"/>
      <c r="L865" s="117">
        <v>159.16999999999999</v>
      </c>
      <c r="M865" s="117">
        <v>279.44</v>
      </c>
      <c r="N865" s="87">
        <v>5330791.4530359423</v>
      </c>
      <c r="O865" s="87">
        <v>450615000</v>
      </c>
      <c r="P865" s="87">
        <v>158962000</v>
      </c>
      <c r="Q865" s="87">
        <v>291653000</v>
      </c>
      <c r="R865" s="87">
        <f t="shared" si="26"/>
        <v>5330791.4530359423</v>
      </c>
      <c r="S865" s="87">
        <v>450615000</v>
      </c>
      <c r="T865" s="87">
        <f t="shared" si="27"/>
        <v>9358775.9228269383</v>
      </c>
      <c r="U865" s="87"/>
      <c r="V865" s="115" t="s">
        <v>1257</v>
      </c>
      <c r="W865" s="115" t="s">
        <v>1257</v>
      </c>
      <c r="X865" s="115" t="s">
        <v>772</v>
      </c>
    </row>
    <row r="866" spans="1:24">
      <c r="A866" s="157"/>
      <c r="B866" s="157">
        <v>30</v>
      </c>
      <c r="C866" s="82">
        <v>1</v>
      </c>
      <c r="D866" s="157">
        <v>11</v>
      </c>
      <c r="E866" s="157"/>
      <c r="F866" s="83" t="s">
        <v>2775</v>
      </c>
      <c r="G866" s="83">
        <v>5</v>
      </c>
      <c r="H866" s="86">
        <v>39.79</v>
      </c>
      <c r="I866" s="86">
        <v>61.2</v>
      </c>
      <c r="J866" s="86">
        <v>59.07</v>
      </c>
      <c r="K866" s="86"/>
      <c r="L866" s="117">
        <v>159.16999999999999</v>
      </c>
      <c r="M866" s="117">
        <v>279.44</v>
      </c>
      <c r="N866" s="87">
        <v>5330791.4530359423</v>
      </c>
      <c r="O866" s="87">
        <v>450615000</v>
      </c>
      <c r="P866" s="87">
        <v>158962000</v>
      </c>
      <c r="Q866" s="87">
        <v>291653000</v>
      </c>
      <c r="R866" s="87">
        <f t="shared" si="26"/>
        <v>5330791.4530359423</v>
      </c>
      <c r="S866" s="87">
        <v>450615000</v>
      </c>
      <c r="T866" s="87">
        <f t="shared" si="27"/>
        <v>9358775.9228269383</v>
      </c>
      <c r="U866" s="87"/>
      <c r="V866" s="115" t="s">
        <v>1257</v>
      </c>
      <c r="W866" s="115" t="s">
        <v>1257</v>
      </c>
      <c r="X866" s="115" t="s">
        <v>772</v>
      </c>
    </row>
    <row r="867" spans="1:24">
      <c r="A867" s="157"/>
      <c r="B867" s="157">
        <v>30</v>
      </c>
      <c r="C867" s="82">
        <v>1</v>
      </c>
      <c r="D867" s="157">
        <v>11</v>
      </c>
      <c r="E867" s="157"/>
      <c r="F867" s="83" t="s">
        <v>2776</v>
      </c>
      <c r="G867" s="83">
        <v>5</v>
      </c>
      <c r="H867" s="86">
        <v>41.1</v>
      </c>
      <c r="I867" s="86">
        <v>63.21</v>
      </c>
      <c r="J867" s="86">
        <v>61.01</v>
      </c>
      <c r="K867" s="86"/>
      <c r="L867" s="117">
        <v>164.39</v>
      </c>
      <c r="M867" s="117">
        <v>288.61</v>
      </c>
      <c r="N867" s="87">
        <v>5330788.9825871009</v>
      </c>
      <c r="O867" s="87">
        <v>465402000</v>
      </c>
      <c r="P867" s="87">
        <v>164179000</v>
      </c>
      <c r="Q867" s="87">
        <v>301223000</v>
      </c>
      <c r="R867" s="87">
        <f t="shared" si="26"/>
        <v>5330788.9825871</v>
      </c>
      <c r="S867" s="87">
        <v>465402000</v>
      </c>
      <c r="T867" s="87">
        <f t="shared" si="27"/>
        <v>9358957.4077770114</v>
      </c>
      <c r="U867" s="87"/>
      <c r="V867" s="115" t="s">
        <v>1257</v>
      </c>
      <c r="W867" s="115" t="s">
        <v>1257</v>
      </c>
      <c r="X867" s="115" t="s">
        <v>772</v>
      </c>
    </row>
    <row r="868" spans="1:24">
      <c r="A868" s="157"/>
      <c r="B868" s="157">
        <v>30</v>
      </c>
      <c r="C868" s="82">
        <v>1</v>
      </c>
      <c r="D868" s="157">
        <v>11</v>
      </c>
      <c r="E868" s="157"/>
      <c r="F868" s="83" t="s">
        <v>2777</v>
      </c>
      <c r="G868" s="83">
        <v>5</v>
      </c>
      <c r="H868" s="86">
        <v>34.57</v>
      </c>
      <c r="I868" s="86">
        <v>53.17</v>
      </c>
      <c r="J868" s="86">
        <v>51.32</v>
      </c>
      <c r="K868" s="86"/>
      <c r="L868" s="117">
        <v>138.29</v>
      </c>
      <c r="M868" s="117">
        <v>242.78</v>
      </c>
      <c r="N868" s="87">
        <v>5251988.1619178411</v>
      </c>
      <c r="O868" s="87">
        <v>385711000</v>
      </c>
      <c r="P868" s="87">
        <v>136066000</v>
      </c>
      <c r="Q868" s="87">
        <v>249645000</v>
      </c>
      <c r="R868" s="87">
        <f t="shared" si="26"/>
        <v>5251988.1619178401</v>
      </c>
      <c r="S868" s="87">
        <v>385711000</v>
      </c>
      <c r="T868" s="87">
        <f t="shared" si="27"/>
        <v>9220317.3472442925</v>
      </c>
      <c r="U868" s="87"/>
      <c r="V868" s="115" t="s">
        <v>1257</v>
      </c>
      <c r="W868" s="115" t="s">
        <v>1257</v>
      </c>
      <c r="X868" s="115" t="s">
        <v>772</v>
      </c>
    </row>
    <row r="869" spans="1:24">
      <c r="A869" s="157"/>
      <c r="B869" s="157">
        <v>30</v>
      </c>
      <c r="C869" s="82">
        <v>1</v>
      </c>
      <c r="D869" s="157">
        <v>11</v>
      </c>
      <c r="E869" s="157"/>
      <c r="F869" s="83" t="s">
        <v>2778</v>
      </c>
      <c r="G869" s="83">
        <v>5</v>
      </c>
      <c r="H869" s="86">
        <v>33.4</v>
      </c>
      <c r="I869" s="86">
        <v>51.37</v>
      </c>
      <c r="J869" s="86">
        <v>49.58</v>
      </c>
      <c r="K869" s="86"/>
      <c r="L869" s="117">
        <v>133.61000000000001</v>
      </c>
      <c r="M869" s="117">
        <v>234.56</v>
      </c>
      <c r="N869" s="87">
        <v>5199987.5976683619</v>
      </c>
      <c r="O869" s="87">
        <v>368962000</v>
      </c>
      <c r="P869" s="87">
        <v>130158000</v>
      </c>
      <c r="Q869" s="87">
        <v>238804000</v>
      </c>
      <c r="R869" s="87">
        <f t="shared" si="26"/>
        <v>5199987.5976683619</v>
      </c>
      <c r="S869" s="87">
        <v>368962000</v>
      </c>
      <c r="T869" s="87">
        <f t="shared" si="27"/>
        <v>9128875.764606623</v>
      </c>
      <c r="U869" s="87"/>
      <c r="V869" s="115" t="s">
        <v>1257</v>
      </c>
      <c r="W869" s="115" t="s">
        <v>1257</v>
      </c>
      <c r="X869" s="115" t="s">
        <v>772</v>
      </c>
    </row>
    <row r="870" spans="1:24">
      <c r="A870" s="157"/>
      <c r="B870" s="157">
        <v>30</v>
      </c>
      <c r="C870" s="82">
        <v>1</v>
      </c>
      <c r="D870" s="157">
        <v>11</v>
      </c>
      <c r="E870" s="157"/>
      <c r="F870" s="83" t="s">
        <v>2779</v>
      </c>
      <c r="G870" s="83">
        <v>5</v>
      </c>
      <c r="H870" s="86">
        <v>31.06</v>
      </c>
      <c r="I870" s="86">
        <v>47.77</v>
      </c>
      <c r="J870" s="86">
        <v>46.11</v>
      </c>
      <c r="K870" s="86"/>
      <c r="L870" s="117">
        <v>124.25</v>
      </c>
      <c r="M870" s="117">
        <v>218.13</v>
      </c>
      <c r="N870" s="87">
        <v>5199992.5739938999</v>
      </c>
      <c r="O870" s="87">
        <v>343118000</v>
      </c>
      <c r="P870" s="87">
        <v>121041000</v>
      </c>
      <c r="Q870" s="87">
        <v>222077000</v>
      </c>
      <c r="R870" s="87">
        <f t="shared" si="26"/>
        <v>5199992.5739938999</v>
      </c>
      <c r="S870" s="87">
        <v>343118000</v>
      </c>
      <c r="T870" s="87">
        <f t="shared" si="27"/>
        <v>9128968.8544490077</v>
      </c>
      <c r="U870" s="87"/>
      <c r="V870" s="115" t="s">
        <v>1257</v>
      </c>
      <c r="W870" s="115" t="s">
        <v>1257</v>
      </c>
      <c r="X870" s="115" t="s">
        <v>772</v>
      </c>
    </row>
    <row r="871" spans="1:24">
      <c r="A871" s="157"/>
      <c r="B871" s="157">
        <v>30</v>
      </c>
      <c r="C871" s="82">
        <v>1</v>
      </c>
      <c r="D871" s="157">
        <v>11</v>
      </c>
      <c r="E871" s="157"/>
      <c r="F871" s="83" t="s">
        <v>2780</v>
      </c>
      <c r="G871" s="83">
        <v>5</v>
      </c>
      <c r="H871" s="86">
        <v>31.06</v>
      </c>
      <c r="I871" s="86">
        <v>47.77</v>
      </c>
      <c r="J871" s="86">
        <v>46.11</v>
      </c>
      <c r="K871" s="86"/>
      <c r="L871" s="117">
        <v>124.25</v>
      </c>
      <c r="M871" s="117">
        <v>218.13</v>
      </c>
      <c r="N871" s="87">
        <v>5199992.5739938999</v>
      </c>
      <c r="O871" s="87">
        <v>343118000</v>
      </c>
      <c r="P871" s="87">
        <v>121041000</v>
      </c>
      <c r="Q871" s="87">
        <v>222077000</v>
      </c>
      <c r="R871" s="87">
        <f t="shared" si="26"/>
        <v>5199992.5739938999</v>
      </c>
      <c r="S871" s="87">
        <v>343118000</v>
      </c>
      <c r="T871" s="87">
        <f t="shared" si="27"/>
        <v>9128968.8544490077</v>
      </c>
      <c r="U871" s="87"/>
      <c r="V871" s="115" t="s">
        <v>1257</v>
      </c>
      <c r="W871" s="115" t="s">
        <v>1257</v>
      </c>
      <c r="X871" s="115" t="s">
        <v>772</v>
      </c>
    </row>
    <row r="872" spans="1:24">
      <c r="A872" s="157"/>
      <c r="B872" s="157">
        <v>30</v>
      </c>
      <c r="C872" s="82">
        <v>1</v>
      </c>
      <c r="D872" s="157">
        <v>11</v>
      </c>
      <c r="E872" s="157"/>
      <c r="F872" s="83" t="s">
        <v>2781</v>
      </c>
      <c r="G872" s="83">
        <v>5</v>
      </c>
      <c r="H872" s="86">
        <v>33.4</v>
      </c>
      <c r="I872" s="86">
        <v>51.37</v>
      </c>
      <c r="J872" s="86">
        <v>49.58</v>
      </c>
      <c r="K872" s="86"/>
      <c r="L872" s="117">
        <v>133.61000000000001</v>
      </c>
      <c r="M872" s="117">
        <v>234.56</v>
      </c>
      <c r="N872" s="87">
        <v>5199987.5976683619</v>
      </c>
      <c r="O872" s="87">
        <v>368962000</v>
      </c>
      <c r="P872" s="87">
        <v>130158000</v>
      </c>
      <c r="Q872" s="87">
        <v>238804000</v>
      </c>
      <c r="R872" s="87">
        <f t="shared" si="26"/>
        <v>5199987.5976683619</v>
      </c>
      <c r="S872" s="87">
        <v>368962000</v>
      </c>
      <c r="T872" s="87">
        <f t="shared" si="27"/>
        <v>9128875.764606623</v>
      </c>
      <c r="U872" s="87"/>
      <c r="V872" s="115" t="s">
        <v>1257</v>
      </c>
      <c r="W872" s="115" t="s">
        <v>1257</v>
      </c>
      <c r="X872" s="115" t="s">
        <v>772</v>
      </c>
    </row>
    <row r="873" spans="1:24">
      <c r="A873" s="157"/>
      <c r="B873" s="157">
        <v>30</v>
      </c>
      <c r="C873" s="82">
        <v>1</v>
      </c>
      <c r="D873" s="157">
        <v>11</v>
      </c>
      <c r="E873" s="157"/>
      <c r="F873" s="83" t="s">
        <v>2782</v>
      </c>
      <c r="G873" s="83">
        <v>5</v>
      </c>
      <c r="H873" s="86">
        <v>35.08</v>
      </c>
      <c r="I873" s="86">
        <v>53.95</v>
      </c>
      <c r="J873" s="86">
        <v>52.07</v>
      </c>
      <c r="K873" s="86"/>
      <c r="L873" s="117">
        <v>140.32</v>
      </c>
      <c r="M873" s="117">
        <v>246.34</v>
      </c>
      <c r="N873" s="87">
        <v>5384092.5362178329</v>
      </c>
      <c r="O873" s="87">
        <v>401211000</v>
      </c>
      <c r="P873" s="87">
        <v>141534000</v>
      </c>
      <c r="Q873" s="87">
        <v>259677000</v>
      </c>
      <c r="R873" s="87">
        <f t="shared" si="26"/>
        <v>5384092.5362178329</v>
      </c>
      <c r="S873" s="87">
        <v>401211000</v>
      </c>
      <c r="T873" s="87">
        <f t="shared" si="27"/>
        <v>9452090.6169605255</v>
      </c>
      <c r="U873" s="87"/>
      <c r="V873" s="115" t="s">
        <v>1257</v>
      </c>
      <c r="W873" s="115" t="s">
        <v>1257</v>
      </c>
      <c r="X873" s="115" t="s">
        <v>772</v>
      </c>
    </row>
    <row r="874" spans="1:24">
      <c r="A874" s="157"/>
      <c r="B874" s="157">
        <v>30</v>
      </c>
      <c r="C874" s="82">
        <v>1</v>
      </c>
      <c r="D874" s="157">
        <v>12</v>
      </c>
      <c r="E874" s="157"/>
      <c r="F874" s="83" t="s">
        <v>2783</v>
      </c>
      <c r="G874" s="83">
        <v>5</v>
      </c>
      <c r="H874" s="86">
        <v>41.61</v>
      </c>
      <c r="I874" s="86">
        <v>63.99</v>
      </c>
      <c r="J874" s="86">
        <v>61.76</v>
      </c>
      <c r="K874" s="86"/>
      <c r="L874" s="117">
        <v>166.42</v>
      </c>
      <c r="M874" s="117">
        <v>292.17</v>
      </c>
      <c r="N874" s="87">
        <v>5093049.8122201599</v>
      </c>
      <c r="O874" s="87">
        <v>450131000</v>
      </c>
      <c r="P874" s="87">
        <v>158792000</v>
      </c>
      <c r="Q874" s="87">
        <v>291339000</v>
      </c>
      <c r="R874" s="87">
        <f t="shared" si="26"/>
        <v>5093049.8122201581</v>
      </c>
      <c r="S874" s="87">
        <v>450131000</v>
      </c>
      <c r="T874" s="87">
        <f t="shared" si="27"/>
        <v>8941451.5300827045</v>
      </c>
      <c r="U874" s="87"/>
      <c r="V874" s="115" t="s">
        <v>1257</v>
      </c>
      <c r="W874" s="115" t="s">
        <v>1257</v>
      </c>
      <c r="X874" s="115" t="s">
        <v>772</v>
      </c>
    </row>
    <row r="875" spans="1:24">
      <c r="A875" s="157"/>
      <c r="B875" s="157">
        <v>30</v>
      </c>
      <c r="C875" s="82">
        <v>1</v>
      </c>
      <c r="D875" s="157">
        <v>12</v>
      </c>
      <c r="E875" s="157"/>
      <c r="F875" s="83" t="s">
        <v>2784</v>
      </c>
      <c r="G875" s="83">
        <v>5</v>
      </c>
      <c r="H875" s="86">
        <v>39.79</v>
      </c>
      <c r="I875" s="86">
        <v>61.2</v>
      </c>
      <c r="J875" s="86">
        <v>59.07</v>
      </c>
      <c r="K875" s="86"/>
      <c r="L875" s="117">
        <v>159.16999999999999</v>
      </c>
      <c r="M875" s="117">
        <v>279.44</v>
      </c>
      <c r="N875" s="87">
        <v>5042647.2780271294</v>
      </c>
      <c r="O875" s="87">
        <v>426258000</v>
      </c>
      <c r="P875" s="87">
        <v>150370000</v>
      </c>
      <c r="Q875" s="87">
        <v>275888000</v>
      </c>
      <c r="R875" s="87">
        <f t="shared" si="26"/>
        <v>5042647.2780271294</v>
      </c>
      <c r="S875" s="87">
        <v>426258000</v>
      </c>
      <c r="T875" s="87">
        <f t="shared" si="27"/>
        <v>8852907.9309662692</v>
      </c>
      <c r="U875" s="87"/>
      <c r="V875" s="115" t="s">
        <v>1257</v>
      </c>
      <c r="W875" s="115" t="s">
        <v>1257</v>
      </c>
      <c r="X875" s="115" t="s">
        <v>772</v>
      </c>
    </row>
    <row r="876" spans="1:24">
      <c r="A876" s="157"/>
      <c r="B876" s="157">
        <v>30</v>
      </c>
      <c r="C876" s="82">
        <v>1</v>
      </c>
      <c r="D876" s="157">
        <v>12</v>
      </c>
      <c r="E876" s="157"/>
      <c r="F876" s="83" t="s">
        <v>2785</v>
      </c>
      <c r="G876" s="83">
        <v>5</v>
      </c>
      <c r="H876" s="86">
        <v>39.79</v>
      </c>
      <c r="I876" s="86">
        <v>61.2</v>
      </c>
      <c r="J876" s="86">
        <v>59.07</v>
      </c>
      <c r="K876" s="86"/>
      <c r="L876" s="117">
        <v>159.16999999999999</v>
      </c>
      <c r="M876" s="117">
        <v>279.44</v>
      </c>
      <c r="N876" s="87">
        <v>5042647.2780271294</v>
      </c>
      <c r="O876" s="87">
        <v>426258000</v>
      </c>
      <c r="P876" s="87">
        <v>150370000</v>
      </c>
      <c r="Q876" s="87">
        <v>275888000</v>
      </c>
      <c r="R876" s="87">
        <f t="shared" si="26"/>
        <v>5042647.2780271294</v>
      </c>
      <c r="S876" s="87">
        <v>426258000</v>
      </c>
      <c r="T876" s="87">
        <f t="shared" si="27"/>
        <v>8852907.9309662692</v>
      </c>
      <c r="U876" s="87"/>
      <c r="V876" s="115" t="s">
        <v>1257</v>
      </c>
      <c r="W876" s="115" t="s">
        <v>1257</v>
      </c>
      <c r="X876" s="115" t="s">
        <v>772</v>
      </c>
    </row>
    <row r="877" spans="1:24">
      <c r="A877" s="157"/>
      <c r="B877" s="157">
        <v>30</v>
      </c>
      <c r="C877" s="82">
        <v>1</v>
      </c>
      <c r="D877" s="157">
        <v>12</v>
      </c>
      <c r="E877" s="157"/>
      <c r="F877" s="83" t="s">
        <v>2786</v>
      </c>
      <c r="G877" s="83">
        <v>5</v>
      </c>
      <c r="H877" s="86">
        <v>41.1</v>
      </c>
      <c r="I877" s="86">
        <v>63.21</v>
      </c>
      <c r="J877" s="86">
        <v>61.01</v>
      </c>
      <c r="K877" s="86"/>
      <c r="L877" s="117">
        <v>164.39</v>
      </c>
      <c r="M877" s="117">
        <v>288.61</v>
      </c>
      <c r="N877" s="87">
        <v>5042648.1330721416</v>
      </c>
      <c r="O877" s="87">
        <v>440246000</v>
      </c>
      <c r="P877" s="87">
        <v>155305000</v>
      </c>
      <c r="Q877" s="87">
        <v>284941000</v>
      </c>
      <c r="R877" s="87">
        <f t="shared" si="26"/>
        <v>5042648.1330721406</v>
      </c>
      <c r="S877" s="87">
        <v>440246000</v>
      </c>
      <c r="T877" s="87">
        <f t="shared" si="27"/>
        <v>8853085.2100854702</v>
      </c>
      <c r="U877" s="87"/>
      <c r="V877" s="115" t="s">
        <v>1257</v>
      </c>
      <c r="W877" s="115" t="s">
        <v>1257</v>
      </c>
      <c r="X877" s="115" t="s">
        <v>772</v>
      </c>
    </row>
    <row r="878" spans="1:24">
      <c r="A878" s="157"/>
      <c r="B878" s="157">
        <v>30</v>
      </c>
      <c r="C878" s="82">
        <v>1</v>
      </c>
      <c r="D878" s="157">
        <v>12</v>
      </c>
      <c r="E878" s="157"/>
      <c r="F878" s="83" t="s">
        <v>2787</v>
      </c>
      <c r="G878" s="83">
        <v>5</v>
      </c>
      <c r="H878" s="86">
        <v>20.92</v>
      </c>
      <c r="I878" s="86">
        <v>32.17</v>
      </c>
      <c r="J878" s="86">
        <v>31.05</v>
      </c>
      <c r="K878" s="86"/>
      <c r="L878" s="117">
        <v>83.66</v>
      </c>
      <c r="M878" s="117">
        <v>146.88</v>
      </c>
      <c r="N878" s="87">
        <v>5144493.0589315621</v>
      </c>
      <c r="O878" s="87">
        <v>228576000</v>
      </c>
      <c r="P878" s="87">
        <v>80635000</v>
      </c>
      <c r="Q878" s="87">
        <v>147941000</v>
      </c>
      <c r="R878" s="87">
        <f t="shared" si="26"/>
        <v>5144493.0589315621</v>
      </c>
      <c r="S878" s="87">
        <v>228576000</v>
      </c>
      <c r="T878" s="87">
        <f t="shared" si="27"/>
        <v>9032071.963852115</v>
      </c>
      <c r="U878" s="87"/>
      <c r="V878" s="115" t="s">
        <v>1257</v>
      </c>
      <c r="W878" s="115" t="s">
        <v>1257</v>
      </c>
      <c r="X878" s="115" t="s">
        <v>772</v>
      </c>
    </row>
    <row r="879" spans="1:24">
      <c r="A879" s="157"/>
      <c r="B879" s="157">
        <v>30</v>
      </c>
      <c r="C879" s="82">
        <v>1</v>
      </c>
      <c r="D879" s="157">
        <v>12</v>
      </c>
      <c r="E879" s="157"/>
      <c r="F879" s="83" t="s">
        <v>2788</v>
      </c>
      <c r="G879" s="83">
        <v>5</v>
      </c>
      <c r="H879" s="86">
        <v>41.61</v>
      </c>
      <c r="I879" s="86">
        <v>63.99</v>
      </c>
      <c r="J879" s="86">
        <v>61.76</v>
      </c>
      <c r="K879" s="86"/>
      <c r="L879" s="117">
        <v>166.42</v>
      </c>
      <c r="M879" s="117">
        <v>292.17</v>
      </c>
      <c r="N879" s="87">
        <v>5435893.3452362884</v>
      </c>
      <c r="O879" s="87">
        <v>480432000</v>
      </c>
      <c r="P879" s="87">
        <v>169481000</v>
      </c>
      <c r="Q879" s="87">
        <v>310951000</v>
      </c>
      <c r="R879" s="87">
        <f t="shared" si="26"/>
        <v>5435893.3452362865</v>
      </c>
      <c r="S879" s="87">
        <v>480432000</v>
      </c>
      <c r="T879" s="87">
        <f t="shared" si="27"/>
        <v>9543353.9158615917</v>
      </c>
      <c r="U879" s="87"/>
      <c r="V879" s="115" t="s">
        <v>1257</v>
      </c>
      <c r="W879" s="115" t="s">
        <v>1257</v>
      </c>
      <c r="X879" s="115" t="s">
        <v>772</v>
      </c>
    </row>
    <row r="880" spans="1:24">
      <c r="A880" s="157"/>
      <c r="B880" s="157">
        <v>30</v>
      </c>
      <c r="C880" s="82">
        <v>1</v>
      </c>
      <c r="D880" s="157">
        <v>12</v>
      </c>
      <c r="E880" s="157"/>
      <c r="F880" s="83" t="s">
        <v>2789</v>
      </c>
      <c r="G880" s="83">
        <v>5</v>
      </c>
      <c r="H880" s="86">
        <v>39.79</v>
      </c>
      <c r="I880" s="86">
        <v>61.2</v>
      </c>
      <c r="J880" s="86">
        <v>59.07</v>
      </c>
      <c r="K880" s="86"/>
      <c r="L880" s="117">
        <v>159.16999999999999</v>
      </c>
      <c r="M880" s="117">
        <v>279.44</v>
      </c>
      <c r="N880" s="87">
        <v>5382039.1668815799</v>
      </c>
      <c r="O880" s="87">
        <v>454947000</v>
      </c>
      <c r="P880" s="87">
        <v>160491000</v>
      </c>
      <c r="Q880" s="87">
        <v>294456000</v>
      </c>
      <c r="R880" s="87">
        <f t="shared" si="26"/>
        <v>5382039.1668815799</v>
      </c>
      <c r="S880" s="87">
        <v>454947000</v>
      </c>
      <c r="T880" s="87">
        <f t="shared" si="27"/>
        <v>9448746.7788740881</v>
      </c>
      <c r="U880" s="87"/>
      <c r="V880" s="115" t="s">
        <v>1257</v>
      </c>
      <c r="W880" s="115" t="s">
        <v>1257</v>
      </c>
      <c r="X880" s="115" t="s">
        <v>772</v>
      </c>
    </row>
    <row r="881" spans="1:24">
      <c r="A881" s="157"/>
      <c r="B881" s="157">
        <v>30</v>
      </c>
      <c r="C881" s="82">
        <v>1</v>
      </c>
      <c r="D881" s="157">
        <v>12</v>
      </c>
      <c r="E881" s="157"/>
      <c r="F881" s="83" t="s">
        <v>2790</v>
      </c>
      <c r="G881" s="83">
        <v>5</v>
      </c>
      <c r="H881" s="86">
        <v>39.79</v>
      </c>
      <c r="I881" s="86">
        <v>61.2</v>
      </c>
      <c r="J881" s="86">
        <v>59.07</v>
      </c>
      <c r="K881" s="86"/>
      <c r="L881" s="117">
        <v>159.16999999999999</v>
      </c>
      <c r="M881" s="117">
        <v>279.44</v>
      </c>
      <c r="N881" s="87">
        <v>5382039.1668815799</v>
      </c>
      <c r="O881" s="87">
        <v>454947000</v>
      </c>
      <c r="P881" s="87">
        <v>160491000</v>
      </c>
      <c r="Q881" s="87">
        <v>294456000</v>
      </c>
      <c r="R881" s="87">
        <f t="shared" si="26"/>
        <v>5382039.1668815799</v>
      </c>
      <c r="S881" s="87">
        <v>454947000</v>
      </c>
      <c r="T881" s="87">
        <f t="shared" si="27"/>
        <v>9448746.7788740881</v>
      </c>
      <c r="U881" s="87"/>
      <c r="V881" s="115" t="s">
        <v>1257</v>
      </c>
      <c r="W881" s="115" t="s">
        <v>1257</v>
      </c>
      <c r="X881" s="115" t="s">
        <v>772</v>
      </c>
    </row>
    <row r="882" spans="1:24">
      <c r="A882" s="157"/>
      <c r="B882" s="157">
        <v>30</v>
      </c>
      <c r="C882" s="82">
        <v>1</v>
      </c>
      <c r="D882" s="157">
        <v>12</v>
      </c>
      <c r="E882" s="157"/>
      <c r="F882" s="83" t="s">
        <v>2791</v>
      </c>
      <c r="G882" s="83">
        <v>5</v>
      </c>
      <c r="H882" s="86">
        <v>41.1</v>
      </c>
      <c r="I882" s="86">
        <v>63.21</v>
      </c>
      <c r="J882" s="86">
        <v>61.01</v>
      </c>
      <c r="K882" s="86"/>
      <c r="L882" s="117">
        <v>164.39</v>
      </c>
      <c r="M882" s="117">
        <v>288.61</v>
      </c>
      <c r="N882" s="87">
        <v>5382046.3486858224</v>
      </c>
      <c r="O882" s="87">
        <v>469877000</v>
      </c>
      <c r="P882" s="87">
        <v>165758000</v>
      </c>
      <c r="Q882" s="87">
        <v>304119000</v>
      </c>
      <c r="R882" s="87">
        <f t="shared" si="26"/>
        <v>5382046.3486858215</v>
      </c>
      <c r="S882" s="87">
        <v>469877000</v>
      </c>
      <c r="T882" s="87">
        <f t="shared" si="27"/>
        <v>9448946.9961324595</v>
      </c>
      <c r="U882" s="87"/>
      <c r="V882" s="115" t="s">
        <v>1257</v>
      </c>
      <c r="W882" s="115" t="s">
        <v>1257</v>
      </c>
      <c r="X882" s="115" t="s">
        <v>772</v>
      </c>
    </row>
    <row r="883" spans="1:24">
      <c r="A883" s="157"/>
      <c r="B883" s="157">
        <v>30</v>
      </c>
      <c r="C883" s="82">
        <v>1</v>
      </c>
      <c r="D883" s="157">
        <v>12</v>
      </c>
      <c r="E883" s="157"/>
      <c r="F883" s="83" t="s">
        <v>2792</v>
      </c>
      <c r="G883" s="83">
        <v>5</v>
      </c>
      <c r="H883" s="86">
        <v>34.57</v>
      </c>
      <c r="I883" s="86">
        <v>53.17</v>
      </c>
      <c r="J883" s="86">
        <v>51.32</v>
      </c>
      <c r="K883" s="86"/>
      <c r="L883" s="117">
        <v>138.29</v>
      </c>
      <c r="M883" s="117">
        <v>242.78</v>
      </c>
      <c r="N883" s="87">
        <v>5302491.3212587805</v>
      </c>
      <c r="O883" s="87">
        <v>389420000</v>
      </c>
      <c r="P883" s="87">
        <v>137375000</v>
      </c>
      <c r="Q883" s="87">
        <v>252045000</v>
      </c>
      <c r="R883" s="87">
        <f t="shared" si="26"/>
        <v>5302491.3212587796</v>
      </c>
      <c r="S883" s="87">
        <v>389420000</v>
      </c>
      <c r="T883" s="87">
        <f t="shared" si="27"/>
        <v>9308979.9911432974</v>
      </c>
      <c r="U883" s="87"/>
      <c r="V883" s="115" t="s">
        <v>1257</v>
      </c>
      <c r="W883" s="115" t="s">
        <v>1257</v>
      </c>
      <c r="X883" s="115" t="s">
        <v>772</v>
      </c>
    </row>
    <row r="884" spans="1:24">
      <c r="A884" s="157"/>
      <c r="B884" s="157">
        <v>30</v>
      </c>
      <c r="C884" s="82">
        <v>1</v>
      </c>
      <c r="D884" s="157">
        <v>12</v>
      </c>
      <c r="E884" s="157"/>
      <c r="F884" s="83" t="s">
        <v>2793</v>
      </c>
      <c r="G884" s="83">
        <v>5</v>
      </c>
      <c r="H884" s="86">
        <v>33.4</v>
      </c>
      <c r="I884" s="86">
        <v>51.37</v>
      </c>
      <c r="J884" s="86">
        <v>49.58</v>
      </c>
      <c r="K884" s="86"/>
      <c r="L884" s="117">
        <v>133.61000000000001</v>
      </c>
      <c r="M884" s="117">
        <v>234.56</v>
      </c>
      <c r="N884" s="87">
        <v>5249991.5438647922</v>
      </c>
      <c r="O884" s="87">
        <v>372510000</v>
      </c>
      <c r="P884" s="87">
        <v>131410000</v>
      </c>
      <c r="Q884" s="87">
        <v>241100000</v>
      </c>
      <c r="R884" s="87">
        <f t="shared" si="26"/>
        <v>5249991.5438647922</v>
      </c>
      <c r="S884" s="87">
        <v>372510000</v>
      </c>
      <c r="T884" s="87">
        <f t="shared" si="27"/>
        <v>9216660.553318806</v>
      </c>
      <c r="U884" s="87"/>
      <c r="V884" s="115" t="s">
        <v>1257</v>
      </c>
      <c r="W884" s="115" t="s">
        <v>1257</v>
      </c>
      <c r="X884" s="115" t="s">
        <v>772</v>
      </c>
    </row>
    <row r="885" spans="1:24">
      <c r="A885" s="157"/>
      <c r="B885" s="157">
        <v>30</v>
      </c>
      <c r="C885" s="82">
        <v>1</v>
      </c>
      <c r="D885" s="157">
        <v>12</v>
      </c>
      <c r="E885" s="157"/>
      <c r="F885" s="83" t="s">
        <v>2794</v>
      </c>
      <c r="G885" s="83">
        <v>5</v>
      </c>
      <c r="H885" s="86">
        <v>31.06</v>
      </c>
      <c r="I885" s="86">
        <v>47.77</v>
      </c>
      <c r="J885" s="86">
        <v>46.11</v>
      </c>
      <c r="K885" s="86"/>
      <c r="L885" s="117">
        <v>124.25</v>
      </c>
      <c r="M885" s="117">
        <v>218.13</v>
      </c>
      <c r="N885" s="87">
        <v>5249989.296700391</v>
      </c>
      <c r="O885" s="87">
        <v>346417000</v>
      </c>
      <c r="P885" s="87">
        <v>122205000</v>
      </c>
      <c r="Q885" s="87">
        <v>224212000</v>
      </c>
      <c r="R885" s="87">
        <f t="shared" si="26"/>
        <v>5249989.296700391</v>
      </c>
      <c r="S885" s="87">
        <v>346417000</v>
      </c>
      <c r="T885" s="87">
        <f t="shared" si="27"/>
        <v>9216741.7729517594</v>
      </c>
      <c r="U885" s="87"/>
      <c r="V885" s="115" t="s">
        <v>1257</v>
      </c>
      <c r="W885" s="115" t="s">
        <v>1257</v>
      </c>
      <c r="X885" s="115" t="s">
        <v>772</v>
      </c>
    </row>
    <row r="886" spans="1:24">
      <c r="A886" s="157"/>
      <c r="B886" s="157">
        <v>30</v>
      </c>
      <c r="C886" s="82">
        <v>1</v>
      </c>
      <c r="D886" s="157">
        <v>12</v>
      </c>
      <c r="E886" s="157"/>
      <c r="F886" s="83" t="s">
        <v>2795</v>
      </c>
      <c r="G886" s="83">
        <v>5</v>
      </c>
      <c r="H886" s="86">
        <v>31.06</v>
      </c>
      <c r="I886" s="86">
        <v>47.77</v>
      </c>
      <c r="J886" s="86">
        <v>46.11</v>
      </c>
      <c r="K886" s="86"/>
      <c r="L886" s="117">
        <v>124.25</v>
      </c>
      <c r="M886" s="117">
        <v>218.13</v>
      </c>
      <c r="N886" s="87">
        <v>5249989.296700391</v>
      </c>
      <c r="O886" s="87">
        <v>346417000</v>
      </c>
      <c r="P886" s="87">
        <v>122205000</v>
      </c>
      <c r="Q886" s="87">
        <v>224212000</v>
      </c>
      <c r="R886" s="87">
        <f t="shared" si="26"/>
        <v>5249989.296700391</v>
      </c>
      <c r="S886" s="87">
        <v>346417000</v>
      </c>
      <c r="T886" s="87">
        <f t="shared" si="27"/>
        <v>9216741.7729517594</v>
      </c>
      <c r="U886" s="87"/>
      <c r="V886" s="115" t="s">
        <v>1257</v>
      </c>
      <c r="W886" s="115" t="s">
        <v>1257</v>
      </c>
      <c r="X886" s="115" t="s">
        <v>772</v>
      </c>
    </row>
    <row r="887" spans="1:24">
      <c r="A887" s="157"/>
      <c r="B887" s="157">
        <v>30</v>
      </c>
      <c r="C887" s="82">
        <v>1</v>
      </c>
      <c r="D887" s="157">
        <v>12</v>
      </c>
      <c r="E887" s="157"/>
      <c r="F887" s="83" t="s">
        <v>2796</v>
      </c>
      <c r="G887" s="83">
        <v>5</v>
      </c>
      <c r="H887" s="86">
        <v>33.4</v>
      </c>
      <c r="I887" s="86">
        <v>51.37</v>
      </c>
      <c r="J887" s="86">
        <v>49.58</v>
      </c>
      <c r="K887" s="86"/>
      <c r="L887" s="117">
        <v>133.61000000000001</v>
      </c>
      <c r="M887" s="117">
        <v>234.56</v>
      </c>
      <c r="N887" s="87">
        <v>5249991.5438647922</v>
      </c>
      <c r="O887" s="87">
        <v>372510000</v>
      </c>
      <c r="P887" s="87">
        <v>131410000</v>
      </c>
      <c r="Q887" s="87">
        <v>241100000</v>
      </c>
      <c r="R887" s="87">
        <f t="shared" si="26"/>
        <v>5249991.5438647922</v>
      </c>
      <c r="S887" s="87">
        <v>372510000</v>
      </c>
      <c r="T887" s="87">
        <f t="shared" si="27"/>
        <v>9216660.553318806</v>
      </c>
      <c r="U887" s="87"/>
      <c r="V887" s="115" t="s">
        <v>1257</v>
      </c>
      <c r="W887" s="115" t="s">
        <v>1257</v>
      </c>
      <c r="X887" s="115" t="s">
        <v>772</v>
      </c>
    </row>
    <row r="888" spans="1:24">
      <c r="A888" s="157"/>
      <c r="B888" s="157">
        <v>30</v>
      </c>
      <c r="C888" s="82">
        <v>1</v>
      </c>
      <c r="D888" s="157">
        <v>12</v>
      </c>
      <c r="E888" s="157"/>
      <c r="F888" s="83" t="s">
        <v>2797</v>
      </c>
      <c r="G888" s="83">
        <v>5</v>
      </c>
      <c r="H888" s="86">
        <v>35.08</v>
      </c>
      <c r="I888" s="86">
        <v>53.95</v>
      </c>
      <c r="J888" s="86">
        <v>52.07</v>
      </c>
      <c r="K888" s="86"/>
      <c r="L888" s="117">
        <v>140.32</v>
      </c>
      <c r="M888" s="117">
        <v>246.34</v>
      </c>
      <c r="N888" s="87">
        <v>5435892.2056929991</v>
      </c>
      <c r="O888" s="87">
        <v>405071000</v>
      </c>
      <c r="P888" s="87">
        <v>142896000</v>
      </c>
      <c r="Q888" s="87">
        <v>262175000</v>
      </c>
      <c r="R888" s="87">
        <f t="shared" si="26"/>
        <v>5435892.2056929991</v>
      </c>
      <c r="S888" s="87">
        <v>405071000</v>
      </c>
      <c r="T888" s="87">
        <f t="shared" si="27"/>
        <v>9543027.9785519764</v>
      </c>
      <c r="U888" s="87"/>
      <c r="V888" s="115" t="s">
        <v>1257</v>
      </c>
      <c r="W888" s="115" t="s">
        <v>1257</v>
      </c>
      <c r="X888" s="115" t="s">
        <v>772</v>
      </c>
    </row>
    <row r="889" spans="1:24">
      <c r="A889" s="157"/>
      <c r="B889" s="157">
        <v>30</v>
      </c>
      <c r="C889" s="82">
        <v>1</v>
      </c>
      <c r="D889" s="157">
        <v>13</v>
      </c>
      <c r="E889" s="157"/>
      <c r="F889" s="83" t="s">
        <v>2798</v>
      </c>
      <c r="G889" s="83">
        <v>5</v>
      </c>
      <c r="H889" s="86">
        <v>41.61</v>
      </c>
      <c r="I889" s="86">
        <v>63.99</v>
      </c>
      <c r="J889" s="86">
        <v>61.76</v>
      </c>
      <c r="K889" s="86"/>
      <c r="L889" s="117">
        <v>166.42</v>
      </c>
      <c r="M889" s="117">
        <v>292.17</v>
      </c>
      <c r="N889" s="87">
        <v>5141544.1649645288</v>
      </c>
      <c r="O889" s="87">
        <v>454417000</v>
      </c>
      <c r="P889" s="87">
        <v>160304000</v>
      </c>
      <c r="Q889" s="87">
        <v>294113000</v>
      </c>
      <c r="R889" s="87">
        <f t="shared" si="26"/>
        <v>5141544.1649645269</v>
      </c>
      <c r="S889" s="87">
        <v>454417000</v>
      </c>
      <c r="T889" s="87">
        <f t="shared" si="27"/>
        <v>9026589.1039399486</v>
      </c>
      <c r="U889" s="87"/>
      <c r="V889" s="115" t="s">
        <v>1257</v>
      </c>
      <c r="W889" s="115" t="s">
        <v>1257</v>
      </c>
      <c r="X889" s="115" t="s">
        <v>772</v>
      </c>
    </row>
    <row r="890" spans="1:24">
      <c r="A890" s="157"/>
      <c r="B890" s="157">
        <v>30</v>
      </c>
      <c r="C890" s="82">
        <v>1</v>
      </c>
      <c r="D890" s="157">
        <v>13</v>
      </c>
      <c r="E890" s="157"/>
      <c r="F890" s="83" t="s">
        <v>2799</v>
      </c>
      <c r="G890" s="83">
        <v>5</v>
      </c>
      <c r="H890" s="86">
        <v>39.79</v>
      </c>
      <c r="I890" s="86">
        <v>61.2</v>
      </c>
      <c r="J890" s="86">
        <v>59.07</v>
      </c>
      <c r="K890" s="86"/>
      <c r="L890" s="117">
        <v>159.16999999999999</v>
      </c>
      <c r="M890" s="117">
        <v>279.44</v>
      </c>
      <c r="N890" s="87">
        <v>5090641.7321064798</v>
      </c>
      <c r="O890" s="87">
        <v>430315000</v>
      </c>
      <c r="P890" s="87">
        <v>151801000</v>
      </c>
      <c r="Q890" s="87">
        <v>278514000</v>
      </c>
      <c r="R890" s="87">
        <f t="shared" si="26"/>
        <v>5090641.7321064798</v>
      </c>
      <c r="S890" s="87">
        <v>430315000</v>
      </c>
      <c r="T890" s="87">
        <f t="shared" si="27"/>
        <v>8937167.3407038692</v>
      </c>
      <c r="U890" s="87"/>
      <c r="V890" s="115" t="s">
        <v>1257</v>
      </c>
      <c r="W890" s="115" t="s">
        <v>1257</v>
      </c>
      <c r="X890" s="115" t="s">
        <v>772</v>
      </c>
    </row>
    <row r="891" spans="1:24">
      <c r="A891" s="157"/>
      <c r="B891" s="157">
        <v>30</v>
      </c>
      <c r="C891" s="82">
        <v>1</v>
      </c>
      <c r="D891" s="157">
        <v>13</v>
      </c>
      <c r="E891" s="157"/>
      <c r="F891" s="83" t="s">
        <v>2800</v>
      </c>
      <c r="G891" s="83">
        <v>5</v>
      </c>
      <c r="H891" s="86">
        <v>39.79</v>
      </c>
      <c r="I891" s="86">
        <v>61.2</v>
      </c>
      <c r="J891" s="86">
        <v>59.07</v>
      </c>
      <c r="K891" s="86"/>
      <c r="L891" s="117">
        <v>159.16999999999999</v>
      </c>
      <c r="M891" s="117">
        <v>279.44</v>
      </c>
      <c r="N891" s="87">
        <v>5090641.7321064798</v>
      </c>
      <c r="O891" s="87">
        <v>430315000</v>
      </c>
      <c r="P891" s="87">
        <v>151801000</v>
      </c>
      <c r="Q891" s="87">
        <v>278514000</v>
      </c>
      <c r="R891" s="87">
        <f t="shared" si="26"/>
        <v>5090641.7321064798</v>
      </c>
      <c r="S891" s="87">
        <v>430315000</v>
      </c>
      <c r="T891" s="87">
        <f t="shared" si="27"/>
        <v>8937167.3407038692</v>
      </c>
      <c r="U891" s="87"/>
      <c r="V891" s="115" t="s">
        <v>1257</v>
      </c>
      <c r="W891" s="115" t="s">
        <v>1257</v>
      </c>
      <c r="X891" s="115" t="s">
        <v>772</v>
      </c>
    </row>
    <row r="892" spans="1:24">
      <c r="A892" s="157"/>
      <c r="B892" s="157">
        <v>30</v>
      </c>
      <c r="C892" s="82">
        <v>1</v>
      </c>
      <c r="D892" s="157">
        <v>13</v>
      </c>
      <c r="E892" s="157"/>
      <c r="F892" s="83" t="s">
        <v>2801</v>
      </c>
      <c r="G892" s="83">
        <v>5</v>
      </c>
      <c r="H892" s="86">
        <v>41.1</v>
      </c>
      <c r="I892" s="86">
        <v>63.21</v>
      </c>
      <c r="J892" s="86">
        <v>61.01</v>
      </c>
      <c r="K892" s="86"/>
      <c r="L892" s="117">
        <v>164.39</v>
      </c>
      <c r="M892" s="117">
        <v>288.61</v>
      </c>
      <c r="N892" s="87">
        <v>5090641.0635645753</v>
      </c>
      <c r="O892" s="87">
        <v>444436000</v>
      </c>
      <c r="P892" s="87">
        <v>156783000</v>
      </c>
      <c r="Q892" s="87">
        <v>287653000</v>
      </c>
      <c r="R892" s="87">
        <f t="shared" si="26"/>
        <v>5090641.0635645743</v>
      </c>
      <c r="S892" s="87">
        <v>444436000</v>
      </c>
      <c r="T892" s="87">
        <f t="shared" si="27"/>
        <v>8937343.6179534774</v>
      </c>
      <c r="U892" s="87"/>
      <c r="V892" s="115" t="s">
        <v>1257</v>
      </c>
      <c r="W892" s="115" t="s">
        <v>1257</v>
      </c>
      <c r="X892" s="115" t="s">
        <v>772</v>
      </c>
    </row>
    <row r="893" spans="1:24">
      <c r="A893" s="157"/>
      <c r="B893" s="157">
        <v>30</v>
      </c>
      <c r="C893" s="82">
        <v>1</v>
      </c>
      <c r="D893" s="157">
        <v>13</v>
      </c>
      <c r="E893" s="157"/>
      <c r="F893" s="83" t="s">
        <v>2802</v>
      </c>
      <c r="G893" s="83">
        <v>5</v>
      </c>
      <c r="H893" s="86">
        <v>20.92</v>
      </c>
      <c r="I893" s="86">
        <v>32.17</v>
      </c>
      <c r="J893" s="86">
        <v>31.05</v>
      </c>
      <c r="K893" s="86"/>
      <c r="L893" s="117">
        <v>83.66</v>
      </c>
      <c r="M893" s="117">
        <v>146.88</v>
      </c>
      <c r="N893" s="87">
        <v>5193490.1600677008</v>
      </c>
      <c r="O893" s="87">
        <v>230753000</v>
      </c>
      <c r="P893" s="87">
        <v>81402000</v>
      </c>
      <c r="Q893" s="87">
        <v>149351000</v>
      </c>
      <c r="R893" s="87">
        <f t="shared" si="26"/>
        <v>5193490.1600677008</v>
      </c>
      <c r="S893" s="87">
        <v>230753000</v>
      </c>
      <c r="T893" s="87">
        <f t="shared" si="27"/>
        <v>9118095.0838004295</v>
      </c>
      <c r="U893" s="87"/>
      <c r="V893" s="115" t="s">
        <v>1257</v>
      </c>
      <c r="W893" s="115" t="s">
        <v>1257</v>
      </c>
      <c r="X893" s="115" t="s">
        <v>772</v>
      </c>
    </row>
    <row r="894" spans="1:24">
      <c r="A894" s="157"/>
      <c r="B894" s="157">
        <v>30</v>
      </c>
      <c r="C894" s="82">
        <v>1</v>
      </c>
      <c r="D894" s="157">
        <v>13</v>
      </c>
      <c r="E894" s="157"/>
      <c r="F894" s="83" t="s">
        <v>2803</v>
      </c>
      <c r="G894" s="83">
        <v>5</v>
      </c>
      <c r="H894" s="86">
        <v>41.61</v>
      </c>
      <c r="I894" s="86">
        <v>63.99</v>
      </c>
      <c r="J894" s="86">
        <v>61.76</v>
      </c>
      <c r="K894" s="86"/>
      <c r="L894" s="117">
        <v>166.42</v>
      </c>
      <c r="M894" s="117">
        <v>292.17</v>
      </c>
      <c r="N894" s="87">
        <v>5487646.3012448614</v>
      </c>
      <c r="O894" s="87">
        <v>485006000</v>
      </c>
      <c r="P894" s="87">
        <v>171095000</v>
      </c>
      <c r="Q894" s="87">
        <v>313911000</v>
      </c>
      <c r="R894" s="87">
        <f t="shared" si="26"/>
        <v>5487646.3012448596</v>
      </c>
      <c r="S894" s="87">
        <v>485006000</v>
      </c>
      <c r="T894" s="87">
        <f t="shared" si="27"/>
        <v>9634212.3532911371</v>
      </c>
      <c r="U894" s="87"/>
      <c r="V894" s="115" t="s">
        <v>1257</v>
      </c>
      <c r="W894" s="115" t="s">
        <v>1257</v>
      </c>
      <c r="X894" s="115" t="s">
        <v>772</v>
      </c>
    </row>
    <row r="895" spans="1:24">
      <c r="A895" s="157"/>
      <c r="B895" s="157">
        <v>30</v>
      </c>
      <c r="C895" s="82">
        <v>1</v>
      </c>
      <c r="D895" s="157">
        <v>13</v>
      </c>
      <c r="E895" s="157"/>
      <c r="F895" s="83" t="s">
        <v>2804</v>
      </c>
      <c r="G895" s="83">
        <v>5</v>
      </c>
      <c r="H895" s="86">
        <v>39.79</v>
      </c>
      <c r="I895" s="86">
        <v>61.2</v>
      </c>
      <c r="J895" s="86">
        <v>59.07</v>
      </c>
      <c r="K895" s="86"/>
      <c r="L895" s="117">
        <v>159.16999999999999</v>
      </c>
      <c r="M895" s="117">
        <v>279.44</v>
      </c>
      <c r="N895" s="87">
        <v>5433298.7107627299</v>
      </c>
      <c r="O895" s="87">
        <v>459280000</v>
      </c>
      <c r="P895" s="87">
        <v>162020000</v>
      </c>
      <c r="Q895" s="87">
        <v>297260000</v>
      </c>
      <c r="R895" s="87">
        <f t="shared" si="26"/>
        <v>5433298.7107627299</v>
      </c>
      <c r="S895" s="87">
        <v>459280000</v>
      </c>
      <c r="T895" s="87">
        <f t="shared" si="27"/>
        <v>9538738.4038169086</v>
      </c>
      <c r="U895" s="87"/>
      <c r="V895" s="115" t="s">
        <v>1257</v>
      </c>
      <c r="W895" s="115" t="s">
        <v>1257</v>
      </c>
      <c r="X895" s="115" t="s">
        <v>772</v>
      </c>
    </row>
    <row r="896" spans="1:24">
      <c r="A896" s="157"/>
      <c r="B896" s="157">
        <v>30</v>
      </c>
      <c r="C896" s="82">
        <v>1</v>
      </c>
      <c r="D896" s="157">
        <v>13</v>
      </c>
      <c r="E896" s="157"/>
      <c r="F896" s="83" t="s">
        <v>2805</v>
      </c>
      <c r="G896" s="83">
        <v>5</v>
      </c>
      <c r="H896" s="86">
        <v>39.79</v>
      </c>
      <c r="I896" s="86">
        <v>61.2</v>
      </c>
      <c r="J896" s="86">
        <v>59.07</v>
      </c>
      <c r="K896" s="86"/>
      <c r="L896" s="117">
        <v>159.16999999999999</v>
      </c>
      <c r="M896" s="117">
        <v>279.44</v>
      </c>
      <c r="N896" s="87">
        <v>5433298.7107627299</v>
      </c>
      <c r="O896" s="87">
        <v>459280000</v>
      </c>
      <c r="P896" s="87">
        <v>162020000</v>
      </c>
      <c r="Q896" s="87">
        <v>297260000</v>
      </c>
      <c r="R896" s="87">
        <f t="shared" si="26"/>
        <v>5433298.7107627299</v>
      </c>
      <c r="S896" s="87">
        <v>459280000</v>
      </c>
      <c r="T896" s="87">
        <f t="shared" si="27"/>
        <v>9538738.4038169086</v>
      </c>
      <c r="U896" s="87"/>
      <c r="V896" s="115" t="s">
        <v>1257</v>
      </c>
      <c r="W896" s="115" t="s">
        <v>1257</v>
      </c>
      <c r="X896" s="115" t="s">
        <v>772</v>
      </c>
    </row>
    <row r="897" spans="1:24">
      <c r="A897" s="157"/>
      <c r="B897" s="157">
        <v>30</v>
      </c>
      <c r="C897" s="82">
        <v>1</v>
      </c>
      <c r="D897" s="157">
        <v>13</v>
      </c>
      <c r="E897" s="157"/>
      <c r="F897" s="83" t="s">
        <v>2806</v>
      </c>
      <c r="G897" s="83">
        <v>5</v>
      </c>
      <c r="H897" s="86">
        <v>41.1</v>
      </c>
      <c r="I897" s="86">
        <v>63.21</v>
      </c>
      <c r="J897" s="86">
        <v>61.01</v>
      </c>
      <c r="K897" s="86"/>
      <c r="L897" s="117">
        <v>164.39</v>
      </c>
      <c r="M897" s="117">
        <v>288.61</v>
      </c>
      <c r="N897" s="87">
        <v>5433292.2606245223</v>
      </c>
      <c r="O897" s="87">
        <v>474351000</v>
      </c>
      <c r="P897" s="87">
        <v>167336000</v>
      </c>
      <c r="Q897" s="87">
        <v>307015000</v>
      </c>
      <c r="R897" s="87">
        <f t="shared" si="26"/>
        <v>5433292.2606245214</v>
      </c>
      <c r="S897" s="87">
        <v>474351000</v>
      </c>
      <c r="T897" s="87">
        <f t="shared" si="27"/>
        <v>9538916.475082688</v>
      </c>
      <c r="U897" s="87"/>
      <c r="V897" s="115" t="s">
        <v>1257</v>
      </c>
      <c r="W897" s="115" t="s">
        <v>1257</v>
      </c>
      <c r="X897" s="115" t="s">
        <v>772</v>
      </c>
    </row>
    <row r="898" spans="1:24">
      <c r="A898" s="157"/>
      <c r="B898" s="157">
        <v>30</v>
      </c>
      <c r="C898" s="82">
        <v>1</v>
      </c>
      <c r="D898" s="157">
        <v>13</v>
      </c>
      <c r="E898" s="157"/>
      <c r="F898" s="83" t="s">
        <v>2807</v>
      </c>
      <c r="G898" s="83">
        <v>5</v>
      </c>
      <c r="H898" s="86">
        <v>34.57</v>
      </c>
      <c r="I898" s="86">
        <v>53.17</v>
      </c>
      <c r="J898" s="86">
        <v>51.32</v>
      </c>
      <c r="K898" s="86"/>
      <c r="L898" s="117">
        <v>138.29</v>
      </c>
      <c r="M898" s="117">
        <v>242.78</v>
      </c>
      <c r="N898" s="87">
        <v>5352994.480599721</v>
      </c>
      <c r="O898" s="87">
        <v>393129000</v>
      </c>
      <c r="P898" s="87">
        <v>138683000</v>
      </c>
      <c r="Q898" s="87">
        <v>254446000</v>
      </c>
      <c r="R898" s="87">
        <f t="shared" si="26"/>
        <v>5352994.48059972</v>
      </c>
      <c r="S898" s="87">
        <v>393129000</v>
      </c>
      <c r="T898" s="87">
        <f t="shared" si="27"/>
        <v>9397642.6350423023</v>
      </c>
      <c r="U898" s="87"/>
      <c r="V898" s="115" t="s">
        <v>1257</v>
      </c>
      <c r="W898" s="115" t="s">
        <v>1257</v>
      </c>
      <c r="X898" s="115" t="s">
        <v>772</v>
      </c>
    </row>
    <row r="899" spans="1:24">
      <c r="A899" s="157"/>
      <c r="B899" s="157">
        <v>30</v>
      </c>
      <c r="C899" s="82">
        <v>1</v>
      </c>
      <c r="D899" s="157">
        <v>13</v>
      </c>
      <c r="E899" s="157"/>
      <c r="F899" s="83" t="s">
        <v>2808</v>
      </c>
      <c r="G899" s="83">
        <v>5</v>
      </c>
      <c r="H899" s="86">
        <v>33.4</v>
      </c>
      <c r="I899" s="86">
        <v>51.37</v>
      </c>
      <c r="J899" s="86">
        <v>49.58</v>
      </c>
      <c r="K899" s="86"/>
      <c r="L899" s="117">
        <v>133.61000000000001</v>
      </c>
      <c r="M899" s="117">
        <v>234.56</v>
      </c>
      <c r="N899" s="87">
        <v>5299995.4900612226</v>
      </c>
      <c r="O899" s="87">
        <v>376058000</v>
      </c>
      <c r="P899" s="87">
        <v>132661000</v>
      </c>
      <c r="Q899" s="87">
        <v>243397000</v>
      </c>
      <c r="R899" s="87">
        <f t="shared" ref="R899:R959" si="28">S899/(M899*0.3025)</f>
        <v>5299995.4900612226</v>
      </c>
      <c r="S899" s="87">
        <v>376058000</v>
      </c>
      <c r="T899" s="87">
        <f t="shared" ref="T899:T959" si="29">S899/(L899*0.3025)</f>
        <v>9304445.3420309871</v>
      </c>
      <c r="U899" s="87"/>
      <c r="V899" s="115" t="s">
        <v>1257</v>
      </c>
      <c r="W899" s="115" t="s">
        <v>1257</v>
      </c>
      <c r="X899" s="115" t="s">
        <v>772</v>
      </c>
    </row>
    <row r="900" spans="1:24">
      <c r="A900" s="157"/>
      <c r="B900" s="157">
        <v>30</v>
      </c>
      <c r="C900" s="82">
        <v>1</v>
      </c>
      <c r="D900" s="157">
        <v>13</v>
      </c>
      <c r="E900" s="157"/>
      <c r="F900" s="83" t="s">
        <v>2809</v>
      </c>
      <c r="G900" s="83">
        <v>5</v>
      </c>
      <c r="H900" s="86">
        <v>31.06</v>
      </c>
      <c r="I900" s="86">
        <v>47.77</v>
      </c>
      <c r="J900" s="86">
        <v>46.11</v>
      </c>
      <c r="K900" s="86"/>
      <c r="L900" s="117">
        <v>124.25</v>
      </c>
      <c r="M900" s="117">
        <v>218.13</v>
      </c>
      <c r="N900" s="87">
        <v>5299986.0194068821</v>
      </c>
      <c r="O900" s="87">
        <v>349716000</v>
      </c>
      <c r="P900" s="87">
        <v>123368000</v>
      </c>
      <c r="Q900" s="87">
        <v>226348000</v>
      </c>
      <c r="R900" s="87">
        <f t="shared" si="28"/>
        <v>5299986.0194068821</v>
      </c>
      <c r="S900" s="87">
        <v>349716000</v>
      </c>
      <c r="T900" s="87">
        <f t="shared" si="29"/>
        <v>9304514.691454513</v>
      </c>
      <c r="U900" s="87"/>
      <c r="V900" s="115" t="s">
        <v>1257</v>
      </c>
      <c r="W900" s="115" t="s">
        <v>1257</v>
      </c>
      <c r="X900" s="115" t="s">
        <v>772</v>
      </c>
    </row>
    <row r="901" spans="1:24">
      <c r="A901" s="157"/>
      <c r="B901" s="157">
        <v>30</v>
      </c>
      <c r="C901" s="82">
        <v>1</v>
      </c>
      <c r="D901" s="157">
        <v>13</v>
      </c>
      <c r="E901" s="157"/>
      <c r="F901" s="83" t="s">
        <v>2810</v>
      </c>
      <c r="G901" s="83">
        <v>5</v>
      </c>
      <c r="H901" s="86">
        <v>31.06</v>
      </c>
      <c r="I901" s="86">
        <v>47.77</v>
      </c>
      <c r="J901" s="86">
        <v>46.11</v>
      </c>
      <c r="K901" s="86"/>
      <c r="L901" s="117">
        <v>124.25</v>
      </c>
      <c r="M901" s="117">
        <v>218.13</v>
      </c>
      <c r="N901" s="87">
        <v>5299986.0194068821</v>
      </c>
      <c r="O901" s="87">
        <v>349716000</v>
      </c>
      <c r="P901" s="87">
        <v>123368000</v>
      </c>
      <c r="Q901" s="87">
        <v>226348000</v>
      </c>
      <c r="R901" s="87">
        <f t="shared" si="28"/>
        <v>5299986.0194068821</v>
      </c>
      <c r="S901" s="87">
        <v>349716000</v>
      </c>
      <c r="T901" s="87">
        <f t="shared" si="29"/>
        <v>9304514.691454513</v>
      </c>
      <c r="U901" s="87"/>
      <c r="V901" s="115" t="s">
        <v>1257</v>
      </c>
      <c r="W901" s="115" t="s">
        <v>1257</v>
      </c>
      <c r="X901" s="115" t="s">
        <v>772</v>
      </c>
    </row>
    <row r="902" spans="1:24">
      <c r="A902" s="157"/>
      <c r="B902" s="157">
        <v>30</v>
      </c>
      <c r="C902" s="82">
        <v>1</v>
      </c>
      <c r="D902" s="157">
        <v>13</v>
      </c>
      <c r="E902" s="157"/>
      <c r="F902" s="83" t="s">
        <v>2811</v>
      </c>
      <c r="G902" s="83">
        <v>5</v>
      </c>
      <c r="H902" s="86">
        <v>33.4</v>
      </c>
      <c r="I902" s="86">
        <v>51.37</v>
      </c>
      <c r="J902" s="86">
        <v>49.58</v>
      </c>
      <c r="K902" s="86"/>
      <c r="L902" s="117">
        <v>133.61000000000001</v>
      </c>
      <c r="M902" s="117">
        <v>234.56</v>
      </c>
      <c r="N902" s="87">
        <v>5299995.4900612226</v>
      </c>
      <c r="O902" s="87">
        <v>376058000</v>
      </c>
      <c r="P902" s="87">
        <v>132661000</v>
      </c>
      <c r="Q902" s="87">
        <v>243397000</v>
      </c>
      <c r="R902" s="87">
        <f t="shared" si="28"/>
        <v>5299995.4900612226</v>
      </c>
      <c r="S902" s="87">
        <v>376058000</v>
      </c>
      <c r="T902" s="87">
        <f t="shared" si="29"/>
        <v>9304445.3420309871</v>
      </c>
      <c r="U902" s="87"/>
      <c r="V902" s="115" t="s">
        <v>1257</v>
      </c>
      <c r="W902" s="115" t="s">
        <v>1257</v>
      </c>
      <c r="X902" s="115" t="s">
        <v>772</v>
      </c>
    </row>
    <row r="903" spans="1:24">
      <c r="A903" s="157"/>
      <c r="B903" s="157">
        <v>30</v>
      </c>
      <c r="C903" s="82">
        <v>1</v>
      </c>
      <c r="D903" s="157">
        <v>13</v>
      </c>
      <c r="E903" s="157"/>
      <c r="F903" s="83" t="s">
        <v>2812</v>
      </c>
      <c r="G903" s="83">
        <v>5</v>
      </c>
      <c r="H903" s="86">
        <v>35.08</v>
      </c>
      <c r="I903" s="86">
        <v>53.95</v>
      </c>
      <c r="J903" s="86">
        <v>52.07</v>
      </c>
      <c r="K903" s="86"/>
      <c r="L903" s="117">
        <v>140.32</v>
      </c>
      <c r="M903" s="117">
        <v>246.34</v>
      </c>
      <c r="N903" s="87">
        <v>5487638.1967542004</v>
      </c>
      <c r="O903" s="87">
        <v>408927000</v>
      </c>
      <c r="P903" s="87">
        <v>144256000</v>
      </c>
      <c r="Q903" s="87">
        <v>264671000</v>
      </c>
      <c r="R903" s="87">
        <f t="shared" si="28"/>
        <v>5487638.1967542004</v>
      </c>
      <c r="S903" s="87">
        <v>408927000</v>
      </c>
      <c r="T903" s="87">
        <f t="shared" si="29"/>
        <v>9633871.1045355611</v>
      </c>
      <c r="U903" s="87"/>
      <c r="V903" s="115" t="s">
        <v>1257</v>
      </c>
      <c r="W903" s="115" t="s">
        <v>1257</v>
      </c>
      <c r="X903" s="115" t="s">
        <v>772</v>
      </c>
    </row>
    <row r="904" spans="1:24">
      <c r="A904" s="157"/>
      <c r="B904" s="157">
        <v>30</v>
      </c>
      <c r="C904" s="82">
        <v>6</v>
      </c>
      <c r="D904" s="157">
        <v>14</v>
      </c>
      <c r="E904" s="157"/>
      <c r="F904" s="83" t="s">
        <v>2813</v>
      </c>
      <c r="G904" s="83">
        <v>5</v>
      </c>
      <c r="H904" s="86">
        <v>10.130000000000001</v>
      </c>
      <c r="I904" s="86">
        <v>15.57</v>
      </c>
      <c r="J904" s="86">
        <v>15.03</v>
      </c>
      <c r="K904" s="86"/>
      <c r="L904" s="117">
        <v>40.5</v>
      </c>
      <c r="M904" s="117">
        <v>71.099999999999994</v>
      </c>
      <c r="N904" s="87">
        <v>5466959.5843358794</v>
      </c>
      <c r="O904" s="87">
        <v>117582000</v>
      </c>
      <c r="P904" s="87">
        <v>38515000</v>
      </c>
      <c r="Q904" s="87">
        <v>79067000</v>
      </c>
      <c r="R904" s="87">
        <f t="shared" si="28"/>
        <v>5466959.5843358794</v>
      </c>
      <c r="S904" s="87">
        <v>117582000</v>
      </c>
      <c r="T904" s="87">
        <f t="shared" si="29"/>
        <v>9597551.2702785432</v>
      </c>
      <c r="U904" s="87"/>
      <c r="V904" s="115" t="s">
        <v>1257</v>
      </c>
      <c r="W904" s="115" t="s">
        <v>1257</v>
      </c>
      <c r="X904" s="115" t="s">
        <v>772</v>
      </c>
    </row>
    <row r="905" spans="1:24">
      <c r="A905" s="157"/>
      <c r="B905" s="157">
        <v>30</v>
      </c>
      <c r="C905" s="82">
        <v>6</v>
      </c>
      <c r="D905" s="157">
        <v>14</v>
      </c>
      <c r="E905" s="157"/>
      <c r="F905" s="83" t="s">
        <v>2814</v>
      </c>
      <c r="G905" s="83">
        <v>5</v>
      </c>
      <c r="H905" s="86">
        <v>10.130000000000001</v>
      </c>
      <c r="I905" s="86">
        <v>15.57</v>
      </c>
      <c r="J905" s="86">
        <v>15.03</v>
      </c>
      <c r="K905" s="86"/>
      <c r="L905" s="117">
        <v>40.5</v>
      </c>
      <c r="M905" s="117">
        <v>71.099999999999994</v>
      </c>
      <c r="N905" s="87">
        <v>5466959.5843358794</v>
      </c>
      <c r="O905" s="87">
        <v>117582000</v>
      </c>
      <c r="P905" s="87">
        <v>38515000</v>
      </c>
      <c r="Q905" s="87">
        <v>79067000</v>
      </c>
      <c r="R905" s="87">
        <f t="shared" si="28"/>
        <v>5466959.5843358794</v>
      </c>
      <c r="S905" s="87">
        <v>117582000</v>
      </c>
      <c r="T905" s="87">
        <f t="shared" si="29"/>
        <v>9597551.2702785432</v>
      </c>
      <c r="U905" s="87"/>
      <c r="V905" s="115" t="s">
        <v>1257</v>
      </c>
      <c r="W905" s="115" t="s">
        <v>1257</v>
      </c>
      <c r="X905" s="115" t="s">
        <v>772</v>
      </c>
    </row>
    <row r="906" spans="1:24">
      <c r="A906" s="157"/>
      <c r="B906" s="157">
        <v>30</v>
      </c>
      <c r="C906" s="82">
        <v>6</v>
      </c>
      <c r="D906" s="157">
        <v>14</v>
      </c>
      <c r="E906" s="157"/>
      <c r="F906" s="83" t="s">
        <v>2815</v>
      </c>
      <c r="G906" s="83">
        <v>5</v>
      </c>
      <c r="H906" s="86">
        <v>10.130000000000001</v>
      </c>
      <c r="I906" s="86">
        <v>15.57</v>
      </c>
      <c r="J906" s="86">
        <v>15.03</v>
      </c>
      <c r="K906" s="86"/>
      <c r="L906" s="117">
        <v>40.5</v>
      </c>
      <c r="M906" s="117">
        <v>71.099999999999994</v>
      </c>
      <c r="N906" s="87">
        <v>5466959.5843358794</v>
      </c>
      <c r="O906" s="87">
        <v>117582000</v>
      </c>
      <c r="P906" s="87">
        <v>38515000</v>
      </c>
      <c r="Q906" s="87">
        <v>79067000</v>
      </c>
      <c r="R906" s="87">
        <f t="shared" si="28"/>
        <v>5466959.5843358794</v>
      </c>
      <c r="S906" s="87">
        <v>117582000</v>
      </c>
      <c r="T906" s="87">
        <f t="shared" si="29"/>
        <v>9597551.2702785432</v>
      </c>
      <c r="U906" s="87"/>
      <c r="V906" s="115" t="s">
        <v>1257</v>
      </c>
      <c r="W906" s="115" t="s">
        <v>1257</v>
      </c>
      <c r="X906" s="115" t="s">
        <v>772</v>
      </c>
    </row>
    <row r="907" spans="1:24">
      <c r="A907" s="157"/>
      <c r="B907" s="157">
        <v>30</v>
      </c>
      <c r="C907" s="82">
        <v>6</v>
      </c>
      <c r="D907" s="157">
        <v>14</v>
      </c>
      <c r="E907" s="157"/>
      <c r="F907" s="83" t="s">
        <v>2816</v>
      </c>
      <c r="G907" s="83">
        <v>5</v>
      </c>
      <c r="H907" s="86">
        <v>10.130000000000001</v>
      </c>
      <c r="I907" s="86">
        <v>15.57</v>
      </c>
      <c r="J907" s="86">
        <v>15.03</v>
      </c>
      <c r="K907" s="86"/>
      <c r="L907" s="117">
        <v>40.5</v>
      </c>
      <c r="M907" s="117">
        <v>71.099999999999994</v>
      </c>
      <c r="N907" s="87">
        <v>5466959.5843358794</v>
      </c>
      <c r="O907" s="87">
        <v>117582000</v>
      </c>
      <c r="P907" s="87">
        <v>38515000</v>
      </c>
      <c r="Q907" s="87">
        <v>79067000</v>
      </c>
      <c r="R907" s="87">
        <f t="shared" si="28"/>
        <v>5466959.5843358794</v>
      </c>
      <c r="S907" s="87">
        <v>117582000</v>
      </c>
      <c r="T907" s="87">
        <f t="shared" si="29"/>
        <v>9597551.2702785432</v>
      </c>
      <c r="U907" s="87"/>
      <c r="V907" s="115" t="s">
        <v>1257</v>
      </c>
      <c r="W907" s="115" t="s">
        <v>1257</v>
      </c>
      <c r="X907" s="115" t="s">
        <v>772</v>
      </c>
    </row>
    <row r="908" spans="1:24">
      <c r="A908" s="157"/>
      <c r="B908" s="157">
        <v>30</v>
      </c>
      <c r="C908" s="82">
        <v>6</v>
      </c>
      <c r="D908" s="157">
        <v>14</v>
      </c>
      <c r="E908" s="157"/>
      <c r="F908" s="83" t="s">
        <v>2817</v>
      </c>
      <c r="G908" s="83">
        <v>5</v>
      </c>
      <c r="H908" s="86">
        <v>10.130000000000001</v>
      </c>
      <c r="I908" s="86">
        <v>15.57</v>
      </c>
      <c r="J908" s="86">
        <v>15.03</v>
      </c>
      <c r="K908" s="86"/>
      <c r="L908" s="117">
        <v>40.5</v>
      </c>
      <c r="M908" s="117">
        <v>71.099999999999994</v>
      </c>
      <c r="N908" s="87">
        <v>5466959.5843358794</v>
      </c>
      <c r="O908" s="87">
        <v>117582000</v>
      </c>
      <c r="P908" s="87">
        <v>38515000</v>
      </c>
      <c r="Q908" s="87">
        <v>79067000</v>
      </c>
      <c r="R908" s="87">
        <f t="shared" si="28"/>
        <v>5466959.5843358794</v>
      </c>
      <c r="S908" s="87">
        <v>117582000</v>
      </c>
      <c r="T908" s="87">
        <f t="shared" si="29"/>
        <v>9597551.2702785432</v>
      </c>
      <c r="U908" s="87"/>
      <c r="V908" s="115" t="s">
        <v>1257</v>
      </c>
      <c r="W908" s="115" t="s">
        <v>1257</v>
      </c>
      <c r="X908" s="115" t="s">
        <v>772</v>
      </c>
    </row>
    <row r="909" spans="1:24">
      <c r="A909" s="157"/>
      <c r="B909" s="157">
        <v>30</v>
      </c>
      <c r="C909" s="82">
        <v>6</v>
      </c>
      <c r="D909" s="157">
        <v>14</v>
      </c>
      <c r="E909" s="157"/>
      <c r="F909" s="83" t="s">
        <v>2818</v>
      </c>
      <c r="G909" s="83">
        <v>5</v>
      </c>
      <c r="H909" s="86">
        <v>10.130000000000001</v>
      </c>
      <c r="I909" s="86">
        <v>15.57</v>
      </c>
      <c r="J909" s="86">
        <v>15.03</v>
      </c>
      <c r="K909" s="86"/>
      <c r="L909" s="117">
        <v>40.5</v>
      </c>
      <c r="M909" s="117">
        <v>71.099999999999994</v>
      </c>
      <c r="N909" s="87">
        <v>5466959.5843358794</v>
      </c>
      <c r="O909" s="87">
        <v>117582000</v>
      </c>
      <c r="P909" s="87">
        <v>38515000</v>
      </c>
      <c r="Q909" s="87">
        <v>79067000</v>
      </c>
      <c r="R909" s="87">
        <f t="shared" si="28"/>
        <v>5466959.5843358794</v>
      </c>
      <c r="S909" s="87">
        <v>117582000</v>
      </c>
      <c r="T909" s="87">
        <f t="shared" si="29"/>
        <v>9597551.2702785432</v>
      </c>
      <c r="U909" s="87"/>
      <c r="V909" s="115" t="s">
        <v>1257</v>
      </c>
      <c r="W909" s="115" t="s">
        <v>1257</v>
      </c>
      <c r="X909" s="115" t="s">
        <v>772</v>
      </c>
    </row>
    <row r="910" spans="1:24">
      <c r="A910" s="157"/>
      <c r="B910" s="157">
        <v>30</v>
      </c>
      <c r="C910" s="82">
        <v>6</v>
      </c>
      <c r="D910" s="157">
        <v>14</v>
      </c>
      <c r="E910" s="157"/>
      <c r="F910" s="83" t="s">
        <v>2819</v>
      </c>
      <c r="G910" s="83">
        <v>5</v>
      </c>
      <c r="H910" s="86">
        <v>10.130000000000001</v>
      </c>
      <c r="I910" s="86">
        <v>15.57</v>
      </c>
      <c r="J910" s="86">
        <v>15.03</v>
      </c>
      <c r="K910" s="86"/>
      <c r="L910" s="117">
        <v>40.5</v>
      </c>
      <c r="M910" s="117">
        <v>71.099999999999994</v>
      </c>
      <c r="N910" s="87">
        <v>5466959.5843358794</v>
      </c>
      <c r="O910" s="87">
        <v>117582000</v>
      </c>
      <c r="P910" s="87">
        <v>38515000</v>
      </c>
      <c r="Q910" s="87">
        <v>79067000</v>
      </c>
      <c r="R910" s="87">
        <f t="shared" si="28"/>
        <v>5466959.5843358794</v>
      </c>
      <c r="S910" s="87">
        <v>117582000</v>
      </c>
      <c r="T910" s="87">
        <f t="shared" si="29"/>
        <v>9597551.2702785432</v>
      </c>
      <c r="U910" s="87"/>
      <c r="V910" s="115" t="s">
        <v>1257</v>
      </c>
      <c r="W910" s="115" t="s">
        <v>1257</v>
      </c>
      <c r="X910" s="115" t="s">
        <v>772</v>
      </c>
    </row>
    <row r="911" spans="1:24">
      <c r="A911" s="157"/>
      <c r="B911" s="157">
        <v>30</v>
      </c>
      <c r="C911" s="82">
        <v>6</v>
      </c>
      <c r="D911" s="157">
        <v>14</v>
      </c>
      <c r="E911" s="157"/>
      <c r="F911" s="83" t="s">
        <v>2820</v>
      </c>
      <c r="G911" s="83">
        <v>5</v>
      </c>
      <c r="H911" s="86">
        <v>10.130000000000001</v>
      </c>
      <c r="I911" s="86">
        <v>15.57</v>
      </c>
      <c r="J911" s="86">
        <v>15.03</v>
      </c>
      <c r="K911" s="86"/>
      <c r="L911" s="117">
        <v>40.5</v>
      </c>
      <c r="M911" s="117">
        <v>71.099999999999994</v>
      </c>
      <c r="N911" s="87">
        <v>5466959.5843358794</v>
      </c>
      <c r="O911" s="87">
        <v>117582000</v>
      </c>
      <c r="P911" s="87">
        <v>38515000</v>
      </c>
      <c r="Q911" s="87">
        <v>79067000</v>
      </c>
      <c r="R911" s="87">
        <f t="shared" si="28"/>
        <v>5466959.5843358794</v>
      </c>
      <c r="S911" s="87">
        <v>117582000</v>
      </c>
      <c r="T911" s="87">
        <f t="shared" si="29"/>
        <v>9597551.2702785432</v>
      </c>
      <c r="U911" s="87"/>
      <c r="V911" s="115" t="s">
        <v>1257</v>
      </c>
      <c r="W911" s="115" t="s">
        <v>1257</v>
      </c>
      <c r="X911" s="115" t="s">
        <v>772</v>
      </c>
    </row>
    <row r="912" spans="1:24">
      <c r="A912" s="157"/>
      <c r="B912" s="157">
        <v>30</v>
      </c>
      <c r="C912" s="82">
        <v>6</v>
      </c>
      <c r="D912" s="157">
        <v>14</v>
      </c>
      <c r="E912" s="157"/>
      <c r="F912" s="83" t="s">
        <v>2821</v>
      </c>
      <c r="G912" s="83">
        <v>5</v>
      </c>
      <c r="H912" s="86">
        <v>12.15</v>
      </c>
      <c r="I912" s="86">
        <v>18.7</v>
      </c>
      <c r="J912" s="86">
        <v>18.04</v>
      </c>
      <c r="K912" s="86"/>
      <c r="L912" s="117">
        <v>48.6</v>
      </c>
      <c r="M912" s="117">
        <v>85.34</v>
      </c>
      <c r="N912" s="87">
        <v>5466979.9169873744</v>
      </c>
      <c r="O912" s="87">
        <v>141132000</v>
      </c>
      <c r="P912" s="87">
        <v>46229000</v>
      </c>
      <c r="Q912" s="87">
        <v>94903000</v>
      </c>
      <c r="R912" s="87">
        <f t="shared" si="28"/>
        <v>5466979.9169873744</v>
      </c>
      <c r="S912" s="87">
        <v>141132000</v>
      </c>
      <c r="T912" s="87">
        <f t="shared" si="29"/>
        <v>9599836.7513519041</v>
      </c>
      <c r="U912" s="87"/>
      <c r="V912" s="115" t="s">
        <v>1257</v>
      </c>
      <c r="W912" s="115" t="s">
        <v>1257</v>
      </c>
      <c r="X912" s="115" t="s">
        <v>772</v>
      </c>
    </row>
    <row r="913" spans="1:24">
      <c r="A913" s="157"/>
      <c r="B913" s="157">
        <v>30</v>
      </c>
      <c r="C913" s="82">
        <v>6</v>
      </c>
      <c r="D913" s="157">
        <v>14</v>
      </c>
      <c r="E913" s="157"/>
      <c r="F913" s="83" t="s">
        <v>2822</v>
      </c>
      <c r="G913" s="83">
        <v>5</v>
      </c>
      <c r="H913" s="86">
        <v>9.7899999999999991</v>
      </c>
      <c r="I913" s="86">
        <v>15.05</v>
      </c>
      <c r="J913" s="86">
        <v>14.53</v>
      </c>
      <c r="K913" s="86"/>
      <c r="L913" s="117">
        <v>39.15</v>
      </c>
      <c r="M913" s="117">
        <v>68.73</v>
      </c>
      <c r="N913" s="87">
        <v>5494490.9593534647</v>
      </c>
      <c r="O913" s="87">
        <v>114235000</v>
      </c>
      <c r="P913" s="87">
        <v>37419000</v>
      </c>
      <c r="Q913" s="87">
        <v>76816000</v>
      </c>
      <c r="R913" s="87">
        <f t="shared" si="28"/>
        <v>5494490.9593534647</v>
      </c>
      <c r="S913" s="87">
        <v>114235000</v>
      </c>
      <c r="T913" s="87">
        <f t="shared" si="29"/>
        <v>9645884.128642749</v>
      </c>
      <c r="U913" s="87"/>
      <c r="V913" s="115" t="s">
        <v>1257</v>
      </c>
      <c r="W913" s="115" t="s">
        <v>1257</v>
      </c>
      <c r="X913" s="115" t="s">
        <v>772</v>
      </c>
    </row>
    <row r="914" spans="1:24">
      <c r="A914" s="157"/>
      <c r="B914" s="157">
        <v>30</v>
      </c>
      <c r="C914" s="82">
        <v>6</v>
      </c>
      <c r="D914" s="157">
        <v>14</v>
      </c>
      <c r="E914" s="157"/>
      <c r="F914" s="83" t="s">
        <v>2823</v>
      </c>
      <c r="G914" s="83">
        <v>5</v>
      </c>
      <c r="H914" s="86">
        <v>9.7899999999999991</v>
      </c>
      <c r="I914" s="86">
        <v>15.05</v>
      </c>
      <c r="J914" s="86">
        <v>14.53</v>
      </c>
      <c r="K914" s="86"/>
      <c r="L914" s="117">
        <v>39.15</v>
      </c>
      <c r="M914" s="117">
        <v>68.73</v>
      </c>
      <c r="N914" s="87">
        <v>5494490.9593534647</v>
      </c>
      <c r="O914" s="87">
        <v>114235000</v>
      </c>
      <c r="P914" s="87">
        <v>37419000</v>
      </c>
      <c r="Q914" s="87">
        <v>76816000</v>
      </c>
      <c r="R914" s="87">
        <f t="shared" si="28"/>
        <v>5494490.9593534647</v>
      </c>
      <c r="S914" s="87">
        <v>114235000</v>
      </c>
      <c r="T914" s="87">
        <f t="shared" si="29"/>
        <v>9645884.128642749</v>
      </c>
      <c r="U914" s="87"/>
      <c r="V914" s="115" t="s">
        <v>1257</v>
      </c>
      <c r="W914" s="115" t="s">
        <v>1257</v>
      </c>
      <c r="X914" s="115" t="s">
        <v>772</v>
      </c>
    </row>
    <row r="915" spans="1:24">
      <c r="A915" s="157"/>
      <c r="B915" s="157">
        <v>30</v>
      </c>
      <c r="C915" s="82">
        <v>6</v>
      </c>
      <c r="D915" s="157">
        <v>14</v>
      </c>
      <c r="E915" s="157"/>
      <c r="F915" s="83" t="s">
        <v>2824</v>
      </c>
      <c r="G915" s="83">
        <v>5</v>
      </c>
      <c r="H915" s="86">
        <v>10.130000000000001</v>
      </c>
      <c r="I915" s="86">
        <v>15.57</v>
      </c>
      <c r="J915" s="86">
        <v>15.03</v>
      </c>
      <c r="K915" s="86"/>
      <c r="L915" s="117">
        <v>40.5</v>
      </c>
      <c r="M915" s="117">
        <v>71.099999999999994</v>
      </c>
      <c r="N915" s="87">
        <v>5550045.9136822782</v>
      </c>
      <c r="O915" s="87">
        <v>119369000</v>
      </c>
      <c r="P915" s="87">
        <v>39101000</v>
      </c>
      <c r="Q915" s="87">
        <v>80268000</v>
      </c>
      <c r="R915" s="87">
        <f t="shared" si="28"/>
        <v>5550045.9136822782</v>
      </c>
      <c r="S915" s="87">
        <v>119369000</v>
      </c>
      <c r="T915" s="87">
        <f t="shared" si="29"/>
        <v>9743413.9373533316</v>
      </c>
      <c r="U915" s="87"/>
      <c r="V915" s="115" t="s">
        <v>1257</v>
      </c>
      <c r="W915" s="115" t="s">
        <v>1257</v>
      </c>
      <c r="X915" s="115" t="s">
        <v>772</v>
      </c>
    </row>
    <row r="916" spans="1:24">
      <c r="A916" s="157"/>
      <c r="B916" s="157">
        <v>30</v>
      </c>
      <c r="C916" s="82">
        <v>6</v>
      </c>
      <c r="D916" s="157">
        <v>14</v>
      </c>
      <c r="E916" s="157"/>
      <c r="F916" s="83" t="s">
        <v>2825</v>
      </c>
      <c r="G916" s="83">
        <v>5</v>
      </c>
      <c r="H916" s="86">
        <v>10.130000000000001</v>
      </c>
      <c r="I916" s="86">
        <v>15.57</v>
      </c>
      <c r="J916" s="86">
        <v>15.03</v>
      </c>
      <c r="K916" s="86"/>
      <c r="L916" s="117">
        <v>40.5</v>
      </c>
      <c r="M916" s="117">
        <v>71.099999999999994</v>
      </c>
      <c r="N916" s="87">
        <v>5550045.9136822782</v>
      </c>
      <c r="O916" s="87">
        <v>119369000</v>
      </c>
      <c r="P916" s="87">
        <v>39101000</v>
      </c>
      <c r="Q916" s="87">
        <v>80268000</v>
      </c>
      <c r="R916" s="87">
        <f t="shared" si="28"/>
        <v>5550045.9136822782</v>
      </c>
      <c r="S916" s="87">
        <v>119369000</v>
      </c>
      <c r="T916" s="87">
        <f t="shared" si="29"/>
        <v>9743413.9373533316</v>
      </c>
      <c r="U916" s="87"/>
      <c r="V916" s="115" t="s">
        <v>1257</v>
      </c>
      <c r="W916" s="115" t="s">
        <v>1257</v>
      </c>
      <c r="X916" s="115" t="s">
        <v>772</v>
      </c>
    </row>
    <row r="917" spans="1:24">
      <c r="A917" s="157"/>
      <c r="B917" s="157">
        <v>30</v>
      </c>
      <c r="C917" s="82">
        <v>6</v>
      </c>
      <c r="D917" s="157">
        <v>14</v>
      </c>
      <c r="E917" s="157"/>
      <c r="F917" s="83" t="s">
        <v>2826</v>
      </c>
      <c r="G917" s="83">
        <v>5</v>
      </c>
      <c r="H917" s="86">
        <v>10.130000000000001</v>
      </c>
      <c r="I917" s="86">
        <v>15.57</v>
      </c>
      <c r="J917" s="86">
        <v>15.03</v>
      </c>
      <c r="K917" s="86"/>
      <c r="L917" s="117">
        <v>40.5</v>
      </c>
      <c r="M917" s="117">
        <v>71.099999999999994</v>
      </c>
      <c r="N917" s="87">
        <v>5550045.9136822782</v>
      </c>
      <c r="O917" s="87">
        <v>119369000</v>
      </c>
      <c r="P917" s="87">
        <v>39101000</v>
      </c>
      <c r="Q917" s="87">
        <v>80268000</v>
      </c>
      <c r="R917" s="87">
        <f t="shared" si="28"/>
        <v>5550045.9136822782</v>
      </c>
      <c r="S917" s="87">
        <v>119369000</v>
      </c>
      <c r="T917" s="87">
        <f t="shared" si="29"/>
        <v>9743413.9373533316</v>
      </c>
      <c r="U917" s="87"/>
      <c r="V917" s="115" t="s">
        <v>1257</v>
      </c>
      <c r="W917" s="115" t="s">
        <v>1257</v>
      </c>
      <c r="X917" s="115" t="s">
        <v>772</v>
      </c>
    </row>
    <row r="918" spans="1:24">
      <c r="A918" s="157"/>
      <c r="B918" s="157">
        <v>30</v>
      </c>
      <c r="C918" s="82">
        <v>6</v>
      </c>
      <c r="D918" s="157">
        <v>14</v>
      </c>
      <c r="E918" s="157"/>
      <c r="F918" s="83" t="s">
        <v>2827</v>
      </c>
      <c r="G918" s="83">
        <v>5</v>
      </c>
      <c r="H918" s="86">
        <v>10.130000000000001</v>
      </c>
      <c r="I918" s="86">
        <v>15.57</v>
      </c>
      <c r="J918" s="86">
        <v>15.03</v>
      </c>
      <c r="K918" s="86"/>
      <c r="L918" s="117">
        <v>40.5</v>
      </c>
      <c r="M918" s="117">
        <v>71.099999999999994</v>
      </c>
      <c r="N918" s="87">
        <v>5550045.9136822782</v>
      </c>
      <c r="O918" s="87">
        <v>119369000</v>
      </c>
      <c r="P918" s="87">
        <v>39101000</v>
      </c>
      <c r="Q918" s="87">
        <v>80268000</v>
      </c>
      <c r="R918" s="87">
        <f t="shared" si="28"/>
        <v>5550045.9136822782</v>
      </c>
      <c r="S918" s="87">
        <v>119369000</v>
      </c>
      <c r="T918" s="87">
        <f t="shared" si="29"/>
        <v>9743413.9373533316</v>
      </c>
      <c r="U918" s="87"/>
      <c r="V918" s="115" t="s">
        <v>1257</v>
      </c>
      <c r="W918" s="115" t="s">
        <v>1257</v>
      </c>
      <c r="X918" s="115" t="s">
        <v>772</v>
      </c>
    </row>
    <row r="919" spans="1:24">
      <c r="A919" s="157"/>
      <c r="B919" s="157">
        <v>30</v>
      </c>
      <c r="C919" s="82">
        <v>6</v>
      </c>
      <c r="D919" s="157">
        <v>14</v>
      </c>
      <c r="E919" s="157"/>
      <c r="F919" s="83" t="s">
        <v>2828</v>
      </c>
      <c r="G919" s="83">
        <v>5</v>
      </c>
      <c r="H919" s="86">
        <v>10.130000000000001</v>
      </c>
      <c r="I919" s="86">
        <v>15.57</v>
      </c>
      <c r="J919" s="86">
        <v>15.03</v>
      </c>
      <c r="K919" s="86"/>
      <c r="L919" s="117">
        <v>40.5</v>
      </c>
      <c r="M919" s="117">
        <v>71.099999999999994</v>
      </c>
      <c r="N919" s="87">
        <v>5550045.9136822782</v>
      </c>
      <c r="O919" s="87">
        <v>119369000</v>
      </c>
      <c r="P919" s="87">
        <v>39101000</v>
      </c>
      <c r="Q919" s="87">
        <v>80268000</v>
      </c>
      <c r="R919" s="87">
        <f t="shared" si="28"/>
        <v>5550045.9136822782</v>
      </c>
      <c r="S919" s="87">
        <v>119369000</v>
      </c>
      <c r="T919" s="87">
        <f t="shared" si="29"/>
        <v>9743413.9373533316</v>
      </c>
      <c r="U919" s="87"/>
      <c r="V919" s="115" t="s">
        <v>1257</v>
      </c>
      <c r="W919" s="115" t="s">
        <v>1257</v>
      </c>
      <c r="X919" s="115" t="s">
        <v>772</v>
      </c>
    </row>
    <row r="920" spans="1:24">
      <c r="A920" s="157"/>
      <c r="B920" s="157">
        <v>30</v>
      </c>
      <c r="C920" s="82">
        <v>6</v>
      </c>
      <c r="D920" s="157">
        <v>14</v>
      </c>
      <c r="E920" s="157"/>
      <c r="F920" s="83" t="s">
        <v>2829</v>
      </c>
      <c r="G920" s="83">
        <v>5</v>
      </c>
      <c r="H920" s="86">
        <v>10.130000000000001</v>
      </c>
      <c r="I920" s="86">
        <v>15.57</v>
      </c>
      <c r="J920" s="86">
        <v>15.03</v>
      </c>
      <c r="K920" s="86"/>
      <c r="L920" s="117">
        <v>40.5</v>
      </c>
      <c r="M920" s="117">
        <v>71.099999999999994</v>
      </c>
      <c r="N920" s="87">
        <v>5550045.9136822782</v>
      </c>
      <c r="O920" s="87">
        <v>119369000</v>
      </c>
      <c r="P920" s="87">
        <v>39101000</v>
      </c>
      <c r="Q920" s="87">
        <v>80268000</v>
      </c>
      <c r="R920" s="87">
        <f t="shared" si="28"/>
        <v>5550045.9136822782</v>
      </c>
      <c r="S920" s="87">
        <v>119369000</v>
      </c>
      <c r="T920" s="87">
        <f t="shared" si="29"/>
        <v>9743413.9373533316</v>
      </c>
      <c r="U920" s="87"/>
      <c r="V920" s="115" t="s">
        <v>1257</v>
      </c>
      <c r="W920" s="115" t="s">
        <v>1257</v>
      </c>
      <c r="X920" s="115" t="s">
        <v>772</v>
      </c>
    </row>
    <row r="921" spans="1:24">
      <c r="A921" s="157"/>
      <c r="B921" s="157">
        <v>30</v>
      </c>
      <c r="C921" s="82">
        <v>6</v>
      </c>
      <c r="D921" s="157">
        <v>14</v>
      </c>
      <c r="E921" s="157"/>
      <c r="F921" s="83" t="s">
        <v>2830</v>
      </c>
      <c r="G921" s="83">
        <v>5</v>
      </c>
      <c r="H921" s="86">
        <v>10.130000000000001</v>
      </c>
      <c r="I921" s="86">
        <v>15.57</v>
      </c>
      <c r="J921" s="86">
        <v>15.03</v>
      </c>
      <c r="K921" s="86"/>
      <c r="L921" s="117">
        <v>40.5</v>
      </c>
      <c r="M921" s="117">
        <v>71.099999999999994</v>
      </c>
      <c r="N921" s="87">
        <v>5550045.9136822782</v>
      </c>
      <c r="O921" s="87">
        <v>119369000</v>
      </c>
      <c r="P921" s="87">
        <v>39101000</v>
      </c>
      <c r="Q921" s="87">
        <v>80268000</v>
      </c>
      <c r="R921" s="87">
        <f t="shared" si="28"/>
        <v>5550045.9136822782</v>
      </c>
      <c r="S921" s="87">
        <v>119369000</v>
      </c>
      <c r="T921" s="87">
        <f t="shared" si="29"/>
        <v>9743413.9373533316</v>
      </c>
      <c r="U921" s="87"/>
      <c r="V921" s="115" t="s">
        <v>1257</v>
      </c>
      <c r="W921" s="115" t="s">
        <v>1257</v>
      </c>
      <c r="X921" s="115" t="s">
        <v>772</v>
      </c>
    </row>
    <row r="922" spans="1:24">
      <c r="A922" s="157"/>
      <c r="B922" s="157">
        <v>30</v>
      </c>
      <c r="C922" s="82">
        <v>6</v>
      </c>
      <c r="D922" s="157">
        <v>14</v>
      </c>
      <c r="E922" s="157"/>
      <c r="F922" s="83" t="s">
        <v>2831</v>
      </c>
      <c r="G922" s="83">
        <v>5</v>
      </c>
      <c r="H922" s="86">
        <v>10.130000000000001</v>
      </c>
      <c r="I922" s="86">
        <v>15.57</v>
      </c>
      <c r="J922" s="86">
        <v>15.03</v>
      </c>
      <c r="K922" s="86"/>
      <c r="L922" s="117">
        <v>40.5</v>
      </c>
      <c r="M922" s="117">
        <v>71.099999999999994</v>
      </c>
      <c r="N922" s="87">
        <v>5550045.9136822782</v>
      </c>
      <c r="O922" s="87">
        <v>119369000</v>
      </c>
      <c r="P922" s="87">
        <v>39101000</v>
      </c>
      <c r="Q922" s="87">
        <v>80268000</v>
      </c>
      <c r="R922" s="87">
        <f t="shared" si="28"/>
        <v>5550045.9136822782</v>
      </c>
      <c r="S922" s="87">
        <v>119369000</v>
      </c>
      <c r="T922" s="87">
        <f t="shared" si="29"/>
        <v>9743413.9373533316</v>
      </c>
      <c r="U922" s="87"/>
      <c r="V922" s="115" t="s">
        <v>1257</v>
      </c>
      <c r="W922" s="115" t="s">
        <v>1257</v>
      </c>
      <c r="X922" s="115" t="s">
        <v>772</v>
      </c>
    </row>
    <row r="923" spans="1:24">
      <c r="A923" s="157"/>
      <c r="B923" s="157">
        <v>30</v>
      </c>
      <c r="C923" s="82">
        <v>6</v>
      </c>
      <c r="D923" s="157">
        <v>14</v>
      </c>
      <c r="E923" s="157"/>
      <c r="F923" s="83" t="s">
        <v>2832</v>
      </c>
      <c r="G923" s="83">
        <v>5</v>
      </c>
      <c r="H923" s="86">
        <v>12.15</v>
      </c>
      <c r="I923" s="86">
        <v>18.7</v>
      </c>
      <c r="J923" s="86">
        <v>18.03</v>
      </c>
      <c r="K923" s="86"/>
      <c r="L923" s="117">
        <v>48.6</v>
      </c>
      <c r="M923" s="117">
        <v>85.33</v>
      </c>
      <c r="N923" s="87">
        <v>5550023.0994302146</v>
      </c>
      <c r="O923" s="87">
        <v>143259000</v>
      </c>
      <c r="P923" s="87">
        <v>46926000</v>
      </c>
      <c r="Q923" s="87">
        <v>96333000</v>
      </c>
      <c r="R923" s="87">
        <f t="shared" si="28"/>
        <v>5550023.0994302146</v>
      </c>
      <c r="S923" s="87">
        <v>143259000</v>
      </c>
      <c r="T923" s="87">
        <f t="shared" si="29"/>
        <v>9744515.8657279871</v>
      </c>
      <c r="U923" s="87"/>
      <c r="V923" s="115" t="s">
        <v>1257</v>
      </c>
      <c r="W923" s="115" t="s">
        <v>1257</v>
      </c>
      <c r="X923" s="115" t="s">
        <v>772</v>
      </c>
    </row>
    <row r="924" spans="1:24">
      <c r="A924" s="157"/>
      <c r="B924" s="157">
        <v>30</v>
      </c>
      <c r="C924" s="82">
        <v>6</v>
      </c>
      <c r="D924" s="157">
        <v>14</v>
      </c>
      <c r="E924" s="157"/>
      <c r="F924" s="83" t="s">
        <v>2833</v>
      </c>
      <c r="G924" s="83">
        <v>5</v>
      </c>
      <c r="H924" s="86">
        <v>9.7899999999999991</v>
      </c>
      <c r="I924" s="86">
        <v>15.05</v>
      </c>
      <c r="J924" s="86">
        <v>14.53</v>
      </c>
      <c r="K924" s="86"/>
      <c r="L924" s="117">
        <v>39.15</v>
      </c>
      <c r="M924" s="117">
        <v>68.73</v>
      </c>
      <c r="N924" s="87">
        <v>5521954.9969758289</v>
      </c>
      <c r="O924" s="87">
        <v>114806000</v>
      </c>
      <c r="P924" s="87">
        <v>37606000</v>
      </c>
      <c r="Q924" s="87">
        <v>77200000</v>
      </c>
      <c r="R924" s="87">
        <f t="shared" si="28"/>
        <v>5521954.9969758289</v>
      </c>
      <c r="S924" s="87">
        <v>114806000</v>
      </c>
      <c r="T924" s="87">
        <f t="shared" si="29"/>
        <v>9694098.7724686787</v>
      </c>
      <c r="U924" s="87"/>
      <c r="V924" s="115" t="s">
        <v>1257</v>
      </c>
      <c r="W924" s="115" t="s">
        <v>1257</v>
      </c>
      <c r="X924" s="115" t="s">
        <v>772</v>
      </c>
    </row>
    <row r="925" spans="1:24">
      <c r="A925" s="157"/>
      <c r="B925" s="157">
        <v>30</v>
      </c>
      <c r="C925" s="82">
        <v>6</v>
      </c>
      <c r="D925" s="157">
        <v>14</v>
      </c>
      <c r="E925" s="157"/>
      <c r="F925" s="83" t="s">
        <v>2834</v>
      </c>
      <c r="G925" s="83">
        <v>5</v>
      </c>
      <c r="H925" s="86">
        <v>9.14</v>
      </c>
      <c r="I925" s="86">
        <v>14.05</v>
      </c>
      <c r="J925" s="86">
        <v>13.56</v>
      </c>
      <c r="K925" s="86"/>
      <c r="L925" s="117">
        <v>36.54</v>
      </c>
      <c r="M925" s="117">
        <v>64.150000000000006</v>
      </c>
      <c r="N925" s="87">
        <v>5521975.2259361129</v>
      </c>
      <c r="O925" s="87">
        <v>107156000</v>
      </c>
      <c r="P925" s="87">
        <v>35100000</v>
      </c>
      <c r="Q925" s="87">
        <v>72056000</v>
      </c>
      <c r="R925" s="87">
        <f t="shared" si="28"/>
        <v>5521975.2259361129</v>
      </c>
      <c r="S925" s="87">
        <v>107156000</v>
      </c>
      <c r="T925" s="87">
        <f t="shared" si="29"/>
        <v>9694436.5282923281</v>
      </c>
      <c r="U925" s="87"/>
      <c r="V925" s="115" t="s">
        <v>1257</v>
      </c>
      <c r="W925" s="115" t="s">
        <v>1257</v>
      </c>
      <c r="X925" s="115" t="s">
        <v>772</v>
      </c>
    </row>
    <row r="926" spans="1:24">
      <c r="A926" s="157"/>
      <c r="B926" s="157">
        <v>30</v>
      </c>
      <c r="C926" s="82">
        <v>6</v>
      </c>
      <c r="D926" s="157">
        <v>14</v>
      </c>
      <c r="E926" s="157"/>
      <c r="F926" s="83" t="s">
        <v>2835</v>
      </c>
      <c r="G926" s="83">
        <v>5</v>
      </c>
      <c r="H926" s="86">
        <v>8.48</v>
      </c>
      <c r="I926" s="86">
        <v>13.05</v>
      </c>
      <c r="J926" s="86">
        <v>12.59</v>
      </c>
      <c r="K926" s="86"/>
      <c r="L926" s="117">
        <v>33.93</v>
      </c>
      <c r="M926" s="117">
        <v>59.57</v>
      </c>
      <c r="N926" s="87">
        <v>5521998.5654768273</v>
      </c>
      <c r="O926" s="87">
        <v>99506000</v>
      </c>
      <c r="P926" s="87">
        <v>32595000</v>
      </c>
      <c r="Q926" s="87">
        <v>66911000</v>
      </c>
      <c r="R926" s="87">
        <f t="shared" si="28"/>
        <v>5521998.5654768264</v>
      </c>
      <c r="S926" s="87">
        <v>99506000</v>
      </c>
      <c r="T926" s="87">
        <f t="shared" si="29"/>
        <v>9694826.2465503849</v>
      </c>
      <c r="U926" s="87"/>
      <c r="V926" s="115" t="s">
        <v>1257</v>
      </c>
      <c r="W926" s="115" t="s">
        <v>1257</v>
      </c>
      <c r="X926" s="115" t="s">
        <v>772</v>
      </c>
    </row>
    <row r="927" spans="1:24">
      <c r="A927" s="157"/>
      <c r="B927" s="157">
        <v>30</v>
      </c>
      <c r="C927" s="82">
        <v>6</v>
      </c>
      <c r="D927" s="157">
        <v>14</v>
      </c>
      <c r="E927" s="157"/>
      <c r="F927" s="83" t="s">
        <v>2836</v>
      </c>
      <c r="G927" s="83">
        <v>5</v>
      </c>
      <c r="H927" s="86">
        <v>8.48</v>
      </c>
      <c r="I927" s="86">
        <v>13.05</v>
      </c>
      <c r="J927" s="86">
        <v>12.59</v>
      </c>
      <c r="K927" s="86"/>
      <c r="L927" s="117">
        <v>33.93</v>
      </c>
      <c r="M927" s="117">
        <v>59.57</v>
      </c>
      <c r="N927" s="87">
        <v>5521998.5654768273</v>
      </c>
      <c r="O927" s="87">
        <v>99506000</v>
      </c>
      <c r="P927" s="87">
        <v>32595000</v>
      </c>
      <c r="Q927" s="87">
        <v>66911000</v>
      </c>
      <c r="R927" s="87">
        <f t="shared" si="28"/>
        <v>5521998.5654768264</v>
      </c>
      <c r="S927" s="87">
        <v>99506000</v>
      </c>
      <c r="T927" s="87">
        <f t="shared" si="29"/>
        <v>9694826.2465503849</v>
      </c>
      <c r="U927" s="87"/>
      <c r="V927" s="115" t="s">
        <v>1257</v>
      </c>
      <c r="W927" s="115" t="s">
        <v>1257</v>
      </c>
      <c r="X927" s="115" t="s">
        <v>772</v>
      </c>
    </row>
    <row r="928" spans="1:24">
      <c r="A928" s="157"/>
      <c r="B928" s="157">
        <v>30</v>
      </c>
      <c r="C928" s="82">
        <v>6</v>
      </c>
      <c r="D928" s="157">
        <v>14</v>
      </c>
      <c r="E928" s="157"/>
      <c r="F928" s="83" t="s">
        <v>2837</v>
      </c>
      <c r="G928" s="83">
        <v>5</v>
      </c>
      <c r="H928" s="86">
        <v>8.48</v>
      </c>
      <c r="I928" s="86">
        <v>13.05</v>
      </c>
      <c r="J928" s="86">
        <v>12.59</v>
      </c>
      <c r="K928" s="86"/>
      <c r="L928" s="117">
        <v>33.93</v>
      </c>
      <c r="M928" s="117">
        <v>59.57</v>
      </c>
      <c r="N928" s="87">
        <v>5521998.5654768273</v>
      </c>
      <c r="O928" s="87">
        <v>99506000</v>
      </c>
      <c r="P928" s="87">
        <v>32595000</v>
      </c>
      <c r="Q928" s="87">
        <v>66911000</v>
      </c>
      <c r="R928" s="87">
        <f t="shared" si="28"/>
        <v>5521998.5654768264</v>
      </c>
      <c r="S928" s="87">
        <v>99506000</v>
      </c>
      <c r="T928" s="87">
        <f t="shared" si="29"/>
        <v>9694826.2465503849</v>
      </c>
      <c r="U928" s="87"/>
      <c r="V928" s="115" t="s">
        <v>1257</v>
      </c>
      <c r="W928" s="115" t="s">
        <v>1257</v>
      </c>
      <c r="X928" s="115" t="s">
        <v>772</v>
      </c>
    </row>
    <row r="929" spans="1:24">
      <c r="A929" s="157"/>
      <c r="B929" s="157">
        <v>30</v>
      </c>
      <c r="C929" s="82">
        <v>6</v>
      </c>
      <c r="D929" s="157">
        <v>14</v>
      </c>
      <c r="E929" s="157"/>
      <c r="F929" s="83" t="s">
        <v>2838</v>
      </c>
      <c r="G929" s="83">
        <v>5</v>
      </c>
      <c r="H929" s="86">
        <v>8.48</v>
      </c>
      <c r="I929" s="86">
        <v>13.05</v>
      </c>
      <c r="J929" s="86">
        <v>12.59</v>
      </c>
      <c r="K929" s="86"/>
      <c r="L929" s="117">
        <v>33.93</v>
      </c>
      <c r="M929" s="117">
        <v>59.57</v>
      </c>
      <c r="N929" s="87">
        <v>5521998.5654768273</v>
      </c>
      <c r="O929" s="87">
        <v>99506000</v>
      </c>
      <c r="P929" s="87">
        <v>32595000</v>
      </c>
      <c r="Q929" s="87">
        <v>66911000</v>
      </c>
      <c r="R929" s="87">
        <f t="shared" si="28"/>
        <v>5521998.5654768264</v>
      </c>
      <c r="S929" s="87">
        <v>99506000</v>
      </c>
      <c r="T929" s="87">
        <f t="shared" si="29"/>
        <v>9694826.2465503849</v>
      </c>
      <c r="U929" s="87"/>
      <c r="V929" s="115" t="s">
        <v>1257</v>
      </c>
      <c r="W929" s="115" t="s">
        <v>1257</v>
      </c>
      <c r="X929" s="115" t="s">
        <v>772</v>
      </c>
    </row>
    <row r="930" spans="1:24">
      <c r="A930" s="157"/>
      <c r="B930" s="157">
        <v>30</v>
      </c>
      <c r="C930" s="82">
        <v>6</v>
      </c>
      <c r="D930" s="157">
        <v>14</v>
      </c>
      <c r="E930" s="157"/>
      <c r="F930" s="83" t="s">
        <v>2839</v>
      </c>
      <c r="G930" s="83">
        <v>5</v>
      </c>
      <c r="H930" s="86">
        <v>9.14</v>
      </c>
      <c r="I930" s="86">
        <v>14.05</v>
      </c>
      <c r="J930" s="86">
        <v>13.56</v>
      </c>
      <c r="K930" s="86"/>
      <c r="L930" s="117">
        <v>36.54</v>
      </c>
      <c r="M930" s="117">
        <v>64.150000000000006</v>
      </c>
      <c r="N930" s="87">
        <v>5521975.2259361129</v>
      </c>
      <c r="O930" s="87">
        <v>107156000</v>
      </c>
      <c r="P930" s="87">
        <v>35100000</v>
      </c>
      <c r="Q930" s="87">
        <v>72056000</v>
      </c>
      <c r="R930" s="87">
        <f t="shared" si="28"/>
        <v>5521975.2259361129</v>
      </c>
      <c r="S930" s="87">
        <v>107156000</v>
      </c>
      <c r="T930" s="87">
        <f t="shared" si="29"/>
        <v>9694436.5282923281</v>
      </c>
      <c r="U930" s="87"/>
      <c r="V930" s="115" t="s">
        <v>1257</v>
      </c>
      <c r="W930" s="115" t="s">
        <v>1257</v>
      </c>
      <c r="X930" s="115" t="s">
        <v>772</v>
      </c>
    </row>
    <row r="931" spans="1:24">
      <c r="A931" s="157"/>
      <c r="B931" s="157">
        <v>30</v>
      </c>
      <c r="C931" s="82">
        <v>6</v>
      </c>
      <c r="D931" s="157">
        <v>14</v>
      </c>
      <c r="E931" s="157"/>
      <c r="F931" s="83" t="s">
        <v>2840</v>
      </c>
      <c r="G931" s="83">
        <v>5</v>
      </c>
      <c r="H931" s="86">
        <v>9.7899999999999991</v>
      </c>
      <c r="I931" s="86">
        <v>15.05</v>
      </c>
      <c r="J931" s="86">
        <v>14.53</v>
      </c>
      <c r="K931" s="86"/>
      <c r="L931" s="117">
        <v>39.15</v>
      </c>
      <c r="M931" s="117">
        <v>68.73</v>
      </c>
      <c r="N931" s="87">
        <v>5521954.9969758289</v>
      </c>
      <c r="O931" s="87">
        <v>114806000</v>
      </c>
      <c r="P931" s="87">
        <v>37606000</v>
      </c>
      <c r="Q931" s="87">
        <v>77200000</v>
      </c>
      <c r="R931" s="87">
        <f t="shared" si="28"/>
        <v>5521954.9969758289</v>
      </c>
      <c r="S931" s="87">
        <v>114806000</v>
      </c>
      <c r="T931" s="87">
        <f t="shared" si="29"/>
        <v>9694098.7724686787</v>
      </c>
      <c r="U931" s="87"/>
      <c r="V931" s="115" t="s">
        <v>1257</v>
      </c>
      <c r="W931" s="115" t="s">
        <v>1257</v>
      </c>
      <c r="X931" s="115" t="s">
        <v>772</v>
      </c>
    </row>
    <row r="932" spans="1:24">
      <c r="A932" s="157"/>
      <c r="B932" s="157">
        <v>30</v>
      </c>
      <c r="C932" s="82">
        <v>6</v>
      </c>
      <c r="D932" s="157">
        <v>15</v>
      </c>
      <c r="E932" s="157"/>
      <c r="F932" s="83" t="s">
        <v>2841</v>
      </c>
      <c r="G932" s="83">
        <v>5</v>
      </c>
      <c r="H932" s="86">
        <v>10.130000000000001</v>
      </c>
      <c r="I932" s="86">
        <v>15.57</v>
      </c>
      <c r="J932" s="86">
        <v>15.03</v>
      </c>
      <c r="K932" s="86"/>
      <c r="L932" s="117">
        <v>40.5</v>
      </c>
      <c r="M932" s="117">
        <v>71.099999999999994</v>
      </c>
      <c r="N932" s="87">
        <v>5444967.5117108952</v>
      </c>
      <c r="O932" s="87">
        <v>117109000</v>
      </c>
      <c r="P932" s="87">
        <v>38360000</v>
      </c>
      <c r="Q932" s="87">
        <v>78749000</v>
      </c>
      <c r="R932" s="87">
        <f t="shared" si="28"/>
        <v>5444967.5117108952</v>
      </c>
      <c r="S932" s="87">
        <v>117109000</v>
      </c>
      <c r="T932" s="87">
        <f t="shared" si="29"/>
        <v>9558942.9650035724</v>
      </c>
      <c r="U932" s="87"/>
      <c r="V932" s="115" t="s">
        <v>1257</v>
      </c>
      <c r="W932" s="115" t="s">
        <v>1257</v>
      </c>
      <c r="X932" s="115" t="s">
        <v>772</v>
      </c>
    </row>
    <row r="933" spans="1:24">
      <c r="A933" s="157"/>
      <c r="B933" s="157">
        <v>30</v>
      </c>
      <c r="C933" s="82">
        <v>6</v>
      </c>
      <c r="D933" s="157">
        <v>15</v>
      </c>
      <c r="E933" s="157"/>
      <c r="F933" s="83" t="s">
        <v>2842</v>
      </c>
      <c r="G933" s="83">
        <v>5</v>
      </c>
      <c r="H933" s="86">
        <v>10.130000000000001</v>
      </c>
      <c r="I933" s="86">
        <v>15.57</v>
      </c>
      <c r="J933" s="86">
        <v>15.03</v>
      </c>
      <c r="K933" s="86"/>
      <c r="L933" s="117">
        <v>40.5</v>
      </c>
      <c r="M933" s="117">
        <v>71.099999999999994</v>
      </c>
      <c r="N933" s="87">
        <v>5444967.5117108952</v>
      </c>
      <c r="O933" s="87">
        <v>117109000</v>
      </c>
      <c r="P933" s="87">
        <v>38360000</v>
      </c>
      <c r="Q933" s="87">
        <v>78749000</v>
      </c>
      <c r="R933" s="87">
        <f t="shared" si="28"/>
        <v>5444967.5117108952</v>
      </c>
      <c r="S933" s="87">
        <v>117109000</v>
      </c>
      <c r="T933" s="87">
        <f t="shared" si="29"/>
        <v>9558942.9650035724</v>
      </c>
      <c r="U933" s="87"/>
      <c r="V933" s="115" t="s">
        <v>1257</v>
      </c>
      <c r="W933" s="115" t="s">
        <v>1257</v>
      </c>
      <c r="X933" s="115" t="s">
        <v>772</v>
      </c>
    </row>
    <row r="934" spans="1:24">
      <c r="A934" s="157"/>
      <c r="B934" s="157">
        <v>30</v>
      </c>
      <c r="C934" s="82">
        <v>6</v>
      </c>
      <c r="D934" s="157">
        <v>15</v>
      </c>
      <c r="E934" s="157"/>
      <c r="F934" s="83" t="s">
        <v>2843</v>
      </c>
      <c r="G934" s="83">
        <v>5</v>
      </c>
      <c r="H934" s="86">
        <v>10.130000000000001</v>
      </c>
      <c r="I934" s="86">
        <v>15.57</v>
      </c>
      <c r="J934" s="86">
        <v>15.03</v>
      </c>
      <c r="K934" s="86"/>
      <c r="L934" s="117">
        <v>40.5</v>
      </c>
      <c r="M934" s="117">
        <v>71.099999999999994</v>
      </c>
      <c r="N934" s="87">
        <v>5444967.5117108952</v>
      </c>
      <c r="O934" s="87">
        <v>117109000</v>
      </c>
      <c r="P934" s="87">
        <v>38360000</v>
      </c>
      <c r="Q934" s="87">
        <v>78749000</v>
      </c>
      <c r="R934" s="87">
        <f t="shared" si="28"/>
        <v>5444967.5117108952</v>
      </c>
      <c r="S934" s="87">
        <v>117109000</v>
      </c>
      <c r="T934" s="87">
        <f t="shared" si="29"/>
        <v>9558942.9650035724</v>
      </c>
      <c r="U934" s="87"/>
      <c r="V934" s="115" t="s">
        <v>1257</v>
      </c>
      <c r="W934" s="115" t="s">
        <v>1257</v>
      </c>
      <c r="X934" s="115" t="s">
        <v>772</v>
      </c>
    </row>
    <row r="935" spans="1:24">
      <c r="A935" s="157"/>
      <c r="B935" s="157">
        <v>30</v>
      </c>
      <c r="C935" s="82">
        <v>6</v>
      </c>
      <c r="D935" s="157">
        <v>15</v>
      </c>
      <c r="E935" s="157"/>
      <c r="F935" s="83" t="s">
        <v>2844</v>
      </c>
      <c r="G935" s="83">
        <v>5</v>
      </c>
      <c r="H935" s="86">
        <v>10.130000000000001</v>
      </c>
      <c r="I935" s="86">
        <v>15.57</v>
      </c>
      <c r="J935" s="86">
        <v>15.03</v>
      </c>
      <c r="K935" s="86"/>
      <c r="L935" s="117">
        <v>40.5</v>
      </c>
      <c r="M935" s="117">
        <v>71.099999999999994</v>
      </c>
      <c r="N935" s="87">
        <v>5444967.5117108952</v>
      </c>
      <c r="O935" s="87">
        <v>117109000</v>
      </c>
      <c r="P935" s="87">
        <v>38360000</v>
      </c>
      <c r="Q935" s="87">
        <v>78749000</v>
      </c>
      <c r="R935" s="87">
        <f t="shared" si="28"/>
        <v>5444967.5117108952</v>
      </c>
      <c r="S935" s="87">
        <v>117109000</v>
      </c>
      <c r="T935" s="87">
        <f t="shared" si="29"/>
        <v>9558942.9650035724</v>
      </c>
      <c r="U935" s="87"/>
      <c r="V935" s="115" t="s">
        <v>1257</v>
      </c>
      <c r="W935" s="115" t="s">
        <v>1257</v>
      </c>
      <c r="X935" s="115" t="s">
        <v>772</v>
      </c>
    </row>
    <row r="936" spans="1:24">
      <c r="A936" s="157"/>
      <c r="B936" s="157">
        <v>30</v>
      </c>
      <c r="C936" s="82">
        <v>6</v>
      </c>
      <c r="D936" s="157">
        <v>15</v>
      </c>
      <c r="E936" s="157"/>
      <c r="F936" s="83" t="s">
        <v>2845</v>
      </c>
      <c r="G936" s="83">
        <v>5</v>
      </c>
      <c r="H936" s="86">
        <v>10.130000000000001</v>
      </c>
      <c r="I936" s="86">
        <v>15.57</v>
      </c>
      <c r="J936" s="86">
        <v>15.03</v>
      </c>
      <c r="K936" s="86"/>
      <c r="L936" s="117">
        <v>40.5</v>
      </c>
      <c r="M936" s="117">
        <v>71.099999999999994</v>
      </c>
      <c r="N936" s="87">
        <v>5444967.5117108952</v>
      </c>
      <c r="O936" s="87">
        <v>117109000</v>
      </c>
      <c r="P936" s="87">
        <v>38360000</v>
      </c>
      <c r="Q936" s="87">
        <v>78749000</v>
      </c>
      <c r="R936" s="87">
        <f t="shared" si="28"/>
        <v>5444967.5117108952</v>
      </c>
      <c r="S936" s="87">
        <v>117109000</v>
      </c>
      <c r="T936" s="87">
        <f t="shared" si="29"/>
        <v>9558942.9650035724</v>
      </c>
      <c r="U936" s="87"/>
      <c r="V936" s="115" t="s">
        <v>1257</v>
      </c>
      <c r="W936" s="115" t="s">
        <v>1257</v>
      </c>
      <c r="X936" s="115" t="s">
        <v>772</v>
      </c>
    </row>
    <row r="937" spans="1:24">
      <c r="A937" s="157"/>
      <c r="B937" s="157">
        <v>30</v>
      </c>
      <c r="C937" s="82">
        <v>6</v>
      </c>
      <c r="D937" s="157">
        <v>15</v>
      </c>
      <c r="E937" s="157"/>
      <c r="F937" s="83" t="s">
        <v>2846</v>
      </c>
      <c r="G937" s="83">
        <v>5</v>
      </c>
      <c r="H937" s="86">
        <v>10.130000000000001</v>
      </c>
      <c r="I937" s="86">
        <v>15.57</v>
      </c>
      <c r="J937" s="86">
        <v>15.03</v>
      </c>
      <c r="K937" s="86"/>
      <c r="L937" s="117">
        <v>40.5</v>
      </c>
      <c r="M937" s="117">
        <v>71.099999999999994</v>
      </c>
      <c r="N937" s="87">
        <v>5444967.5117108952</v>
      </c>
      <c r="O937" s="87">
        <v>117109000</v>
      </c>
      <c r="P937" s="87">
        <v>38360000</v>
      </c>
      <c r="Q937" s="87">
        <v>78749000</v>
      </c>
      <c r="R937" s="87">
        <f t="shared" si="28"/>
        <v>5444967.5117108952</v>
      </c>
      <c r="S937" s="87">
        <v>117109000</v>
      </c>
      <c r="T937" s="87">
        <f t="shared" si="29"/>
        <v>9558942.9650035724</v>
      </c>
      <c r="U937" s="87"/>
      <c r="V937" s="115" t="s">
        <v>1257</v>
      </c>
      <c r="W937" s="115" t="s">
        <v>1257</v>
      </c>
      <c r="X937" s="115" t="s">
        <v>772</v>
      </c>
    </row>
    <row r="938" spans="1:24">
      <c r="A938" s="157"/>
      <c r="B938" s="157">
        <v>30</v>
      </c>
      <c r="C938" s="82">
        <v>6</v>
      </c>
      <c r="D938" s="157">
        <v>15</v>
      </c>
      <c r="E938" s="157"/>
      <c r="F938" s="83" t="s">
        <v>2847</v>
      </c>
      <c r="G938" s="83">
        <v>5</v>
      </c>
      <c r="H938" s="86">
        <v>10.130000000000001</v>
      </c>
      <c r="I938" s="86">
        <v>15.57</v>
      </c>
      <c r="J938" s="86">
        <v>15.03</v>
      </c>
      <c r="K938" s="86"/>
      <c r="L938" s="117">
        <v>40.5</v>
      </c>
      <c r="M938" s="117">
        <v>71.099999999999994</v>
      </c>
      <c r="N938" s="87">
        <v>5444967.5117108952</v>
      </c>
      <c r="O938" s="87">
        <v>117109000</v>
      </c>
      <c r="P938" s="87">
        <v>38360000</v>
      </c>
      <c r="Q938" s="87">
        <v>78749000</v>
      </c>
      <c r="R938" s="87">
        <f t="shared" si="28"/>
        <v>5444967.5117108952</v>
      </c>
      <c r="S938" s="87">
        <v>117109000</v>
      </c>
      <c r="T938" s="87">
        <f t="shared" si="29"/>
        <v>9558942.9650035724</v>
      </c>
      <c r="U938" s="87"/>
      <c r="V938" s="115" t="s">
        <v>1257</v>
      </c>
      <c r="W938" s="115" t="s">
        <v>1257</v>
      </c>
      <c r="X938" s="115" t="s">
        <v>772</v>
      </c>
    </row>
    <row r="939" spans="1:24">
      <c r="A939" s="157"/>
      <c r="B939" s="157">
        <v>30</v>
      </c>
      <c r="C939" s="82">
        <v>6</v>
      </c>
      <c r="D939" s="157">
        <v>15</v>
      </c>
      <c r="E939" s="157"/>
      <c r="F939" s="83" t="s">
        <v>2848</v>
      </c>
      <c r="G939" s="83">
        <v>5</v>
      </c>
      <c r="H939" s="86">
        <v>10.130000000000001</v>
      </c>
      <c r="I939" s="86">
        <v>15.57</v>
      </c>
      <c r="J939" s="86">
        <v>15.03</v>
      </c>
      <c r="K939" s="86"/>
      <c r="L939" s="117">
        <v>40.5</v>
      </c>
      <c r="M939" s="117">
        <v>71.099999999999994</v>
      </c>
      <c r="N939" s="87">
        <v>5444967.5117108952</v>
      </c>
      <c r="O939" s="87">
        <v>117109000</v>
      </c>
      <c r="P939" s="87">
        <v>38360000</v>
      </c>
      <c r="Q939" s="87">
        <v>78749000</v>
      </c>
      <c r="R939" s="87">
        <f t="shared" si="28"/>
        <v>5444967.5117108952</v>
      </c>
      <c r="S939" s="87">
        <v>117109000</v>
      </c>
      <c r="T939" s="87">
        <f t="shared" si="29"/>
        <v>9558942.9650035724</v>
      </c>
      <c r="U939" s="87"/>
      <c r="V939" s="115" t="s">
        <v>1257</v>
      </c>
      <c r="W939" s="115" t="s">
        <v>1257</v>
      </c>
      <c r="X939" s="115" t="s">
        <v>772</v>
      </c>
    </row>
    <row r="940" spans="1:24">
      <c r="A940" s="157"/>
      <c r="B940" s="157">
        <v>30</v>
      </c>
      <c r="C940" s="82">
        <v>6</v>
      </c>
      <c r="D940" s="157">
        <v>15</v>
      </c>
      <c r="E940" s="157"/>
      <c r="F940" s="83" t="s">
        <v>2849</v>
      </c>
      <c r="G940" s="83">
        <v>5</v>
      </c>
      <c r="H940" s="86">
        <v>12.15</v>
      </c>
      <c r="I940" s="86">
        <v>18.7</v>
      </c>
      <c r="J940" s="86">
        <v>18.04</v>
      </c>
      <c r="K940" s="86"/>
      <c r="L940" s="117">
        <v>48.6</v>
      </c>
      <c r="M940" s="117">
        <v>85.34</v>
      </c>
      <c r="N940" s="87">
        <v>5444977.5036945073</v>
      </c>
      <c r="O940" s="87">
        <v>140564000</v>
      </c>
      <c r="P940" s="87">
        <v>46043000</v>
      </c>
      <c r="Q940" s="87">
        <v>94521000</v>
      </c>
      <c r="R940" s="87">
        <f t="shared" si="28"/>
        <v>5444977.5036945073</v>
      </c>
      <c r="S940" s="87">
        <v>140564000</v>
      </c>
      <c r="T940" s="87">
        <f t="shared" si="29"/>
        <v>9561201.2379689161</v>
      </c>
      <c r="U940" s="87"/>
      <c r="V940" s="115" t="s">
        <v>1257</v>
      </c>
      <c r="W940" s="115" t="s">
        <v>1257</v>
      </c>
      <c r="X940" s="115" t="s">
        <v>772</v>
      </c>
    </row>
    <row r="941" spans="1:24">
      <c r="A941" s="157"/>
      <c r="B941" s="157">
        <v>30</v>
      </c>
      <c r="C941" s="82">
        <v>6</v>
      </c>
      <c r="D941" s="157">
        <v>15</v>
      </c>
      <c r="E941" s="157"/>
      <c r="F941" s="83" t="s">
        <v>2850</v>
      </c>
      <c r="G941" s="83">
        <v>5</v>
      </c>
      <c r="H941" s="86">
        <v>9.7899999999999991</v>
      </c>
      <c r="I941" s="86">
        <v>15.05</v>
      </c>
      <c r="J941" s="86">
        <v>14.53</v>
      </c>
      <c r="K941" s="86"/>
      <c r="L941" s="117">
        <v>39.15</v>
      </c>
      <c r="M941" s="117">
        <v>68.73</v>
      </c>
      <c r="N941" s="87">
        <v>5472462.0114882402</v>
      </c>
      <c r="O941" s="87">
        <v>113777000</v>
      </c>
      <c r="P941" s="87">
        <v>37269000</v>
      </c>
      <c r="Q941" s="87">
        <v>76508000</v>
      </c>
      <c r="R941" s="87">
        <f t="shared" si="28"/>
        <v>5472462.0114882402</v>
      </c>
      <c r="S941" s="87">
        <v>113777000</v>
      </c>
      <c r="T941" s="87">
        <f t="shared" si="29"/>
        <v>9607211.0868349113</v>
      </c>
      <c r="U941" s="87"/>
      <c r="V941" s="115" t="s">
        <v>1257</v>
      </c>
      <c r="W941" s="115" t="s">
        <v>1257</v>
      </c>
      <c r="X941" s="115" t="s">
        <v>772</v>
      </c>
    </row>
    <row r="942" spans="1:24">
      <c r="A942" s="157"/>
      <c r="B942" s="157">
        <v>30</v>
      </c>
      <c r="C942" s="82">
        <v>6</v>
      </c>
      <c r="D942" s="157">
        <v>15</v>
      </c>
      <c r="E942" s="157"/>
      <c r="F942" s="83" t="s">
        <v>2851</v>
      </c>
      <c r="G942" s="83">
        <v>5</v>
      </c>
      <c r="H942" s="86">
        <v>9.7899999999999991</v>
      </c>
      <c r="I942" s="86">
        <v>15.05</v>
      </c>
      <c r="J942" s="86">
        <v>14.53</v>
      </c>
      <c r="K942" s="86"/>
      <c r="L942" s="117">
        <v>39.15</v>
      </c>
      <c r="M942" s="117">
        <v>68.73</v>
      </c>
      <c r="N942" s="87">
        <v>5472462.0114882402</v>
      </c>
      <c r="O942" s="87">
        <v>113777000</v>
      </c>
      <c r="P942" s="87">
        <v>37269000</v>
      </c>
      <c r="Q942" s="87">
        <v>76508000</v>
      </c>
      <c r="R942" s="87">
        <f t="shared" si="28"/>
        <v>5472462.0114882402</v>
      </c>
      <c r="S942" s="87">
        <v>113777000</v>
      </c>
      <c r="T942" s="87">
        <f t="shared" si="29"/>
        <v>9607211.0868349113</v>
      </c>
      <c r="U942" s="87"/>
      <c r="V942" s="115" t="s">
        <v>1257</v>
      </c>
      <c r="W942" s="115" t="s">
        <v>1257</v>
      </c>
      <c r="X942" s="115" t="s">
        <v>772</v>
      </c>
    </row>
    <row r="943" spans="1:24">
      <c r="A943" s="157"/>
      <c r="B943" s="157">
        <v>30</v>
      </c>
      <c r="C943" s="82">
        <v>6</v>
      </c>
      <c r="D943" s="157">
        <v>15</v>
      </c>
      <c r="E943" s="157"/>
      <c r="F943" s="83" t="s">
        <v>2852</v>
      </c>
      <c r="G943" s="83">
        <v>5</v>
      </c>
      <c r="H943" s="86">
        <v>10.130000000000001</v>
      </c>
      <c r="I943" s="86">
        <v>15.57</v>
      </c>
      <c r="J943" s="86">
        <v>15.03</v>
      </c>
      <c r="K943" s="86"/>
      <c r="L943" s="117">
        <v>40.5</v>
      </c>
      <c r="M943" s="117">
        <v>71.099999999999994</v>
      </c>
      <c r="N943" s="87">
        <v>5527495.9026397467</v>
      </c>
      <c r="O943" s="87">
        <v>118884000</v>
      </c>
      <c r="P943" s="87">
        <v>38942000</v>
      </c>
      <c r="Q943" s="87">
        <v>79942000</v>
      </c>
      <c r="R943" s="87">
        <f t="shared" si="28"/>
        <v>5527495.9026397467</v>
      </c>
      <c r="S943" s="87">
        <v>118884000</v>
      </c>
      <c r="T943" s="87">
        <f t="shared" si="29"/>
        <v>9703826.1401897781</v>
      </c>
      <c r="U943" s="87"/>
      <c r="V943" s="115" t="s">
        <v>1257</v>
      </c>
      <c r="W943" s="115" t="s">
        <v>1257</v>
      </c>
      <c r="X943" s="115" t="s">
        <v>772</v>
      </c>
    </row>
    <row r="944" spans="1:24">
      <c r="A944" s="157"/>
      <c r="B944" s="157">
        <v>30</v>
      </c>
      <c r="C944" s="82">
        <v>6</v>
      </c>
      <c r="D944" s="157">
        <v>15</v>
      </c>
      <c r="E944" s="157"/>
      <c r="F944" s="83" t="s">
        <v>2853</v>
      </c>
      <c r="G944" s="83">
        <v>5</v>
      </c>
      <c r="H944" s="86">
        <v>10.130000000000001</v>
      </c>
      <c r="I944" s="86">
        <v>15.57</v>
      </c>
      <c r="J944" s="86">
        <v>15.03</v>
      </c>
      <c r="K944" s="86"/>
      <c r="L944" s="117">
        <v>40.5</v>
      </c>
      <c r="M944" s="117">
        <v>71.099999999999994</v>
      </c>
      <c r="N944" s="87">
        <v>5527495.9026397467</v>
      </c>
      <c r="O944" s="87">
        <v>118884000</v>
      </c>
      <c r="P944" s="87">
        <v>38942000</v>
      </c>
      <c r="Q944" s="87">
        <v>79942000</v>
      </c>
      <c r="R944" s="87">
        <f t="shared" si="28"/>
        <v>5527495.9026397467</v>
      </c>
      <c r="S944" s="87">
        <v>118884000</v>
      </c>
      <c r="T944" s="87">
        <f t="shared" si="29"/>
        <v>9703826.1401897781</v>
      </c>
      <c r="U944" s="87"/>
      <c r="V944" s="115" t="s">
        <v>1257</v>
      </c>
      <c r="W944" s="115" t="s">
        <v>1257</v>
      </c>
      <c r="X944" s="115" t="s">
        <v>772</v>
      </c>
    </row>
    <row r="945" spans="1:24">
      <c r="A945" s="157"/>
      <c r="B945" s="157">
        <v>30</v>
      </c>
      <c r="C945" s="82">
        <v>6</v>
      </c>
      <c r="D945" s="157">
        <v>15</v>
      </c>
      <c r="E945" s="157"/>
      <c r="F945" s="83" t="s">
        <v>2854</v>
      </c>
      <c r="G945" s="83">
        <v>5</v>
      </c>
      <c r="H945" s="86">
        <v>10.130000000000001</v>
      </c>
      <c r="I945" s="86">
        <v>15.57</v>
      </c>
      <c r="J945" s="86">
        <v>15.03</v>
      </c>
      <c r="K945" s="86"/>
      <c r="L945" s="117">
        <v>40.5</v>
      </c>
      <c r="M945" s="117">
        <v>71.099999999999994</v>
      </c>
      <c r="N945" s="87">
        <v>5527495.9026397467</v>
      </c>
      <c r="O945" s="87">
        <v>118884000</v>
      </c>
      <c r="P945" s="87">
        <v>38942000</v>
      </c>
      <c r="Q945" s="87">
        <v>79942000</v>
      </c>
      <c r="R945" s="87">
        <f t="shared" si="28"/>
        <v>5527495.9026397467</v>
      </c>
      <c r="S945" s="87">
        <v>118884000</v>
      </c>
      <c r="T945" s="87">
        <f t="shared" si="29"/>
        <v>9703826.1401897781</v>
      </c>
      <c r="U945" s="87"/>
      <c r="V945" s="115" t="s">
        <v>1257</v>
      </c>
      <c r="W945" s="115" t="s">
        <v>1257</v>
      </c>
      <c r="X945" s="115" t="s">
        <v>772</v>
      </c>
    </row>
    <row r="946" spans="1:24">
      <c r="A946" s="157"/>
      <c r="B946" s="157">
        <v>30</v>
      </c>
      <c r="C946" s="82">
        <v>6</v>
      </c>
      <c r="D946" s="157">
        <v>15</v>
      </c>
      <c r="E946" s="157"/>
      <c r="F946" s="83" t="s">
        <v>2855</v>
      </c>
      <c r="G946" s="83">
        <v>5</v>
      </c>
      <c r="H946" s="86">
        <v>10.130000000000001</v>
      </c>
      <c r="I946" s="86">
        <v>15.57</v>
      </c>
      <c r="J946" s="86">
        <v>15.03</v>
      </c>
      <c r="K946" s="86"/>
      <c r="L946" s="117">
        <v>40.5</v>
      </c>
      <c r="M946" s="117">
        <v>71.099999999999994</v>
      </c>
      <c r="N946" s="87">
        <v>5527495.9026397467</v>
      </c>
      <c r="O946" s="87">
        <v>118884000</v>
      </c>
      <c r="P946" s="87">
        <v>38942000</v>
      </c>
      <c r="Q946" s="87">
        <v>79942000</v>
      </c>
      <c r="R946" s="87">
        <f t="shared" si="28"/>
        <v>5527495.9026397467</v>
      </c>
      <c r="S946" s="87">
        <v>118884000</v>
      </c>
      <c r="T946" s="87">
        <f t="shared" si="29"/>
        <v>9703826.1401897781</v>
      </c>
      <c r="U946" s="87"/>
      <c r="V946" s="115" t="s">
        <v>1257</v>
      </c>
      <c r="W946" s="115" t="s">
        <v>1257</v>
      </c>
      <c r="X946" s="115" t="s">
        <v>772</v>
      </c>
    </row>
    <row r="947" spans="1:24">
      <c r="A947" s="157"/>
      <c r="B947" s="157">
        <v>30</v>
      </c>
      <c r="C947" s="82">
        <v>6</v>
      </c>
      <c r="D947" s="157">
        <v>15</v>
      </c>
      <c r="E947" s="157"/>
      <c r="F947" s="83" t="s">
        <v>2856</v>
      </c>
      <c r="G947" s="83">
        <v>5</v>
      </c>
      <c r="H947" s="86">
        <v>10.130000000000001</v>
      </c>
      <c r="I947" s="86">
        <v>15.57</v>
      </c>
      <c r="J947" s="86">
        <v>15.03</v>
      </c>
      <c r="K947" s="86"/>
      <c r="L947" s="117">
        <v>40.5</v>
      </c>
      <c r="M947" s="117">
        <v>71.099999999999994</v>
      </c>
      <c r="N947" s="87">
        <v>5527495.9026397467</v>
      </c>
      <c r="O947" s="87">
        <v>118884000</v>
      </c>
      <c r="P947" s="87">
        <v>38942000</v>
      </c>
      <c r="Q947" s="87">
        <v>79942000</v>
      </c>
      <c r="R947" s="87">
        <f t="shared" si="28"/>
        <v>5527495.9026397467</v>
      </c>
      <c r="S947" s="87">
        <v>118884000</v>
      </c>
      <c r="T947" s="87">
        <f t="shared" si="29"/>
        <v>9703826.1401897781</v>
      </c>
      <c r="U947" s="87"/>
      <c r="V947" s="115" t="s">
        <v>1257</v>
      </c>
      <c r="W947" s="115" t="s">
        <v>1257</v>
      </c>
      <c r="X947" s="115" t="s">
        <v>772</v>
      </c>
    </row>
    <row r="948" spans="1:24">
      <c r="A948" s="157"/>
      <c r="B948" s="157">
        <v>30</v>
      </c>
      <c r="C948" s="82">
        <v>6</v>
      </c>
      <c r="D948" s="157">
        <v>15</v>
      </c>
      <c r="E948" s="157"/>
      <c r="F948" s="83" t="s">
        <v>2857</v>
      </c>
      <c r="G948" s="83">
        <v>5</v>
      </c>
      <c r="H948" s="86">
        <v>10.130000000000001</v>
      </c>
      <c r="I948" s="86">
        <v>15.57</v>
      </c>
      <c r="J948" s="86">
        <v>15.03</v>
      </c>
      <c r="K948" s="86"/>
      <c r="L948" s="117">
        <v>40.5</v>
      </c>
      <c r="M948" s="117">
        <v>71.099999999999994</v>
      </c>
      <c r="N948" s="87">
        <v>5527495.9026397467</v>
      </c>
      <c r="O948" s="87">
        <v>118884000</v>
      </c>
      <c r="P948" s="87">
        <v>38942000</v>
      </c>
      <c r="Q948" s="87">
        <v>79942000</v>
      </c>
      <c r="R948" s="87">
        <f t="shared" si="28"/>
        <v>5527495.9026397467</v>
      </c>
      <c r="S948" s="87">
        <v>118884000</v>
      </c>
      <c r="T948" s="87">
        <f t="shared" si="29"/>
        <v>9703826.1401897781</v>
      </c>
      <c r="U948" s="87"/>
      <c r="V948" s="115" t="s">
        <v>1257</v>
      </c>
      <c r="W948" s="115" t="s">
        <v>1257</v>
      </c>
      <c r="X948" s="115" t="s">
        <v>772</v>
      </c>
    </row>
    <row r="949" spans="1:24">
      <c r="A949" s="157"/>
      <c r="B949" s="157">
        <v>30</v>
      </c>
      <c r="C949" s="82">
        <v>6</v>
      </c>
      <c r="D949" s="157">
        <v>15</v>
      </c>
      <c r="E949" s="157"/>
      <c r="F949" s="83" t="s">
        <v>2858</v>
      </c>
      <c r="G949" s="83">
        <v>5</v>
      </c>
      <c r="H949" s="86">
        <v>10.130000000000001</v>
      </c>
      <c r="I949" s="86">
        <v>15.57</v>
      </c>
      <c r="J949" s="86">
        <v>15.03</v>
      </c>
      <c r="K949" s="86"/>
      <c r="L949" s="117">
        <v>40.5</v>
      </c>
      <c r="M949" s="117">
        <v>71.099999999999994</v>
      </c>
      <c r="N949" s="87">
        <v>5527495.9026397467</v>
      </c>
      <c r="O949" s="87">
        <v>118884000</v>
      </c>
      <c r="P949" s="87">
        <v>38942000</v>
      </c>
      <c r="Q949" s="87">
        <v>79942000</v>
      </c>
      <c r="R949" s="87">
        <f t="shared" si="28"/>
        <v>5527495.9026397467</v>
      </c>
      <c r="S949" s="87">
        <v>118884000</v>
      </c>
      <c r="T949" s="87">
        <f t="shared" si="29"/>
        <v>9703826.1401897781</v>
      </c>
      <c r="U949" s="87"/>
      <c r="V949" s="115" t="s">
        <v>1257</v>
      </c>
      <c r="W949" s="115" t="s">
        <v>1257</v>
      </c>
      <c r="X949" s="115" t="s">
        <v>772</v>
      </c>
    </row>
    <row r="950" spans="1:24">
      <c r="A950" s="157"/>
      <c r="B950" s="157">
        <v>30</v>
      </c>
      <c r="C950" s="82">
        <v>6</v>
      </c>
      <c r="D950" s="157">
        <v>15</v>
      </c>
      <c r="E950" s="157"/>
      <c r="F950" s="83" t="s">
        <v>2859</v>
      </c>
      <c r="G950" s="83">
        <v>5</v>
      </c>
      <c r="H950" s="86">
        <v>10.130000000000001</v>
      </c>
      <c r="I950" s="86">
        <v>15.57</v>
      </c>
      <c r="J950" s="86">
        <v>15.03</v>
      </c>
      <c r="K950" s="86"/>
      <c r="L950" s="117">
        <v>40.5</v>
      </c>
      <c r="M950" s="117">
        <v>71.099999999999994</v>
      </c>
      <c r="N950" s="87">
        <v>5527495.9026397467</v>
      </c>
      <c r="O950" s="87">
        <v>118884000</v>
      </c>
      <c r="P950" s="87">
        <v>38942000</v>
      </c>
      <c r="Q950" s="87">
        <v>79942000</v>
      </c>
      <c r="R950" s="87">
        <f t="shared" si="28"/>
        <v>5527495.9026397467</v>
      </c>
      <c r="S950" s="87">
        <v>118884000</v>
      </c>
      <c r="T950" s="87">
        <f t="shared" si="29"/>
        <v>9703826.1401897781</v>
      </c>
      <c r="U950" s="87"/>
      <c r="V950" s="115" t="s">
        <v>1257</v>
      </c>
      <c r="W950" s="115" t="s">
        <v>1257</v>
      </c>
      <c r="X950" s="115" t="s">
        <v>772</v>
      </c>
    </row>
    <row r="951" spans="1:24">
      <c r="A951" s="157"/>
      <c r="B951" s="157">
        <v>30</v>
      </c>
      <c r="C951" s="82">
        <v>6</v>
      </c>
      <c r="D951" s="157">
        <v>15</v>
      </c>
      <c r="E951" s="157"/>
      <c r="F951" s="83" t="s">
        <v>2860</v>
      </c>
      <c r="G951" s="83">
        <v>5</v>
      </c>
      <c r="H951" s="86">
        <v>12.15</v>
      </c>
      <c r="I951" s="86">
        <v>18.7</v>
      </c>
      <c r="J951" s="86">
        <v>18.03</v>
      </c>
      <c r="K951" s="86"/>
      <c r="L951" s="117">
        <v>48.6</v>
      </c>
      <c r="M951" s="117">
        <v>85.33</v>
      </c>
      <c r="N951" s="87">
        <v>5527475.7310703322</v>
      </c>
      <c r="O951" s="87">
        <v>142677000</v>
      </c>
      <c r="P951" s="87">
        <v>46735000</v>
      </c>
      <c r="Q951" s="87">
        <v>95942000</v>
      </c>
      <c r="R951" s="87">
        <f t="shared" si="28"/>
        <v>5527475.7310703322</v>
      </c>
      <c r="S951" s="87">
        <v>142677000</v>
      </c>
      <c r="T951" s="87">
        <f t="shared" si="29"/>
        <v>9704928.0685644317</v>
      </c>
      <c r="U951" s="87"/>
      <c r="V951" s="115" t="s">
        <v>1257</v>
      </c>
      <c r="W951" s="115" t="s">
        <v>1257</v>
      </c>
      <c r="X951" s="115" t="s">
        <v>772</v>
      </c>
    </row>
    <row r="952" spans="1:24">
      <c r="A952" s="157"/>
      <c r="B952" s="157">
        <v>30</v>
      </c>
      <c r="C952" s="82">
        <v>6</v>
      </c>
      <c r="D952" s="157">
        <v>15</v>
      </c>
      <c r="E952" s="157"/>
      <c r="F952" s="83" t="s">
        <v>2861</v>
      </c>
      <c r="G952" s="83">
        <v>5</v>
      </c>
      <c r="H952" s="86">
        <v>9.7899999999999991</v>
      </c>
      <c r="I952" s="86">
        <v>15.05</v>
      </c>
      <c r="J952" s="86">
        <v>14.53</v>
      </c>
      <c r="K952" s="86"/>
      <c r="L952" s="117">
        <v>39.15</v>
      </c>
      <c r="M952" s="117">
        <v>68.73</v>
      </c>
      <c r="N952" s="87">
        <v>5499974.1472500488</v>
      </c>
      <c r="O952" s="87">
        <v>114349000</v>
      </c>
      <c r="P952" s="87">
        <v>37456000</v>
      </c>
      <c r="Q952" s="87">
        <v>76893000</v>
      </c>
      <c r="R952" s="87">
        <f t="shared" si="28"/>
        <v>5499974.1472500488</v>
      </c>
      <c r="S952" s="87">
        <v>114349000</v>
      </c>
      <c r="T952" s="87">
        <f t="shared" si="29"/>
        <v>9655510.1696167532</v>
      </c>
      <c r="U952" s="87"/>
      <c r="V952" s="115" t="s">
        <v>1257</v>
      </c>
      <c r="W952" s="115" t="s">
        <v>1257</v>
      </c>
      <c r="X952" s="115" t="s">
        <v>772</v>
      </c>
    </row>
    <row r="953" spans="1:24">
      <c r="A953" s="157"/>
      <c r="B953" s="157">
        <v>30</v>
      </c>
      <c r="C953" s="82">
        <v>6</v>
      </c>
      <c r="D953" s="157">
        <v>15</v>
      </c>
      <c r="E953" s="157"/>
      <c r="F953" s="83" t="s">
        <v>2862</v>
      </c>
      <c r="G953" s="83">
        <v>5</v>
      </c>
      <c r="H953" s="86">
        <v>9.14</v>
      </c>
      <c r="I953" s="86">
        <v>14.05</v>
      </c>
      <c r="J953" s="86">
        <v>13.56</v>
      </c>
      <c r="K953" s="86"/>
      <c r="L953" s="117">
        <v>36.54</v>
      </c>
      <c r="M953" s="117">
        <v>64.150000000000006</v>
      </c>
      <c r="N953" s="87">
        <v>5499971.0131857796</v>
      </c>
      <c r="O953" s="87">
        <v>106729000</v>
      </c>
      <c r="P953" s="87">
        <v>34960000</v>
      </c>
      <c r="Q953" s="87">
        <v>71769000</v>
      </c>
      <c r="R953" s="87">
        <f t="shared" si="28"/>
        <v>5499971.0131857796</v>
      </c>
      <c r="S953" s="87">
        <v>106729000</v>
      </c>
      <c r="T953" s="87">
        <f t="shared" si="29"/>
        <v>9655805.7059624456</v>
      </c>
      <c r="U953" s="87"/>
      <c r="V953" s="115" t="s">
        <v>1257</v>
      </c>
      <c r="W953" s="115" t="s">
        <v>1257</v>
      </c>
      <c r="X953" s="115" t="s">
        <v>772</v>
      </c>
    </row>
    <row r="954" spans="1:24">
      <c r="A954" s="157"/>
      <c r="B954" s="157">
        <v>30</v>
      </c>
      <c r="C954" s="82">
        <v>6</v>
      </c>
      <c r="D954" s="157">
        <v>15</v>
      </c>
      <c r="E954" s="157"/>
      <c r="F954" s="83" t="s">
        <v>2863</v>
      </c>
      <c r="G954" s="83">
        <v>5</v>
      </c>
      <c r="H954" s="86">
        <v>8.48</v>
      </c>
      <c r="I954" s="86">
        <v>13.05</v>
      </c>
      <c r="J954" s="86">
        <v>12.59</v>
      </c>
      <c r="K954" s="86"/>
      <c r="L954" s="117">
        <v>33.93</v>
      </c>
      <c r="M954" s="117">
        <v>59.57</v>
      </c>
      <c r="N954" s="87">
        <v>5499967.3972005993</v>
      </c>
      <c r="O954" s="87">
        <v>99109000</v>
      </c>
      <c r="P954" s="87">
        <v>32464000</v>
      </c>
      <c r="Q954" s="87">
        <v>66645000</v>
      </c>
      <c r="R954" s="87">
        <f t="shared" si="28"/>
        <v>5499967.3972005984</v>
      </c>
      <c r="S954" s="87">
        <v>99109000</v>
      </c>
      <c r="T954" s="87">
        <f t="shared" si="29"/>
        <v>9656146.7094382457</v>
      </c>
      <c r="U954" s="87"/>
      <c r="V954" s="115" t="s">
        <v>1257</v>
      </c>
      <c r="W954" s="115" t="s">
        <v>1257</v>
      </c>
      <c r="X954" s="115" t="s">
        <v>772</v>
      </c>
    </row>
    <row r="955" spans="1:24">
      <c r="A955" s="157"/>
      <c r="B955" s="157">
        <v>30</v>
      </c>
      <c r="C955" s="82">
        <v>6</v>
      </c>
      <c r="D955" s="157">
        <v>15</v>
      </c>
      <c r="E955" s="157"/>
      <c r="F955" s="83" t="s">
        <v>2864</v>
      </c>
      <c r="G955" s="83">
        <v>5</v>
      </c>
      <c r="H955" s="86">
        <v>8.48</v>
      </c>
      <c r="I955" s="86">
        <v>13.05</v>
      </c>
      <c r="J955" s="86">
        <v>12.59</v>
      </c>
      <c r="K955" s="86"/>
      <c r="L955" s="117">
        <v>33.93</v>
      </c>
      <c r="M955" s="117">
        <v>59.57</v>
      </c>
      <c r="N955" s="87">
        <v>5499967.3972005993</v>
      </c>
      <c r="O955" s="87">
        <v>99109000</v>
      </c>
      <c r="P955" s="87">
        <v>32464000</v>
      </c>
      <c r="Q955" s="87">
        <v>66645000</v>
      </c>
      <c r="R955" s="87">
        <f t="shared" si="28"/>
        <v>5499967.3972005984</v>
      </c>
      <c r="S955" s="87">
        <v>99109000</v>
      </c>
      <c r="T955" s="87">
        <f t="shared" si="29"/>
        <v>9656146.7094382457</v>
      </c>
      <c r="U955" s="87"/>
      <c r="V955" s="115" t="s">
        <v>1257</v>
      </c>
      <c r="W955" s="115" t="s">
        <v>1257</v>
      </c>
      <c r="X955" s="115" t="s">
        <v>772</v>
      </c>
    </row>
    <row r="956" spans="1:24">
      <c r="A956" s="157"/>
      <c r="B956" s="157">
        <v>30</v>
      </c>
      <c r="C956" s="82">
        <v>6</v>
      </c>
      <c r="D956" s="157">
        <v>15</v>
      </c>
      <c r="E956" s="157"/>
      <c r="F956" s="83" t="s">
        <v>2865</v>
      </c>
      <c r="G956" s="83">
        <v>5</v>
      </c>
      <c r="H956" s="86">
        <v>8.48</v>
      </c>
      <c r="I956" s="86">
        <v>13.05</v>
      </c>
      <c r="J956" s="86">
        <v>12.59</v>
      </c>
      <c r="K956" s="86"/>
      <c r="L956" s="117">
        <v>33.93</v>
      </c>
      <c r="M956" s="117">
        <v>59.57</v>
      </c>
      <c r="N956" s="87">
        <v>5499967.3972005993</v>
      </c>
      <c r="O956" s="87">
        <v>99109000</v>
      </c>
      <c r="P956" s="87">
        <v>32464000</v>
      </c>
      <c r="Q956" s="87">
        <v>66645000</v>
      </c>
      <c r="R956" s="87">
        <f t="shared" si="28"/>
        <v>5499967.3972005984</v>
      </c>
      <c r="S956" s="87">
        <v>99109000</v>
      </c>
      <c r="T956" s="87">
        <f t="shared" si="29"/>
        <v>9656146.7094382457</v>
      </c>
      <c r="U956" s="87"/>
      <c r="V956" s="115" t="s">
        <v>1257</v>
      </c>
      <c r="W956" s="115" t="s">
        <v>1257</v>
      </c>
      <c r="X956" s="115" t="s">
        <v>772</v>
      </c>
    </row>
    <row r="957" spans="1:24">
      <c r="A957" s="157"/>
      <c r="B957" s="157">
        <v>30</v>
      </c>
      <c r="C957" s="82">
        <v>6</v>
      </c>
      <c r="D957" s="157">
        <v>15</v>
      </c>
      <c r="E957" s="157"/>
      <c r="F957" s="83" t="s">
        <v>2866</v>
      </c>
      <c r="G957" s="83">
        <v>5</v>
      </c>
      <c r="H957" s="86">
        <v>8.48</v>
      </c>
      <c r="I957" s="86">
        <v>13.05</v>
      </c>
      <c r="J957" s="86">
        <v>12.59</v>
      </c>
      <c r="K957" s="86"/>
      <c r="L957" s="117">
        <v>33.93</v>
      </c>
      <c r="M957" s="117">
        <v>59.57</v>
      </c>
      <c r="N957" s="87">
        <v>5499967.3972005993</v>
      </c>
      <c r="O957" s="87">
        <v>99109000</v>
      </c>
      <c r="P957" s="87">
        <v>32464000</v>
      </c>
      <c r="Q957" s="87">
        <v>66645000</v>
      </c>
      <c r="R957" s="87">
        <f t="shared" si="28"/>
        <v>5499967.3972005984</v>
      </c>
      <c r="S957" s="87">
        <v>99109000</v>
      </c>
      <c r="T957" s="87">
        <f t="shared" si="29"/>
        <v>9656146.7094382457</v>
      </c>
      <c r="U957" s="87"/>
      <c r="V957" s="115" t="s">
        <v>1257</v>
      </c>
      <c r="W957" s="115" t="s">
        <v>1257</v>
      </c>
      <c r="X957" s="115" t="s">
        <v>772</v>
      </c>
    </row>
    <row r="958" spans="1:24">
      <c r="A958" s="157"/>
      <c r="B958" s="157">
        <v>30</v>
      </c>
      <c r="C958" s="82">
        <v>6</v>
      </c>
      <c r="D958" s="157">
        <v>15</v>
      </c>
      <c r="E958" s="157"/>
      <c r="F958" s="83" t="s">
        <v>2867</v>
      </c>
      <c r="G958" s="83">
        <v>5</v>
      </c>
      <c r="H958" s="86">
        <v>9.14</v>
      </c>
      <c r="I958" s="86">
        <v>14.05</v>
      </c>
      <c r="J958" s="86">
        <v>13.56</v>
      </c>
      <c r="K958" s="86"/>
      <c r="L958" s="117">
        <v>36.54</v>
      </c>
      <c r="M958" s="117">
        <v>64.150000000000006</v>
      </c>
      <c r="N958" s="87">
        <v>5499971.0131857796</v>
      </c>
      <c r="O958" s="87">
        <v>106729000</v>
      </c>
      <c r="P958" s="87">
        <v>34960000</v>
      </c>
      <c r="Q958" s="87">
        <v>71769000</v>
      </c>
      <c r="R958" s="87">
        <f t="shared" si="28"/>
        <v>5499971.0131857796</v>
      </c>
      <c r="S958" s="87">
        <v>106729000</v>
      </c>
      <c r="T958" s="87">
        <f t="shared" si="29"/>
        <v>9655805.7059624456</v>
      </c>
      <c r="U958" s="87"/>
      <c r="V958" s="115" t="s">
        <v>1257</v>
      </c>
      <c r="W958" s="115" t="s">
        <v>1257</v>
      </c>
      <c r="X958" s="115" t="s">
        <v>772</v>
      </c>
    </row>
    <row r="959" spans="1:24">
      <c r="A959" s="157"/>
      <c r="B959" s="157">
        <v>30</v>
      </c>
      <c r="C959" s="82">
        <v>6</v>
      </c>
      <c r="D959" s="157">
        <v>15</v>
      </c>
      <c r="E959" s="157"/>
      <c r="F959" s="83" t="s">
        <v>2868</v>
      </c>
      <c r="G959" s="83">
        <v>5</v>
      </c>
      <c r="H959" s="86">
        <v>9.7899999999999991</v>
      </c>
      <c r="I959" s="86">
        <v>15.05</v>
      </c>
      <c r="J959" s="86">
        <v>14.53</v>
      </c>
      <c r="K959" s="86"/>
      <c r="L959" s="117">
        <v>39.15</v>
      </c>
      <c r="M959" s="117">
        <v>68.73</v>
      </c>
      <c r="N959" s="87">
        <v>5499974.1472500488</v>
      </c>
      <c r="O959" s="87">
        <v>114349000</v>
      </c>
      <c r="P959" s="87">
        <v>37456000</v>
      </c>
      <c r="Q959" s="87">
        <v>76893000</v>
      </c>
      <c r="R959" s="87">
        <f t="shared" si="28"/>
        <v>5499974.1472500488</v>
      </c>
      <c r="S959" s="87">
        <v>114349000</v>
      </c>
      <c r="T959" s="87">
        <f t="shared" si="29"/>
        <v>9655510.1696167532</v>
      </c>
      <c r="U959" s="87"/>
      <c r="V959" s="115" t="s">
        <v>1257</v>
      </c>
      <c r="W959" s="115" t="s">
        <v>1257</v>
      </c>
      <c r="X959" s="115" t="s">
        <v>772</v>
      </c>
    </row>
  </sheetData>
  <phoneticPr fontId="3" type="noConversion"/>
  <pageMargins left="0" right="0" top="0" bottom="0" header="0.31496062992125984" footer="0.31496062992125984"/>
  <pageSetup paperSize="9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X680"/>
  <sheetViews>
    <sheetView zoomScale="90" zoomScaleNormal="90" workbookViewId="0">
      <selection sqref="A1:XFD1"/>
    </sheetView>
  </sheetViews>
  <sheetFormatPr defaultRowHeight="11.25"/>
  <cols>
    <col min="1" max="1" width="7.1640625" style="88" bestFit="1" customWidth="1"/>
    <col min="2" max="2" width="7.83203125" style="88" bestFit="1" customWidth="1"/>
    <col min="3" max="3" width="3.33203125" style="88" bestFit="1" customWidth="1"/>
    <col min="4" max="4" width="4.5" style="88" bestFit="1" customWidth="1"/>
    <col min="5" max="5" width="6.33203125" style="88" bestFit="1" customWidth="1"/>
    <col min="6" max="6" width="8.1640625" style="156" bestFit="1" customWidth="1"/>
    <col min="7" max="7" width="6.33203125" style="94" bestFit="1" customWidth="1"/>
    <col min="8" max="10" width="14.83203125" style="95" bestFit="1" customWidth="1"/>
    <col min="11" max="11" width="8.33203125" style="95" bestFit="1" customWidth="1"/>
    <col min="12" max="12" width="10" style="88" bestFit="1" customWidth="1"/>
    <col min="13" max="13" width="11.83203125" style="88" customWidth="1"/>
    <col min="14" max="14" width="11.83203125" style="93" bestFit="1" customWidth="1"/>
    <col min="15" max="15" width="16.33203125" style="93" bestFit="1" customWidth="1"/>
    <col min="16" max="16" width="14.5" style="93" bestFit="1" customWidth="1"/>
    <col min="17" max="17" width="16.33203125" style="93" bestFit="1" customWidth="1"/>
    <col min="18" max="18" width="16.33203125" style="93" customWidth="1"/>
    <col min="19" max="19" width="16.33203125" style="93" bestFit="1" customWidth="1"/>
    <col min="20" max="20" width="16.33203125" style="93" customWidth="1"/>
    <col min="21" max="21" width="8.33203125" style="93" bestFit="1" customWidth="1"/>
    <col min="22" max="23" width="8.6640625" style="116" bestFit="1" customWidth="1"/>
    <col min="24" max="24" width="12.5" style="116" bestFit="1" customWidth="1"/>
    <col min="25" max="16384" width="9.33203125" style="88"/>
  </cols>
  <sheetData>
    <row r="1" spans="1:24" s="84" customFormat="1">
      <c r="A1" s="96" t="s">
        <v>842</v>
      </c>
      <c r="B1" s="96" t="s">
        <v>807</v>
      </c>
      <c r="C1" s="97" t="s">
        <v>1259</v>
      </c>
      <c r="D1" s="98" t="s">
        <v>1253</v>
      </c>
      <c r="E1" s="99" t="s">
        <v>741</v>
      </c>
      <c r="F1" s="100" t="s">
        <v>740</v>
      </c>
      <c r="G1" s="100" t="s">
        <v>737</v>
      </c>
      <c r="H1" s="97" t="s">
        <v>1273</v>
      </c>
      <c r="I1" s="97" t="s">
        <v>1274</v>
      </c>
      <c r="J1" s="97" t="s">
        <v>1275</v>
      </c>
      <c r="K1" s="98" t="s">
        <v>1276</v>
      </c>
      <c r="L1" s="101" t="s">
        <v>1277</v>
      </c>
      <c r="M1" s="101" t="s">
        <v>1278</v>
      </c>
      <c r="N1" s="102" t="s">
        <v>1261</v>
      </c>
      <c r="O1" s="102" t="s">
        <v>1262</v>
      </c>
      <c r="P1" s="103" t="s">
        <v>728</v>
      </c>
      <c r="Q1" s="103" t="s">
        <v>1264</v>
      </c>
      <c r="R1" s="103" t="s">
        <v>3719</v>
      </c>
      <c r="S1" s="102" t="s">
        <v>886</v>
      </c>
      <c r="T1" s="102" t="s">
        <v>3721</v>
      </c>
      <c r="U1" s="102" t="s">
        <v>1915</v>
      </c>
      <c r="V1" s="96" t="s">
        <v>1266</v>
      </c>
      <c r="W1" s="96" t="s">
        <v>1267</v>
      </c>
      <c r="X1" s="104" t="s">
        <v>119</v>
      </c>
    </row>
    <row r="2" spans="1:24">
      <c r="A2" s="85"/>
      <c r="B2" s="85">
        <v>31</v>
      </c>
      <c r="C2" s="82">
        <v>1</v>
      </c>
      <c r="D2" s="82">
        <v>2</v>
      </c>
      <c r="E2" s="82"/>
      <c r="F2" s="155" t="s">
        <v>2527</v>
      </c>
      <c r="G2" s="83" t="s">
        <v>3378</v>
      </c>
      <c r="H2" s="86">
        <v>55.666833808222094</v>
      </c>
      <c r="I2" s="86">
        <v>93.354615258894555</v>
      </c>
      <c r="J2" s="86">
        <v>76.613095946210336</v>
      </c>
      <c r="K2" s="86"/>
      <c r="L2" s="117">
        <v>159.31</v>
      </c>
      <c r="M2" s="117">
        <v>329.27771120510488</v>
      </c>
      <c r="N2" s="87">
        <f>O2/(M2*0.3025)</f>
        <v>5426543.0322688231</v>
      </c>
      <c r="O2" s="87">
        <v>540519000</v>
      </c>
      <c r="P2" s="87">
        <v>145399611</v>
      </c>
      <c r="Q2" s="87">
        <v>395119388.99999994</v>
      </c>
      <c r="R2" s="87">
        <f>S2/(M2*0.3025)</f>
        <v>5426543.0322688231</v>
      </c>
      <c r="S2" s="87">
        <v>540519000</v>
      </c>
      <c r="T2" s="87">
        <f>S2/(L2*0.3025)</f>
        <v>11216117.44034579</v>
      </c>
      <c r="U2" s="87"/>
      <c r="V2" s="115" t="s">
        <v>1257</v>
      </c>
      <c r="W2" s="115" t="s">
        <v>1257</v>
      </c>
      <c r="X2" s="115" t="s">
        <v>772</v>
      </c>
    </row>
    <row r="3" spans="1:24">
      <c r="A3" s="85"/>
      <c r="B3" s="85">
        <v>31</v>
      </c>
      <c r="C3" s="82">
        <v>1</v>
      </c>
      <c r="D3" s="82">
        <v>2</v>
      </c>
      <c r="E3" s="82"/>
      <c r="F3" s="155" t="s">
        <v>2529</v>
      </c>
      <c r="G3" s="83" t="s">
        <v>3378</v>
      </c>
      <c r="H3" s="86">
        <v>52.539483594277037</v>
      </c>
      <c r="I3" s="86">
        <v>88.1099739522151</v>
      </c>
      <c r="J3" s="86">
        <v>72.308989432378311</v>
      </c>
      <c r="K3" s="86"/>
      <c r="L3" s="117">
        <v>150.36000000000001</v>
      </c>
      <c r="M3" s="117">
        <v>310.77896338459345</v>
      </c>
      <c r="N3" s="87">
        <v>5426550</v>
      </c>
      <c r="O3" s="87">
        <v>510153000</v>
      </c>
      <c r="P3" s="87">
        <v>137231157</v>
      </c>
      <c r="Q3" s="87">
        <v>372921843</v>
      </c>
      <c r="R3" s="87">
        <f t="shared" ref="R3:R66" si="0">S3/(M3*0.3025)</f>
        <v>5426545.5421449924</v>
      </c>
      <c r="S3" s="87">
        <v>510153000</v>
      </c>
      <c r="T3" s="87">
        <f t="shared" ref="T3:T66" si="1">S3/(L3*0.3025)</f>
        <v>11216122.628006833</v>
      </c>
      <c r="U3" s="87"/>
      <c r="V3" s="115" t="s">
        <v>1257</v>
      </c>
      <c r="W3" s="115" t="s">
        <v>1257</v>
      </c>
      <c r="X3" s="115" t="s">
        <v>772</v>
      </c>
    </row>
    <row r="4" spans="1:24">
      <c r="A4" s="85"/>
      <c r="B4" s="85">
        <v>31</v>
      </c>
      <c r="C4" s="82">
        <v>1</v>
      </c>
      <c r="D4" s="82">
        <v>2</v>
      </c>
      <c r="E4" s="82"/>
      <c r="F4" s="155" t="s">
        <v>2531</v>
      </c>
      <c r="G4" s="83" t="s">
        <v>3378</v>
      </c>
      <c r="H4" s="86">
        <v>52.539483594277037</v>
      </c>
      <c r="I4" s="86">
        <v>88.1099739522151</v>
      </c>
      <c r="J4" s="86">
        <v>72.308989432378311</v>
      </c>
      <c r="K4" s="86"/>
      <c r="L4" s="117">
        <v>150.36000000000001</v>
      </c>
      <c r="M4" s="117">
        <v>310.77896338459345</v>
      </c>
      <c r="N4" s="87">
        <v>5426550</v>
      </c>
      <c r="O4" s="87">
        <v>510153000</v>
      </c>
      <c r="P4" s="87">
        <v>137231157</v>
      </c>
      <c r="Q4" s="87">
        <v>372921843</v>
      </c>
      <c r="R4" s="87">
        <f t="shared" si="0"/>
        <v>5426545.5421449924</v>
      </c>
      <c r="S4" s="87">
        <v>510153000</v>
      </c>
      <c r="T4" s="87">
        <f t="shared" si="1"/>
        <v>11216122.628006833</v>
      </c>
      <c r="U4" s="87"/>
      <c r="V4" s="115" t="s">
        <v>1257</v>
      </c>
      <c r="W4" s="115" t="s">
        <v>1257</v>
      </c>
      <c r="X4" s="115" t="s">
        <v>772</v>
      </c>
    </row>
    <row r="5" spans="1:24">
      <c r="A5" s="85"/>
      <c r="B5" s="85">
        <v>31</v>
      </c>
      <c r="C5" s="82">
        <v>1</v>
      </c>
      <c r="D5" s="82">
        <v>2</v>
      </c>
      <c r="E5" s="82"/>
      <c r="F5" s="155" t="s">
        <v>2533</v>
      </c>
      <c r="G5" s="83" t="s">
        <v>3378</v>
      </c>
      <c r="H5" s="86">
        <v>52.539483594277037</v>
      </c>
      <c r="I5" s="86">
        <v>88.1099739522151</v>
      </c>
      <c r="J5" s="86">
        <v>72.308989432378311</v>
      </c>
      <c r="K5" s="86"/>
      <c r="L5" s="117">
        <v>150.36000000000001</v>
      </c>
      <c r="M5" s="117">
        <v>310.77896338459345</v>
      </c>
      <c r="N5" s="87">
        <v>5426550</v>
      </c>
      <c r="O5" s="87">
        <v>510153000</v>
      </c>
      <c r="P5" s="87">
        <v>137231157</v>
      </c>
      <c r="Q5" s="87">
        <v>372921843</v>
      </c>
      <c r="R5" s="87">
        <f t="shared" si="0"/>
        <v>5426545.5421449924</v>
      </c>
      <c r="S5" s="87">
        <v>510153000</v>
      </c>
      <c r="T5" s="87">
        <f t="shared" si="1"/>
        <v>11216122.628006833</v>
      </c>
      <c r="U5" s="87"/>
      <c r="V5" s="115" t="s">
        <v>1257</v>
      </c>
      <c r="W5" s="115" t="s">
        <v>1257</v>
      </c>
      <c r="X5" s="115" t="s">
        <v>772</v>
      </c>
    </row>
    <row r="6" spans="1:24">
      <c r="A6" s="85"/>
      <c r="B6" s="85">
        <v>31</v>
      </c>
      <c r="C6" s="82">
        <v>1</v>
      </c>
      <c r="D6" s="82">
        <v>2</v>
      </c>
      <c r="E6" s="82"/>
      <c r="F6" s="155" t="s">
        <v>2535</v>
      </c>
      <c r="G6" s="83" t="s">
        <v>3378</v>
      </c>
      <c r="H6" s="86">
        <v>52.539483594277037</v>
      </c>
      <c r="I6" s="86">
        <v>88.1099739522151</v>
      </c>
      <c r="J6" s="86">
        <v>72.308989432378311</v>
      </c>
      <c r="K6" s="86"/>
      <c r="L6" s="117">
        <v>150.36000000000001</v>
      </c>
      <c r="M6" s="117">
        <v>310.77896338459345</v>
      </c>
      <c r="N6" s="87">
        <v>5426550</v>
      </c>
      <c r="O6" s="87">
        <v>510153000</v>
      </c>
      <c r="P6" s="87">
        <v>137231157</v>
      </c>
      <c r="Q6" s="87">
        <v>372921843</v>
      </c>
      <c r="R6" s="87">
        <f t="shared" si="0"/>
        <v>5426545.5421449924</v>
      </c>
      <c r="S6" s="87">
        <v>510153000</v>
      </c>
      <c r="T6" s="87">
        <f t="shared" si="1"/>
        <v>11216122.628006833</v>
      </c>
      <c r="U6" s="87"/>
      <c r="V6" s="115" t="s">
        <v>1257</v>
      </c>
      <c r="W6" s="115" t="s">
        <v>1257</v>
      </c>
      <c r="X6" s="115" t="s">
        <v>772</v>
      </c>
    </row>
    <row r="7" spans="1:24">
      <c r="A7" s="85"/>
      <c r="B7" s="85">
        <v>31</v>
      </c>
      <c r="C7" s="82">
        <v>1</v>
      </c>
      <c r="D7" s="82">
        <v>2</v>
      </c>
      <c r="E7" s="82"/>
      <c r="F7" s="155" t="s">
        <v>2537</v>
      </c>
      <c r="G7" s="83" t="s">
        <v>3378</v>
      </c>
      <c r="H7" s="86">
        <v>56.91777389380011</v>
      </c>
      <c r="I7" s="86">
        <v>95.452471781566331</v>
      </c>
      <c r="J7" s="86">
        <v>78.334738551743158</v>
      </c>
      <c r="K7" s="86"/>
      <c r="L7" s="117">
        <v>162.88999999999999</v>
      </c>
      <c r="M7" s="117">
        <v>336.67721033330946</v>
      </c>
      <c r="N7" s="87">
        <v>5426550</v>
      </c>
      <c r="O7" s="87">
        <v>552666000</v>
      </c>
      <c r="P7" s="87">
        <v>148667154</v>
      </c>
      <c r="Q7" s="87">
        <v>403998846</v>
      </c>
      <c r="R7" s="87">
        <f t="shared" si="0"/>
        <v>5426547.9968590513</v>
      </c>
      <c r="S7" s="87">
        <v>552666000</v>
      </c>
      <c r="T7" s="87">
        <f t="shared" si="1"/>
        <v>11216127.70165335</v>
      </c>
      <c r="U7" s="87"/>
      <c r="V7" s="115" t="s">
        <v>1257</v>
      </c>
      <c r="W7" s="115" t="s">
        <v>1257</v>
      </c>
      <c r="X7" s="115" t="s">
        <v>772</v>
      </c>
    </row>
    <row r="8" spans="1:24">
      <c r="A8" s="85"/>
      <c r="B8" s="85">
        <v>31</v>
      </c>
      <c r="C8" s="82">
        <v>1</v>
      </c>
      <c r="D8" s="82">
        <v>2</v>
      </c>
      <c r="E8" s="82"/>
      <c r="F8" s="155" t="s">
        <v>2539</v>
      </c>
      <c r="G8" s="83" t="s">
        <v>3378</v>
      </c>
      <c r="H8" s="86">
        <v>209.57090104085924</v>
      </c>
      <c r="I8" s="86">
        <v>351.455426826154</v>
      </c>
      <c r="J8" s="86">
        <v>288.42803605987768</v>
      </c>
      <c r="K8" s="86"/>
      <c r="L8" s="117">
        <v>599.76</v>
      </c>
      <c r="M8" s="117">
        <v>1239.6434628860316</v>
      </c>
      <c r="N8" s="87">
        <v>5426550</v>
      </c>
      <c r="O8" s="87">
        <v>2034913000</v>
      </c>
      <c r="P8" s="87">
        <v>547391597.00000012</v>
      </c>
      <c r="Q8" s="87">
        <v>1487521403</v>
      </c>
      <c r="R8" s="87">
        <f t="shared" si="0"/>
        <v>5426548.2982548485</v>
      </c>
      <c r="S8" s="87">
        <v>2034913000</v>
      </c>
      <c r="T8" s="87">
        <f t="shared" si="1"/>
        <v>11216128.32460808</v>
      </c>
      <c r="U8" s="87"/>
      <c r="V8" s="115" t="s">
        <v>1257</v>
      </c>
      <c r="W8" s="115" t="s">
        <v>1257</v>
      </c>
      <c r="X8" s="115" t="s">
        <v>772</v>
      </c>
    </row>
    <row r="9" spans="1:24">
      <c r="A9" s="85"/>
      <c r="B9" s="85">
        <v>31</v>
      </c>
      <c r="C9" s="82">
        <v>1</v>
      </c>
      <c r="D9" s="82">
        <v>2</v>
      </c>
      <c r="E9" s="82"/>
      <c r="F9" s="155" t="s">
        <v>3379</v>
      </c>
      <c r="G9" s="83" t="s">
        <v>3378</v>
      </c>
      <c r="H9" s="86">
        <v>71.963997381227415</v>
      </c>
      <c r="I9" s="86">
        <v>120.68534939783649</v>
      </c>
      <c r="J9" s="86">
        <v>99.042540393710496</v>
      </c>
      <c r="K9" s="86"/>
      <c r="L9" s="117">
        <v>205.95</v>
      </c>
      <c r="M9" s="117">
        <v>425.67788979154699</v>
      </c>
      <c r="N9" s="87">
        <v>5426550</v>
      </c>
      <c r="O9" s="87">
        <v>698763000</v>
      </c>
      <c r="P9" s="87">
        <v>187967247</v>
      </c>
      <c r="Q9" s="87">
        <v>510795752.99999994</v>
      </c>
      <c r="R9" s="87">
        <f t="shared" si="0"/>
        <v>5426545.2492956407</v>
      </c>
      <c r="S9" s="87">
        <v>698763000</v>
      </c>
      <c r="T9" s="87">
        <f t="shared" si="1"/>
        <v>11216122.02271674</v>
      </c>
      <c r="U9" s="87"/>
      <c r="V9" s="115" t="s">
        <v>1257</v>
      </c>
      <c r="W9" s="115" t="s">
        <v>1257</v>
      </c>
      <c r="X9" s="115" t="s">
        <v>772</v>
      </c>
    </row>
    <row r="10" spans="1:24">
      <c r="A10" s="85"/>
      <c r="B10" s="85">
        <v>31</v>
      </c>
      <c r="C10" s="82">
        <v>1</v>
      </c>
      <c r="D10" s="82">
        <v>2</v>
      </c>
      <c r="E10" s="82"/>
      <c r="F10" s="155" t="s">
        <v>3380</v>
      </c>
      <c r="G10" s="83" t="s">
        <v>3378</v>
      </c>
      <c r="H10" s="86">
        <v>56.91777389380011</v>
      </c>
      <c r="I10" s="86">
        <v>95.452471781566331</v>
      </c>
      <c r="J10" s="86">
        <v>78.334738551743158</v>
      </c>
      <c r="K10" s="86"/>
      <c r="L10" s="117">
        <v>162.88999999999999</v>
      </c>
      <c r="M10" s="117">
        <v>336.67721033330946</v>
      </c>
      <c r="N10" s="87">
        <v>5426550</v>
      </c>
      <c r="O10" s="87">
        <v>552666000</v>
      </c>
      <c r="P10" s="87">
        <v>148667154</v>
      </c>
      <c r="Q10" s="87">
        <v>403998846</v>
      </c>
      <c r="R10" s="87">
        <f t="shared" si="0"/>
        <v>5426547.9968590513</v>
      </c>
      <c r="S10" s="87">
        <v>552666000</v>
      </c>
      <c r="T10" s="87">
        <f t="shared" si="1"/>
        <v>11216127.70165335</v>
      </c>
      <c r="U10" s="87"/>
      <c r="V10" s="115" t="s">
        <v>1257</v>
      </c>
      <c r="W10" s="115" t="s">
        <v>1257</v>
      </c>
      <c r="X10" s="115" t="s">
        <v>772</v>
      </c>
    </row>
    <row r="11" spans="1:24">
      <c r="A11" s="85"/>
      <c r="B11" s="85">
        <v>31</v>
      </c>
      <c r="C11" s="82">
        <v>1</v>
      </c>
      <c r="D11" s="82">
        <v>2</v>
      </c>
      <c r="E11" s="82"/>
      <c r="F11" s="155" t="s">
        <v>3381</v>
      </c>
      <c r="G11" s="83" t="s">
        <v>3378</v>
      </c>
      <c r="H11" s="86">
        <v>52.539483594277037</v>
      </c>
      <c r="I11" s="86">
        <v>88.1099739522151</v>
      </c>
      <c r="J11" s="86">
        <v>72.308989432378311</v>
      </c>
      <c r="K11" s="86"/>
      <c r="L11" s="117">
        <v>150.36000000000001</v>
      </c>
      <c r="M11" s="117">
        <v>310.77896338459345</v>
      </c>
      <c r="N11" s="87">
        <v>5426550</v>
      </c>
      <c r="O11" s="87">
        <v>510153000</v>
      </c>
      <c r="P11" s="87">
        <v>137231157</v>
      </c>
      <c r="Q11" s="87">
        <v>372921843</v>
      </c>
      <c r="R11" s="87">
        <f t="shared" si="0"/>
        <v>5426545.5421449924</v>
      </c>
      <c r="S11" s="87">
        <v>510153000</v>
      </c>
      <c r="T11" s="87">
        <f t="shared" si="1"/>
        <v>11216122.628006833</v>
      </c>
      <c r="U11" s="87"/>
      <c r="V11" s="115" t="s">
        <v>1257</v>
      </c>
      <c r="W11" s="115" t="s">
        <v>1257</v>
      </c>
      <c r="X11" s="115" t="s">
        <v>772</v>
      </c>
    </row>
    <row r="12" spans="1:24">
      <c r="A12" s="85"/>
      <c r="B12" s="85">
        <v>31</v>
      </c>
      <c r="C12" s="82">
        <v>1</v>
      </c>
      <c r="D12" s="82">
        <v>2</v>
      </c>
      <c r="E12" s="82"/>
      <c r="F12" s="155" t="s">
        <v>3382</v>
      </c>
      <c r="G12" s="83" t="s">
        <v>3378</v>
      </c>
      <c r="H12" s="86">
        <v>52.539483594277037</v>
      </c>
      <c r="I12" s="86">
        <v>88.1099739522151</v>
      </c>
      <c r="J12" s="86">
        <v>72.308989432378311</v>
      </c>
      <c r="K12" s="86"/>
      <c r="L12" s="117">
        <v>150.36000000000001</v>
      </c>
      <c r="M12" s="117">
        <v>310.77896338459345</v>
      </c>
      <c r="N12" s="87">
        <v>5426550</v>
      </c>
      <c r="O12" s="87">
        <v>510153000</v>
      </c>
      <c r="P12" s="87">
        <v>137231157</v>
      </c>
      <c r="Q12" s="87">
        <v>372921843</v>
      </c>
      <c r="R12" s="87">
        <f t="shared" si="0"/>
        <v>5426545.5421449924</v>
      </c>
      <c r="S12" s="87">
        <v>510153000</v>
      </c>
      <c r="T12" s="87">
        <f t="shared" si="1"/>
        <v>11216122.628006833</v>
      </c>
      <c r="U12" s="87"/>
      <c r="V12" s="115" t="s">
        <v>1257</v>
      </c>
      <c r="W12" s="115" t="s">
        <v>1257</v>
      </c>
      <c r="X12" s="115" t="s">
        <v>772</v>
      </c>
    </row>
    <row r="13" spans="1:24">
      <c r="A13" s="85"/>
      <c r="B13" s="85">
        <v>31</v>
      </c>
      <c r="C13" s="82">
        <v>1</v>
      </c>
      <c r="D13" s="82">
        <v>2</v>
      </c>
      <c r="E13" s="82"/>
      <c r="F13" s="155" t="s">
        <v>3383</v>
      </c>
      <c r="G13" s="83" t="s">
        <v>3378</v>
      </c>
      <c r="H13" s="86">
        <v>52.539483594277037</v>
      </c>
      <c r="I13" s="86">
        <v>88.1099739522151</v>
      </c>
      <c r="J13" s="86">
        <v>72.308989432378311</v>
      </c>
      <c r="K13" s="86"/>
      <c r="L13" s="117">
        <v>150.36000000000001</v>
      </c>
      <c r="M13" s="117">
        <v>310.77896338459345</v>
      </c>
      <c r="N13" s="87">
        <v>5426550</v>
      </c>
      <c r="O13" s="87">
        <v>510153000</v>
      </c>
      <c r="P13" s="87">
        <v>137231157</v>
      </c>
      <c r="Q13" s="87">
        <v>372921843</v>
      </c>
      <c r="R13" s="87">
        <f t="shared" si="0"/>
        <v>5426545.5421449924</v>
      </c>
      <c r="S13" s="87">
        <v>510153000</v>
      </c>
      <c r="T13" s="87">
        <f t="shared" si="1"/>
        <v>11216122.628006833</v>
      </c>
      <c r="U13" s="87"/>
      <c r="V13" s="115" t="s">
        <v>1257</v>
      </c>
      <c r="W13" s="115" t="s">
        <v>1257</v>
      </c>
      <c r="X13" s="115" t="s">
        <v>772</v>
      </c>
    </row>
    <row r="14" spans="1:24">
      <c r="A14" s="85"/>
      <c r="B14" s="85">
        <v>31</v>
      </c>
      <c r="C14" s="82">
        <v>1</v>
      </c>
      <c r="D14" s="82">
        <v>2</v>
      </c>
      <c r="E14" s="82"/>
      <c r="F14" s="155" t="s">
        <v>3384</v>
      </c>
      <c r="G14" s="83" t="s">
        <v>3378</v>
      </c>
      <c r="H14" s="86">
        <v>52.539483594277037</v>
      </c>
      <c r="I14" s="86">
        <v>88.1099739522151</v>
      </c>
      <c r="J14" s="86">
        <v>72.308989432378311</v>
      </c>
      <c r="K14" s="86"/>
      <c r="L14" s="117">
        <v>150.36000000000001</v>
      </c>
      <c r="M14" s="117">
        <v>310.77896338459345</v>
      </c>
      <c r="N14" s="87">
        <v>5426550</v>
      </c>
      <c r="O14" s="87">
        <v>510153000</v>
      </c>
      <c r="P14" s="87">
        <v>137231157</v>
      </c>
      <c r="Q14" s="87">
        <v>372921843</v>
      </c>
      <c r="R14" s="87">
        <f t="shared" si="0"/>
        <v>5426545.5421449924</v>
      </c>
      <c r="S14" s="87">
        <v>510153000</v>
      </c>
      <c r="T14" s="87">
        <f t="shared" si="1"/>
        <v>11216122.628006833</v>
      </c>
      <c r="U14" s="87"/>
      <c r="V14" s="115" t="s">
        <v>1257</v>
      </c>
      <c r="W14" s="115" t="s">
        <v>1257</v>
      </c>
      <c r="X14" s="115" t="s">
        <v>772</v>
      </c>
    </row>
    <row r="15" spans="1:24">
      <c r="A15" s="85"/>
      <c r="B15" s="85">
        <v>31</v>
      </c>
      <c r="C15" s="82">
        <v>1</v>
      </c>
      <c r="D15" s="82">
        <v>2</v>
      </c>
      <c r="E15" s="82"/>
      <c r="F15" s="155" t="s">
        <v>3385</v>
      </c>
      <c r="G15" s="83" t="s">
        <v>3378</v>
      </c>
      <c r="H15" s="86">
        <v>52.539483594277037</v>
      </c>
      <c r="I15" s="86">
        <v>88.1099739522151</v>
      </c>
      <c r="J15" s="86">
        <v>72.308989432378311</v>
      </c>
      <c r="K15" s="86"/>
      <c r="L15" s="117">
        <v>150.36000000000001</v>
      </c>
      <c r="M15" s="117">
        <v>310.77896338459345</v>
      </c>
      <c r="N15" s="87">
        <v>5426550</v>
      </c>
      <c r="O15" s="87">
        <v>510153000</v>
      </c>
      <c r="P15" s="87">
        <v>137231157</v>
      </c>
      <c r="Q15" s="87">
        <v>372921843</v>
      </c>
      <c r="R15" s="87">
        <f t="shared" si="0"/>
        <v>5426545.5421449924</v>
      </c>
      <c r="S15" s="87">
        <v>510153000</v>
      </c>
      <c r="T15" s="87">
        <f t="shared" si="1"/>
        <v>11216122.628006833</v>
      </c>
      <c r="U15" s="87"/>
      <c r="V15" s="115" t="s">
        <v>1257</v>
      </c>
      <c r="W15" s="115" t="s">
        <v>1257</v>
      </c>
      <c r="X15" s="115" t="s">
        <v>772</v>
      </c>
    </row>
    <row r="16" spans="1:24">
      <c r="A16" s="85"/>
      <c r="B16" s="85">
        <v>31</v>
      </c>
      <c r="C16" s="82">
        <v>1</v>
      </c>
      <c r="D16" s="82">
        <v>2</v>
      </c>
      <c r="E16" s="82"/>
      <c r="F16" s="155" t="s">
        <v>3386</v>
      </c>
      <c r="G16" s="83" t="s">
        <v>3378</v>
      </c>
      <c r="H16" s="86">
        <v>55.666833808222094</v>
      </c>
      <c r="I16" s="86">
        <v>93.354615258894555</v>
      </c>
      <c r="J16" s="86">
        <v>76.613095946210336</v>
      </c>
      <c r="K16" s="86"/>
      <c r="L16" s="117">
        <v>159.31</v>
      </c>
      <c r="M16" s="117">
        <v>329.27771120510488</v>
      </c>
      <c r="N16" s="87">
        <v>5426550</v>
      </c>
      <c r="O16" s="87">
        <v>540519000</v>
      </c>
      <c r="P16" s="87">
        <v>145399611</v>
      </c>
      <c r="Q16" s="87">
        <v>395119388.99999994</v>
      </c>
      <c r="R16" s="87">
        <f t="shared" si="0"/>
        <v>5426543.0322688231</v>
      </c>
      <c r="S16" s="87">
        <v>540519000</v>
      </c>
      <c r="T16" s="87">
        <f t="shared" si="1"/>
        <v>11216117.44034579</v>
      </c>
      <c r="U16" s="87"/>
      <c r="V16" s="115" t="s">
        <v>1257</v>
      </c>
      <c r="W16" s="115" t="s">
        <v>1257</v>
      </c>
      <c r="X16" s="115" t="s">
        <v>772</v>
      </c>
    </row>
    <row r="17" spans="1:24">
      <c r="A17" s="85"/>
      <c r="B17" s="85">
        <v>31</v>
      </c>
      <c r="C17" s="82">
        <v>1</v>
      </c>
      <c r="D17" s="82">
        <v>2</v>
      </c>
      <c r="E17" s="82"/>
      <c r="F17" s="155" t="s">
        <v>3387</v>
      </c>
      <c r="G17" s="83" t="s">
        <v>3378</v>
      </c>
      <c r="H17" s="86">
        <v>120.30689147053459</v>
      </c>
      <c r="I17" s="86">
        <v>201.7575421105856</v>
      </c>
      <c r="J17" s="86">
        <v>165.57585169970636</v>
      </c>
      <c r="K17" s="86"/>
      <c r="L17" s="117">
        <v>344.3</v>
      </c>
      <c r="M17" s="117">
        <v>711.63339381029198</v>
      </c>
      <c r="N17" s="87">
        <v>5426550</v>
      </c>
      <c r="O17" s="87">
        <v>1168168000</v>
      </c>
      <c r="P17" s="87">
        <v>314237192.00000006</v>
      </c>
      <c r="Q17" s="87">
        <v>853930808</v>
      </c>
      <c r="R17" s="87">
        <f t="shared" si="0"/>
        <v>5426547.4755442329</v>
      </c>
      <c r="S17" s="87">
        <v>1168168000</v>
      </c>
      <c r="T17" s="87">
        <f t="shared" si="1"/>
        <v>11216126.62414817</v>
      </c>
      <c r="U17" s="87"/>
      <c r="V17" s="115" t="s">
        <v>1257</v>
      </c>
      <c r="W17" s="115" t="s">
        <v>1257</v>
      </c>
      <c r="X17" s="115" t="s">
        <v>772</v>
      </c>
    </row>
    <row r="18" spans="1:24">
      <c r="A18" s="85"/>
      <c r="B18" s="85">
        <v>31</v>
      </c>
      <c r="C18" s="82">
        <v>1</v>
      </c>
      <c r="D18" s="82">
        <v>3</v>
      </c>
      <c r="E18" s="82"/>
      <c r="F18" s="155" t="s">
        <v>2869</v>
      </c>
      <c r="G18" s="83" t="s">
        <v>3378</v>
      </c>
      <c r="H18" s="86">
        <v>55.666833808222094</v>
      </c>
      <c r="I18" s="86">
        <v>93.354615258894555</v>
      </c>
      <c r="J18" s="86">
        <v>76.613095946210336</v>
      </c>
      <c r="K18" s="86"/>
      <c r="L18" s="117">
        <v>159.31</v>
      </c>
      <c r="M18" s="117">
        <v>329.27771120510488</v>
      </c>
      <c r="N18" s="87">
        <v>5326550</v>
      </c>
      <c r="O18" s="87">
        <v>530559000</v>
      </c>
      <c r="P18" s="87">
        <v>142720371</v>
      </c>
      <c r="Q18" s="87">
        <v>387838629</v>
      </c>
      <c r="R18" s="87">
        <f t="shared" si="0"/>
        <v>5326549.5656165918</v>
      </c>
      <c r="S18" s="87">
        <v>530559000</v>
      </c>
      <c r="T18" s="87">
        <f t="shared" si="1"/>
        <v>11009441.024334799</v>
      </c>
      <c r="U18" s="87"/>
      <c r="V18" s="115" t="s">
        <v>1257</v>
      </c>
      <c r="W18" s="115" t="s">
        <v>1257</v>
      </c>
      <c r="X18" s="115" t="s">
        <v>772</v>
      </c>
    </row>
    <row r="19" spans="1:24">
      <c r="A19" s="85"/>
      <c r="B19" s="85">
        <v>31</v>
      </c>
      <c r="C19" s="82">
        <v>1</v>
      </c>
      <c r="D19" s="82">
        <v>3</v>
      </c>
      <c r="E19" s="82"/>
      <c r="F19" s="155" t="s">
        <v>2870</v>
      </c>
      <c r="G19" s="83" t="s">
        <v>3378</v>
      </c>
      <c r="H19" s="86">
        <v>52.539483594277037</v>
      </c>
      <c r="I19" s="86">
        <v>88.1099739522151</v>
      </c>
      <c r="J19" s="86">
        <v>72.308989432378311</v>
      </c>
      <c r="K19" s="86"/>
      <c r="L19" s="117">
        <v>150.36000000000001</v>
      </c>
      <c r="M19" s="117">
        <v>310.77896338459345</v>
      </c>
      <c r="N19" s="87">
        <v>5326550</v>
      </c>
      <c r="O19" s="87">
        <v>500752000</v>
      </c>
      <c r="P19" s="87">
        <v>134702288</v>
      </c>
      <c r="Q19" s="87">
        <v>366049712</v>
      </c>
      <c r="R19" s="87">
        <f t="shared" si="0"/>
        <v>5326546.2191150291</v>
      </c>
      <c r="S19" s="87">
        <v>500752000</v>
      </c>
      <c r="T19" s="87">
        <f t="shared" si="1"/>
        <v>11009434.107453406</v>
      </c>
      <c r="U19" s="87"/>
      <c r="V19" s="115" t="s">
        <v>1257</v>
      </c>
      <c r="W19" s="115" t="s">
        <v>1257</v>
      </c>
      <c r="X19" s="115" t="s">
        <v>772</v>
      </c>
    </row>
    <row r="20" spans="1:24">
      <c r="A20" s="85"/>
      <c r="B20" s="85">
        <v>31</v>
      </c>
      <c r="C20" s="82">
        <v>1</v>
      </c>
      <c r="D20" s="82">
        <v>3</v>
      </c>
      <c r="E20" s="82"/>
      <c r="F20" s="155" t="s">
        <v>2871</v>
      </c>
      <c r="G20" s="83" t="s">
        <v>3378</v>
      </c>
      <c r="H20" s="86">
        <v>52.539483594277037</v>
      </c>
      <c r="I20" s="86">
        <v>88.1099739522151</v>
      </c>
      <c r="J20" s="86">
        <v>72.308989432378311</v>
      </c>
      <c r="K20" s="86"/>
      <c r="L20" s="117">
        <v>150.36000000000001</v>
      </c>
      <c r="M20" s="117">
        <v>310.77896338459345</v>
      </c>
      <c r="N20" s="87">
        <v>5326550</v>
      </c>
      <c r="O20" s="87">
        <v>500752000</v>
      </c>
      <c r="P20" s="87">
        <v>134702288</v>
      </c>
      <c r="Q20" s="87">
        <v>366049712</v>
      </c>
      <c r="R20" s="87">
        <f t="shared" si="0"/>
        <v>5326546.2191150291</v>
      </c>
      <c r="S20" s="87">
        <v>500752000</v>
      </c>
      <c r="T20" s="87">
        <f t="shared" si="1"/>
        <v>11009434.107453406</v>
      </c>
      <c r="U20" s="87"/>
      <c r="V20" s="115" t="s">
        <v>1257</v>
      </c>
      <c r="W20" s="115" t="s">
        <v>1257</v>
      </c>
      <c r="X20" s="115" t="s">
        <v>772</v>
      </c>
    </row>
    <row r="21" spans="1:24">
      <c r="A21" s="85"/>
      <c r="B21" s="85">
        <v>31</v>
      </c>
      <c r="C21" s="82">
        <v>1</v>
      </c>
      <c r="D21" s="82">
        <v>3</v>
      </c>
      <c r="E21" s="82"/>
      <c r="F21" s="155" t="s">
        <v>2872</v>
      </c>
      <c r="G21" s="83" t="s">
        <v>3378</v>
      </c>
      <c r="H21" s="86">
        <v>52.539483594277037</v>
      </c>
      <c r="I21" s="86">
        <v>88.1099739522151</v>
      </c>
      <c r="J21" s="86">
        <v>72.308989432378311</v>
      </c>
      <c r="K21" s="86"/>
      <c r="L21" s="117">
        <v>150.36000000000001</v>
      </c>
      <c r="M21" s="117">
        <v>310.77896338459345</v>
      </c>
      <c r="N21" s="87">
        <v>5326550</v>
      </c>
      <c r="O21" s="87">
        <v>500752000</v>
      </c>
      <c r="P21" s="87">
        <v>134702288</v>
      </c>
      <c r="Q21" s="87">
        <v>366049712</v>
      </c>
      <c r="R21" s="87">
        <f t="shared" si="0"/>
        <v>5326546.2191150291</v>
      </c>
      <c r="S21" s="87">
        <v>500752000</v>
      </c>
      <c r="T21" s="87">
        <f t="shared" si="1"/>
        <v>11009434.107453406</v>
      </c>
      <c r="U21" s="87"/>
      <c r="V21" s="115" t="s">
        <v>1257</v>
      </c>
      <c r="W21" s="115" t="s">
        <v>1257</v>
      </c>
      <c r="X21" s="115" t="s">
        <v>772</v>
      </c>
    </row>
    <row r="22" spans="1:24">
      <c r="A22" s="85"/>
      <c r="B22" s="85">
        <v>31</v>
      </c>
      <c r="C22" s="82">
        <v>1</v>
      </c>
      <c r="D22" s="82">
        <v>3</v>
      </c>
      <c r="E22" s="82"/>
      <c r="F22" s="155" t="s">
        <v>2873</v>
      </c>
      <c r="G22" s="83" t="s">
        <v>3378</v>
      </c>
      <c r="H22" s="86">
        <v>52.539483594277037</v>
      </c>
      <c r="I22" s="86">
        <v>88.1099739522151</v>
      </c>
      <c r="J22" s="86">
        <v>72.308989432378311</v>
      </c>
      <c r="K22" s="86"/>
      <c r="L22" s="117">
        <v>150.36000000000001</v>
      </c>
      <c r="M22" s="117">
        <v>310.77896338459345</v>
      </c>
      <c r="N22" s="87">
        <v>5326550</v>
      </c>
      <c r="O22" s="87">
        <v>500752000</v>
      </c>
      <c r="P22" s="87">
        <v>134702288</v>
      </c>
      <c r="Q22" s="87">
        <v>366049712</v>
      </c>
      <c r="R22" s="87">
        <f t="shared" si="0"/>
        <v>5326546.2191150291</v>
      </c>
      <c r="S22" s="87">
        <v>500752000</v>
      </c>
      <c r="T22" s="87">
        <f t="shared" si="1"/>
        <v>11009434.107453406</v>
      </c>
      <c r="U22" s="87"/>
      <c r="V22" s="115" t="s">
        <v>1257</v>
      </c>
      <c r="W22" s="115" t="s">
        <v>1257</v>
      </c>
      <c r="X22" s="115" t="s">
        <v>772</v>
      </c>
    </row>
    <row r="23" spans="1:24">
      <c r="A23" s="85"/>
      <c r="B23" s="85">
        <v>31</v>
      </c>
      <c r="C23" s="82">
        <v>1</v>
      </c>
      <c r="D23" s="82">
        <v>3</v>
      </c>
      <c r="E23" s="82"/>
      <c r="F23" s="155" t="s">
        <v>2874</v>
      </c>
      <c r="G23" s="83" t="s">
        <v>3378</v>
      </c>
      <c r="H23" s="86">
        <v>56.91777389380011</v>
      </c>
      <c r="I23" s="86">
        <v>95.452471781566331</v>
      </c>
      <c r="J23" s="86">
        <v>78.334738551743158</v>
      </c>
      <c r="K23" s="86"/>
      <c r="L23" s="117">
        <v>162.88999999999999</v>
      </c>
      <c r="M23" s="117">
        <v>336.67721033330946</v>
      </c>
      <c r="N23" s="87">
        <v>5326550</v>
      </c>
      <c r="O23" s="87">
        <v>542481000</v>
      </c>
      <c r="P23" s="87">
        <v>145927389</v>
      </c>
      <c r="Q23" s="87">
        <v>396553611</v>
      </c>
      <c r="R23" s="87">
        <f t="shared" si="0"/>
        <v>5326542.946162954</v>
      </c>
      <c r="S23" s="87">
        <v>542481000</v>
      </c>
      <c r="T23" s="87">
        <f t="shared" si="1"/>
        <v>11009427.342591386</v>
      </c>
      <c r="U23" s="87"/>
      <c r="V23" s="115" t="s">
        <v>1257</v>
      </c>
      <c r="W23" s="115" t="s">
        <v>1257</v>
      </c>
      <c r="X23" s="115" t="s">
        <v>772</v>
      </c>
    </row>
    <row r="24" spans="1:24">
      <c r="A24" s="85"/>
      <c r="B24" s="85">
        <v>31</v>
      </c>
      <c r="C24" s="82">
        <v>1</v>
      </c>
      <c r="D24" s="82">
        <v>3</v>
      </c>
      <c r="E24" s="82"/>
      <c r="F24" s="155" t="s">
        <v>2875</v>
      </c>
      <c r="G24" s="83" t="s">
        <v>3378</v>
      </c>
      <c r="H24" s="86">
        <v>34.977402951497275</v>
      </c>
      <c r="I24" s="86">
        <v>58.65794355291785</v>
      </c>
      <c r="J24" s="86">
        <v>48.138666149115899</v>
      </c>
      <c r="K24" s="86"/>
      <c r="L24" s="117">
        <v>100.1</v>
      </c>
      <c r="M24" s="117">
        <v>206.89660970203374</v>
      </c>
      <c r="N24" s="87">
        <v>5326550</v>
      </c>
      <c r="O24" s="87">
        <v>333368000</v>
      </c>
      <c r="P24" s="87">
        <v>89675992</v>
      </c>
      <c r="Q24" s="87">
        <v>243692008</v>
      </c>
      <c r="R24" s="87">
        <f t="shared" si="0"/>
        <v>5326539.5541944383</v>
      </c>
      <c r="S24" s="87">
        <v>333368000</v>
      </c>
      <c r="T24" s="87">
        <f t="shared" si="1"/>
        <v>11009420.331734382</v>
      </c>
      <c r="U24" s="87"/>
      <c r="V24" s="115" t="s">
        <v>1257</v>
      </c>
      <c r="W24" s="115" t="s">
        <v>1257</v>
      </c>
      <c r="X24" s="115" t="s">
        <v>772</v>
      </c>
    </row>
    <row r="25" spans="1:24">
      <c r="A25" s="85"/>
      <c r="B25" s="85">
        <v>31</v>
      </c>
      <c r="C25" s="82">
        <v>1</v>
      </c>
      <c r="D25" s="82">
        <v>3</v>
      </c>
      <c r="E25" s="82"/>
      <c r="F25" s="155" t="s">
        <v>3388</v>
      </c>
      <c r="G25" s="83" t="s">
        <v>3378</v>
      </c>
      <c r="H25" s="86">
        <v>92.4577504592026</v>
      </c>
      <c r="I25" s="86">
        <v>155.05386477624441</v>
      </c>
      <c r="J25" s="86">
        <v>127.2476629675931</v>
      </c>
      <c r="K25" s="86"/>
      <c r="L25" s="117">
        <v>264.60000000000002</v>
      </c>
      <c r="M25" s="117">
        <v>546.90152774383751</v>
      </c>
      <c r="N25" s="87">
        <v>5326550</v>
      </c>
      <c r="O25" s="87">
        <v>881212000</v>
      </c>
      <c r="P25" s="87">
        <v>237046028.00000003</v>
      </c>
      <c r="Q25" s="87">
        <v>644165972</v>
      </c>
      <c r="R25" s="87">
        <f t="shared" si="0"/>
        <v>5326548.5153766461</v>
      </c>
      <c r="S25" s="87">
        <v>881212000</v>
      </c>
      <c r="T25" s="87">
        <f t="shared" si="1"/>
        <v>11009438.853594698</v>
      </c>
      <c r="U25" s="87"/>
      <c r="V25" s="115" t="s">
        <v>1257</v>
      </c>
      <c r="W25" s="115" t="s">
        <v>1257</v>
      </c>
      <c r="X25" s="115" t="s">
        <v>772</v>
      </c>
    </row>
    <row r="26" spans="1:24">
      <c r="A26" s="85"/>
      <c r="B26" s="85">
        <v>31</v>
      </c>
      <c r="C26" s="82">
        <v>1</v>
      </c>
      <c r="D26" s="82">
        <v>3</v>
      </c>
      <c r="E26" s="82"/>
      <c r="F26" s="155" t="s">
        <v>3389</v>
      </c>
      <c r="G26" s="83" t="s">
        <v>3378</v>
      </c>
      <c r="H26" s="86">
        <v>87.957161547960993</v>
      </c>
      <c r="I26" s="86">
        <v>147.50626924216269</v>
      </c>
      <c r="J26" s="86">
        <v>121.05359683372085</v>
      </c>
      <c r="K26" s="86"/>
      <c r="L26" s="117">
        <v>251.72</v>
      </c>
      <c r="M26" s="117">
        <v>520.27986607588355</v>
      </c>
      <c r="N26" s="87">
        <v>5326550</v>
      </c>
      <c r="O26" s="87">
        <v>838370000</v>
      </c>
      <c r="P26" s="87">
        <v>225521530.00000003</v>
      </c>
      <c r="Q26" s="87">
        <v>612848470</v>
      </c>
      <c r="R26" s="87">
        <f t="shared" si="0"/>
        <v>5326885.1152812866</v>
      </c>
      <c r="S26" s="87">
        <v>838370000</v>
      </c>
      <c r="T26" s="87">
        <f t="shared" si="1"/>
        <v>11010134.571667589</v>
      </c>
      <c r="U26" s="87"/>
      <c r="V26" s="115" t="s">
        <v>1257</v>
      </c>
      <c r="W26" s="115" t="s">
        <v>1257</v>
      </c>
      <c r="X26" s="115" t="s">
        <v>772</v>
      </c>
    </row>
    <row r="27" spans="1:24">
      <c r="A27" s="85"/>
      <c r="B27" s="85">
        <v>31</v>
      </c>
      <c r="C27" s="82">
        <v>1</v>
      </c>
      <c r="D27" s="82">
        <v>3</v>
      </c>
      <c r="E27" s="82"/>
      <c r="F27" s="155" t="s">
        <v>3390</v>
      </c>
      <c r="G27" s="83" t="s">
        <v>3378</v>
      </c>
      <c r="H27" s="86">
        <v>25.661742984595005</v>
      </c>
      <c r="I27" s="86">
        <v>43.035358386875998</v>
      </c>
      <c r="J27" s="86">
        <v>35.317718701209515</v>
      </c>
      <c r="K27" s="86"/>
      <c r="L27" s="117">
        <v>73.44</v>
      </c>
      <c r="M27" s="117">
        <v>151.79307708808551</v>
      </c>
      <c r="N27" s="87">
        <v>5326550</v>
      </c>
      <c r="O27" s="87">
        <v>244581000</v>
      </c>
      <c r="P27" s="87">
        <v>65792289.000000007</v>
      </c>
      <c r="Q27" s="87">
        <v>178788711</v>
      </c>
      <c r="R27" s="87">
        <f t="shared" si="0"/>
        <v>5326542.2041333783</v>
      </c>
      <c r="S27" s="87">
        <v>244581000</v>
      </c>
      <c r="T27" s="87">
        <f t="shared" si="1"/>
        <v>11009425.808891051</v>
      </c>
      <c r="U27" s="87"/>
      <c r="V27" s="115" t="s">
        <v>1257</v>
      </c>
      <c r="W27" s="115" t="s">
        <v>1257</v>
      </c>
      <c r="X27" s="115" t="s">
        <v>772</v>
      </c>
    </row>
    <row r="28" spans="1:24">
      <c r="A28" s="85"/>
      <c r="B28" s="85">
        <v>31</v>
      </c>
      <c r="C28" s="82">
        <v>1</v>
      </c>
      <c r="D28" s="82">
        <v>3</v>
      </c>
      <c r="E28" s="82"/>
      <c r="F28" s="155" t="s">
        <v>3391</v>
      </c>
      <c r="G28" s="83" t="s">
        <v>3378</v>
      </c>
      <c r="H28" s="86">
        <v>56.91777389380011</v>
      </c>
      <c r="I28" s="86">
        <v>95.452471781566331</v>
      </c>
      <c r="J28" s="86">
        <v>78.334738551743158</v>
      </c>
      <c r="K28" s="86"/>
      <c r="L28" s="117">
        <v>162.88999999999999</v>
      </c>
      <c r="M28" s="117">
        <v>336.67721033330946</v>
      </c>
      <c r="N28" s="87">
        <v>5326550</v>
      </c>
      <c r="O28" s="87">
        <v>542481000</v>
      </c>
      <c r="P28" s="87">
        <v>145927389</v>
      </c>
      <c r="Q28" s="87">
        <v>396553611</v>
      </c>
      <c r="R28" s="87">
        <f t="shared" si="0"/>
        <v>5326542.946162954</v>
      </c>
      <c r="S28" s="87">
        <v>542481000</v>
      </c>
      <c r="T28" s="87">
        <f t="shared" si="1"/>
        <v>11009427.342591386</v>
      </c>
      <c r="U28" s="87"/>
      <c r="V28" s="115" t="s">
        <v>1257</v>
      </c>
      <c r="W28" s="115" t="s">
        <v>1257</v>
      </c>
      <c r="X28" s="115" t="s">
        <v>772</v>
      </c>
    </row>
    <row r="29" spans="1:24">
      <c r="A29" s="85"/>
      <c r="B29" s="85">
        <v>31</v>
      </c>
      <c r="C29" s="82">
        <v>1</v>
      </c>
      <c r="D29" s="82">
        <v>3</v>
      </c>
      <c r="E29" s="82"/>
      <c r="F29" s="155" t="s">
        <v>3392</v>
      </c>
      <c r="G29" s="83" t="s">
        <v>3378</v>
      </c>
      <c r="H29" s="86">
        <v>52.539483594277037</v>
      </c>
      <c r="I29" s="86">
        <v>88.1099739522151</v>
      </c>
      <c r="J29" s="86">
        <v>72.308989432378311</v>
      </c>
      <c r="K29" s="86"/>
      <c r="L29" s="117">
        <v>150.36000000000001</v>
      </c>
      <c r="M29" s="117">
        <v>310.77896338459345</v>
      </c>
      <c r="N29" s="87">
        <v>5326550</v>
      </c>
      <c r="O29" s="87">
        <v>500752000</v>
      </c>
      <c r="P29" s="87">
        <v>134702288</v>
      </c>
      <c r="Q29" s="87">
        <v>366049712</v>
      </c>
      <c r="R29" s="87">
        <f t="shared" si="0"/>
        <v>5326546.2191150291</v>
      </c>
      <c r="S29" s="87">
        <v>500752000</v>
      </c>
      <c r="T29" s="87">
        <f t="shared" si="1"/>
        <v>11009434.107453406</v>
      </c>
      <c r="U29" s="87"/>
      <c r="V29" s="115" t="s">
        <v>1257</v>
      </c>
      <c r="W29" s="115" t="s">
        <v>1257</v>
      </c>
      <c r="X29" s="115" t="s">
        <v>772</v>
      </c>
    </row>
    <row r="30" spans="1:24">
      <c r="A30" s="85"/>
      <c r="B30" s="85">
        <v>31</v>
      </c>
      <c r="C30" s="82">
        <v>1</v>
      </c>
      <c r="D30" s="82">
        <v>3</v>
      </c>
      <c r="E30" s="82"/>
      <c r="F30" s="155" t="s">
        <v>3393</v>
      </c>
      <c r="G30" s="83" t="s">
        <v>3378</v>
      </c>
      <c r="H30" s="86">
        <v>52.539483594277037</v>
      </c>
      <c r="I30" s="86">
        <v>88.1099739522151</v>
      </c>
      <c r="J30" s="86">
        <v>72.308989432378311</v>
      </c>
      <c r="K30" s="86"/>
      <c r="L30" s="117">
        <v>150.36000000000001</v>
      </c>
      <c r="M30" s="117">
        <v>310.77896338459345</v>
      </c>
      <c r="N30" s="87">
        <v>5326550</v>
      </c>
      <c r="O30" s="87">
        <v>500752000</v>
      </c>
      <c r="P30" s="87">
        <v>134702288</v>
      </c>
      <c r="Q30" s="87">
        <v>366049712</v>
      </c>
      <c r="R30" s="87">
        <f t="shared" si="0"/>
        <v>5326546.2191150291</v>
      </c>
      <c r="S30" s="87">
        <v>500752000</v>
      </c>
      <c r="T30" s="87">
        <f t="shared" si="1"/>
        <v>11009434.107453406</v>
      </c>
      <c r="U30" s="87"/>
      <c r="V30" s="115" t="s">
        <v>1257</v>
      </c>
      <c r="W30" s="115" t="s">
        <v>1257</v>
      </c>
      <c r="X30" s="115" t="s">
        <v>772</v>
      </c>
    </row>
    <row r="31" spans="1:24">
      <c r="A31" s="85"/>
      <c r="B31" s="85">
        <v>31</v>
      </c>
      <c r="C31" s="82">
        <v>1</v>
      </c>
      <c r="D31" s="82">
        <v>3</v>
      </c>
      <c r="E31" s="82"/>
      <c r="F31" s="155" t="s">
        <v>3394</v>
      </c>
      <c r="G31" s="83" t="s">
        <v>3378</v>
      </c>
      <c r="H31" s="86">
        <v>52.539483594277037</v>
      </c>
      <c r="I31" s="86">
        <v>88.1099739522151</v>
      </c>
      <c r="J31" s="86">
        <v>72.308989432378311</v>
      </c>
      <c r="K31" s="86"/>
      <c r="L31" s="117">
        <v>150.36000000000001</v>
      </c>
      <c r="M31" s="117">
        <v>310.77896338459345</v>
      </c>
      <c r="N31" s="87">
        <v>5326550</v>
      </c>
      <c r="O31" s="87">
        <v>500752000</v>
      </c>
      <c r="P31" s="87">
        <v>134702288</v>
      </c>
      <c r="Q31" s="87">
        <v>366049712</v>
      </c>
      <c r="R31" s="87">
        <f t="shared" si="0"/>
        <v>5326546.2191150291</v>
      </c>
      <c r="S31" s="87">
        <v>500752000</v>
      </c>
      <c r="T31" s="87">
        <f t="shared" si="1"/>
        <v>11009434.107453406</v>
      </c>
      <c r="U31" s="87"/>
      <c r="V31" s="115" t="s">
        <v>1257</v>
      </c>
      <c r="W31" s="115" t="s">
        <v>1257</v>
      </c>
      <c r="X31" s="115" t="s">
        <v>772</v>
      </c>
    </row>
    <row r="32" spans="1:24">
      <c r="A32" s="85"/>
      <c r="B32" s="85">
        <v>31</v>
      </c>
      <c r="C32" s="82">
        <v>1</v>
      </c>
      <c r="D32" s="82">
        <v>3</v>
      </c>
      <c r="E32" s="82"/>
      <c r="F32" s="155" t="s">
        <v>3395</v>
      </c>
      <c r="G32" s="83" t="s">
        <v>3378</v>
      </c>
      <c r="H32" s="86">
        <v>52.539483594277037</v>
      </c>
      <c r="I32" s="86">
        <v>88.1099739522151</v>
      </c>
      <c r="J32" s="86">
        <v>72.308989432378311</v>
      </c>
      <c r="K32" s="86"/>
      <c r="L32" s="117">
        <v>150.36000000000001</v>
      </c>
      <c r="M32" s="117">
        <v>310.77896338459345</v>
      </c>
      <c r="N32" s="87">
        <v>5326550</v>
      </c>
      <c r="O32" s="87">
        <v>500752000</v>
      </c>
      <c r="P32" s="87">
        <v>134702288</v>
      </c>
      <c r="Q32" s="87">
        <v>366049712</v>
      </c>
      <c r="R32" s="87">
        <f t="shared" si="0"/>
        <v>5326546.2191150291</v>
      </c>
      <c r="S32" s="87">
        <v>500752000</v>
      </c>
      <c r="T32" s="87">
        <f t="shared" si="1"/>
        <v>11009434.107453406</v>
      </c>
      <c r="U32" s="87"/>
      <c r="V32" s="115" t="s">
        <v>1257</v>
      </c>
      <c r="W32" s="115" t="s">
        <v>1257</v>
      </c>
      <c r="X32" s="115" t="s">
        <v>772</v>
      </c>
    </row>
    <row r="33" spans="1:24">
      <c r="A33" s="85"/>
      <c r="B33" s="85">
        <v>31</v>
      </c>
      <c r="C33" s="82">
        <v>1</v>
      </c>
      <c r="D33" s="82">
        <v>3</v>
      </c>
      <c r="E33" s="82"/>
      <c r="F33" s="155" t="s">
        <v>3396</v>
      </c>
      <c r="G33" s="83" t="s">
        <v>3378</v>
      </c>
      <c r="H33" s="86">
        <v>52.539483594277037</v>
      </c>
      <c r="I33" s="86">
        <v>88.1099739522151</v>
      </c>
      <c r="J33" s="86">
        <v>72.308989432378311</v>
      </c>
      <c r="K33" s="86"/>
      <c r="L33" s="117">
        <v>150.36000000000001</v>
      </c>
      <c r="M33" s="117">
        <v>310.77896338459345</v>
      </c>
      <c r="N33" s="87">
        <v>5326550</v>
      </c>
      <c r="O33" s="87">
        <v>500752000</v>
      </c>
      <c r="P33" s="87">
        <v>134702288</v>
      </c>
      <c r="Q33" s="87">
        <v>366049712</v>
      </c>
      <c r="R33" s="87">
        <f t="shared" si="0"/>
        <v>5326546.2191150291</v>
      </c>
      <c r="S33" s="87">
        <v>500752000</v>
      </c>
      <c r="T33" s="87">
        <f t="shared" si="1"/>
        <v>11009434.107453406</v>
      </c>
      <c r="U33" s="87"/>
      <c r="V33" s="115" t="s">
        <v>1257</v>
      </c>
      <c r="W33" s="115" t="s">
        <v>1257</v>
      </c>
      <c r="X33" s="115" t="s">
        <v>772</v>
      </c>
    </row>
    <row r="34" spans="1:24">
      <c r="A34" s="85"/>
      <c r="B34" s="85">
        <v>31</v>
      </c>
      <c r="C34" s="82">
        <v>1</v>
      </c>
      <c r="D34" s="82">
        <v>3</v>
      </c>
      <c r="E34" s="82"/>
      <c r="F34" s="155" t="s">
        <v>3397</v>
      </c>
      <c r="G34" s="83" t="s">
        <v>3378</v>
      </c>
      <c r="H34" s="86">
        <v>55.666833808222094</v>
      </c>
      <c r="I34" s="86">
        <v>93.354615258894555</v>
      </c>
      <c r="J34" s="86">
        <v>76.613095946210336</v>
      </c>
      <c r="K34" s="86"/>
      <c r="L34" s="117">
        <v>159.31</v>
      </c>
      <c r="M34" s="117">
        <v>329.27771120510488</v>
      </c>
      <c r="N34" s="87">
        <v>5326550</v>
      </c>
      <c r="O34" s="87">
        <v>530559000</v>
      </c>
      <c r="P34" s="87">
        <v>142720371</v>
      </c>
      <c r="Q34" s="87">
        <v>387838629</v>
      </c>
      <c r="R34" s="87">
        <f t="shared" si="0"/>
        <v>5326549.5656165918</v>
      </c>
      <c r="S34" s="87">
        <v>530559000</v>
      </c>
      <c r="T34" s="87">
        <f t="shared" si="1"/>
        <v>11009441.024334799</v>
      </c>
      <c r="U34" s="87"/>
      <c r="V34" s="115" t="s">
        <v>1257</v>
      </c>
      <c r="W34" s="115" t="s">
        <v>1257</v>
      </c>
      <c r="X34" s="115" t="s">
        <v>772</v>
      </c>
    </row>
    <row r="35" spans="1:24">
      <c r="A35" s="85"/>
      <c r="B35" s="85">
        <v>31</v>
      </c>
      <c r="C35" s="82">
        <v>1</v>
      </c>
      <c r="D35" s="82">
        <v>3</v>
      </c>
      <c r="E35" s="82"/>
      <c r="F35" s="155" t="s">
        <v>3398</v>
      </c>
      <c r="G35" s="83" t="s">
        <v>3378</v>
      </c>
      <c r="H35" s="86">
        <v>108.96456879515397</v>
      </c>
      <c r="I35" s="86">
        <v>182.7361949804386</v>
      </c>
      <c r="J35" s="86">
        <v>149.96565086853451</v>
      </c>
      <c r="K35" s="86"/>
      <c r="L35" s="117">
        <v>311.83999999999997</v>
      </c>
      <c r="M35" s="117">
        <v>644.54184584897303</v>
      </c>
      <c r="N35" s="87">
        <v>5326550</v>
      </c>
      <c r="O35" s="87">
        <v>1038538000</v>
      </c>
      <c r="P35" s="87">
        <v>279366722</v>
      </c>
      <c r="Q35" s="87">
        <v>759171277.99999988</v>
      </c>
      <c r="R35" s="87">
        <f t="shared" si="0"/>
        <v>5326548.606867075</v>
      </c>
      <c r="S35" s="87">
        <v>1038538000</v>
      </c>
      <c r="T35" s="87">
        <f t="shared" si="1"/>
        <v>11009439.042696191</v>
      </c>
      <c r="U35" s="87"/>
      <c r="V35" s="115" t="s">
        <v>1257</v>
      </c>
      <c r="W35" s="115" t="s">
        <v>1257</v>
      </c>
      <c r="X35" s="115" t="s">
        <v>772</v>
      </c>
    </row>
    <row r="36" spans="1:24">
      <c r="A36" s="85"/>
      <c r="B36" s="85">
        <v>31</v>
      </c>
      <c r="C36" s="82">
        <v>1</v>
      </c>
      <c r="D36" s="82">
        <v>5</v>
      </c>
      <c r="E36" s="82"/>
      <c r="F36" s="155" t="s">
        <v>2884</v>
      </c>
      <c r="G36" s="83" t="s">
        <v>3378</v>
      </c>
      <c r="H36" s="86">
        <v>38.146684118031544</v>
      </c>
      <c r="I36" s="86">
        <v>63.972904072647786</v>
      </c>
      <c r="J36" s="86">
        <v>52.500481353636204</v>
      </c>
      <c r="K36" s="86"/>
      <c r="L36" s="117">
        <v>109.17</v>
      </c>
      <c r="M36" s="117">
        <v>225.643385426284</v>
      </c>
      <c r="N36" s="87">
        <v>5126550</v>
      </c>
      <c r="O36" s="87">
        <v>349872000</v>
      </c>
      <c r="P36" s="87">
        <v>94115568</v>
      </c>
      <c r="Q36" s="87">
        <v>255756432</v>
      </c>
      <c r="R36" s="87">
        <f t="shared" si="0"/>
        <v>5125794.6281364188</v>
      </c>
      <c r="S36" s="87">
        <v>349872000</v>
      </c>
      <c r="T36" s="87">
        <f t="shared" si="1"/>
        <v>10594500.805098122</v>
      </c>
      <c r="U36" s="87"/>
      <c r="V36" s="115" t="s">
        <v>1257</v>
      </c>
      <c r="W36" s="115" t="s">
        <v>1257</v>
      </c>
      <c r="X36" s="115" t="s">
        <v>772</v>
      </c>
    </row>
    <row r="37" spans="1:24">
      <c r="A37" s="85"/>
      <c r="B37" s="85">
        <v>31</v>
      </c>
      <c r="C37" s="82">
        <v>1</v>
      </c>
      <c r="D37" s="82">
        <v>5</v>
      </c>
      <c r="E37" s="82"/>
      <c r="F37" s="155" t="s">
        <v>2885</v>
      </c>
      <c r="G37" s="83" t="s">
        <v>3378</v>
      </c>
      <c r="H37" s="86">
        <v>31.69980015744089</v>
      </c>
      <c r="I37" s="86">
        <v>53.16132506614094</v>
      </c>
      <c r="J37" s="86">
        <v>43.627770160317638</v>
      </c>
      <c r="K37" s="86"/>
      <c r="L37" s="117">
        <v>90.72</v>
      </c>
      <c r="M37" s="117">
        <v>187.50909522645858</v>
      </c>
      <c r="N37" s="87">
        <v>5126550</v>
      </c>
      <c r="O37" s="87">
        <v>290785000</v>
      </c>
      <c r="P37" s="87">
        <v>78221165.000000015</v>
      </c>
      <c r="Q37" s="87">
        <v>212563835</v>
      </c>
      <c r="R37" s="87">
        <f t="shared" si="0"/>
        <v>5126539.2012679623</v>
      </c>
      <c r="S37" s="87">
        <v>290785000</v>
      </c>
      <c r="T37" s="87">
        <f t="shared" si="1"/>
        <v>10596039.762706431</v>
      </c>
      <c r="U37" s="87"/>
      <c r="V37" s="115" t="s">
        <v>1257</v>
      </c>
      <c r="W37" s="115" t="s">
        <v>1257</v>
      </c>
      <c r="X37" s="115" t="s">
        <v>772</v>
      </c>
    </row>
    <row r="38" spans="1:24">
      <c r="A38" s="85"/>
      <c r="B38" s="85">
        <v>31</v>
      </c>
      <c r="C38" s="82">
        <v>1</v>
      </c>
      <c r="D38" s="82">
        <v>5</v>
      </c>
      <c r="E38" s="82"/>
      <c r="F38" s="155" t="s">
        <v>2886</v>
      </c>
      <c r="G38" s="83" t="s">
        <v>3378</v>
      </c>
      <c r="H38" s="86">
        <v>31.69980015744089</v>
      </c>
      <c r="I38" s="86">
        <v>53.16132506614094</v>
      </c>
      <c r="J38" s="86">
        <v>43.627770160317638</v>
      </c>
      <c r="K38" s="86"/>
      <c r="L38" s="117">
        <v>90.72</v>
      </c>
      <c r="M38" s="117">
        <v>187.50909522645858</v>
      </c>
      <c r="N38" s="87">
        <v>5126550</v>
      </c>
      <c r="O38" s="87">
        <v>290785000</v>
      </c>
      <c r="P38" s="87">
        <v>78221165.000000015</v>
      </c>
      <c r="Q38" s="87">
        <v>212563835</v>
      </c>
      <c r="R38" s="87">
        <f t="shared" si="0"/>
        <v>5126539.2012679623</v>
      </c>
      <c r="S38" s="87">
        <v>290785000</v>
      </c>
      <c r="T38" s="87">
        <f t="shared" si="1"/>
        <v>10596039.762706431</v>
      </c>
      <c r="U38" s="87"/>
      <c r="V38" s="115" t="s">
        <v>1257</v>
      </c>
      <c r="W38" s="115" t="s">
        <v>1257</v>
      </c>
      <c r="X38" s="115" t="s">
        <v>772</v>
      </c>
    </row>
    <row r="39" spans="1:24">
      <c r="A39" s="85"/>
      <c r="B39" s="85">
        <v>31</v>
      </c>
      <c r="C39" s="82">
        <v>1</v>
      </c>
      <c r="D39" s="82">
        <v>5</v>
      </c>
      <c r="E39" s="82"/>
      <c r="F39" s="155" t="s">
        <v>2887</v>
      </c>
      <c r="G39" s="83" t="s">
        <v>3378</v>
      </c>
      <c r="H39" s="86">
        <v>30.976491225277062</v>
      </c>
      <c r="I39" s="86">
        <v>51.94831864102067</v>
      </c>
      <c r="J39" s="86">
        <v>42.632295245945315</v>
      </c>
      <c r="K39" s="86"/>
      <c r="L39" s="117">
        <v>88.65</v>
      </c>
      <c r="M39" s="117">
        <v>183.23061388696598</v>
      </c>
      <c r="N39" s="87">
        <v>5126550</v>
      </c>
      <c r="O39" s="87">
        <v>284150000</v>
      </c>
      <c r="P39" s="87">
        <v>76436350</v>
      </c>
      <c r="Q39" s="87">
        <v>207713650</v>
      </c>
      <c r="R39" s="87">
        <f t="shared" si="0"/>
        <v>5126538.7538060639</v>
      </c>
      <c r="S39" s="87">
        <v>284150000</v>
      </c>
      <c r="T39" s="87">
        <f t="shared" si="1"/>
        <v>10596038.83784779</v>
      </c>
      <c r="U39" s="87"/>
      <c r="V39" s="115" t="s">
        <v>1257</v>
      </c>
      <c r="W39" s="115" t="s">
        <v>1257</v>
      </c>
      <c r="X39" s="115" t="s">
        <v>772</v>
      </c>
    </row>
    <row r="40" spans="1:24">
      <c r="A40" s="85"/>
      <c r="B40" s="85">
        <v>31</v>
      </c>
      <c r="C40" s="82">
        <v>1</v>
      </c>
      <c r="D40" s="82">
        <v>5</v>
      </c>
      <c r="E40" s="82"/>
      <c r="F40" s="155" t="s">
        <v>2888</v>
      </c>
      <c r="G40" s="83" t="s">
        <v>3378</v>
      </c>
      <c r="H40" s="86">
        <v>48.21011273944135</v>
      </c>
      <c r="I40" s="86">
        <v>80.849515204756017</v>
      </c>
      <c r="J40" s="86">
        <v>66.350567118816414</v>
      </c>
      <c r="K40" s="86"/>
      <c r="L40" s="117">
        <v>137.97</v>
      </c>
      <c r="M40" s="117">
        <v>285.17008232357239</v>
      </c>
      <c r="N40" s="87">
        <v>5126550</v>
      </c>
      <c r="O40" s="87">
        <v>442287000</v>
      </c>
      <c r="P40" s="87">
        <v>118975203.00000001</v>
      </c>
      <c r="Q40" s="87">
        <v>323311797</v>
      </c>
      <c r="R40" s="87">
        <f t="shared" si="0"/>
        <v>5127135.9646520261</v>
      </c>
      <c r="S40" s="87">
        <v>442287000</v>
      </c>
      <c r="T40" s="87">
        <f t="shared" si="1"/>
        <v>10597273.212466238</v>
      </c>
      <c r="U40" s="87"/>
      <c r="V40" s="115" t="s">
        <v>1257</v>
      </c>
      <c r="W40" s="115" t="s">
        <v>1257</v>
      </c>
      <c r="X40" s="115" t="s">
        <v>772</v>
      </c>
    </row>
    <row r="41" spans="1:24">
      <c r="A41" s="85"/>
      <c r="B41" s="85">
        <v>31</v>
      </c>
      <c r="C41" s="82">
        <v>1</v>
      </c>
      <c r="D41" s="82">
        <v>5</v>
      </c>
      <c r="E41" s="82"/>
      <c r="F41" s="155" t="s">
        <v>2889</v>
      </c>
      <c r="G41" s="83" t="s">
        <v>3378</v>
      </c>
      <c r="H41" s="86">
        <v>71.132366821541467</v>
      </c>
      <c r="I41" s="86">
        <v>119.29068500566922</v>
      </c>
      <c r="J41" s="86">
        <v>97.897984695060188</v>
      </c>
      <c r="K41" s="86"/>
      <c r="L41" s="117">
        <v>203.57</v>
      </c>
      <c r="M41" s="117">
        <v>420.7586697007294</v>
      </c>
      <c r="N41" s="87">
        <v>5126550</v>
      </c>
      <c r="O41" s="87">
        <v>652504000</v>
      </c>
      <c r="P41" s="87">
        <v>175523576</v>
      </c>
      <c r="Q41" s="87">
        <v>476980424</v>
      </c>
      <c r="R41" s="87">
        <f t="shared" si="0"/>
        <v>5126544.4347543688</v>
      </c>
      <c r="S41" s="87">
        <v>652504000</v>
      </c>
      <c r="T41" s="87">
        <f t="shared" si="1"/>
        <v>10596050.579795282</v>
      </c>
      <c r="U41" s="87"/>
      <c r="V41" s="115" t="s">
        <v>1257</v>
      </c>
      <c r="W41" s="115" t="s">
        <v>1257</v>
      </c>
      <c r="X41" s="115" t="s">
        <v>772</v>
      </c>
    </row>
    <row r="42" spans="1:24">
      <c r="A42" s="85"/>
      <c r="B42" s="85">
        <v>31</v>
      </c>
      <c r="C42" s="82">
        <v>1</v>
      </c>
      <c r="D42" s="82">
        <v>5</v>
      </c>
      <c r="E42" s="82"/>
      <c r="F42" s="155" t="s">
        <v>2890</v>
      </c>
      <c r="G42" s="83" t="s">
        <v>3378</v>
      </c>
      <c r="H42" s="86">
        <v>31.69980015744089</v>
      </c>
      <c r="I42" s="86">
        <v>53.16132506614094</v>
      </c>
      <c r="J42" s="86">
        <v>43.627770160317638</v>
      </c>
      <c r="K42" s="86"/>
      <c r="L42" s="117">
        <v>90.72</v>
      </c>
      <c r="M42" s="117">
        <v>187.50909522645858</v>
      </c>
      <c r="N42" s="87">
        <v>5126550</v>
      </c>
      <c r="O42" s="87">
        <v>290785000</v>
      </c>
      <c r="P42" s="87">
        <v>78221165.000000015</v>
      </c>
      <c r="Q42" s="87">
        <v>212563835</v>
      </c>
      <c r="R42" s="87">
        <f t="shared" si="0"/>
        <v>5126539.2012679623</v>
      </c>
      <c r="S42" s="87">
        <v>290785000</v>
      </c>
      <c r="T42" s="87">
        <f t="shared" si="1"/>
        <v>10596039.762706431</v>
      </c>
      <c r="U42" s="87"/>
      <c r="V42" s="115" t="s">
        <v>1257</v>
      </c>
      <c r="W42" s="115" t="s">
        <v>1257</v>
      </c>
      <c r="X42" s="115" t="s">
        <v>772</v>
      </c>
    </row>
    <row r="43" spans="1:24">
      <c r="A43" s="85"/>
      <c r="B43" s="85">
        <v>31</v>
      </c>
      <c r="C43" s="82">
        <v>1</v>
      </c>
      <c r="D43" s="82">
        <v>5</v>
      </c>
      <c r="E43" s="82"/>
      <c r="F43" s="155" t="s">
        <v>2891</v>
      </c>
      <c r="G43" s="83" t="s">
        <v>3378</v>
      </c>
      <c r="H43" s="86">
        <v>31.69980015744089</v>
      </c>
      <c r="I43" s="86">
        <v>53.16132506614094</v>
      </c>
      <c r="J43" s="86">
        <v>43.627770160317638</v>
      </c>
      <c r="K43" s="86"/>
      <c r="L43" s="117">
        <v>90.72</v>
      </c>
      <c r="M43" s="117">
        <v>187.50909522645858</v>
      </c>
      <c r="N43" s="87">
        <v>5126550</v>
      </c>
      <c r="O43" s="87">
        <v>290785000</v>
      </c>
      <c r="P43" s="87">
        <v>78221165.000000015</v>
      </c>
      <c r="Q43" s="87">
        <v>212563835</v>
      </c>
      <c r="R43" s="87">
        <f t="shared" si="0"/>
        <v>5126539.2012679623</v>
      </c>
      <c r="S43" s="87">
        <v>290785000</v>
      </c>
      <c r="T43" s="87">
        <f t="shared" si="1"/>
        <v>10596039.762706431</v>
      </c>
      <c r="U43" s="87"/>
      <c r="V43" s="115" t="s">
        <v>1257</v>
      </c>
      <c r="W43" s="115" t="s">
        <v>1257</v>
      </c>
      <c r="X43" s="115" t="s">
        <v>772</v>
      </c>
    </row>
    <row r="44" spans="1:24">
      <c r="A44" s="85"/>
      <c r="B44" s="85">
        <v>31</v>
      </c>
      <c r="C44" s="82">
        <v>1</v>
      </c>
      <c r="D44" s="82">
        <v>5</v>
      </c>
      <c r="E44" s="82"/>
      <c r="F44" s="155" t="s">
        <v>3399</v>
      </c>
      <c r="G44" s="83" t="s">
        <v>3378</v>
      </c>
      <c r="H44" s="86">
        <v>31.69980015744089</v>
      </c>
      <c r="I44" s="86">
        <v>53.16132506614094</v>
      </c>
      <c r="J44" s="86">
        <v>43.627770160317638</v>
      </c>
      <c r="K44" s="86"/>
      <c r="L44" s="117">
        <v>90.72</v>
      </c>
      <c r="M44" s="117">
        <v>187.50909522645858</v>
      </c>
      <c r="N44" s="87">
        <v>5126550</v>
      </c>
      <c r="O44" s="87">
        <v>290785000</v>
      </c>
      <c r="P44" s="87">
        <v>78221165.000000015</v>
      </c>
      <c r="Q44" s="87">
        <v>212563835</v>
      </c>
      <c r="R44" s="87">
        <f t="shared" si="0"/>
        <v>5126539.2012679623</v>
      </c>
      <c r="S44" s="87">
        <v>290785000</v>
      </c>
      <c r="T44" s="87">
        <f t="shared" si="1"/>
        <v>10596039.762706431</v>
      </c>
      <c r="U44" s="87"/>
      <c r="V44" s="115" t="s">
        <v>1257</v>
      </c>
      <c r="W44" s="115" t="s">
        <v>1257</v>
      </c>
      <c r="X44" s="115" t="s">
        <v>772</v>
      </c>
    </row>
    <row r="45" spans="1:24">
      <c r="A45" s="85"/>
      <c r="B45" s="85">
        <v>31</v>
      </c>
      <c r="C45" s="82">
        <v>1</v>
      </c>
      <c r="D45" s="82">
        <v>5</v>
      </c>
      <c r="E45" s="82"/>
      <c r="F45" s="155" t="s">
        <v>3400</v>
      </c>
      <c r="G45" s="83" t="s">
        <v>3378</v>
      </c>
      <c r="H45" s="86">
        <v>46.190438523061196</v>
      </c>
      <c r="I45" s="86">
        <v>77.462473109492635</v>
      </c>
      <c r="J45" s="86">
        <v>63.570931850665659</v>
      </c>
      <c r="K45" s="86"/>
      <c r="L45" s="117">
        <v>132.19</v>
      </c>
      <c r="M45" s="117">
        <v>273.22340496015829</v>
      </c>
      <c r="N45" s="87">
        <v>5126550</v>
      </c>
      <c r="O45" s="87">
        <v>423709000</v>
      </c>
      <c r="P45" s="87">
        <v>113977721</v>
      </c>
      <c r="Q45" s="87">
        <v>309731279</v>
      </c>
      <c r="R45" s="87">
        <f t="shared" si="0"/>
        <v>5126540.7123345062</v>
      </c>
      <c r="S45" s="87">
        <v>423709000</v>
      </c>
      <c r="T45" s="87">
        <f t="shared" si="1"/>
        <v>10596042.885928657</v>
      </c>
      <c r="U45" s="87"/>
      <c r="V45" s="115" t="s">
        <v>1257</v>
      </c>
      <c r="W45" s="115" t="s">
        <v>1257</v>
      </c>
      <c r="X45" s="115" t="s">
        <v>772</v>
      </c>
    </row>
    <row r="46" spans="1:24">
      <c r="A46" s="85"/>
      <c r="B46" s="85">
        <v>31</v>
      </c>
      <c r="C46" s="82">
        <v>1</v>
      </c>
      <c r="D46" s="82">
        <v>5</v>
      </c>
      <c r="E46" s="82"/>
      <c r="F46" s="155" t="s">
        <v>3401</v>
      </c>
      <c r="G46" s="83" t="s">
        <v>3378</v>
      </c>
      <c r="H46" s="86">
        <v>54.300583603023746</v>
      </c>
      <c r="I46" s="86">
        <v>91.063380900334025</v>
      </c>
      <c r="J46" s="86">
        <v>74.73275444128484</v>
      </c>
      <c r="K46" s="86"/>
      <c r="L46" s="117">
        <v>155.4</v>
      </c>
      <c r="M46" s="117">
        <v>321.19613534161886</v>
      </c>
      <c r="N46" s="87">
        <v>5126550</v>
      </c>
      <c r="O46" s="87">
        <v>498104000</v>
      </c>
      <c r="P46" s="87">
        <v>133989976</v>
      </c>
      <c r="Q46" s="87">
        <v>364114024</v>
      </c>
      <c r="R46" s="87">
        <f t="shared" si="0"/>
        <v>5126539.868348998</v>
      </c>
      <c r="S46" s="87">
        <v>498104000</v>
      </c>
      <c r="T46" s="87">
        <f t="shared" si="1"/>
        <v>10596041.141495688</v>
      </c>
      <c r="U46" s="87"/>
      <c r="V46" s="115" t="s">
        <v>1257</v>
      </c>
      <c r="W46" s="115" t="s">
        <v>1257</v>
      </c>
      <c r="X46" s="115" t="s">
        <v>772</v>
      </c>
    </row>
    <row r="47" spans="1:24">
      <c r="A47" s="85"/>
      <c r="B47" s="85">
        <v>31</v>
      </c>
      <c r="C47" s="82">
        <v>1</v>
      </c>
      <c r="D47" s="82">
        <v>6</v>
      </c>
      <c r="E47" s="82"/>
      <c r="F47" s="155" t="s">
        <v>2892</v>
      </c>
      <c r="G47" s="83" t="s">
        <v>3378</v>
      </c>
      <c r="H47" s="86">
        <v>69.175589034045117</v>
      </c>
      <c r="I47" s="86">
        <v>116.00912172998152</v>
      </c>
      <c r="J47" s="86">
        <v>95.204912462941834</v>
      </c>
      <c r="K47" s="86"/>
      <c r="L47" s="117">
        <v>197.97</v>
      </c>
      <c r="M47" s="117">
        <v>409.18403419292338</v>
      </c>
      <c r="N47" s="87">
        <v>5196550</v>
      </c>
      <c r="O47" s="87">
        <v>643219000</v>
      </c>
      <c r="P47" s="87">
        <v>173025911.00000003</v>
      </c>
      <c r="Q47" s="87">
        <v>470193089</v>
      </c>
      <c r="R47" s="87">
        <f t="shared" si="0"/>
        <v>5196546.3555949917</v>
      </c>
      <c r="S47" s="87">
        <v>643219000</v>
      </c>
      <c r="T47" s="87">
        <f t="shared" si="1"/>
        <v>10740737.493826805</v>
      </c>
      <c r="U47" s="87"/>
      <c r="V47" s="115" t="s">
        <v>1257</v>
      </c>
      <c r="W47" s="115" t="s">
        <v>1257</v>
      </c>
      <c r="X47" s="115" t="s">
        <v>772</v>
      </c>
    </row>
    <row r="48" spans="1:24">
      <c r="A48" s="85"/>
      <c r="B48" s="85">
        <v>31</v>
      </c>
      <c r="C48" s="82">
        <v>1</v>
      </c>
      <c r="D48" s="82">
        <v>6</v>
      </c>
      <c r="E48" s="82"/>
      <c r="F48" s="155" t="s">
        <v>2893</v>
      </c>
      <c r="G48" s="83" t="s">
        <v>3378</v>
      </c>
      <c r="H48" s="86">
        <v>31.69980015744089</v>
      </c>
      <c r="I48" s="86">
        <v>53.16132506614094</v>
      </c>
      <c r="J48" s="86">
        <v>43.627770160317638</v>
      </c>
      <c r="K48" s="86"/>
      <c r="L48" s="117">
        <v>90.72</v>
      </c>
      <c r="M48" s="117">
        <v>187.50909522645858</v>
      </c>
      <c r="N48" s="87">
        <v>5196550</v>
      </c>
      <c r="O48" s="87">
        <v>294756000</v>
      </c>
      <c r="P48" s="87">
        <v>79289364</v>
      </c>
      <c r="Q48" s="87">
        <v>215466636</v>
      </c>
      <c r="R48" s="87">
        <f t="shared" si="0"/>
        <v>5196547.9265056299</v>
      </c>
      <c r="S48" s="87">
        <v>294756000</v>
      </c>
      <c r="T48" s="87">
        <f t="shared" si="1"/>
        <v>10740740.740740741</v>
      </c>
      <c r="U48" s="87"/>
      <c r="V48" s="115" t="s">
        <v>1257</v>
      </c>
      <c r="W48" s="115" t="s">
        <v>1257</v>
      </c>
      <c r="X48" s="115" t="s">
        <v>772</v>
      </c>
    </row>
    <row r="49" spans="1:24">
      <c r="A49" s="85"/>
      <c r="B49" s="85">
        <v>31</v>
      </c>
      <c r="C49" s="82">
        <v>1</v>
      </c>
      <c r="D49" s="82">
        <v>6</v>
      </c>
      <c r="E49" s="82"/>
      <c r="F49" s="155" t="s">
        <v>2894</v>
      </c>
      <c r="G49" s="83" t="s">
        <v>3378</v>
      </c>
      <c r="H49" s="86">
        <v>31.69980015744089</v>
      </c>
      <c r="I49" s="86">
        <v>53.16132506614094</v>
      </c>
      <c r="J49" s="86">
        <v>43.627770160317638</v>
      </c>
      <c r="K49" s="86"/>
      <c r="L49" s="117">
        <v>90.72</v>
      </c>
      <c r="M49" s="117">
        <v>187.50909522645858</v>
      </c>
      <c r="N49" s="87">
        <v>5196550</v>
      </c>
      <c r="O49" s="87">
        <v>294756000</v>
      </c>
      <c r="P49" s="87">
        <v>79289364</v>
      </c>
      <c r="Q49" s="87">
        <v>215466636</v>
      </c>
      <c r="R49" s="87">
        <f t="shared" si="0"/>
        <v>5196547.9265056299</v>
      </c>
      <c r="S49" s="87">
        <v>294756000</v>
      </c>
      <c r="T49" s="87">
        <f t="shared" si="1"/>
        <v>10740740.740740741</v>
      </c>
      <c r="U49" s="87"/>
      <c r="V49" s="115" t="s">
        <v>1257</v>
      </c>
      <c r="W49" s="115" t="s">
        <v>1257</v>
      </c>
      <c r="X49" s="115" t="s">
        <v>772</v>
      </c>
    </row>
    <row r="50" spans="1:24">
      <c r="A50" s="85"/>
      <c r="B50" s="85">
        <v>31</v>
      </c>
      <c r="C50" s="82">
        <v>1</v>
      </c>
      <c r="D50" s="82">
        <v>6</v>
      </c>
      <c r="E50" s="82"/>
      <c r="F50" s="155" t="s">
        <v>2895</v>
      </c>
      <c r="G50" s="83" t="s">
        <v>3378</v>
      </c>
      <c r="H50" s="86">
        <v>30.976491225277062</v>
      </c>
      <c r="I50" s="86">
        <v>51.94831864102067</v>
      </c>
      <c r="J50" s="86">
        <v>42.632295245945315</v>
      </c>
      <c r="K50" s="86"/>
      <c r="L50" s="117">
        <v>88.65</v>
      </c>
      <c r="M50" s="117">
        <v>183.23061388696598</v>
      </c>
      <c r="N50" s="87">
        <v>5196550</v>
      </c>
      <c r="O50" s="87">
        <v>288030000</v>
      </c>
      <c r="P50" s="87">
        <v>77480070</v>
      </c>
      <c r="Q50" s="87">
        <v>210549930</v>
      </c>
      <c r="R50" s="87">
        <f t="shared" si="0"/>
        <v>5196540.4091457343</v>
      </c>
      <c r="S50" s="87">
        <v>288030000</v>
      </c>
      <c r="T50" s="87">
        <f t="shared" si="1"/>
        <v>10740725.203115603</v>
      </c>
      <c r="U50" s="87"/>
      <c r="V50" s="115" t="s">
        <v>1257</v>
      </c>
      <c r="W50" s="115" t="s">
        <v>1257</v>
      </c>
      <c r="X50" s="115" t="s">
        <v>772</v>
      </c>
    </row>
    <row r="51" spans="1:24">
      <c r="A51" s="85"/>
      <c r="B51" s="85">
        <v>31</v>
      </c>
      <c r="C51" s="82">
        <v>1</v>
      </c>
      <c r="D51" s="82">
        <v>6</v>
      </c>
      <c r="E51" s="82"/>
      <c r="F51" s="155" t="s">
        <v>2896</v>
      </c>
      <c r="G51" s="83" t="s">
        <v>3378</v>
      </c>
      <c r="H51" s="86">
        <v>48.21011273944135</v>
      </c>
      <c r="I51" s="86">
        <v>80.849515204756017</v>
      </c>
      <c r="J51" s="86">
        <v>66.350567118816414</v>
      </c>
      <c r="K51" s="86"/>
      <c r="L51" s="117">
        <v>137.97</v>
      </c>
      <c r="M51" s="117">
        <v>285.17008232357239</v>
      </c>
      <c r="N51" s="87">
        <v>5196550</v>
      </c>
      <c r="O51" s="87">
        <v>448326000</v>
      </c>
      <c r="P51" s="87">
        <v>120599694</v>
      </c>
      <c r="Q51" s="87">
        <v>327726306</v>
      </c>
      <c r="R51" s="87">
        <f t="shared" si="0"/>
        <v>5197142.0333145317</v>
      </c>
      <c r="S51" s="87">
        <v>448326000</v>
      </c>
      <c r="T51" s="87">
        <f t="shared" si="1"/>
        <v>10741968.69962748</v>
      </c>
      <c r="U51" s="87"/>
      <c r="V51" s="115" t="s">
        <v>1257</v>
      </c>
      <c r="W51" s="115" t="s">
        <v>1257</v>
      </c>
      <c r="X51" s="115" t="s">
        <v>772</v>
      </c>
    </row>
    <row r="52" spans="1:24">
      <c r="A52" s="85"/>
      <c r="B52" s="85">
        <v>31</v>
      </c>
      <c r="C52" s="82">
        <v>1</v>
      </c>
      <c r="D52" s="82">
        <v>6</v>
      </c>
      <c r="E52" s="82"/>
      <c r="F52" s="155" t="s">
        <v>2897</v>
      </c>
      <c r="G52" s="83" t="s">
        <v>3378</v>
      </c>
      <c r="H52" s="86">
        <v>71.132366821541467</v>
      </c>
      <c r="I52" s="86">
        <v>119.29068500566922</v>
      </c>
      <c r="J52" s="86">
        <v>97.897984695060188</v>
      </c>
      <c r="K52" s="86"/>
      <c r="L52" s="117">
        <v>203.57</v>
      </c>
      <c r="M52" s="117">
        <v>420.7586697007294</v>
      </c>
      <c r="N52" s="87">
        <v>5196550</v>
      </c>
      <c r="O52" s="87">
        <v>661414000</v>
      </c>
      <c r="P52" s="87">
        <v>177920366</v>
      </c>
      <c r="Q52" s="87">
        <v>483493633.99999994</v>
      </c>
      <c r="R52" s="87">
        <f t="shared" si="0"/>
        <v>5196547.8537581777</v>
      </c>
      <c r="S52" s="87">
        <v>661414000</v>
      </c>
      <c r="T52" s="87">
        <f t="shared" si="1"/>
        <v>10740740.590379089</v>
      </c>
      <c r="U52" s="87"/>
      <c r="V52" s="115" t="s">
        <v>1257</v>
      </c>
      <c r="W52" s="115" t="s">
        <v>1257</v>
      </c>
      <c r="X52" s="115" t="s">
        <v>772</v>
      </c>
    </row>
    <row r="53" spans="1:24">
      <c r="A53" s="85"/>
      <c r="B53" s="85">
        <v>31</v>
      </c>
      <c r="C53" s="82">
        <v>1</v>
      </c>
      <c r="D53" s="82">
        <v>6</v>
      </c>
      <c r="E53" s="82"/>
      <c r="F53" s="155" t="s">
        <v>2898</v>
      </c>
      <c r="G53" s="83" t="s">
        <v>3378</v>
      </c>
      <c r="H53" s="86">
        <v>31.69980015744089</v>
      </c>
      <c r="I53" s="86">
        <v>53.16132506614094</v>
      </c>
      <c r="J53" s="86">
        <v>43.627770160317638</v>
      </c>
      <c r="K53" s="86"/>
      <c r="L53" s="117">
        <v>90.72</v>
      </c>
      <c r="M53" s="117">
        <v>187.50909522645858</v>
      </c>
      <c r="N53" s="87">
        <v>5196550</v>
      </c>
      <c r="O53" s="87">
        <v>294756000</v>
      </c>
      <c r="P53" s="87">
        <v>79289364</v>
      </c>
      <c r="Q53" s="87">
        <v>215466636</v>
      </c>
      <c r="R53" s="87">
        <f t="shared" si="0"/>
        <v>5196547.9265056299</v>
      </c>
      <c r="S53" s="87">
        <v>294756000</v>
      </c>
      <c r="T53" s="87">
        <f t="shared" si="1"/>
        <v>10740740.740740741</v>
      </c>
      <c r="U53" s="87"/>
      <c r="V53" s="115" t="s">
        <v>1257</v>
      </c>
      <c r="W53" s="115" t="s">
        <v>1257</v>
      </c>
      <c r="X53" s="115" t="s">
        <v>772</v>
      </c>
    </row>
    <row r="54" spans="1:24">
      <c r="A54" s="85"/>
      <c r="B54" s="85">
        <v>31</v>
      </c>
      <c r="C54" s="82">
        <v>1</v>
      </c>
      <c r="D54" s="82">
        <v>6</v>
      </c>
      <c r="E54" s="82"/>
      <c r="F54" s="155" t="s">
        <v>2899</v>
      </c>
      <c r="G54" s="83" t="s">
        <v>3378</v>
      </c>
      <c r="H54" s="86">
        <v>31.69980015744089</v>
      </c>
      <c r="I54" s="86">
        <v>53.16132506614094</v>
      </c>
      <c r="J54" s="86">
        <v>43.627770160317638</v>
      </c>
      <c r="K54" s="86"/>
      <c r="L54" s="117">
        <v>90.72</v>
      </c>
      <c r="M54" s="117">
        <v>187.50909522645858</v>
      </c>
      <c r="N54" s="87">
        <v>5196550</v>
      </c>
      <c r="O54" s="87">
        <v>294756000</v>
      </c>
      <c r="P54" s="87">
        <v>79289364</v>
      </c>
      <c r="Q54" s="87">
        <v>215466636</v>
      </c>
      <c r="R54" s="87">
        <f t="shared" si="0"/>
        <v>5196547.9265056299</v>
      </c>
      <c r="S54" s="87">
        <v>294756000</v>
      </c>
      <c r="T54" s="87">
        <f t="shared" si="1"/>
        <v>10740740.740740741</v>
      </c>
      <c r="U54" s="87"/>
      <c r="V54" s="115" t="s">
        <v>1257</v>
      </c>
      <c r="W54" s="115" t="s">
        <v>1257</v>
      </c>
      <c r="X54" s="115" t="s">
        <v>772</v>
      </c>
    </row>
    <row r="55" spans="1:24">
      <c r="A55" s="85"/>
      <c r="B55" s="85">
        <v>31</v>
      </c>
      <c r="C55" s="82">
        <v>1</v>
      </c>
      <c r="D55" s="82">
        <v>6</v>
      </c>
      <c r="E55" s="82"/>
      <c r="F55" s="155" t="s">
        <v>2900</v>
      </c>
      <c r="G55" s="83" t="s">
        <v>3378</v>
      </c>
      <c r="H55" s="86">
        <v>31.69980015744089</v>
      </c>
      <c r="I55" s="86">
        <v>53.16132506614094</v>
      </c>
      <c r="J55" s="86">
        <v>43.627770160317638</v>
      </c>
      <c r="K55" s="86"/>
      <c r="L55" s="117">
        <v>90.72</v>
      </c>
      <c r="M55" s="117">
        <v>187.50909522645858</v>
      </c>
      <c r="N55" s="87">
        <v>5196550</v>
      </c>
      <c r="O55" s="87">
        <v>294756000</v>
      </c>
      <c r="P55" s="87">
        <v>79289364</v>
      </c>
      <c r="Q55" s="87">
        <v>215466636</v>
      </c>
      <c r="R55" s="87">
        <f t="shared" si="0"/>
        <v>5196547.9265056299</v>
      </c>
      <c r="S55" s="87">
        <v>294756000</v>
      </c>
      <c r="T55" s="87">
        <f t="shared" si="1"/>
        <v>10740740.740740741</v>
      </c>
      <c r="U55" s="87"/>
      <c r="V55" s="115" t="s">
        <v>1257</v>
      </c>
      <c r="W55" s="115" t="s">
        <v>1257</v>
      </c>
      <c r="X55" s="115" t="s">
        <v>772</v>
      </c>
    </row>
    <row r="56" spans="1:24">
      <c r="A56" s="85"/>
      <c r="B56" s="85">
        <v>31</v>
      </c>
      <c r="C56" s="82">
        <v>1</v>
      </c>
      <c r="D56" s="82">
        <v>6</v>
      </c>
      <c r="E56" s="82"/>
      <c r="F56" s="155" t="s">
        <v>2901</v>
      </c>
      <c r="G56" s="83" t="s">
        <v>3378</v>
      </c>
      <c r="H56" s="86">
        <v>74.224774574995521</v>
      </c>
      <c r="I56" s="86">
        <v>124.47672696813997</v>
      </c>
      <c r="J56" s="86">
        <v>102.15400063331869</v>
      </c>
      <c r="K56" s="86"/>
      <c r="L56" s="117">
        <v>212.42</v>
      </c>
      <c r="M56" s="117">
        <v>439.05072760145868</v>
      </c>
      <c r="N56" s="87">
        <v>5196550</v>
      </c>
      <c r="O56" s="87">
        <v>690220000</v>
      </c>
      <c r="P56" s="87">
        <v>185669180.00000003</v>
      </c>
      <c r="Q56" s="87">
        <v>504550820</v>
      </c>
      <c r="R56" s="87">
        <f t="shared" si="0"/>
        <v>5196937.0845358381</v>
      </c>
      <c r="S56" s="87">
        <v>690220000</v>
      </c>
      <c r="T56" s="87">
        <f t="shared" si="1"/>
        <v>10741545.091161205</v>
      </c>
      <c r="U56" s="87"/>
      <c r="V56" s="115" t="s">
        <v>1257</v>
      </c>
      <c r="W56" s="115" t="s">
        <v>1257</v>
      </c>
      <c r="X56" s="115" t="s">
        <v>772</v>
      </c>
    </row>
    <row r="57" spans="1:24">
      <c r="A57" s="85"/>
      <c r="B57" s="85">
        <v>31</v>
      </c>
      <c r="C57" s="82">
        <v>1</v>
      </c>
      <c r="D57" s="82">
        <v>6</v>
      </c>
      <c r="E57" s="82"/>
      <c r="F57" s="155" t="s">
        <v>2902</v>
      </c>
      <c r="G57" s="83" t="s">
        <v>3378</v>
      </c>
      <c r="H57" s="86">
        <v>43.349616485142384</v>
      </c>
      <c r="I57" s="86">
        <v>72.698346425324573</v>
      </c>
      <c r="J57" s="86">
        <v>59.661168056536653</v>
      </c>
      <c r="K57" s="86"/>
      <c r="L57" s="117">
        <v>124.06</v>
      </c>
      <c r="M57" s="117">
        <v>256.41951448186126</v>
      </c>
      <c r="N57" s="87">
        <v>5196550</v>
      </c>
      <c r="O57" s="87">
        <v>403080000</v>
      </c>
      <c r="P57" s="87">
        <v>108428520</v>
      </c>
      <c r="Q57" s="87">
        <v>294651480</v>
      </c>
      <c r="R57" s="87">
        <f t="shared" si="0"/>
        <v>5196546.2553079361</v>
      </c>
      <c r="S57" s="87">
        <v>403080000</v>
      </c>
      <c r="T57" s="87">
        <f t="shared" si="1"/>
        <v>10740737.286543569</v>
      </c>
      <c r="U57" s="87"/>
      <c r="V57" s="115" t="s">
        <v>1257</v>
      </c>
      <c r="W57" s="115" t="s">
        <v>1257</v>
      </c>
      <c r="X57" s="115" t="s">
        <v>772</v>
      </c>
    </row>
    <row r="58" spans="1:24">
      <c r="A58" s="85"/>
      <c r="B58" s="85">
        <v>31</v>
      </c>
      <c r="C58" s="82">
        <v>1</v>
      </c>
      <c r="D58" s="82">
        <v>7</v>
      </c>
      <c r="E58" s="82"/>
      <c r="F58" s="155" t="s">
        <v>2905</v>
      </c>
      <c r="G58" s="83" t="s">
        <v>3378</v>
      </c>
      <c r="H58" s="86">
        <v>70.940183288840927</v>
      </c>
      <c r="I58" s="86">
        <v>118.96838861252132</v>
      </c>
      <c r="J58" s="86">
        <v>97.633486529405715</v>
      </c>
      <c r="K58" s="86"/>
      <c r="L58" s="117">
        <v>203.02</v>
      </c>
      <c r="M58" s="117">
        <v>419.62187514192703</v>
      </c>
      <c r="N58" s="87">
        <v>5266550</v>
      </c>
      <c r="O58" s="87">
        <v>668460000</v>
      </c>
      <c r="P58" s="87">
        <v>179815740.00000003</v>
      </c>
      <c r="Q58" s="87">
        <v>488644260</v>
      </c>
      <c r="R58" s="87">
        <f t="shared" si="0"/>
        <v>5266134.2386393351</v>
      </c>
      <c r="S58" s="87">
        <v>668460000</v>
      </c>
      <c r="T58" s="87">
        <f t="shared" si="1"/>
        <v>10884568.633469325</v>
      </c>
      <c r="U58" s="87"/>
      <c r="V58" s="115" t="s">
        <v>1257</v>
      </c>
      <c r="W58" s="115" t="s">
        <v>1257</v>
      </c>
      <c r="X58" s="115" t="s">
        <v>772</v>
      </c>
    </row>
    <row r="59" spans="1:24">
      <c r="A59" s="85"/>
      <c r="B59" s="85">
        <v>31</v>
      </c>
      <c r="C59" s="82">
        <v>1</v>
      </c>
      <c r="D59" s="82">
        <v>7</v>
      </c>
      <c r="E59" s="82"/>
      <c r="F59" s="155" t="s">
        <v>2906</v>
      </c>
      <c r="G59" s="83" t="s">
        <v>3378</v>
      </c>
      <c r="H59" s="86">
        <v>31.69980015744089</v>
      </c>
      <c r="I59" s="86">
        <v>53.16132506614094</v>
      </c>
      <c r="J59" s="86">
        <v>43.627770160317638</v>
      </c>
      <c r="K59" s="86"/>
      <c r="L59" s="117">
        <v>90.72</v>
      </c>
      <c r="M59" s="117">
        <v>187.50909522645858</v>
      </c>
      <c r="N59" s="87">
        <v>5266550</v>
      </c>
      <c r="O59" s="87">
        <v>298726000</v>
      </c>
      <c r="P59" s="87">
        <v>80357294.000000015</v>
      </c>
      <c r="Q59" s="87">
        <v>218368706</v>
      </c>
      <c r="R59" s="87">
        <f t="shared" si="0"/>
        <v>5266539.0217444962</v>
      </c>
      <c r="S59" s="87">
        <v>298726000</v>
      </c>
      <c r="T59" s="87">
        <f t="shared" si="1"/>
        <v>10885405.279344674</v>
      </c>
      <c r="U59" s="87"/>
      <c r="V59" s="115" t="s">
        <v>1257</v>
      </c>
      <c r="W59" s="115" t="s">
        <v>1257</v>
      </c>
      <c r="X59" s="115" t="s">
        <v>772</v>
      </c>
    </row>
    <row r="60" spans="1:24">
      <c r="A60" s="85"/>
      <c r="B60" s="85">
        <v>31</v>
      </c>
      <c r="C60" s="82">
        <v>1</v>
      </c>
      <c r="D60" s="82">
        <v>7</v>
      </c>
      <c r="E60" s="82"/>
      <c r="F60" s="155" t="s">
        <v>2907</v>
      </c>
      <c r="G60" s="83" t="s">
        <v>3378</v>
      </c>
      <c r="H60" s="86">
        <v>31.69980015744089</v>
      </c>
      <c r="I60" s="86">
        <v>53.16132506614094</v>
      </c>
      <c r="J60" s="86">
        <v>43.627770160317638</v>
      </c>
      <c r="K60" s="86"/>
      <c r="L60" s="117">
        <v>90.72</v>
      </c>
      <c r="M60" s="117">
        <v>187.50909522645858</v>
      </c>
      <c r="N60" s="87">
        <v>5266550</v>
      </c>
      <c r="O60" s="87">
        <v>298726000</v>
      </c>
      <c r="P60" s="87">
        <v>80357294.000000015</v>
      </c>
      <c r="Q60" s="87">
        <v>218368706</v>
      </c>
      <c r="R60" s="87">
        <f t="shared" si="0"/>
        <v>5266539.0217444962</v>
      </c>
      <c r="S60" s="87">
        <v>298726000</v>
      </c>
      <c r="T60" s="87">
        <f t="shared" si="1"/>
        <v>10885405.279344674</v>
      </c>
      <c r="U60" s="87"/>
      <c r="V60" s="115" t="s">
        <v>1257</v>
      </c>
      <c r="W60" s="115" t="s">
        <v>1257</v>
      </c>
      <c r="X60" s="115" t="s">
        <v>772</v>
      </c>
    </row>
    <row r="61" spans="1:24">
      <c r="A61" s="85"/>
      <c r="B61" s="85">
        <v>31</v>
      </c>
      <c r="C61" s="82">
        <v>1</v>
      </c>
      <c r="D61" s="82">
        <v>7</v>
      </c>
      <c r="E61" s="82"/>
      <c r="F61" s="155" t="s">
        <v>2908</v>
      </c>
      <c r="G61" s="83" t="s">
        <v>3378</v>
      </c>
      <c r="H61" s="86">
        <v>160.10285972374163</v>
      </c>
      <c r="I61" s="86">
        <v>268.49633522988444</v>
      </c>
      <c r="J61" s="86">
        <v>220.34620822041379</v>
      </c>
      <c r="K61" s="86"/>
      <c r="L61" s="117">
        <v>458.19</v>
      </c>
      <c r="M61" s="117">
        <v>947.03254345029814</v>
      </c>
      <c r="N61" s="87">
        <v>5266550</v>
      </c>
      <c r="O61" s="87">
        <v>1508694000</v>
      </c>
      <c r="P61" s="87">
        <v>405838686.00000006</v>
      </c>
      <c r="Q61" s="87">
        <v>1102855314</v>
      </c>
      <c r="R61" s="87">
        <f t="shared" si="0"/>
        <v>5266364.0930940518</v>
      </c>
      <c r="S61" s="87">
        <v>1508694000</v>
      </c>
      <c r="T61" s="87">
        <f t="shared" si="1"/>
        <v>10885043.719457392</v>
      </c>
      <c r="U61" s="87"/>
      <c r="V61" s="115" t="s">
        <v>1257</v>
      </c>
      <c r="W61" s="115" t="s">
        <v>1257</v>
      </c>
      <c r="X61" s="115" t="s">
        <v>772</v>
      </c>
    </row>
    <row r="62" spans="1:24">
      <c r="A62" s="85"/>
      <c r="B62" s="85">
        <v>31</v>
      </c>
      <c r="C62" s="82">
        <v>1</v>
      </c>
      <c r="D62" s="82">
        <v>7</v>
      </c>
      <c r="E62" s="82"/>
      <c r="F62" s="155" t="s">
        <v>2909</v>
      </c>
      <c r="G62" s="83" t="s">
        <v>3378</v>
      </c>
      <c r="H62" s="86">
        <v>72.222571588860859</v>
      </c>
      <c r="I62" s="86">
        <v>121.11898454498093</v>
      </c>
      <c r="J62" s="86">
        <v>99.398410652954723</v>
      </c>
      <c r="K62" s="86"/>
      <c r="L62" s="117">
        <v>206.69</v>
      </c>
      <c r="M62" s="117">
        <v>427.20739519793563</v>
      </c>
      <c r="N62" s="87">
        <v>5266550</v>
      </c>
      <c r="O62" s="87">
        <v>680597000</v>
      </c>
      <c r="P62" s="87">
        <v>183080593.00000003</v>
      </c>
      <c r="Q62" s="87">
        <v>497516407</v>
      </c>
      <c r="R62" s="87">
        <f t="shared" si="0"/>
        <v>5266546.0928505044</v>
      </c>
      <c r="S62" s="87">
        <v>680597000</v>
      </c>
      <c r="T62" s="87">
        <f t="shared" si="1"/>
        <v>10885419.894608008</v>
      </c>
      <c r="U62" s="87"/>
      <c r="V62" s="115" t="s">
        <v>1257</v>
      </c>
      <c r="W62" s="115" t="s">
        <v>1257</v>
      </c>
      <c r="X62" s="115" t="s">
        <v>772</v>
      </c>
    </row>
    <row r="63" spans="1:24">
      <c r="A63" s="85"/>
      <c r="B63" s="85">
        <v>31</v>
      </c>
      <c r="C63" s="82">
        <v>1</v>
      </c>
      <c r="D63" s="82">
        <v>7</v>
      </c>
      <c r="E63" s="82"/>
      <c r="F63" s="155" t="s">
        <v>2910</v>
      </c>
      <c r="G63" s="83" t="s">
        <v>3378</v>
      </c>
      <c r="H63" s="86">
        <v>31.69980015744089</v>
      </c>
      <c r="I63" s="86">
        <v>53.16132506614094</v>
      </c>
      <c r="J63" s="86">
        <v>43.627770160317638</v>
      </c>
      <c r="K63" s="86"/>
      <c r="L63" s="117">
        <v>90.72</v>
      </c>
      <c r="M63" s="117">
        <v>187.50909522645858</v>
      </c>
      <c r="N63" s="87">
        <v>5266550</v>
      </c>
      <c r="O63" s="87">
        <v>298726000</v>
      </c>
      <c r="P63" s="87">
        <v>80357294.000000015</v>
      </c>
      <c r="Q63" s="87">
        <v>218368706</v>
      </c>
      <c r="R63" s="87">
        <f t="shared" si="0"/>
        <v>5266539.0217444962</v>
      </c>
      <c r="S63" s="87">
        <v>298726000</v>
      </c>
      <c r="T63" s="87">
        <f t="shared" si="1"/>
        <v>10885405.279344674</v>
      </c>
      <c r="U63" s="87"/>
      <c r="V63" s="115" t="s">
        <v>1257</v>
      </c>
      <c r="W63" s="115" t="s">
        <v>1257</v>
      </c>
      <c r="X63" s="115" t="s">
        <v>772</v>
      </c>
    </row>
    <row r="64" spans="1:24">
      <c r="A64" s="85"/>
      <c r="B64" s="85">
        <v>31</v>
      </c>
      <c r="C64" s="82">
        <v>1</v>
      </c>
      <c r="D64" s="82">
        <v>7</v>
      </c>
      <c r="E64" s="82"/>
      <c r="F64" s="155" t="s">
        <v>2911</v>
      </c>
      <c r="G64" s="83" t="s">
        <v>3378</v>
      </c>
      <c r="H64" s="86">
        <v>31.69980015744089</v>
      </c>
      <c r="I64" s="86">
        <v>53.16132506614094</v>
      </c>
      <c r="J64" s="86">
        <v>43.627770160317638</v>
      </c>
      <c r="K64" s="86"/>
      <c r="L64" s="117">
        <v>90.72</v>
      </c>
      <c r="M64" s="117">
        <v>187.50909522645858</v>
      </c>
      <c r="N64" s="87">
        <v>5266550</v>
      </c>
      <c r="O64" s="87">
        <v>298726000</v>
      </c>
      <c r="P64" s="87">
        <v>80357294.000000015</v>
      </c>
      <c r="Q64" s="87">
        <v>218368706</v>
      </c>
      <c r="R64" s="87">
        <f t="shared" si="0"/>
        <v>5266539.0217444962</v>
      </c>
      <c r="S64" s="87">
        <v>298726000</v>
      </c>
      <c r="T64" s="87">
        <f t="shared" si="1"/>
        <v>10885405.279344674</v>
      </c>
      <c r="U64" s="87"/>
      <c r="V64" s="115" t="s">
        <v>1257</v>
      </c>
      <c r="W64" s="115" t="s">
        <v>1257</v>
      </c>
      <c r="X64" s="115" t="s">
        <v>772</v>
      </c>
    </row>
    <row r="65" spans="1:24">
      <c r="A65" s="85"/>
      <c r="B65" s="85">
        <v>31</v>
      </c>
      <c r="C65" s="82">
        <v>1</v>
      </c>
      <c r="D65" s="82">
        <v>7</v>
      </c>
      <c r="E65" s="82"/>
      <c r="F65" s="155" t="s">
        <v>2912</v>
      </c>
      <c r="G65" s="83" t="s">
        <v>3378</v>
      </c>
      <c r="H65" s="86">
        <v>131.62824866962063</v>
      </c>
      <c r="I65" s="86">
        <v>220.74372963420737</v>
      </c>
      <c r="J65" s="86">
        <v>181.15719818553407</v>
      </c>
      <c r="K65" s="86"/>
      <c r="L65" s="117">
        <v>376.7</v>
      </c>
      <c r="M65" s="117">
        <v>778.6009278197414</v>
      </c>
      <c r="N65" s="87">
        <v>5266550</v>
      </c>
      <c r="O65" s="87">
        <v>1240413000</v>
      </c>
      <c r="P65" s="87">
        <v>333671097</v>
      </c>
      <c r="Q65" s="87">
        <v>906741902.99999988</v>
      </c>
      <c r="R65" s="87">
        <f t="shared" si="0"/>
        <v>5266547.5938458517</v>
      </c>
      <c r="S65" s="87">
        <v>1240413000</v>
      </c>
      <c r="T65" s="87">
        <f t="shared" si="1"/>
        <v>10885422.997014089</v>
      </c>
      <c r="U65" s="87"/>
      <c r="V65" s="115" t="s">
        <v>1257</v>
      </c>
      <c r="W65" s="115" t="s">
        <v>1257</v>
      </c>
      <c r="X65" s="115" t="s">
        <v>772</v>
      </c>
    </row>
    <row r="66" spans="1:24">
      <c r="A66" s="85"/>
      <c r="B66" s="85">
        <v>31</v>
      </c>
      <c r="C66" s="82">
        <v>1</v>
      </c>
      <c r="D66" s="82">
        <v>8</v>
      </c>
      <c r="E66" s="82"/>
      <c r="F66" s="155" t="s">
        <v>2918</v>
      </c>
      <c r="G66" s="83" t="s">
        <v>3378</v>
      </c>
      <c r="H66" s="86">
        <v>70.153977927793292</v>
      </c>
      <c r="I66" s="86">
        <v>117.64990336782536</v>
      </c>
      <c r="J66" s="86">
        <v>96.551448579001004</v>
      </c>
      <c r="K66" s="86"/>
      <c r="L66" s="117">
        <v>200.77</v>
      </c>
      <c r="M66" s="117">
        <v>414.97135194682642</v>
      </c>
      <c r="N66" s="87">
        <v>5336550</v>
      </c>
      <c r="O66" s="87">
        <v>669890000</v>
      </c>
      <c r="P66" s="87">
        <v>180200410</v>
      </c>
      <c r="Q66" s="87">
        <v>489689589.99999994</v>
      </c>
      <c r="R66" s="87">
        <f t="shared" si="0"/>
        <v>5336542.8391740592</v>
      </c>
      <c r="S66" s="87">
        <v>669890000</v>
      </c>
      <c r="T66" s="87">
        <f t="shared" si="1"/>
        <v>11030096.113434352</v>
      </c>
      <c r="U66" s="87"/>
      <c r="V66" s="115" t="s">
        <v>1257</v>
      </c>
      <c r="W66" s="115" t="s">
        <v>1257</v>
      </c>
      <c r="X66" s="115" t="s">
        <v>772</v>
      </c>
    </row>
    <row r="67" spans="1:24">
      <c r="A67" s="85"/>
      <c r="B67" s="85">
        <v>31</v>
      </c>
      <c r="C67" s="82">
        <v>1</v>
      </c>
      <c r="D67" s="82">
        <v>8</v>
      </c>
      <c r="E67" s="82"/>
      <c r="F67" s="155" t="s">
        <v>2919</v>
      </c>
      <c r="G67" s="83" t="s">
        <v>3378</v>
      </c>
      <c r="H67" s="86">
        <v>31.69980015744089</v>
      </c>
      <c r="I67" s="86">
        <v>53.16132506614094</v>
      </c>
      <c r="J67" s="86">
        <v>43.627770160317638</v>
      </c>
      <c r="K67" s="86"/>
      <c r="L67" s="117">
        <v>90.72</v>
      </c>
      <c r="M67" s="117">
        <v>187.50909522645858</v>
      </c>
      <c r="N67" s="87">
        <v>5336550</v>
      </c>
      <c r="O67" s="87">
        <v>302697000</v>
      </c>
      <c r="P67" s="87">
        <v>81425493</v>
      </c>
      <c r="Q67" s="87">
        <v>221271506.99999997</v>
      </c>
      <c r="R67" s="87">
        <f t="shared" ref="R67:R130" si="2">S67/(M67*0.3025)</f>
        <v>5336547.7469821637</v>
      </c>
      <c r="S67" s="87">
        <v>302697000</v>
      </c>
      <c r="T67" s="87">
        <f t="shared" ref="T67:T130" si="3">S67/(L67*0.3025)</f>
        <v>11030106.257378986</v>
      </c>
      <c r="U67" s="87"/>
      <c r="V67" s="115" t="s">
        <v>1257</v>
      </c>
      <c r="W67" s="115" t="s">
        <v>1257</v>
      </c>
      <c r="X67" s="115" t="s">
        <v>772</v>
      </c>
    </row>
    <row r="68" spans="1:24">
      <c r="A68" s="85"/>
      <c r="B68" s="85">
        <v>31</v>
      </c>
      <c r="C68" s="82">
        <v>1</v>
      </c>
      <c r="D68" s="82">
        <v>8</v>
      </c>
      <c r="E68" s="82"/>
      <c r="F68" s="155" t="s">
        <v>2920</v>
      </c>
      <c r="G68" s="83" t="s">
        <v>3378</v>
      </c>
      <c r="H68" s="86">
        <v>31.69980015744089</v>
      </c>
      <c r="I68" s="86">
        <v>53.16132506614094</v>
      </c>
      <c r="J68" s="86">
        <v>43.627770160317638</v>
      </c>
      <c r="K68" s="86"/>
      <c r="L68" s="117">
        <v>90.72</v>
      </c>
      <c r="M68" s="117">
        <v>187.50909522645858</v>
      </c>
      <c r="N68" s="87">
        <v>5336550</v>
      </c>
      <c r="O68" s="87">
        <v>302697000</v>
      </c>
      <c r="P68" s="87">
        <v>81425493</v>
      </c>
      <c r="Q68" s="87">
        <v>221271506.99999997</v>
      </c>
      <c r="R68" s="87">
        <f t="shared" si="2"/>
        <v>5336547.7469821637</v>
      </c>
      <c r="S68" s="87">
        <v>302697000</v>
      </c>
      <c r="T68" s="87">
        <f t="shared" si="3"/>
        <v>11030106.257378986</v>
      </c>
      <c r="U68" s="87"/>
      <c r="V68" s="115" t="s">
        <v>1257</v>
      </c>
      <c r="W68" s="115" t="s">
        <v>1257</v>
      </c>
      <c r="X68" s="115" t="s">
        <v>772</v>
      </c>
    </row>
    <row r="69" spans="1:24">
      <c r="A69" s="85"/>
      <c r="B69" s="85">
        <v>31</v>
      </c>
      <c r="C69" s="82">
        <v>1</v>
      </c>
      <c r="D69" s="82">
        <v>8</v>
      </c>
      <c r="E69" s="82"/>
      <c r="F69" s="155" t="s">
        <v>2921</v>
      </c>
      <c r="G69" s="83" t="s">
        <v>3378</v>
      </c>
      <c r="H69" s="86">
        <v>31.69980015744089</v>
      </c>
      <c r="I69" s="86">
        <v>53.16132506614094</v>
      </c>
      <c r="J69" s="86">
        <v>43.627770160317638</v>
      </c>
      <c r="K69" s="86"/>
      <c r="L69" s="117">
        <v>90.72</v>
      </c>
      <c r="M69" s="117">
        <v>187.50909522645858</v>
      </c>
      <c r="N69" s="87">
        <v>5336550</v>
      </c>
      <c r="O69" s="87">
        <v>302697000</v>
      </c>
      <c r="P69" s="87">
        <v>81425493</v>
      </c>
      <c r="Q69" s="87">
        <v>221271506.99999997</v>
      </c>
      <c r="R69" s="87">
        <f t="shared" si="2"/>
        <v>5336547.7469821637</v>
      </c>
      <c r="S69" s="87">
        <v>302697000</v>
      </c>
      <c r="T69" s="87">
        <f t="shared" si="3"/>
        <v>11030106.257378986</v>
      </c>
      <c r="U69" s="87"/>
      <c r="V69" s="115" t="s">
        <v>1257</v>
      </c>
      <c r="W69" s="115" t="s">
        <v>1257</v>
      </c>
      <c r="X69" s="115" t="s">
        <v>772</v>
      </c>
    </row>
    <row r="70" spans="1:24">
      <c r="A70" s="85"/>
      <c r="B70" s="85">
        <v>31</v>
      </c>
      <c r="C70" s="82">
        <v>1</v>
      </c>
      <c r="D70" s="82">
        <v>8</v>
      </c>
      <c r="E70" s="82"/>
      <c r="F70" s="155" t="s">
        <v>2922</v>
      </c>
      <c r="G70" s="83" t="s">
        <v>3378</v>
      </c>
      <c r="H70" s="86">
        <v>46.421058762301833</v>
      </c>
      <c r="I70" s="86">
        <v>77.849228781270114</v>
      </c>
      <c r="J70" s="86">
        <v>63.888329649451038</v>
      </c>
      <c r="K70" s="86"/>
      <c r="L70" s="117">
        <v>132.85</v>
      </c>
      <c r="M70" s="117">
        <v>274.58755843072117</v>
      </c>
      <c r="N70" s="87">
        <v>5336550</v>
      </c>
      <c r="O70" s="87">
        <v>443321000</v>
      </c>
      <c r="P70" s="87">
        <v>119253349</v>
      </c>
      <c r="Q70" s="87">
        <v>324067651</v>
      </c>
      <c r="R70" s="87">
        <f t="shared" si="2"/>
        <v>5337182.7016405137</v>
      </c>
      <c r="S70" s="87">
        <v>443321000</v>
      </c>
      <c r="T70" s="87">
        <f t="shared" si="3"/>
        <v>11031418.644652985</v>
      </c>
      <c r="U70" s="87"/>
      <c r="V70" s="115" t="s">
        <v>1257</v>
      </c>
      <c r="W70" s="115" t="s">
        <v>1257</v>
      </c>
      <c r="X70" s="115" t="s">
        <v>772</v>
      </c>
    </row>
    <row r="71" spans="1:24">
      <c r="A71" s="85"/>
      <c r="B71" s="85">
        <v>31</v>
      </c>
      <c r="C71" s="82">
        <v>1</v>
      </c>
      <c r="D71" s="82">
        <v>8</v>
      </c>
      <c r="E71" s="82"/>
      <c r="F71" s="155" t="s">
        <v>2923</v>
      </c>
      <c r="G71" s="83" t="s">
        <v>3378</v>
      </c>
      <c r="H71" s="86">
        <v>74.923623784815646</v>
      </c>
      <c r="I71" s="86">
        <v>125.64871385231416</v>
      </c>
      <c r="J71" s="86">
        <v>103.11581214478953</v>
      </c>
      <c r="K71" s="86"/>
      <c r="L71" s="117">
        <v>214.42</v>
      </c>
      <c r="M71" s="117">
        <v>443.18452599710372</v>
      </c>
      <c r="N71" s="87">
        <v>5336550</v>
      </c>
      <c r="O71" s="87">
        <v>715435000</v>
      </c>
      <c r="P71" s="87">
        <v>192452015</v>
      </c>
      <c r="Q71" s="87">
        <v>522982985</v>
      </c>
      <c r="R71" s="87">
        <f t="shared" si="2"/>
        <v>5336545.4825937338</v>
      </c>
      <c r="S71" s="87">
        <v>715435000</v>
      </c>
      <c r="T71" s="87">
        <f t="shared" si="3"/>
        <v>11030101.577116357</v>
      </c>
      <c r="U71" s="87"/>
      <c r="V71" s="115" t="s">
        <v>1257</v>
      </c>
      <c r="W71" s="115" t="s">
        <v>1257</v>
      </c>
      <c r="X71" s="115" t="s">
        <v>772</v>
      </c>
    </row>
    <row r="72" spans="1:24">
      <c r="A72" s="85"/>
      <c r="B72" s="85">
        <v>31</v>
      </c>
      <c r="C72" s="82">
        <v>1</v>
      </c>
      <c r="D72" s="82">
        <v>8</v>
      </c>
      <c r="E72" s="82"/>
      <c r="F72" s="155" t="s">
        <v>2924</v>
      </c>
      <c r="G72" s="83" t="s">
        <v>3378</v>
      </c>
      <c r="H72" s="86">
        <v>72.222571588860859</v>
      </c>
      <c r="I72" s="86">
        <v>121.11898454498093</v>
      </c>
      <c r="J72" s="86">
        <v>99.398410652954723</v>
      </c>
      <c r="K72" s="86"/>
      <c r="L72" s="117">
        <v>206.69</v>
      </c>
      <c r="M72" s="117">
        <v>427.20739519793563</v>
      </c>
      <c r="N72" s="87">
        <v>5336550</v>
      </c>
      <c r="O72" s="87">
        <v>689643000</v>
      </c>
      <c r="P72" s="87">
        <v>185513967</v>
      </c>
      <c r="Q72" s="87">
        <v>504129033</v>
      </c>
      <c r="R72" s="87">
        <f t="shared" si="2"/>
        <v>5336545.1906366032</v>
      </c>
      <c r="S72" s="87">
        <v>689643000</v>
      </c>
      <c r="T72" s="87">
        <f t="shared" si="3"/>
        <v>11030100.973670395</v>
      </c>
      <c r="U72" s="87"/>
      <c r="V72" s="115" t="s">
        <v>1257</v>
      </c>
      <c r="W72" s="115" t="s">
        <v>1257</v>
      </c>
      <c r="X72" s="115" t="s">
        <v>772</v>
      </c>
    </row>
    <row r="73" spans="1:24">
      <c r="A73" s="85"/>
      <c r="B73" s="85">
        <v>31</v>
      </c>
      <c r="C73" s="82">
        <v>1</v>
      </c>
      <c r="D73" s="82">
        <v>8</v>
      </c>
      <c r="E73" s="82"/>
      <c r="F73" s="155" t="s">
        <v>2925</v>
      </c>
      <c r="G73" s="83" t="s">
        <v>3378</v>
      </c>
      <c r="H73" s="86">
        <v>31.69980015744089</v>
      </c>
      <c r="I73" s="86">
        <v>53.16132506614094</v>
      </c>
      <c r="J73" s="86">
        <v>43.627770160317638</v>
      </c>
      <c r="K73" s="86"/>
      <c r="L73" s="117">
        <v>90.72</v>
      </c>
      <c r="M73" s="117">
        <v>187.50909522645858</v>
      </c>
      <c r="N73" s="87">
        <v>5336550</v>
      </c>
      <c r="O73" s="87">
        <v>302697000</v>
      </c>
      <c r="P73" s="87">
        <v>81425493</v>
      </c>
      <c r="Q73" s="87">
        <v>221271506.99999997</v>
      </c>
      <c r="R73" s="87">
        <f t="shared" si="2"/>
        <v>5336547.7469821637</v>
      </c>
      <c r="S73" s="87">
        <v>302697000</v>
      </c>
      <c r="T73" s="87">
        <f t="shared" si="3"/>
        <v>11030106.257378986</v>
      </c>
      <c r="U73" s="87"/>
      <c r="V73" s="115" t="s">
        <v>1257</v>
      </c>
      <c r="W73" s="115" t="s">
        <v>1257</v>
      </c>
      <c r="X73" s="115" t="s">
        <v>772</v>
      </c>
    </row>
    <row r="74" spans="1:24">
      <c r="A74" s="85"/>
      <c r="B74" s="85">
        <v>31</v>
      </c>
      <c r="C74" s="82">
        <v>1</v>
      </c>
      <c r="D74" s="82">
        <v>8</v>
      </c>
      <c r="E74" s="82"/>
      <c r="F74" s="155" t="s">
        <v>2926</v>
      </c>
      <c r="G74" s="83" t="s">
        <v>3378</v>
      </c>
      <c r="H74" s="86">
        <v>31.69980015744089</v>
      </c>
      <c r="I74" s="86">
        <v>53.16132506614094</v>
      </c>
      <c r="J74" s="86">
        <v>43.627770160317638</v>
      </c>
      <c r="K74" s="86"/>
      <c r="L74" s="117">
        <v>90.72</v>
      </c>
      <c r="M74" s="117">
        <v>187.50909522645858</v>
      </c>
      <c r="N74" s="87">
        <v>5336550</v>
      </c>
      <c r="O74" s="87">
        <v>302697000</v>
      </c>
      <c r="P74" s="87">
        <v>81425493</v>
      </c>
      <c r="Q74" s="87">
        <v>221271506.99999997</v>
      </c>
      <c r="R74" s="87">
        <f t="shared" si="2"/>
        <v>5336547.7469821637</v>
      </c>
      <c r="S74" s="87">
        <v>302697000</v>
      </c>
      <c r="T74" s="87">
        <f t="shared" si="3"/>
        <v>11030106.257378986</v>
      </c>
      <c r="U74" s="87"/>
      <c r="V74" s="115" t="s">
        <v>1257</v>
      </c>
      <c r="W74" s="115" t="s">
        <v>1257</v>
      </c>
      <c r="X74" s="115" t="s">
        <v>772</v>
      </c>
    </row>
    <row r="75" spans="1:24">
      <c r="A75" s="85"/>
      <c r="B75" s="85">
        <v>31</v>
      </c>
      <c r="C75" s="82">
        <v>1</v>
      </c>
      <c r="D75" s="82">
        <v>8</v>
      </c>
      <c r="E75" s="82"/>
      <c r="F75" s="155" t="s">
        <v>2927</v>
      </c>
      <c r="G75" s="83" t="s">
        <v>3378</v>
      </c>
      <c r="H75" s="86">
        <v>31.69980015744089</v>
      </c>
      <c r="I75" s="86">
        <v>53.16132506614094</v>
      </c>
      <c r="J75" s="86">
        <v>43.627770160317638</v>
      </c>
      <c r="K75" s="86"/>
      <c r="L75" s="117">
        <v>90.72</v>
      </c>
      <c r="M75" s="117">
        <v>187.50909522645858</v>
      </c>
      <c r="N75" s="87">
        <v>5336550</v>
      </c>
      <c r="O75" s="87">
        <v>302697000</v>
      </c>
      <c r="P75" s="87">
        <v>81425493</v>
      </c>
      <c r="Q75" s="87">
        <v>221271506.99999997</v>
      </c>
      <c r="R75" s="87">
        <f t="shared" si="2"/>
        <v>5336547.7469821637</v>
      </c>
      <c r="S75" s="87">
        <v>302697000</v>
      </c>
      <c r="T75" s="87">
        <f t="shared" si="3"/>
        <v>11030106.257378986</v>
      </c>
      <c r="U75" s="87"/>
      <c r="V75" s="115" t="s">
        <v>1257</v>
      </c>
      <c r="W75" s="115" t="s">
        <v>1257</v>
      </c>
      <c r="X75" s="115" t="s">
        <v>772</v>
      </c>
    </row>
    <row r="76" spans="1:24">
      <c r="A76" s="85"/>
      <c r="B76" s="85">
        <v>31</v>
      </c>
      <c r="C76" s="82">
        <v>1</v>
      </c>
      <c r="D76" s="82">
        <v>8</v>
      </c>
      <c r="E76" s="82"/>
      <c r="F76" s="155" t="s">
        <v>2928</v>
      </c>
      <c r="G76" s="83" t="s">
        <v>3378</v>
      </c>
      <c r="H76" s="86">
        <v>46.421058762301833</v>
      </c>
      <c r="I76" s="86">
        <v>77.849228781270114</v>
      </c>
      <c r="J76" s="86">
        <v>63.888329649451038</v>
      </c>
      <c r="K76" s="86"/>
      <c r="L76" s="117">
        <v>132.85</v>
      </c>
      <c r="M76" s="117">
        <v>274.58755843072117</v>
      </c>
      <c r="N76" s="87">
        <v>5336550</v>
      </c>
      <c r="O76" s="87">
        <v>443321000</v>
      </c>
      <c r="P76" s="87">
        <v>119253349</v>
      </c>
      <c r="Q76" s="87">
        <v>324067651</v>
      </c>
      <c r="R76" s="87">
        <f t="shared" si="2"/>
        <v>5337182.7016405137</v>
      </c>
      <c r="S76" s="87">
        <v>443321000</v>
      </c>
      <c r="T76" s="87">
        <f t="shared" si="3"/>
        <v>11031418.644652985</v>
      </c>
      <c r="U76" s="87"/>
      <c r="V76" s="115" t="s">
        <v>1257</v>
      </c>
      <c r="W76" s="115" t="s">
        <v>1257</v>
      </c>
      <c r="X76" s="115" t="s">
        <v>772</v>
      </c>
    </row>
    <row r="77" spans="1:24">
      <c r="A77" s="85"/>
      <c r="B77" s="85">
        <v>31</v>
      </c>
      <c r="C77" s="82">
        <v>1</v>
      </c>
      <c r="D77" s="82">
        <v>8</v>
      </c>
      <c r="E77" s="82"/>
      <c r="F77" s="155" t="s">
        <v>2929</v>
      </c>
      <c r="G77" s="83" t="s">
        <v>3378</v>
      </c>
      <c r="H77" s="86">
        <v>70.171449158038797</v>
      </c>
      <c r="I77" s="86">
        <v>117.67920303992972</v>
      </c>
      <c r="J77" s="86">
        <v>96.575493866787781</v>
      </c>
      <c r="K77" s="86"/>
      <c r="L77" s="117">
        <v>200.82</v>
      </c>
      <c r="M77" s="117">
        <v>415.07469690671746</v>
      </c>
      <c r="N77" s="87">
        <v>5336550</v>
      </c>
      <c r="O77" s="87">
        <v>670057000</v>
      </c>
      <c r="P77" s="87">
        <v>180245333</v>
      </c>
      <c r="Q77" s="87">
        <v>489811667</v>
      </c>
      <c r="R77" s="87">
        <f t="shared" si="2"/>
        <v>5336544.1914849449</v>
      </c>
      <c r="S77" s="87">
        <v>670057000</v>
      </c>
      <c r="T77" s="87">
        <f t="shared" si="3"/>
        <v>11030098.908524636</v>
      </c>
      <c r="U77" s="87"/>
      <c r="V77" s="115" t="s">
        <v>1257</v>
      </c>
      <c r="W77" s="115" t="s">
        <v>1257</v>
      </c>
      <c r="X77" s="115" t="s">
        <v>772</v>
      </c>
    </row>
    <row r="78" spans="1:24">
      <c r="A78" s="85"/>
      <c r="B78" s="85">
        <v>31</v>
      </c>
      <c r="C78" s="82">
        <v>1</v>
      </c>
      <c r="D78" s="82">
        <v>9</v>
      </c>
      <c r="E78" s="82"/>
      <c r="F78" s="155" t="s">
        <v>2931</v>
      </c>
      <c r="G78" s="83" t="s">
        <v>3378</v>
      </c>
      <c r="H78" s="86">
        <v>70.153977927793292</v>
      </c>
      <c r="I78" s="86">
        <v>117.64990336782536</v>
      </c>
      <c r="J78" s="86">
        <v>96.551448579001004</v>
      </c>
      <c r="K78" s="86"/>
      <c r="L78" s="117">
        <v>200.77</v>
      </c>
      <c r="M78" s="117">
        <v>414.97135194682642</v>
      </c>
      <c r="N78" s="87">
        <v>5406550</v>
      </c>
      <c r="O78" s="87">
        <v>678677000</v>
      </c>
      <c r="P78" s="87">
        <v>182564113</v>
      </c>
      <c r="Q78" s="87">
        <v>496112887</v>
      </c>
      <c r="R78" s="87">
        <f t="shared" si="2"/>
        <v>5406542.6927736392</v>
      </c>
      <c r="S78" s="87">
        <v>678677000</v>
      </c>
      <c r="T78" s="87">
        <f t="shared" si="3"/>
        <v>11174778.754687017</v>
      </c>
      <c r="U78" s="87"/>
      <c r="V78" s="115" t="s">
        <v>1257</v>
      </c>
      <c r="W78" s="115" t="s">
        <v>1257</v>
      </c>
      <c r="X78" s="115" t="s">
        <v>772</v>
      </c>
    </row>
    <row r="79" spans="1:24">
      <c r="A79" s="85"/>
      <c r="B79" s="85">
        <v>31</v>
      </c>
      <c r="C79" s="82">
        <v>1</v>
      </c>
      <c r="D79" s="82">
        <v>9</v>
      </c>
      <c r="E79" s="82"/>
      <c r="F79" s="155" t="s">
        <v>2932</v>
      </c>
      <c r="G79" s="83" t="s">
        <v>3378</v>
      </c>
      <c r="H79" s="86">
        <v>31.69980015744089</v>
      </c>
      <c r="I79" s="86">
        <v>53.16132506614094</v>
      </c>
      <c r="J79" s="86">
        <v>43.627770160317638</v>
      </c>
      <c r="K79" s="86"/>
      <c r="L79" s="117">
        <v>90.72</v>
      </c>
      <c r="M79" s="117">
        <v>187.50909522645858</v>
      </c>
      <c r="N79" s="87">
        <v>5406550</v>
      </c>
      <c r="O79" s="87">
        <v>306667000</v>
      </c>
      <c r="P79" s="87">
        <v>82493423.000000015</v>
      </c>
      <c r="Q79" s="87">
        <v>224173577</v>
      </c>
      <c r="R79" s="87">
        <f t="shared" si="2"/>
        <v>5406538.84222103</v>
      </c>
      <c r="S79" s="87">
        <v>306667000</v>
      </c>
      <c r="T79" s="87">
        <f t="shared" si="3"/>
        <v>11174770.795982918</v>
      </c>
      <c r="U79" s="87"/>
      <c r="V79" s="115" t="s">
        <v>1257</v>
      </c>
      <c r="W79" s="115" t="s">
        <v>1257</v>
      </c>
      <c r="X79" s="115" t="s">
        <v>772</v>
      </c>
    </row>
    <row r="80" spans="1:24">
      <c r="A80" s="85"/>
      <c r="B80" s="85">
        <v>31</v>
      </c>
      <c r="C80" s="82">
        <v>1</v>
      </c>
      <c r="D80" s="82">
        <v>9</v>
      </c>
      <c r="E80" s="82"/>
      <c r="F80" s="155" t="s">
        <v>2933</v>
      </c>
      <c r="G80" s="83" t="s">
        <v>3378</v>
      </c>
      <c r="H80" s="86">
        <v>31.69980015744089</v>
      </c>
      <c r="I80" s="86">
        <v>53.16132506614094</v>
      </c>
      <c r="J80" s="86">
        <v>43.627770160317638</v>
      </c>
      <c r="K80" s="86"/>
      <c r="L80" s="117">
        <v>90.72</v>
      </c>
      <c r="M80" s="117">
        <v>187.50909522645858</v>
      </c>
      <c r="N80" s="87">
        <v>5406550</v>
      </c>
      <c r="O80" s="87">
        <v>306667000</v>
      </c>
      <c r="P80" s="87">
        <v>82493423.000000015</v>
      </c>
      <c r="Q80" s="87">
        <v>224173577</v>
      </c>
      <c r="R80" s="87">
        <f t="shared" si="2"/>
        <v>5406538.84222103</v>
      </c>
      <c r="S80" s="87">
        <v>306667000</v>
      </c>
      <c r="T80" s="87">
        <f t="shared" si="3"/>
        <v>11174770.795982918</v>
      </c>
      <c r="U80" s="87"/>
      <c r="V80" s="115" t="s">
        <v>1257</v>
      </c>
      <c r="W80" s="115" t="s">
        <v>1257</v>
      </c>
      <c r="X80" s="115" t="s">
        <v>772</v>
      </c>
    </row>
    <row r="81" spans="1:24">
      <c r="A81" s="85"/>
      <c r="B81" s="85">
        <v>31</v>
      </c>
      <c r="C81" s="82">
        <v>1</v>
      </c>
      <c r="D81" s="82">
        <v>9</v>
      </c>
      <c r="E81" s="82"/>
      <c r="F81" s="155" t="s">
        <v>2934</v>
      </c>
      <c r="G81" s="83" t="s">
        <v>3378</v>
      </c>
      <c r="H81" s="86">
        <v>31.69980015744089</v>
      </c>
      <c r="I81" s="86">
        <v>53.16132506614094</v>
      </c>
      <c r="J81" s="86">
        <v>43.627770160317638</v>
      </c>
      <c r="K81" s="86"/>
      <c r="L81" s="117">
        <v>90.72</v>
      </c>
      <c r="M81" s="117">
        <v>187.50909522645858</v>
      </c>
      <c r="N81" s="87">
        <v>5406550</v>
      </c>
      <c r="O81" s="87">
        <v>306667000</v>
      </c>
      <c r="P81" s="87">
        <v>82493423.000000015</v>
      </c>
      <c r="Q81" s="87">
        <v>224173577</v>
      </c>
      <c r="R81" s="87">
        <f t="shared" si="2"/>
        <v>5406538.84222103</v>
      </c>
      <c r="S81" s="87">
        <v>306667000</v>
      </c>
      <c r="T81" s="87">
        <f t="shared" si="3"/>
        <v>11174770.795982918</v>
      </c>
      <c r="U81" s="87"/>
      <c r="V81" s="115" t="s">
        <v>1257</v>
      </c>
      <c r="W81" s="115" t="s">
        <v>1257</v>
      </c>
      <c r="X81" s="115" t="s">
        <v>772</v>
      </c>
    </row>
    <row r="82" spans="1:24">
      <c r="A82" s="85"/>
      <c r="B82" s="85">
        <v>31</v>
      </c>
      <c r="C82" s="82">
        <v>1</v>
      </c>
      <c r="D82" s="82">
        <v>9</v>
      </c>
      <c r="E82" s="82"/>
      <c r="F82" s="155" t="s">
        <v>2935</v>
      </c>
      <c r="G82" s="83" t="s">
        <v>3378</v>
      </c>
      <c r="H82" s="86">
        <v>46.421058762301833</v>
      </c>
      <c r="I82" s="86">
        <v>77.849228781270114</v>
      </c>
      <c r="J82" s="86">
        <v>63.888329649451038</v>
      </c>
      <c r="K82" s="86"/>
      <c r="L82" s="117">
        <v>132.85</v>
      </c>
      <c r="M82" s="117">
        <v>274.58755843072117</v>
      </c>
      <c r="N82" s="87">
        <v>5406550</v>
      </c>
      <c r="O82" s="87">
        <v>449136000</v>
      </c>
      <c r="P82" s="87">
        <v>120817584</v>
      </c>
      <c r="Q82" s="87">
        <v>328318415.99999994</v>
      </c>
      <c r="R82" s="87">
        <f t="shared" si="2"/>
        <v>5407190.0268293489</v>
      </c>
      <c r="S82" s="87">
        <v>449136000</v>
      </c>
      <c r="T82" s="87">
        <f t="shared" si="3"/>
        <v>11176116.728927488</v>
      </c>
      <c r="U82" s="87"/>
      <c r="V82" s="115" t="s">
        <v>1257</v>
      </c>
      <c r="W82" s="115" t="s">
        <v>1257</v>
      </c>
      <c r="X82" s="115" t="s">
        <v>772</v>
      </c>
    </row>
    <row r="83" spans="1:24">
      <c r="A83" s="85"/>
      <c r="B83" s="85">
        <v>31</v>
      </c>
      <c r="C83" s="82">
        <v>1</v>
      </c>
      <c r="D83" s="82">
        <v>9</v>
      </c>
      <c r="E83" s="82"/>
      <c r="F83" s="155" t="s">
        <v>2936</v>
      </c>
      <c r="G83" s="83" t="s">
        <v>3378</v>
      </c>
      <c r="H83" s="86">
        <v>74.923623784815646</v>
      </c>
      <c r="I83" s="86">
        <v>125.64871385231416</v>
      </c>
      <c r="J83" s="86">
        <v>103.11581214478953</v>
      </c>
      <c r="K83" s="86"/>
      <c r="L83" s="117">
        <v>214.42</v>
      </c>
      <c r="M83" s="117">
        <v>443.18452599710372</v>
      </c>
      <c r="N83" s="87">
        <v>5406550</v>
      </c>
      <c r="O83" s="87">
        <v>724820000</v>
      </c>
      <c r="P83" s="87">
        <v>194976580.00000003</v>
      </c>
      <c r="Q83" s="87">
        <v>529843420.00000006</v>
      </c>
      <c r="R83" s="87">
        <f t="shared" si="2"/>
        <v>5406549.716876572</v>
      </c>
      <c r="S83" s="87">
        <v>724820000</v>
      </c>
      <c r="T83" s="87">
        <f t="shared" si="3"/>
        <v>11174793.272799734</v>
      </c>
      <c r="U83" s="87"/>
      <c r="V83" s="115" t="s">
        <v>1257</v>
      </c>
      <c r="W83" s="115" t="s">
        <v>1257</v>
      </c>
      <c r="X83" s="115" t="s">
        <v>772</v>
      </c>
    </row>
    <row r="84" spans="1:24">
      <c r="A84" s="85"/>
      <c r="B84" s="85">
        <v>31</v>
      </c>
      <c r="C84" s="82">
        <v>1</v>
      </c>
      <c r="D84" s="82">
        <v>9</v>
      </c>
      <c r="E84" s="82"/>
      <c r="F84" s="155" t="s">
        <v>2937</v>
      </c>
      <c r="G84" s="83" t="s">
        <v>3378</v>
      </c>
      <c r="H84" s="86">
        <v>72.222571588860859</v>
      </c>
      <c r="I84" s="86">
        <v>121.11898454498093</v>
      </c>
      <c r="J84" s="86">
        <v>99.398410652954723</v>
      </c>
      <c r="K84" s="86"/>
      <c r="L84" s="117">
        <v>206.69</v>
      </c>
      <c r="M84" s="117">
        <v>427.20739519793563</v>
      </c>
      <c r="N84" s="87">
        <v>5406550</v>
      </c>
      <c r="O84" s="87">
        <v>698689000</v>
      </c>
      <c r="P84" s="87">
        <v>187947341</v>
      </c>
      <c r="Q84" s="87">
        <v>510741659</v>
      </c>
      <c r="R84" s="87">
        <f t="shared" si="2"/>
        <v>5406544.2884227028</v>
      </c>
      <c r="S84" s="87">
        <v>698689000</v>
      </c>
      <c r="T84" s="87">
        <f t="shared" si="3"/>
        <v>11174782.052732782</v>
      </c>
      <c r="U84" s="87"/>
      <c r="V84" s="115" t="s">
        <v>1257</v>
      </c>
      <c r="W84" s="115" t="s">
        <v>1257</v>
      </c>
      <c r="X84" s="115" t="s">
        <v>772</v>
      </c>
    </row>
    <row r="85" spans="1:24">
      <c r="A85" s="85"/>
      <c r="B85" s="85">
        <v>31</v>
      </c>
      <c r="C85" s="82">
        <v>1</v>
      </c>
      <c r="D85" s="82">
        <v>9</v>
      </c>
      <c r="E85" s="82"/>
      <c r="F85" s="155" t="s">
        <v>2938</v>
      </c>
      <c r="G85" s="83" t="s">
        <v>3378</v>
      </c>
      <c r="H85" s="86">
        <v>31.69980015744089</v>
      </c>
      <c r="I85" s="86">
        <v>53.16132506614094</v>
      </c>
      <c r="J85" s="86">
        <v>43.627770160317638</v>
      </c>
      <c r="K85" s="86"/>
      <c r="L85" s="117">
        <v>90.72</v>
      </c>
      <c r="M85" s="117">
        <v>187.50909522645858</v>
      </c>
      <c r="N85" s="87">
        <v>5406550</v>
      </c>
      <c r="O85" s="87">
        <v>306667000</v>
      </c>
      <c r="P85" s="87">
        <v>82493423.000000015</v>
      </c>
      <c r="Q85" s="87">
        <v>224173577</v>
      </c>
      <c r="R85" s="87">
        <f t="shared" si="2"/>
        <v>5406538.84222103</v>
      </c>
      <c r="S85" s="87">
        <v>306667000</v>
      </c>
      <c r="T85" s="87">
        <f t="shared" si="3"/>
        <v>11174770.795982918</v>
      </c>
      <c r="U85" s="87"/>
      <c r="V85" s="115" t="s">
        <v>1257</v>
      </c>
      <c r="W85" s="115" t="s">
        <v>1257</v>
      </c>
      <c r="X85" s="115" t="s">
        <v>772</v>
      </c>
    </row>
    <row r="86" spans="1:24">
      <c r="A86" s="85"/>
      <c r="B86" s="85">
        <v>31</v>
      </c>
      <c r="C86" s="82">
        <v>1</v>
      </c>
      <c r="D86" s="82">
        <v>9</v>
      </c>
      <c r="E86" s="82"/>
      <c r="F86" s="155" t="s">
        <v>2939</v>
      </c>
      <c r="G86" s="83" t="s">
        <v>3378</v>
      </c>
      <c r="H86" s="86">
        <v>31.69980015744089</v>
      </c>
      <c r="I86" s="86">
        <v>53.16132506614094</v>
      </c>
      <c r="J86" s="86">
        <v>43.627770160317638</v>
      </c>
      <c r="K86" s="86"/>
      <c r="L86" s="117">
        <v>90.72</v>
      </c>
      <c r="M86" s="117">
        <v>187.50909522645858</v>
      </c>
      <c r="N86" s="87">
        <v>5406550</v>
      </c>
      <c r="O86" s="87">
        <v>306667000</v>
      </c>
      <c r="P86" s="87">
        <v>82493423.000000015</v>
      </c>
      <c r="Q86" s="87">
        <v>224173577</v>
      </c>
      <c r="R86" s="87">
        <f t="shared" si="2"/>
        <v>5406538.84222103</v>
      </c>
      <c r="S86" s="87">
        <v>306667000</v>
      </c>
      <c r="T86" s="87">
        <f t="shared" si="3"/>
        <v>11174770.795982918</v>
      </c>
      <c r="U86" s="87"/>
      <c r="V86" s="115" t="s">
        <v>1257</v>
      </c>
      <c r="W86" s="115" t="s">
        <v>1257</v>
      </c>
      <c r="X86" s="115" t="s">
        <v>772</v>
      </c>
    </row>
    <row r="87" spans="1:24">
      <c r="A87" s="85"/>
      <c r="B87" s="85">
        <v>31</v>
      </c>
      <c r="C87" s="82">
        <v>1</v>
      </c>
      <c r="D87" s="82">
        <v>9</v>
      </c>
      <c r="E87" s="82"/>
      <c r="F87" s="155" t="s">
        <v>2940</v>
      </c>
      <c r="G87" s="83" t="s">
        <v>3378</v>
      </c>
      <c r="H87" s="86">
        <v>31.69980015744089</v>
      </c>
      <c r="I87" s="86">
        <v>53.16132506614094</v>
      </c>
      <c r="J87" s="86">
        <v>43.627770160317638</v>
      </c>
      <c r="K87" s="86"/>
      <c r="L87" s="117">
        <v>90.72</v>
      </c>
      <c r="M87" s="117">
        <v>187.50909522645858</v>
      </c>
      <c r="N87" s="87">
        <v>5406550</v>
      </c>
      <c r="O87" s="87">
        <v>306667000</v>
      </c>
      <c r="P87" s="87">
        <v>82493423.000000015</v>
      </c>
      <c r="Q87" s="87">
        <v>224173577</v>
      </c>
      <c r="R87" s="87">
        <f t="shared" si="2"/>
        <v>5406538.84222103</v>
      </c>
      <c r="S87" s="87">
        <v>306667000</v>
      </c>
      <c r="T87" s="87">
        <f t="shared" si="3"/>
        <v>11174770.795982918</v>
      </c>
      <c r="U87" s="87"/>
      <c r="V87" s="115" t="s">
        <v>1257</v>
      </c>
      <c r="W87" s="115" t="s">
        <v>1257</v>
      </c>
      <c r="X87" s="115" t="s">
        <v>772</v>
      </c>
    </row>
    <row r="88" spans="1:24">
      <c r="A88" s="85"/>
      <c r="B88" s="85">
        <v>31</v>
      </c>
      <c r="C88" s="82">
        <v>1</v>
      </c>
      <c r="D88" s="82">
        <v>9</v>
      </c>
      <c r="E88" s="82"/>
      <c r="F88" s="155" t="s">
        <v>2941</v>
      </c>
      <c r="G88" s="83" t="s">
        <v>3378</v>
      </c>
      <c r="H88" s="86">
        <v>46.421058762301833</v>
      </c>
      <c r="I88" s="86">
        <v>77.849228781270114</v>
      </c>
      <c r="J88" s="86">
        <v>63.888329649451038</v>
      </c>
      <c r="K88" s="86"/>
      <c r="L88" s="117">
        <v>132.85</v>
      </c>
      <c r="M88" s="117">
        <v>274.58755843072117</v>
      </c>
      <c r="N88" s="87">
        <v>5406550</v>
      </c>
      <c r="O88" s="87">
        <v>449136000</v>
      </c>
      <c r="P88" s="87">
        <v>120817584</v>
      </c>
      <c r="Q88" s="87">
        <v>328318415.99999994</v>
      </c>
      <c r="R88" s="87">
        <f t="shared" si="2"/>
        <v>5407190.0268293489</v>
      </c>
      <c r="S88" s="87">
        <v>449136000</v>
      </c>
      <c r="T88" s="87">
        <f t="shared" si="3"/>
        <v>11176116.728927488</v>
      </c>
      <c r="U88" s="87"/>
      <c r="V88" s="115" t="s">
        <v>1257</v>
      </c>
      <c r="W88" s="115" t="s">
        <v>1257</v>
      </c>
      <c r="X88" s="115" t="s">
        <v>772</v>
      </c>
    </row>
    <row r="89" spans="1:24">
      <c r="A89" s="85"/>
      <c r="B89" s="85">
        <v>31</v>
      </c>
      <c r="C89" s="82">
        <v>1</v>
      </c>
      <c r="D89" s="82">
        <v>9</v>
      </c>
      <c r="E89" s="82"/>
      <c r="F89" s="155" t="s">
        <v>2942</v>
      </c>
      <c r="G89" s="83" t="s">
        <v>3378</v>
      </c>
      <c r="H89" s="86">
        <v>70.171449158038797</v>
      </c>
      <c r="I89" s="86">
        <v>117.67920303992972</v>
      </c>
      <c r="J89" s="86">
        <v>96.575493866787781</v>
      </c>
      <c r="K89" s="86"/>
      <c r="L89" s="117">
        <v>200.82</v>
      </c>
      <c r="M89" s="117">
        <v>415.07469690671746</v>
      </c>
      <c r="N89" s="87">
        <v>5406550</v>
      </c>
      <c r="O89" s="87">
        <v>678846000</v>
      </c>
      <c r="P89" s="87">
        <v>182609574.00000003</v>
      </c>
      <c r="Q89" s="87">
        <v>496236426</v>
      </c>
      <c r="R89" s="87">
        <f t="shared" si="2"/>
        <v>5406542.545205541</v>
      </c>
      <c r="S89" s="87">
        <v>678846000</v>
      </c>
      <c r="T89" s="87">
        <f t="shared" si="3"/>
        <v>11174778.449678631</v>
      </c>
      <c r="U89" s="87"/>
      <c r="V89" s="115" t="s">
        <v>1257</v>
      </c>
      <c r="W89" s="115" t="s">
        <v>1257</v>
      </c>
      <c r="X89" s="115" t="s">
        <v>772</v>
      </c>
    </row>
    <row r="90" spans="1:24">
      <c r="A90" s="85"/>
      <c r="B90" s="85">
        <v>31</v>
      </c>
      <c r="C90" s="82">
        <v>1</v>
      </c>
      <c r="D90" s="82">
        <v>10</v>
      </c>
      <c r="E90" s="82"/>
      <c r="F90" s="155" t="s">
        <v>2541</v>
      </c>
      <c r="G90" s="83" t="s">
        <v>3378</v>
      </c>
      <c r="H90" s="86">
        <v>70.940183288840927</v>
      </c>
      <c r="I90" s="86">
        <v>118.96838861252132</v>
      </c>
      <c r="J90" s="86">
        <v>97.633486529405715</v>
      </c>
      <c r="K90" s="86"/>
      <c r="L90" s="117">
        <v>203.02</v>
      </c>
      <c r="M90" s="117">
        <v>419.62187514192703</v>
      </c>
      <c r="N90" s="87">
        <v>5476550</v>
      </c>
      <c r="O90" s="87">
        <v>695114000</v>
      </c>
      <c r="P90" s="87">
        <v>186985666</v>
      </c>
      <c r="Q90" s="87">
        <v>508128334</v>
      </c>
      <c r="R90" s="87">
        <f t="shared" si="2"/>
        <v>5476114.7041820651</v>
      </c>
      <c r="S90" s="87">
        <v>695114000</v>
      </c>
      <c r="T90" s="87">
        <f t="shared" si="3"/>
        <v>11318577.089257989</v>
      </c>
      <c r="U90" s="87"/>
      <c r="V90" s="115" t="s">
        <v>1257</v>
      </c>
      <c r="W90" s="115" t="s">
        <v>1257</v>
      </c>
      <c r="X90" s="115" t="s">
        <v>772</v>
      </c>
    </row>
    <row r="91" spans="1:24">
      <c r="A91" s="85"/>
      <c r="B91" s="85">
        <v>31</v>
      </c>
      <c r="C91" s="82">
        <v>1</v>
      </c>
      <c r="D91" s="82">
        <v>10</v>
      </c>
      <c r="E91" s="82"/>
      <c r="F91" s="155" t="s">
        <v>1532</v>
      </c>
      <c r="G91" s="83" t="s">
        <v>3378</v>
      </c>
      <c r="H91" s="86">
        <v>31.69980015744089</v>
      </c>
      <c r="I91" s="86">
        <v>53.16132506614094</v>
      </c>
      <c r="J91" s="86">
        <v>43.627770160317638</v>
      </c>
      <c r="K91" s="86"/>
      <c r="L91" s="117">
        <v>90.72</v>
      </c>
      <c r="M91" s="117">
        <v>187.50909522645858</v>
      </c>
      <c r="N91" s="87">
        <v>5476550</v>
      </c>
      <c r="O91" s="87">
        <v>310638000</v>
      </c>
      <c r="P91" s="87">
        <v>83561622</v>
      </c>
      <c r="Q91" s="87">
        <v>227076378</v>
      </c>
      <c r="R91" s="87">
        <f t="shared" si="2"/>
        <v>5476547.5674586976</v>
      </c>
      <c r="S91" s="87">
        <v>310638000</v>
      </c>
      <c r="T91" s="87">
        <f t="shared" si="3"/>
        <v>11319471.77401723</v>
      </c>
      <c r="U91" s="87"/>
      <c r="V91" s="115" t="s">
        <v>1257</v>
      </c>
      <c r="W91" s="115" t="s">
        <v>1257</v>
      </c>
      <c r="X91" s="115" t="s">
        <v>772</v>
      </c>
    </row>
    <row r="92" spans="1:24">
      <c r="A92" s="85"/>
      <c r="B92" s="85">
        <v>31</v>
      </c>
      <c r="C92" s="82">
        <v>1</v>
      </c>
      <c r="D92" s="82">
        <v>10</v>
      </c>
      <c r="E92" s="82"/>
      <c r="F92" s="155" t="s">
        <v>1533</v>
      </c>
      <c r="G92" s="83" t="s">
        <v>3378</v>
      </c>
      <c r="H92" s="86">
        <v>31.69980015744089</v>
      </c>
      <c r="I92" s="86">
        <v>53.16132506614094</v>
      </c>
      <c r="J92" s="86">
        <v>43.627770160317638</v>
      </c>
      <c r="K92" s="86"/>
      <c r="L92" s="117">
        <v>90.72</v>
      </c>
      <c r="M92" s="117">
        <v>187.50909522645858</v>
      </c>
      <c r="N92" s="87">
        <v>5476550</v>
      </c>
      <c r="O92" s="87">
        <v>310638000</v>
      </c>
      <c r="P92" s="87">
        <v>83561622</v>
      </c>
      <c r="Q92" s="87">
        <v>227076378</v>
      </c>
      <c r="R92" s="87">
        <f t="shared" si="2"/>
        <v>5476547.5674586976</v>
      </c>
      <c r="S92" s="87">
        <v>310638000</v>
      </c>
      <c r="T92" s="87">
        <f t="shared" si="3"/>
        <v>11319471.77401723</v>
      </c>
      <c r="U92" s="87"/>
      <c r="V92" s="115" t="s">
        <v>1257</v>
      </c>
      <c r="W92" s="115" t="s">
        <v>1257</v>
      </c>
      <c r="X92" s="115" t="s">
        <v>772</v>
      </c>
    </row>
    <row r="93" spans="1:24">
      <c r="A93" s="85"/>
      <c r="B93" s="85">
        <v>31</v>
      </c>
      <c r="C93" s="82">
        <v>1</v>
      </c>
      <c r="D93" s="82">
        <v>10</v>
      </c>
      <c r="E93" s="82"/>
      <c r="F93" s="155" t="s">
        <v>1534</v>
      </c>
      <c r="G93" s="83" t="s">
        <v>3378</v>
      </c>
      <c r="H93" s="86">
        <v>31.69980015744089</v>
      </c>
      <c r="I93" s="86">
        <v>53.16132506614094</v>
      </c>
      <c r="J93" s="86">
        <v>43.627770160317638</v>
      </c>
      <c r="K93" s="86"/>
      <c r="L93" s="117">
        <v>90.72</v>
      </c>
      <c r="M93" s="117">
        <v>187.50909522645858</v>
      </c>
      <c r="N93" s="87">
        <v>5476550</v>
      </c>
      <c r="O93" s="87">
        <v>310638000</v>
      </c>
      <c r="P93" s="87">
        <v>83561622</v>
      </c>
      <c r="Q93" s="87">
        <v>227076378</v>
      </c>
      <c r="R93" s="87">
        <f t="shared" si="2"/>
        <v>5476547.5674586976</v>
      </c>
      <c r="S93" s="87">
        <v>310638000</v>
      </c>
      <c r="T93" s="87">
        <f t="shared" si="3"/>
        <v>11319471.77401723</v>
      </c>
      <c r="U93" s="87"/>
      <c r="V93" s="115" t="s">
        <v>1257</v>
      </c>
      <c r="W93" s="115" t="s">
        <v>1257</v>
      </c>
      <c r="X93" s="115" t="s">
        <v>772</v>
      </c>
    </row>
    <row r="94" spans="1:24">
      <c r="A94" s="85"/>
      <c r="B94" s="85">
        <v>31</v>
      </c>
      <c r="C94" s="82">
        <v>1</v>
      </c>
      <c r="D94" s="82">
        <v>10</v>
      </c>
      <c r="E94" s="82"/>
      <c r="F94" s="155" t="s">
        <v>1535</v>
      </c>
      <c r="G94" s="83" t="s">
        <v>3378</v>
      </c>
      <c r="H94" s="86">
        <v>46.421058762301833</v>
      </c>
      <c r="I94" s="86">
        <v>77.849228781270114</v>
      </c>
      <c r="J94" s="86">
        <v>63.888329649451038</v>
      </c>
      <c r="K94" s="86"/>
      <c r="L94" s="117">
        <v>132.85</v>
      </c>
      <c r="M94" s="117">
        <v>274.58755843072117</v>
      </c>
      <c r="N94" s="87">
        <v>5476550</v>
      </c>
      <c r="O94" s="87">
        <v>454951000</v>
      </c>
      <c r="P94" s="87">
        <v>122381819</v>
      </c>
      <c r="Q94" s="87">
        <v>332569181</v>
      </c>
      <c r="R94" s="87">
        <f t="shared" si="2"/>
        <v>5477197.352018184</v>
      </c>
      <c r="S94" s="87">
        <v>454951000</v>
      </c>
      <c r="T94" s="87">
        <f t="shared" si="3"/>
        <v>11320814.813201992</v>
      </c>
      <c r="U94" s="87"/>
      <c r="V94" s="115" t="s">
        <v>1257</v>
      </c>
      <c r="W94" s="115" t="s">
        <v>1257</v>
      </c>
      <c r="X94" s="115" t="s">
        <v>772</v>
      </c>
    </row>
    <row r="95" spans="1:24">
      <c r="A95" s="85"/>
      <c r="B95" s="85">
        <v>31</v>
      </c>
      <c r="C95" s="82">
        <v>1</v>
      </c>
      <c r="D95" s="82">
        <v>10</v>
      </c>
      <c r="E95" s="82"/>
      <c r="F95" s="155" t="s">
        <v>1536</v>
      </c>
      <c r="G95" s="83" t="s">
        <v>3378</v>
      </c>
      <c r="H95" s="86">
        <v>74.923623784815646</v>
      </c>
      <c r="I95" s="86">
        <v>125.64871385231416</v>
      </c>
      <c r="J95" s="86">
        <v>103.11581214478953</v>
      </c>
      <c r="K95" s="86"/>
      <c r="L95" s="117">
        <v>214.42</v>
      </c>
      <c r="M95" s="117">
        <v>443.18452599710372</v>
      </c>
      <c r="N95" s="87">
        <v>5476550</v>
      </c>
      <c r="O95" s="87">
        <v>734204000</v>
      </c>
      <c r="P95" s="87">
        <v>197500876.00000003</v>
      </c>
      <c r="Q95" s="87">
        <v>536703123.99999994</v>
      </c>
      <c r="R95" s="87">
        <f t="shared" si="2"/>
        <v>5476546.491997526</v>
      </c>
      <c r="S95" s="87">
        <v>734204000</v>
      </c>
      <c r="T95" s="87">
        <f t="shared" si="3"/>
        <v>11319469.551147398</v>
      </c>
      <c r="U95" s="87"/>
      <c r="V95" s="115" t="s">
        <v>1257</v>
      </c>
      <c r="W95" s="115" t="s">
        <v>1257</v>
      </c>
      <c r="X95" s="115" t="s">
        <v>772</v>
      </c>
    </row>
    <row r="96" spans="1:24">
      <c r="A96" s="85"/>
      <c r="B96" s="85">
        <v>31</v>
      </c>
      <c r="C96" s="82">
        <v>1</v>
      </c>
      <c r="D96" s="82">
        <v>10</v>
      </c>
      <c r="E96" s="82"/>
      <c r="F96" s="155" t="s">
        <v>1537</v>
      </c>
      <c r="G96" s="83" t="s">
        <v>3378</v>
      </c>
      <c r="H96" s="86">
        <v>72.222571588860859</v>
      </c>
      <c r="I96" s="86">
        <v>121.11898454498093</v>
      </c>
      <c r="J96" s="86">
        <v>99.398410652954723</v>
      </c>
      <c r="K96" s="86"/>
      <c r="L96" s="117">
        <v>206.69</v>
      </c>
      <c r="M96" s="117">
        <v>427.20739519793563</v>
      </c>
      <c r="N96" s="87">
        <v>5476550</v>
      </c>
      <c r="O96" s="87">
        <v>707735000</v>
      </c>
      <c r="P96" s="87">
        <v>190380715.00000003</v>
      </c>
      <c r="Q96" s="87">
        <v>517354285</v>
      </c>
      <c r="R96" s="87">
        <f t="shared" si="2"/>
        <v>5476543.3862088015</v>
      </c>
      <c r="S96" s="87">
        <v>707735000</v>
      </c>
      <c r="T96" s="87">
        <f t="shared" si="3"/>
        <v>11319463.131795172</v>
      </c>
      <c r="U96" s="87"/>
      <c r="V96" s="115" t="s">
        <v>1257</v>
      </c>
      <c r="W96" s="115" t="s">
        <v>1257</v>
      </c>
      <c r="X96" s="115" t="s">
        <v>772</v>
      </c>
    </row>
    <row r="97" spans="1:24">
      <c r="A97" s="85"/>
      <c r="B97" s="85">
        <v>31</v>
      </c>
      <c r="C97" s="82">
        <v>1</v>
      </c>
      <c r="D97" s="82">
        <v>10</v>
      </c>
      <c r="E97" s="82"/>
      <c r="F97" s="155" t="s">
        <v>1538</v>
      </c>
      <c r="G97" s="83" t="s">
        <v>3378</v>
      </c>
      <c r="H97" s="86">
        <v>31.69980015744089</v>
      </c>
      <c r="I97" s="86">
        <v>53.16132506614094</v>
      </c>
      <c r="J97" s="86">
        <v>43.627770160317638</v>
      </c>
      <c r="K97" s="86"/>
      <c r="L97" s="117">
        <v>90.72</v>
      </c>
      <c r="M97" s="117">
        <v>187.50909522645858</v>
      </c>
      <c r="N97" s="87">
        <v>5476550</v>
      </c>
      <c r="O97" s="87">
        <v>310638000</v>
      </c>
      <c r="P97" s="87">
        <v>83561622</v>
      </c>
      <c r="Q97" s="87">
        <v>227076378</v>
      </c>
      <c r="R97" s="87">
        <f t="shared" si="2"/>
        <v>5476547.5674586976</v>
      </c>
      <c r="S97" s="87">
        <v>310638000</v>
      </c>
      <c r="T97" s="87">
        <f t="shared" si="3"/>
        <v>11319471.77401723</v>
      </c>
      <c r="U97" s="87"/>
      <c r="V97" s="115" t="s">
        <v>1257</v>
      </c>
      <c r="W97" s="115" t="s">
        <v>1257</v>
      </c>
      <c r="X97" s="115" t="s">
        <v>772</v>
      </c>
    </row>
    <row r="98" spans="1:24">
      <c r="A98" s="85"/>
      <c r="B98" s="85">
        <v>31</v>
      </c>
      <c r="C98" s="82">
        <v>1</v>
      </c>
      <c r="D98" s="82">
        <v>10</v>
      </c>
      <c r="E98" s="82"/>
      <c r="F98" s="155" t="s">
        <v>1539</v>
      </c>
      <c r="G98" s="83" t="s">
        <v>3378</v>
      </c>
      <c r="H98" s="86">
        <v>31.69980015744089</v>
      </c>
      <c r="I98" s="86">
        <v>53.16132506614094</v>
      </c>
      <c r="J98" s="86">
        <v>43.627770160317638</v>
      </c>
      <c r="K98" s="86"/>
      <c r="L98" s="117">
        <v>90.72</v>
      </c>
      <c r="M98" s="117">
        <v>187.50909522645858</v>
      </c>
      <c r="N98" s="87">
        <v>5476550</v>
      </c>
      <c r="O98" s="87">
        <v>310638000</v>
      </c>
      <c r="P98" s="87">
        <v>83561622</v>
      </c>
      <c r="Q98" s="87">
        <v>227076378</v>
      </c>
      <c r="R98" s="87">
        <f t="shared" si="2"/>
        <v>5476547.5674586976</v>
      </c>
      <c r="S98" s="87">
        <v>310638000</v>
      </c>
      <c r="T98" s="87">
        <f t="shared" si="3"/>
        <v>11319471.77401723</v>
      </c>
      <c r="U98" s="87"/>
      <c r="V98" s="115" t="s">
        <v>1257</v>
      </c>
      <c r="W98" s="115" t="s">
        <v>1257</v>
      </c>
      <c r="X98" s="115" t="s">
        <v>772</v>
      </c>
    </row>
    <row r="99" spans="1:24">
      <c r="A99" s="85"/>
      <c r="B99" s="85">
        <v>31</v>
      </c>
      <c r="C99" s="82">
        <v>1</v>
      </c>
      <c r="D99" s="82">
        <v>10</v>
      </c>
      <c r="E99" s="82"/>
      <c r="F99" s="155" t="s">
        <v>1540</v>
      </c>
      <c r="G99" s="83" t="s">
        <v>3378</v>
      </c>
      <c r="H99" s="86">
        <v>31.69980015744089</v>
      </c>
      <c r="I99" s="86">
        <v>53.16132506614094</v>
      </c>
      <c r="J99" s="86">
        <v>43.627770160317638</v>
      </c>
      <c r="K99" s="86"/>
      <c r="L99" s="117">
        <v>90.72</v>
      </c>
      <c r="M99" s="117">
        <v>187.50909522645858</v>
      </c>
      <c r="N99" s="87">
        <v>5476550</v>
      </c>
      <c r="O99" s="87">
        <v>310638000</v>
      </c>
      <c r="P99" s="87">
        <v>83561622</v>
      </c>
      <c r="Q99" s="87">
        <v>227076378</v>
      </c>
      <c r="R99" s="87">
        <f t="shared" si="2"/>
        <v>5476547.5674586976</v>
      </c>
      <c r="S99" s="87">
        <v>310638000</v>
      </c>
      <c r="T99" s="87">
        <f t="shared" si="3"/>
        <v>11319471.77401723</v>
      </c>
      <c r="U99" s="87"/>
      <c r="V99" s="115" t="s">
        <v>1257</v>
      </c>
      <c r="W99" s="115" t="s">
        <v>1257</v>
      </c>
      <c r="X99" s="115" t="s">
        <v>772</v>
      </c>
    </row>
    <row r="100" spans="1:24">
      <c r="A100" s="85"/>
      <c r="B100" s="85">
        <v>31</v>
      </c>
      <c r="C100" s="82">
        <v>1</v>
      </c>
      <c r="D100" s="82">
        <v>10</v>
      </c>
      <c r="E100" s="82"/>
      <c r="F100" s="155" t="s">
        <v>1541</v>
      </c>
      <c r="G100" s="83" t="s">
        <v>3378</v>
      </c>
      <c r="H100" s="86">
        <v>46.421058762301833</v>
      </c>
      <c r="I100" s="86">
        <v>77.849228781270114</v>
      </c>
      <c r="J100" s="86">
        <v>63.888329649451038</v>
      </c>
      <c r="K100" s="86"/>
      <c r="L100" s="117">
        <v>132.85</v>
      </c>
      <c r="M100" s="117">
        <v>274.58755843072117</v>
      </c>
      <c r="N100" s="87">
        <v>5476550</v>
      </c>
      <c r="O100" s="87">
        <v>454951000</v>
      </c>
      <c r="P100" s="87">
        <v>122381819</v>
      </c>
      <c r="Q100" s="87">
        <v>332569181</v>
      </c>
      <c r="R100" s="87">
        <f t="shared" si="2"/>
        <v>5477197.352018184</v>
      </c>
      <c r="S100" s="87">
        <v>454951000</v>
      </c>
      <c r="T100" s="87">
        <f t="shared" si="3"/>
        <v>11320814.813201992</v>
      </c>
      <c r="U100" s="87"/>
      <c r="V100" s="115" t="s">
        <v>1257</v>
      </c>
      <c r="W100" s="115" t="s">
        <v>1257</v>
      </c>
      <c r="X100" s="115" t="s">
        <v>772</v>
      </c>
    </row>
    <row r="101" spans="1:24">
      <c r="A101" s="85"/>
      <c r="B101" s="85">
        <v>31</v>
      </c>
      <c r="C101" s="82">
        <v>1</v>
      </c>
      <c r="D101" s="82">
        <v>10</v>
      </c>
      <c r="E101" s="82"/>
      <c r="F101" s="155" t="s">
        <v>1542</v>
      </c>
      <c r="G101" s="83" t="s">
        <v>3378</v>
      </c>
      <c r="H101" s="86">
        <v>46.393104793909032</v>
      </c>
      <c r="I101" s="86">
        <v>77.802349305903149</v>
      </c>
      <c r="J101" s="86">
        <v>63.849857188992203</v>
      </c>
      <c r="K101" s="86"/>
      <c r="L101" s="117">
        <v>132.77000000000001</v>
      </c>
      <c r="M101" s="117">
        <v>274.42220649489536</v>
      </c>
      <c r="N101" s="87">
        <v>5476550</v>
      </c>
      <c r="O101" s="87">
        <v>454623000</v>
      </c>
      <c r="P101" s="87">
        <v>122293587.00000001</v>
      </c>
      <c r="Q101" s="87">
        <v>332329413</v>
      </c>
      <c r="R101" s="87">
        <f t="shared" si="2"/>
        <v>5476546.4122203933</v>
      </c>
      <c r="S101" s="87">
        <v>454623000</v>
      </c>
      <c r="T101" s="87">
        <f t="shared" si="3"/>
        <v>11319469.386256104</v>
      </c>
      <c r="U101" s="87"/>
      <c r="V101" s="115" t="s">
        <v>1257</v>
      </c>
      <c r="W101" s="115" t="s">
        <v>1257</v>
      </c>
      <c r="X101" s="115" t="s">
        <v>772</v>
      </c>
    </row>
    <row r="102" spans="1:24">
      <c r="A102" s="85"/>
      <c r="B102" s="85">
        <v>31</v>
      </c>
      <c r="C102" s="82">
        <v>1</v>
      </c>
      <c r="D102" s="82">
        <v>11</v>
      </c>
      <c r="E102" s="82"/>
      <c r="F102" s="155" t="s">
        <v>2544</v>
      </c>
      <c r="G102" s="83" t="s">
        <v>3378</v>
      </c>
      <c r="H102" s="86">
        <v>70.153977927793292</v>
      </c>
      <c r="I102" s="86">
        <v>117.64990336782536</v>
      </c>
      <c r="J102" s="86">
        <v>96.551448579001004</v>
      </c>
      <c r="K102" s="86"/>
      <c r="L102" s="117">
        <v>200.77</v>
      </c>
      <c r="M102" s="117">
        <v>414.97135194682642</v>
      </c>
      <c r="N102" s="87">
        <v>5536550</v>
      </c>
      <c r="O102" s="87">
        <v>694996000</v>
      </c>
      <c r="P102" s="87">
        <v>186953924</v>
      </c>
      <c r="Q102" s="87">
        <v>508042076</v>
      </c>
      <c r="R102" s="87">
        <f t="shared" si="2"/>
        <v>5536544.6969720619</v>
      </c>
      <c r="S102" s="87">
        <v>694996000</v>
      </c>
      <c r="T102" s="87">
        <f t="shared" si="3"/>
        <v>11443479.792880056</v>
      </c>
      <c r="U102" s="87"/>
      <c r="V102" s="115" t="s">
        <v>1257</v>
      </c>
      <c r="W102" s="115" t="s">
        <v>1257</v>
      </c>
      <c r="X102" s="115" t="s">
        <v>772</v>
      </c>
    </row>
    <row r="103" spans="1:24">
      <c r="A103" s="85"/>
      <c r="B103" s="85">
        <v>31</v>
      </c>
      <c r="C103" s="82">
        <v>1</v>
      </c>
      <c r="D103" s="82">
        <v>11</v>
      </c>
      <c r="E103" s="82"/>
      <c r="F103" s="155" t="s">
        <v>1555</v>
      </c>
      <c r="G103" s="83" t="s">
        <v>3378</v>
      </c>
      <c r="H103" s="86">
        <v>31.69980015744089</v>
      </c>
      <c r="I103" s="86">
        <v>53.16132506614094</v>
      </c>
      <c r="J103" s="86">
        <v>43.627770160317638</v>
      </c>
      <c r="K103" s="86"/>
      <c r="L103" s="117">
        <v>90.72</v>
      </c>
      <c r="M103" s="117">
        <v>187.50909522645858</v>
      </c>
      <c r="N103" s="87">
        <v>5536550</v>
      </c>
      <c r="O103" s="87">
        <v>314041000</v>
      </c>
      <c r="P103" s="87">
        <v>84477029.000000015</v>
      </c>
      <c r="Q103" s="87">
        <v>229563971</v>
      </c>
      <c r="R103" s="87">
        <f t="shared" si="2"/>
        <v>5536542.4533775551</v>
      </c>
      <c r="S103" s="87">
        <v>314041000</v>
      </c>
      <c r="T103" s="87">
        <f t="shared" si="3"/>
        <v>11443475.155596368</v>
      </c>
      <c r="U103" s="87"/>
      <c r="V103" s="115" t="s">
        <v>1257</v>
      </c>
      <c r="W103" s="115" t="s">
        <v>1257</v>
      </c>
      <c r="X103" s="115" t="s">
        <v>772</v>
      </c>
    </row>
    <row r="104" spans="1:24">
      <c r="A104" s="85"/>
      <c r="B104" s="85">
        <v>31</v>
      </c>
      <c r="C104" s="82">
        <v>1</v>
      </c>
      <c r="D104" s="82">
        <v>11</v>
      </c>
      <c r="E104" s="82"/>
      <c r="F104" s="155" t="s">
        <v>1556</v>
      </c>
      <c r="G104" s="83" t="s">
        <v>3378</v>
      </c>
      <c r="H104" s="86">
        <v>31.69980015744089</v>
      </c>
      <c r="I104" s="86">
        <v>53.16132506614094</v>
      </c>
      <c r="J104" s="86">
        <v>43.627770160317638</v>
      </c>
      <c r="K104" s="86"/>
      <c r="L104" s="117">
        <v>90.72</v>
      </c>
      <c r="M104" s="117">
        <v>187.50909522645858</v>
      </c>
      <c r="N104" s="87">
        <v>5536550</v>
      </c>
      <c r="O104" s="87">
        <v>314041000</v>
      </c>
      <c r="P104" s="87">
        <v>84477029.000000015</v>
      </c>
      <c r="Q104" s="87">
        <v>229563971</v>
      </c>
      <c r="R104" s="87">
        <f t="shared" si="2"/>
        <v>5536542.4533775551</v>
      </c>
      <c r="S104" s="87">
        <v>314041000</v>
      </c>
      <c r="T104" s="87">
        <f t="shared" si="3"/>
        <v>11443475.155596368</v>
      </c>
      <c r="U104" s="87"/>
      <c r="V104" s="115" t="s">
        <v>1257</v>
      </c>
      <c r="W104" s="115" t="s">
        <v>1257</v>
      </c>
      <c r="X104" s="115" t="s">
        <v>772</v>
      </c>
    </row>
    <row r="105" spans="1:24">
      <c r="A105" s="85"/>
      <c r="B105" s="85">
        <v>31</v>
      </c>
      <c r="C105" s="82">
        <v>1</v>
      </c>
      <c r="D105" s="82">
        <v>11</v>
      </c>
      <c r="E105" s="82"/>
      <c r="F105" s="155" t="s">
        <v>1557</v>
      </c>
      <c r="G105" s="83" t="s">
        <v>3378</v>
      </c>
      <c r="H105" s="86">
        <v>160.10285972374163</v>
      </c>
      <c r="I105" s="86">
        <v>268.49633522988444</v>
      </c>
      <c r="J105" s="86">
        <v>220.34620822041379</v>
      </c>
      <c r="K105" s="86"/>
      <c r="L105" s="117">
        <v>458.19</v>
      </c>
      <c r="M105" s="117">
        <v>947.03254345029814</v>
      </c>
      <c r="N105" s="87">
        <v>5536550</v>
      </c>
      <c r="O105" s="87">
        <v>1586040000</v>
      </c>
      <c r="P105" s="87">
        <v>426644760</v>
      </c>
      <c r="Q105" s="87">
        <v>1159395240</v>
      </c>
      <c r="R105" s="87">
        <f t="shared" si="2"/>
        <v>5536354.0295188352</v>
      </c>
      <c r="S105" s="87">
        <v>1586040000</v>
      </c>
      <c r="T105" s="87">
        <f t="shared" si="3"/>
        <v>11443085.702473927</v>
      </c>
      <c r="U105" s="87"/>
      <c r="V105" s="115" t="s">
        <v>1257</v>
      </c>
      <c r="W105" s="115" t="s">
        <v>1257</v>
      </c>
      <c r="X105" s="115" t="s">
        <v>772</v>
      </c>
    </row>
    <row r="106" spans="1:24">
      <c r="A106" s="85"/>
      <c r="B106" s="85">
        <v>31</v>
      </c>
      <c r="C106" s="82">
        <v>1</v>
      </c>
      <c r="D106" s="82">
        <v>11</v>
      </c>
      <c r="E106" s="82"/>
      <c r="F106" s="155" t="s">
        <v>1558</v>
      </c>
      <c r="G106" s="83" t="s">
        <v>3378</v>
      </c>
      <c r="H106" s="86">
        <v>72.222571588860859</v>
      </c>
      <c r="I106" s="86">
        <v>121.11898454498093</v>
      </c>
      <c r="J106" s="86">
        <v>99.398410652954723</v>
      </c>
      <c r="K106" s="86"/>
      <c r="L106" s="117">
        <v>206.69</v>
      </c>
      <c r="M106" s="117">
        <v>427.20739519793563</v>
      </c>
      <c r="N106" s="87">
        <v>5536550</v>
      </c>
      <c r="O106" s="87">
        <v>715489000</v>
      </c>
      <c r="P106" s="87">
        <v>192466541.00000003</v>
      </c>
      <c r="Q106" s="87">
        <v>523022459</v>
      </c>
      <c r="R106" s="87">
        <f t="shared" si="2"/>
        <v>5536544.8237760589</v>
      </c>
      <c r="S106" s="87">
        <v>715489000</v>
      </c>
      <c r="T106" s="87">
        <f t="shared" si="3"/>
        <v>11443480.054971132</v>
      </c>
      <c r="U106" s="87"/>
      <c r="V106" s="115" t="s">
        <v>1257</v>
      </c>
      <c r="W106" s="115" t="s">
        <v>1257</v>
      </c>
      <c r="X106" s="115" t="s">
        <v>772</v>
      </c>
    </row>
    <row r="107" spans="1:24">
      <c r="A107" s="85"/>
      <c r="B107" s="85">
        <v>31</v>
      </c>
      <c r="C107" s="82">
        <v>1</v>
      </c>
      <c r="D107" s="82">
        <v>11</v>
      </c>
      <c r="E107" s="82"/>
      <c r="F107" s="155" t="s">
        <v>1559</v>
      </c>
      <c r="G107" s="83" t="s">
        <v>3378</v>
      </c>
      <c r="H107" s="86">
        <v>31.69980015744089</v>
      </c>
      <c r="I107" s="86">
        <v>53.16132506614094</v>
      </c>
      <c r="J107" s="86">
        <v>43.627770160317638</v>
      </c>
      <c r="K107" s="86"/>
      <c r="L107" s="117">
        <v>90.72</v>
      </c>
      <c r="M107" s="117">
        <v>187.50909522645858</v>
      </c>
      <c r="N107" s="87">
        <v>5536550</v>
      </c>
      <c r="O107" s="87">
        <v>314041000</v>
      </c>
      <c r="P107" s="87">
        <v>84477029.000000015</v>
      </c>
      <c r="Q107" s="87">
        <v>229563971</v>
      </c>
      <c r="R107" s="87">
        <f t="shared" si="2"/>
        <v>5536542.4533775551</v>
      </c>
      <c r="S107" s="87">
        <v>314041000</v>
      </c>
      <c r="T107" s="87">
        <f t="shared" si="3"/>
        <v>11443475.155596368</v>
      </c>
      <c r="U107" s="87"/>
      <c r="V107" s="115" t="s">
        <v>1257</v>
      </c>
      <c r="W107" s="115" t="s">
        <v>1257</v>
      </c>
      <c r="X107" s="115" t="s">
        <v>772</v>
      </c>
    </row>
    <row r="108" spans="1:24">
      <c r="A108" s="85"/>
      <c r="B108" s="85">
        <v>31</v>
      </c>
      <c r="C108" s="82">
        <v>1</v>
      </c>
      <c r="D108" s="82">
        <v>11</v>
      </c>
      <c r="E108" s="82"/>
      <c r="F108" s="155" t="s">
        <v>1560</v>
      </c>
      <c r="G108" s="83" t="s">
        <v>3378</v>
      </c>
      <c r="H108" s="86">
        <v>31.69980015744089</v>
      </c>
      <c r="I108" s="86">
        <v>53.16132506614094</v>
      </c>
      <c r="J108" s="86">
        <v>43.627770160317638</v>
      </c>
      <c r="K108" s="86"/>
      <c r="L108" s="117">
        <v>90.72</v>
      </c>
      <c r="M108" s="117">
        <v>187.50909522645858</v>
      </c>
      <c r="N108" s="87">
        <v>5536550</v>
      </c>
      <c r="O108" s="87">
        <v>314041000</v>
      </c>
      <c r="P108" s="87">
        <v>84477029.000000015</v>
      </c>
      <c r="Q108" s="87">
        <v>229563971</v>
      </c>
      <c r="R108" s="87">
        <f t="shared" si="2"/>
        <v>5536542.4533775551</v>
      </c>
      <c r="S108" s="87">
        <v>314041000</v>
      </c>
      <c r="T108" s="87">
        <f t="shared" si="3"/>
        <v>11443475.155596368</v>
      </c>
      <c r="U108" s="87"/>
      <c r="V108" s="115" t="s">
        <v>1257</v>
      </c>
      <c r="W108" s="115" t="s">
        <v>1257</v>
      </c>
      <c r="X108" s="115" t="s">
        <v>772</v>
      </c>
    </row>
    <row r="109" spans="1:24">
      <c r="A109" s="85"/>
      <c r="B109" s="85">
        <v>31</v>
      </c>
      <c r="C109" s="82">
        <v>1</v>
      </c>
      <c r="D109" s="82">
        <v>11</v>
      </c>
      <c r="E109" s="82"/>
      <c r="F109" s="155" t="s">
        <v>1561</v>
      </c>
      <c r="G109" s="83" t="s">
        <v>3378</v>
      </c>
      <c r="H109" s="86">
        <v>155.4065930337504</v>
      </c>
      <c r="I109" s="86">
        <v>260.62058336823395</v>
      </c>
      <c r="J109" s="86">
        <v>213.88283486332966</v>
      </c>
      <c r="K109" s="86"/>
      <c r="L109" s="117">
        <v>444.75</v>
      </c>
      <c r="M109" s="117">
        <v>919.25341823156361</v>
      </c>
      <c r="N109" s="87">
        <v>5536550</v>
      </c>
      <c r="O109" s="87">
        <v>1539626000</v>
      </c>
      <c r="P109" s="87">
        <v>414159394</v>
      </c>
      <c r="Q109" s="87">
        <v>1125466606</v>
      </c>
      <c r="R109" s="87">
        <f t="shared" si="2"/>
        <v>5536746.0444847848</v>
      </c>
      <c r="S109" s="87">
        <v>1539626000</v>
      </c>
      <c r="T109" s="87">
        <f t="shared" si="3"/>
        <v>11443895.957892584</v>
      </c>
      <c r="U109" s="87"/>
      <c r="V109" s="115" t="s">
        <v>1257</v>
      </c>
      <c r="W109" s="115" t="s">
        <v>1257</v>
      </c>
      <c r="X109" s="115" t="s">
        <v>772</v>
      </c>
    </row>
    <row r="110" spans="1:24">
      <c r="A110" s="85"/>
      <c r="B110" s="85">
        <v>31</v>
      </c>
      <c r="C110" s="82">
        <v>1</v>
      </c>
      <c r="D110" s="82">
        <v>13</v>
      </c>
      <c r="E110" s="82"/>
      <c r="F110" s="155" t="s">
        <v>2549</v>
      </c>
      <c r="G110" s="83" t="s">
        <v>3378</v>
      </c>
      <c r="H110" s="86">
        <v>79.392764481615359</v>
      </c>
      <c r="I110" s="86">
        <v>133.14356997660806</v>
      </c>
      <c r="J110" s="86">
        <v>109.26659676064561</v>
      </c>
      <c r="K110" s="86"/>
      <c r="L110" s="117">
        <v>227.21</v>
      </c>
      <c r="M110" s="117">
        <v>469.62016673725373</v>
      </c>
      <c r="N110" s="87">
        <v>5656550</v>
      </c>
      <c r="O110" s="87">
        <v>803570000</v>
      </c>
      <c r="P110" s="87">
        <v>216160330.00000003</v>
      </c>
      <c r="Q110" s="87">
        <v>587409670</v>
      </c>
      <c r="R110" s="87">
        <f t="shared" si="2"/>
        <v>5656549.5696703186</v>
      </c>
      <c r="S110" s="87">
        <v>803570000</v>
      </c>
      <c r="T110" s="87">
        <f t="shared" si="3"/>
        <v>11691517.767994875</v>
      </c>
      <c r="U110" s="87"/>
      <c r="V110" s="115" t="s">
        <v>1257</v>
      </c>
      <c r="W110" s="115" t="s">
        <v>1257</v>
      </c>
      <c r="X110" s="115" t="s">
        <v>772</v>
      </c>
    </row>
    <row r="111" spans="1:24">
      <c r="A111" s="85"/>
      <c r="B111" s="85">
        <v>31</v>
      </c>
      <c r="C111" s="82">
        <v>1</v>
      </c>
      <c r="D111" s="82">
        <v>13</v>
      </c>
      <c r="E111" s="82"/>
      <c r="F111" s="155" t="s">
        <v>1601</v>
      </c>
      <c r="G111" s="83" t="s">
        <v>3378</v>
      </c>
      <c r="H111" s="86">
        <v>33.363061276812793</v>
      </c>
      <c r="I111" s="86">
        <v>55.950653850475497</v>
      </c>
      <c r="J111" s="86">
        <v>45.916881557618247</v>
      </c>
      <c r="K111" s="86"/>
      <c r="L111" s="117">
        <v>95.48</v>
      </c>
      <c r="M111" s="117">
        <v>197.34753540809373</v>
      </c>
      <c r="N111" s="87">
        <v>5656550</v>
      </c>
      <c r="O111" s="87">
        <v>337626000</v>
      </c>
      <c r="P111" s="87">
        <v>90821394</v>
      </c>
      <c r="Q111" s="87">
        <v>246804606</v>
      </c>
      <c r="R111" s="87">
        <f t="shared" si="2"/>
        <v>5655601.4543401683</v>
      </c>
      <c r="S111" s="87">
        <v>337626000</v>
      </c>
      <c r="T111" s="87">
        <f t="shared" si="3"/>
        <v>11689558.109179543</v>
      </c>
      <c r="U111" s="87"/>
      <c r="V111" s="115" t="s">
        <v>1257</v>
      </c>
      <c r="W111" s="115" t="s">
        <v>1257</v>
      </c>
      <c r="X111" s="115" t="s">
        <v>772</v>
      </c>
    </row>
    <row r="112" spans="1:24">
      <c r="A112" s="85"/>
      <c r="B112" s="85">
        <v>31</v>
      </c>
      <c r="C112" s="82">
        <v>1</v>
      </c>
      <c r="D112" s="82">
        <v>13</v>
      </c>
      <c r="E112" s="82"/>
      <c r="F112" s="155" t="s">
        <v>1602</v>
      </c>
      <c r="G112" s="83" t="s">
        <v>3378</v>
      </c>
      <c r="H112" s="86">
        <v>33.363061276812793</v>
      </c>
      <c r="I112" s="86">
        <v>55.950653850475497</v>
      </c>
      <c r="J112" s="86">
        <v>45.916881557618247</v>
      </c>
      <c r="K112" s="86"/>
      <c r="L112" s="117">
        <v>95.48</v>
      </c>
      <c r="M112" s="117">
        <v>197.34753540809373</v>
      </c>
      <c r="N112" s="87">
        <v>5656550</v>
      </c>
      <c r="O112" s="87">
        <v>337626000</v>
      </c>
      <c r="P112" s="87">
        <v>90821394</v>
      </c>
      <c r="Q112" s="87">
        <v>246804606</v>
      </c>
      <c r="R112" s="87">
        <f t="shared" si="2"/>
        <v>5655601.4543401683</v>
      </c>
      <c r="S112" s="87">
        <v>337626000</v>
      </c>
      <c r="T112" s="87">
        <f t="shared" si="3"/>
        <v>11689558.109179543</v>
      </c>
      <c r="U112" s="87"/>
      <c r="V112" s="115" t="s">
        <v>1257</v>
      </c>
      <c r="W112" s="115" t="s">
        <v>1257</v>
      </c>
      <c r="X112" s="115" t="s">
        <v>772</v>
      </c>
    </row>
    <row r="113" spans="1:24">
      <c r="A113" s="85"/>
      <c r="B113" s="85">
        <v>31</v>
      </c>
      <c r="C113" s="82">
        <v>1</v>
      </c>
      <c r="D113" s="82">
        <v>13</v>
      </c>
      <c r="E113" s="82"/>
      <c r="F113" s="155" t="s">
        <v>1603</v>
      </c>
      <c r="G113" s="83" t="s">
        <v>3378</v>
      </c>
      <c r="H113" s="86">
        <v>33.363061276812793</v>
      </c>
      <c r="I113" s="86">
        <v>55.950653850475497</v>
      </c>
      <c r="J113" s="86">
        <v>45.916881557618247</v>
      </c>
      <c r="K113" s="86"/>
      <c r="L113" s="117">
        <v>95.48</v>
      </c>
      <c r="M113" s="117">
        <v>197.34753540809373</v>
      </c>
      <c r="N113" s="87">
        <v>5656550</v>
      </c>
      <c r="O113" s="87">
        <v>337626000</v>
      </c>
      <c r="P113" s="87">
        <v>90821394</v>
      </c>
      <c r="Q113" s="87">
        <v>246804606</v>
      </c>
      <c r="R113" s="87">
        <f t="shared" si="2"/>
        <v>5655601.4543401683</v>
      </c>
      <c r="S113" s="87">
        <v>337626000</v>
      </c>
      <c r="T113" s="87">
        <f t="shared" si="3"/>
        <v>11689558.109179543</v>
      </c>
      <c r="U113" s="87"/>
      <c r="V113" s="115" t="s">
        <v>1257</v>
      </c>
      <c r="W113" s="115" t="s">
        <v>1257</v>
      </c>
      <c r="X113" s="115" t="s">
        <v>772</v>
      </c>
    </row>
    <row r="114" spans="1:24">
      <c r="A114" s="85"/>
      <c r="B114" s="85">
        <v>31</v>
      </c>
      <c r="C114" s="82">
        <v>1</v>
      </c>
      <c r="D114" s="82">
        <v>13</v>
      </c>
      <c r="E114" s="82"/>
      <c r="F114" s="155" t="s">
        <v>1604</v>
      </c>
      <c r="G114" s="83" t="s">
        <v>3378</v>
      </c>
      <c r="H114" s="86">
        <v>51.372405413877424</v>
      </c>
      <c r="I114" s="86">
        <v>86.152755855644202</v>
      </c>
      <c r="J114" s="86">
        <v>70.702764208221993</v>
      </c>
      <c r="K114" s="86"/>
      <c r="L114" s="117">
        <v>147.02000000000001</v>
      </c>
      <c r="M114" s="117">
        <v>303.87552006386625</v>
      </c>
      <c r="N114" s="87">
        <v>5656550</v>
      </c>
      <c r="O114" s="87">
        <v>519963000</v>
      </c>
      <c r="P114" s="87">
        <v>139870047.00000003</v>
      </c>
      <c r="Q114" s="87">
        <v>380092953</v>
      </c>
      <c r="R114" s="87">
        <f t="shared" si="2"/>
        <v>5656546.305710841</v>
      </c>
      <c r="S114" s="87">
        <v>519963000</v>
      </c>
      <c r="T114" s="87">
        <f t="shared" si="3"/>
        <v>11691511.021719651</v>
      </c>
      <c r="U114" s="87"/>
      <c r="V114" s="115" t="s">
        <v>1257</v>
      </c>
      <c r="W114" s="115" t="s">
        <v>1257</v>
      </c>
      <c r="X114" s="115" t="s">
        <v>772</v>
      </c>
    </row>
    <row r="115" spans="1:24">
      <c r="A115" s="85"/>
      <c r="B115" s="85">
        <v>31</v>
      </c>
      <c r="C115" s="82">
        <v>1</v>
      </c>
      <c r="D115" s="82">
        <v>13</v>
      </c>
      <c r="E115" s="82"/>
      <c r="F115" s="155" t="s">
        <v>1605</v>
      </c>
      <c r="G115" s="83" t="s">
        <v>3378</v>
      </c>
      <c r="H115" s="86">
        <v>78.617041858715012</v>
      </c>
      <c r="I115" s="86">
        <v>131.84266453517475</v>
      </c>
      <c r="J115" s="86">
        <v>108.19898598291299</v>
      </c>
      <c r="K115" s="86"/>
      <c r="L115" s="117">
        <v>224.99</v>
      </c>
      <c r="M115" s="117">
        <v>465.03165051808776</v>
      </c>
      <c r="N115" s="87">
        <v>5656550</v>
      </c>
      <c r="O115" s="87">
        <v>795718000</v>
      </c>
      <c r="P115" s="87">
        <v>214048142.00000003</v>
      </c>
      <c r="Q115" s="87">
        <v>581669858</v>
      </c>
      <c r="R115" s="87">
        <f t="shared" si="2"/>
        <v>5656545.5799452374</v>
      </c>
      <c r="S115" s="87">
        <v>795718000</v>
      </c>
      <c r="T115" s="87">
        <f t="shared" si="3"/>
        <v>11691509.521635303</v>
      </c>
      <c r="U115" s="87"/>
      <c r="V115" s="115" t="s">
        <v>1257</v>
      </c>
      <c r="W115" s="115" t="s">
        <v>1257</v>
      </c>
      <c r="X115" s="115" t="s">
        <v>772</v>
      </c>
    </row>
    <row r="116" spans="1:24">
      <c r="A116" s="85"/>
      <c r="B116" s="85">
        <v>31</v>
      </c>
      <c r="C116" s="82">
        <v>1</v>
      </c>
      <c r="D116" s="82">
        <v>13</v>
      </c>
      <c r="E116" s="82"/>
      <c r="F116" s="155" t="s">
        <v>1606</v>
      </c>
      <c r="G116" s="83" t="s">
        <v>3378</v>
      </c>
      <c r="H116" s="86">
        <v>72.222571588860859</v>
      </c>
      <c r="I116" s="86">
        <v>121.11898454498093</v>
      </c>
      <c r="J116" s="86">
        <v>99.398410652954723</v>
      </c>
      <c r="K116" s="86"/>
      <c r="L116" s="117">
        <v>206.69</v>
      </c>
      <c r="M116" s="117">
        <v>427.20739519793563</v>
      </c>
      <c r="N116" s="87">
        <v>5656550</v>
      </c>
      <c r="O116" s="87">
        <v>730997000</v>
      </c>
      <c r="P116" s="87">
        <v>196638193</v>
      </c>
      <c r="Q116" s="87">
        <v>534358807</v>
      </c>
      <c r="R116" s="87">
        <f t="shared" si="2"/>
        <v>5656547.6989105744</v>
      </c>
      <c r="S116" s="87">
        <v>730997000</v>
      </c>
      <c r="T116" s="87">
        <f t="shared" si="3"/>
        <v>11691513.901323058</v>
      </c>
      <c r="U116" s="87"/>
      <c r="V116" s="115" t="s">
        <v>1257</v>
      </c>
      <c r="W116" s="115" t="s">
        <v>1257</v>
      </c>
      <c r="X116" s="115" t="s">
        <v>772</v>
      </c>
    </row>
    <row r="117" spans="1:24">
      <c r="A117" s="85"/>
      <c r="B117" s="85">
        <v>31</v>
      </c>
      <c r="C117" s="82">
        <v>1</v>
      </c>
      <c r="D117" s="82">
        <v>13</v>
      </c>
      <c r="E117" s="82"/>
      <c r="F117" s="155" t="s">
        <v>1607</v>
      </c>
      <c r="G117" s="83" t="s">
        <v>3378</v>
      </c>
      <c r="H117" s="86">
        <v>31.69980015744089</v>
      </c>
      <c r="I117" s="86">
        <v>53.16132506614094</v>
      </c>
      <c r="J117" s="86">
        <v>43.627770160317638</v>
      </c>
      <c r="K117" s="86"/>
      <c r="L117" s="117">
        <v>90.72</v>
      </c>
      <c r="M117" s="117">
        <v>187.50909522645858</v>
      </c>
      <c r="N117" s="87">
        <v>5656550</v>
      </c>
      <c r="O117" s="87">
        <v>320848000</v>
      </c>
      <c r="P117" s="87">
        <v>86308112.000000015</v>
      </c>
      <c r="Q117" s="87">
        <v>234539888</v>
      </c>
      <c r="R117" s="87">
        <f t="shared" si="2"/>
        <v>5656549.8552140696</v>
      </c>
      <c r="S117" s="87">
        <v>320848000</v>
      </c>
      <c r="T117" s="87">
        <f t="shared" si="3"/>
        <v>11691518.358185025</v>
      </c>
      <c r="U117" s="87"/>
      <c r="V117" s="115" t="s">
        <v>1257</v>
      </c>
      <c r="W117" s="115" t="s">
        <v>1257</v>
      </c>
      <c r="X117" s="115" t="s">
        <v>772</v>
      </c>
    </row>
    <row r="118" spans="1:24">
      <c r="A118" s="85"/>
      <c r="B118" s="85">
        <v>31</v>
      </c>
      <c r="C118" s="82">
        <v>1</v>
      </c>
      <c r="D118" s="82">
        <v>13</v>
      </c>
      <c r="E118" s="82"/>
      <c r="F118" s="155" t="s">
        <v>1608</v>
      </c>
      <c r="G118" s="83" t="s">
        <v>3378</v>
      </c>
      <c r="H118" s="86">
        <v>37.360478756983909</v>
      </c>
      <c r="I118" s="86">
        <v>62.654418827951822</v>
      </c>
      <c r="J118" s="86">
        <v>51.4184434032315</v>
      </c>
      <c r="K118" s="86"/>
      <c r="L118" s="117">
        <v>106.92</v>
      </c>
      <c r="M118" s="117">
        <v>220.99286223118332</v>
      </c>
      <c r="N118" s="87">
        <v>5656550</v>
      </c>
      <c r="O118" s="87">
        <v>378142000</v>
      </c>
      <c r="P118" s="87">
        <v>101720198</v>
      </c>
      <c r="Q118" s="87">
        <v>276421801.99999994</v>
      </c>
      <c r="R118" s="87">
        <f t="shared" si="2"/>
        <v>5656545.5812749667</v>
      </c>
      <c r="S118" s="87">
        <v>378142000</v>
      </c>
      <c r="T118" s="87">
        <f t="shared" si="3"/>
        <v>11691509.524383722</v>
      </c>
      <c r="U118" s="87"/>
      <c r="V118" s="115" t="s">
        <v>1257</v>
      </c>
      <c r="W118" s="115" t="s">
        <v>1257</v>
      </c>
      <c r="X118" s="115" t="s">
        <v>772</v>
      </c>
    </row>
    <row r="119" spans="1:24">
      <c r="A119" s="85"/>
      <c r="B119" s="85">
        <v>31</v>
      </c>
      <c r="C119" s="82">
        <v>1</v>
      </c>
      <c r="D119" s="82">
        <v>14</v>
      </c>
      <c r="E119" s="82"/>
      <c r="F119" s="155" t="s">
        <v>2552</v>
      </c>
      <c r="G119" s="83" t="s">
        <v>3378</v>
      </c>
      <c r="H119" s="86">
        <v>79.392764481615359</v>
      </c>
      <c r="I119" s="86">
        <v>133.14356997660806</v>
      </c>
      <c r="J119" s="86">
        <v>109.26659676064561</v>
      </c>
      <c r="K119" s="86"/>
      <c r="L119" s="117">
        <v>227.21</v>
      </c>
      <c r="M119" s="117">
        <v>469.62016673725373</v>
      </c>
      <c r="N119" s="87">
        <v>5716550</v>
      </c>
      <c r="O119" s="87">
        <v>812093000</v>
      </c>
      <c r="P119" s="87">
        <v>218453017.00000003</v>
      </c>
      <c r="Q119" s="87">
        <v>593639983</v>
      </c>
      <c r="R119" s="87">
        <f t="shared" si="2"/>
        <v>5716545.3036851529</v>
      </c>
      <c r="S119" s="87">
        <v>812093000</v>
      </c>
      <c r="T119" s="87">
        <f t="shared" si="3"/>
        <v>11815522.902502909</v>
      </c>
      <c r="U119" s="87"/>
      <c r="V119" s="115" t="s">
        <v>1257</v>
      </c>
      <c r="W119" s="115" t="s">
        <v>1257</v>
      </c>
      <c r="X119" s="115" t="s">
        <v>772</v>
      </c>
    </row>
    <row r="120" spans="1:24">
      <c r="A120" s="85"/>
      <c r="B120" s="85">
        <v>31</v>
      </c>
      <c r="C120" s="82">
        <v>1</v>
      </c>
      <c r="D120" s="82">
        <v>14</v>
      </c>
      <c r="E120" s="82"/>
      <c r="F120" s="155" t="s">
        <v>1624</v>
      </c>
      <c r="G120" s="83" t="s">
        <v>3378</v>
      </c>
      <c r="H120" s="86">
        <v>33.363061276812793</v>
      </c>
      <c r="I120" s="86">
        <v>55.950653850475497</v>
      </c>
      <c r="J120" s="86">
        <v>45.916881557618247</v>
      </c>
      <c r="K120" s="86"/>
      <c r="L120" s="117">
        <v>95.48</v>
      </c>
      <c r="M120" s="117">
        <v>197.34753540809373</v>
      </c>
      <c r="N120" s="87">
        <v>5716550</v>
      </c>
      <c r="O120" s="87">
        <v>341207000</v>
      </c>
      <c r="P120" s="87">
        <v>91784683</v>
      </c>
      <c r="Q120" s="87">
        <v>249422316.99999997</v>
      </c>
      <c r="R120" s="87">
        <f t="shared" si="2"/>
        <v>5715587.085802177</v>
      </c>
      <c r="S120" s="87">
        <v>341207000</v>
      </c>
      <c r="T120" s="87">
        <f t="shared" si="3"/>
        <v>11813542.362729246</v>
      </c>
      <c r="U120" s="87"/>
      <c r="V120" s="115" t="s">
        <v>1257</v>
      </c>
      <c r="W120" s="115" t="s">
        <v>1257</v>
      </c>
      <c r="X120" s="115" t="s">
        <v>772</v>
      </c>
    </row>
    <row r="121" spans="1:24">
      <c r="A121" s="85"/>
      <c r="B121" s="85">
        <v>31</v>
      </c>
      <c r="C121" s="82">
        <v>1</v>
      </c>
      <c r="D121" s="82">
        <v>14</v>
      </c>
      <c r="E121" s="82"/>
      <c r="F121" s="155" t="s">
        <v>1625</v>
      </c>
      <c r="G121" s="83" t="s">
        <v>3378</v>
      </c>
      <c r="H121" s="86">
        <v>33.363061276812793</v>
      </c>
      <c r="I121" s="86">
        <v>55.950653850475497</v>
      </c>
      <c r="J121" s="86">
        <v>45.916881557618247</v>
      </c>
      <c r="K121" s="86"/>
      <c r="L121" s="117">
        <v>95.48</v>
      </c>
      <c r="M121" s="117">
        <v>197.34753540809373</v>
      </c>
      <c r="N121" s="87">
        <v>5716550</v>
      </c>
      <c r="O121" s="87">
        <v>341207000</v>
      </c>
      <c r="P121" s="87">
        <v>91784683</v>
      </c>
      <c r="Q121" s="87">
        <v>249422316.99999997</v>
      </c>
      <c r="R121" s="87">
        <f t="shared" si="2"/>
        <v>5715587.085802177</v>
      </c>
      <c r="S121" s="87">
        <v>341207000</v>
      </c>
      <c r="T121" s="87">
        <f t="shared" si="3"/>
        <v>11813542.362729246</v>
      </c>
      <c r="U121" s="87"/>
      <c r="V121" s="115" t="s">
        <v>1257</v>
      </c>
      <c r="W121" s="115" t="s">
        <v>1257</v>
      </c>
      <c r="X121" s="115" t="s">
        <v>772</v>
      </c>
    </row>
    <row r="122" spans="1:24">
      <c r="A122" s="85"/>
      <c r="B122" s="85">
        <v>31</v>
      </c>
      <c r="C122" s="82">
        <v>1</v>
      </c>
      <c r="D122" s="82">
        <v>14</v>
      </c>
      <c r="E122" s="82"/>
      <c r="F122" s="155" t="s">
        <v>1626</v>
      </c>
      <c r="G122" s="83" t="s">
        <v>3378</v>
      </c>
      <c r="H122" s="86">
        <v>33.363061276812793</v>
      </c>
      <c r="I122" s="86">
        <v>55.950653850475497</v>
      </c>
      <c r="J122" s="86">
        <v>45.916881557618247</v>
      </c>
      <c r="K122" s="86"/>
      <c r="L122" s="117">
        <v>95.48</v>
      </c>
      <c r="M122" s="117">
        <v>197.34753540809373</v>
      </c>
      <c r="N122" s="87">
        <v>5716550</v>
      </c>
      <c r="O122" s="87">
        <v>341207000</v>
      </c>
      <c r="P122" s="87">
        <v>91784683</v>
      </c>
      <c r="Q122" s="87">
        <v>249422316.99999997</v>
      </c>
      <c r="R122" s="87">
        <f t="shared" si="2"/>
        <v>5715587.085802177</v>
      </c>
      <c r="S122" s="87">
        <v>341207000</v>
      </c>
      <c r="T122" s="87">
        <f t="shared" si="3"/>
        <v>11813542.362729246</v>
      </c>
      <c r="U122" s="87"/>
      <c r="V122" s="115" t="s">
        <v>1257</v>
      </c>
      <c r="W122" s="115" t="s">
        <v>1257</v>
      </c>
      <c r="X122" s="115" t="s">
        <v>772</v>
      </c>
    </row>
    <row r="123" spans="1:24">
      <c r="A123" s="85"/>
      <c r="B123" s="85">
        <v>31</v>
      </c>
      <c r="C123" s="82">
        <v>1</v>
      </c>
      <c r="D123" s="82">
        <v>14</v>
      </c>
      <c r="E123" s="82"/>
      <c r="F123" s="155" t="s">
        <v>1627</v>
      </c>
      <c r="G123" s="83" t="s">
        <v>3378</v>
      </c>
      <c r="H123" s="86">
        <v>51.372405413877424</v>
      </c>
      <c r="I123" s="86">
        <v>86.152755855644202</v>
      </c>
      <c r="J123" s="86">
        <v>70.702764208221993</v>
      </c>
      <c r="K123" s="86"/>
      <c r="L123" s="117">
        <v>147.02000000000001</v>
      </c>
      <c r="M123" s="117">
        <v>303.87552006386625</v>
      </c>
      <c r="N123" s="87">
        <v>5716550</v>
      </c>
      <c r="O123" s="87">
        <v>525478000</v>
      </c>
      <c r="P123" s="87">
        <v>141353582</v>
      </c>
      <c r="Q123" s="87">
        <v>384124418</v>
      </c>
      <c r="R123" s="87">
        <f t="shared" si="2"/>
        <v>5716542.5994394245</v>
      </c>
      <c r="S123" s="87">
        <v>525478000</v>
      </c>
      <c r="T123" s="87">
        <f t="shared" si="3"/>
        <v>11815517.313099584</v>
      </c>
      <c r="U123" s="87"/>
      <c r="V123" s="115" t="s">
        <v>1257</v>
      </c>
      <c r="W123" s="115" t="s">
        <v>1257</v>
      </c>
      <c r="X123" s="115" t="s">
        <v>772</v>
      </c>
    </row>
    <row r="124" spans="1:24">
      <c r="A124" s="85"/>
      <c r="B124" s="85">
        <v>31</v>
      </c>
      <c r="C124" s="82">
        <v>1</v>
      </c>
      <c r="D124" s="82">
        <v>14</v>
      </c>
      <c r="E124" s="82"/>
      <c r="F124" s="155" t="s">
        <v>1628</v>
      </c>
      <c r="G124" s="83" t="s">
        <v>3378</v>
      </c>
      <c r="H124" s="86">
        <v>78.617041858715012</v>
      </c>
      <c r="I124" s="86">
        <v>131.84266453517475</v>
      </c>
      <c r="J124" s="86">
        <v>108.19898598291299</v>
      </c>
      <c r="K124" s="86"/>
      <c r="L124" s="117">
        <v>224.99</v>
      </c>
      <c r="M124" s="117">
        <v>465.03165051808776</v>
      </c>
      <c r="N124" s="87">
        <v>5716550</v>
      </c>
      <c r="O124" s="87">
        <v>804158000</v>
      </c>
      <c r="P124" s="87">
        <v>216318502</v>
      </c>
      <c r="Q124" s="87">
        <v>587839498</v>
      </c>
      <c r="R124" s="87">
        <f t="shared" si="2"/>
        <v>5716543.2734682411</v>
      </c>
      <c r="S124" s="87">
        <v>804158000</v>
      </c>
      <c r="T124" s="87">
        <f t="shared" si="3"/>
        <v>11815518.706249202</v>
      </c>
      <c r="U124" s="87"/>
      <c r="V124" s="115" t="s">
        <v>1257</v>
      </c>
      <c r="W124" s="115" t="s">
        <v>1257</v>
      </c>
      <c r="X124" s="115" t="s">
        <v>772</v>
      </c>
    </row>
    <row r="125" spans="1:24">
      <c r="A125" s="85"/>
      <c r="B125" s="85">
        <v>31</v>
      </c>
      <c r="C125" s="82">
        <v>1</v>
      </c>
      <c r="D125" s="82">
        <v>14</v>
      </c>
      <c r="E125" s="82"/>
      <c r="F125" s="155" t="s">
        <v>1629</v>
      </c>
      <c r="G125" s="83" t="s">
        <v>3378</v>
      </c>
      <c r="H125" s="86">
        <v>72.222571588860859</v>
      </c>
      <c r="I125" s="86">
        <v>121.11898454498093</v>
      </c>
      <c r="J125" s="86">
        <v>99.398410652954723</v>
      </c>
      <c r="K125" s="86"/>
      <c r="L125" s="117">
        <v>206.69</v>
      </c>
      <c r="M125" s="117">
        <v>427.20739519793563</v>
      </c>
      <c r="N125" s="87">
        <v>5716550</v>
      </c>
      <c r="O125" s="87">
        <v>738751000</v>
      </c>
      <c r="P125" s="87">
        <v>198724019</v>
      </c>
      <c r="Q125" s="87">
        <v>540026981</v>
      </c>
      <c r="R125" s="87">
        <f t="shared" si="2"/>
        <v>5716549.1364778318</v>
      </c>
      <c r="S125" s="87">
        <v>738751000</v>
      </c>
      <c r="T125" s="87">
        <f t="shared" si="3"/>
        <v>11815530.82449902</v>
      </c>
      <c r="U125" s="87"/>
      <c r="V125" s="115" t="s">
        <v>1257</v>
      </c>
      <c r="W125" s="115" t="s">
        <v>1257</v>
      </c>
      <c r="X125" s="115" t="s">
        <v>772</v>
      </c>
    </row>
    <row r="126" spans="1:24">
      <c r="A126" s="85"/>
      <c r="B126" s="85">
        <v>31</v>
      </c>
      <c r="C126" s="82">
        <v>1</v>
      </c>
      <c r="D126" s="82">
        <v>14</v>
      </c>
      <c r="E126" s="82"/>
      <c r="F126" s="155" t="s">
        <v>1630</v>
      </c>
      <c r="G126" s="83" t="s">
        <v>3378</v>
      </c>
      <c r="H126" s="86">
        <v>31.69980015744089</v>
      </c>
      <c r="I126" s="86">
        <v>53.16132506614094</v>
      </c>
      <c r="J126" s="86">
        <v>43.627770160317638</v>
      </c>
      <c r="K126" s="86"/>
      <c r="L126" s="117">
        <v>90.72</v>
      </c>
      <c r="M126" s="117">
        <v>187.50909522645858</v>
      </c>
      <c r="N126" s="87">
        <v>5716550</v>
      </c>
      <c r="O126" s="87">
        <v>324251000</v>
      </c>
      <c r="P126" s="87">
        <v>87223519</v>
      </c>
      <c r="Q126" s="87">
        <v>237027481</v>
      </c>
      <c r="R126" s="87">
        <f t="shared" si="2"/>
        <v>5716544.7411329271</v>
      </c>
      <c r="S126" s="87">
        <v>324251000</v>
      </c>
      <c r="T126" s="87">
        <f t="shared" si="3"/>
        <v>11815521.739764165</v>
      </c>
      <c r="U126" s="87"/>
      <c r="V126" s="115" t="s">
        <v>1257</v>
      </c>
      <c r="W126" s="115" t="s">
        <v>1257</v>
      </c>
      <c r="X126" s="115" t="s">
        <v>772</v>
      </c>
    </row>
    <row r="127" spans="1:24">
      <c r="A127" s="85"/>
      <c r="B127" s="85">
        <v>31</v>
      </c>
      <c r="C127" s="82">
        <v>1</v>
      </c>
      <c r="D127" s="82">
        <v>14</v>
      </c>
      <c r="E127" s="82"/>
      <c r="F127" s="155" t="s">
        <v>1631</v>
      </c>
      <c r="G127" s="83" t="s">
        <v>3378</v>
      </c>
      <c r="H127" s="86">
        <v>37.360478756983909</v>
      </c>
      <c r="I127" s="86">
        <v>62.654418827951822</v>
      </c>
      <c r="J127" s="86">
        <v>51.4184434032315</v>
      </c>
      <c r="K127" s="86"/>
      <c r="L127" s="117">
        <v>106.92</v>
      </c>
      <c r="M127" s="117">
        <v>220.99286223118332</v>
      </c>
      <c r="N127" s="87">
        <v>5716550</v>
      </c>
      <c r="O127" s="87">
        <v>382153000</v>
      </c>
      <c r="P127" s="87">
        <v>102799157</v>
      </c>
      <c r="Q127" s="87">
        <v>279353843</v>
      </c>
      <c r="R127" s="87">
        <f t="shared" si="2"/>
        <v>5716545.275375315</v>
      </c>
      <c r="S127" s="87">
        <v>382153000</v>
      </c>
      <c r="T127" s="87">
        <f t="shared" si="3"/>
        <v>11815522.843989328</v>
      </c>
      <c r="U127" s="87"/>
      <c r="V127" s="115" t="s">
        <v>1257</v>
      </c>
      <c r="W127" s="115" t="s">
        <v>1257</v>
      </c>
      <c r="X127" s="115" t="s">
        <v>772</v>
      </c>
    </row>
    <row r="128" spans="1:24">
      <c r="A128" s="85"/>
      <c r="B128" s="85">
        <v>31</v>
      </c>
      <c r="C128" s="82">
        <v>1</v>
      </c>
      <c r="D128" s="82">
        <v>15</v>
      </c>
      <c r="E128" s="82"/>
      <c r="F128" s="155" t="s">
        <v>2555</v>
      </c>
      <c r="G128" s="83" t="s">
        <v>3378</v>
      </c>
      <c r="H128" s="86">
        <v>78.728857732286244</v>
      </c>
      <c r="I128" s="86">
        <v>132.03018243664258</v>
      </c>
      <c r="J128" s="86">
        <v>108.3528758247483</v>
      </c>
      <c r="K128" s="86"/>
      <c r="L128" s="117">
        <v>225.31</v>
      </c>
      <c r="M128" s="117">
        <v>465.69305826139089</v>
      </c>
      <c r="N128" s="87">
        <v>5776550</v>
      </c>
      <c r="O128" s="87">
        <v>813812000</v>
      </c>
      <c r="P128" s="87">
        <v>218915428</v>
      </c>
      <c r="Q128" s="87">
        <v>594896572</v>
      </c>
      <c r="R128" s="87">
        <f t="shared" si="2"/>
        <v>5776954.4887562869</v>
      </c>
      <c r="S128" s="87">
        <v>813812000</v>
      </c>
      <c r="T128" s="87">
        <f t="shared" si="3"/>
        <v>11940382.598667549</v>
      </c>
      <c r="U128" s="87"/>
      <c r="V128" s="115" t="s">
        <v>1257</v>
      </c>
      <c r="W128" s="115" t="s">
        <v>1257</v>
      </c>
      <c r="X128" s="115" t="s">
        <v>772</v>
      </c>
    </row>
    <row r="129" spans="1:24">
      <c r="A129" s="85"/>
      <c r="B129" s="85">
        <v>31</v>
      </c>
      <c r="C129" s="82">
        <v>1</v>
      </c>
      <c r="D129" s="82">
        <v>15</v>
      </c>
      <c r="E129" s="82"/>
      <c r="F129" s="155" t="s">
        <v>1647</v>
      </c>
      <c r="G129" s="83" t="s">
        <v>3378</v>
      </c>
      <c r="H129" s="86">
        <v>33.363061276812793</v>
      </c>
      <c r="I129" s="86">
        <v>55.950653850475497</v>
      </c>
      <c r="J129" s="86">
        <v>45.916881557618247</v>
      </c>
      <c r="K129" s="86"/>
      <c r="L129" s="117">
        <v>95.48</v>
      </c>
      <c r="M129" s="117">
        <v>197.34753540809373</v>
      </c>
      <c r="N129" s="87">
        <v>5776550</v>
      </c>
      <c r="O129" s="87">
        <v>344846000</v>
      </c>
      <c r="P129" s="87">
        <v>92763574.000000015</v>
      </c>
      <c r="Q129" s="87">
        <v>252082426</v>
      </c>
      <c r="R129" s="87">
        <f t="shared" si="2"/>
        <v>5776544.2801306462</v>
      </c>
      <c r="S129" s="87">
        <v>344846000</v>
      </c>
      <c r="T129" s="87">
        <f t="shared" si="3"/>
        <v>11939534.738788271</v>
      </c>
      <c r="U129" s="87"/>
      <c r="V129" s="115" t="s">
        <v>1257</v>
      </c>
      <c r="W129" s="115" t="s">
        <v>1257</v>
      </c>
      <c r="X129" s="115" t="s">
        <v>772</v>
      </c>
    </row>
    <row r="130" spans="1:24">
      <c r="A130" s="85"/>
      <c r="B130" s="85">
        <v>31</v>
      </c>
      <c r="C130" s="82">
        <v>1</v>
      </c>
      <c r="D130" s="82">
        <v>15</v>
      </c>
      <c r="E130" s="82"/>
      <c r="F130" s="155" t="s">
        <v>1648</v>
      </c>
      <c r="G130" s="83" t="s">
        <v>3378</v>
      </c>
      <c r="H130" s="86">
        <v>33.363061276812793</v>
      </c>
      <c r="I130" s="86">
        <v>55.950653850475497</v>
      </c>
      <c r="J130" s="86">
        <v>45.916881557618247</v>
      </c>
      <c r="K130" s="86"/>
      <c r="L130" s="117">
        <v>95.48</v>
      </c>
      <c r="M130" s="117">
        <v>197.34753540809373</v>
      </c>
      <c r="N130" s="87">
        <v>5776550</v>
      </c>
      <c r="O130" s="87">
        <v>344846000</v>
      </c>
      <c r="P130" s="87">
        <v>92763574.000000015</v>
      </c>
      <c r="Q130" s="87">
        <v>252082426</v>
      </c>
      <c r="R130" s="87">
        <f t="shared" si="2"/>
        <v>5776544.2801306462</v>
      </c>
      <c r="S130" s="87">
        <v>344846000</v>
      </c>
      <c r="T130" s="87">
        <f t="shared" si="3"/>
        <v>11939534.738788271</v>
      </c>
      <c r="U130" s="87"/>
      <c r="V130" s="115" t="s">
        <v>1257</v>
      </c>
      <c r="W130" s="115" t="s">
        <v>1257</v>
      </c>
      <c r="X130" s="115" t="s">
        <v>772</v>
      </c>
    </row>
    <row r="131" spans="1:24">
      <c r="A131" s="85"/>
      <c r="B131" s="85">
        <v>31</v>
      </c>
      <c r="C131" s="82">
        <v>1</v>
      </c>
      <c r="D131" s="82">
        <v>15</v>
      </c>
      <c r="E131" s="82"/>
      <c r="F131" s="155" t="s">
        <v>1649</v>
      </c>
      <c r="G131" s="83" t="s">
        <v>3378</v>
      </c>
      <c r="H131" s="86">
        <v>128.78043813960363</v>
      </c>
      <c r="I131" s="86">
        <v>215.96788308119758</v>
      </c>
      <c r="J131" s="86">
        <v>177.23781627629037</v>
      </c>
      <c r="K131" s="86"/>
      <c r="L131" s="117">
        <v>368.55</v>
      </c>
      <c r="M131" s="117">
        <v>761.75569935748797</v>
      </c>
      <c r="N131" s="87">
        <v>5776550</v>
      </c>
      <c r="O131" s="87">
        <v>1331096000</v>
      </c>
      <c r="P131" s="87">
        <v>358064824</v>
      </c>
      <c r="Q131" s="87">
        <v>973031176</v>
      </c>
      <c r="R131" s="87">
        <f t="shared" ref="R131:R194" si="4">S131/(M131*0.3025)</f>
        <v>5776546.6790513042</v>
      </c>
      <c r="S131" s="87">
        <v>1331096000</v>
      </c>
      <c r="T131" s="87">
        <f t="shared" ref="T131:T194" si="5">S131/(L131*0.3025)</f>
        <v>11939539.697115455</v>
      </c>
      <c r="U131" s="87"/>
      <c r="V131" s="115" t="s">
        <v>1257</v>
      </c>
      <c r="W131" s="115" t="s">
        <v>1257</v>
      </c>
      <c r="X131" s="115" t="s">
        <v>772</v>
      </c>
    </row>
    <row r="132" spans="1:24">
      <c r="A132" s="85"/>
      <c r="B132" s="85">
        <v>31</v>
      </c>
      <c r="C132" s="82">
        <v>1</v>
      </c>
      <c r="D132" s="82">
        <v>15</v>
      </c>
      <c r="E132" s="82"/>
      <c r="F132" s="155" t="s">
        <v>1650</v>
      </c>
      <c r="G132" s="83" t="s">
        <v>3378</v>
      </c>
      <c r="H132" s="86">
        <v>89.361848459699445</v>
      </c>
      <c r="I132" s="86">
        <v>149.8619628793528</v>
      </c>
      <c r="J132" s="86">
        <v>122.98683797177725</v>
      </c>
      <c r="K132" s="86"/>
      <c r="L132" s="117">
        <v>255.74</v>
      </c>
      <c r="M132" s="117">
        <v>528.58880085113003</v>
      </c>
      <c r="N132" s="87">
        <v>5776550</v>
      </c>
      <c r="O132" s="87">
        <v>923659000</v>
      </c>
      <c r="P132" s="87">
        <v>248464271</v>
      </c>
      <c r="Q132" s="87">
        <v>675194728.99999988</v>
      </c>
      <c r="R132" s="87">
        <f t="shared" si="4"/>
        <v>5776547.2459908137</v>
      </c>
      <c r="S132" s="87">
        <v>923659000</v>
      </c>
      <c r="T132" s="87">
        <f t="shared" si="5"/>
        <v>11939540.868922271</v>
      </c>
      <c r="U132" s="87"/>
      <c r="V132" s="115" t="s">
        <v>1257</v>
      </c>
      <c r="W132" s="115" t="s">
        <v>1257</v>
      </c>
      <c r="X132" s="115" t="s">
        <v>772</v>
      </c>
    </row>
    <row r="133" spans="1:24">
      <c r="A133" s="85"/>
      <c r="B133" s="85">
        <v>31</v>
      </c>
      <c r="C133" s="82">
        <v>1</v>
      </c>
      <c r="D133" s="82">
        <v>15</v>
      </c>
      <c r="E133" s="82"/>
      <c r="F133" s="155" t="s">
        <v>1651</v>
      </c>
      <c r="G133" s="83" t="s">
        <v>3378</v>
      </c>
      <c r="H133" s="86">
        <v>33.363061276812793</v>
      </c>
      <c r="I133" s="86">
        <v>55.950653850475497</v>
      </c>
      <c r="J133" s="86">
        <v>45.916881557618247</v>
      </c>
      <c r="K133" s="86"/>
      <c r="L133" s="117">
        <v>95.48</v>
      </c>
      <c r="M133" s="117">
        <v>197.34753540809373</v>
      </c>
      <c r="N133" s="87">
        <v>5776550</v>
      </c>
      <c r="O133" s="87">
        <v>344846000</v>
      </c>
      <c r="P133" s="87">
        <v>92763574.000000015</v>
      </c>
      <c r="Q133" s="87">
        <v>252082426</v>
      </c>
      <c r="R133" s="87">
        <f t="shared" si="4"/>
        <v>5776544.2801306462</v>
      </c>
      <c r="S133" s="87">
        <v>344846000</v>
      </c>
      <c r="T133" s="87">
        <f t="shared" si="5"/>
        <v>11939534.738788271</v>
      </c>
      <c r="U133" s="87"/>
      <c r="V133" s="115" t="s">
        <v>1257</v>
      </c>
      <c r="W133" s="115" t="s">
        <v>1257</v>
      </c>
      <c r="X133" s="115" t="s">
        <v>772</v>
      </c>
    </row>
    <row r="134" spans="1:24">
      <c r="A134" s="85"/>
      <c r="B134" s="85">
        <v>31</v>
      </c>
      <c r="C134" s="82">
        <v>1</v>
      </c>
      <c r="D134" s="82">
        <v>15</v>
      </c>
      <c r="E134" s="82"/>
      <c r="F134" s="155" t="s">
        <v>1652</v>
      </c>
      <c r="G134" s="83" t="s">
        <v>3378</v>
      </c>
      <c r="H134" s="86">
        <v>33.363061276812793</v>
      </c>
      <c r="I134" s="86">
        <v>55.950653850475497</v>
      </c>
      <c r="J134" s="86">
        <v>45.916881557618247</v>
      </c>
      <c r="K134" s="86"/>
      <c r="L134" s="117">
        <v>95.48</v>
      </c>
      <c r="M134" s="117">
        <v>197.34753540809373</v>
      </c>
      <c r="N134" s="87">
        <v>5776550</v>
      </c>
      <c r="O134" s="87">
        <v>344846000</v>
      </c>
      <c r="P134" s="87">
        <v>92763574.000000015</v>
      </c>
      <c r="Q134" s="87">
        <v>252082426</v>
      </c>
      <c r="R134" s="87">
        <f t="shared" si="4"/>
        <v>5776544.2801306462</v>
      </c>
      <c r="S134" s="87">
        <v>344846000</v>
      </c>
      <c r="T134" s="87">
        <f t="shared" si="5"/>
        <v>11939534.738788271</v>
      </c>
      <c r="U134" s="87"/>
      <c r="V134" s="115" t="s">
        <v>1257</v>
      </c>
      <c r="W134" s="115" t="s">
        <v>1257</v>
      </c>
      <c r="X134" s="115" t="s">
        <v>772</v>
      </c>
    </row>
    <row r="135" spans="1:24">
      <c r="A135" s="85"/>
      <c r="B135" s="85">
        <v>31</v>
      </c>
      <c r="C135" s="82">
        <v>1</v>
      </c>
      <c r="D135" s="82">
        <v>15</v>
      </c>
      <c r="E135" s="82"/>
      <c r="F135" s="155" t="s">
        <v>1653</v>
      </c>
      <c r="G135" s="83" t="s">
        <v>3378</v>
      </c>
      <c r="H135" s="86">
        <v>164.12473692625647</v>
      </c>
      <c r="I135" s="86">
        <v>275.24111974830691</v>
      </c>
      <c r="J135" s="86">
        <v>225.88143346892852</v>
      </c>
      <c r="K135" s="86"/>
      <c r="L135" s="117">
        <v>469.7</v>
      </c>
      <c r="M135" s="117">
        <v>970.82255321723551</v>
      </c>
      <c r="N135" s="87">
        <v>5776550</v>
      </c>
      <c r="O135" s="87">
        <v>1696421000</v>
      </c>
      <c r="P135" s="87">
        <v>456337249</v>
      </c>
      <c r="Q135" s="87">
        <v>1240083751</v>
      </c>
      <c r="R135" s="87">
        <f t="shared" si="4"/>
        <v>5776548.2344848793</v>
      </c>
      <c r="S135" s="87">
        <v>1696421000</v>
      </c>
      <c r="T135" s="87">
        <f t="shared" si="5"/>
        <v>11939542.912039865</v>
      </c>
      <c r="U135" s="87"/>
      <c r="V135" s="115" t="s">
        <v>1257</v>
      </c>
      <c r="W135" s="115" t="s">
        <v>1257</v>
      </c>
      <c r="X135" s="115" t="s">
        <v>772</v>
      </c>
    </row>
    <row r="136" spans="1:24">
      <c r="A136" s="85"/>
      <c r="B136" s="85">
        <v>31</v>
      </c>
      <c r="C136" s="82">
        <v>1</v>
      </c>
      <c r="D136" s="82">
        <v>16</v>
      </c>
      <c r="E136" s="82"/>
      <c r="F136" s="155" t="s">
        <v>3402</v>
      </c>
      <c r="G136" s="83" t="s">
        <v>3378</v>
      </c>
      <c r="H136" s="86">
        <v>79.392764481615359</v>
      </c>
      <c r="I136" s="86">
        <v>133.14356997660806</v>
      </c>
      <c r="J136" s="86">
        <v>109.26659676064561</v>
      </c>
      <c r="K136" s="86"/>
      <c r="L136" s="117">
        <v>227.21</v>
      </c>
      <c r="M136" s="117">
        <v>469.62016673725373</v>
      </c>
      <c r="N136" s="87">
        <v>5836550</v>
      </c>
      <c r="O136" s="87">
        <v>829140000</v>
      </c>
      <c r="P136" s="87">
        <v>223038660</v>
      </c>
      <c r="Q136" s="87">
        <v>606101340</v>
      </c>
      <c r="R136" s="87">
        <f t="shared" si="4"/>
        <v>5836543.8109890213</v>
      </c>
      <c r="S136" s="87">
        <v>829140000</v>
      </c>
      <c r="T136" s="87">
        <f t="shared" si="5"/>
        <v>12063547.720989175</v>
      </c>
      <c r="U136" s="87"/>
      <c r="V136" s="115" t="s">
        <v>1257</v>
      </c>
      <c r="W136" s="115" t="s">
        <v>1257</v>
      </c>
      <c r="X136" s="115" t="s">
        <v>772</v>
      </c>
    </row>
    <row r="137" spans="1:24">
      <c r="A137" s="85"/>
      <c r="B137" s="85">
        <v>31</v>
      </c>
      <c r="C137" s="82">
        <v>1</v>
      </c>
      <c r="D137" s="82">
        <v>16</v>
      </c>
      <c r="E137" s="82"/>
      <c r="F137" s="155" t="s">
        <v>1670</v>
      </c>
      <c r="G137" s="83" t="s">
        <v>3378</v>
      </c>
      <c r="H137" s="86">
        <v>33.363061276812793</v>
      </c>
      <c r="I137" s="86">
        <v>55.950653850475497</v>
      </c>
      <c r="J137" s="86">
        <v>45.916881557618247</v>
      </c>
      <c r="K137" s="86"/>
      <c r="L137" s="117">
        <v>95.48</v>
      </c>
      <c r="M137" s="117">
        <v>197.34753540809373</v>
      </c>
      <c r="N137" s="87">
        <v>5836550</v>
      </c>
      <c r="O137" s="87">
        <v>348369000</v>
      </c>
      <c r="P137" s="87">
        <v>93711261</v>
      </c>
      <c r="Q137" s="87">
        <v>254657739</v>
      </c>
      <c r="R137" s="87">
        <f t="shared" si="4"/>
        <v>5835558.3487261944</v>
      </c>
      <c r="S137" s="87">
        <v>348369000</v>
      </c>
      <c r="T137" s="87">
        <f t="shared" si="5"/>
        <v>12061510.869828653</v>
      </c>
      <c r="U137" s="87"/>
      <c r="V137" s="115" t="s">
        <v>1257</v>
      </c>
      <c r="W137" s="115" t="s">
        <v>1257</v>
      </c>
      <c r="X137" s="115" t="s">
        <v>772</v>
      </c>
    </row>
    <row r="138" spans="1:24">
      <c r="A138" s="85"/>
      <c r="B138" s="85">
        <v>31</v>
      </c>
      <c r="C138" s="82">
        <v>1</v>
      </c>
      <c r="D138" s="82">
        <v>16</v>
      </c>
      <c r="E138" s="82"/>
      <c r="F138" s="155" t="s">
        <v>1671</v>
      </c>
      <c r="G138" s="83" t="s">
        <v>3378</v>
      </c>
      <c r="H138" s="86">
        <v>33.363061276812793</v>
      </c>
      <c r="I138" s="86">
        <v>55.950653850475497</v>
      </c>
      <c r="J138" s="86">
        <v>45.916881557618247</v>
      </c>
      <c r="K138" s="86"/>
      <c r="L138" s="117">
        <v>95.48</v>
      </c>
      <c r="M138" s="117">
        <v>197.34753540809373</v>
      </c>
      <c r="N138" s="87">
        <v>5836550</v>
      </c>
      <c r="O138" s="87">
        <v>348369000</v>
      </c>
      <c r="P138" s="87">
        <v>93711261</v>
      </c>
      <c r="Q138" s="87">
        <v>254657739</v>
      </c>
      <c r="R138" s="87">
        <f t="shared" si="4"/>
        <v>5835558.3487261944</v>
      </c>
      <c r="S138" s="87">
        <v>348369000</v>
      </c>
      <c r="T138" s="87">
        <f t="shared" si="5"/>
        <v>12061510.869828653</v>
      </c>
      <c r="U138" s="87"/>
      <c r="V138" s="115" t="s">
        <v>1257</v>
      </c>
      <c r="W138" s="115" t="s">
        <v>1257</v>
      </c>
      <c r="X138" s="115" t="s">
        <v>772</v>
      </c>
    </row>
    <row r="139" spans="1:24">
      <c r="A139" s="85"/>
      <c r="B139" s="85">
        <v>31</v>
      </c>
      <c r="C139" s="82">
        <v>1</v>
      </c>
      <c r="D139" s="82">
        <v>16</v>
      </c>
      <c r="E139" s="82"/>
      <c r="F139" s="155" t="s">
        <v>1672</v>
      </c>
      <c r="G139" s="83" t="s">
        <v>3378</v>
      </c>
      <c r="H139" s="86">
        <v>33.363061276812793</v>
      </c>
      <c r="I139" s="86">
        <v>55.950653850475497</v>
      </c>
      <c r="J139" s="86">
        <v>45.916881557618247</v>
      </c>
      <c r="K139" s="86"/>
      <c r="L139" s="117">
        <v>95.48</v>
      </c>
      <c r="M139" s="117">
        <v>197.34753540809373</v>
      </c>
      <c r="N139" s="87">
        <v>5836550</v>
      </c>
      <c r="O139" s="87">
        <v>348369000</v>
      </c>
      <c r="P139" s="87">
        <v>93711261</v>
      </c>
      <c r="Q139" s="87">
        <v>254657739</v>
      </c>
      <c r="R139" s="87">
        <f t="shared" si="4"/>
        <v>5835558.3487261944</v>
      </c>
      <c r="S139" s="87">
        <v>348369000</v>
      </c>
      <c r="T139" s="87">
        <f t="shared" si="5"/>
        <v>12061510.869828653</v>
      </c>
      <c r="U139" s="87"/>
      <c r="V139" s="115" t="s">
        <v>1257</v>
      </c>
      <c r="W139" s="115" t="s">
        <v>1257</v>
      </c>
      <c r="X139" s="115" t="s">
        <v>772</v>
      </c>
    </row>
    <row r="140" spans="1:24">
      <c r="A140" s="85"/>
      <c r="B140" s="85">
        <v>31</v>
      </c>
      <c r="C140" s="82">
        <v>1</v>
      </c>
      <c r="D140" s="82">
        <v>16</v>
      </c>
      <c r="E140" s="82"/>
      <c r="F140" s="155" t="s">
        <v>1673</v>
      </c>
      <c r="G140" s="83" t="s">
        <v>3378</v>
      </c>
      <c r="H140" s="86">
        <v>51.372405413877424</v>
      </c>
      <c r="I140" s="86">
        <v>86.152755855644202</v>
      </c>
      <c r="J140" s="86">
        <v>70.702764208221993</v>
      </c>
      <c r="K140" s="86"/>
      <c r="L140" s="117">
        <v>147.02000000000001</v>
      </c>
      <c r="M140" s="117">
        <v>303.87552006386625</v>
      </c>
      <c r="N140" s="87">
        <v>5836550</v>
      </c>
      <c r="O140" s="87">
        <v>536509000</v>
      </c>
      <c r="P140" s="87">
        <v>144320921</v>
      </c>
      <c r="Q140" s="87">
        <v>392188078.99999994</v>
      </c>
      <c r="R140" s="87">
        <f t="shared" si="4"/>
        <v>5836546.0656443201</v>
      </c>
      <c r="S140" s="87">
        <v>536509000</v>
      </c>
      <c r="T140" s="87">
        <f t="shared" si="5"/>
        <v>12063552.381134404</v>
      </c>
      <c r="U140" s="87"/>
      <c r="V140" s="115" t="s">
        <v>1257</v>
      </c>
      <c r="W140" s="115" t="s">
        <v>1257</v>
      </c>
      <c r="X140" s="115" t="s">
        <v>772</v>
      </c>
    </row>
    <row r="141" spans="1:24">
      <c r="A141" s="85"/>
      <c r="B141" s="85">
        <v>31</v>
      </c>
      <c r="C141" s="82">
        <v>1</v>
      </c>
      <c r="D141" s="82">
        <v>16</v>
      </c>
      <c r="E141" s="82"/>
      <c r="F141" s="155" t="s">
        <v>1674</v>
      </c>
      <c r="G141" s="83" t="s">
        <v>3378</v>
      </c>
      <c r="H141" s="86">
        <v>78.613547612665911</v>
      </c>
      <c r="I141" s="86">
        <v>131.83680460075385</v>
      </c>
      <c r="J141" s="86">
        <v>108.19417692535561</v>
      </c>
      <c r="K141" s="86"/>
      <c r="L141" s="117">
        <v>224.98</v>
      </c>
      <c r="M141" s="117">
        <v>465.01098152610945</v>
      </c>
      <c r="N141" s="87">
        <v>5836550</v>
      </c>
      <c r="O141" s="87">
        <v>821003000</v>
      </c>
      <c r="P141" s="87">
        <v>220849807</v>
      </c>
      <c r="Q141" s="87">
        <v>600153193</v>
      </c>
      <c r="R141" s="87">
        <f t="shared" si="4"/>
        <v>5836549.2686323635</v>
      </c>
      <c r="S141" s="87">
        <v>821003000</v>
      </c>
      <c r="T141" s="87">
        <f t="shared" si="5"/>
        <v>12063559.00138782</v>
      </c>
      <c r="U141" s="87"/>
      <c r="V141" s="115" t="s">
        <v>1257</v>
      </c>
      <c r="W141" s="115" t="s">
        <v>1257</v>
      </c>
      <c r="X141" s="115" t="s">
        <v>772</v>
      </c>
    </row>
    <row r="142" spans="1:24">
      <c r="A142" s="85"/>
      <c r="B142" s="85">
        <v>31</v>
      </c>
      <c r="C142" s="82">
        <v>1</v>
      </c>
      <c r="D142" s="82">
        <v>16</v>
      </c>
      <c r="E142" s="82"/>
      <c r="F142" s="155" t="s">
        <v>1675</v>
      </c>
      <c r="G142" s="83" t="s">
        <v>3378</v>
      </c>
      <c r="H142" s="86">
        <v>72.222571588860859</v>
      </c>
      <c r="I142" s="86">
        <v>121.11898454498093</v>
      </c>
      <c r="J142" s="86">
        <v>99.398410652954723</v>
      </c>
      <c r="K142" s="86"/>
      <c r="L142" s="117">
        <v>206.69</v>
      </c>
      <c r="M142" s="117">
        <v>427.20739519793563</v>
      </c>
      <c r="N142" s="87">
        <v>5836550</v>
      </c>
      <c r="O142" s="87">
        <v>754258000</v>
      </c>
      <c r="P142" s="87">
        <v>202895402</v>
      </c>
      <c r="Q142" s="87">
        <v>551362598</v>
      </c>
      <c r="R142" s="87">
        <f t="shared" si="4"/>
        <v>5836544.2734852424</v>
      </c>
      <c r="S142" s="87">
        <v>754258000</v>
      </c>
      <c r="T142" s="87">
        <f t="shared" si="5"/>
        <v>12063548.676922241</v>
      </c>
      <c r="U142" s="87"/>
      <c r="V142" s="115" t="s">
        <v>1257</v>
      </c>
      <c r="W142" s="115" t="s">
        <v>1257</v>
      </c>
      <c r="X142" s="115" t="s">
        <v>772</v>
      </c>
    </row>
    <row r="143" spans="1:24">
      <c r="A143" s="85"/>
      <c r="B143" s="85">
        <v>31</v>
      </c>
      <c r="C143" s="82">
        <v>1</v>
      </c>
      <c r="D143" s="82">
        <v>16</v>
      </c>
      <c r="E143" s="82"/>
      <c r="F143" s="155" t="s">
        <v>1676</v>
      </c>
      <c r="G143" s="83" t="s">
        <v>3378</v>
      </c>
      <c r="H143" s="86">
        <v>33.363061276812793</v>
      </c>
      <c r="I143" s="86">
        <v>55.950653850475497</v>
      </c>
      <c r="J143" s="86">
        <v>45.916881557618247</v>
      </c>
      <c r="K143" s="86"/>
      <c r="L143" s="117">
        <v>95.48</v>
      </c>
      <c r="M143" s="117">
        <v>197.34753540809373</v>
      </c>
      <c r="N143" s="87">
        <v>5836550</v>
      </c>
      <c r="O143" s="87">
        <v>348369000</v>
      </c>
      <c r="P143" s="87">
        <v>93711261</v>
      </c>
      <c r="Q143" s="87">
        <v>254657739</v>
      </c>
      <c r="R143" s="87">
        <f t="shared" si="4"/>
        <v>5835558.3487261944</v>
      </c>
      <c r="S143" s="87">
        <v>348369000</v>
      </c>
      <c r="T143" s="87">
        <f t="shared" si="5"/>
        <v>12061510.869828653</v>
      </c>
      <c r="U143" s="87"/>
      <c r="V143" s="115" t="s">
        <v>1257</v>
      </c>
      <c r="W143" s="115" t="s">
        <v>1257</v>
      </c>
      <c r="X143" s="115" t="s">
        <v>772</v>
      </c>
    </row>
    <row r="144" spans="1:24">
      <c r="A144" s="85"/>
      <c r="B144" s="85">
        <v>31</v>
      </c>
      <c r="C144" s="82">
        <v>1</v>
      </c>
      <c r="D144" s="82">
        <v>16</v>
      </c>
      <c r="E144" s="82"/>
      <c r="F144" s="155" t="s">
        <v>1677</v>
      </c>
      <c r="G144" s="83" t="s">
        <v>3378</v>
      </c>
      <c r="H144" s="86">
        <v>33.363061276812793</v>
      </c>
      <c r="I144" s="86">
        <v>55.950653850475497</v>
      </c>
      <c r="J144" s="86">
        <v>45.916881557618247</v>
      </c>
      <c r="K144" s="86"/>
      <c r="L144" s="117">
        <v>95.48</v>
      </c>
      <c r="M144" s="117">
        <v>197.34753540809373</v>
      </c>
      <c r="N144" s="87">
        <v>5836550</v>
      </c>
      <c r="O144" s="87">
        <v>348369000</v>
      </c>
      <c r="P144" s="87">
        <v>93711261</v>
      </c>
      <c r="Q144" s="87">
        <v>254657739</v>
      </c>
      <c r="R144" s="87">
        <f t="shared" si="4"/>
        <v>5835558.3487261944</v>
      </c>
      <c r="S144" s="87">
        <v>348369000</v>
      </c>
      <c r="T144" s="87">
        <f t="shared" si="5"/>
        <v>12061510.869828653</v>
      </c>
      <c r="U144" s="87"/>
      <c r="V144" s="115" t="s">
        <v>1257</v>
      </c>
      <c r="W144" s="115" t="s">
        <v>1257</v>
      </c>
      <c r="X144" s="115" t="s">
        <v>772</v>
      </c>
    </row>
    <row r="145" spans="1:24">
      <c r="A145" s="85"/>
      <c r="B145" s="85">
        <v>31</v>
      </c>
      <c r="C145" s="82">
        <v>1</v>
      </c>
      <c r="D145" s="82">
        <v>16</v>
      </c>
      <c r="E145" s="82"/>
      <c r="F145" s="155" t="s">
        <v>1678</v>
      </c>
      <c r="G145" s="83" t="s">
        <v>3378</v>
      </c>
      <c r="H145" s="86">
        <v>33.363061276812793</v>
      </c>
      <c r="I145" s="86">
        <v>55.950653850475497</v>
      </c>
      <c r="J145" s="86">
        <v>45.916881557618247</v>
      </c>
      <c r="K145" s="86"/>
      <c r="L145" s="117">
        <v>95.48</v>
      </c>
      <c r="M145" s="117">
        <v>197.34753540809373</v>
      </c>
      <c r="N145" s="87">
        <v>5836550</v>
      </c>
      <c r="O145" s="87">
        <v>348369000</v>
      </c>
      <c r="P145" s="87">
        <v>93711261</v>
      </c>
      <c r="Q145" s="87">
        <v>254657739</v>
      </c>
      <c r="R145" s="87">
        <f t="shared" si="4"/>
        <v>5835558.3487261944</v>
      </c>
      <c r="S145" s="87">
        <v>348369000</v>
      </c>
      <c r="T145" s="87">
        <f t="shared" si="5"/>
        <v>12061510.869828653</v>
      </c>
      <c r="U145" s="87"/>
      <c r="V145" s="115" t="s">
        <v>1257</v>
      </c>
      <c r="W145" s="115" t="s">
        <v>1257</v>
      </c>
      <c r="X145" s="115" t="s">
        <v>772</v>
      </c>
    </row>
    <row r="146" spans="1:24">
      <c r="A146" s="85"/>
      <c r="B146" s="85">
        <v>31</v>
      </c>
      <c r="C146" s="82">
        <v>1</v>
      </c>
      <c r="D146" s="82">
        <v>16</v>
      </c>
      <c r="E146" s="82"/>
      <c r="F146" s="155" t="s">
        <v>1679</v>
      </c>
      <c r="G146" s="83" t="s">
        <v>3378</v>
      </c>
      <c r="H146" s="86">
        <v>51.372405413877424</v>
      </c>
      <c r="I146" s="86">
        <v>86.152755855644202</v>
      </c>
      <c r="J146" s="86">
        <v>70.702764208221993</v>
      </c>
      <c r="K146" s="86"/>
      <c r="L146" s="117">
        <v>147.02000000000001</v>
      </c>
      <c r="M146" s="117">
        <v>303.87552006386625</v>
      </c>
      <c r="N146" s="87">
        <v>5836550</v>
      </c>
      <c r="O146" s="87">
        <v>536509000</v>
      </c>
      <c r="P146" s="87">
        <v>144320921</v>
      </c>
      <c r="Q146" s="87">
        <v>392188078.99999994</v>
      </c>
      <c r="R146" s="87">
        <f t="shared" si="4"/>
        <v>5836546.0656443201</v>
      </c>
      <c r="S146" s="87">
        <v>536509000</v>
      </c>
      <c r="T146" s="87">
        <f t="shared" si="5"/>
        <v>12063552.381134404</v>
      </c>
      <c r="U146" s="87"/>
      <c r="V146" s="115" t="s">
        <v>1257</v>
      </c>
      <c r="W146" s="115" t="s">
        <v>1257</v>
      </c>
      <c r="X146" s="115" t="s">
        <v>772</v>
      </c>
    </row>
    <row r="147" spans="1:24">
      <c r="A147" s="85"/>
      <c r="B147" s="85">
        <v>31</v>
      </c>
      <c r="C147" s="82">
        <v>1</v>
      </c>
      <c r="D147" s="82">
        <v>16</v>
      </c>
      <c r="E147" s="82"/>
      <c r="F147" s="155" t="s">
        <v>1680</v>
      </c>
      <c r="G147" s="83" t="s">
        <v>3378</v>
      </c>
      <c r="H147" s="86">
        <v>51.554106208430653</v>
      </c>
      <c r="I147" s="86">
        <v>86.457472445529476</v>
      </c>
      <c r="J147" s="86">
        <v>70.952835201204408</v>
      </c>
      <c r="K147" s="86"/>
      <c r="L147" s="117">
        <v>147.54</v>
      </c>
      <c r="M147" s="117">
        <v>304.9503076467339</v>
      </c>
      <c r="N147" s="87">
        <v>5836550</v>
      </c>
      <c r="O147" s="87">
        <v>538406000</v>
      </c>
      <c r="P147" s="87">
        <v>144831214</v>
      </c>
      <c r="Q147" s="87">
        <v>393574785.99999994</v>
      </c>
      <c r="R147" s="87">
        <f t="shared" si="4"/>
        <v>5836539.5962033169</v>
      </c>
      <c r="S147" s="87">
        <v>538406000</v>
      </c>
      <c r="T147" s="87">
        <f t="shared" si="5"/>
        <v>12063539.009451983</v>
      </c>
      <c r="U147" s="87"/>
      <c r="V147" s="115" t="s">
        <v>1257</v>
      </c>
      <c r="W147" s="115" t="s">
        <v>1257</v>
      </c>
      <c r="X147" s="115" t="s">
        <v>772</v>
      </c>
    </row>
    <row r="148" spans="1:24">
      <c r="A148" s="85"/>
      <c r="B148" s="85">
        <v>31</v>
      </c>
      <c r="C148" s="82">
        <v>1</v>
      </c>
      <c r="D148" s="82">
        <v>17</v>
      </c>
      <c r="E148" s="82"/>
      <c r="F148" s="155" t="s">
        <v>3403</v>
      </c>
      <c r="G148" s="83" t="s">
        <v>3378</v>
      </c>
      <c r="H148" s="86">
        <v>78.728857732286244</v>
      </c>
      <c r="I148" s="86">
        <v>132.03018243664258</v>
      </c>
      <c r="J148" s="86">
        <v>108.3528758247483</v>
      </c>
      <c r="K148" s="86"/>
      <c r="L148" s="117">
        <v>225.31</v>
      </c>
      <c r="M148" s="117">
        <v>465.69305826139089</v>
      </c>
      <c r="N148" s="87">
        <v>5896550</v>
      </c>
      <c r="O148" s="87">
        <v>830718000</v>
      </c>
      <c r="P148" s="87">
        <v>223463142.00000003</v>
      </c>
      <c r="Q148" s="87">
        <v>607254858</v>
      </c>
      <c r="R148" s="87">
        <f t="shared" si="4"/>
        <v>5896964.0150190033</v>
      </c>
      <c r="S148" s="87">
        <v>830718000</v>
      </c>
      <c r="T148" s="87">
        <f t="shared" si="5"/>
        <v>12188430.192231018</v>
      </c>
      <c r="U148" s="87"/>
      <c r="V148" s="115" t="s">
        <v>1257</v>
      </c>
      <c r="W148" s="115" t="s">
        <v>1257</v>
      </c>
      <c r="X148" s="115" t="s">
        <v>772</v>
      </c>
    </row>
    <row r="149" spans="1:24">
      <c r="A149" s="85"/>
      <c r="B149" s="85">
        <v>31</v>
      </c>
      <c r="C149" s="82">
        <v>1</v>
      </c>
      <c r="D149" s="82">
        <v>17</v>
      </c>
      <c r="E149" s="82"/>
      <c r="F149" s="155" t="s">
        <v>1693</v>
      </c>
      <c r="G149" s="83" t="s">
        <v>3378</v>
      </c>
      <c r="H149" s="86">
        <v>33.363061276812793</v>
      </c>
      <c r="I149" s="86">
        <v>55.950653850475497</v>
      </c>
      <c r="J149" s="86">
        <v>45.916881557618247</v>
      </c>
      <c r="K149" s="86"/>
      <c r="L149" s="117">
        <v>95.48</v>
      </c>
      <c r="M149" s="117">
        <v>197.34753540809373</v>
      </c>
      <c r="N149" s="87">
        <v>5896550</v>
      </c>
      <c r="O149" s="87">
        <v>351951000</v>
      </c>
      <c r="P149" s="87">
        <v>94674819</v>
      </c>
      <c r="Q149" s="87">
        <v>257276180.99999997</v>
      </c>
      <c r="R149" s="87">
        <f t="shared" si="4"/>
        <v>5895560.7312721079</v>
      </c>
      <c r="S149" s="87">
        <v>351951000</v>
      </c>
      <c r="T149" s="87">
        <f t="shared" si="5"/>
        <v>12185529.74618024</v>
      </c>
      <c r="U149" s="87"/>
      <c r="V149" s="115" t="s">
        <v>1257</v>
      </c>
      <c r="W149" s="115" t="s">
        <v>1257</v>
      </c>
      <c r="X149" s="115" t="s">
        <v>772</v>
      </c>
    </row>
    <row r="150" spans="1:24">
      <c r="A150" s="85"/>
      <c r="B150" s="85">
        <v>31</v>
      </c>
      <c r="C150" s="82">
        <v>1</v>
      </c>
      <c r="D150" s="82">
        <v>17</v>
      </c>
      <c r="E150" s="82"/>
      <c r="F150" s="155" t="s">
        <v>1694</v>
      </c>
      <c r="G150" s="83" t="s">
        <v>3378</v>
      </c>
      <c r="H150" s="86">
        <v>33.363061276812793</v>
      </c>
      <c r="I150" s="86">
        <v>55.950653850475497</v>
      </c>
      <c r="J150" s="86">
        <v>45.916881557618247</v>
      </c>
      <c r="K150" s="86"/>
      <c r="L150" s="117">
        <v>95.48</v>
      </c>
      <c r="M150" s="117">
        <v>197.34753540809373</v>
      </c>
      <c r="N150" s="87">
        <v>5896550</v>
      </c>
      <c r="O150" s="87">
        <v>351951000</v>
      </c>
      <c r="P150" s="87">
        <v>94674819</v>
      </c>
      <c r="Q150" s="87">
        <v>257276180.99999997</v>
      </c>
      <c r="R150" s="87">
        <f t="shared" si="4"/>
        <v>5895560.7312721079</v>
      </c>
      <c r="S150" s="87">
        <v>351951000</v>
      </c>
      <c r="T150" s="87">
        <f t="shared" si="5"/>
        <v>12185529.74618024</v>
      </c>
      <c r="U150" s="87"/>
      <c r="V150" s="115" t="s">
        <v>1257</v>
      </c>
      <c r="W150" s="115" t="s">
        <v>1257</v>
      </c>
      <c r="X150" s="115" t="s">
        <v>772</v>
      </c>
    </row>
    <row r="151" spans="1:24">
      <c r="A151" s="85"/>
      <c r="B151" s="85">
        <v>31</v>
      </c>
      <c r="C151" s="82">
        <v>1</v>
      </c>
      <c r="D151" s="82">
        <v>17</v>
      </c>
      <c r="E151" s="82"/>
      <c r="F151" s="155" t="s">
        <v>1695</v>
      </c>
      <c r="G151" s="83" t="s">
        <v>3378</v>
      </c>
      <c r="H151" s="86">
        <v>33.363061276812793</v>
      </c>
      <c r="I151" s="86">
        <v>55.950653850475497</v>
      </c>
      <c r="J151" s="86">
        <v>45.916881557618247</v>
      </c>
      <c r="K151" s="86"/>
      <c r="L151" s="117">
        <v>95.48</v>
      </c>
      <c r="M151" s="117">
        <v>197.34753540809373</v>
      </c>
      <c r="N151" s="87">
        <v>5896550</v>
      </c>
      <c r="O151" s="87">
        <v>351951000</v>
      </c>
      <c r="P151" s="87">
        <v>94674819</v>
      </c>
      <c r="Q151" s="87">
        <v>257276180.99999997</v>
      </c>
      <c r="R151" s="87">
        <f t="shared" si="4"/>
        <v>5895560.7312721079</v>
      </c>
      <c r="S151" s="87">
        <v>351951000</v>
      </c>
      <c r="T151" s="87">
        <f t="shared" si="5"/>
        <v>12185529.74618024</v>
      </c>
      <c r="U151" s="87"/>
      <c r="V151" s="115" t="s">
        <v>1257</v>
      </c>
      <c r="W151" s="115" t="s">
        <v>1257</v>
      </c>
      <c r="X151" s="115" t="s">
        <v>772</v>
      </c>
    </row>
    <row r="152" spans="1:24">
      <c r="A152" s="85"/>
      <c r="B152" s="85">
        <v>31</v>
      </c>
      <c r="C152" s="82">
        <v>1</v>
      </c>
      <c r="D152" s="82">
        <v>17</v>
      </c>
      <c r="E152" s="82"/>
      <c r="F152" s="155" t="s">
        <v>1696</v>
      </c>
      <c r="G152" s="83" t="s">
        <v>3378</v>
      </c>
      <c r="H152" s="86">
        <v>51.372405413877424</v>
      </c>
      <c r="I152" s="86">
        <v>86.152755855644202</v>
      </c>
      <c r="J152" s="86">
        <v>70.702764208221993</v>
      </c>
      <c r="K152" s="86"/>
      <c r="L152" s="117">
        <v>147.02000000000001</v>
      </c>
      <c r="M152" s="117">
        <v>303.87552006386625</v>
      </c>
      <c r="N152" s="87">
        <v>5896550</v>
      </c>
      <c r="O152" s="87">
        <v>542024000</v>
      </c>
      <c r="P152" s="87">
        <v>145804456</v>
      </c>
      <c r="Q152" s="87">
        <v>396219544</v>
      </c>
      <c r="R152" s="87">
        <f t="shared" si="4"/>
        <v>5896542.3593729036</v>
      </c>
      <c r="S152" s="87">
        <v>542024000</v>
      </c>
      <c r="T152" s="87">
        <f t="shared" si="5"/>
        <v>12187558.672514336</v>
      </c>
      <c r="U152" s="87"/>
      <c r="V152" s="115" t="s">
        <v>1257</v>
      </c>
      <c r="W152" s="115" t="s">
        <v>1257</v>
      </c>
      <c r="X152" s="115" t="s">
        <v>772</v>
      </c>
    </row>
    <row r="153" spans="1:24">
      <c r="A153" s="85"/>
      <c r="B153" s="85">
        <v>31</v>
      </c>
      <c r="C153" s="82">
        <v>1</v>
      </c>
      <c r="D153" s="82">
        <v>17</v>
      </c>
      <c r="E153" s="82"/>
      <c r="F153" s="155" t="s">
        <v>1697</v>
      </c>
      <c r="G153" s="83" t="s">
        <v>3378</v>
      </c>
      <c r="H153" s="86">
        <v>78.613547612665911</v>
      </c>
      <c r="I153" s="86">
        <v>131.83680460075385</v>
      </c>
      <c r="J153" s="86">
        <v>108.19417692535561</v>
      </c>
      <c r="K153" s="86"/>
      <c r="L153" s="117">
        <v>224.98</v>
      </c>
      <c r="M153" s="117">
        <v>465.01098152610945</v>
      </c>
      <c r="N153" s="87">
        <v>5896550</v>
      </c>
      <c r="O153" s="87">
        <v>829443000</v>
      </c>
      <c r="P153" s="87">
        <v>223120167.00000003</v>
      </c>
      <c r="Q153" s="87">
        <v>606322833</v>
      </c>
      <c r="R153" s="87">
        <f t="shared" si="4"/>
        <v>5896549.6289565731</v>
      </c>
      <c r="S153" s="87">
        <v>829443000</v>
      </c>
      <c r="T153" s="87">
        <f t="shared" si="5"/>
        <v>12187573.69801099</v>
      </c>
      <c r="U153" s="87"/>
      <c r="V153" s="115" t="s">
        <v>1257</v>
      </c>
      <c r="W153" s="115" t="s">
        <v>1257</v>
      </c>
      <c r="X153" s="115" t="s">
        <v>772</v>
      </c>
    </row>
    <row r="154" spans="1:24">
      <c r="A154" s="85"/>
      <c r="B154" s="85">
        <v>31</v>
      </c>
      <c r="C154" s="82">
        <v>1</v>
      </c>
      <c r="D154" s="82">
        <v>17</v>
      </c>
      <c r="E154" s="82"/>
      <c r="F154" s="155" t="s">
        <v>1698</v>
      </c>
      <c r="G154" s="83" t="s">
        <v>3378</v>
      </c>
      <c r="H154" s="86">
        <v>72.222571588860859</v>
      </c>
      <c r="I154" s="86">
        <v>121.11898454498093</v>
      </c>
      <c r="J154" s="86">
        <v>99.398410652954723</v>
      </c>
      <c r="K154" s="86"/>
      <c r="L154" s="117">
        <v>206.69</v>
      </c>
      <c r="M154" s="117">
        <v>427.20739519793563</v>
      </c>
      <c r="N154" s="87">
        <v>5896550</v>
      </c>
      <c r="O154" s="87">
        <v>762012000</v>
      </c>
      <c r="P154" s="87">
        <v>204981228</v>
      </c>
      <c r="Q154" s="87">
        <v>557030772</v>
      </c>
      <c r="R154" s="87">
        <f t="shared" si="4"/>
        <v>5896545.7110525006</v>
      </c>
      <c r="S154" s="87">
        <v>762012000</v>
      </c>
      <c r="T154" s="87">
        <f t="shared" si="5"/>
        <v>12187565.600098204</v>
      </c>
      <c r="U154" s="87"/>
      <c r="V154" s="115" t="s">
        <v>1257</v>
      </c>
      <c r="W154" s="115" t="s">
        <v>1257</v>
      </c>
      <c r="X154" s="115" t="s">
        <v>772</v>
      </c>
    </row>
    <row r="155" spans="1:24">
      <c r="A155" s="85"/>
      <c r="B155" s="85">
        <v>31</v>
      </c>
      <c r="C155" s="82">
        <v>1</v>
      </c>
      <c r="D155" s="82">
        <v>17</v>
      </c>
      <c r="E155" s="82"/>
      <c r="F155" s="155" t="s">
        <v>1699</v>
      </c>
      <c r="G155" s="83" t="s">
        <v>3378</v>
      </c>
      <c r="H155" s="86">
        <v>33.363061276812793</v>
      </c>
      <c r="I155" s="86">
        <v>55.950653850475497</v>
      </c>
      <c r="J155" s="86">
        <v>45.916881557618247</v>
      </c>
      <c r="K155" s="86"/>
      <c r="L155" s="117">
        <v>95.48</v>
      </c>
      <c r="M155" s="117">
        <v>197.34753540809373</v>
      </c>
      <c r="N155" s="87">
        <v>5896550</v>
      </c>
      <c r="O155" s="87">
        <v>351951000</v>
      </c>
      <c r="P155" s="87">
        <v>94674819</v>
      </c>
      <c r="Q155" s="87">
        <v>257276180.99999997</v>
      </c>
      <c r="R155" s="87">
        <f t="shared" si="4"/>
        <v>5895560.7312721079</v>
      </c>
      <c r="S155" s="87">
        <v>351951000</v>
      </c>
      <c r="T155" s="87">
        <f t="shared" si="5"/>
        <v>12185529.74618024</v>
      </c>
      <c r="U155" s="87"/>
      <c r="V155" s="115" t="s">
        <v>1257</v>
      </c>
      <c r="W155" s="115" t="s">
        <v>1257</v>
      </c>
      <c r="X155" s="115" t="s">
        <v>772</v>
      </c>
    </row>
    <row r="156" spans="1:24">
      <c r="A156" s="85"/>
      <c r="B156" s="85">
        <v>31</v>
      </c>
      <c r="C156" s="82">
        <v>1</v>
      </c>
      <c r="D156" s="82">
        <v>17</v>
      </c>
      <c r="E156" s="82"/>
      <c r="F156" s="155" t="s">
        <v>1700</v>
      </c>
      <c r="G156" s="83" t="s">
        <v>3378</v>
      </c>
      <c r="H156" s="86">
        <v>33.363061276812793</v>
      </c>
      <c r="I156" s="86">
        <v>55.950653850475497</v>
      </c>
      <c r="J156" s="86">
        <v>45.916881557618247</v>
      </c>
      <c r="K156" s="86"/>
      <c r="L156" s="117">
        <v>95.48</v>
      </c>
      <c r="M156" s="117">
        <v>197.34753540809373</v>
      </c>
      <c r="N156" s="87">
        <v>5896550</v>
      </c>
      <c r="O156" s="87">
        <v>351951000</v>
      </c>
      <c r="P156" s="87">
        <v>94674819</v>
      </c>
      <c r="Q156" s="87">
        <v>257276180.99999997</v>
      </c>
      <c r="R156" s="87">
        <f t="shared" si="4"/>
        <v>5895560.7312721079</v>
      </c>
      <c r="S156" s="87">
        <v>351951000</v>
      </c>
      <c r="T156" s="87">
        <f t="shared" si="5"/>
        <v>12185529.74618024</v>
      </c>
      <c r="U156" s="87"/>
      <c r="V156" s="115" t="s">
        <v>1257</v>
      </c>
      <c r="W156" s="115" t="s">
        <v>1257</v>
      </c>
      <c r="X156" s="115" t="s">
        <v>772</v>
      </c>
    </row>
    <row r="157" spans="1:24">
      <c r="A157" s="85"/>
      <c r="B157" s="85">
        <v>31</v>
      </c>
      <c r="C157" s="82">
        <v>1</v>
      </c>
      <c r="D157" s="82">
        <v>17</v>
      </c>
      <c r="E157" s="82"/>
      <c r="F157" s="155" t="s">
        <v>1701</v>
      </c>
      <c r="G157" s="83" t="s">
        <v>3378</v>
      </c>
      <c r="H157" s="86">
        <v>33.363061276812793</v>
      </c>
      <c r="I157" s="86">
        <v>55.950653850475497</v>
      </c>
      <c r="J157" s="86">
        <v>45.916881557618247</v>
      </c>
      <c r="K157" s="86"/>
      <c r="L157" s="117">
        <v>95.48</v>
      </c>
      <c r="M157" s="117">
        <v>197.34753540809373</v>
      </c>
      <c r="N157" s="87">
        <v>5896550</v>
      </c>
      <c r="O157" s="87">
        <v>351951000</v>
      </c>
      <c r="P157" s="87">
        <v>94674819</v>
      </c>
      <c r="Q157" s="87">
        <v>257276180.99999997</v>
      </c>
      <c r="R157" s="87">
        <f t="shared" si="4"/>
        <v>5895560.7312721079</v>
      </c>
      <c r="S157" s="87">
        <v>351951000</v>
      </c>
      <c r="T157" s="87">
        <f t="shared" si="5"/>
        <v>12185529.74618024</v>
      </c>
      <c r="U157" s="87"/>
      <c r="V157" s="115" t="s">
        <v>1257</v>
      </c>
      <c r="W157" s="115" t="s">
        <v>1257</v>
      </c>
      <c r="X157" s="115" t="s">
        <v>772</v>
      </c>
    </row>
    <row r="158" spans="1:24">
      <c r="A158" s="85"/>
      <c r="B158" s="85">
        <v>31</v>
      </c>
      <c r="C158" s="82">
        <v>1</v>
      </c>
      <c r="D158" s="82">
        <v>17</v>
      </c>
      <c r="E158" s="82"/>
      <c r="F158" s="155" t="s">
        <v>1702</v>
      </c>
      <c r="G158" s="83" t="s">
        <v>3378</v>
      </c>
      <c r="H158" s="86">
        <v>51.372405413877424</v>
      </c>
      <c r="I158" s="86">
        <v>86.152755855644202</v>
      </c>
      <c r="J158" s="86">
        <v>70.702764208221993</v>
      </c>
      <c r="K158" s="86"/>
      <c r="L158" s="117">
        <v>147.02000000000001</v>
      </c>
      <c r="M158" s="117">
        <v>303.87552006386625</v>
      </c>
      <c r="N158" s="87">
        <v>5896550</v>
      </c>
      <c r="O158" s="87">
        <v>542024000</v>
      </c>
      <c r="P158" s="87">
        <v>145804456</v>
      </c>
      <c r="Q158" s="87">
        <v>396219544</v>
      </c>
      <c r="R158" s="87">
        <f t="shared" si="4"/>
        <v>5896542.3593729036</v>
      </c>
      <c r="S158" s="87">
        <v>542024000</v>
      </c>
      <c r="T158" s="87">
        <f t="shared" si="5"/>
        <v>12187558.672514336</v>
      </c>
      <c r="U158" s="87"/>
      <c r="V158" s="115" t="s">
        <v>1257</v>
      </c>
      <c r="W158" s="115" t="s">
        <v>1257</v>
      </c>
      <c r="X158" s="115" t="s">
        <v>772</v>
      </c>
    </row>
    <row r="159" spans="1:24">
      <c r="A159" s="85"/>
      <c r="B159" s="85">
        <v>31</v>
      </c>
      <c r="C159" s="82">
        <v>1</v>
      </c>
      <c r="D159" s="82">
        <v>17</v>
      </c>
      <c r="E159" s="82"/>
      <c r="F159" s="155" t="s">
        <v>1703</v>
      </c>
      <c r="G159" s="83" t="s">
        <v>3378</v>
      </c>
      <c r="H159" s="86">
        <v>72.274985279597374</v>
      </c>
      <c r="I159" s="86">
        <v>121.20688356129402</v>
      </c>
      <c r="J159" s="86">
        <v>99.470546516315039</v>
      </c>
      <c r="K159" s="86"/>
      <c r="L159" s="117">
        <v>206.84</v>
      </c>
      <c r="M159" s="117">
        <v>427.51743007760911</v>
      </c>
      <c r="N159" s="87">
        <v>5896550</v>
      </c>
      <c r="O159" s="87">
        <v>762565000</v>
      </c>
      <c r="P159" s="87">
        <v>205129985.00000003</v>
      </c>
      <c r="Q159" s="87">
        <v>557435015</v>
      </c>
      <c r="R159" s="87">
        <f t="shared" si="4"/>
        <v>5896545.6276255818</v>
      </c>
      <c r="S159" s="87">
        <v>762565000</v>
      </c>
      <c r="T159" s="87">
        <f t="shared" si="5"/>
        <v>12187565.427663175</v>
      </c>
      <c r="U159" s="87"/>
      <c r="V159" s="115" t="s">
        <v>1257</v>
      </c>
      <c r="W159" s="115" t="s">
        <v>1257</v>
      </c>
      <c r="X159" s="115" t="s">
        <v>772</v>
      </c>
    </row>
    <row r="160" spans="1:24">
      <c r="A160" s="85"/>
      <c r="B160" s="85">
        <v>31</v>
      </c>
      <c r="C160" s="82">
        <v>1</v>
      </c>
      <c r="D160" s="82">
        <v>18</v>
      </c>
      <c r="E160" s="82"/>
      <c r="F160" s="155" t="s">
        <v>3404</v>
      </c>
      <c r="G160" s="83" t="s">
        <v>3378</v>
      </c>
      <c r="H160" s="86">
        <v>78.728857732286244</v>
      </c>
      <c r="I160" s="86">
        <v>132.03018243664258</v>
      </c>
      <c r="J160" s="86">
        <v>108.3528758247483</v>
      </c>
      <c r="K160" s="86"/>
      <c r="L160" s="117">
        <v>225.31</v>
      </c>
      <c r="M160" s="117">
        <v>465.69305826139089</v>
      </c>
      <c r="N160" s="87">
        <v>5956550</v>
      </c>
      <c r="O160" s="87">
        <v>839171000</v>
      </c>
      <c r="P160" s="87">
        <v>225736999</v>
      </c>
      <c r="Q160" s="87">
        <v>613434000.99999988</v>
      </c>
      <c r="R160" s="87">
        <f t="shared" si="4"/>
        <v>5956968.778150362</v>
      </c>
      <c r="S160" s="87">
        <v>839171000</v>
      </c>
      <c r="T160" s="87">
        <f t="shared" si="5"/>
        <v>12312453.989012752</v>
      </c>
      <c r="U160" s="87"/>
      <c r="V160" s="115" t="s">
        <v>1257</v>
      </c>
      <c r="W160" s="115" t="s">
        <v>1257</v>
      </c>
      <c r="X160" s="115" t="s">
        <v>772</v>
      </c>
    </row>
    <row r="161" spans="1:24">
      <c r="A161" s="85"/>
      <c r="B161" s="85">
        <v>31</v>
      </c>
      <c r="C161" s="82">
        <v>1</v>
      </c>
      <c r="D161" s="82">
        <v>18</v>
      </c>
      <c r="E161" s="82"/>
      <c r="F161" s="155" t="s">
        <v>1716</v>
      </c>
      <c r="G161" s="83" t="s">
        <v>3378</v>
      </c>
      <c r="H161" s="86">
        <v>33.363061276812793</v>
      </c>
      <c r="I161" s="86">
        <v>55.950653850475497</v>
      </c>
      <c r="J161" s="86">
        <v>45.916881557618247</v>
      </c>
      <c r="K161" s="86"/>
      <c r="L161" s="117">
        <v>95.48</v>
      </c>
      <c r="M161" s="117">
        <v>197.34753540809373</v>
      </c>
      <c r="N161" s="87">
        <v>5956550</v>
      </c>
      <c r="O161" s="87">
        <v>355532000</v>
      </c>
      <c r="P161" s="87">
        <v>95638108</v>
      </c>
      <c r="Q161" s="87">
        <v>259893892</v>
      </c>
      <c r="R161" s="87">
        <f t="shared" si="4"/>
        <v>5955546.3627341166</v>
      </c>
      <c r="S161" s="87">
        <v>355532000</v>
      </c>
      <c r="T161" s="87">
        <f t="shared" si="5"/>
        <v>12309513.999729943</v>
      </c>
      <c r="U161" s="87"/>
      <c r="V161" s="115" t="s">
        <v>1257</v>
      </c>
      <c r="W161" s="115" t="s">
        <v>1257</v>
      </c>
      <c r="X161" s="115" t="s">
        <v>772</v>
      </c>
    </row>
    <row r="162" spans="1:24">
      <c r="A162" s="85"/>
      <c r="B162" s="85">
        <v>31</v>
      </c>
      <c r="C162" s="82">
        <v>1</v>
      </c>
      <c r="D162" s="82">
        <v>18</v>
      </c>
      <c r="E162" s="82"/>
      <c r="F162" s="155" t="s">
        <v>1717</v>
      </c>
      <c r="G162" s="83" t="s">
        <v>3378</v>
      </c>
      <c r="H162" s="86">
        <v>33.363061276812793</v>
      </c>
      <c r="I162" s="86">
        <v>55.950653850475497</v>
      </c>
      <c r="J162" s="86">
        <v>45.916881557618247</v>
      </c>
      <c r="K162" s="86"/>
      <c r="L162" s="117">
        <v>95.48</v>
      </c>
      <c r="M162" s="117">
        <v>197.34753540809373</v>
      </c>
      <c r="N162" s="87">
        <v>5956550</v>
      </c>
      <c r="O162" s="87">
        <v>355532000</v>
      </c>
      <c r="P162" s="87">
        <v>95638108</v>
      </c>
      <c r="Q162" s="87">
        <v>259893892</v>
      </c>
      <c r="R162" s="87">
        <f t="shared" si="4"/>
        <v>5955546.3627341166</v>
      </c>
      <c r="S162" s="87">
        <v>355532000</v>
      </c>
      <c r="T162" s="87">
        <f t="shared" si="5"/>
        <v>12309513.999729943</v>
      </c>
      <c r="U162" s="87"/>
      <c r="V162" s="115" t="s">
        <v>1257</v>
      </c>
      <c r="W162" s="115" t="s">
        <v>1257</v>
      </c>
      <c r="X162" s="115" t="s">
        <v>772</v>
      </c>
    </row>
    <row r="163" spans="1:24">
      <c r="A163" s="85"/>
      <c r="B163" s="85">
        <v>31</v>
      </c>
      <c r="C163" s="82">
        <v>1</v>
      </c>
      <c r="D163" s="82">
        <v>18</v>
      </c>
      <c r="E163" s="82"/>
      <c r="F163" s="155" t="s">
        <v>1718</v>
      </c>
      <c r="G163" s="83" t="s">
        <v>3378</v>
      </c>
      <c r="H163" s="86">
        <v>33.363061276812793</v>
      </c>
      <c r="I163" s="86">
        <v>55.950653850475497</v>
      </c>
      <c r="J163" s="86">
        <v>45.916881557618247</v>
      </c>
      <c r="K163" s="86"/>
      <c r="L163" s="117">
        <v>95.48</v>
      </c>
      <c r="M163" s="117">
        <v>197.34753540809373</v>
      </c>
      <c r="N163" s="87">
        <v>5956550</v>
      </c>
      <c r="O163" s="87">
        <v>355532000</v>
      </c>
      <c r="P163" s="87">
        <v>95638108</v>
      </c>
      <c r="Q163" s="87">
        <v>259893892</v>
      </c>
      <c r="R163" s="87">
        <f t="shared" si="4"/>
        <v>5955546.3627341166</v>
      </c>
      <c r="S163" s="87">
        <v>355532000</v>
      </c>
      <c r="T163" s="87">
        <f t="shared" si="5"/>
        <v>12309513.999729943</v>
      </c>
      <c r="U163" s="87"/>
      <c r="V163" s="115" t="s">
        <v>1257</v>
      </c>
      <c r="W163" s="115" t="s">
        <v>1257</v>
      </c>
      <c r="X163" s="115" t="s">
        <v>772</v>
      </c>
    </row>
    <row r="164" spans="1:24">
      <c r="A164" s="85"/>
      <c r="B164" s="85">
        <v>31</v>
      </c>
      <c r="C164" s="82">
        <v>1</v>
      </c>
      <c r="D164" s="82">
        <v>18</v>
      </c>
      <c r="E164" s="82"/>
      <c r="F164" s="155" t="s">
        <v>1719</v>
      </c>
      <c r="G164" s="83" t="s">
        <v>3378</v>
      </c>
      <c r="H164" s="86">
        <v>51.372405413877424</v>
      </c>
      <c r="I164" s="86">
        <v>86.152755855644202</v>
      </c>
      <c r="J164" s="86">
        <v>70.702764208221993</v>
      </c>
      <c r="K164" s="86"/>
      <c r="L164" s="117">
        <v>147.02000000000001</v>
      </c>
      <c r="M164" s="117">
        <v>303.87552006386625</v>
      </c>
      <c r="N164" s="87">
        <v>5956550</v>
      </c>
      <c r="O164" s="87">
        <v>547540000</v>
      </c>
      <c r="P164" s="87">
        <v>147288260</v>
      </c>
      <c r="Q164" s="87">
        <v>400251740</v>
      </c>
      <c r="R164" s="87">
        <f t="shared" si="4"/>
        <v>5956549.5318492167</v>
      </c>
      <c r="S164" s="87">
        <v>547540000</v>
      </c>
      <c r="T164" s="87">
        <f t="shared" si="5"/>
        <v>12311587.449169224</v>
      </c>
      <c r="U164" s="87"/>
      <c r="V164" s="115" t="s">
        <v>1257</v>
      </c>
      <c r="W164" s="115" t="s">
        <v>1257</v>
      </c>
      <c r="X164" s="115" t="s">
        <v>772</v>
      </c>
    </row>
    <row r="165" spans="1:24">
      <c r="A165" s="85"/>
      <c r="B165" s="85">
        <v>31</v>
      </c>
      <c r="C165" s="82">
        <v>1</v>
      </c>
      <c r="D165" s="82">
        <v>18</v>
      </c>
      <c r="E165" s="82"/>
      <c r="F165" s="155" t="s">
        <v>1720</v>
      </c>
      <c r="G165" s="83" t="s">
        <v>3378</v>
      </c>
      <c r="H165" s="86">
        <v>78.613547612665911</v>
      </c>
      <c r="I165" s="86">
        <v>131.83680460075385</v>
      </c>
      <c r="J165" s="86">
        <v>108.19417692535561</v>
      </c>
      <c r="K165" s="86"/>
      <c r="L165" s="117">
        <v>224.98</v>
      </c>
      <c r="M165" s="117">
        <v>465.01098152610945</v>
      </c>
      <c r="N165" s="87">
        <v>5956550</v>
      </c>
      <c r="O165" s="87">
        <v>837883000</v>
      </c>
      <c r="P165" s="87">
        <v>225390527</v>
      </c>
      <c r="Q165" s="87">
        <v>612492473</v>
      </c>
      <c r="R165" s="87">
        <f t="shared" si="4"/>
        <v>5956549.9892807826</v>
      </c>
      <c r="S165" s="87">
        <v>837883000</v>
      </c>
      <c r="T165" s="87">
        <f t="shared" si="5"/>
        <v>12311588.394634161</v>
      </c>
      <c r="U165" s="87"/>
      <c r="V165" s="115" t="s">
        <v>1257</v>
      </c>
      <c r="W165" s="115" t="s">
        <v>1257</v>
      </c>
      <c r="X165" s="115" t="s">
        <v>772</v>
      </c>
    </row>
    <row r="166" spans="1:24">
      <c r="A166" s="85"/>
      <c r="B166" s="85">
        <v>31</v>
      </c>
      <c r="C166" s="82">
        <v>1</v>
      </c>
      <c r="D166" s="82">
        <v>18</v>
      </c>
      <c r="E166" s="82"/>
      <c r="F166" s="155" t="s">
        <v>1721</v>
      </c>
      <c r="G166" s="83" t="s">
        <v>3378</v>
      </c>
      <c r="H166" s="86">
        <v>72.222571588860859</v>
      </c>
      <c r="I166" s="86">
        <v>121.11898454498093</v>
      </c>
      <c r="J166" s="86">
        <v>99.398410652954723</v>
      </c>
      <c r="K166" s="86"/>
      <c r="L166" s="117">
        <v>206.69</v>
      </c>
      <c r="M166" s="117">
        <v>427.20739519793563</v>
      </c>
      <c r="N166" s="87">
        <v>5956550</v>
      </c>
      <c r="O166" s="87">
        <v>769766000</v>
      </c>
      <c r="P166" s="87">
        <v>207067054</v>
      </c>
      <c r="Q166" s="87">
        <v>562698946</v>
      </c>
      <c r="R166" s="87">
        <f t="shared" si="4"/>
        <v>5956547.148619758</v>
      </c>
      <c r="S166" s="87">
        <v>769766000</v>
      </c>
      <c r="T166" s="87">
        <f t="shared" si="5"/>
        <v>12311582.523274165</v>
      </c>
      <c r="U166" s="87"/>
      <c r="V166" s="115" t="s">
        <v>1257</v>
      </c>
      <c r="W166" s="115" t="s">
        <v>1257</v>
      </c>
      <c r="X166" s="115" t="s">
        <v>772</v>
      </c>
    </row>
    <row r="167" spans="1:24">
      <c r="A167" s="85"/>
      <c r="B167" s="85">
        <v>31</v>
      </c>
      <c r="C167" s="82">
        <v>1</v>
      </c>
      <c r="D167" s="82">
        <v>18</v>
      </c>
      <c r="E167" s="82"/>
      <c r="F167" s="155" t="s">
        <v>1722</v>
      </c>
      <c r="G167" s="83" t="s">
        <v>3378</v>
      </c>
      <c r="H167" s="86">
        <v>33.363061276812793</v>
      </c>
      <c r="I167" s="86">
        <v>55.950653850475497</v>
      </c>
      <c r="J167" s="86">
        <v>45.916881557618247</v>
      </c>
      <c r="K167" s="86"/>
      <c r="L167" s="117">
        <v>95.48</v>
      </c>
      <c r="M167" s="117">
        <v>197.34753540809373</v>
      </c>
      <c r="N167" s="87">
        <v>5956550</v>
      </c>
      <c r="O167" s="87">
        <v>355532000</v>
      </c>
      <c r="P167" s="87">
        <v>95638108</v>
      </c>
      <c r="Q167" s="87">
        <v>259893892</v>
      </c>
      <c r="R167" s="87">
        <f t="shared" si="4"/>
        <v>5955546.3627341166</v>
      </c>
      <c r="S167" s="87">
        <v>355532000</v>
      </c>
      <c r="T167" s="87">
        <f t="shared" si="5"/>
        <v>12309513.999729943</v>
      </c>
      <c r="U167" s="87"/>
      <c r="V167" s="115" t="s">
        <v>1257</v>
      </c>
      <c r="W167" s="115" t="s">
        <v>1257</v>
      </c>
      <c r="X167" s="115" t="s">
        <v>772</v>
      </c>
    </row>
    <row r="168" spans="1:24">
      <c r="A168" s="85"/>
      <c r="B168" s="85">
        <v>31</v>
      </c>
      <c r="C168" s="82">
        <v>1</v>
      </c>
      <c r="D168" s="82">
        <v>18</v>
      </c>
      <c r="E168" s="82"/>
      <c r="F168" s="155" t="s">
        <v>1723</v>
      </c>
      <c r="G168" s="83" t="s">
        <v>3378</v>
      </c>
      <c r="H168" s="86">
        <v>33.363061276812793</v>
      </c>
      <c r="I168" s="86">
        <v>55.950653850475497</v>
      </c>
      <c r="J168" s="86">
        <v>45.916881557618247</v>
      </c>
      <c r="K168" s="86"/>
      <c r="L168" s="117">
        <v>95.48</v>
      </c>
      <c r="M168" s="117">
        <v>197.34753540809373</v>
      </c>
      <c r="N168" s="87">
        <v>5956550</v>
      </c>
      <c r="O168" s="87">
        <v>355532000</v>
      </c>
      <c r="P168" s="87">
        <v>95638108</v>
      </c>
      <c r="Q168" s="87">
        <v>259893892</v>
      </c>
      <c r="R168" s="87">
        <f t="shared" si="4"/>
        <v>5955546.3627341166</v>
      </c>
      <c r="S168" s="87">
        <v>355532000</v>
      </c>
      <c r="T168" s="87">
        <f t="shared" si="5"/>
        <v>12309513.999729943</v>
      </c>
      <c r="U168" s="87"/>
      <c r="V168" s="115" t="s">
        <v>1257</v>
      </c>
      <c r="W168" s="115" t="s">
        <v>1257</v>
      </c>
      <c r="X168" s="115" t="s">
        <v>772</v>
      </c>
    </row>
    <row r="169" spans="1:24">
      <c r="A169" s="85"/>
      <c r="B169" s="85">
        <v>31</v>
      </c>
      <c r="C169" s="82">
        <v>1</v>
      </c>
      <c r="D169" s="82">
        <v>18</v>
      </c>
      <c r="E169" s="82"/>
      <c r="F169" s="155" t="s">
        <v>1724</v>
      </c>
      <c r="G169" s="83" t="s">
        <v>3378</v>
      </c>
      <c r="H169" s="86">
        <v>33.363061276812793</v>
      </c>
      <c r="I169" s="86">
        <v>55.950653850475497</v>
      </c>
      <c r="J169" s="86">
        <v>45.916881557618247</v>
      </c>
      <c r="K169" s="86"/>
      <c r="L169" s="117">
        <v>95.48</v>
      </c>
      <c r="M169" s="117">
        <v>197.34753540809373</v>
      </c>
      <c r="N169" s="87">
        <v>5956550</v>
      </c>
      <c r="O169" s="87">
        <v>355532000</v>
      </c>
      <c r="P169" s="87">
        <v>95638108</v>
      </c>
      <c r="Q169" s="87">
        <v>259893892</v>
      </c>
      <c r="R169" s="87">
        <f t="shared" si="4"/>
        <v>5955546.3627341166</v>
      </c>
      <c r="S169" s="87">
        <v>355532000</v>
      </c>
      <c r="T169" s="87">
        <f t="shared" si="5"/>
        <v>12309513.999729943</v>
      </c>
      <c r="U169" s="87"/>
      <c r="V169" s="115" t="s">
        <v>1257</v>
      </c>
      <c r="W169" s="115" t="s">
        <v>1257</v>
      </c>
      <c r="X169" s="115" t="s">
        <v>772</v>
      </c>
    </row>
    <row r="170" spans="1:24">
      <c r="A170" s="85"/>
      <c r="B170" s="85">
        <v>31</v>
      </c>
      <c r="C170" s="82">
        <v>1</v>
      </c>
      <c r="D170" s="82">
        <v>18</v>
      </c>
      <c r="E170" s="82"/>
      <c r="F170" s="155" t="s">
        <v>1725</v>
      </c>
      <c r="G170" s="83" t="s">
        <v>3378</v>
      </c>
      <c r="H170" s="86">
        <v>51.372405413877424</v>
      </c>
      <c r="I170" s="86">
        <v>86.152755855644202</v>
      </c>
      <c r="J170" s="86">
        <v>70.702764208221993</v>
      </c>
      <c r="K170" s="86"/>
      <c r="L170" s="117">
        <v>147.02000000000001</v>
      </c>
      <c r="M170" s="117">
        <v>303.87552006386625</v>
      </c>
      <c r="N170" s="87">
        <v>5956550</v>
      </c>
      <c r="O170" s="87">
        <v>547540000</v>
      </c>
      <c r="P170" s="87">
        <v>147288260</v>
      </c>
      <c r="Q170" s="87">
        <v>400251740</v>
      </c>
      <c r="R170" s="87">
        <f t="shared" si="4"/>
        <v>5956549.5318492167</v>
      </c>
      <c r="S170" s="87">
        <v>547540000</v>
      </c>
      <c r="T170" s="87">
        <f t="shared" si="5"/>
        <v>12311587.449169224</v>
      </c>
      <c r="U170" s="87"/>
      <c r="V170" s="115" t="s">
        <v>1257</v>
      </c>
      <c r="W170" s="115" t="s">
        <v>1257</v>
      </c>
      <c r="X170" s="115" t="s">
        <v>772</v>
      </c>
    </row>
    <row r="171" spans="1:24">
      <c r="A171" s="85"/>
      <c r="B171" s="85">
        <v>31</v>
      </c>
      <c r="C171" s="82">
        <v>1</v>
      </c>
      <c r="D171" s="82">
        <v>18</v>
      </c>
      <c r="E171" s="82"/>
      <c r="F171" s="155" t="s">
        <v>3405</v>
      </c>
      <c r="G171" s="83" t="s">
        <v>3378</v>
      </c>
      <c r="H171" s="86">
        <v>72.274985279597374</v>
      </c>
      <c r="I171" s="86">
        <v>121.20688356129402</v>
      </c>
      <c r="J171" s="86">
        <v>99.470546516315039</v>
      </c>
      <c r="K171" s="86"/>
      <c r="L171" s="117">
        <v>206.84</v>
      </c>
      <c r="M171" s="117">
        <v>427.51743007760911</v>
      </c>
      <c r="N171" s="87">
        <v>5956550</v>
      </c>
      <c r="O171" s="87">
        <v>770325000</v>
      </c>
      <c r="P171" s="87">
        <v>207217425.00000003</v>
      </c>
      <c r="Q171" s="87">
        <v>563107575</v>
      </c>
      <c r="R171" s="87">
        <f t="shared" si="4"/>
        <v>5956549.9473496377</v>
      </c>
      <c r="S171" s="87">
        <v>770325000</v>
      </c>
      <c r="T171" s="87">
        <f t="shared" si="5"/>
        <v>12311588.307966713</v>
      </c>
      <c r="U171" s="87"/>
      <c r="V171" s="115" t="s">
        <v>1257</v>
      </c>
      <c r="W171" s="115" t="s">
        <v>1257</v>
      </c>
      <c r="X171" s="115" t="s">
        <v>772</v>
      </c>
    </row>
    <row r="172" spans="1:24">
      <c r="A172" s="85"/>
      <c r="B172" s="85">
        <v>31</v>
      </c>
      <c r="C172" s="82">
        <v>1</v>
      </c>
      <c r="D172" s="82">
        <v>19</v>
      </c>
      <c r="E172" s="82"/>
      <c r="F172" s="155" t="s">
        <v>3406</v>
      </c>
      <c r="G172" s="83" t="s">
        <v>3378</v>
      </c>
      <c r="H172" s="86">
        <v>79.392764481615359</v>
      </c>
      <c r="I172" s="86">
        <v>133.14356997660806</v>
      </c>
      <c r="J172" s="86">
        <v>109.26659676064561</v>
      </c>
      <c r="K172" s="86"/>
      <c r="L172" s="117">
        <v>227.21</v>
      </c>
      <c r="M172" s="117">
        <v>469.62016673725373</v>
      </c>
      <c r="N172" s="87">
        <v>6016550</v>
      </c>
      <c r="O172" s="87">
        <v>854711000</v>
      </c>
      <c r="P172" s="87">
        <v>229917259.00000003</v>
      </c>
      <c r="Q172" s="87">
        <v>624793741</v>
      </c>
      <c r="R172" s="87">
        <f t="shared" si="4"/>
        <v>6016545.0915819248</v>
      </c>
      <c r="S172" s="87">
        <v>854711000</v>
      </c>
      <c r="T172" s="87">
        <f t="shared" si="5"/>
        <v>12435592.223453673</v>
      </c>
      <c r="U172" s="87"/>
      <c r="V172" s="115" t="s">
        <v>1257</v>
      </c>
      <c r="W172" s="115" t="s">
        <v>1257</v>
      </c>
      <c r="X172" s="115" t="s">
        <v>772</v>
      </c>
    </row>
    <row r="173" spans="1:24">
      <c r="A173" s="85"/>
      <c r="B173" s="85">
        <v>31</v>
      </c>
      <c r="C173" s="82">
        <v>1</v>
      </c>
      <c r="D173" s="82">
        <v>19</v>
      </c>
      <c r="E173" s="82"/>
      <c r="F173" s="155" t="s">
        <v>1737</v>
      </c>
      <c r="G173" s="83" t="s">
        <v>3378</v>
      </c>
      <c r="H173" s="86">
        <v>33.363061276812793</v>
      </c>
      <c r="I173" s="86">
        <v>55.950653850475497</v>
      </c>
      <c r="J173" s="86">
        <v>45.916881557618247</v>
      </c>
      <c r="K173" s="86"/>
      <c r="L173" s="117">
        <v>95.48</v>
      </c>
      <c r="M173" s="117">
        <v>197.34753540809373</v>
      </c>
      <c r="N173" s="87">
        <v>6016550</v>
      </c>
      <c r="O173" s="87">
        <v>359113000</v>
      </c>
      <c r="P173" s="87">
        <v>96601397.000000015</v>
      </c>
      <c r="Q173" s="87">
        <v>262511603</v>
      </c>
      <c r="R173" s="87">
        <f t="shared" si="4"/>
        <v>6015531.9941961253</v>
      </c>
      <c r="S173" s="87">
        <v>359113000</v>
      </c>
      <c r="T173" s="87">
        <f t="shared" si="5"/>
        <v>12433498.253279645</v>
      </c>
      <c r="U173" s="87"/>
      <c r="V173" s="115" t="s">
        <v>1257</v>
      </c>
      <c r="W173" s="115" t="s">
        <v>1257</v>
      </c>
      <c r="X173" s="115" t="s">
        <v>772</v>
      </c>
    </row>
    <row r="174" spans="1:24">
      <c r="A174" s="85"/>
      <c r="B174" s="85">
        <v>31</v>
      </c>
      <c r="C174" s="82">
        <v>1</v>
      </c>
      <c r="D174" s="82">
        <v>19</v>
      </c>
      <c r="E174" s="82"/>
      <c r="F174" s="155" t="s">
        <v>1738</v>
      </c>
      <c r="G174" s="83" t="s">
        <v>3378</v>
      </c>
      <c r="H174" s="86">
        <v>33.363061276812793</v>
      </c>
      <c r="I174" s="86">
        <v>55.950653850475497</v>
      </c>
      <c r="J174" s="86">
        <v>45.916881557618247</v>
      </c>
      <c r="K174" s="86"/>
      <c r="L174" s="117">
        <v>95.48</v>
      </c>
      <c r="M174" s="117">
        <v>197.34753540809373</v>
      </c>
      <c r="N174" s="87">
        <v>6016550</v>
      </c>
      <c r="O174" s="87">
        <v>359113000</v>
      </c>
      <c r="P174" s="87">
        <v>96601397.000000015</v>
      </c>
      <c r="Q174" s="87">
        <v>262511603</v>
      </c>
      <c r="R174" s="87">
        <f t="shared" si="4"/>
        <v>6015531.9941961253</v>
      </c>
      <c r="S174" s="87">
        <v>359113000</v>
      </c>
      <c r="T174" s="87">
        <f t="shared" si="5"/>
        <v>12433498.253279645</v>
      </c>
      <c r="U174" s="87"/>
      <c r="V174" s="115" t="s">
        <v>1257</v>
      </c>
      <c r="W174" s="115" t="s">
        <v>1257</v>
      </c>
      <c r="X174" s="115" t="s">
        <v>772</v>
      </c>
    </row>
    <row r="175" spans="1:24">
      <c r="A175" s="85"/>
      <c r="B175" s="85">
        <v>31</v>
      </c>
      <c r="C175" s="82">
        <v>1</v>
      </c>
      <c r="D175" s="82">
        <v>19</v>
      </c>
      <c r="E175" s="82"/>
      <c r="F175" s="155" t="s">
        <v>1739</v>
      </c>
      <c r="G175" s="83" t="s">
        <v>3378</v>
      </c>
      <c r="H175" s="86">
        <v>170.40739132253941</v>
      </c>
      <c r="I175" s="86">
        <v>285.77728183703277</v>
      </c>
      <c r="J175" s="86">
        <v>234.52811895705145</v>
      </c>
      <c r="K175" s="86"/>
      <c r="L175" s="117">
        <v>487.68</v>
      </c>
      <c r="M175" s="117">
        <v>1007.9854007940842</v>
      </c>
      <c r="N175" s="87">
        <v>6016550</v>
      </c>
      <c r="O175" s="87">
        <v>1834479000</v>
      </c>
      <c r="P175" s="87">
        <v>493474851</v>
      </c>
      <c r="Q175" s="87">
        <v>1341004149</v>
      </c>
      <c r="R175" s="87">
        <f t="shared" si="4"/>
        <v>6016350.4190162504</v>
      </c>
      <c r="S175" s="87">
        <v>1834479000</v>
      </c>
      <c r="T175" s="87">
        <f t="shared" si="5"/>
        <v>12435189.854883842</v>
      </c>
      <c r="U175" s="87"/>
      <c r="V175" s="115" t="s">
        <v>1257</v>
      </c>
      <c r="W175" s="115" t="s">
        <v>1257</v>
      </c>
      <c r="X175" s="115" t="s">
        <v>772</v>
      </c>
    </row>
    <row r="176" spans="1:24">
      <c r="A176" s="85"/>
      <c r="B176" s="85">
        <v>31</v>
      </c>
      <c r="C176" s="82">
        <v>1</v>
      </c>
      <c r="D176" s="82">
        <v>19</v>
      </c>
      <c r="E176" s="82"/>
      <c r="F176" s="155" t="s">
        <v>1740</v>
      </c>
      <c r="G176" s="83" t="s">
        <v>3378</v>
      </c>
      <c r="H176" s="86">
        <v>72.222571588860859</v>
      </c>
      <c r="I176" s="86">
        <v>121.11898454498093</v>
      </c>
      <c r="J176" s="86">
        <v>99.398410652954723</v>
      </c>
      <c r="K176" s="86"/>
      <c r="L176" s="117">
        <v>206.69</v>
      </c>
      <c r="M176" s="117">
        <v>427.20739519793563</v>
      </c>
      <c r="N176" s="87">
        <v>6016550</v>
      </c>
      <c r="O176" s="87">
        <v>777520000</v>
      </c>
      <c r="P176" s="87">
        <v>209152880</v>
      </c>
      <c r="Q176" s="87">
        <v>568367120</v>
      </c>
      <c r="R176" s="87">
        <f t="shared" si="4"/>
        <v>6016548.5861870153</v>
      </c>
      <c r="S176" s="87">
        <v>777520000</v>
      </c>
      <c r="T176" s="87">
        <f t="shared" si="5"/>
        <v>12435599.446450127</v>
      </c>
      <c r="U176" s="87"/>
      <c r="V176" s="115" t="s">
        <v>1257</v>
      </c>
      <c r="W176" s="115" t="s">
        <v>1257</v>
      </c>
      <c r="X176" s="115" t="s">
        <v>772</v>
      </c>
    </row>
    <row r="177" spans="1:24">
      <c r="A177" s="85"/>
      <c r="B177" s="85">
        <v>31</v>
      </c>
      <c r="C177" s="82">
        <v>1</v>
      </c>
      <c r="D177" s="82">
        <v>19</v>
      </c>
      <c r="E177" s="82"/>
      <c r="F177" s="155" t="s">
        <v>1741</v>
      </c>
      <c r="G177" s="83" t="s">
        <v>3378</v>
      </c>
      <c r="H177" s="86">
        <v>33.363061276812793</v>
      </c>
      <c r="I177" s="86">
        <v>55.950653850475497</v>
      </c>
      <c r="J177" s="86">
        <v>45.916881557618247</v>
      </c>
      <c r="K177" s="86"/>
      <c r="L177" s="117">
        <v>95.48</v>
      </c>
      <c r="M177" s="117">
        <v>197.34753540809373</v>
      </c>
      <c r="N177" s="87">
        <v>6016550</v>
      </c>
      <c r="O177" s="87">
        <v>359113000</v>
      </c>
      <c r="P177" s="87">
        <v>96601397.000000015</v>
      </c>
      <c r="Q177" s="87">
        <v>262511603</v>
      </c>
      <c r="R177" s="87">
        <f t="shared" si="4"/>
        <v>6015531.9941961253</v>
      </c>
      <c r="S177" s="87">
        <v>359113000</v>
      </c>
      <c r="T177" s="87">
        <f t="shared" si="5"/>
        <v>12433498.253279645</v>
      </c>
      <c r="U177" s="87"/>
      <c r="V177" s="115" t="s">
        <v>1257</v>
      </c>
      <c r="W177" s="115" t="s">
        <v>1257</v>
      </c>
      <c r="X177" s="115" t="s">
        <v>772</v>
      </c>
    </row>
    <row r="178" spans="1:24">
      <c r="A178" s="85"/>
      <c r="B178" s="85">
        <v>31</v>
      </c>
      <c r="C178" s="82">
        <v>1</v>
      </c>
      <c r="D178" s="82">
        <v>19</v>
      </c>
      <c r="E178" s="82"/>
      <c r="F178" s="155" t="s">
        <v>1742</v>
      </c>
      <c r="G178" s="83" t="s">
        <v>3378</v>
      </c>
      <c r="H178" s="86">
        <v>33.363061276812793</v>
      </c>
      <c r="I178" s="86">
        <v>55.950653850475497</v>
      </c>
      <c r="J178" s="86">
        <v>45.916881557618247</v>
      </c>
      <c r="K178" s="86"/>
      <c r="L178" s="117">
        <v>95.48</v>
      </c>
      <c r="M178" s="117">
        <v>197.34753540809373</v>
      </c>
      <c r="N178" s="87">
        <v>6016550</v>
      </c>
      <c r="O178" s="87">
        <v>359113000</v>
      </c>
      <c r="P178" s="87">
        <v>96601397.000000015</v>
      </c>
      <c r="Q178" s="87">
        <v>262511603</v>
      </c>
      <c r="R178" s="87">
        <f t="shared" si="4"/>
        <v>6015531.9941961253</v>
      </c>
      <c r="S178" s="87">
        <v>359113000</v>
      </c>
      <c r="T178" s="87">
        <f t="shared" si="5"/>
        <v>12433498.253279645</v>
      </c>
      <c r="U178" s="87"/>
      <c r="V178" s="115" t="s">
        <v>1257</v>
      </c>
      <c r="W178" s="115" t="s">
        <v>1257</v>
      </c>
      <c r="X178" s="115" t="s">
        <v>772</v>
      </c>
    </row>
    <row r="179" spans="1:24">
      <c r="A179" s="85"/>
      <c r="B179" s="85">
        <v>31</v>
      </c>
      <c r="C179" s="82">
        <v>1</v>
      </c>
      <c r="D179" s="82">
        <v>19</v>
      </c>
      <c r="E179" s="82"/>
      <c r="F179" s="155" t="s">
        <v>1743</v>
      </c>
      <c r="G179" s="83" t="s">
        <v>3378</v>
      </c>
      <c r="H179" s="86">
        <v>143.40385785508974</v>
      </c>
      <c r="I179" s="86">
        <v>240.49170863254233</v>
      </c>
      <c r="J179" s="86">
        <v>197.36372215381786</v>
      </c>
      <c r="K179" s="86"/>
      <c r="L179" s="117">
        <v>410.4</v>
      </c>
      <c r="M179" s="117">
        <v>848.25543078636019</v>
      </c>
      <c r="N179" s="87">
        <v>6016550</v>
      </c>
      <c r="O179" s="87">
        <v>1543830000</v>
      </c>
      <c r="P179" s="87">
        <v>415290270</v>
      </c>
      <c r="Q179" s="87">
        <v>1128539730</v>
      </c>
      <c r="R179" s="87">
        <f t="shared" si="4"/>
        <v>6016548.8633567719</v>
      </c>
      <c r="S179" s="87">
        <v>1543830000</v>
      </c>
      <c r="T179" s="87">
        <f t="shared" si="5"/>
        <v>12435600.019332077</v>
      </c>
      <c r="U179" s="87"/>
      <c r="V179" s="115" t="s">
        <v>1257</v>
      </c>
      <c r="W179" s="115" t="s">
        <v>1257</v>
      </c>
      <c r="X179" s="115" t="s">
        <v>772</v>
      </c>
    </row>
    <row r="180" spans="1:24">
      <c r="A180" s="85"/>
      <c r="B180" s="85">
        <v>31</v>
      </c>
      <c r="C180" s="82">
        <v>1</v>
      </c>
      <c r="D180" s="82">
        <v>20</v>
      </c>
      <c r="E180" s="82"/>
      <c r="F180" s="155" t="s">
        <v>3407</v>
      </c>
      <c r="G180" s="83" t="s">
        <v>3378</v>
      </c>
      <c r="H180" s="86">
        <v>78.728857732286244</v>
      </c>
      <c r="I180" s="86">
        <v>132.03018243664258</v>
      </c>
      <c r="J180" s="86">
        <v>108.3528758247483</v>
      </c>
      <c r="K180" s="86"/>
      <c r="L180" s="117">
        <v>225.31</v>
      </c>
      <c r="M180" s="117">
        <v>465.69305826139089</v>
      </c>
      <c r="N180" s="87">
        <v>6076550</v>
      </c>
      <c r="O180" s="87">
        <v>856077000</v>
      </c>
      <c r="P180" s="87">
        <v>230284713.00000003</v>
      </c>
      <c r="Q180" s="87">
        <v>625792287</v>
      </c>
      <c r="R180" s="87">
        <f t="shared" si="4"/>
        <v>6076978.3044130784</v>
      </c>
      <c r="S180" s="87">
        <v>856077000</v>
      </c>
      <c r="T180" s="87">
        <f t="shared" si="5"/>
        <v>12560501.582576221</v>
      </c>
      <c r="U180" s="87"/>
      <c r="V180" s="115" t="s">
        <v>1257</v>
      </c>
      <c r="W180" s="115" t="s">
        <v>1257</v>
      </c>
      <c r="X180" s="115" t="s">
        <v>772</v>
      </c>
    </row>
    <row r="181" spans="1:24">
      <c r="A181" s="85"/>
      <c r="B181" s="85">
        <v>31</v>
      </c>
      <c r="C181" s="82">
        <v>1</v>
      </c>
      <c r="D181" s="82">
        <v>20</v>
      </c>
      <c r="E181" s="82"/>
      <c r="F181" s="155" t="s">
        <v>1758</v>
      </c>
      <c r="G181" s="83" t="s">
        <v>3378</v>
      </c>
      <c r="H181" s="86">
        <v>33.363061276812793</v>
      </c>
      <c r="I181" s="86">
        <v>55.950653850475497</v>
      </c>
      <c r="J181" s="86">
        <v>45.916881557618247</v>
      </c>
      <c r="K181" s="86"/>
      <c r="L181" s="117">
        <v>95.48</v>
      </c>
      <c r="M181" s="117">
        <v>197.34753540809373</v>
      </c>
      <c r="N181" s="87">
        <v>6076550</v>
      </c>
      <c r="O181" s="87">
        <v>362694000</v>
      </c>
      <c r="P181" s="87">
        <v>97564686</v>
      </c>
      <c r="Q181" s="87">
        <v>265129314</v>
      </c>
      <c r="R181" s="87">
        <f t="shared" si="4"/>
        <v>6075517.625658134</v>
      </c>
      <c r="S181" s="87">
        <v>362694000</v>
      </c>
      <c r="T181" s="87">
        <f t="shared" si="5"/>
        <v>12557482.506829347</v>
      </c>
      <c r="U181" s="87"/>
      <c r="V181" s="115" t="s">
        <v>1257</v>
      </c>
      <c r="W181" s="115" t="s">
        <v>1257</v>
      </c>
      <c r="X181" s="115" t="s">
        <v>772</v>
      </c>
    </row>
    <row r="182" spans="1:24">
      <c r="A182" s="85"/>
      <c r="B182" s="85">
        <v>31</v>
      </c>
      <c r="C182" s="82">
        <v>1</v>
      </c>
      <c r="D182" s="82">
        <v>20</v>
      </c>
      <c r="E182" s="82"/>
      <c r="F182" s="155" t="s">
        <v>1759</v>
      </c>
      <c r="G182" s="83" t="s">
        <v>3378</v>
      </c>
      <c r="H182" s="86">
        <v>33.363061276812793</v>
      </c>
      <c r="I182" s="86">
        <v>55.950653850475497</v>
      </c>
      <c r="J182" s="86">
        <v>45.916881557618247</v>
      </c>
      <c r="K182" s="86"/>
      <c r="L182" s="117">
        <v>95.48</v>
      </c>
      <c r="M182" s="117">
        <v>197.34753540809373</v>
      </c>
      <c r="N182" s="87">
        <v>6076550</v>
      </c>
      <c r="O182" s="87">
        <v>362694000</v>
      </c>
      <c r="P182" s="87">
        <v>97564686</v>
      </c>
      <c r="Q182" s="87">
        <v>265129314</v>
      </c>
      <c r="R182" s="87">
        <f t="shared" si="4"/>
        <v>6075517.625658134</v>
      </c>
      <c r="S182" s="87">
        <v>362694000</v>
      </c>
      <c r="T182" s="87">
        <f t="shared" si="5"/>
        <v>12557482.506829347</v>
      </c>
      <c r="U182" s="87"/>
      <c r="V182" s="115" t="s">
        <v>1257</v>
      </c>
      <c r="W182" s="115" t="s">
        <v>1257</v>
      </c>
      <c r="X182" s="115" t="s">
        <v>772</v>
      </c>
    </row>
    <row r="183" spans="1:24">
      <c r="A183" s="85"/>
      <c r="B183" s="85">
        <v>31</v>
      </c>
      <c r="C183" s="82">
        <v>1</v>
      </c>
      <c r="D183" s="82">
        <v>20</v>
      </c>
      <c r="E183" s="82"/>
      <c r="F183" s="155" t="s">
        <v>1760</v>
      </c>
      <c r="G183" s="83" t="s">
        <v>3378</v>
      </c>
      <c r="H183" s="86">
        <v>33.363061276812793</v>
      </c>
      <c r="I183" s="86">
        <v>55.950653850475497</v>
      </c>
      <c r="J183" s="86">
        <v>45.916881557618247</v>
      </c>
      <c r="K183" s="86"/>
      <c r="L183" s="117">
        <v>95.48</v>
      </c>
      <c r="M183" s="117">
        <v>197.34753540809373</v>
      </c>
      <c r="N183" s="87">
        <v>6076550</v>
      </c>
      <c r="O183" s="87">
        <v>362694000</v>
      </c>
      <c r="P183" s="87">
        <v>97564686</v>
      </c>
      <c r="Q183" s="87">
        <v>265129314</v>
      </c>
      <c r="R183" s="87">
        <f t="shared" si="4"/>
        <v>6075517.625658134</v>
      </c>
      <c r="S183" s="87">
        <v>362694000</v>
      </c>
      <c r="T183" s="87">
        <f t="shared" si="5"/>
        <v>12557482.506829347</v>
      </c>
      <c r="U183" s="87"/>
      <c r="V183" s="115" t="s">
        <v>1257</v>
      </c>
      <c r="W183" s="115" t="s">
        <v>1257</v>
      </c>
      <c r="X183" s="115" t="s">
        <v>772</v>
      </c>
    </row>
    <row r="184" spans="1:24">
      <c r="A184" s="85"/>
      <c r="B184" s="85">
        <v>31</v>
      </c>
      <c r="C184" s="82">
        <v>1</v>
      </c>
      <c r="D184" s="82">
        <v>20</v>
      </c>
      <c r="E184" s="82"/>
      <c r="F184" s="155" t="s">
        <v>1761</v>
      </c>
      <c r="G184" s="83" t="s">
        <v>3378</v>
      </c>
      <c r="H184" s="86">
        <v>51.372405413877424</v>
      </c>
      <c r="I184" s="86">
        <v>86.152755855644202</v>
      </c>
      <c r="J184" s="86">
        <v>70.702764208221993</v>
      </c>
      <c r="K184" s="86"/>
      <c r="L184" s="117">
        <v>147.02000000000001</v>
      </c>
      <c r="M184" s="117">
        <v>303.87552006386625</v>
      </c>
      <c r="N184" s="87">
        <v>6076550</v>
      </c>
      <c r="O184" s="87">
        <v>558570000</v>
      </c>
      <c r="P184" s="87">
        <v>150255330.00000003</v>
      </c>
      <c r="Q184" s="87">
        <v>408314670</v>
      </c>
      <c r="R184" s="87">
        <f t="shared" si="4"/>
        <v>6076542.1193063827</v>
      </c>
      <c r="S184" s="87">
        <v>558570000</v>
      </c>
      <c r="T184" s="87">
        <f t="shared" si="5"/>
        <v>12559600.031929089</v>
      </c>
      <c r="U184" s="87"/>
      <c r="V184" s="115" t="s">
        <v>1257</v>
      </c>
      <c r="W184" s="115" t="s">
        <v>1257</v>
      </c>
      <c r="X184" s="115" t="s">
        <v>772</v>
      </c>
    </row>
    <row r="185" spans="1:24">
      <c r="A185" s="85"/>
      <c r="B185" s="85">
        <v>31</v>
      </c>
      <c r="C185" s="82">
        <v>1</v>
      </c>
      <c r="D185" s="82">
        <v>20</v>
      </c>
      <c r="E185" s="82"/>
      <c r="F185" s="155" t="s">
        <v>1762</v>
      </c>
      <c r="G185" s="83" t="s">
        <v>3378</v>
      </c>
      <c r="H185" s="86">
        <v>78.613547612665911</v>
      </c>
      <c r="I185" s="86">
        <v>131.83680460075385</v>
      </c>
      <c r="J185" s="86">
        <v>108.19417692535561</v>
      </c>
      <c r="K185" s="86"/>
      <c r="L185" s="117">
        <v>224.98</v>
      </c>
      <c r="M185" s="117">
        <v>465.01098152610945</v>
      </c>
      <c r="N185" s="87">
        <v>6076550</v>
      </c>
      <c r="O185" s="87">
        <v>854762000</v>
      </c>
      <c r="P185" s="87">
        <v>229930978</v>
      </c>
      <c r="Q185" s="87">
        <v>624831022</v>
      </c>
      <c r="R185" s="87">
        <f t="shared" si="4"/>
        <v>6076543.6008817703</v>
      </c>
      <c r="S185" s="87">
        <v>854762000</v>
      </c>
      <c r="T185" s="87">
        <f t="shared" si="5"/>
        <v>12559603.094196068</v>
      </c>
      <c r="U185" s="87"/>
      <c r="V185" s="115" t="s">
        <v>1257</v>
      </c>
      <c r="W185" s="115" t="s">
        <v>1257</v>
      </c>
      <c r="X185" s="115" t="s">
        <v>772</v>
      </c>
    </row>
    <row r="186" spans="1:24">
      <c r="A186" s="85"/>
      <c r="B186" s="85">
        <v>31</v>
      </c>
      <c r="C186" s="82">
        <v>1</v>
      </c>
      <c r="D186" s="82">
        <v>20</v>
      </c>
      <c r="E186" s="82"/>
      <c r="F186" s="155" t="s">
        <v>1763</v>
      </c>
      <c r="G186" s="83" t="s">
        <v>3378</v>
      </c>
      <c r="H186" s="86">
        <v>72.222571588860859</v>
      </c>
      <c r="I186" s="86">
        <v>121.11898454498093</v>
      </c>
      <c r="J186" s="86">
        <v>99.398410652954723</v>
      </c>
      <c r="K186" s="86"/>
      <c r="L186" s="117">
        <v>206.69</v>
      </c>
      <c r="M186" s="117">
        <v>427.20739519793563</v>
      </c>
      <c r="N186" s="87">
        <v>6076550</v>
      </c>
      <c r="O186" s="87">
        <v>785273000</v>
      </c>
      <c r="P186" s="87">
        <v>211238437</v>
      </c>
      <c r="Q186" s="87">
        <v>574034563</v>
      </c>
      <c r="R186" s="87">
        <f t="shared" si="4"/>
        <v>6076542.2856271686</v>
      </c>
      <c r="S186" s="87">
        <v>785273000</v>
      </c>
      <c r="T186" s="87">
        <f t="shared" si="5"/>
        <v>12559600.375697386</v>
      </c>
      <c r="U186" s="87"/>
      <c r="V186" s="115" t="s">
        <v>1257</v>
      </c>
      <c r="W186" s="115" t="s">
        <v>1257</v>
      </c>
      <c r="X186" s="115" t="s">
        <v>772</v>
      </c>
    </row>
    <row r="187" spans="1:24">
      <c r="A187" s="85"/>
      <c r="B187" s="85">
        <v>31</v>
      </c>
      <c r="C187" s="82">
        <v>1</v>
      </c>
      <c r="D187" s="82">
        <v>20</v>
      </c>
      <c r="E187" s="82"/>
      <c r="F187" s="155" t="s">
        <v>1764</v>
      </c>
      <c r="G187" s="83" t="s">
        <v>3378</v>
      </c>
      <c r="H187" s="86">
        <v>33.363061276812793</v>
      </c>
      <c r="I187" s="86">
        <v>55.950653850475497</v>
      </c>
      <c r="J187" s="86">
        <v>45.916881557618247</v>
      </c>
      <c r="K187" s="86"/>
      <c r="L187" s="117">
        <v>95.48</v>
      </c>
      <c r="M187" s="117">
        <v>197.34753540809373</v>
      </c>
      <c r="N187" s="87">
        <v>6076550</v>
      </c>
      <c r="O187" s="87">
        <v>362694000</v>
      </c>
      <c r="P187" s="87">
        <v>97564686</v>
      </c>
      <c r="Q187" s="87">
        <v>265129314</v>
      </c>
      <c r="R187" s="87">
        <f t="shared" si="4"/>
        <v>6075517.625658134</v>
      </c>
      <c r="S187" s="87">
        <v>362694000</v>
      </c>
      <c r="T187" s="87">
        <f t="shared" si="5"/>
        <v>12557482.506829347</v>
      </c>
      <c r="U187" s="87"/>
      <c r="V187" s="115" t="s">
        <v>1257</v>
      </c>
      <c r="W187" s="115" t="s">
        <v>1257</v>
      </c>
      <c r="X187" s="115" t="s">
        <v>772</v>
      </c>
    </row>
    <row r="188" spans="1:24">
      <c r="A188" s="85"/>
      <c r="B188" s="85">
        <v>31</v>
      </c>
      <c r="C188" s="82">
        <v>1</v>
      </c>
      <c r="D188" s="82">
        <v>20</v>
      </c>
      <c r="E188" s="82"/>
      <c r="F188" s="155" t="s">
        <v>1765</v>
      </c>
      <c r="G188" s="83" t="s">
        <v>3378</v>
      </c>
      <c r="H188" s="86">
        <v>33.363061276812793</v>
      </c>
      <c r="I188" s="86">
        <v>55.950653850475497</v>
      </c>
      <c r="J188" s="86">
        <v>45.916881557618247</v>
      </c>
      <c r="K188" s="86"/>
      <c r="L188" s="117">
        <v>95.48</v>
      </c>
      <c r="M188" s="117">
        <v>197.34753540809373</v>
      </c>
      <c r="N188" s="87">
        <v>6076550</v>
      </c>
      <c r="O188" s="87">
        <v>362694000</v>
      </c>
      <c r="P188" s="87">
        <v>97564686</v>
      </c>
      <c r="Q188" s="87">
        <v>265129314</v>
      </c>
      <c r="R188" s="87">
        <f t="shared" si="4"/>
        <v>6075517.625658134</v>
      </c>
      <c r="S188" s="87">
        <v>362694000</v>
      </c>
      <c r="T188" s="87">
        <f t="shared" si="5"/>
        <v>12557482.506829347</v>
      </c>
      <c r="U188" s="87"/>
      <c r="V188" s="115" t="s">
        <v>1257</v>
      </c>
      <c r="W188" s="115" t="s">
        <v>1257</v>
      </c>
      <c r="X188" s="115" t="s">
        <v>772</v>
      </c>
    </row>
    <row r="189" spans="1:24">
      <c r="A189" s="85"/>
      <c r="B189" s="85">
        <v>31</v>
      </c>
      <c r="C189" s="82">
        <v>1</v>
      </c>
      <c r="D189" s="82">
        <v>20</v>
      </c>
      <c r="E189" s="82"/>
      <c r="F189" s="155" t="s">
        <v>1766</v>
      </c>
      <c r="G189" s="83" t="s">
        <v>3378</v>
      </c>
      <c r="H189" s="86">
        <v>33.363061276812793</v>
      </c>
      <c r="I189" s="86">
        <v>55.950653850475497</v>
      </c>
      <c r="J189" s="86">
        <v>45.916881557618247</v>
      </c>
      <c r="K189" s="86"/>
      <c r="L189" s="117">
        <v>95.48</v>
      </c>
      <c r="M189" s="117">
        <v>197.34753540809373</v>
      </c>
      <c r="N189" s="87">
        <v>6076550</v>
      </c>
      <c r="O189" s="87">
        <v>362694000</v>
      </c>
      <c r="P189" s="87">
        <v>97564686</v>
      </c>
      <c r="Q189" s="87">
        <v>265129314</v>
      </c>
      <c r="R189" s="87">
        <f t="shared" si="4"/>
        <v>6075517.625658134</v>
      </c>
      <c r="S189" s="87">
        <v>362694000</v>
      </c>
      <c r="T189" s="87">
        <f t="shared" si="5"/>
        <v>12557482.506829347</v>
      </c>
      <c r="U189" s="87"/>
      <c r="V189" s="115" t="s">
        <v>1257</v>
      </c>
      <c r="W189" s="115" t="s">
        <v>1257</v>
      </c>
      <c r="X189" s="115" t="s">
        <v>772</v>
      </c>
    </row>
    <row r="190" spans="1:24">
      <c r="A190" s="85"/>
      <c r="B190" s="85">
        <v>31</v>
      </c>
      <c r="C190" s="82">
        <v>1</v>
      </c>
      <c r="D190" s="82">
        <v>20</v>
      </c>
      <c r="E190" s="82"/>
      <c r="F190" s="155" t="s">
        <v>1767</v>
      </c>
      <c r="G190" s="83" t="s">
        <v>3378</v>
      </c>
      <c r="H190" s="86">
        <v>51.372405413877424</v>
      </c>
      <c r="I190" s="86">
        <v>86.152755855644202</v>
      </c>
      <c r="J190" s="86">
        <v>70.702764208221993</v>
      </c>
      <c r="K190" s="86"/>
      <c r="L190" s="117">
        <v>147.02000000000001</v>
      </c>
      <c r="M190" s="117">
        <v>303.87552006386625</v>
      </c>
      <c r="N190" s="87">
        <v>6076550</v>
      </c>
      <c r="O190" s="87">
        <v>558570000</v>
      </c>
      <c r="P190" s="87">
        <v>150255330.00000003</v>
      </c>
      <c r="Q190" s="87">
        <v>408314670</v>
      </c>
      <c r="R190" s="87">
        <f t="shared" si="4"/>
        <v>6076542.1193063827</v>
      </c>
      <c r="S190" s="87">
        <v>558570000</v>
      </c>
      <c r="T190" s="87">
        <f t="shared" si="5"/>
        <v>12559600.031929089</v>
      </c>
      <c r="U190" s="87"/>
      <c r="V190" s="115" t="s">
        <v>1257</v>
      </c>
      <c r="W190" s="115" t="s">
        <v>1257</v>
      </c>
      <c r="X190" s="115" t="s">
        <v>772</v>
      </c>
    </row>
    <row r="191" spans="1:24">
      <c r="A191" s="85"/>
      <c r="B191" s="85">
        <v>31</v>
      </c>
      <c r="C191" s="82">
        <v>1</v>
      </c>
      <c r="D191" s="82">
        <v>20</v>
      </c>
      <c r="E191" s="82"/>
      <c r="F191" s="155" t="s">
        <v>3408</v>
      </c>
      <c r="G191" s="83" t="s">
        <v>3378</v>
      </c>
      <c r="H191" s="86">
        <v>72.274985279597374</v>
      </c>
      <c r="I191" s="86">
        <v>121.20688356129402</v>
      </c>
      <c r="J191" s="86">
        <v>99.470546516315039</v>
      </c>
      <c r="K191" s="86"/>
      <c r="L191" s="117">
        <v>206.84</v>
      </c>
      <c r="M191" s="117">
        <v>427.51743007760911</v>
      </c>
      <c r="N191" s="87">
        <v>6076550</v>
      </c>
      <c r="O191" s="87">
        <v>785843000</v>
      </c>
      <c r="P191" s="87">
        <v>211391767.00000003</v>
      </c>
      <c r="Q191" s="87">
        <v>574451233</v>
      </c>
      <c r="R191" s="87">
        <f t="shared" si="4"/>
        <v>6076543.1217668923</v>
      </c>
      <c r="S191" s="87">
        <v>785843000</v>
      </c>
      <c r="T191" s="87">
        <f t="shared" si="5"/>
        <v>12559602.103913913</v>
      </c>
      <c r="U191" s="87"/>
      <c r="V191" s="115" t="s">
        <v>1257</v>
      </c>
      <c r="W191" s="115" t="s">
        <v>1257</v>
      </c>
      <c r="X191" s="115" t="s">
        <v>772</v>
      </c>
    </row>
    <row r="192" spans="1:24">
      <c r="A192" s="85"/>
      <c r="B192" s="85">
        <v>31</v>
      </c>
      <c r="C192" s="82">
        <v>1</v>
      </c>
      <c r="D192" s="82">
        <v>21</v>
      </c>
      <c r="E192" s="82"/>
      <c r="F192" s="155" t="s">
        <v>3409</v>
      </c>
      <c r="G192" s="83" t="s">
        <v>3378</v>
      </c>
      <c r="H192" s="86">
        <v>78.728857732286244</v>
      </c>
      <c r="I192" s="86">
        <v>132.03018243664258</v>
      </c>
      <c r="J192" s="86">
        <v>108.3528758247483</v>
      </c>
      <c r="K192" s="86"/>
      <c r="L192" s="117">
        <v>225.31</v>
      </c>
      <c r="M192" s="117">
        <v>465.69305826139089</v>
      </c>
      <c r="N192" s="87">
        <v>6126550</v>
      </c>
      <c r="O192" s="87">
        <v>863121000</v>
      </c>
      <c r="P192" s="87">
        <v>232179549.00000003</v>
      </c>
      <c r="Q192" s="87">
        <v>630941451</v>
      </c>
      <c r="R192" s="87">
        <f t="shared" si="4"/>
        <v>6126981.0905833477</v>
      </c>
      <c r="S192" s="87">
        <v>863121000</v>
      </c>
      <c r="T192" s="87">
        <f t="shared" si="5"/>
        <v>12663852.30120044</v>
      </c>
      <c r="U192" s="87"/>
      <c r="V192" s="115" t="s">
        <v>1257</v>
      </c>
      <c r="W192" s="115" t="s">
        <v>1257</v>
      </c>
      <c r="X192" s="115" t="s">
        <v>772</v>
      </c>
    </row>
    <row r="193" spans="1:24">
      <c r="A193" s="85"/>
      <c r="B193" s="85">
        <v>31</v>
      </c>
      <c r="C193" s="82">
        <v>1</v>
      </c>
      <c r="D193" s="82">
        <v>21</v>
      </c>
      <c r="E193" s="82"/>
      <c r="F193" s="155" t="s">
        <v>1779</v>
      </c>
      <c r="G193" s="83" t="s">
        <v>3378</v>
      </c>
      <c r="H193" s="86">
        <v>33.363061276812793</v>
      </c>
      <c r="I193" s="86">
        <v>55.950653850475497</v>
      </c>
      <c r="J193" s="86">
        <v>45.916881557618247</v>
      </c>
      <c r="K193" s="86"/>
      <c r="L193" s="117">
        <v>95.48</v>
      </c>
      <c r="M193" s="117">
        <v>197.34753540809373</v>
      </c>
      <c r="N193" s="87">
        <v>6126550</v>
      </c>
      <c r="O193" s="87">
        <v>365679000</v>
      </c>
      <c r="P193" s="87">
        <v>98367651.000000015</v>
      </c>
      <c r="Q193" s="87">
        <v>267311349</v>
      </c>
      <c r="R193" s="87">
        <f t="shared" si="4"/>
        <v>6125519.6111130612</v>
      </c>
      <c r="S193" s="87">
        <v>365679000</v>
      </c>
      <c r="T193" s="87">
        <f t="shared" si="5"/>
        <v>12660831.57045567</v>
      </c>
      <c r="U193" s="87"/>
      <c r="V193" s="115" t="s">
        <v>1257</v>
      </c>
      <c r="W193" s="115" t="s">
        <v>1257</v>
      </c>
      <c r="X193" s="115" t="s">
        <v>772</v>
      </c>
    </row>
    <row r="194" spans="1:24">
      <c r="A194" s="85"/>
      <c r="B194" s="85">
        <v>31</v>
      </c>
      <c r="C194" s="82">
        <v>1</v>
      </c>
      <c r="D194" s="82">
        <v>21</v>
      </c>
      <c r="E194" s="82"/>
      <c r="F194" s="155" t="s">
        <v>1780</v>
      </c>
      <c r="G194" s="83" t="s">
        <v>3378</v>
      </c>
      <c r="H194" s="86">
        <v>33.363061276812793</v>
      </c>
      <c r="I194" s="86">
        <v>55.950653850475497</v>
      </c>
      <c r="J194" s="86">
        <v>45.916881557618247</v>
      </c>
      <c r="K194" s="86"/>
      <c r="L194" s="117">
        <v>95.48</v>
      </c>
      <c r="M194" s="117">
        <v>197.34753540809373</v>
      </c>
      <c r="N194" s="87">
        <v>6126550</v>
      </c>
      <c r="O194" s="87">
        <v>365679000</v>
      </c>
      <c r="P194" s="87">
        <v>98367651.000000015</v>
      </c>
      <c r="Q194" s="87">
        <v>267311349</v>
      </c>
      <c r="R194" s="87">
        <f t="shared" si="4"/>
        <v>6125519.6111130612</v>
      </c>
      <c r="S194" s="87">
        <v>365679000</v>
      </c>
      <c r="T194" s="87">
        <f t="shared" si="5"/>
        <v>12660831.57045567</v>
      </c>
      <c r="U194" s="87"/>
      <c r="V194" s="115" t="s">
        <v>1257</v>
      </c>
      <c r="W194" s="115" t="s">
        <v>1257</v>
      </c>
      <c r="X194" s="115" t="s">
        <v>772</v>
      </c>
    </row>
    <row r="195" spans="1:24">
      <c r="A195" s="85"/>
      <c r="B195" s="85">
        <v>31</v>
      </c>
      <c r="C195" s="82">
        <v>1</v>
      </c>
      <c r="D195" s="82">
        <v>21</v>
      </c>
      <c r="E195" s="82"/>
      <c r="F195" s="155" t="s">
        <v>1781</v>
      </c>
      <c r="G195" s="83" t="s">
        <v>3378</v>
      </c>
      <c r="H195" s="86">
        <v>33.363061276812793</v>
      </c>
      <c r="I195" s="86">
        <v>55.950653850475497</v>
      </c>
      <c r="J195" s="86">
        <v>45.916881557618247</v>
      </c>
      <c r="K195" s="86"/>
      <c r="L195" s="117">
        <v>95.48</v>
      </c>
      <c r="M195" s="117">
        <v>197.34753540809373</v>
      </c>
      <c r="N195" s="87">
        <v>6126550</v>
      </c>
      <c r="O195" s="87">
        <v>365679000</v>
      </c>
      <c r="P195" s="87">
        <v>98367651.000000015</v>
      </c>
      <c r="Q195" s="87">
        <v>267311349</v>
      </c>
      <c r="R195" s="87">
        <f t="shared" ref="R195:R258" si="6">S195/(M195*0.3025)</f>
        <v>6125519.6111130612</v>
      </c>
      <c r="S195" s="87">
        <v>365679000</v>
      </c>
      <c r="T195" s="87">
        <f t="shared" ref="T195:T258" si="7">S195/(L195*0.3025)</f>
        <v>12660831.57045567</v>
      </c>
      <c r="U195" s="87"/>
      <c r="V195" s="115" t="s">
        <v>1257</v>
      </c>
      <c r="W195" s="115" t="s">
        <v>1257</v>
      </c>
      <c r="X195" s="115" t="s">
        <v>772</v>
      </c>
    </row>
    <row r="196" spans="1:24">
      <c r="A196" s="85"/>
      <c r="B196" s="85">
        <v>31</v>
      </c>
      <c r="C196" s="82">
        <v>1</v>
      </c>
      <c r="D196" s="82">
        <v>21</v>
      </c>
      <c r="E196" s="82"/>
      <c r="F196" s="155" t="s">
        <v>1782</v>
      </c>
      <c r="G196" s="83" t="s">
        <v>3378</v>
      </c>
      <c r="H196" s="86">
        <v>51.372405413877424</v>
      </c>
      <c r="I196" s="86">
        <v>86.152755855644202</v>
      </c>
      <c r="J196" s="86">
        <v>70.702764208221993</v>
      </c>
      <c r="K196" s="86"/>
      <c r="L196" s="117">
        <v>147.02000000000001</v>
      </c>
      <c r="M196" s="117">
        <v>303.87552006386625</v>
      </c>
      <c r="N196" s="87">
        <v>6126550</v>
      </c>
      <c r="O196" s="87">
        <v>563166000</v>
      </c>
      <c r="P196" s="87">
        <v>151491654</v>
      </c>
      <c r="Q196" s="87">
        <v>411674346</v>
      </c>
      <c r="R196" s="87">
        <f t="shared" si="6"/>
        <v>6126540.8438714901</v>
      </c>
      <c r="S196" s="87">
        <v>563166000</v>
      </c>
      <c r="T196" s="87">
        <f t="shared" si="7"/>
        <v>12662942.35562486</v>
      </c>
      <c r="U196" s="87"/>
      <c r="V196" s="115" t="s">
        <v>1257</v>
      </c>
      <c r="W196" s="115" t="s">
        <v>1257</v>
      </c>
      <c r="X196" s="115" t="s">
        <v>772</v>
      </c>
    </row>
    <row r="197" spans="1:24">
      <c r="A197" s="85"/>
      <c r="B197" s="85">
        <v>31</v>
      </c>
      <c r="C197" s="82">
        <v>1</v>
      </c>
      <c r="D197" s="82">
        <v>21</v>
      </c>
      <c r="E197" s="82"/>
      <c r="F197" s="155" t="s">
        <v>1783</v>
      </c>
      <c r="G197" s="83" t="s">
        <v>3378</v>
      </c>
      <c r="H197" s="86">
        <v>78.613547612665911</v>
      </c>
      <c r="I197" s="86">
        <v>131.83680460075385</v>
      </c>
      <c r="J197" s="86">
        <v>108.19417692535561</v>
      </c>
      <c r="K197" s="86"/>
      <c r="L197" s="117">
        <v>224.98</v>
      </c>
      <c r="M197" s="117">
        <v>465.01098152610945</v>
      </c>
      <c r="N197" s="87">
        <v>6126550</v>
      </c>
      <c r="O197" s="87">
        <v>861796000</v>
      </c>
      <c r="P197" s="87">
        <v>231823124</v>
      </c>
      <c r="Q197" s="87">
        <v>629972875.99999988</v>
      </c>
      <c r="R197" s="87">
        <f t="shared" si="6"/>
        <v>6126548.6405169005</v>
      </c>
      <c r="S197" s="87">
        <v>861796000</v>
      </c>
      <c r="T197" s="87">
        <f t="shared" si="7"/>
        <v>12662958.470505001</v>
      </c>
      <c r="U197" s="87"/>
      <c r="V197" s="115" t="s">
        <v>1257</v>
      </c>
      <c r="W197" s="115" t="s">
        <v>1257</v>
      </c>
      <c r="X197" s="115" t="s">
        <v>772</v>
      </c>
    </row>
    <row r="198" spans="1:24">
      <c r="A198" s="85"/>
      <c r="B198" s="85">
        <v>31</v>
      </c>
      <c r="C198" s="82">
        <v>1</v>
      </c>
      <c r="D198" s="82">
        <v>21</v>
      </c>
      <c r="E198" s="82"/>
      <c r="F198" s="155" t="s">
        <v>1784</v>
      </c>
      <c r="G198" s="83" t="s">
        <v>3378</v>
      </c>
      <c r="H198" s="86">
        <v>72.222571588860859</v>
      </c>
      <c r="I198" s="86">
        <v>121.11898454498093</v>
      </c>
      <c r="J198" s="86">
        <v>99.398410652954723</v>
      </c>
      <c r="K198" s="86"/>
      <c r="L198" s="117">
        <v>206.69</v>
      </c>
      <c r="M198" s="117">
        <v>427.20739519793563</v>
      </c>
      <c r="N198" s="87">
        <v>6126550</v>
      </c>
      <c r="O198" s="87">
        <v>791735000</v>
      </c>
      <c r="P198" s="87">
        <v>212976715.00000003</v>
      </c>
      <c r="Q198" s="87">
        <v>578758285</v>
      </c>
      <c r="R198" s="87">
        <f t="shared" si="6"/>
        <v>6126546.0629755845</v>
      </c>
      <c r="S198" s="87">
        <v>791735000</v>
      </c>
      <c r="T198" s="87">
        <f t="shared" si="7"/>
        <v>12662953.142986922</v>
      </c>
      <c r="U198" s="87"/>
      <c r="V198" s="115" t="s">
        <v>1257</v>
      </c>
      <c r="W198" s="115" t="s">
        <v>1257</v>
      </c>
      <c r="X198" s="115" t="s">
        <v>772</v>
      </c>
    </row>
    <row r="199" spans="1:24">
      <c r="A199" s="85"/>
      <c r="B199" s="85">
        <v>31</v>
      </c>
      <c r="C199" s="82">
        <v>1</v>
      </c>
      <c r="D199" s="82">
        <v>21</v>
      </c>
      <c r="E199" s="82"/>
      <c r="F199" s="155" t="s">
        <v>1785</v>
      </c>
      <c r="G199" s="83" t="s">
        <v>3378</v>
      </c>
      <c r="H199" s="86">
        <v>33.363061276812793</v>
      </c>
      <c r="I199" s="86">
        <v>55.950653850475497</v>
      </c>
      <c r="J199" s="86">
        <v>45.916881557618247</v>
      </c>
      <c r="K199" s="86"/>
      <c r="L199" s="117">
        <v>95.48</v>
      </c>
      <c r="M199" s="117">
        <v>197.34753540809373</v>
      </c>
      <c r="N199" s="87">
        <v>6126550</v>
      </c>
      <c r="O199" s="87">
        <v>365679000</v>
      </c>
      <c r="P199" s="87">
        <v>98367651.000000015</v>
      </c>
      <c r="Q199" s="87">
        <v>267311349</v>
      </c>
      <c r="R199" s="87">
        <f t="shared" si="6"/>
        <v>6125519.6111130612</v>
      </c>
      <c r="S199" s="87">
        <v>365679000</v>
      </c>
      <c r="T199" s="87">
        <f t="shared" si="7"/>
        <v>12660831.57045567</v>
      </c>
      <c r="U199" s="87"/>
      <c r="V199" s="115" t="s">
        <v>1257</v>
      </c>
      <c r="W199" s="115" t="s">
        <v>1257</v>
      </c>
      <c r="X199" s="115" t="s">
        <v>772</v>
      </c>
    </row>
    <row r="200" spans="1:24">
      <c r="A200" s="85"/>
      <c r="B200" s="85">
        <v>31</v>
      </c>
      <c r="C200" s="82">
        <v>1</v>
      </c>
      <c r="D200" s="82">
        <v>21</v>
      </c>
      <c r="E200" s="82"/>
      <c r="F200" s="155" t="s">
        <v>1786</v>
      </c>
      <c r="G200" s="83" t="s">
        <v>3378</v>
      </c>
      <c r="H200" s="86">
        <v>33.363061276812793</v>
      </c>
      <c r="I200" s="86">
        <v>55.950653850475497</v>
      </c>
      <c r="J200" s="86">
        <v>45.916881557618247</v>
      </c>
      <c r="K200" s="86"/>
      <c r="L200" s="117">
        <v>95.48</v>
      </c>
      <c r="M200" s="117">
        <v>197.34753540809373</v>
      </c>
      <c r="N200" s="87">
        <v>6126550</v>
      </c>
      <c r="O200" s="87">
        <v>365679000</v>
      </c>
      <c r="P200" s="87">
        <v>98367651.000000015</v>
      </c>
      <c r="Q200" s="87">
        <v>267311349</v>
      </c>
      <c r="R200" s="87">
        <f t="shared" si="6"/>
        <v>6125519.6111130612</v>
      </c>
      <c r="S200" s="87">
        <v>365679000</v>
      </c>
      <c r="T200" s="87">
        <f t="shared" si="7"/>
        <v>12660831.57045567</v>
      </c>
      <c r="U200" s="87"/>
      <c r="V200" s="115" t="s">
        <v>1257</v>
      </c>
      <c r="W200" s="115" t="s">
        <v>1257</v>
      </c>
      <c r="X200" s="115" t="s">
        <v>772</v>
      </c>
    </row>
    <row r="201" spans="1:24">
      <c r="A201" s="85"/>
      <c r="B201" s="85">
        <v>31</v>
      </c>
      <c r="C201" s="82">
        <v>1</v>
      </c>
      <c r="D201" s="82">
        <v>21</v>
      </c>
      <c r="E201" s="82"/>
      <c r="F201" s="155" t="s">
        <v>1787</v>
      </c>
      <c r="G201" s="83" t="s">
        <v>3378</v>
      </c>
      <c r="H201" s="86">
        <v>33.363061276812793</v>
      </c>
      <c r="I201" s="86">
        <v>55.950653850475497</v>
      </c>
      <c r="J201" s="86">
        <v>45.916881557618247</v>
      </c>
      <c r="K201" s="86"/>
      <c r="L201" s="117">
        <v>95.48</v>
      </c>
      <c r="M201" s="117">
        <v>197.34753540809373</v>
      </c>
      <c r="N201" s="87">
        <v>6126550</v>
      </c>
      <c r="O201" s="87">
        <v>365679000</v>
      </c>
      <c r="P201" s="87">
        <v>98367651.000000015</v>
      </c>
      <c r="Q201" s="87">
        <v>267311349</v>
      </c>
      <c r="R201" s="87">
        <f t="shared" si="6"/>
        <v>6125519.6111130612</v>
      </c>
      <c r="S201" s="87">
        <v>365679000</v>
      </c>
      <c r="T201" s="87">
        <f t="shared" si="7"/>
        <v>12660831.57045567</v>
      </c>
      <c r="U201" s="87"/>
      <c r="V201" s="115" t="s">
        <v>1257</v>
      </c>
      <c r="W201" s="115" t="s">
        <v>1257</v>
      </c>
      <c r="X201" s="115" t="s">
        <v>772</v>
      </c>
    </row>
    <row r="202" spans="1:24">
      <c r="A202" s="85"/>
      <c r="B202" s="85">
        <v>31</v>
      </c>
      <c r="C202" s="82">
        <v>1</v>
      </c>
      <c r="D202" s="82">
        <v>21</v>
      </c>
      <c r="E202" s="82"/>
      <c r="F202" s="155" t="s">
        <v>1788</v>
      </c>
      <c r="G202" s="83" t="s">
        <v>3378</v>
      </c>
      <c r="H202" s="86">
        <v>51.372405413877424</v>
      </c>
      <c r="I202" s="86">
        <v>86.152755855644202</v>
      </c>
      <c r="J202" s="86">
        <v>70.702764208221993</v>
      </c>
      <c r="K202" s="86"/>
      <c r="L202" s="117">
        <v>147.02000000000001</v>
      </c>
      <c r="M202" s="117">
        <v>303.87552006386625</v>
      </c>
      <c r="N202" s="87">
        <v>6126550</v>
      </c>
      <c r="O202" s="87">
        <v>563166000</v>
      </c>
      <c r="P202" s="87">
        <v>151491654</v>
      </c>
      <c r="Q202" s="87">
        <v>411674346</v>
      </c>
      <c r="R202" s="87">
        <f t="shared" si="6"/>
        <v>6126540.8438714901</v>
      </c>
      <c r="S202" s="87">
        <v>563166000</v>
      </c>
      <c r="T202" s="87">
        <f t="shared" si="7"/>
        <v>12662942.35562486</v>
      </c>
      <c r="U202" s="87"/>
      <c r="V202" s="115" t="s">
        <v>1257</v>
      </c>
      <c r="W202" s="115" t="s">
        <v>1257</v>
      </c>
      <c r="X202" s="115" t="s">
        <v>772</v>
      </c>
    </row>
    <row r="203" spans="1:24">
      <c r="A203" s="85"/>
      <c r="B203" s="85">
        <v>31</v>
      </c>
      <c r="C203" s="82">
        <v>1</v>
      </c>
      <c r="D203" s="82">
        <v>21</v>
      </c>
      <c r="E203" s="82"/>
      <c r="F203" s="155" t="s">
        <v>1789</v>
      </c>
      <c r="G203" s="83" t="s">
        <v>3378</v>
      </c>
      <c r="H203" s="86">
        <v>72.274985279597374</v>
      </c>
      <c r="I203" s="86">
        <v>121.20688356129402</v>
      </c>
      <c r="J203" s="86">
        <v>99.470546516315039</v>
      </c>
      <c r="K203" s="86"/>
      <c r="L203" s="117">
        <v>206.84</v>
      </c>
      <c r="M203" s="117">
        <v>427.51743007760911</v>
      </c>
      <c r="N203" s="87">
        <v>6126550</v>
      </c>
      <c r="O203" s="87">
        <v>792310000</v>
      </c>
      <c r="P203" s="87">
        <v>213131390</v>
      </c>
      <c r="Q203" s="87">
        <v>579178610</v>
      </c>
      <c r="R203" s="87">
        <f t="shared" si="6"/>
        <v>6126549.2990420815</v>
      </c>
      <c r="S203" s="87">
        <v>792310000</v>
      </c>
      <c r="T203" s="87">
        <f t="shared" si="7"/>
        <v>12662959.831610171</v>
      </c>
      <c r="U203" s="87"/>
      <c r="V203" s="115" t="s">
        <v>1257</v>
      </c>
      <c r="W203" s="115" t="s">
        <v>1257</v>
      </c>
      <c r="X203" s="115" t="s">
        <v>772</v>
      </c>
    </row>
    <row r="204" spans="1:24">
      <c r="A204" s="85"/>
      <c r="B204" s="85">
        <v>31</v>
      </c>
      <c r="C204" s="82">
        <v>1</v>
      </c>
      <c r="D204" s="82">
        <v>22</v>
      </c>
      <c r="E204" s="82"/>
      <c r="F204" s="155" t="s">
        <v>3410</v>
      </c>
      <c r="G204" s="83" t="s">
        <v>3378</v>
      </c>
      <c r="H204" s="86">
        <v>79.392764481615359</v>
      </c>
      <c r="I204" s="86">
        <v>133.14356997660806</v>
      </c>
      <c r="J204" s="86">
        <v>109.26659676064561</v>
      </c>
      <c r="K204" s="86"/>
      <c r="L204" s="117">
        <v>227.21</v>
      </c>
      <c r="M204" s="117">
        <v>469.62016673725373</v>
      </c>
      <c r="N204" s="87">
        <v>6176550</v>
      </c>
      <c r="O204" s="87">
        <v>877441000</v>
      </c>
      <c r="P204" s="87">
        <v>236031629.00000003</v>
      </c>
      <c r="Q204" s="87">
        <v>641409371</v>
      </c>
      <c r="R204" s="87">
        <f t="shared" si="6"/>
        <v>6176547.7941698842</v>
      </c>
      <c r="S204" s="87">
        <v>877441000</v>
      </c>
      <c r="T204" s="87">
        <f t="shared" si="7"/>
        <v>12766301.681082159</v>
      </c>
      <c r="U204" s="87"/>
      <c r="V204" s="115" t="s">
        <v>1257</v>
      </c>
      <c r="W204" s="115" t="s">
        <v>1257</v>
      </c>
      <c r="X204" s="115" t="s">
        <v>772</v>
      </c>
    </row>
    <row r="205" spans="1:24">
      <c r="A205" s="85"/>
      <c r="B205" s="85">
        <v>31</v>
      </c>
      <c r="C205" s="82">
        <v>1</v>
      </c>
      <c r="D205" s="82">
        <v>22</v>
      </c>
      <c r="E205" s="82"/>
      <c r="F205" s="155" t="s">
        <v>1802</v>
      </c>
      <c r="G205" s="83" t="s">
        <v>3378</v>
      </c>
      <c r="H205" s="86">
        <v>33.363061276812793</v>
      </c>
      <c r="I205" s="86">
        <v>55.950653850475497</v>
      </c>
      <c r="J205" s="86">
        <v>45.916881557618247</v>
      </c>
      <c r="K205" s="86"/>
      <c r="L205" s="117">
        <v>95.48</v>
      </c>
      <c r="M205" s="117">
        <v>197.34753540809373</v>
      </c>
      <c r="N205" s="87">
        <v>6176550</v>
      </c>
      <c r="O205" s="87">
        <v>368663000</v>
      </c>
      <c r="P205" s="87">
        <v>99170347.000000015</v>
      </c>
      <c r="Q205" s="87">
        <v>269492653</v>
      </c>
      <c r="R205" s="87">
        <f t="shared" si="6"/>
        <v>6175504.8454840844</v>
      </c>
      <c r="S205" s="87">
        <v>368663000</v>
      </c>
      <c r="T205" s="87">
        <f t="shared" si="7"/>
        <v>12764146.011280108</v>
      </c>
      <c r="U205" s="87"/>
      <c r="V205" s="115" t="s">
        <v>1257</v>
      </c>
      <c r="W205" s="115" t="s">
        <v>1257</v>
      </c>
      <c r="X205" s="115" t="s">
        <v>772</v>
      </c>
    </row>
    <row r="206" spans="1:24">
      <c r="A206" s="85"/>
      <c r="B206" s="85">
        <v>31</v>
      </c>
      <c r="C206" s="82">
        <v>1</v>
      </c>
      <c r="D206" s="82">
        <v>22</v>
      </c>
      <c r="E206" s="82"/>
      <c r="F206" s="155" t="s">
        <v>1803</v>
      </c>
      <c r="G206" s="83" t="s">
        <v>3378</v>
      </c>
      <c r="H206" s="86">
        <v>33.363061276812793</v>
      </c>
      <c r="I206" s="86">
        <v>55.950653850475497</v>
      </c>
      <c r="J206" s="86">
        <v>45.916881557618247</v>
      </c>
      <c r="K206" s="86"/>
      <c r="L206" s="117">
        <v>95.48</v>
      </c>
      <c r="M206" s="117">
        <v>197.34753540809373</v>
      </c>
      <c r="N206" s="87">
        <v>6176550</v>
      </c>
      <c r="O206" s="87">
        <v>368663000</v>
      </c>
      <c r="P206" s="87">
        <v>99170347.000000015</v>
      </c>
      <c r="Q206" s="87">
        <v>269492653</v>
      </c>
      <c r="R206" s="87">
        <f t="shared" si="6"/>
        <v>6175504.8454840844</v>
      </c>
      <c r="S206" s="87">
        <v>368663000</v>
      </c>
      <c r="T206" s="87">
        <f t="shared" si="7"/>
        <v>12764146.011280108</v>
      </c>
      <c r="U206" s="87"/>
      <c r="V206" s="115" t="s">
        <v>1257</v>
      </c>
      <c r="W206" s="115" t="s">
        <v>1257</v>
      </c>
      <c r="X206" s="115" t="s">
        <v>772</v>
      </c>
    </row>
    <row r="207" spans="1:24">
      <c r="A207" s="85"/>
      <c r="B207" s="85">
        <v>31</v>
      </c>
      <c r="C207" s="82">
        <v>1</v>
      </c>
      <c r="D207" s="82">
        <v>22</v>
      </c>
      <c r="E207" s="82"/>
      <c r="F207" s="155" t="s">
        <v>1804</v>
      </c>
      <c r="G207" s="83" t="s">
        <v>3378</v>
      </c>
      <c r="H207" s="86">
        <v>33.363061276812793</v>
      </c>
      <c r="I207" s="86">
        <v>55.950653850475497</v>
      </c>
      <c r="J207" s="86">
        <v>45.916881557618247</v>
      </c>
      <c r="K207" s="86"/>
      <c r="L207" s="117">
        <v>95.48</v>
      </c>
      <c r="M207" s="117">
        <v>197.34753540809373</v>
      </c>
      <c r="N207" s="87">
        <v>6176550</v>
      </c>
      <c r="O207" s="87">
        <v>368663000</v>
      </c>
      <c r="P207" s="87">
        <v>99170347.000000015</v>
      </c>
      <c r="Q207" s="87">
        <v>269492653</v>
      </c>
      <c r="R207" s="87">
        <f t="shared" si="6"/>
        <v>6175504.8454840844</v>
      </c>
      <c r="S207" s="87">
        <v>368663000</v>
      </c>
      <c r="T207" s="87">
        <f t="shared" si="7"/>
        <v>12764146.011280108</v>
      </c>
      <c r="U207" s="87"/>
      <c r="V207" s="115" t="s">
        <v>1257</v>
      </c>
      <c r="W207" s="115" t="s">
        <v>1257</v>
      </c>
      <c r="X207" s="115" t="s">
        <v>772</v>
      </c>
    </row>
    <row r="208" spans="1:24">
      <c r="A208" s="85"/>
      <c r="B208" s="85">
        <v>31</v>
      </c>
      <c r="C208" s="82">
        <v>1</v>
      </c>
      <c r="D208" s="82">
        <v>22</v>
      </c>
      <c r="E208" s="82"/>
      <c r="F208" s="155" t="s">
        <v>1805</v>
      </c>
      <c r="G208" s="83" t="s">
        <v>3378</v>
      </c>
      <c r="H208" s="86">
        <v>51.372405413877424</v>
      </c>
      <c r="I208" s="86">
        <v>86.152755855644202</v>
      </c>
      <c r="J208" s="86">
        <v>70.702764208221993</v>
      </c>
      <c r="K208" s="86"/>
      <c r="L208" s="117">
        <v>147.02000000000001</v>
      </c>
      <c r="M208" s="117">
        <v>303.87552006386625</v>
      </c>
      <c r="N208" s="87">
        <v>6176550</v>
      </c>
      <c r="O208" s="87">
        <v>567762000</v>
      </c>
      <c r="P208" s="87">
        <v>152727978</v>
      </c>
      <c r="Q208" s="87">
        <v>415034022</v>
      </c>
      <c r="R208" s="87">
        <f t="shared" si="6"/>
        <v>6176539.5684365975</v>
      </c>
      <c r="S208" s="87">
        <v>567762000</v>
      </c>
      <c r="T208" s="87">
        <f t="shared" si="7"/>
        <v>12766284.67932063</v>
      </c>
      <c r="U208" s="87"/>
      <c r="V208" s="115" t="s">
        <v>1257</v>
      </c>
      <c r="W208" s="115" t="s">
        <v>1257</v>
      </c>
      <c r="X208" s="115" t="s">
        <v>772</v>
      </c>
    </row>
    <row r="209" spans="1:24">
      <c r="A209" s="85"/>
      <c r="B209" s="85">
        <v>31</v>
      </c>
      <c r="C209" s="82">
        <v>1</v>
      </c>
      <c r="D209" s="82">
        <v>22</v>
      </c>
      <c r="E209" s="82"/>
      <c r="F209" s="155" t="s">
        <v>1806</v>
      </c>
      <c r="G209" s="83" t="s">
        <v>3378</v>
      </c>
      <c r="H209" s="86">
        <v>78.613547612665911</v>
      </c>
      <c r="I209" s="86">
        <v>131.83680460075385</v>
      </c>
      <c r="J209" s="86">
        <v>108.19417692535561</v>
      </c>
      <c r="K209" s="86"/>
      <c r="L209" s="117">
        <v>224.98</v>
      </c>
      <c r="M209" s="117">
        <v>465.01098152610945</v>
      </c>
      <c r="N209" s="87">
        <v>6176550</v>
      </c>
      <c r="O209" s="87">
        <v>868829000</v>
      </c>
      <c r="P209" s="87">
        <v>233715001.00000003</v>
      </c>
      <c r="Q209" s="87">
        <v>635113999</v>
      </c>
      <c r="R209" s="87">
        <f t="shared" si="6"/>
        <v>6176546.5711045973</v>
      </c>
      <c r="S209" s="87">
        <v>868829000</v>
      </c>
      <c r="T209" s="87">
        <f t="shared" si="7"/>
        <v>12766299.153129498</v>
      </c>
      <c r="U209" s="87"/>
      <c r="V209" s="115" t="s">
        <v>1257</v>
      </c>
      <c r="W209" s="115" t="s">
        <v>1257</v>
      </c>
      <c r="X209" s="115" t="s">
        <v>772</v>
      </c>
    </row>
    <row r="210" spans="1:24">
      <c r="A210" s="85"/>
      <c r="B210" s="85">
        <v>31</v>
      </c>
      <c r="C210" s="82">
        <v>1</v>
      </c>
      <c r="D210" s="82">
        <v>22</v>
      </c>
      <c r="E210" s="82"/>
      <c r="F210" s="155" t="s">
        <v>1807</v>
      </c>
      <c r="G210" s="83" t="s">
        <v>3378</v>
      </c>
      <c r="H210" s="86">
        <v>72.222571588860859</v>
      </c>
      <c r="I210" s="86">
        <v>121.11898454498093</v>
      </c>
      <c r="J210" s="86">
        <v>99.398410652954723</v>
      </c>
      <c r="K210" s="86"/>
      <c r="L210" s="117">
        <v>206.69</v>
      </c>
      <c r="M210" s="117">
        <v>427.20739519793563</v>
      </c>
      <c r="N210" s="87">
        <v>6176550</v>
      </c>
      <c r="O210" s="87">
        <v>798258000</v>
      </c>
      <c r="P210" s="87">
        <v>214731402</v>
      </c>
      <c r="Q210" s="87">
        <v>583526598</v>
      </c>
      <c r="R210" s="87">
        <f t="shared" si="6"/>
        <v>6177021.8660773672</v>
      </c>
      <c r="S210" s="87">
        <v>798258000</v>
      </c>
      <c r="T210" s="87">
        <f t="shared" si="7"/>
        <v>12767281.539927443</v>
      </c>
      <c r="U210" s="87"/>
      <c r="V210" s="115" t="s">
        <v>1257</v>
      </c>
      <c r="W210" s="115" t="s">
        <v>1257</v>
      </c>
      <c r="X210" s="115" t="s">
        <v>772</v>
      </c>
    </row>
    <row r="211" spans="1:24">
      <c r="A211" s="85"/>
      <c r="B211" s="85">
        <v>31</v>
      </c>
      <c r="C211" s="82">
        <v>1</v>
      </c>
      <c r="D211" s="82">
        <v>22</v>
      </c>
      <c r="E211" s="82"/>
      <c r="F211" s="155" t="s">
        <v>1808</v>
      </c>
      <c r="G211" s="83" t="s">
        <v>3378</v>
      </c>
      <c r="H211" s="86">
        <v>33.363061276812793</v>
      </c>
      <c r="I211" s="86">
        <v>55.950653850475497</v>
      </c>
      <c r="J211" s="86">
        <v>45.916881557618247</v>
      </c>
      <c r="K211" s="86"/>
      <c r="L211" s="117">
        <v>95.48</v>
      </c>
      <c r="M211" s="117">
        <v>197.34753540809373</v>
      </c>
      <c r="N211" s="87">
        <v>6176550</v>
      </c>
      <c r="O211" s="87">
        <v>368663000</v>
      </c>
      <c r="P211" s="87">
        <v>99170347.000000015</v>
      </c>
      <c r="Q211" s="87">
        <v>269492653</v>
      </c>
      <c r="R211" s="87">
        <f t="shared" si="6"/>
        <v>6175504.8454840844</v>
      </c>
      <c r="S211" s="87">
        <v>368663000</v>
      </c>
      <c r="T211" s="87">
        <f t="shared" si="7"/>
        <v>12764146.011280108</v>
      </c>
      <c r="U211" s="87"/>
      <c r="V211" s="115" t="s">
        <v>1257</v>
      </c>
      <c r="W211" s="115" t="s">
        <v>1257</v>
      </c>
      <c r="X211" s="115" t="s">
        <v>772</v>
      </c>
    </row>
    <row r="212" spans="1:24">
      <c r="A212" s="85"/>
      <c r="B212" s="85">
        <v>31</v>
      </c>
      <c r="C212" s="82">
        <v>1</v>
      </c>
      <c r="D212" s="82">
        <v>22</v>
      </c>
      <c r="E212" s="82"/>
      <c r="F212" s="155" t="s">
        <v>1809</v>
      </c>
      <c r="G212" s="83" t="s">
        <v>3378</v>
      </c>
      <c r="H212" s="86">
        <v>33.363061276812793</v>
      </c>
      <c r="I212" s="86">
        <v>55.950653850475497</v>
      </c>
      <c r="J212" s="86">
        <v>45.916881557618247</v>
      </c>
      <c r="K212" s="86"/>
      <c r="L212" s="117">
        <v>95.48</v>
      </c>
      <c r="M212" s="117">
        <v>197.34753540809373</v>
      </c>
      <c r="N212" s="87">
        <v>6176550</v>
      </c>
      <c r="O212" s="87">
        <v>368663000</v>
      </c>
      <c r="P212" s="87">
        <v>99170347.000000015</v>
      </c>
      <c r="Q212" s="87">
        <v>269492653</v>
      </c>
      <c r="R212" s="87">
        <f t="shared" si="6"/>
        <v>6175504.8454840844</v>
      </c>
      <c r="S212" s="87">
        <v>368663000</v>
      </c>
      <c r="T212" s="87">
        <f t="shared" si="7"/>
        <v>12764146.011280108</v>
      </c>
      <c r="U212" s="87"/>
      <c r="V212" s="115" t="s">
        <v>1257</v>
      </c>
      <c r="W212" s="115" t="s">
        <v>1257</v>
      </c>
      <c r="X212" s="115" t="s">
        <v>772</v>
      </c>
    </row>
    <row r="213" spans="1:24">
      <c r="A213" s="85"/>
      <c r="B213" s="85">
        <v>31</v>
      </c>
      <c r="C213" s="82">
        <v>1</v>
      </c>
      <c r="D213" s="82">
        <v>22</v>
      </c>
      <c r="E213" s="82"/>
      <c r="F213" s="155" t="s">
        <v>1810</v>
      </c>
      <c r="G213" s="83" t="s">
        <v>3378</v>
      </c>
      <c r="H213" s="86">
        <v>33.363061276812793</v>
      </c>
      <c r="I213" s="86">
        <v>55.950653850475497</v>
      </c>
      <c r="J213" s="86">
        <v>45.916881557618247</v>
      </c>
      <c r="K213" s="86"/>
      <c r="L213" s="117">
        <v>95.48</v>
      </c>
      <c r="M213" s="117">
        <v>197.34753540809373</v>
      </c>
      <c r="N213" s="87">
        <v>6176550</v>
      </c>
      <c r="O213" s="87">
        <v>368663000</v>
      </c>
      <c r="P213" s="87">
        <v>99170347.000000015</v>
      </c>
      <c r="Q213" s="87">
        <v>269492653</v>
      </c>
      <c r="R213" s="87">
        <f t="shared" si="6"/>
        <v>6175504.8454840844</v>
      </c>
      <c r="S213" s="87">
        <v>368663000</v>
      </c>
      <c r="T213" s="87">
        <f t="shared" si="7"/>
        <v>12764146.011280108</v>
      </c>
      <c r="U213" s="87"/>
      <c r="V213" s="115" t="s">
        <v>1257</v>
      </c>
      <c r="W213" s="115" t="s">
        <v>1257</v>
      </c>
      <c r="X213" s="115" t="s">
        <v>772</v>
      </c>
    </row>
    <row r="214" spans="1:24">
      <c r="A214" s="85"/>
      <c r="B214" s="85">
        <v>31</v>
      </c>
      <c r="C214" s="82">
        <v>1</v>
      </c>
      <c r="D214" s="82">
        <v>22</v>
      </c>
      <c r="E214" s="82"/>
      <c r="F214" s="155" t="s">
        <v>1811</v>
      </c>
      <c r="G214" s="83" t="s">
        <v>3378</v>
      </c>
      <c r="H214" s="86">
        <v>51.372405413877424</v>
      </c>
      <c r="I214" s="86">
        <v>86.152755855644202</v>
      </c>
      <c r="J214" s="86">
        <v>70.702764208221993</v>
      </c>
      <c r="K214" s="86"/>
      <c r="L214" s="117">
        <v>147.02000000000001</v>
      </c>
      <c r="M214" s="117">
        <v>303.87552006386625</v>
      </c>
      <c r="N214" s="87">
        <v>6176550</v>
      </c>
      <c r="O214" s="87">
        <v>567762000</v>
      </c>
      <c r="P214" s="87">
        <v>152727978</v>
      </c>
      <c r="Q214" s="87">
        <v>415034022</v>
      </c>
      <c r="R214" s="87">
        <f t="shared" si="6"/>
        <v>6176539.5684365975</v>
      </c>
      <c r="S214" s="87">
        <v>567762000</v>
      </c>
      <c r="T214" s="87">
        <f t="shared" si="7"/>
        <v>12766284.67932063</v>
      </c>
      <c r="U214" s="87"/>
      <c r="V214" s="115" t="s">
        <v>1257</v>
      </c>
      <c r="W214" s="115" t="s">
        <v>1257</v>
      </c>
      <c r="X214" s="115" t="s">
        <v>772</v>
      </c>
    </row>
    <row r="215" spans="1:24">
      <c r="A215" s="85"/>
      <c r="B215" s="85">
        <v>31</v>
      </c>
      <c r="C215" s="82">
        <v>1</v>
      </c>
      <c r="D215" s="82">
        <v>22</v>
      </c>
      <c r="E215" s="82"/>
      <c r="F215" s="155" t="s">
        <v>3411</v>
      </c>
      <c r="G215" s="83" t="s">
        <v>3378</v>
      </c>
      <c r="H215" s="86">
        <v>51.554106208430653</v>
      </c>
      <c r="I215" s="86">
        <v>86.457472445529476</v>
      </c>
      <c r="J215" s="86">
        <v>70.952835201204408</v>
      </c>
      <c r="K215" s="86"/>
      <c r="L215" s="117">
        <v>147.54</v>
      </c>
      <c r="M215" s="117">
        <v>304.9503076467339</v>
      </c>
      <c r="N215" s="87">
        <v>6176550</v>
      </c>
      <c r="O215" s="87">
        <v>569771000</v>
      </c>
      <c r="P215" s="87">
        <v>153268399</v>
      </c>
      <c r="Q215" s="87">
        <v>416502600.99999994</v>
      </c>
      <c r="R215" s="87">
        <f t="shared" si="6"/>
        <v>6176548.9282592684</v>
      </c>
      <c r="S215" s="87">
        <v>569771000</v>
      </c>
      <c r="T215" s="87">
        <f t="shared" si="7"/>
        <v>12766304.0251306</v>
      </c>
      <c r="U215" s="87"/>
      <c r="V215" s="115" t="s">
        <v>1257</v>
      </c>
      <c r="W215" s="115" t="s">
        <v>1257</v>
      </c>
      <c r="X215" s="115" t="s">
        <v>772</v>
      </c>
    </row>
    <row r="216" spans="1:24">
      <c r="A216" s="85"/>
      <c r="B216" s="85">
        <v>31</v>
      </c>
      <c r="C216" s="82">
        <v>1</v>
      </c>
      <c r="D216" s="82">
        <v>23</v>
      </c>
      <c r="E216" s="82"/>
      <c r="F216" s="155" t="s">
        <v>3412</v>
      </c>
      <c r="G216" s="83" t="s">
        <v>3378</v>
      </c>
      <c r="H216" s="86">
        <v>78.728857732286244</v>
      </c>
      <c r="I216" s="86">
        <v>132.03018243664258</v>
      </c>
      <c r="J216" s="86">
        <v>108.3528758247483</v>
      </c>
      <c r="K216" s="86"/>
      <c r="L216" s="117">
        <v>225.31</v>
      </c>
      <c r="M216" s="117">
        <v>465.69305826139089</v>
      </c>
      <c r="N216" s="87">
        <v>6226550</v>
      </c>
      <c r="O216" s="87">
        <v>877209000</v>
      </c>
      <c r="P216" s="87">
        <v>235969221.00000003</v>
      </c>
      <c r="Q216" s="87">
        <v>641239779</v>
      </c>
      <c r="R216" s="87">
        <f t="shared" si="6"/>
        <v>6226986.6629238864</v>
      </c>
      <c r="S216" s="87">
        <v>877209000</v>
      </c>
      <c r="T216" s="87">
        <f t="shared" si="7"/>
        <v>12870553.738448882</v>
      </c>
      <c r="U216" s="87"/>
      <c r="V216" s="115" t="s">
        <v>1257</v>
      </c>
      <c r="W216" s="115" t="s">
        <v>1257</v>
      </c>
      <c r="X216" s="115" t="s">
        <v>772</v>
      </c>
    </row>
    <row r="217" spans="1:24">
      <c r="A217" s="85"/>
      <c r="B217" s="85">
        <v>31</v>
      </c>
      <c r="C217" s="82">
        <v>1</v>
      </c>
      <c r="D217" s="82">
        <v>23</v>
      </c>
      <c r="E217" s="82"/>
      <c r="F217" s="155" t="s">
        <v>1824</v>
      </c>
      <c r="G217" s="83" t="s">
        <v>3378</v>
      </c>
      <c r="H217" s="86">
        <v>33.363061276812793</v>
      </c>
      <c r="I217" s="86">
        <v>55.950653850475497</v>
      </c>
      <c r="J217" s="86">
        <v>45.916881557618247</v>
      </c>
      <c r="K217" s="86"/>
      <c r="L217" s="117">
        <v>95.48</v>
      </c>
      <c r="M217" s="117">
        <v>197.34753540809373</v>
      </c>
      <c r="N217" s="87">
        <v>6226550</v>
      </c>
      <c r="O217" s="87">
        <v>371648000</v>
      </c>
      <c r="P217" s="87">
        <v>99973312</v>
      </c>
      <c r="Q217" s="87">
        <v>271674687.99999994</v>
      </c>
      <c r="R217" s="87">
        <f t="shared" si="6"/>
        <v>6225506.8309390116</v>
      </c>
      <c r="S217" s="87">
        <v>371648000</v>
      </c>
      <c r="T217" s="87">
        <f t="shared" si="7"/>
        <v>12867495.074906431</v>
      </c>
      <c r="U217" s="87"/>
      <c r="V217" s="115" t="s">
        <v>1257</v>
      </c>
      <c r="W217" s="115" t="s">
        <v>1257</v>
      </c>
      <c r="X217" s="115" t="s">
        <v>772</v>
      </c>
    </row>
    <row r="218" spans="1:24">
      <c r="A218" s="85"/>
      <c r="B218" s="85">
        <v>31</v>
      </c>
      <c r="C218" s="82">
        <v>1</v>
      </c>
      <c r="D218" s="82">
        <v>23</v>
      </c>
      <c r="E218" s="82"/>
      <c r="F218" s="155" t="s">
        <v>1825</v>
      </c>
      <c r="G218" s="83" t="s">
        <v>3378</v>
      </c>
      <c r="H218" s="86">
        <v>33.363061276812793</v>
      </c>
      <c r="I218" s="86">
        <v>55.950653850475497</v>
      </c>
      <c r="J218" s="86">
        <v>45.916881557618247</v>
      </c>
      <c r="K218" s="86"/>
      <c r="L218" s="117">
        <v>95.48</v>
      </c>
      <c r="M218" s="117">
        <v>197.34753540809373</v>
      </c>
      <c r="N218" s="87">
        <v>6226550</v>
      </c>
      <c r="O218" s="87">
        <v>371648000</v>
      </c>
      <c r="P218" s="87">
        <v>99973312</v>
      </c>
      <c r="Q218" s="87">
        <v>271674687.99999994</v>
      </c>
      <c r="R218" s="87">
        <f t="shared" si="6"/>
        <v>6225506.8309390116</v>
      </c>
      <c r="S218" s="87">
        <v>371648000</v>
      </c>
      <c r="T218" s="87">
        <f t="shared" si="7"/>
        <v>12867495.074906431</v>
      </c>
      <c r="U218" s="87"/>
      <c r="V218" s="115" t="s">
        <v>1257</v>
      </c>
      <c r="W218" s="115" t="s">
        <v>1257</v>
      </c>
      <c r="X218" s="115" t="s">
        <v>772</v>
      </c>
    </row>
    <row r="219" spans="1:24">
      <c r="A219" s="85"/>
      <c r="B219" s="85">
        <v>31</v>
      </c>
      <c r="C219" s="82">
        <v>1</v>
      </c>
      <c r="D219" s="82">
        <v>23</v>
      </c>
      <c r="E219" s="82"/>
      <c r="F219" s="155" t="s">
        <v>1826</v>
      </c>
      <c r="G219" s="83" t="s">
        <v>3378</v>
      </c>
      <c r="H219" s="86">
        <v>170.40739132253941</v>
      </c>
      <c r="I219" s="86">
        <v>285.77728183703277</v>
      </c>
      <c r="J219" s="86">
        <v>234.52811895705145</v>
      </c>
      <c r="K219" s="86"/>
      <c r="L219" s="117">
        <v>487.68</v>
      </c>
      <c r="M219" s="117">
        <v>1007.9854007940842</v>
      </c>
      <c r="N219" s="87">
        <v>6226550</v>
      </c>
      <c r="O219" s="87">
        <v>1898509000</v>
      </c>
      <c r="P219" s="87">
        <v>510698921.00000006</v>
      </c>
      <c r="Q219" s="87">
        <v>1387810079</v>
      </c>
      <c r="R219" s="87">
        <f t="shared" si="6"/>
        <v>6226342.9658535877</v>
      </c>
      <c r="S219" s="87">
        <v>1898509000</v>
      </c>
      <c r="T219" s="87">
        <f t="shared" si="7"/>
        <v>12869223.281490641</v>
      </c>
      <c r="U219" s="87"/>
      <c r="V219" s="115" t="s">
        <v>1257</v>
      </c>
      <c r="W219" s="115" t="s">
        <v>1257</v>
      </c>
      <c r="X219" s="115" t="s">
        <v>772</v>
      </c>
    </row>
    <row r="220" spans="1:24">
      <c r="A220" s="85"/>
      <c r="B220" s="85">
        <v>31</v>
      </c>
      <c r="C220" s="82">
        <v>1</v>
      </c>
      <c r="D220" s="82">
        <v>23</v>
      </c>
      <c r="E220" s="82"/>
      <c r="F220" s="155" t="s">
        <v>1827</v>
      </c>
      <c r="G220" s="83" t="s">
        <v>3378</v>
      </c>
      <c r="H220" s="86">
        <v>72.222571588860859</v>
      </c>
      <c r="I220" s="86">
        <v>121.11898454498093</v>
      </c>
      <c r="J220" s="86">
        <v>99.398410652954723</v>
      </c>
      <c r="K220" s="86"/>
      <c r="L220" s="117">
        <v>206.69</v>
      </c>
      <c r="M220" s="117">
        <v>427.20739519793563</v>
      </c>
      <c r="N220" s="87">
        <v>6226550</v>
      </c>
      <c r="O220" s="87">
        <v>804658000</v>
      </c>
      <c r="P220" s="87">
        <v>216453002</v>
      </c>
      <c r="Q220" s="87">
        <v>588204998</v>
      </c>
      <c r="R220" s="87">
        <f t="shared" si="6"/>
        <v>6226545.8795453124</v>
      </c>
      <c r="S220" s="87">
        <v>804658000</v>
      </c>
      <c r="T220" s="87">
        <f t="shared" si="7"/>
        <v>12869642.683637291</v>
      </c>
      <c r="U220" s="87"/>
      <c r="V220" s="115" t="s">
        <v>1257</v>
      </c>
      <c r="W220" s="115" t="s">
        <v>1257</v>
      </c>
      <c r="X220" s="115" t="s">
        <v>772</v>
      </c>
    </row>
    <row r="221" spans="1:24">
      <c r="A221" s="85"/>
      <c r="B221" s="85">
        <v>31</v>
      </c>
      <c r="C221" s="82">
        <v>1</v>
      </c>
      <c r="D221" s="82">
        <v>23</v>
      </c>
      <c r="E221" s="82"/>
      <c r="F221" s="155" t="s">
        <v>1828</v>
      </c>
      <c r="G221" s="83" t="s">
        <v>3378</v>
      </c>
      <c r="H221" s="86">
        <v>33.363061276812793</v>
      </c>
      <c r="I221" s="86">
        <v>55.950653850475497</v>
      </c>
      <c r="J221" s="86">
        <v>45.916881557618247</v>
      </c>
      <c r="K221" s="86"/>
      <c r="L221" s="117">
        <v>95.48</v>
      </c>
      <c r="M221" s="117">
        <v>197.34753540809373</v>
      </c>
      <c r="N221" s="87">
        <v>6226550</v>
      </c>
      <c r="O221" s="87">
        <v>371648000</v>
      </c>
      <c r="P221" s="87">
        <v>99973312</v>
      </c>
      <c r="Q221" s="87">
        <v>271674687.99999994</v>
      </c>
      <c r="R221" s="87">
        <f t="shared" si="6"/>
        <v>6225506.8309390116</v>
      </c>
      <c r="S221" s="87">
        <v>371648000</v>
      </c>
      <c r="T221" s="87">
        <f t="shared" si="7"/>
        <v>12867495.074906431</v>
      </c>
      <c r="U221" s="87"/>
      <c r="V221" s="115" t="s">
        <v>1257</v>
      </c>
      <c r="W221" s="115" t="s">
        <v>1257</v>
      </c>
      <c r="X221" s="115" t="s">
        <v>772</v>
      </c>
    </row>
    <row r="222" spans="1:24">
      <c r="A222" s="85"/>
      <c r="B222" s="85">
        <v>31</v>
      </c>
      <c r="C222" s="82">
        <v>1</v>
      </c>
      <c r="D222" s="82">
        <v>23</v>
      </c>
      <c r="E222" s="82"/>
      <c r="F222" s="155" t="s">
        <v>1829</v>
      </c>
      <c r="G222" s="83" t="s">
        <v>3378</v>
      </c>
      <c r="H222" s="86">
        <v>33.363061276812793</v>
      </c>
      <c r="I222" s="86">
        <v>55.950653850475497</v>
      </c>
      <c r="J222" s="86">
        <v>45.916881557618247</v>
      </c>
      <c r="K222" s="86"/>
      <c r="L222" s="117">
        <v>95.48</v>
      </c>
      <c r="M222" s="117">
        <v>197.34753540809373</v>
      </c>
      <c r="N222" s="87">
        <v>6226550</v>
      </c>
      <c r="O222" s="87">
        <v>371648000</v>
      </c>
      <c r="P222" s="87">
        <v>99973312</v>
      </c>
      <c r="Q222" s="87">
        <v>271674687.99999994</v>
      </c>
      <c r="R222" s="87">
        <f t="shared" si="6"/>
        <v>6225506.8309390116</v>
      </c>
      <c r="S222" s="87">
        <v>371648000</v>
      </c>
      <c r="T222" s="87">
        <f t="shared" si="7"/>
        <v>12867495.074906431</v>
      </c>
      <c r="U222" s="87"/>
      <c r="V222" s="115" t="s">
        <v>1257</v>
      </c>
      <c r="W222" s="115" t="s">
        <v>1257</v>
      </c>
      <c r="X222" s="115" t="s">
        <v>772</v>
      </c>
    </row>
    <row r="223" spans="1:24">
      <c r="A223" s="85"/>
      <c r="B223" s="85">
        <v>31</v>
      </c>
      <c r="C223" s="82">
        <v>1</v>
      </c>
      <c r="D223" s="82">
        <v>23</v>
      </c>
      <c r="E223" s="82"/>
      <c r="F223" s="155" t="s">
        <v>1830</v>
      </c>
      <c r="G223" s="83" t="s">
        <v>3378</v>
      </c>
      <c r="H223" s="86">
        <v>164.12473692625647</v>
      </c>
      <c r="I223" s="86">
        <v>275.24111974830691</v>
      </c>
      <c r="J223" s="86">
        <v>225.88143346892852</v>
      </c>
      <c r="K223" s="86"/>
      <c r="L223" s="117">
        <v>469.7</v>
      </c>
      <c r="M223" s="117">
        <v>970.82255321723551</v>
      </c>
      <c r="N223" s="87">
        <v>6226550</v>
      </c>
      <c r="O223" s="87">
        <v>1828574000</v>
      </c>
      <c r="P223" s="87">
        <v>491886406</v>
      </c>
      <c r="Q223" s="87">
        <v>1336687594</v>
      </c>
      <c r="R223" s="87">
        <f t="shared" si="6"/>
        <v>6226547.4851613799</v>
      </c>
      <c r="S223" s="87">
        <v>1828574000</v>
      </c>
      <c r="T223" s="87">
        <f t="shared" si="7"/>
        <v>12869646.002283856</v>
      </c>
      <c r="U223" s="87"/>
      <c r="V223" s="115" t="s">
        <v>1257</v>
      </c>
      <c r="W223" s="115" t="s">
        <v>1257</v>
      </c>
      <c r="X223" s="115" t="s">
        <v>772</v>
      </c>
    </row>
    <row r="224" spans="1:24">
      <c r="A224" s="85"/>
      <c r="B224" s="85">
        <v>31</v>
      </c>
      <c r="C224" s="82">
        <v>1</v>
      </c>
      <c r="D224" s="82">
        <v>24</v>
      </c>
      <c r="E224" s="82"/>
      <c r="F224" s="155" t="s">
        <v>3413</v>
      </c>
      <c r="G224" s="83" t="s">
        <v>3378</v>
      </c>
      <c r="H224" s="86">
        <v>78.728857732286244</v>
      </c>
      <c r="I224" s="86">
        <v>132.03018243664258</v>
      </c>
      <c r="J224" s="86">
        <v>108.3528758247483</v>
      </c>
      <c r="K224" s="86"/>
      <c r="L224" s="117">
        <v>225.31</v>
      </c>
      <c r="M224" s="117">
        <v>465.69305826139089</v>
      </c>
      <c r="N224" s="87">
        <v>6276550</v>
      </c>
      <c r="O224" s="87">
        <v>884253000</v>
      </c>
      <c r="P224" s="87">
        <v>237864057</v>
      </c>
      <c r="Q224" s="87">
        <v>646388943</v>
      </c>
      <c r="R224" s="87">
        <f t="shared" si="6"/>
        <v>6276989.4490941558</v>
      </c>
      <c r="S224" s="87">
        <v>884253000</v>
      </c>
      <c r="T224" s="87">
        <f t="shared" si="7"/>
        <v>12973904.457073102</v>
      </c>
      <c r="U224" s="87"/>
      <c r="V224" s="115" t="s">
        <v>1257</v>
      </c>
      <c r="W224" s="115" t="s">
        <v>1257</v>
      </c>
      <c r="X224" s="115" t="s">
        <v>772</v>
      </c>
    </row>
    <row r="225" spans="1:24">
      <c r="A225" s="85"/>
      <c r="B225" s="85">
        <v>31</v>
      </c>
      <c r="C225" s="82">
        <v>1</v>
      </c>
      <c r="D225" s="82">
        <v>24</v>
      </c>
      <c r="E225" s="82"/>
      <c r="F225" s="155" t="s">
        <v>1846</v>
      </c>
      <c r="G225" s="83" t="s">
        <v>3378</v>
      </c>
      <c r="H225" s="86">
        <v>33.363061276812793</v>
      </c>
      <c r="I225" s="86">
        <v>55.950653850475497</v>
      </c>
      <c r="J225" s="86">
        <v>45.916881557618247</v>
      </c>
      <c r="K225" s="86"/>
      <c r="L225" s="117">
        <v>95.48</v>
      </c>
      <c r="M225" s="117">
        <v>197.34753540809373</v>
      </c>
      <c r="N225" s="87">
        <v>6276550</v>
      </c>
      <c r="O225" s="87">
        <v>374632000</v>
      </c>
      <c r="P225" s="87">
        <v>100776008</v>
      </c>
      <c r="Q225" s="87">
        <v>273855991.99999994</v>
      </c>
      <c r="R225" s="87">
        <f t="shared" si="6"/>
        <v>6275492.0653100349</v>
      </c>
      <c r="S225" s="87">
        <v>374632000</v>
      </c>
      <c r="T225" s="87">
        <f t="shared" si="7"/>
        <v>12970809.515730871</v>
      </c>
      <c r="U225" s="87"/>
      <c r="V225" s="115" t="s">
        <v>1257</v>
      </c>
      <c r="W225" s="115" t="s">
        <v>1257</v>
      </c>
      <c r="X225" s="115" t="s">
        <v>772</v>
      </c>
    </row>
    <row r="226" spans="1:24">
      <c r="A226" s="85"/>
      <c r="B226" s="85">
        <v>31</v>
      </c>
      <c r="C226" s="82">
        <v>1</v>
      </c>
      <c r="D226" s="82">
        <v>24</v>
      </c>
      <c r="E226" s="82"/>
      <c r="F226" s="155" t="s">
        <v>1847</v>
      </c>
      <c r="G226" s="83" t="s">
        <v>3378</v>
      </c>
      <c r="H226" s="86">
        <v>33.363061276812793</v>
      </c>
      <c r="I226" s="86">
        <v>55.950653850475497</v>
      </c>
      <c r="J226" s="86">
        <v>45.916881557618247</v>
      </c>
      <c r="K226" s="86"/>
      <c r="L226" s="117">
        <v>95.48</v>
      </c>
      <c r="M226" s="117">
        <v>197.34753540809373</v>
      </c>
      <c r="N226" s="87">
        <v>6276550</v>
      </c>
      <c r="O226" s="87">
        <v>374632000</v>
      </c>
      <c r="P226" s="87">
        <v>100776008</v>
      </c>
      <c r="Q226" s="87">
        <v>273855991.99999994</v>
      </c>
      <c r="R226" s="87">
        <f t="shared" si="6"/>
        <v>6275492.0653100349</v>
      </c>
      <c r="S226" s="87">
        <v>374632000</v>
      </c>
      <c r="T226" s="87">
        <f t="shared" si="7"/>
        <v>12970809.515730871</v>
      </c>
      <c r="U226" s="87"/>
      <c r="V226" s="115" t="s">
        <v>1257</v>
      </c>
      <c r="W226" s="115" t="s">
        <v>1257</v>
      </c>
      <c r="X226" s="115" t="s">
        <v>772</v>
      </c>
    </row>
    <row r="227" spans="1:24">
      <c r="A227" s="85"/>
      <c r="B227" s="85">
        <v>31</v>
      </c>
      <c r="C227" s="82">
        <v>1</v>
      </c>
      <c r="D227" s="82">
        <v>24</v>
      </c>
      <c r="E227" s="82"/>
      <c r="F227" s="155" t="s">
        <v>1848</v>
      </c>
      <c r="G227" s="83" t="s">
        <v>3378</v>
      </c>
      <c r="H227" s="86">
        <v>33.363061276812793</v>
      </c>
      <c r="I227" s="86">
        <v>55.950653850475497</v>
      </c>
      <c r="J227" s="86">
        <v>45.916881557618247</v>
      </c>
      <c r="K227" s="86"/>
      <c r="L227" s="117">
        <v>95.48</v>
      </c>
      <c r="M227" s="117">
        <v>197.34753540809373</v>
      </c>
      <c r="N227" s="87">
        <v>6276550</v>
      </c>
      <c r="O227" s="87">
        <v>374632000</v>
      </c>
      <c r="P227" s="87">
        <v>100776008</v>
      </c>
      <c r="Q227" s="87">
        <v>273855991.99999994</v>
      </c>
      <c r="R227" s="87">
        <f t="shared" si="6"/>
        <v>6275492.0653100349</v>
      </c>
      <c r="S227" s="87">
        <v>374632000</v>
      </c>
      <c r="T227" s="87">
        <f t="shared" si="7"/>
        <v>12970809.515730871</v>
      </c>
      <c r="U227" s="87"/>
      <c r="V227" s="115" t="s">
        <v>1257</v>
      </c>
      <c r="W227" s="115" t="s">
        <v>1257</v>
      </c>
      <c r="X227" s="115" t="s">
        <v>772</v>
      </c>
    </row>
    <row r="228" spans="1:24">
      <c r="A228" s="157"/>
      <c r="B228" s="85">
        <v>31</v>
      </c>
      <c r="C228" s="82">
        <v>1</v>
      </c>
      <c r="D228" s="82">
        <v>24</v>
      </c>
      <c r="E228" s="82"/>
      <c r="F228" s="155" t="s">
        <v>1849</v>
      </c>
      <c r="G228" s="83" t="s">
        <v>3378</v>
      </c>
      <c r="H228" s="86">
        <v>51.372405413877424</v>
      </c>
      <c r="I228" s="86">
        <v>86.152755855644202</v>
      </c>
      <c r="J228" s="86">
        <v>70.702764208221993</v>
      </c>
      <c r="K228" s="86"/>
      <c r="L228" s="117">
        <v>147.02000000000001</v>
      </c>
      <c r="M228" s="117">
        <v>303.87552006386625</v>
      </c>
      <c r="N228" s="87">
        <v>6276550</v>
      </c>
      <c r="O228" s="87">
        <v>576955000</v>
      </c>
      <c r="P228" s="87">
        <v>155200895.00000003</v>
      </c>
      <c r="Q228" s="87">
        <v>421754105</v>
      </c>
      <c r="R228" s="87">
        <f t="shared" si="6"/>
        <v>6276547.8963145427</v>
      </c>
      <c r="S228" s="87">
        <v>576955000</v>
      </c>
      <c r="T228" s="87">
        <f t="shared" si="7"/>
        <v>12972991.811987124</v>
      </c>
      <c r="U228" s="158"/>
      <c r="V228" s="115" t="s">
        <v>1257</v>
      </c>
      <c r="W228" s="115" t="s">
        <v>1257</v>
      </c>
      <c r="X228" s="115" t="s">
        <v>772</v>
      </c>
    </row>
    <row r="229" spans="1:24">
      <c r="A229" s="157"/>
      <c r="B229" s="85">
        <v>31</v>
      </c>
      <c r="C229" s="82">
        <v>1</v>
      </c>
      <c r="D229" s="82">
        <v>24</v>
      </c>
      <c r="E229" s="157"/>
      <c r="F229" s="155" t="s">
        <v>1850</v>
      </c>
      <c r="G229" s="83" t="s">
        <v>3378</v>
      </c>
      <c r="H229" s="86">
        <v>78.613547612665911</v>
      </c>
      <c r="I229" s="86">
        <v>131.83680460075385</v>
      </c>
      <c r="J229" s="86">
        <v>108.19417692535561</v>
      </c>
      <c r="K229" s="86"/>
      <c r="L229" s="117">
        <v>224.98</v>
      </c>
      <c r="M229" s="117">
        <v>465.01098152610945</v>
      </c>
      <c r="N229" s="87">
        <v>6276550</v>
      </c>
      <c r="O229" s="87">
        <v>882896000</v>
      </c>
      <c r="P229" s="87">
        <v>237499024</v>
      </c>
      <c r="Q229" s="87">
        <v>645396976</v>
      </c>
      <c r="R229" s="87">
        <f t="shared" si="6"/>
        <v>6276549.5413274243</v>
      </c>
      <c r="S229" s="87">
        <v>882896000</v>
      </c>
      <c r="T229" s="87">
        <f t="shared" si="7"/>
        <v>12972995.212062927</v>
      </c>
      <c r="U229" s="158"/>
      <c r="V229" s="115" t="s">
        <v>1257</v>
      </c>
      <c r="W229" s="115" t="s">
        <v>1257</v>
      </c>
      <c r="X229" s="115" t="s">
        <v>772</v>
      </c>
    </row>
    <row r="230" spans="1:24">
      <c r="A230" s="157"/>
      <c r="B230" s="85">
        <v>31</v>
      </c>
      <c r="C230" s="82">
        <v>1</v>
      </c>
      <c r="D230" s="82">
        <v>24</v>
      </c>
      <c r="E230" s="157"/>
      <c r="F230" s="155" t="s">
        <v>1851</v>
      </c>
      <c r="G230" s="83" t="s">
        <v>3378</v>
      </c>
      <c r="H230" s="86">
        <v>72.222571588860859</v>
      </c>
      <c r="I230" s="86">
        <v>121.11898454498093</v>
      </c>
      <c r="J230" s="86">
        <v>99.398410652954723</v>
      </c>
      <c r="K230" s="86"/>
      <c r="L230" s="117">
        <v>206.69</v>
      </c>
      <c r="M230" s="117">
        <v>427.20739519793563</v>
      </c>
      <c r="N230" s="87">
        <v>6276550</v>
      </c>
      <c r="O230" s="87">
        <v>811120000</v>
      </c>
      <c r="P230" s="87">
        <v>218191280.00000003</v>
      </c>
      <c r="Q230" s="87">
        <v>592928720</v>
      </c>
      <c r="R230" s="87">
        <f t="shared" si="6"/>
        <v>6276549.6568937292</v>
      </c>
      <c r="S230" s="87">
        <v>811120000</v>
      </c>
      <c r="T230" s="87">
        <f t="shared" si="7"/>
        <v>12972995.450926829</v>
      </c>
      <c r="U230" s="158"/>
      <c r="V230" s="115" t="s">
        <v>1257</v>
      </c>
      <c r="W230" s="115" t="s">
        <v>1257</v>
      </c>
      <c r="X230" s="115" t="s">
        <v>772</v>
      </c>
    </row>
    <row r="231" spans="1:24">
      <c r="A231" s="157"/>
      <c r="B231" s="85">
        <v>31</v>
      </c>
      <c r="C231" s="82">
        <v>1</v>
      </c>
      <c r="D231" s="82">
        <v>24</v>
      </c>
      <c r="E231" s="157"/>
      <c r="F231" s="155" t="s">
        <v>1852</v>
      </c>
      <c r="G231" s="83" t="s">
        <v>3378</v>
      </c>
      <c r="H231" s="86">
        <v>33.363061276812793</v>
      </c>
      <c r="I231" s="86">
        <v>55.950653850475497</v>
      </c>
      <c r="J231" s="86">
        <v>45.916881557618247</v>
      </c>
      <c r="K231" s="86"/>
      <c r="L231" s="117">
        <v>95.48</v>
      </c>
      <c r="M231" s="117">
        <v>197.34753540809373</v>
      </c>
      <c r="N231" s="87">
        <v>6276550</v>
      </c>
      <c r="O231" s="87">
        <v>374632000</v>
      </c>
      <c r="P231" s="87">
        <v>100776008</v>
      </c>
      <c r="Q231" s="87">
        <v>273855991.99999994</v>
      </c>
      <c r="R231" s="87">
        <f t="shared" si="6"/>
        <v>6275492.0653100349</v>
      </c>
      <c r="S231" s="87">
        <v>374632000</v>
      </c>
      <c r="T231" s="87">
        <f t="shared" si="7"/>
        <v>12970809.515730871</v>
      </c>
      <c r="U231" s="158"/>
      <c r="V231" s="115" t="s">
        <v>1257</v>
      </c>
      <c r="W231" s="115" t="s">
        <v>1257</v>
      </c>
      <c r="X231" s="115" t="s">
        <v>772</v>
      </c>
    </row>
    <row r="232" spans="1:24">
      <c r="A232" s="157"/>
      <c r="B232" s="85">
        <v>31</v>
      </c>
      <c r="C232" s="82">
        <v>1</v>
      </c>
      <c r="D232" s="82">
        <v>24</v>
      </c>
      <c r="E232" s="157"/>
      <c r="F232" s="155" t="s">
        <v>1853</v>
      </c>
      <c r="G232" s="83" t="s">
        <v>3378</v>
      </c>
      <c r="H232" s="86">
        <v>33.363061276812793</v>
      </c>
      <c r="I232" s="86">
        <v>55.950653850475497</v>
      </c>
      <c r="J232" s="86">
        <v>45.916881557618247</v>
      </c>
      <c r="K232" s="86"/>
      <c r="L232" s="117">
        <v>95.48</v>
      </c>
      <c r="M232" s="117">
        <v>197.34753540809373</v>
      </c>
      <c r="N232" s="87">
        <v>6276550</v>
      </c>
      <c r="O232" s="87">
        <v>374632000</v>
      </c>
      <c r="P232" s="87">
        <v>100776008</v>
      </c>
      <c r="Q232" s="87">
        <v>273855991.99999994</v>
      </c>
      <c r="R232" s="87">
        <f t="shared" si="6"/>
        <v>6275492.0653100349</v>
      </c>
      <c r="S232" s="87">
        <v>374632000</v>
      </c>
      <c r="T232" s="87">
        <f t="shared" si="7"/>
        <v>12970809.515730871</v>
      </c>
      <c r="U232" s="158"/>
      <c r="V232" s="115" t="s">
        <v>1257</v>
      </c>
      <c r="W232" s="115" t="s">
        <v>1257</v>
      </c>
      <c r="X232" s="115" t="s">
        <v>772</v>
      </c>
    </row>
    <row r="233" spans="1:24">
      <c r="A233" s="157"/>
      <c r="B233" s="85">
        <v>31</v>
      </c>
      <c r="C233" s="82">
        <v>1</v>
      </c>
      <c r="D233" s="82">
        <v>24</v>
      </c>
      <c r="E233" s="157"/>
      <c r="F233" s="155" t="s">
        <v>1854</v>
      </c>
      <c r="G233" s="83" t="s">
        <v>3378</v>
      </c>
      <c r="H233" s="86">
        <v>33.363061276812793</v>
      </c>
      <c r="I233" s="86">
        <v>55.950653850475497</v>
      </c>
      <c r="J233" s="86">
        <v>45.916881557618247</v>
      </c>
      <c r="K233" s="86"/>
      <c r="L233" s="117">
        <v>95.48</v>
      </c>
      <c r="M233" s="117">
        <v>197.34753540809373</v>
      </c>
      <c r="N233" s="87">
        <v>6276550</v>
      </c>
      <c r="O233" s="87">
        <v>374632000</v>
      </c>
      <c r="P233" s="87">
        <v>100776008</v>
      </c>
      <c r="Q233" s="87">
        <v>273855991.99999994</v>
      </c>
      <c r="R233" s="87">
        <f t="shared" si="6"/>
        <v>6275492.0653100349</v>
      </c>
      <c r="S233" s="87">
        <v>374632000</v>
      </c>
      <c r="T233" s="87">
        <f t="shared" si="7"/>
        <v>12970809.515730871</v>
      </c>
      <c r="U233" s="158"/>
      <c r="V233" s="115" t="s">
        <v>1257</v>
      </c>
      <c r="W233" s="115" t="s">
        <v>1257</v>
      </c>
      <c r="X233" s="115" t="s">
        <v>772</v>
      </c>
    </row>
    <row r="234" spans="1:24">
      <c r="A234" s="157"/>
      <c r="B234" s="85">
        <v>31</v>
      </c>
      <c r="C234" s="82">
        <v>1</v>
      </c>
      <c r="D234" s="82">
        <v>24</v>
      </c>
      <c r="E234" s="157"/>
      <c r="F234" s="155" t="s">
        <v>1855</v>
      </c>
      <c r="G234" s="83" t="s">
        <v>3378</v>
      </c>
      <c r="H234" s="86">
        <v>51.372405413877424</v>
      </c>
      <c r="I234" s="86">
        <v>86.152755855644202</v>
      </c>
      <c r="J234" s="86">
        <v>70.702764208221993</v>
      </c>
      <c r="K234" s="86"/>
      <c r="L234" s="117">
        <v>147.02000000000001</v>
      </c>
      <c r="M234" s="117">
        <v>303.87552006386625</v>
      </c>
      <c r="N234" s="87">
        <v>6276550</v>
      </c>
      <c r="O234" s="87">
        <v>576955000</v>
      </c>
      <c r="P234" s="87">
        <v>155200895.00000003</v>
      </c>
      <c r="Q234" s="87">
        <v>421754105</v>
      </c>
      <c r="R234" s="87">
        <f t="shared" si="6"/>
        <v>6276547.8963145427</v>
      </c>
      <c r="S234" s="87">
        <v>576955000</v>
      </c>
      <c r="T234" s="87">
        <f t="shared" si="7"/>
        <v>12972991.811987124</v>
      </c>
      <c r="U234" s="158"/>
      <c r="V234" s="115" t="s">
        <v>1257</v>
      </c>
      <c r="W234" s="115" t="s">
        <v>1257</v>
      </c>
      <c r="X234" s="115" t="s">
        <v>772</v>
      </c>
    </row>
    <row r="235" spans="1:24">
      <c r="A235" s="157"/>
      <c r="B235" s="85">
        <v>31</v>
      </c>
      <c r="C235" s="82">
        <v>1</v>
      </c>
      <c r="D235" s="82">
        <v>24</v>
      </c>
      <c r="E235" s="157"/>
      <c r="F235" s="155" t="s">
        <v>3414</v>
      </c>
      <c r="G235" s="83" t="s">
        <v>3378</v>
      </c>
      <c r="H235" s="86">
        <v>72.274985279597374</v>
      </c>
      <c r="I235" s="86">
        <v>121.20688356129402</v>
      </c>
      <c r="J235" s="86">
        <v>99.470546516315039</v>
      </c>
      <c r="K235" s="86"/>
      <c r="L235" s="117">
        <v>206.84</v>
      </c>
      <c r="M235" s="117">
        <v>427.51743007760911</v>
      </c>
      <c r="N235" s="87">
        <v>6276550</v>
      </c>
      <c r="O235" s="87">
        <v>811708000</v>
      </c>
      <c r="P235" s="87">
        <v>218349452.00000003</v>
      </c>
      <c r="Q235" s="87">
        <v>593358548</v>
      </c>
      <c r="R235" s="87">
        <f t="shared" si="6"/>
        <v>6276544.6333213635</v>
      </c>
      <c r="S235" s="87">
        <v>811708000</v>
      </c>
      <c r="T235" s="87">
        <f t="shared" si="7"/>
        <v>12972985.06770914</v>
      </c>
      <c r="U235" s="158"/>
      <c r="V235" s="115" t="s">
        <v>1257</v>
      </c>
      <c r="W235" s="115" t="s">
        <v>1257</v>
      </c>
      <c r="X235" s="115" t="s">
        <v>772</v>
      </c>
    </row>
    <row r="236" spans="1:24">
      <c r="A236" s="157"/>
      <c r="B236" s="85">
        <v>31</v>
      </c>
      <c r="C236" s="82">
        <v>1</v>
      </c>
      <c r="D236" s="157">
        <v>25</v>
      </c>
      <c r="E236" s="157"/>
      <c r="F236" s="155" t="s">
        <v>3415</v>
      </c>
      <c r="G236" s="83" t="s">
        <v>3378</v>
      </c>
      <c r="H236" s="86">
        <v>79.392764481615359</v>
      </c>
      <c r="I236" s="86">
        <v>133.14356997660806</v>
      </c>
      <c r="J236" s="86">
        <v>109.26659676064561</v>
      </c>
      <c r="K236" s="86"/>
      <c r="L236" s="117">
        <v>227.21</v>
      </c>
      <c r="M236" s="117">
        <v>469.62016673725373</v>
      </c>
      <c r="N236" s="87">
        <v>6326550</v>
      </c>
      <c r="O236" s="87">
        <v>898750000</v>
      </c>
      <c r="P236" s="87">
        <v>241763750.00000003</v>
      </c>
      <c r="Q236" s="87">
        <v>656986250</v>
      </c>
      <c r="R236" s="87">
        <f t="shared" si="6"/>
        <v>6326547.6881182706</v>
      </c>
      <c r="S236" s="87">
        <v>898750000</v>
      </c>
      <c r="T236" s="87">
        <f t="shared" si="7"/>
        <v>13076336.341557542</v>
      </c>
      <c r="U236" s="158"/>
      <c r="V236" s="115" t="s">
        <v>1257</v>
      </c>
      <c r="W236" s="115" t="s">
        <v>1257</v>
      </c>
      <c r="X236" s="115" t="s">
        <v>772</v>
      </c>
    </row>
    <row r="237" spans="1:24">
      <c r="A237" s="157"/>
      <c r="B237" s="85">
        <v>31</v>
      </c>
      <c r="C237" s="82">
        <v>1</v>
      </c>
      <c r="D237" s="157">
        <v>25</v>
      </c>
      <c r="E237" s="157"/>
      <c r="F237" s="155" t="s">
        <v>1868</v>
      </c>
      <c r="G237" s="83" t="s">
        <v>3378</v>
      </c>
      <c r="H237" s="86">
        <v>33.363061276812793</v>
      </c>
      <c r="I237" s="86">
        <v>55.950653850475497</v>
      </c>
      <c r="J237" s="86">
        <v>45.916881557618247</v>
      </c>
      <c r="K237" s="86"/>
      <c r="L237" s="117">
        <v>95.48</v>
      </c>
      <c r="M237" s="117">
        <v>197.34753540809373</v>
      </c>
      <c r="N237" s="87">
        <v>6326550</v>
      </c>
      <c r="O237" s="87">
        <v>377616000</v>
      </c>
      <c r="P237" s="87">
        <v>101578704.00000001</v>
      </c>
      <c r="Q237" s="87">
        <v>276037296</v>
      </c>
      <c r="R237" s="87">
        <f t="shared" si="6"/>
        <v>6325477.2996810582</v>
      </c>
      <c r="S237" s="87">
        <v>377616000</v>
      </c>
      <c r="T237" s="87">
        <f t="shared" si="7"/>
        <v>13074123.956555309</v>
      </c>
      <c r="U237" s="158"/>
      <c r="V237" s="115" t="s">
        <v>1257</v>
      </c>
      <c r="W237" s="115" t="s">
        <v>1257</v>
      </c>
      <c r="X237" s="115" t="s">
        <v>772</v>
      </c>
    </row>
    <row r="238" spans="1:24">
      <c r="A238" s="157"/>
      <c r="B238" s="85">
        <v>31</v>
      </c>
      <c r="C238" s="82">
        <v>1</v>
      </c>
      <c r="D238" s="157">
        <v>25</v>
      </c>
      <c r="E238" s="157"/>
      <c r="F238" s="155" t="s">
        <v>1869</v>
      </c>
      <c r="G238" s="83" t="s">
        <v>3378</v>
      </c>
      <c r="H238" s="86">
        <v>33.363061276812793</v>
      </c>
      <c r="I238" s="86">
        <v>55.950653850475497</v>
      </c>
      <c r="J238" s="86">
        <v>45.916881557618247</v>
      </c>
      <c r="K238" s="86"/>
      <c r="L238" s="117">
        <v>95.48</v>
      </c>
      <c r="M238" s="117">
        <v>197.34753540809373</v>
      </c>
      <c r="N238" s="87">
        <v>6326550</v>
      </c>
      <c r="O238" s="87">
        <v>377616000</v>
      </c>
      <c r="P238" s="87">
        <v>101578704.00000001</v>
      </c>
      <c r="Q238" s="87">
        <v>276037296</v>
      </c>
      <c r="R238" s="87">
        <f t="shared" si="6"/>
        <v>6325477.2996810582</v>
      </c>
      <c r="S238" s="87">
        <v>377616000</v>
      </c>
      <c r="T238" s="87">
        <f t="shared" si="7"/>
        <v>13074123.956555309</v>
      </c>
      <c r="U238" s="158"/>
      <c r="V238" s="115" t="s">
        <v>1257</v>
      </c>
      <c r="W238" s="115" t="s">
        <v>1257</v>
      </c>
      <c r="X238" s="115" t="s">
        <v>772</v>
      </c>
    </row>
    <row r="239" spans="1:24">
      <c r="A239" s="157"/>
      <c r="B239" s="85">
        <v>31</v>
      </c>
      <c r="C239" s="82">
        <v>1</v>
      </c>
      <c r="D239" s="157">
        <v>25</v>
      </c>
      <c r="E239" s="157"/>
      <c r="F239" s="155" t="s">
        <v>1870</v>
      </c>
      <c r="G239" s="83" t="s">
        <v>3378</v>
      </c>
      <c r="H239" s="86">
        <v>33.363061276812793</v>
      </c>
      <c r="I239" s="86">
        <v>55.950653850475497</v>
      </c>
      <c r="J239" s="86">
        <v>45.916881557618247</v>
      </c>
      <c r="K239" s="86"/>
      <c r="L239" s="117">
        <v>95.48</v>
      </c>
      <c r="M239" s="117">
        <v>197.34753540809373</v>
      </c>
      <c r="N239" s="87">
        <v>6326550</v>
      </c>
      <c r="O239" s="87">
        <v>377616000</v>
      </c>
      <c r="P239" s="87">
        <v>101578704.00000001</v>
      </c>
      <c r="Q239" s="87">
        <v>276037296</v>
      </c>
      <c r="R239" s="87">
        <f t="shared" si="6"/>
        <v>6325477.2996810582</v>
      </c>
      <c r="S239" s="87">
        <v>377616000</v>
      </c>
      <c r="T239" s="87">
        <f t="shared" si="7"/>
        <v>13074123.956555309</v>
      </c>
      <c r="U239" s="158"/>
      <c r="V239" s="115" t="s">
        <v>1257</v>
      </c>
      <c r="W239" s="115" t="s">
        <v>1257</v>
      </c>
      <c r="X239" s="115" t="s">
        <v>772</v>
      </c>
    </row>
    <row r="240" spans="1:24">
      <c r="A240" s="157"/>
      <c r="B240" s="85">
        <v>31</v>
      </c>
      <c r="C240" s="82">
        <v>1</v>
      </c>
      <c r="D240" s="157">
        <v>25</v>
      </c>
      <c r="E240" s="157"/>
      <c r="F240" s="155" t="s">
        <v>1871</v>
      </c>
      <c r="G240" s="83" t="s">
        <v>3378</v>
      </c>
      <c r="H240" s="86">
        <v>51.372405413877424</v>
      </c>
      <c r="I240" s="86">
        <v>86.152755855644202</v>
      </c>
      <c r="J240" s="86">
        <v>70.702764208221993</v>
      </c>
      <c r="K240" s="86"/>
      <c r="L240" s="117">
        <v>147.02000000000001</v>
      </c>
      <c r="M240" s="117">
        <v>303.87552006386625</v>
      </c>
      <c r="N240" s="87">
        <v>6326550</v>
      </c>
      <c r="O240" s="87">
        <v>581551000</v>
      </c>
      <c r="P240" s="87">
        <v>156437219</v>
      </c>
      <c r="Q240" s="87">
        <v>425113781</v>
      </c>
      <c r="R240" s="87">
        <f t="shared" si="6"/>
        <v>6326546.6208796501</v>
      </c>
      <c r="S240" s="87">
        <v>581551000</v>
      </c>
      <c r="T240" s="87">
        <f t="shared" si="7"/>
        <v>13076334.135682894</v>
      </c>
      <c r="U240" s="158"/>
      <c r="V240" s="115" t="s">
        <v>1257</v>
      </c>
      <c r="W240" s="115" t="s">
        <v>1257</v>
      </c>
      <c r="X240" s="115" t="s">
        <v>772</v>
      </c>
    </row>
    <row r="241" spans="1:24">
      <c r="A241" s="157"/>
      <c r="B241" s="85">
        <v>31</v>
      </c>
      <c r="C241" s="82">
        <v>1</v>
      </c>
      <c r="D241" s="157">
        <v>25</v>
      </c>
      <c r="E241" s="157"/>
      <c r="F241" s="155" t="s">
        <v>1872</v>
      </c>
      <c r="G241" s="83" t="s">
        <v>3378</v>
      </c>
      <c r="H241" s="86">
        <v>78.613547612665911</v>
      </c>
      <c r="I241" s="86">
        <v>131.83680460075385</v>
      </c>
      <c r="J241" s="86">
        <v>108.19417692535561</v>
      </c>
      <c r="K241" s="86"/>
      <c r="L241" s="117">
        <v>224.98</v>
      </c>
      <c r="M241" s="117">
        <v>465.01098152610945</v>
      </c>
      <c r="N241" s="87">
        <v>6326550</v>
      </c>
      <c r="O241" s="87">
        <v>889929000</v>
      </c>
      <c r="P241" s="87">
        <v>239390901</v>
      </c>
      <c r="Q241" s="87">
        <v>650538098.99999988</v>
      </c>
      <c r="R241" s="87">
        <f t="shared" si="6"/>
        <v>6326547.4719151221</v>
      </c>
      <c r="S241" s="87">
        <v>889929000</v>
      </c>
      <c r="T241" s="87">
        <f t="shared" si="7"/>
        <v>13076335.894687425</v>
      </c>
      <c r="U241" s="158"/>
      <c r="V241" s="115" t="s">
        <v>1257</v>
      </c>
      <c r="W241" s="115" t="s">
        <v>1257</v>
      </c>
      <c r="X241" s="115" t="s">
        <v>772</v>
      </c>
    </row>
    <row r="242" spans="1:24">
      <c r="A242" s="157"/>
      <c r="B242" s="85">
        <v>31</v>
      </c>
      <c r="C242" s="82">
        <v>1</v>
      </c>
      <c r="D242" s="157">
        <v>25</v>
      </c>
      <c r="E242" s="157"/>
      <c r="F242" s="155" t="s">
        <v>1873</v>
      </c>
      <c r="G242" s="83" t="s">
        <v>3378</v>
      </c>
      <c r="H242" s="86">
        <v>72.222571588860859</v>
      </c>
      <c r="I242" s="86">
        <v>121.11898454498093</v>
      </c>
      <c r="J242" s="86">
        <v>99.398410652954723</v>
      </c>
      <c r="K242" s="86"/>
      <c r="L242" s="117">
        <v>206.69</v>
      </c>
      <c r="M242" s="117">
        <v>427.20739519793563</v>
      </c>
      <c r="N242" s="87">
        <v>6326550</v>
      </c>
      <c r="O242" s="87">
        <v>817581000</v>
      </c>
      <c r="P242" s="87">
        <v>219929289.00000003</v>
      </c>
      <c r="Q242" s="87">
        <v>597651711</v>
      </c>
      <c r="R242" s="87">
        <f t="shared" si="6"/>
        <v>6326545.6961150402</v>
      </c>
      <c r="S242" s="87">
        <v>817581000</v>
      </c>
      <c r="T242" s="87">
        <f t="shared" si="7"/>
        <v>13076332.224287661</v>
      </c>
      <c r="U242" s="158"/>
      <c r="V242" s="115" t="s">
        <v>1257</v>
      </c>
      <c r="W242" s="115" t="s">
        <v>1257</v>
      </c>
      <c r="X242" s="115" t="s">
        <v>772</v>
      </c>
    </row>
    <row r="243" spans="1:24">
      <c r="A243" s="157"/>
      <c r="B243" s="85">
        <v>31</v>
      </c>
      <c r="C243" s="82">
        <v>1</v>
      </c>
      <c r="D243" s="157">
        <v>25</v>
      </c>
      <c r="E243" s="157"/>
      <c r="F243" s="155" t="s">
        <v>1874</v>
      </c>
      <c r="G243" s="83" t="s">
        <v>3378</v>
      </c>
      <c r="H243" s="86">
        <v>33.363061276812793</v>
      </c>
      <c r="I243" s="86">
        <v>55.950653850475497</v>
      </c>
      <c r="J243" s="86">
        <v>45.916881557618247</v>
      </c>
      <c r="K243" s="86"/>
      <c r="L243" s="117">
        <v>95.48</v>
      </c>
      <c r="M243" s="117">
        <v>197.34753540809373</v>
      </c>
      <c r="N243" s="87">
        <v>6326550</v>
      </c>
      <c r="O243" s="87">
        <v>377616000</v>
      </c>
      <c r="P243" s="87">
        <v>101578704.00000001</v>
      </c>
      <c r="Q243" s="87">
        <v>276037296</v>
      </c>
      <c r="R243" s="87">
        <f t="shared" si="6"/>
        <v>6325477.2996810582</v>
      </c>
      <c r="S243" s="87">
        <v>377616000</v>
      </c>
      <c r="T243" s="87">
        <f t="shared" si="7"/>
        <v>13074123.956555309</v>
      </c>
      <c r="U243" s="158"/>
      <c r="V243" s="115" t="s">
        <v>1257</v>
      </c>
      <c r="W243" s="115" t="s">
        <v>1257</v>
      </c>
      <c r="X243" s="115" t="s">
        <v>772</v>
      </c>
    </row>
    <row r="244" spans="1:24">
      <c r="A244" s="157"/>
      <c r="B244" s="85">
        <v>31</v>
      </c>
      <c r="C244" s="82">
        <v>1</v>
      </c>
      <c r="D244" s="157">
        <v>25</v>
      </c>
      <c r="E244" s="157"/>
      <c r="F244" s="155" t="s">
        <v>1875</v>
      </c>
      <c r="G244" s="83" t="s">
        <v>3378</v>
      </c>
      <c r="H244" s="86">
        <v>33.363061276812793</v>
      </c>
      <c r="I244" s="86">
        <v>55.950653850475497</v>
      </c>
      <c r="J244" s="86">
        <v>45.916881557618247</v>
      </c>
      <c r="K244" s="86"/>
      <c r="L244" s="117">
        <v>95.48</v>
      </c>
      <c r="M244" s="117">
        <v>197.34753540809373</v>
      </c>
      <c r="N244" s="87">
        <v>6326550</v>
      </c>
      <c r="O244" s="87">
        <v>377616000</v>
      </c>
      <c r="P244" s="87">
        <v>101578704.00000001</v>
      </c>
      <c r="Q244" s="87">
        <v>276037296</v>
      </c>
      <c r="R244" s="87">
        <f t="shared" si="6"/>
        <v>6325477.2996810582</v>
      </c>
      <c r="S244" s="87">
        <v>377616000</v>
      </c>
      <c r="T244" s="87">
        <f t="shared" si="7"/>
        <v>13074123.956555309</v>
      </c>
      <c r="U244" s="158"/>
      <c r="V244" s="115" t="s">
        <v>1257</v>
      </c>
      <c r="W244" s="115" t="s">
        <v>1257</v>
      </c>
      <c r="X244" s="115" t="s">
        <v>772</v>
      </c>
    </row>
    <row r="245" spans="1:24">
      <c r="A245" s="157"/>
      <c r="B245" s="85">
        <v>31</v>
      </c>
      <c r="C245" s="82">
        <v>1</v>
      </c>
      <c r="D245" s="157">
        <v>25</v>
      </c>
      <c r="E245" s="157"/>
      <c r="F245" s="155" t="s">
        <v>1876</v>
      </c>
      <c r="G245" s="83" t="s">
        <v>3378</v>
      </c>
      <c r="H245" s="86">
        <v>33.363061276812793</v>
      </c>
      <c r="I245" s="86">
        <v>55.950653850475497</v>
      </c>
      <c r="J245" s="86">
        <v>45.916881557618247</v>
      </c>
      <c r="K245" s="86"/>
      <c r="L245" s="117">
        <v>95.48</v>
      </c>
      <c r="M245" s="117">
        <v>197.34753540809373</v>
      </c>
      <c r="N245" s="87">
        <v>6326550</v>
      </c>
      <c r="O245" s="87">
        <v>377616000</v>
      </c>
      <c r="P245" s="87">
        <v>101578704.00000001</v>
      </c>
      <c r="Q245" s="87">
        <v>276037296</v>
      </c>
      <c r="R245" s="87">
        <f t="shared" si="6"/>
        <v>6325477.2996810582</v>
      </c>
      <c r="S245" s="87">
        <v>377616000</v>
      </c>
      <c r="T245" s="87">
        <f t="shared" si="7"/>
        <v>13074123.956555309</v>
      </c>
      <c r="U245" s="158"/>
      <c r="V245" s="115" t="s">
        <v>1257</v>
      </c>
      <c r="W245" s="115" t="s">
        <v>1257</v>
      </c>
      <c r="X245" s="115" t="s">
        <v>772</v>
      </c>
    </row>
    <row r="246" spans="1:24">
      <c r="A246" s="157"/>
      <c r="B246" s="85">
        <v>31</v>
      </c>
      <c r="C246" s="82">
        <v>1</v>
      </c>
      <c r="D246" s="157">
        <v>25</v>
      </c>
      <c r="E246" s="157"/>
      <c r="F246" s="155" t="s">
        <v>1877</v>
      </c>
      <c r="G246" s="83" t="s">
        <v>3378</v>
      </c>
      <c r="H246" s="86">
        <v>51.372405413877424</v>
      </c>
      <c r="I246" s="86">
        <v>86.152755855644202</v>
      </c>
      <c r="J246" s="86">
        <v>70.702764208221993</v>
      </c>
      <c r="K246" s="86"/>
      <c r="L246" s="117">
        <v>147.02000000000001</v>
      </c>
      <c r="M246" s="117">
        <v>303.87552006386625</v>
      </c>
      <c r="N246" s="87">
        <v>6326550</v>
      </c>
      <c r="O246" s="87">
        <v>581551000</v>
      </c>
      <c r="P246" s="87">
        <v>156437219</v>
      </c>
      <c r="Q246" s="87">
        <v>425113781</v>
      </c>
      <c r="R246" s="87">
        <f t="shared" si="6"/>
        <v>6326546.6208796501</v>
      </c>
      <c r="S246" s="87">
        <v>581551000</v>
      </c>
      <c r="T246" s="87">
        <f t="shared" si="7"/>
        <v>13076334.135682894</v>
      </c>
      <c r="U246" s="158"/>
      <c r="V246" s="115" t="s">
        <v>1257</v>
      </c>
      <c r="W246" s="115" t="s">
        <v>1257</v>
      </c>
      <c r="X246" s="115" t="s">
        <v>772</v>
      </c>
    </row>
    <row r="247" spans="1:24">
      <c r="A247" s="157"/>
      <c r="B247" s="85">
        <v>31</v>
      </c>
      <c r="C247" s="82">
        <v>1</v>
      </c>
      <c r="D247" s="157">
        <v>25</v>
      </c>
      <c r="E247" s="157"/>
      <c r="F247" s="155" t="s">
        <v>3416</v>
      </c>
      <c r="G247" s="83" t="s">
        <v>3378</v>
      </c>
      <c r="H247" s="86">
        <v>51.554106208430653</v>
      </c>
      <c r="I247" s="86">
        <v>86.457472445529476</v>
      </c>
      <c r="J247" s="86">
        <v>70.952835201204408</v>
      </c>
      <c r="K247" s="86"/>
      <c r="L247" s="117">
        <v>147.54</v>
      </c>
      <c r="M247" s="117">
        <v>304.9503076467339</v>
      </c>
      <c r="N247" s="87">
        <v>6326550</v>
      </c>
      <c r="O247" s="87">
        <v>583608000</v>
      </c>
      <c r="P247" s="87">
        <v>156990552</v>
      </c>
      <c r="Q247" s="87">
        <v>426617448</v>
      </c>
      <c r="R247" s="87">
        <f t="shared" si="6"/>
        <v>6326547.6251398111</v>
      </c>
      <c r="S247" s="87">
        <v>583608000</v>
      </c>
      <c r="T247" s="87">
        <f t="shared" si="7"/>
        <v>13076336.211387416</v>
      </c>
      <c r="U247" s="158"/>
      <c r="V247" s="115" t="s">
        <v>1257</v>
      </c>
      <c r="W247" s="115" t="s">
        <v>1257</v>
      </c>
      <c r="X247" s="115" t="s">
        <v>772</v>
      </c>
    </row>
    <row r="248" spans="1:24">
      <c r="A248" s="157"/>
      <c r="B248" s="85">
        <v>31</v>
      </c>
      <c r="C248" s="82">
        <v>1</v>
      </c>
      <c r="D248" s="157">
        <v>26</v>
      </c>
      <c r="E248" s="157"/>
      <c r="F248" s="155" t="s">
        <v>3417</v>
      </c>
      <c r="G248" s="83" t="s">
        <v>3378</v>
      </c>
      <c r="H248" s="86">
        <v>78.728857732286244</v>
      </c>
      <c r="I248" s="86">
        <v>132.03018243664258</v>
      </c>
      <c r="J248" s="86">
        <v>108.3528758247483</v>
      </c>
      <c r="K248" s="86"/>
      <c r="L248" s="117">
        <v>225.31</v>
      </c>
      <c r="M248" s="117">
        <v>465.69305826139089</v>
      </c>
      <c r="N248" s="87">
        <v>6376550</v>
      </c>
      <c r="O248" s="87">
        <v>898214000</v>
      </c>
      <c r="P248" s="87">
        <v>241619566.00000003</v>
      </c>
      <c r="Q248" s="87">
        <v>656594434</v>
      </c>
      <c r="R248" s="87">
        <f t="shared" si="6"/>
        <v>6376093.4947675131</v>
      </c>
      <c r="S248" s="87">
        <v>898214000</v>
      </c>
      <c r="T248" s="87">
        <f t="shared" si="7"/>
        <v>13178742.529576331</v>
      </c>
      <c r="U248" s="158"/>
      <c r="V248" s="115" t="s">
        <v>1257</v>
      </c>
      <c r="W248" s="115" t="s">
        <v>1257</v>
      </c>
      <c r="X248" s="115" t="s">
        <v>772</v>
      </c>
    </row>
    <row r="249" spans="1:24">
      <c r="A249" s="157"/>
      <c r="B249" s="85">
        <v>31</v>
      </c>
      <c r="C249" s="82">
        <v>1</v>
      </c>
      <c r="D249" s="157">
        <v>26</v>
      </c>
      <c r="E249" s="157"/>
      <c r="F249" s="155" t="s">
        <v>1890</v>
      </c>
      <c r="G249" s="83" t="s">
        <v>3378</v>
      </c>
      <c r="H249" s="86">
        <v>33.363061276812793</v>
      </c>
      <c r="I249" s="86">
        <v>55.950653850475497</v>
      </c>
      <c r="J249" s="86">
        <v>45.916881557618247</v>
      </c>
      <c r="K249" s="86"/>
      <c r="L249" s="117">
        <v>95.48</v>
      </c>
      <c r="M249" s="117">
        <v>197.34753540809373</v>
      </c>
      <c r="N249" s="87">
        <v>6376550</v>
      </c>
      <c r="O249" s="87">
        <v>380601000</v>
      </c>
      <c r="P249" s="87">
        <v>102381669.00000001</v>
      </c>
      <c r="Q249" s="87">
        <v>278219331</v>
      </c>
      <c r="R249" s="87">
        <f t="shared" si="6"/>
        <v>6375479.2851359863</v>
      </c>
      <c r="S249" s="87">
        <v>380601000</v>
      </c>
      <c r="T249" s="87">
        <f t="shared" si="7"/>
        <v>13177473.020181632</v>
      </c>
      <c r="U249" s="158"/>
      <c r="V249" s="115" t="s">
        <v>1257</v>
      </c>
      <c r="W249" s="115" t="s">
        <v>1257</v>
      </c>
      <c r="X249" s="115" t="s">
        <v>772</v>
      </c>
    </row>
    <row r="250" spans="1:24">
      <c r="A250" s="157"/>
      <c r="B250" s="85">
        <v>31</v>
      </c>
      <c r="C250" s="82">
        <v>1</v>
      </c>
      <c r="D250" s="157">
        <v>26</v>
      </c>
      <c r="E250" s="157"/>
      <c r="F250" s="155" t="s">
        <v>1891</v>
      </c>
      <c r="G250" s="83" t="s">
        <v>3378</v>
      </c>
      <c r="H250" s="86">
        <v>33.363061276812793</v>
      </c>
      <c r="I250" s="86">
        <v>55.950653850475497</v>
      </c>
      <c r="J250" s="86">
        <v>45.916881557618247</v>
      </c>
      <c r="K250" s="86"/>
      <c r="L250" s="117">
        <v>95.48</v>
      </c>
      <c r="M250" s="117">
        <v>197.34753540809373</v>
      </c>
      <c r="N250" s="87">
        <v>6376550</v>
      </c>
      <c r="O250" s="87">
        <v>380601000</v>
      </c>
      <c r="P250" s="87">
        <v>102381669.00000001</v>
      </c>
      <c r="Q250" s="87">
        <v>278219331</v>
      </c>
      <c r="R250" s="87">
        <f t="shared" si="6"/>
        <v>6375479.2851359863</v>
      </c>
      <c r="S250" s="87">
        <v>380601000</v>
      </c>
      <c r="T250" s="87">
        <f t="shared" si="7"/>
        <v>13177473.020181632</v>
      </c>
      <c r="U250" s="158"/>
      <c r="V250" s="115" t="s">
        <v>1257</v>
      </c>
      <c r="W250" s="115" t="s">
        <v>1257</v>
      </c>
      <c r="X250" s="115" t="s">
        <v>772</v>
      </c>
    </row>
    <row r="251" spans="1:24">
      <c r="A251" s="157"/>
      <c r="B251" s="85">
        <v>31</v>
      </c>
      <c r="C251" s="82">
        <v>1</v>
      </c>
      <c r="D251" s="157">
        <v>26</v>
      </c>
      <c r="E251" s="157"/>
      <c r="F251" s="155" t="s">
        <v>1892</v>
      </c>
      <c r="G251" s="83" t="s">
        <v>3378</v>
      </c>
      <c r="H251" s="86">
        <v>33.363061276812793</v>
      </c>
      <c r="I251" s="86">
        <v>55.950653850475497</v>
      </c>
      <c r="J251" s="86">
        <v>45.916881557618247</v>
      </c>
      <c r="K251" s="86"/>
      <c r="L251" s="117">
        <v>95.48</v>
      </c>
      <c r="M251" s="117">
        <v>197.34753540809373</v>
      </c>
      <c r="N251" s="87">
        <v>6376550</v>
      </c>
      <c r="O251" s="87">
        <v>380601000</v>
      </c>
      <c r="P251" s="87">
        <v>102381669.00000001</v>
      </c>
      <c r="Q251" s="87">
        <v>278219331</v>
      </c>
      <c r="R251" s="87">
        <f t="shared" si="6"/>
        <v>6375479.2851359863</v>
      </c>
      <c r="S251" s="87">
        <v>380601000</v>
      </c>
      <c r="T251" s="87">
        <f t="shared" si="7"/>
        <v>13177473.020181632</v>
      </c>
      <c r="U251" s="158"/>
      <c r="V251" s="115" t="s">
        <v>1257</v>
      </c>
      <c r="W251" s="115" t="s">
        <v>1257</v>
      </c>
      <c r="X251" s="115" t="s">
        <v>772</v>
      </c>
    </row>
    <row r="252" spans="1:24">
      <c r="A252" s="157"/>
      <c r="B252" s="85">
        <v>31</v>
      </c>
      <c r="C252" s="82">
        <v>1</v>
      </c>
      <c r="D252" s="157">
        <v>26</v>
      </c>
      <c r="E252" s="157"/>
      <c r="F252" s="155" t="s">
        <v>1893</v>
      </c>
      <c r="G252" s="83" t="s">
        <v>3378</v>
      </c>
      <c r="H252" s="86">
        <v>51.372405413877424</v>
      </c>
      <c r="I252" s="86">
        <v>86.152755855644202</v>
      </c>
      <c r="J252" s="86">
        <v>70.702764208221993</v>
      </c>
      <c r="K252" s="86"/>
      <c r="L252" s="117">
        <v>147.02000000000001</v>
      </c>
      <c r="M252" s="117">
        <v>303.87552006386625</v>
      </c>
      <c r="N252" s="87">
        <v>6376550</v>
      </c>
      <c r="O252" s="87">
        <v>586147000</v>
      </c>
      <c r="P252" s="87">
        <v>157673543</v>
      </c>
      <c r="Q252" s="87">
        <v>428473457</v>
      </c>
      <c r="R252" s="87">
        <f t="shared" si="6"/>
        <v>6376545.3454447575</v>
      </c>
      <c r="S252" s="87">
        <v>586147000</v>
      </c>
      <c r="T252" s="87">
        <f t="shared" si="7"/>
        <v>13179676.459378663</v>
      </c>
      <c r="U252" s="158"/>
      <c r="V252" s="115" t="s">
        <v>1257</v>
      </c>
      <c r="W252" s="115" t="s">
        <v>1257</v>
      </c>
      <c r="X252" s="115" t="s">
        <v>772</v>
      </c>
    </row>
    <row r="253" spans="1:24">
      <c r="A253" s="157"/>
      <c r="B253" s="85">
        <v>31</v>
      </c>
      <c r="C253" s="82">
        <v>1</v>
      </c>
      <c r="D253" s="157">
        <v>26</v>
      </c>
      <c r="E253" s="157"/>
      <c r="F253" s="155" t="s">
        <v>1894</v>
      </c>
      <c r="G253" s="83" t="s">
        <v>3378</v>
      </c>
      <c r="H253" s="86">
        <v>78.613547612665911</v>
      </c>
      <c r="I253" s="86">
        <v>131.83680460075385</v>
      </c>
      <c r="J253" s="86">
        <v>108.19417692535561</v>
      </c>
      <c r="K253" s="86"/>
      <c r="L253" s="117">
        <v>224.98</v>
      </c>
      <c r="M253" s="117">
        <v>465.01098152610945</v>
      </c>
      <c r="N253" s="87">
        <v>6376550</v>
      </c>
      <c r="O253" s="87">
        <v>896962000</v>
      </c>
      <c r="P253" s="87">
        <v>241282778.00000003</v>
      </c>
      <c r="Q253" s="87">
        <v>655679222</v>
      </c>
      <c r="R253" s="87">
        <f t="shared" si="6"/>
        <v>6376545.402502819</v>
      </c>
      <c r="S253" s="87">
        <v>896962000</v>
      </c>
      <c r="T253" s="87">
        <f t="shared" si="7"/>
        <v>13179676.577311924</v>
      </c>
      <c r="U253" s="158"/>
      <c r="V253" s="115" t="s">
        <v>1257</v>
      </c>
      <c r="W253" s="115" t="s">
        <v>1257</v>
      </c>
      <c r="X253" s="115" t="s">
        <v>772</v>
      </c>
    </row>
    <row r="254" spans="1:24">
      <c r="A254" s="157"/>
      <c r="B254" s="85">
        <v>31</v>
      </c>
      <c r="C254" s="82">
        <v>1</v>
      </c>
      <c r="D254" s="157">
        <v>26</v>
      </c>
      <c r="E254" s="157"/>
      <c r="F254" s="155" t="s">
        <v>1895</v>
      </c>
      <c r="G254" s="83" t="s">
        <v>3378</v>
      </c>
      <c r="H254" s="86">
        <v>72.222571588860859</v>
      </c>
      <c r="I254" s="86">
        <v>121.11898454498093</v>
      </c>
      <c r="J254" s="86">
        <v>99.398410652954723</v>
      </c>
      <c r="K254" s="86"/>
      <c r="L254" s="117">
        <v>206.69</v>
      </c>
      <c r="M254" s="117">
        <v>427.20739519793563</v>
      </c>
      <c r="N254" s="87">
        <v>6376550</v>
      </c>
      <c r="O254" s="87">
        <v>824043000</v>
      </c>
      <c r="P254" s="87">
        <v>221667567</v>
      </c>
      <c r="Q254" s="87">
        <v>602375433</v>
      </c>
      <c r="R254" s="87">
        <f t="shared" si="6"/>
        <v>6376549.4734634571</v>
      </c>
      <c r="S254" s="87">
        <v>824043000</v>
      </c>
      <c r="T254" s="87">
        <f t="shared" si="7"/>
        <v>13179684.991577197</v>
      </c>
      <c r="U254" s="158"/>
      <c r="V254" s="115" t="s">
        <v>1257</v>
      </c>
      <c r="W254" s="115" t="s">
        <v>1257</v>
      </c>
      <c r="X254" s="115" t="s">
        <v>772</v>
      </c>
    </row>
    <row r="255" spans="1:24">
      <c r="A255" s="157"/>
      <c r="B255" s="85">
        <v>31</v>
      </c>
      <c r="C255" s="82">
        <v>1</v>
      </c>
      <c r="D255" s="157">
        <v>26</v>
      </c>
      <c r="E255" s="157"/>
      <c r="F255" s="155" t="s">
        <v>1896</v>
      </c>
      <c r="G255" s="83" t="s">
        <v>3378</v>
      </c>
      <c r="H255" s="86">
        <v>33.363061276812793</v>
      </c>
      <c r="I255" s="86">
        <v>55.950653850475497</v>
      </c>
      <c r="J255" s="86">
        <v>45.916881557618247</v>
      </c>
      <c r="K255" s="86"/>
      <c r="L255" s="117">
        <v>95.48</v>
      </c>
      <c r="M255" s="117">
        <v>197.34753540809373</v>
      </c>
      <c r="N255" s="87">
        <v>6376550</v>
      </c>
      <c r="O255" s="87">
        <v>380601000</v>
      </c>
      <c r="P255" s="87">
        <v>102381669.00000001</v>
      </c>
      <c r="Q255" s="87">
        <v>278219331</v>
      </c>
      <c r="R255" s="87">
        <f t="shared" si="6"/>
        <v>6375479.2851359863</v>
      </c>
      <c r="S255" s="87">
        <v>380601000</v>
      </c>
      <c r="T255" s="87">
        <f t="shared" si="7"/>
        <v>13177473.020181632</v>
      </c>
      <c r="U255" s="158"/>
      <c r="V255" s="115" t="s">
        <v>1257</v>
      </c>
      <c r="W255" s="115" t="s">
        <v>1257</v>
      </c>
      <c r="X255" s="115" t="s">
        <v>772</v>
      </c>
    </row>
    <row r="256" spans="1:24">
      <c r="A256" s="157"/>
      <c r="B256" s="85">
        <v>31</v>
      </c>
      <c r="C256" s="82">
        <v>1</v>
      </c>
      <c r="D256" s="157">
        <v>26</v>
      </c>
      <c r="E256" s="157"/>
      <c r="F256" s="155" t="s">
        <v>1897</v>
      </c>
      <c r="G256" s="83" t="s">
        <v>3378</v>
      </c>
      <c r="H256" s="86">
        <v>33.363061276812793</v>
      </c>
      <c r="I256" s="86">
        <v>55.950653850475497</v>
      </c>
      <c r="J256" s="86">
        <v>45.916881557618247</v>
      </c>
      <c r="K256" s="86"/>
      <c r="L256" s="117">
        <v>95.48</v>
      </c>
      <c r="M256" s="117">
        <v>197.34753540809373</v>
      </c>
      <c r="N256" s="87">
        <v>6376550</v>
      </c>
      <c r="O256" s="87">
        <v>380601000</v>
      </c>
      <c r="P256" s="87">
        <v>102381669.00000001</v>
      </c>
      <c r="Q256" s="87">
        <v>278219331</v>
      </c>
      <c r="R256" s="87">
        <f t="shared" si="6"/>
        <v>6375479.2851359863</v>
      </c>
      <c r="S256" s="87">
        <v>380601000</v>
      </c>
      <c r="T256" s="87">
        <f t="shared" si="7"/>
        <v>13177473.020181632</v>
      </c>
      <c r="U256" s="158"/>
      <c r="V256" s="115" t="s">
        <v>1257</v>
      </c>
      <c r="W256" s="115" t="s">
        <v>1257</v>
      </c>
      <c r="X256" s="115" t="s">
        <v>772</v>
      </c>
    </row>
    <row r="257" spans="1:24">
      <c r="A257" s="157"/>
      <c r="B257" s="85">
        <v>31</v>
      </c>
      <c r="C257" s="82">
        <v>1</v>
      </c>
      <c r="D257" s="157">
        <v>26</v>
      </c>
      <c r="E257" s="157"/>
      <c r="F257" s="155" t="s">
        <v>1898</v>
      </c>
      <c r="G257" s="83" t="s">
        <v>3378</v>
      </c>
      <c r="H257" s="86">
        <v>33.363061276812793</v>
      </c>
      <c r="I257" s="86">
        <v>55.950653850475497</v>
      </c>
      <c r="J257" s="86">
        <v>45.916881557618247</v>
      </c>
      <c r="K257" s="86"/>
      <c r="L257" s="117">
        <v>95.48</v>
      </c>
      <c r="M257" s="117">
        <v>197.34753540809373</v>
      </c>
      <c r="N257" s="87">
        <v>6376550</v>
      </c>
      <c r="O257" s="87">
        <v>380601000</v>
      </c>
      <c r="P257" s="87">
        <v>102381669.00000001</v>
      </c>
      <c r="Q257" s="87">
        <v>278219331</v>
      </c>
      <c r="R257" s="87">
        <f t="shared" si="6"/>
        <v>6375479.2851359863</v>
      </c>
      <c r="S257" s="87">
        <v>380601000</v>
      </c>
      <c r="T257" s="87">
        <f t="shared" si="7"/>
        <v>13177473.020181632</v>
      </c>
      <c r="U257" s="158"/>
      <c r="V257" s="115" t="s">
        <v>1257</v>
      </c>
      <c r="W257" s="115" t="s">
        <v>1257</v>
      </c>
      <c r="X257" s="115" t="s">
        <v>772</v>
      </c>
    </row>
    <row r="258" spans="1:24">
      <c r="A258" s="157"/>
      <c r="B258" s="85">
        <v>31</v>
      </c>
      <c r="C258" s="82">
        <v>1</v>
      </c>
      <c r="D258" s="157">
        <v>26</v>
      </c>
      <c r="E258" s="157"/>
      <c r="F258" s="155" t="s">
        <v>1899</v>
      </c>
      <c r="G258" s="83" t="s">
        <v>3378</v>
      </c>
      <c r="H258" s="86">
        <v>51.372405413877424</v>
      </c>
      <c r="I258" s="86">
        <v>86.152755855644202</v>
      </c>
      <c r="J258" s="86">
        <v>70.702764208221993</v>
      </c>
      <c r="K258" s="86"/>
      <c r="L258" s="117">
        <v>147.02000000000001</v>
      </c>
      <c r="M258" s="117">
        <v>303.87552006386625</v>
      </c>
      <c r="N258" s="87">
        <v>6376550</v>
      </c>
      <c r="O258" s="87">
        <v>586147000</v>
      </c>
      <c r="P258" s="87">
        <v>157673543</v>
      </c>
      <c r="Q258" s="87">
        <v>428473457</v>
      </c>
      <c r="R258" s="87">
        <f t="shared" si="6"/>
        <v>6376545.3454447575</v>
      </c>
      <c r="S258" s="87">
        <v>586147000</v>
      </c>
      <c r="T258" s="87">
        <f t="shared" si="7"/>
        <v>13179676.459378663</v>
      </c>
      <c r="U258" s="158"/>
      <c r="V258" s="115" t="s">
        <v>1257</v>
      </c>
      <c r="W258" s="115" t="s">
        <v>1257</v>
      </c>
      <c r="X258" s="115" t="s">
        <v>772</v>
      </c>
    </row>
    <row r="259" spans="1:24">
      <c r="A259" s="157"/>
      <c r="B259" s="85">
        <v>31</v>
      </c>
      <c r="C259" s="82">
        <v>1</v>
      </c>
      <c r="D259" s="157">
        <v>26</v>
      </c>
      <c r="E259" s="157"/>
      <c r="F259" s="155" t="s">
        <v>1900</v>
      </c>
      <c r="G259" s="83" t="s">
        <v>3378</v>
      </c>
      <c r="H259" s="86">
        <v>72.274985279597374</v>
      </c>
      <c r="I259" s="86">
        <v>121.20688356129402</v>
      </c>
      <c r="J259" s="86">
        <v>99.470546516315039</v>
      </c>
      <c r="K259" s="86"/>
      <c r="L259" s="117">
        <v>206.84</v>
      </c>
      <c r="M259" s="117">
        <v>427.51743007760911</v>
      </c>
      <c r="N259" s="87">
        <v>6376550</v>
      </c>
      <c r="O259" s="87">
        <v>824641000</v>
      </c>
      <c r="P259" s="87">
        <v>221828429</v>
      </c>
      <c r="Q259" s="87">
        <v>602812571</v>
      </c>
      <c r="R259" s="87">
        <f t="shared" ref="R259:R322" si="8">S259/(M259*0.3025)</f>
        <v>6376549.2553563137</v>
      </c>
      <c r="S259" s="87">
        <v>824641000</v>
      </c>
      <c r="T259" s="87">
        <f t="shared" ref="T259:T322" si="9">S259/(L259*0.3025)</f>
        <v>13179684.540771723</v>
      </c>
      <c r="U259" s="158"/>
      <c r="V259" s="115" t="s">
        <v>1257</v>
      </c>
      <c r="W259" s="115" t="s">
        <v>1257</v>
      </c>
      <c r="X259" s="115" t="s">
        <v>772</v>
      </c>
    </row>
    <row r="260" spans="1:24">
      <c r="A260" s="157"/>
      <c r="B260" s="85">
        <v>31</v>
      </c>
      <c r="C260" s="82">
        <v>1</v>
      </c>
      <c r="D260" s="157">
        <v>27</v>
      </c>
      <c r="E260" s="157"/>
      <c r="F260" s="155" t="s">
        <v>3418</v>
      </c>
      <c r="G260" s="83" t="s">
        <v>3378</v>
      </c>
      <c r="H260" s="86">
        <v>78.728857732286244</v>
      </c>
      <c r="I260" s="86">
        <v>132.03018243664258</v>
      </c>
      <c r="J260" s="86">
        <v>108.3528758247483</v>
      </c>
      <c r="K260" s="86"/>
      <c r="L260" s="117">
        <v>225.31</v>
      </c>
      <c r="M260" s="117">
        <v>465.69305826139089</v>
      </c>
      <c r="N260" s="87">
        <v>6426550</v>
      </c>
      <c r="O260" s="87">
        <v>905386000</v>
      </c>
      <c r="P260" s="87">
        <v>243548834</v>
      </c>
      <c r="Q260" s="87">
        <v>661837166</v>
      </c>
      <c r="R260" s="87">
        <f t="shared" si="8"/>
        <v>6427004.9062401382</v>
      </c>
      <c r="S260" s="87">
        <v>905386000</v>
      </c>
      <c r="T260" s="87">
        <f t="shared" si="9"/>
        <v>13283971.285109112</v>
      </c>
      <c r="U260" s="158"/>
      <c r="V260" s="115" t="s">
        <v>1257</v>
      </c>
      <c r="W260" s="115" t="s">
        <v>1257</v>
      </c>
      <c r="X260" s="115" t="s">
        <v>772</v>
      </c>
    </row>
    <row r="261" spans="1:24">
      <c r="A261" s="157"/>
      <c r="B261" s="85">
        <v>31</v>
      </c>
      <c r="C261" s="82">
        <v>1</v>
      </c>
      <c r="D261" s="157">
        <v>27</v>
      </c>
      <c r="E261" s="157"/>
      <c r="F261" s="155" t="s">
        <v>3419</v>
      </c>
      <c r="G261" s="83" t="s">
        <v>3378</v>
      </c>
      <c r="H261" s="86">
        <v>33.363061276812793</v>
      </c>
      <c r="I261" s="86">
        <v>55.950653850475497</v>
      </c>
      <c r="J261" s="86">
        <v>45.916881557618247</v>
      </c>
      <c r="K261" s="86"/>
      <c r="L261" s="117">
        <v>95.48</v>
      </c>
      <c r="M261" s="117">
        <v>197.34753540809373</v>
      </c>
      <c r="N261" s="87">
        <v>6426550</v>
      </c>
      <c r="O261" s="87">
        <v>383585000</v>
      </c>
      <c r="P261" s="87">
        <v>103184365</v>
      </c>
      <c r="Q261" s="87">
        <v>280400635</v>
      </c>
      <c r="R261" s="87">
        <f t="shared" si="8"/>
        <v>6425464.5195070095</v>
      </c>
      <c r="S261" s="87">
        <v>383585000</v>
      </c>
      <c r="T261" s="87">
        <f t="shared" si="9"/>
        <v>13280787.46100607</v>
      </c>
      <c r="U261" s="158"/>
      <c r="V261" s="115" t="s">
        <v>1257</v>
      </c>
      <c r="W261" s="115" t="s">
        <v>1257</v>
      </c>
      <c r="X261" s="115" t="s">
        <v>772</v>
      </c>
    </row>
    <row r="262" spans="1:24">
      <c r="A262" s="157"/>
      <c r="B262" s="85">
        <v>31</v>
      </c>
      <c r="C262" s="82">
        <v>1</v>
      </c>
      <c r="D262" s="157">
        <v>27</v>
      </c>
      <c r="E262" s="157"/>
      <c r="F262" s="155" t="s">
        <v>3420</v>
      </c>
      <c r="G262" s="83" t="s">
        <v>3378</v>
      </c>
      <c r="H262" s="86">
        <v>33.363061276812793</v>
      </c>
      <c r="I262" s="86">
        <v>55.950653850475497</v>
      </c>
      <c r="J262" s="86">
        <v>45.916881557618247</v>
      </c>
      <c r="K262" s="86"/>
      <c r="L262" s="117">
        <v>95.48</v>
      </c>
      <c r="M262" s="117">
        <v>197.34753540809373</v>
      </c>
      <c r="N262" s="87">
        <v>6426550</v>
      </c>
      <c r="O262" s="87">
        <v>383585000</v>
      </c>
      <c r="P262" s="87">
        <v>103184365</v>
      </c>
      <c r="Q262" s="87">
        <v>280400635</v>
      </c>
      <c r="R262" s="87">
        <f t="shared" si="8"/>
        <v>6425464.5195070095</v>
      </c>
      <c r="S262" s="87">
        <v>383585000</v>
      </c>
      <c r="T262" s="87">
        <f t="shared" si="9"/>
        <v>13280787.46100607</v>
      </c>
      <c r="U262" s="158"/>
      <c r="V262" s="115" t="s">
        <v>1257</v>
      </c>
      <c r="W262" s="115" t="s">
        <v>1257</v>
      </c>
      <c r="X262" s="115" t="s">
        <v>772</v>
      </c>
    </row>
    <row r="263" spans="1:24">
      <c r="A263" s="157"/>
      <c r="B263" s="85">
        <v>31</v>
      </c>
      <c r="C263" s="82">
        <v>1</v>
      </c>
      <c r="D263" s="157">
        <v>27</v>
      </c>
      <c r="E263" s="157"/>
      <c r="F263" s="155" t="s">
        <v>3421</v>
      </c>
      <c r="G263" s="83" t="s">
        <v>3378</v>
      </c>
      <c r="H263" s="86">
        <v>123.27700061227014</v>
      </c>
      <c r="I263" s="86">
        <v>206.73848636832591</v>
      </c>
      <c r="J263" s="86">
        <v>169.66355062345747</v>
      </c>
      <c r="K263" s="86"/>
      <c r="L263" s="117">
        <v>352.8</v>
      </c>
      <c r="M263" s="117">
        <v>729.20203699178342</v>
      </c>
      <c r="N263" s="87">
        <v>6426550</v>
      </c>
      <c r="O263" s="87">
        <v>1417591000</v>
      </c>
      <c r="P263" s="87">
        <v>381331979.00000006</v>
      </c>
      <c r="Q263" s="87">
        <v>1036259021</v>
      </c>
      <c r="R263" s="87">
        <f t="shared" si="8"/>
        <v>6426547.1048351247</v>
      </c>
      <c r="S263" s="87">
        <v>1417591000</v>
      </c>
      <c r="T263" s="87">
        <f t="shared" si="9"/>
        <v>13283025.05575233</v>
      </c>
      <c r="U263" s="158"/>
      <c r="V263" s="115" t="s">
        <v>1257</v>
      </c>
      <c r="W263" s="115" t="s">
        <v>1257</v>
      </c>
      <c r="X263" s="115" t="s">
        <v>772</v>
      </c>
    </row>
    <row r="264" spans="1:24">
      <c r="A264" s="157"/>
      <c r="B264" s="85">
        <v>31</v>
      </c>
      <c r="C264" s="82">
        <v>1</v>
      </c>
      <c r="D264" s="157">
        <v>27</v>
      </c>
      <c r="E264" s="157"/>
      <c r="F264" s="155" t="s">
        <v>3422</v>
      </c>
      <c r="G264" s="83" t="s">
        <v>3378</v>
      </c>
      <c r="H264" s="86">
        <v>73.005282703859407</v>
      </c>
      <c r="I264" s="86">
        <v>122.43160985525603</v>
      </c>
      <c r="J264" s="86">
        <v>100.47563954580205</v>
      </c>
      <c r="K264" s="86"/>
      <c r="L264" s="117">
        <v>208.93</v>
      </c>
      <c r="M264" s="117">
        <v>431.8372494010581</v>
      </c>
      <c r="N264" s="87">
        <v>6426550</v>
      </c>
      <c r="O264" s="87">
        <v>839505000</v>
      </c>
      <c r="P264" s="87">
        <v>225826845</v>
      </c>
      <c r="Q264" s="87">
        <v>613678155</v>
      </c>
      <c r="R264" s="87">
        <f t="shared" si="8"/>
        <v>6426548.7619351903</v>
      </c>
      <c r="S264" s="87">
        <v>839505000</v>
      </c>
      <c r="T264" s="87">
        <f t="shared" si="9"/>
        <v>13283028.480811123</v>
      </c>
      <c r="U264" s="158"/>
      <c r="V264" s="115" t="s">
        <v>1257</v>
      </c>
      <c r="W264" s="115" t="s">
        <v>1257</v>
      </c>
      <c r="X264" s="115" t="s">
        <v>772</v>
      </c>
    </row>
    <row r="265" spans="1:24">
      <c r="A265" s="157"/>
      <c r="B265" s="85">
        <v>31</v>
      </c>
      <c r="C265" s="82">
        <v>1</v>
      </c>
      <c r="D265" s="157">
        <v>27</v>
      </c>
      <c r="E265" s="157"/>
      <c r="F265" s="155" t="s">
        <v>3423</v>
      </c>
      <c r="G265" s="83" t="s">
        <v>3378</v>
      </c>
      <c r="H265" s="86">
        <v>33.363061276812793</v>
      </c>
      <c r="I265" s="86">
        <v>55.950653850475497</v>
      </c>
      <c r="J265" s="86">
        <v>45.916881557618247</v>
      </c>
      <c r="K265" s="86"/>
      <c r="L265" s="117">
        <v>95.48</v>
      </c>
      <c r="M265" s="117">
        <v>197.34753540809373</v>
      </c>
      <c r="N265" s="87">
        <v>6426550</v>
      </c>
      <c r="O265" s="87">
        <v>383585000</v>
      </c>
      <c r="P265" s="87">
        <v>103184365</v>
      </c>
      <c r="Q265" s="87">
        <v>280400635</v>
      </c>
      <c r="R265" s="87">
        <f t="shared" si="8"/>
        <v>6425464.5195070095</v>
      </c>
      <c r="S265" s="87">
        <v>383585000</v>
      </c>
      <c r="T265" s="87">
        <f t="shared" si="9"/>
        <v>13280787.46100607</v>
      </c>
      <c r="U265" s="158"/>
      <c r="V265" s="115" t="s">
        <v>1257</v>
      </c>
      <c r="W265" s="115" t="s">
        <v>1257</v>
      </c>
      <c r="X265" s="115" t="s">
        <v>772</v>
      </c>
    </row>
    <row r="266" spans="1:24">
      <c r="A266" s="157"/>
      <c r="B266" s="85">
        <v>31</v>
      </c>
      <c r="C266" s="82">
        <v>1</v>
      </c>
      <c r="D266" s="157">
        <v>27</v>
      </c>
      <c r="E266" s="157"/>
      <c r="F266" s="155" t="s">
        <v>3424</v>
      </c>
      <c r="G266" s="83" t="s">
        <v>3378</v>
      </c>
      <c r="H266" s="86">
        <v>33.363061276812793</v>
      </c>
      <c r="I266" s="86">
        <v>55.950653850475497</v>
      </c>
      <c r="J266" s="86">
        <v>45.916881557618247</v>
      </c>
      <c r="K266" s="86"/>
      <c r="L266" s="117">
        <v>95.48</v>
      </c>
      <c r="M266" s="117">
        <v>197.34753540809373</v>
      </c>
      <c r="N266" s="87">
        <v>6426550</v>
      </c>
      <c r="O266" s="87">
        <v>383585000</v>
      </c>
      <c r="P266" s="87">
        <v>103184365</v>
      </c>
      <c r="Q266" s="87">
        <v>280400635</v>
      </c>
      <c r="R266" s="87">
        <f t="shared" si="8"/>
        <v>6425464.5195070095</v>
      </c>
      <c r="S266" s="87">
        <v>383585000</v>
      </c>
      <c r="T266" s="87">
        <f t="shared" si="9"/>
        <v>13280787.46100607</v>
      </c>
      <c r="U266" s="158"/>
      <c r="V266" s="115" t="s">
        <v>1257</v>
      </c>
      <c r="W266" s="115" t="s">
        <v>1257</v>
      </c>
      <c r="X266" s="115" t="s">
        <v>772</v>
      </c>
    </row>
    <row r="267" spans="1:24">
      <c r="A267" s="157"/>
      <c r="B267" s="85">
        <v>31</v>
      </c>
      <c r="C267" s="82">
        <v>1</v>
      </c>
      <c r="D267" s="157">
        <v>27</v>
      </c>
      <c r="E267" s="157"/>
      <c r="F267" s="155" t="s">
        <v>3425</v>
      </c>
      <c r="G267" s="83" t="s">
        <v>3378</v>
      </c>
      <c r="H267" s="86">
        <v>164.12473692625647</v>
      </c>
      <c r="I267" s="86">
        <v>275.24111974830691</v>
      </c>
      <c r="J267" s="86">
        <v>225.88143346892852</v>
      </c>
      <c r="K267" s="86"/>
      <c r="L267" s="117">
        <v>469.7</v>
      </c>
      <c r="M267" s="117">
        <v>970.82255321723551</v>
      </c>
      <c r="N267" s="87">
        <v>6426550</v>
      </c>
      <c r="O267" s="87">
        <v>1887309000</v>
      </c>
      <c r="P267" s="87">
        <v>507686121.00000006</v>
      </c>
      <c r="Q267" s="87">
        <v>1379622879</v>
      </c>
      <c r="R267" s="87">
        <f t="shared" si="8"/>
        <v>6426548.2871748358</v>
      </c>
      <c r="S267" s="87">
        <v>1887309000</v>
      </c>
      <c r="T267" s="87">
        <f t="shared" si="9"/>
        <v>13283027.499529328</v>
      </c>
      <c r="U267" s="158"/>
      <c r="V267" s="115" t="s">
        <v>1257</v>
      </c>
      <c r="W267" s="115" t="s">
        <v>1257</v>
      </c>
      <c r="X267" s="115" t="s">
        <v>772</v>
      </c>
    </row>
    <row r="268" spans="1:24">
      <c r="A268" s="157"/>
      <c r="B268" s="85">
        <v>31</v>
      </c>
      <c r="C268" s="82">
        <v>1</v>
      </c>
      <c r="D268" s="157">
        <v>28</v>
      </c>
      <c r="E268" s="157"/>
      <c r="F268" s="155" t="s">
        <v>3426</v>
      </c>
      <c r="G268" s="83" t="s">
        <v>3378</v>
      </c>
      <c r="H268" s="86">
        <v>79.392764481615359</v>
      </c>
      <c r="I268" s="86">
        <v>133.14356997660806</v>
      </c>
      <c r="J268" s="86">
        <v>109.26659676064561</v>
      </c>
      <c r="K268" s="86"/>
      <c r="L268" s="117">
        <v>227.21</v>
      </c>
      <c r="M268" s="117">
        <v>469.62016673725373</v>
      </c>
      <c r="N268" s="87">
        <v>6476550</v>
      </c>
      <c r="O268" s="87">
        <v>920059000</v>
      </c>
      <c r="P268" s="87">
        <v>247495871</v>
      </c>
      <c r="Q268" s="87">
        <v>672563129</v>
      </c>
      <c r="R268" s="87">
        <f t="shared" si="8"/>
        <v>6476547.582066657</v>
      </c>
      <c r="S268" s="87">
        <v>920059000</v>
      </c>
      <c r="T268" s="87">
        <f t="shared" si="9"/>
        <v>13386371.002032924</v>
      </c>
      <c r="U268" s="158"/>
      <c r="V268" s="115" t="s">
        <v>1257</v>
      </c>
      <c r="W268" s="115" t="s">
        <v>1257</v>
      </c>
      <c r="X268" s="115" t="s">
        <v>772</v>
      </c>
    </row>
    <row r="269" spans="1:24">
      <c r="A269" s="157"/>
      <c r="B269" s="85">
        <v>31</v>
      </c>
      <c r="C269" s="82">
        <v>1</v>
      </c>
      <c r="D269" s="157">
        <v>28</v>
      </c>
      <c r="E269" s="157"/>
      <c r="F269" s="155" t="s">
        <v>3427</v>
      </c>
      <c r="G269" s="83" t="s">
        <v>3378</v>
      </c>
      <c r="H269" s="86">
        <v>33.363061276812793</v>
      </c>
      <c r="I269" s="86">
        <v>55.950653850475497</v>
      </c>
      <c r="J269" s="86">
        <v>45.916881557618247</v>
      </c>
      <c r="K269" s="86"/>
      <c r="L269" s="117">
        <v>95.48</v>
      </c>
      <c r="M269" s="117">
        <v>197.34753540809373</v>
      </c>
      <c r="N269" s="87">
        <v>6476550</v>
      </c>
      <c r="O269" s="87">
        <v>386569000</v>
      </c>
      <c r="P269" s="87">
        <v>103987061</v>
      </c>
      <c r="Q269" s="87">
        <v>282581939</v>
      </c>
      <c r="R269" s="87">
        <f t="shared" si="8"/>
        <v>6475449.7538780319</v>
      </c>
      <c r="S269" s="87">
        <v>386569000</v>
      </c>
      <c r="T269" s="87">
        <f t="shared" si="9"/>
        <v>13384101.901830507</v>
      </c>
      <c r="U269" s="158"/>
      <c r="V269" s="115" t="s">
        <v>1257</v>
      </c>
      <c r="W269" s="115" t="s">
        <v>1257</v>
      </c>
      <c r="X269" s="115" t="s">
        <v>772</v>
      </c>
    </row>
    <row r="270" spans="1:24">
      <c r="A270" s="157"/>
      <c r="B270" s="85">
        <v>31</v>
      </c>
      <c r="C270" s="82">
        <v>1</v>
      </c>
      <c r="D270" s="157">
        <v>28</v>
      </c>
      <c r="E270" s="157"/>
      <c r="F270" s="155" t="s">
        <v>3428</v>
      </c>
      <c r="G270" s="83" t="s">
        <v>3378</v>
      </c>
      <c r="H270" s="86">
        <v>33.363061276812793</v>
      </c>
      <c r="I270" s="86">
        <v>55.950653850475497</v>
      </c>
      <c r="J270" s="86">
        <v>45.916881557618247</v>
      </c>
      <c r="K270" s="86"/>
      <c r="L270" s="117">
        <v>95.48</v>
      </c>
      <c r="M270" s="117">
        <v>197.34753540809373</v>
      </c>
      <c r="N270" s="87">
        <v>6476550</v>
      </c>
      <c r="O270" s="87">
        <v>386569000</v>
      </c>
      <c r="P270" s="87">
        <v>103987061</v>
      </c>
      <c r="Q270" s="87">
        <v>282581939</v>
      </c>
      <c r="R270" s="87">
        <f t="shared" si="8"/>
        <v>6475449.7538780319</v>
      </c>
      <c r="S270" s="87">
        <v>386569000</v>
      </c>
      <c r="T270" s="87">
        <f t="shared" si="9"/>
        <v>13384101.901830507</v>
      </c>
      <c r="U270" s="158"/>
      <c r="V270" s="115" t="s">
        <v>1257</v>
      </c>
      <c r="W270" s="115" t="s">
        <v>1257</v>
      </c>
      <c r="X270" s="115" t="s">
        <v>772</v>
      </c>
    </row>
    <row r="271" spans="1:24">
      <c r="A271" s="157"/>
      <c r="B271" s="85">
        <v>31</v>
      </c>
      <c r="C271" s="82">
        <v>1</v>
      </c>
      <c r="D271" s="157">
        <v>28</v>
      </c>
      <c r="E271" s="157"/>
      <c r="F271" s="155" t="s">
        <v>3429</v>
      </c>
      <c r="G271" s="83" t="s">
        <v>3378</v>
      </c>
      <c r="H271" s="86">
        <v>33.363061276812793</v>
      </c>
      <c r="I271" s="86">
        <v>55.950653850475497</v>
      </c>
      <c r="J271" s="86">
        <v>45.916881557618247</v>
      </c>
      <c r="K271" s="86"/>
      <c r="L271" s="117">
        <v>95.48</v>
      </c>
      <c r="M271" s="117">
        <v>197.34753540809373</v>
      </c>
      <c r="N271" s="87">
        <v>6476550</v>
      </c>
      <c r="O271" s="87">
        <v>386569000</v>
      </c>
      <c r="P271" s="87">
        <v>103987061</v>
      </c>
      <c r="Q271" s="87">
        <v>282581939</v>
      </c>
      <c r="R271" s="87">
        <f t="shared" si="8"/>
        <v>6475449.7538780319</v>
      </c>
      <c r="S271" s="87">
        <v>386569000</v>
      </c>
      <c r="T271" s="87">
        <f t="shared" si="9"/>
        <v>13384101.901830507</v>
      </c>
      <c r="U271" s="158"/>
      <c r="V271" s="115" t="s">
        <v>1257</v>
      </c>
      <c r="W271" s="115" t="s">
        <v>1257</v>
      </c>
      <c r="X271" s="115" t="s">
        <v>772</v>
      </c>
    </row>
    <row r="272" spans="1:24">
      <c r="A272" s="157"/>
      <c r="B272" s="85">
        <v>31</v>
      </c>
      <c r="C272" s="82">
        <v>1</v>
      </c>
      <c r="D272" s="157">
        <v>28</v>
      </c>
      <c r="E272" s="157"/>
      <c r="F272" s="155" t="s">
        <v>3430</v>
      </c>
      <c r="G272" s="83" t="s">
        <v>3378</v>
      </c>
      <c r="H272" s="86">
        <v>51.372405413877424</v>
      </c>
      <c r="I272" s="86">
        <v>86.152755855644202</v>
      </c>
      <c r="J272" s="86">
        <v>70.702764208221993</v>
      </c>
      <c r="K272" s="86"/>
      <c r="L272" s="117">
        <v>147.02000000000001</v>
      </c>
      <c r="M272" s="117">
        <v>303.87552006386625</v>
      </c>
      <c r="N272" s="87">
        <v>6476550</v>
      </c>
      <c r="O272" s="87">
        <v>595339000</v>
      </c>
      <c r="P272" s="87">
        <v>160146191.00000003</v>
      </c>
      <c r="Q272" s="87">
        <v>435192809</v>
      </c>
      <c r="R272" s="87">
        <f t="shared" si="8"/>
        <v>6476542.7945749732</v>
      </c>
      <c r="S272" s="87">
        <v>595339000</v>
      </c>
      <c r="T272" s="87">
        <f t="shared" si="9"/>
        <v>13386361.106770203</v>
      </c>
      <c r="U272" s="158"/>
      <c r="V272" s="115" t="s">
        <v>1257</v>
      </c>
      <c r="W272" s="115" t="s">
        <v>1257</v>
      </c>
      <c r="X272" s="115" t="s">
        <v>772</v>
      </c>
    </row>
    <row r="273" spans="1:24">
      <c r="A273" s="157"/>
      <c r="B273" s="85">
        <v>31</v>
      </c>
      <c r="C273" s="82">
        <v>1</v>
      </c>
      <c r="D273" s="157">
        <v>28</v>
      </c>
      <c r="E273" s="157"/>
      <c r="F273" s="155" t="s">
        <v>3431</v>
      </c>
      <c r="G273" s="83" t="s">
        <v>3378</v>
      </c>
      <c r="H273" s="86">
        <v>78.613547612665911</v>
      </c>
      <c r="I273" s="86">
        <v>131.83680460075385</v>
      </c>
      <c r="J273" s="86">
        <v>108.19417692535561</v>
      </c>
      <c r="K273" s="86"/>
      <c r="L273" s="117">
        <v>224.98</v>
      </c>
      <c r="M273" s="117">
        <v>465.01098152610945</v>
      </c>
      <c r="N273" s="87">
        <v>6476550</v>
      </c>
      <c r="O273" s="87">
        <v>911029000</v>
      </c>
      <c r="P273" s="87">
        <v>245066801</v>
      </c>
      <c r="Q273" s="87">
        <v>665962199</v>
      </c>
      <c r="R273" s="87">
        <f t="shared" si="8"/>
        <v>6476548.372725646</v>
      </c>
      <c r="S273" s="87">
        <v>911029000</v>
      </c>
      <c r="T273" s="87">
        <f t="shared" si="9"/>
        <v>13386372.636245353</v>
      </c>
      <c r="U273" s="158"/>
      <c r="V273" s="115" t="s">
        <v>1257</v>
      </c>
      <c r="W273" s="115" t="s">
        <v>1257</v>
      </c>
      <c r="X273" s="115" t="s">
        <v>772</v>
      </c>
    </row>
    <row r="274" spans="1:24">
      <c r="A274" s="157"/>
      <c r="B274" s="85">
        <v>31</v>
      </c>
      <c r="C274" s="82">
        <v>1</v>
      </c>
      <c r="D274" s="157">
        <v>28</v>
      </c>
      <c r="E274" s="157"/>
      <c r="F274" s="155" t="s">
        <v>3432</v>
      </c>
      <c r="G274" s="83" t="s">
        <v>3378</v>
      </c>
      <c r="H274" s="86">
        <v>72.222571588860859</v>
      </c>
      <c r="I274" s="86">
        <v>121.11898454498093</v>
      </c>
      <c r="J274" s="86">
        <v>99.398410652954723</v>
      </c>
      <c r="K274" s="86"/>
      <c r="L274" s="117">
        <v>206.69</v>
      </c>
      <c r="M274" s="117">
        <v>427.20739519793563</v>
      </c>
      <c r="N274" s="87">
        <v>6476550</v>
      </c>
      <c r="O274" s="87">
        <v>836966000</v>
      </c>
      <c r="P274" s="87">
        <v>225143854.00000003</v>
      </c>
      <c r="Q274" s="87">
        <v>611822146</v>
      </c>
      <c r="R274" s="87">
        <f t="shared" si="8"/>
        <v>6476549.2900331849</v>
      </c>
      <c r="S274" s="87">
        <v>836966000</v>
      </c>
      <c r="T274" s="87">
        <f t="shared" si="9"/>
        <v>13386374.532227566</v>
      </c>
      <c r="U274" s="158"/>
      <c r="V274" s="115" t="s">
        <v>1257</v>
      </c>
      <c r="W274" s="115" t="s">
        <v>1257</v>
      </c>
      <c r="X274" s="115" t="s">
        <v>772</v>
      </c>
    </row>
    <row r="275" spans="1:24">
      <c r="A275" s="157"/>
      <c r="B275" s="85">
        <v>31</v>
      </c>
      <c r="C275" s="82">
        <v>1</v>
      </c>
      <c r="D275" s="157">
        <v>28</v>
      </c>
      <c r="E275" s="157"/>
      <c r="F275" s="155" t="s">
        <v>3433</v>
      </c>
      <c r="G275" s="83" t="s">
        <v>3378</v>
      </c>
      <c r="H275" s="86">
        <v>33.363061276812793</v>
      </c>
      <c r="I275" s="86">
        <v>55.950653850475497</v>
      </c>
      <c r="J275" s="86">
        <v>45.916881557618247</v>
      </c>
      <c r="K275" s="86"/>
      <c r="L275" s="117">
        <v>95.48</v>
      </c>
      <c r="M275" s="117">
        <v>197.34753540809373</v>
      </c>
      <c r="N275" s="87">
        <v>6476550</v>
      </c>
      <c r="O275" s="87">
        <v>386569000</v>
      </c>
      <c r="P275" s="87">
        <v>103987061</v>
      </c>
      <c r="Q275" s="87">
        <v>282581939</v>
      </c>
      <c r="R275" s="87">
        <f t="shared" si="8"/>
        <v>6475449.7538780319</v>
      </c>
      <c r="S275" s="87">
        <v>386569000</v>
      </c>
      <c r="T275" s="87">
        <f t="shared" si="9"/>
        <v>13384101.901830507</v>
      </c>
      <c r="U275" s="158"/>
      <c r="V275" s="115" t="s">
        <v>1257</v>
      </c>
      <c r="W275" s="115" t="s">
        <v>1257</v>
      </c>
      <c r="X275" s="115" t="s">
        <v>772</v>
      </c>
    </row>
    <row r="276" spans="1:24">
      <c r="A276" s="157"/>
      <c r="B276" s="85">
        <v>31</v>
      </c>
      <c r="C276" s="82">
        <v>1</v>
      </c>
      <c r="D276" s="157">
        <v>28</v>
      </c>
      <c r="E276" s="157"/>
      <c r="F276" s="155" t="s">
        <v>3434</v>
      </c>
      <c r="G276" s="83" t="s">
        <v>3378</v>
      </c>
      <c r="H276" s="86">
        <v>33.363061276812793</v>
      </c>
      <c r="I276" s="86">
        <v>55.950653850475497</v>
      </c>
      <c r="J276" s="86">
        <v>45.916881557618247</v>
      </c>
      <c r="K276" s="86"/>
      <c r="L276" s="117">
        <v>95.48</v>
      </c>
      <c r="M276" s="117">
        <v>197.34753540809373</v>
      </c>
      <c r="N276" s="87">
        <v>6476550</v>
      </c>
      <c r="O276" s="87">
        <v>386569000</v>
      </c>
      <c r="P276" s="87">
        <v>103987061</v>
      </c>
      <c r="Q276" s="87">
        <v>282581939</v>
      </c>
      <c r="R276" s="87">
        <f t="shared" si="8"/>
        <v>6475449.7538780319</v>
      </c>
      <c r="S276" s="87">
        <v>386569000</v>
      </c>
      <c r="T276" s="87">
        <f t="shared" si="9"/>
        <v>13384101.901830507</v>
      </c>
      <c r="U276" s="158"/>
      <c r="V276" s="115" t="s">
        <v>1257</v>
      </c>
      <c r="W276" s="115" t="s">
        <v>1257</v>
      </c>
      <c r="X276" s="115" t="s">
        <v>772</v>
      </c>
    </row>
    <row r="277" spans="1:24">
      <c r="A277" s="157"/>
      <c r="B277" s="85">
        <v>31</v>
      </c>
      <c r="C277" s="82">
        <v>1</v>
      </c>
      <c r="D277" s="157">
        <v>28</v>
      </c>
      <c r="E277" s="157"/>
      <c r="F277" s="155" t="s">
        <v>3435</v>
      </c>
      <c r="G277" s="83" t="s">
        <v>3378</v>
      </c>
      <c r="H277" s="86">
        <v>33.363061276812793</v>
      </c>
      <c r="I277" s="86">
        <v>55.950653850475497</v>
      </c>
      <c r="J277" s="86">
        <v>45.916881557618247</v>
      </c>
      <c r="K277" s="86"/>
      <c r="L277" s="117">
        <v>95.48</v>
      </c>
      <c r="M277" s="117">
        <v>197.34753540809373</v>
      </c>
      <c r="N277" s="87">
        <v>6476550</v>
      </c>
      <c r="O277" s="87">
        <v>386569000</v>
      </c>
      <c r="P277" s="87">
        <v>103987061</v>
      </c>
      <c r="Q277" s="87">
        <v>282581939</v>
      </c>
      <c r="R277" s="87">
        <f t="shared" si="8"/>
        <v>6475449.7538780319</v>
      </c>
      <c r="S277" s="87">
        <v>386569000</v>
      </c>
      <c r="T277" s="87">
        <f t="shared" si="9"/>
        <v>13384101.901830507</v>
      </c>
      <c r="U277" s="158"/>
      <c r="V277" s="115" t="s">
        <v>1257</v>
      </c>
      <c r="W277" s="115" t="s">
        <v>1257</v>
      </c>
      <c r="X277" s="115" t="s">
        <v>772</v>
      </c>
    </row>
    <row r="278" spans="1:24">
      <c r="A278" s="157"/>
      <c r="B278" s="85">
        <v>31</v>
      </c>
      <c r="C278" s="82">
        <v>1</v>
      </c>
      <c r="D278" s="157">
        <v>28</v>
      </c>
      <c r="E278" s="157"/>
      <c r="F278" s="155" t="s">
        <v>3436</v>
      </c>
      <c r="G278" s="83" t="s">
        <v>3378</v>
      </c>
      <c r="H278" s="86">
        <v>51.372405413877424</v>
      </c>
      <c r="I278" s="86">
        <v>86.152755855644202</v>
      </c>
      <c r="J278" s="86">
        <v>70.702764208221993</v>
      </c>
      <c r="K278" s="86"/>
      <c r="L278" s="117">
        <v>147.02000000000001</v>
      </c>
      <c r="M278" s="117">
        <v>303.87552006386625</v>
      </c>
      <c r="N278" s="87">
        <v>6476550</v>
      </c>
      <c r="O278" s="87">
        <v>595339000</v>
      </c>
      <c r="P278" s="87">
        <v>160146191.00000003</v>
      </c>
      <c r="Q278" s="87">
        <v>435192809</v>
      </c>
      <c r="R278" s="87">
        <f t="shared" si="8"/>
        <v>6476542.7945749732</v>
      </c>
      <c r="S278" s="87">
        <v>595339000</v>
      </c>
      <c r="T278" s="87">
        <f t="shared" si="9"/>
        <v>13386361.106770203</v>
      </c>
      <c r="U278" s="158"/>
      <c r="V278" s="115" t="s">
        <v>1257</v>
      </c>
      <c r="W278" s="115" t="s">
        <v>1257</v>
      </c>
      <c r="X278" s="115" t="s">
        <v>772</v>
      </c>
    </row>
    <row r="279" spans="1:24">
      <c r="A279" s="157"/>
      <c r="B279" s="85">
        <v>31</v>
      </c>
      <c r="C279" s="82">
        <v>1</v>
      </c>
      <c r="D279" s="157">
        <v>28</v>
      </c>
      <c r="E279" s="157"/>
      <c r="F279" s="155" t="s">
        <v>3437</v>
      </c>
      <c r="G279" s="83" t="s">
        <v>3378</v>
      </c>
      <c r="H279" s="86">
        <v>51.554106208430653</v>
      </c>
      <c r="I279" s="86">
        <v>86.457472445529476</v>
      </c>
      <c r="J279" s="86">
        <v>70.952835201204408</v>
      </c>
      <c r="K279" s="86"/>
      <c r="L279" s="117">
        <v>147.54</v>
      </c>
      <c r="M279" s="117">
        <v>304.9503076467339</v>
      </c>
      <c r="N279" s="87">
        <v>6476550</v>
      </c>
      <c r="O279" s="87">
        <v>597445000</v>
      </c>
      <c r="P279" s="87">
        <v>160712705.00000003</v>
      </c>
      <c r="Q279" s="87">
        <v>436732295</v>
      </c>
      <c r="R279" s="87">
        <f t="shared" si="8"/>
        <v>6476546.3220203537</v>
      </c>
      <c r="S279" s="87">
        <v>597445000</v>
      </c>
      <c r="T279" s="87">
        <f t="shared" si="9"/>
        <v>13386368.397644231</v>
      </c>
      <c r="U279" s="158"/>
      <c r="V279" s="115" t="s">
        <v>1257</v>
      </c>
      <c r="W279" s="115" t="s">
        <v>1257</v>
      </c>
      <c r="X279" s="115" t="s">
        <v>772</v>
      </c>
    </row>
    <row r="280" spans="1:24">
      <c r="A280" s="157"/>
      <c r="B280" s="85">
        <v>31</v>
      </c>
      <c r="C280" s="82">
        <v>1</v>
      </c>
      <c r="D280" s="157">
        <v>29</v>
      </c>
      <c r="E280" s="157"/>
      <c r="F280" s="155" t="s">
        <v>3438</v>
      </c>
      <c r="G280" s="83" t="s">
        <v>3378</v>
      </c>
      <c r="H280" s="86">
        <v>78.728857732286244</v>
      </c>
      <c r="I280" s="86">
        <v>132.03018243664258</v>
      </c>
      <c r="J280" s="86">
        <v>108.3528758247483</v>
      </c>
      <c r="K280" s="86"/>
      <c r="L280" s="117">
        <v>225.31</v>
      </c>
      <c r="M280" s="117">
        <v>465.69305826139089</v>
      </c>
      <c r="N280" s="87">
        <v>6526550</v>
      </c>
      <c r="O280" s="87">
        <v>919474000</v>
      </c>
      <c r="P280" s="87">
        <v>247338506.00000003</v>
      </c>
      <c r="Q280" s="87">
        <v>672135494</v>
      </c>
      <c r="R280" s="87">
        <f t="shared" si="8"/>
        <v>6527010.478580677</v>
      </c>
      <c r="S280" s="87">
        <v>919474000</v>
      </c>
      <c r="T280" s="87">
        <f t="shared" si="9"/>
        <v>13490672.722357554</v>
      </c>
      <c r="U280" s="158"/>
      <c r="V280" s="115" t="s">
        <v>1257</v>
      </c>
      <c r="W280" s="115" t="s">
        <v>1257</v>
      </c>
      <c r="X280" s="115" t="s">
        <v>772</v>
      </c>
    </row>
    <row r="281" spans="1:24">
      <c r="A281" s="157"/>
      <c r="B281" s="85">
        <v>31</v>
      </c>
      <c r="C281" s="82">
        <v>1</v>
      </c>
      <c r="D281" s="157">
        <v>29</v>
      </c>
      <c r="E281" s="157"/>
      <c r="F281" s="155" t="s">
        <v>3439</v>
      </c>
      <c r="G281" s="83" t="s">
        <v>3378</v>
      </c>
      <c r="H281" s="86">
        <v>33.363061276812793</v>
      </c>
      <c r="I281" s="86">
        <v>55.950653850475497</v>
      </c>
      <c r="J281" s="86">
        <v>45.916881557618247</v>
      </c>
      <c r="K281" s="86"/>
      <c r="L281" s="117">
        <v>95.48</v>
      </c>
      <c r="M281" s="117">
        <v>197.34753540809373</v>
      </c>
      <c r="N281" s="87">
        <v>6526550</v>
      </c>
      <c r="O281" s="87">
        <v>389554000</v>
      </c>
      <c r="P281" s="87">
        <v>104790026.00000001</v>
      </c>
      <c r="Q281" s="87">
        <v>284763974</v>
      </c>
      <c r="R281" s="87">
        <f t="shared" si="8"/>
        <v>6525451.73933296</v>
      </c>
      <c r="S281" s="87">
        <v>389554000</v>
      </c>
      <c r="T281" s="87">
        <f t="shared" si="9"/>
        <v>13487450.96545683</v>
      </c>
      <c r="U281" s="158"/>
      <c r="V281" s="115" t="s">
        <v>1257</v>
      </c>
      <c r="W281" s="115" t="s">
        <v>1257</v>
      </c>
      <c r="X281" s="115" t="s">
        <v>772</v>
      </c>
    </row>
    <row r="282" spans="1:24">
      <c r="A282" s="157"/>
      <c r="B282" s="85">
        <v>31</v>
      </c>
      <c r="C282" s="82">
        <v>1</v>
      </c>
      <c r="D282" s="157">
        <v>29</v>
      </c>
      <c r="E282" s="157"/>
      <c r="F282" s="155" t="s">
        <v>3440</v>
      </c>
      <c r="G282" s="83" t="s">
        <v>3378</v>
      </c>
      <c r="H282" s="86">
        <v>33.363061276812793</v>
      </c>
      <c r="I282" s="86">
        <v>55.950653850475497</v>
      </c>
      <c r="J282" s="86">
        <v>45.916881557618247</v>
      </c>
      <c r="K282" s="86"/>
      <c r="L282" s="117">
        <v>95.48</v>
      </c>
      <c r="M282" s="117">
        <v>197.34753540809373</v>
      </c>
      <c r="N282" s="87">
        <v>6526550</v>
      </c>
      <c r="O282" s="87">
        <v>389554000</v>
      </c>
      <c r="P282" s="87">
        <v>104790026.00000001</v>
      </c>
      <c r="Q282" s="87">
        <v>284763974</v>
      </c>
      <c r="R282" s="87">
        <f t="shared" si="8"/>
        <v>6525451.73933296</v>
      </c>
      <c r="S282" s="87">
        <v>389554000</v>
      </c>
      <c r="T282" s="87">
        <f t="shared" si="9"/>
        <v>13487450.96545683</v>
      </c>
      <c r="U282" s="158"/>
      <c r="V282" s="115" t="s">
        <v>1257</v>
      </c>
      <c r="W282" s="115" t="s">
        <v>1257</v>
      </c>
      <c r="X282" s="115" t="s">
        <v>772</v>
      </c>
    </row>
    <row r="283" spans="1:24">
      <c r="A283" s="157"/>
      <c r="B283" s="85">
        <v>31</v>
      </c>
      <c r="C283" s="82">
        <v>1</v>
      </c>
      <c r="D283" s="157">
        <v>29</v>
      </c>
      <c r="E283" s="157"/>
      <c r="F283" s="155" t="s">
        <v>3441</v>
      </c>
      <c r="G283" s="83" t="s">
        <v>3378</v>
      </c>
      <c r="H283" s="86">
        <v>33.363061276812793</v>
      </c>
      <c r="I283" s="86">
        <v>55.950653850475497</v>
      </c>
      <c r="J283" s="86">
        <v>45.916881557618247</v>
      </c>
      <c r="K283" s="86"/>
      <c r="L283" s="117">
        <v>95.48</v>
      </c>
      <c r="M283" s="117">
        <v>197.34753540809373</v>
      </c>
      <c r="N283" s="87">
        <v>6526550</v>
      </c>
      <c r="O283" s="87">
        <v>389554000</v>
      </c>
      <c r="P283" s="87">
        <v>104790026.00000001</v>
      </c>
      <c r="Q283" s="87">
        <v>284763974</v>
      </c>
      <c r="R283" s="87">
        <f t="shared" si="8"/>
        <v>6525451.73933296</v>
      </c>
      <c r="S283" s="87">
        <v>389554000</v>
      </c>
      <c r="T283" s="87">
        <f t="shared" si="9"/>
        <v>13487450.96545683</v>
      </c>
      <c r="U283" s="158"/>
      <c r="V283" s="115" t="s">
        <v>1257</v>
      </c>
      <c r="W283" s="115" t="s">
        <v>1257</v>
      </c>
      <c r="X283" s="115" t="s">
        <v>772</v>
      </c>
    </row>
    <row r="284" spans="1:24">
      <c r="A284" s="157"/>
      <c r="B284" s="85">
        <v>31</v>
      </c>
      <c r="C284" s="82">
        <v>1</v>
      </c>
      <c r="D284" s="157">
        <v>29</v>
      </c>
      <c r="E284" s="157"/>
      <c r="F284" s="155" t="s">
        <v>3442</v>
      </c>
      <c r="G284" s="83" t="s">
        <v>3378</v>
      </c>
      <c r="H284" s="86">
        <v>51.372405413877424</v>
      </c>
      <c r="I284" s="86">
        <v>86.152755855644202</v>
      </c>
      <c r="J284" s="86">
        <v>70.702764208221993</v>
      </c>
      <c r="K284" s="86"/>
      <c r="L284" s="117">
        <v>147.02000000000001</v>
      </c>
      <c r="M284" s="117">
        <v>303.87552006386625</v>
      </c>
      <c r="N284" s="87">
        <v>6526550</v>
      </c>
      <c r="O284" s="87">
        <v>599935000</v>
      </c>
      <c r="P284" s="87">
        <v>161382515</v>
      </c>
      <c r="Q284" s="87">
        <v>438552485</v>
      </c>
      <c r="R284" s="87">
        <f t="shared" si="8"/>
        <v>6526541.5191400805</v>
      </c>
      <c r="S284" s="87">
        <v>599935000</v>
      </c>
      <c r="T284" s="87">
        <f t="shared" si="9"/>
        <v>13489703.430465972</v>
      </c>
      <c r="U284" s="158"/>
      <c r="V284" s="115" t="s">
        <v>1257</v>
      </c>
      <c r="W284" s="115" t="s">
        <v>1257</v>
      </c>
      <c r="X284" s="115" t="s">
        <v>772</v>
      </c>
    </row>
    <row r="285" spans="1:24">
      <c r="A285" s="157"/>
      <c r="B285" s="85">
        <v>31</v>
      </c>
      <c r="C285" s="82">
        <v>1</v>
      </c>
      <c r="D285" s="157">
        <v>29</v>
      </c>
      <c r="E285" s="157"/>
      <c r="F285" s="155" t="s">
        <v>3443</v>
      </c>
      <c r="G285" s="83" t="s">
        <v>3378</v>
      </c>
      <c r="H285" s="86">
        <v>78.613547612665911</v>
      </c>
      <c r="I285" s="86">
        <v>131.83680460075385</v>
      </c>
      <c r="J285" s="86">
        <v>108.19417692535561</v>
      </c>
      <c r="K285" s="86"/>
      <c r="L285" s="117">
        <v>224.98</v>
      </c>
      <c r="M285" s="117">
        <v>465.01098152610945</v>
      </c>
      <c r="N285" s="87">
        <v>6526550</v>
      </c>
      <c r="O285" s="87">
        <v>918062000</v>
      </c>
      <c r="P285" s="87">
        <v>246958678</v>
      </c>
      <c r="Q285" s="87">
        <v>671103321.99999988</v>
      </c>
      <c r="R285" s="87">
        <f t="shared" si="8"/>
        <v>6526546.3033133438</v>
      </c>
      <c r="S285" s="87">
        <v>918062000</v>
      </c>
      <c r="T285" s="87">
        <f t="shared" si="9"/>
        <v>13489713.31886985</v>
      </c>
      <c r="U285" s="158"/>
      <c r="V285" s="115" t="s">
        <v>1257</v>
      </c>
      <c r="W285" s="115" t="s">
        <v>1257</v>
      </c>
      <c r="X285" s="115" t="s">
        <v>772</v>
      </c>
    </row>
    <row r="286" spans="1:24">
      <c r="A286" s="157"/>
      <c r="B286" s="85">
        <v>31</v>
      </c>
      <c r="C286" s="82">
        <v>1</v>
      </c>
      <c r="D286" s="157">
        <v>29</v>
      </c>
      <c r="E286" s="157"/>
      <c r="F286" s="155" t="s">
        <v>3444</v>
      </c>
      <c r="G286" s="83" t="s">
        <v>3378</v>
      </c>
      <c r="H286" s="86">
        <v>72.222571588860859</v>
      </c>
      <c r="I286" s="86">
        <v>121.11898454498093</v>
      </c>
      <c r="J286" s="86">
        <v>99.398410652954723</v>
      </c>
      <c r="K286" s="86"/>
      <c r="L286" s="117">
        <v>206.69</v>
      </c>
      <c r="M286" s="117">
        <v>427.20739519793563</v>
      </c>
      <c r="N286" s="87">
        <v>6526550</v>
      </c>
      <c r="O286" s="87">
        <v>843427000</v>
      </c>
      <c r="P286" s="87">
        <v>226881863</v>
      </c>
      <c r="Q286" s="87">
        <v>616545137</v>
      </c>
      <c r="R286" s="87">
        <f t="shared" si="8"/>
        <v>6526545.3292544959</v>
      </c>
      <c r="S286" s="87">
        <v>843427000</v>
      </c>
      <c r="T286" s="87">
        <f t="shared" si="9"/>
        <v>13489711.305588398</v>
      </c>
      <c r="U286" s="158"/>
      <c r="V286" s="115" t="s">
        <v>1257</v>
      </c>
      <c r="W286" s="115" t="s">
        <v>1257</v>
      </c>
      <c r="X286" s="115" t="s">
        <v>772</v>
      </c>
    </row>
    <row r="287" spans="1:24">
      <c r="A287" s="157"/>
      <c r="B287" s="85">
        <v>31</v>
      </c>
      <c r="C287" s="82">
        <v>1</v>
      </c>
      <c r="D287" s="157">
        <v>29</v>
      </c>
      <c r="E287" s="157"/>
      <c r="F287" s="155" t="s">
        <v>3445</v>
      </c>
      <c r="G287" s="83" t="s">
        <v>3378</v>
      </c>
      <c r="H287" s="86">
        <v>33.363061276812793</v>
      </c>
      <c r="I287" s="86">
        <v>55.950653850475497</v>
      </c>
      <c r="J287" s="86">
        <v>45.916881557618247</v>
      </c>
      <c r="K287" s="86"/>
      <c r="L287" s="117">
        <v>95.48</v>
      </c>
      <c r="M287" s="117">
        <v>197.34753540809373</v>
      </c>
      <c r="N287" s="87">
        <v>6526550</v>
      </c>
      <c r="O287" s="87">
        <v>389554000</v>
      </c>
      <c r="P287" s="87">
        <v>104790026.00000001</v>
      </c>
      <c r="Q287" s="87">
        <v>284763974</v>
      </c>
      <c r="R287" s="87">
        <f t="shared" si="8"/>
        <v>6525451.73933296</v>
      </c>
      <c r="S287" s="87">
        <v>389554000</v>
      </c>
      <c r="T287" s="87">
        <f t="shared" si="9"/>
        <v>13487450.96545683</v>
      </c>
      <c r="U287" s="158"/>
      <c r="V287" s="115" t="s">
        <v>1257</v>
      </c>
      <c r="W287" s="115" t="s">
        <v>1257</v>
      </c>
      <c r="X287" s="115" t="s">
        <v>772</v>
      </c>
    </row>
    <row r="288" spans="1:24">
      <c r="A288" s="157"/>
      <c r="B288" s="85">
        <v>31</v>
      </c>
      <c r="C288" s="82">
        <v>1</v>
      </c>
      <c r="D288" s="157">
        <v>29</v>
      </c>
      <c r="E288" s="157"/>
      <c r="F288" s="155" t="s">
        <v>3446</v>
      </c>
      <c r="G288" s="83" t="s">
        <v>3378</v>
      </c>
      <c r="H288" s="86">
        <v>33.363061276812793</v>
      </c>
      <c r="I288" s="86">
        <v>55.950653850475497</v>
      </c>
      <c r="J288" s="86">
        <v>45.916881557618247</v>
      </c>
      <c r="K288" s="86"/>
      <c r="L288" s="117">
        <v>95.48</v>
      </c>
      <c r="M288" s="117">
        <v>197.34753540809373</v>
      </c>
      <c r="N288" s="87">
        <v>6526550</v>
      </c>
      <c r="O288" s="87">
        <v>389554000</v>
      </c>
      <c r="P288" s="87">
        <v>104790026.00000001</v>
      </c>
      <c r="Q288" s="87">
        <v>284763974</v>
      </c>
      <c r="R288" s="87">
        <f t="shared" si="8"/>
        <v>6525451.73933296</v>
      </c>
      <c r="S288" s="87">
        <v>389554000</v>
      </c>
      <c r="T288" s="87">
        <f t="shared" si="9"/>
        <v>13487450.96545683</v>
      </c>
      <c r="U288" s="158"/>
      <c r="V288" s="115" t="s">
        <v>1257</v>
      </c>
      <c r="W288" s="115" t="s">
        <v>1257</v>
      </c>
      <c r="X288" s="115" t="s">
        <v>772</v>
      </c>
    </row>
    <row r="289" spans="1:24">
      <c r="A289" s="157"/>
      <c r="B289" s="85">
        <v>31</v>
      </c>
      <c r="C289" s="82">
        <v>1</v>
      </c>
      <c r="D289" s="157">
        <v>29</v>
      </c>
      <c r="E289" s="157"/>
      <c r="F289" s="155" t="s">
        <v>3447</v>
      </c>
      <c r="G289" s="83" t="s">
        <v>3378</v>
      </c>
      <c r="H289" s="86">
        <v>33.363061276812793</v>
      </c>
      <c r="I289" s="86">
        <v>55.950653850475497</v>
      </c>
      <c r="J289" s="86">
        <v>45.916881557618247</v>
      </c>
      <c r="K289" s="86"/>
      <c r="L289" s="117">
        <v>95.48</v>
      </c>
      <c r="M289" s="117">
        <v>197.34753540809373</v>
      </c>
      <c r="N289" s="87">
        <v>6526550</v>
      </c>
      <c r="O289" s="87">
        <v>389554000</v>
      </c>
      <c r="P289" s="87">
        <v>104790026.00000001</v>
      </c>
      <c r="Q289" s="87">
        <v>284763974</v>
      </c>
      <c r="R289" s="87">
        <f t="shared" si="8"/>
        <v>6525451.73933296</v>
      </c>
      <c r="S289" s="87">
        <v>389554000</v>
      </c>
      <c r="T289" s="87">
        <f t="shared" si="9"/>
        <v>13487450.96545683</v>
      </c>
      <c r="U289" s="158"/>
      <c r="V289" s="115" t="s">
        <v>1257</v>
      </c>
      <c r="W289" s="115" t="s">
        <v>1257</v>
      </c>
      <c r="X289" s="115" t="s">
        <v>772</v>
      </c>
    </row>
    <row r="290" spans="1:24">
      <c r="A290" s="157"/>
      <c r="B290" s="85">
        <v>31</v>
      </c>
      <c r="C290" s="82">
        <v>1</v>
      </c>
      <c r="D290" s="157">
        <v>29</v>
      </c>
      <c r="E290" s="157"/>
      <c r="F290" s="155" t="s">
        <v>3448</v>
      </c>
      <c r="G290" s="83" t="s">
        <v>3378</v>
      </c>
      <c r="H290" s="86">
        <v>51.372405413877424</v>
      </c>
      <c r="I290" s="86">
        <v>86.152755855644202</v>
      </c>
      <c r="J290" s="86">
        <v>70.702764208221993</v>
      </c>
      <c r="K290" s="86"/>
      <c r="L290" s="117">
        <v>147.02000000000001</v>
      </c>
      <c r="M290" s="117">
        <v>303.87552006386625</v>
      </c>
      <c r="N290" s="87">
        <v>6526550</v>
      </c>
      <c r="O290" s="87">
        <v>599935000</v>
      </c>
      <c r="P290" s="87">
        <v>161382515</v>
      </c>
      <c r="Q290" s="87">
        <v>438552485</v>
      </c>
      <c r="R290" s="87">
        <f t="shared" si="8"/>
        <v>6526541.5191400805</v>
      </c>
      <c r="S290" s="87">
        <v>599935000</v>
      </c>
      <c r="T290" s="87">
        <f t="shared" si="9"/>
        <v>13489703.430465972</v>
      </c>
      <c r="U290" s="158"/>
      <c r="V290" s="115" t="s">
        <v>1257</v>
      </c>
      <c r="W290" s="115" t="s">
        <v>1257</v>
      </c>
      <c r="X290" s="115" t="s">
        <v>772</v>
      </c>
    </row>
    <row r="291" spans="1:24">
      <c r="A291" s="157"/>
      <c r="B291" s="85">
        <v>31</v>
      </c>
      <c r="C291" s="82">
        <v>1</v>
      </c>
      <c r="D291" s="157">
        <v>29</v>
      </c>
      <c r="E291" s="157"/>
      <c r="F291" s="155" t="s">
        <v>3449</v>
      </c>
      <c r="G291" s="83" t="s">
        <v>3378</v>
      </c>
      <c r="H291" s="86">
        <v>72.274985279597374</v>
      </c>
      <c r="I291" s="86">
        <v>121.20688356129402</v>
      </c>
      <c r="J291" s="86">
        <v>99.470546516315039</v>
      </c>
      <c r="K291" s="86"/>
      <c r="L291" s="117">
        <v>206.84</v>
      </c>
      <c r="M291" s="117">
        <v>427.51743007760911</v>
      </c>
      <c r="N291" s="87">
        <v>6526550</v>
      </c>
      <c r="O291" s="87">
        <v>844039000</v>
      </c>
      <c r="P291" s="87">
        <v>227046491</v>
      </c>
      <c r="Q291" s="87">
        <v>616992509</v>
      </c>
      <c r="R291" s="87">
        <f t="shared" si="8"/>
        <v>6526544.5896355966</v>
      </c>
      <c r="S291" s="87">
        <v>844039000</v>
      </c>
      <c r="T291" s="87">
        <f t="shared" si="9"/>
        <v>13489709.776870692</v>
      </c>
      <c r="U291" s="158"/>
      <c r="V291" s="115" t="s">
        <v>1257</v>
      </c>
      <c r="W291" s="115" t="s">
        <v>1257</v>
      </c>
      <c r="X291" s="115" t="s">
        <v>772</v>
      </c>
    </row>
    <row r="292" spans="1:24">
      <c r="A292" s="157"/>
      <c r="B292" s="85">
        <v>31</v>
      </c>
      <c r="C292" s="82">
        <v>1</v>
      </c>
      <c r="D292" s="157">
        <v>31</v>
      </c>
      <c r="E292" s="157"/>
      <c r="F292" s="155" t="s">
        <v>3450</v>
      </c>
      <c r="G292" s="83" t="s">
        <v>3378</v>
      </c>
      <c r="H292" s="86">
        <v>79.392764481615359</v>
      </c>
      <c r="I292" s="86">
        <v>133.14356997660806</v>
      </c>
      <c r="J292" s="86">
        <v>109.26659676064561</v>
      </c>
      <c r="K292" s="86"/>
      <c r="L292" s="117">
        <v>227.21</v>
      </c>
      <c r="M292" s="117">
        <v>469.62016673725373</v>
      </c>
      <c r="N292" s="87">
        <v>6626550</v>
      </c>
      <c r="O292" s="87">
        <v>941368000</v>
      </c>
      <c r="P292" s="87">
        <v>253227992.00000003</v>
      </c>
      <c r="Q292" s="87">
        <v>688140008</v>
      </c>
      <c r="R292" s="87">
        <f t="shared" si="8"/>
        <v>6626547.4760150434</v>
      </c>
      <c r="S292" s="87">
        <v>941368000</v>
      </c>
      <c r="T292" s="87">
        <f t="shared" si="9"/>
        <v>13696405.662508307</v>
      </c>
      <c r="U292" s="158"/>
      <c r="V292" s="115" t="s">
        <v>1257</v>
      </c>
      <c r="W292" s="115" t="s">
        <v>1257</v>
      </c>
      <c r="X292" s="115" t="s">
        <v>772</v>
      </c>
    </row>
    <row r="293" spans="1:24">
      <c r="A293" s="157"/>
      <c r="B293" s="85">
        <v>31</v>
      </c>
      <c r="C293" s="82">
        <v>1</v>
      </c>
      <c r="D293" s="157">
        <v>31</v>
      </c>
      <c r="E293" s="157"/>
      <c r="F293" s="155" t="s">
        <v>3451</v>
      </c>
      <c r="G293" s="83" t="s">
        <v>3378</v>
      </c>
      <c r="H293" s="86">
        <v>31.69980015744089</v>
      </c>
      <c r="I293" s="86">
        <v>53.16132506614094</v>
      </c>
      <c r="J293" s="86">
        <v>43.627770160317638</v>
      </c>
      <c r="K293" s="86"/>
      <c r="L293" s="117">
        <v>90.72</v>
      </c>
      <c r="M293" s="117">
        <v>187.50909522645858</v>
      </c>
      <c r="N293" s="87">
        <v>6626550</v>
      </c>
      <c r="O293" s="87">
        <v>375867000</v>
      </c>
      <c r="P293" s="87">
        <v>101108223.00000001</v>
      </c>
      <c r="Q293" s="87">
        <v>274758777</v>
      </c>
      <c r="R293" s="87">
        <f t="shared" si="8"/>
        <v>6626534.7592309965</v>
      </c>
      <c r="S293" s="87">
        <v>375867000</v>
      </c>
      <c r="T293" s="87">
        <f t="shared" si="9"/>
        <v>13696379.37819756</v>
      </c>
      <c r="U293" s="158"/>
      <c r="V293" s="115" t="s">
        <v>1257</v>
      </c>
      <c r="W293" s="115" t="s">
        <v>1257</v>
      </c>
      <c r="X293" s="115" t="s">
        <v>772</v>
      </c>
    </row>
    <row r="294" spans="1:24">
      <c r="A294" s="157"/>
      <c r="B294" s="85">
        <v>31</v>
      </c>
      <c r="C294" s="82">
        <v>1</v>
      </c>
      <c r="D294" s="157">
        <v>31</v>
      </c>
      <c r="E294" s="157"/>
      <c r="F294" s="155" t="s">
        <v>3452</v>
      </c>
      <c r="G294" s="83" t="s">
        <v>3378</v>
      </c>
      <c r="H294" s="86">
        <v>34.341450170560968</v>
      </c>
      <c r="I294" s="86">
        <v>57.591435488319355</v>
      </c>
      <c r="J294" s="86">
        <v>47.263417673677438</v>
      </c>
      <c r="K294" s="86"/>
      <c r="L294" s="117">
        <v>98.28</v>
      </c>
      <c r="M294" s="117">
        <v>203.1348531619968</v>
      </c>
      <c r="N294" s="87">
        <v>6626550</v>
      </c>
      <c r="O294" s="87">
        <v>407190000</v>
      </c>
      <c r="P294" s="87">
        <v>109534110</v>
      </c>
      <c r="Q294" s="87">
        <v>297655890</v>
      </c>
      <c r="R294" s="87">
        <f t="shared" si="8"/>
        <v>6626546.9646147806</v>
      </c>
      <c r="S294" s="87">
        <v>407190000</v>
      </c>
      <c r="T294" s="87">
        <f t="shared" si="9"/>
        <v>13696404.605495514</v>
      </c>
      <c r="U294" s="158"/>
      <c r="V294" s="115" t="s">
        <v>1257</v>
      </c>
      <c r="W294" s="115" t="s">
        <v>1257</v>
      </c>
      <c r="X294" s="115" t="s">
        <v>772</v>
      </c>
    </row>
    <row r="295" spans="1:24">
      <c r="A295" s="157"/>
      <c r="B295" s="85">
        <v>31</v>
      </c>
      <c r="C295" s="82">
        <v>1</v>
      </c>
      <c r="D295" s="157">
        <v>31</v>
      </c>
      <c r="E295" s="157"/>
      <c r="F295" s="155" t="s">
        <v>3453</v>
      </c>
      <c r="G295" s="83" t="s">
        <v>3378</v>
      </c>
      <c r="H295" s="86">
        <v>73.008776949908508</v>
      </c>
      <c r="I295" s="86">
        <v>122.4374697896769</v>
      </c>
      <c r="J295" s="86">
        <v>100.48044860335942</v>
      </c>
      <c r="K295" s="86"/>
      <c r="L295" s="117">
        <v>208.94</v>
      </c>
      <c r="M295" s="117">
        <v>431.8579183930363</v>
      </c>
      <c r="N295" s="87">
        <v>6626550</v>
      </c>
      <c r="O295" s="87">
        <v>865606000</v>
      </c>
      <c r="P295" s="87">
        <v>232848014.00000003</v>
      </c>
      <c r="Q295" s="87">
        <v>632757986</v>
      </c>
      <c r="R295" s="87">
        <f t="shared" si="8"/>
        <v>6626039.0654971274</v>
      </c>
      <c r="S295" s="87">
        <v>865606000</v>
      </c>
      <c r="T295" s="87">
        <f t="shared" si="9"/>
        <v>13695354.829216661</v>
      </c>
      <c r="U295" s="158"/>
      <c r="V295" s="115" t="s">
        <v>1257</v>
      </c>
      <c r="W295" s="115" t="s">
        <v>1257</v>
      </c>
      <c r="X295" s="115" t="s">
        <v>772</v>
      </c>
    </row>
    <row r="296" spans="1:24">
      <c r="A296" s="157"/>
      <c r="B296" s="85">
        <v>31</v>
      </c>
      <c r="C296" s="82">
        <v>1</v>
      </c>
      <c r="D296" s="157">
        <v>31</v>
      </c>
      <c r="E296" s="157"/>
      <c r="F296" s="155" t="s">
        <v>3454</v>
      </c>
      <c r="G296" s="83" t="s">
        <v>3378</v>
      </c>
      <c r="H296" s="86">
        <v>33.363061276812793</v>
      </c>
      <c r="I296" s="86">
        <v>55.950653850475497</v>
      </c>
      <c r="J296" s="86">
        <v>45.916881557618247</v>
      </c>
      <c r="K296" s="86"/>
      <c r="L296" s="117">
        <v>95.48</v>
      </c>
      <c r="M296" s="117">
        <v>197.34753540809373</v>
      </c>
      <c r="N296" s="87">
        <v>6626550</v>
      </c>
      <c r="O296" s="87">
        <v>395523000</v>
      </c>
      <c r="P296" s="87">
        <v>106395687</v>
      </c>
      <c r="Q296" s="87">
        <v>289127312.99999994</v>
      </c>
      <c r="R296" s="87">
        <f t="shared" si="8"/>
        <v>6625438.9591589104</v>
      </c>
      <c r="S296" s="87">
        <v>395523000</v>
      </c>
      <c r="T296" s="87">
        <f t="shared" si="9"/>
        <v>13694114.469907591</v>
      </c>
      <c r="U296" s="158"/>
      <c r="V296" s="115" t="s">
        <v>1257</v>
      </c>
      <c r="W296" s="115" t="s">
        <v>1257</v>
      </c>
      <c r="X296" s="115" t="s">
        <v>772</v>
      </c>
    </row>
    <row r="297" spans="1:24">
      <c r="A297" s="157"/>
      <c r="B297" s="85">
        <v>31</v>
      </c>
      <c r="C297" s="82">
        <v>1</v>
      </c>
      <c r="D297" s="157">
        <v>31</v>
      </c>
      <c r="E297" s="157"/>
      <c r="F297" s="155" t="s">
        <v>3455</v>
      </c>
      <c r="G297" s="83" t="s">
        <v>3378</v>
      </c>
      <c r="H297" s="86">
        <v>33.363061276812793</v>
      </c>
      <c r="I297" s="86">
        <v>55.950653850475497</v>
      </c>
      <c r="J297" s="86">
        <v>45.916881557618247</v>
      </c>
      <c r="K297" s="86"/>
      <c r="L297" s="117">
        <v>95.48</v>
      </c>
      <c r="M297" s="117">
        <v>197.34753540809373</v>
      </c>
      <c r="N297" s="87">
        <v>6626550</v>
      </c>
      <c r="O297" s="87">
        <v>395523000</v>
      </c>
      <c r="P297" s="87">
        <v>106395687</v>
      </c>
      <c r="Q297" s="87">
        <v>289127312.99999994</v>
      </c>
      <c r="R297" s="87">
        <f t="shared" si="8"/>
        <v>6625438.9591589104</v>
      </c>
      <c r="S297" s="87">
        <v>395523000</v>
      </c>
      <c r="T297" s="87">
        <f t="shared" si="9"/>
        <v>13694114.469907591</v>
      </c>
      <c r="U297" s="158"/>
      <c r="V297" s="115" t="s">
        <v>1257</v>
      </c>
      <c r="W297" s="115" t="s">
        <v>1257</v>
      </c>
      <c r="X297" s="115" t="s">
        <v>772</v>
      </c>
    </row>
    <row r="298" spans="1:24">
      <c r="A298" s="157"/>
      <c r="B298" s="85">
        <v>31</v>
      </c>
      <c r="C298" s="82">
        <v>1</v>
      </c>
      <c r="D298" s="157">
        <v>31</v>
      </c>
      <c r="E298" s="157"/>
      <c r="F298" s="155" t="s">
        <v>3456</v>
      </c>
      <c r="G298" s="83" t="s">
        <v>3378</v>
      </c>
      <c r="H298" s="86">
        <v>143.40385785508974</v>
      </c>
      <c r="I298" s="86">
        <v>240.49170863254233</v>
      </c>
      <c r="J298" s="86">
        <v>197.36372215381786</v>
      </c>
      <c r="K298" s="86"/>
      <c r="L298" s="117">
        <v>410.4</v>
      </c>
      <c r="M298" s="117">
        <v>848.25543078636019</v>
      </c>
      <c r="N298" s="87">
        <v>6626550</v>
      </c>
      <c r="O298" s="87">
        <v>1700354000</v>
      </c>
      <c r="P298" s="87">
        <v>457395226</v>
      </c>
      <c r="Q298" s="87">
        <v>1242958774</v>
      </c>
      <c r="R298" s="87">
        <f t="shared" si="8"/>
        <v>6626547.5641774945</v>
      </c>
      <c r="S298" s="87">
        <v>1700354000</v>
      </c>
      <c r="T298" s="87">
        <f t="shared" si="9"/>
        <v>13696405.844731204</v>
      </c>
      <c r="U298" s="158"/>
      <c r="V298" s="115" t="s">
        <v>1257</v>
      </c>
      <c r="W298" s="115" t="s">
        <v>1257</v>
      </c>
      <c r="X298" s="115" t="s">
        <v>772</v>
      </c>
    </row>
    <row r="299" spans="1:24">
      <c r="A299" s="157"/>
      <c r="B299" s="85">
        <v>31</v>
      </c>
      <c r="C299" s="82">
        <v>1</v>
      </c>
      <c r="D299" s="157">
        <v>32</v>
      </c>
      <c r="E299" s="157"/>
      <c r="F299" s="155" t="s">
        <v>3457</v>
      </c>
      <c r="G299" s="83" t="s">
        <v>3378</v>
      </c>
      <c r="H299" s="86">
        <v>78.728857732286244</v>
      </c>
      <c r="I299" s="86">
        <v>132.03018243664258</v>
      </c>
      <c r="J299" s="86">
        <v>108.3528758247483</v>
      </c>
      <c r="K299" s="86"/>
      <c r="L299" s="117">
        <v>225.31</v>
      </c>
      <c r="M299" s="117">
        <v>465.69305826139089</v>
      </c>
      <c r="N299" s="87">
        <v>6666550</v>
      </c>
      <c r="O299" s="87">
        <v>939197000</v>
      </c>
      <c r="P299" s="87">
        <v>252643993.00000003</v>
      </c>
      <c r="Q299" s="87">
        <v>686553007</v>
      </c>
      <c r="R299" s="87">
        <f t="shared" si="8"/>
        <v>6667016.8601303967</v>
      </c>
      <c r="S299" s="87">
        <v>939197000</v>
      </c>
      <c r="T299" s="87">
        <f t="shared" si="9"/>
        <v>13780051.800072702</v>
      </c>
      <c r="U299" s="158"/>
      <c r="V299" s="115" t="s">
        <v>1257</v>
      </c>
      <c r="W299" s="115" t="s">
        <v>1257</v>
      </c>
      <c r="X299" s="115" t="s">
        <v>772</v>
      </c>
    </row>
    <row r="300" spans="1:24">
      <c r="A300" s="157"/>
      <c r="B300" s="85">
        <v>31</v>
      </c>
      <c r="C300" s="82">
        <v>1</v>
      </c>
      <c r="D300" s="157">
        <v>32</v>
      </c>
      <c r="E300" s="157"/>
      <c r="F300" s="155" t="s">
        <v>3458</v>
      </c>
      <c r="G300" s="83" t="s">
        <v>3378</v>
      </c>
      <c r="H300" s="86">
        <v>31.69980015744089</v>
      </c>
      <c r="I300" s="86">
        <v>53.16132506614094</v>
      </c>
      <c r="J300" s="86">
        <v>43.627770160317638</v>
      </c>
      <c r="K300" s="86"/>
      <c r="L300" s="117">
        <v>90.72</v>
      </c>
      <c r="M300" s="117">
        <v>187.50909522645858</v>
      </c>
      <c r="N300" s="87">
        <v>6666550</v>
      </c>
      <c r="O300" s="87">
        <v>378136000</v>
      </c>
      <c r="P300" s="87">
        <v>101718584</v>
      </c>
      <c r="Q300" s="87">
        <v>276417415.99999994</v>
      </c>
      <c r="R300" s="87">
        <f t="shared" si="8"/>
        <v>6666537.2265098346</v>
      </c>
      <c r="S300" s="87">
        <v>378136000</v>
      </c>
      <c r="T300" s="87">
        <f t="shared" si="9"/>
        <v>13779060.445727114</v>
      </c>
      <c r="U300" s="158"/>
      <c r="V300" s="115" t="s">
        <v>1257</v>
      </c>
      <c r="W300" s="115" t="s">
        <v>1257</v>
      </c>
      <c r="X300" s="115" t="s">
        <v>772</v>
      </c>
    </row>
    <row r="301" spans="1:24">
      <c r="A301" s="157"/>
      <c r="B301" s="85">
        <v>31</v>
      </c>
      <c r="C301" s="82">
        <v>1</v>
      </c>
      <c r="D301" s="157">
        <v>32</v>
      </c>
      <c r="E301" s="157"/>
      <c r="F301" s="155" t="s">
        <v>3459</v>
      </c>
      <c r="G301" s="83" t="s">
        <v>3378</v>
      </c>
      <c r="H301" s="86">
        <v>34.341450170560968</v>
      </c>
      <c r="I301" s="86">
        <v>57.591435488319355</v>
      </c>
      <c r="J301" s="86">
        <v>47.263417673677438</v>
      </c>
      <c r="K301" s="86"/>
      <c r="L301" s="117">
        <v>98.28</v>
      </c>
      <c r="M301" s="117">
        <v>203.1348531619968</v>
      </c>
      <c r="N301" s="87">
        <v>6666550</v>
      </c>
      <c r="O301" s="87">
        <v>409648000</v>
      </c>
      <c r="P301" s="87">
        <v>110195312</v>
      </c>
      <c r="Q301" s="87">
        <v>299452687.99999994</v>
      </c>
      <c r="R301" s="87">
        <f t="shared" si="8"/>
        <v>6666548.0757398652</v>
      </c>
      <c r="S301" s="87">
        <v>409648000</v>
      </c>
      <c r="T301" s="87">
        <f t="shared" si="9"/>
        <v>13779082.86999196</v>
      </c>
      <c r="U301" s="158"/>
      <c r="V301" s="115" t="s">
        <v>1257</v>
      </c>
      <c r="W301" s="115" t="s">
        <v>1257</v>
      </c>
      <c r="X301" s="115" t="s">
        <v>772</v>
      </c>
    </row>
    <row r="302" spans="1:24">
      <c r="A302" s="157"/>
      <c r="B302" s="85">
        <v>31</v>
      </c>
      <c r="C302" s="82">
        <v>1</v>
      </c>
      <c r="D302" s="157">
        <v>32</v>
      </c>
      <c r="E302" s="157"/>
      <c r="F302" s="155" t="s">
        <v>3460</v>
      </c>
      <c r="G302" s="83" t="s">
        <v>3378</v>
      </c>
      <c r="H302" s="86">
        <v>73.008776949908508</v>
      </c>
      <c r="I302" s="86">
        <v>122.4374697896769</v>
      </c>
      <c r="J302" s="86">
        <v>100.48044860335942</v>
      </c>
      <c r="K302" s="86"/>
      <c r="L302" s="117">
        <v>208.94</v>
      </c>
      <c r="M302" s="117">
        <v>431.8579183930363</v>
      </c>
      <c r="N302" s="87">
        <v>6666550</v>
      </c>
      <c r="O302" s="87">
        <v>870831000</v>
      </c>
      <c r="P302" s="87">
        <v>234253539.00000003</v>
      </c>
      <c r="Q302" s="87">
        <v>636577461</v>
      </c>
      <c r="R302" s="87">
        <f t="shared" si="8"/>
        <v>6666035.3849741435</v>
      </c>
      <c r="S302" s="87">
        <v>870831000</v>
      </c>
      <c r="T302" s="87">
        <f t="shared" si="9"/>
        <v>13778023.18985956</v>
      </c>
      <c r="U302" s="158"/>
      <c r="V302" s="115" t="s">
        <v>1257</v>
      </c>
      <c r="W302" s="115" t="s">
        <v>1257</v>
      </c>
      <c r="X302" s="115" t="s">
        <v>772</v>
      </c>
    </row>
    <row r="303" spans="1:24">
      <c r="A303" s="157"/>
      <c r="B303" s="85">
        <v>31</v>
      </c>
      <c r="C303" s="82">
        <v>1</v>
      </c>
      <c r="D303" s="157">
        <v>32</v>
      </c>
      <c r="E303" s="157"/>
      <c r="F303" s="155" t="s">
        <v>3461</v>
      </c>
      <c r="G303" s="83" t="s">
        <v>3378</v>
      </c>
      <c r="H303" s="86">
        <v>33.363061276812793</v>
      </c>
      <c r="I303" s="86">
        <v>55.950653850475497</v>
      </c>
      <c r="J303" s="86">
        <v>45.916881557618247</v>
      </c>
      <c r="K303" s="86"/>
      <c r="L303" s="117">
        <v>95.48</v>
      </c>
      <c r="M303" s="117">
        <v>197.34753540809373</v>
      </c>
      <c r="N303" s="87">
        <v>6666550</v>
      </c>
      <c r="O303" s="87">
        <v>397910000</v>
      </c>
      <c r="P303" s="87">
        <v>107037790.00000001</v>
      </c>
      <c r="Q303" s="87">
        <v>290872210</v>
      </c>
      <c r="R303" s="87">
        <f t="shared" si="8"/>
        <v>6665423.7964389483</v>
      </c>
      <c r="S303" s="87">
        <v>397910000</v>
      </c>
      <c r="T303" s="87">
        <f t="shared" si="9"/>
        <v>13776759.098006766</v>
      </c>
      <c r="U303" s="158"/>
      <c r="V303" s="115" t="s">
        <v>1257</v>
      </c>
      <c r="W303" s="115" t="s">
        <v>1257</v>
      </c>
      <c r="X303" s="115" t="s">
        <v>772</v>
      </c>
    </row>
    <row r="304" spans="1:24">
      <c r="A304" s="157"/>
      <c r="B304" s="85">
        <v>31</v>
      </c>
      <c r="C304" s="82">
        <v>1</v>
      </c>
      <c r="D304" s="157">
        <v>32</v>
      </c>
      <c r="E304" s="157"/>
      <c r="F304" s="155" t="s">
        <v>3462</v>
      </c>
      <c r="G304" s="83" t="s">
        <v>3378</v>
      </c>
      <c r="H304" s="86">
        <v>33.363061276812793</v>
      </c>
      <c r="I304" s="86">
        <v>55.950653850475497</v>
      </c>
      <c r="J304" s="86">
        <v>45.916881557618247</v>
      </c>
      <c r="K304" s="86"/>
      <c r="L304" s="117">
        <v>95.48</v>
      </c>
      <c r="M304" s="117">
        <v>197.34753540809373</v>
      </c>
      <c r="N304" s="87">
        <v>6666550</v>
      </c>
      <c r="O304" s="87">
        <v>397910000</v>
      </c>
      <c r="P304" s="87">
        <v>107037790.00000001</v>
      </c>
      <c r="Q304" s="87">
        <v>290872210</v>
      </c>
      <c r="R304" s="87">
        <f t="shared" si="8"/>
        <v>6665423.7964389483</v>
      </c>
      <c r="S304" s="87">
        <v>397910000</v>
      </c>
      <c r="T304" s="87">
        <f t="shared" si="9"/>
        <v>13776759.098006766</v>
      </c>
      <c r="U304" s="158"/>
      <c r="V304" s="115" t="s">
        <v>1257</v>
      </c>
      <c r="W304" s="115" t="s">
        <v>1257</v>
      </c>
      <c r="X304" s="115" t="s">
        <v>772</v>
      </c>
    </row>
    <row r="305" spans="1:24">
      <c r="A305" s="157"/>
      <c r="B305" s="85">
        <v>31</v>
      </c>
      <c r="C305" s="82">
        <v>1</v>
      </c>
      <c r="D305" s="157">
        <v>32</v>
      </c>
      <c r="E305" s="157"/>
      <c r="F305" s="155" t="s">
        <v>3463</v>
      </c>
      <c r="G305" s="83" t="s">
        <v>3378</v>
      </c>
      <c r="H305" s="86">
        <v>33.363061276812793</v>
      </c>
      <c r="I305" s="86">
        <v>55.950653850475497</v>
      </c>
      <c r="J305" s="86">
        <v>45.916881557618247</v>
      </c>
      <c r="K305" s="86"/>
      <c r="L305" s="117">
        <v>95.48</v>
      </c>
      <c r="M305" s="117">
        <v>197.34753540809373</v>
      </c>
      <c r="N305" s="87">
        <v>6666550</v>
      </c>
      <c r="O305" s="87">
        <v>397910000</v>
      </c>
      <c r="P305" s="87">
        <v>107037790.00000001</v>
      </c>
      <c r="Q305" s="87">
        <v>290872210</v>
      </c>
      <c r="R305" s="87">
        <f t="shared" si="8"/>
        <v>6665423.7964389483</v>
      </c>
      <c r="S305" s="87">
        <v>397910000</v>
      </c>
      <c r="T305" s="87">
        <f t="shared" si="9"/>
        <v>13776759.098006766</v>
      </c>
      <c r="U305" s="158"/>
      <c r="V305" s="115" t="s">
        <v>1257</v>
      </c>
      <c r="W305" s="115" t="s">
        <v>1257</v>
      </c>
      <c r="X305" s="115" t="s">
        <v>772</v>
      </c>
    </row>
    <row r="306" spans="1:24">
      <c r="A306" s="157"/>
      <c r="B306" s="85">
        <v>31</v>
      </c>
      <c r="C306" s="82">
        <v>1</v>
      </c>
      <c r="D306" s="157">
        <v>32</v>
      </c>
      <c r="E306" s="157"/>
      <c r="F306" s="155" t="s">
        <v>3464</v>
      </c>
      <c r="G306" s="83" t="s">
        <v>3378</v>
      </c>
      <c r="H306" s="86">
        <v>51.372405413877424</v>
      </c>
      <c r="I306" s="86">
        <v>86.152755855644202</v>
      </c>
      <c r="J306" s="86">
        <v>70.702764208221993</v>
      </c>
      <c r="K306" s="86"/>
      <c r="L306" s="117">
        <v>147.02000000000001</v>
      </c>
      <c r="M306" s="117">
        <v>303.87552006386625</v>
      </c>
      <c r="N306" s="87">
        <v>6666550</v>
      </c>
      <c r="O306" s="87">
        <v>612804000</v>
      </c>
      <c r="P306" s="87">
        <v>164844276</v>
      </c>
      <c r="Q306" s="87">
        <v>447959724</v>
      </c>
      <c r="R306" s="87">
        <f t="shared" si="8"/>
        <v>6666540.1236719275</v>
      </c>
      <c r="S306" s="87">
        <v>612804000</v>
      </c>
      <c r="T306" s="87">
        <f t="shared" si="9"/>
        <v>13779066.43386912</v>
      </c>
      <c r="U306" s="158"/>
      <c r="V306" s="115" t="s">
        <v>1257</v>
      </c>
      <c r="W306" s="115" t="s">
        <v>1257</v>
      </c>
      <c r="X306" s="115" t="s">
        <v>772</v>
      </c>
    </row>
    <row r="307" spans="1:24">
      <c r="A307" s="157"/>
      <c r="B307" s="85">
        <v>31</v>
      </c>
      <c r="C307" s="82">
        <v>1</v>
      </c>
      <c r="D307" s="157">
        <v>32</v>
      </c>
      <c r="E307" s="157"/>
      <c r="F307" s="155" t="s">
        <v>3465</v>
      </c>
      <c r="G307" s="83" t="s">
        <v>3378</v>
      </c>
      <c r="H307" s="86">
        <v>72.274985279597374</v>
      </c>
      <c r="I307" s="86">
        <v>121.20688356129402</v>
      </c>
      <c r="J307" s="86">
        <v>99.470546516315039</v>
      </c>
      <c r="K307" s="86"/>
      <c r="L307" s="117">
        <v>206.84</v>
      </c>
      <c r="M307" s="117">
        <v>427.51743007760911</v>
      </c>
      <c r="N307" s="87">
        <v>6666550</v>
      </c>
      <c r="O307" s="87">
        <v>862145000</v>
      </c>
      <c r="P307" s="87">
        <v>231917005</v>
      </c>
      <c r="Q307" s="87">
        <v>630227995</v>
      </c>
      <c r="R307" s="87">
        <f t="shared" si="8"/>
        <v>6666549.513981441</v>
      </c>
      <c r="S307" s="87">
        <v>862145000</v>
      </c>
      <c r="T307" s="87">
        <f t="shared" si="9"/>
        <v>13779085.842692319</v>
      </c>
      <c r="U307" s="158"/>
      <c r="V307" s="115" t="s">
        <v>1257</v>
      </c>
      <c r="W307" s="115" t="s">
        <v>1257</v>
      </c>
      <c r="X307" s="115" t="s">
        <v>772</v>
      </c>
    </row>
    <row r="308" spans="1:24">
      <c r="A308" s="157"/>
      <c r="B308" s="85">
        <v>31</v>
      </c>
      <c r="C308" s="82">
        <v>1</v>
      </c>
      <c r="D308" s="157">
        <v>33</v>
      </c>
      <c r="E308" s="157"/>
      <c r="F308" s="155" t="s">
        <v>3466</v>
      </c>
      <c r="G308" s="83" t="s">
        <v>3378</v>
      </c>
      <c r="H308" s="86">
        <v>78.728857732286244</v>
      </c>
      <c r="I308" s="86">
        <v>132.03018243664258</v>
      </c>
      <c r="J308" s="86">
        <v>108.3528758247483</v>
      </c>
      <c r="K308" s="86"/>
      <c r="L308" s="117">
        <v>225.31</v>
      </c>
      <c r="M308" s="117">
        <v>465.69305826139089</v>
      </c>
      <c r="N308" s="87">
        <v>6706550</v>
      </c>
      <c r="O308" s="87">
        <v>944833000</v>
      </c>
      <c r="P308" s="87">
        <v>254160077.00000003</v>
      </c>
      <c r="Q308" s="87">
        <v>690672923</v>
      </c>
      <c r="R308" s="87">
        <f t="shared" si="8"/>
        <v>6707024.767974752</v>
      </c>
      <c r="S308" s="87">
        <v>944833000</v>
      </c>
      <c r="T308" s="87">
        <f t="shared" si="9"/>
        <v>13862744.112702757</v>
      </c>
      <c r="U308" s="158"/>
      <c r="V308" s="115" t="s">
        <v>1257</v>
      </c>
      <c r="W308" s="115" t="s">
        <v>1257</v>
      </c>
      <c r="X308" s="115" t="s">
        <v>772</v>
      </c>
    </row>
    <row r="309" spans="1:24">
      <c r="A309" s="157"/>
      <c r="B309" s="85">
        <v>31</v>
      </c>
      <c r="C309" s="82">
        <v>1</v>
      </c>
      <c r="D309" s="157">
        <v>33</v>
      </c>
      <c r="E309" s="157"/>
      <c r="F309" s="155" t="s">
        <v>3467</v>
      </c>
      <c r="G309" s="83" t="s">
        <v>3378</v>
      </c>
      <c r="H309" s="86">
        <v>33.363061276812793</v>
      </c>
      <c r="I309" s="86">
        <v>55.950653850475497</v>
      </c>
      <c r="J309" s="86">
        <v>45.916881557618247</v>
      </c>
      <c r="K309" s="86"/>
      <c r="L309" s="117">
        <v>95.48</v>
      </c>
      <c r="M309" s="117">
        <v>197.34753540809373</v>
      </c>
      <c r="N309" s="87">
        <v>6706550</v>
      </c>
      <c r="O309" s="87">
        <v>400298000</v>
      </c>
      <c r="P309" s="87">
        <v>107680162.00000001</v>
      </c>
      <c r="Q309" s="87">
        <v>292617838</v>
      </c>
      <c r="R309" s="87">
        <f t="shared" si="8"/>
        <v>6705425.38480289</v>
      </c>
      <c r="S309" s="87">
        <v>400298000</v>
      </c>
      <c r="T309" s="87">
        <f t="shared" si="9"/>
        <v>13859438.348907825</v>
      </c>
      <c r="U309" s="158"/>
      <c r="V309" s="115" t="s">
        <v>1257</v>
      </c>
      <c r="W309" s="115" t="s">
        <v>1257</v>
      </c>
      <c r="X309" s="115" t="s">
        <v>772</v>
      </c>
    </row>
    <row r="310" spans="1:24">
      <c r="A310" s="157"/>
      <c r="B310" s="85">
        <v>31</v>
      </c>
      <c r="C310" s="82">
        <v>1</v>
      </c>
      <c r="D310" s="157">
        <v>33</v>
      </c>
      <c r="E310" s="157"/>
      <c r="F310" s="155" t="s">
        <v>3468</v>
      </c>
      <c r="G310" s="83" t="s">
        <v>3378</v>
      </c>
      <c r="H310" s="86">
        <v>33.363061276812793</v>
      </c>
      <c r="I310" s="86">
        <v>55.950653850475497</v>
      </c>
      <c r="J310" s="86">
        <v>45.916881557618247</v>
      </c>
      <c r="K310" s="86"/>
      <c r="L310" s="117">
        <v>95.48</v>
      </c>
      <c r="M310" s="117">
        <v>197.34753540809373</v>
      </c>
      <c r="N310" s="87">
        <v>6706550</v>
      </c>
      <c r="O310" s="87">
        <v>400298000</v>
      </c>
      <c r="P310" s="87">
        <v>107680162.00000001</v>
      </c>
      <c r="Q310" s="87">
        <v>292617838</v>
      </c>
      <c r="R310" s="87">
        <f t="shared" si="8"/>
        <v>6705425.38480289</v>
      </c>
      <c r="S310" s="87">
        <v>400298000</v>
      </c>
      <c r="T310" s="87">
        <f t="shared" si="9"/>
        <v>13859438.348907825</v>
      </c>
      <c r="U310" s="158"/>
      <c r="V310" s="115" t="s">
        <v>1257</v>
      </c>
      <c r="W310" s="115" t="s">
        <v>1257</v>
      </c>
      <c r="X310" s="115" t="s">
        <v>772</v>
      </c>
    </row>
    <row r="311" spans="1:24">
      <c r="A311" s="157"/>
      <c r="B311" s="85">
        <v>31</v>
      </c>
      <c r="C311" s="82">
        <v>1</v>
      </c>
      <c r="D311" s="157">
        <v>33</v>
      </c>
      <c r="E311" s="157"/>
      <c r="F311" s="155" t="s">
        <v>3469</v>
      </c>
      <c r="G311" s="83" t="s">
        <v>3378</v>
      </c>
      <c r="H311" s="86">
        <v>33.363061276812793</v>
      </c>
      <c r="I311" s="86">
        <v>55.950653850475497</v>
      </c>
      <c r="J311" s="86">
        <v>45.916881557618247</v>
      </c>
      <c r="K311" s="86"/>
      <c r="L311" s="117">
        <v>95.48</v>
      </c>
      <c r="M311" s="117">
        <v>197.34753540809373</v>
      </c>
      <c r="N311" s="87">
        <v>6706550</v>
      </c>
      <c r="O311" s="87">
        <v>400298000</v>
      </c>
      <c r="P311" s="87">
        <v>107680162.00000001</v>
      </c>
      <c r="Q311" s="87">
        <v>292617838</v>
      </c>
      <c r="R311" s="87">
        <f t="shared" si="8"/>
        <v>6705425.38480289</v>
      </c>
      <c r="S311" s="87">
        <v>400298000</v>
      </c>
      <c r="T311" s="87">
        <f t="shared" si="9"/>
        <v>13859438.348907825</v>
      </c>
      <c r="U311" s="158"/>
      <c r="V311" s="115" t="s">
        <v>1257</v>
      </c>
      <c r="W311" s="115" t="s">
        <v>1257</v>
      </c>
      <c r="X311" s="115" t="s">
        <v>772</v>
      </c>
    </row>
    <row r="312" spans="1:24">
      <c r="A312" s="157"/>
      <c r="B312" s="85">
        <v>31</v>
      </c>
      <c r="C312" s="82">
        <v>1</v>
      </c>
      <c r="D312" s="157">
        <v>33</v>
      </c>
      <c r="E312" s="157"/>
      <c r="F312" s="155" t="s">
        <v>3470</v>
      </c>
      <c r="G312" s="83" t="s">
        <v>3378</v>
      </c>
      <c r="H312" s="86">
        <v>46.543357374020346</v>
      </c>
      <c r="I312" s="86">
        <v>78.054326486000591</v>
      </c>
      <c r="J312" s="86">
        <v>64.056646663958432</v>
      </c>
      <c r="K312" s="86"/>
      <c r="L312" s="117">
        <v>133.19999999999999</v>
      </c>
      <c r="M312" s="117">
        <v>275.31097314995901</v>
      </c>
      <c r="N312" s="87">
        <v>6706550</v>
      </c>
      <c r="O312" s="87">
        <v>558532000</v>
      </c>
      <c r="P312" s="87">
        <v>150245108</v>
      </c>
      <c r="Q312" s="87">
        <v>408286892</v>
      </c>
      <c r="R312" s="87">
        <f t="shared" si="8"/>
        <v>6706549.8905987907</v>
      </c>
      <c r="S312" s="87">
        <v>558532000</v>
      </c>
      <c r="T312" s="87">
        <f t="shared" si="9"/>
        <v>13861762.589035319</v>
      </c>
      <c r="U312" s="158"/>
      <c r="V312" s="115" t="s">
        <v>1257</v>
      </c>
      <c r="W312" s="115" t="s">
        <v>1257</v>
      </c>
      <c r="X312" s="115" t="s">
        <v>772</v>
      </c>
    </row>
    <row r="313" spans="1:24">
      <c r="A313" s="157"/>
      <c r="B313" s="85">
        <v>31</v>
      </c>
      <c r="C313" s="82">
        <v>1</v>
      </c>
      <c r="D313" s="157">
        <v>33</v>
      </c>
      <c r="E313" s="157"/>
      <c r="F313" s="155" t="s">
        <v>3471</v>
      </c>
      <c r="G313" s="83" t="s">
        <v>3378</v>
      </c>
      <c r="H313" s="86">
        <v>74.923623784815646</v>
      </c>
      <c r="I313" s="86">
        <v>125.64871385231416</v>
      </c>
      <c r="J313" s="86">
        <v>103.11581214478953</v>
      </c>
      <c r="K313" s="86"/>
      <c r="L313" s="117">
        <v>214.42</v>
      </c>
      <c r="M313" s="117">
        <v>443.18452599710372</v>
      </c>
      <c r="N313" s="87">
        <v>6706550</v>
      </c>
      <c r="O313" s="87">
        <v>899102000</v>
      </c>
      <c r="P313" s="87">
        <v>241858438.00000003</v>
      </c>
      <c r="Q313" s="87">
        <v>657243562</v>
      </c>
      <c r="R313" s="87">
        <f t="shared" si="8"/>
        <v>6706547.3683716776</v>
      </c>
      <c r="S313" s="87">
        <v>899102000</v>
      </c>
      <c r="T313" s="87">
        <f t="shared" si="9"/>
        <v>13861757.375846123</v>
      </c>
      <c r="U313" s="158"/>
      <c r="V313" s="115" t="s">
        <v>1257</v>
      </c>
      <c r="W313" s="115" t="s">
        <v>1257</v>
      </c>
      <c r="X313" s="115" t="s">
        <v>772</v>
      </c>
    </row>
    <row r="314" spans="1:24">
      <c r="A314" s="157"/>
      <c r="B314" s="85">
        <v>31</v>
      </c>
      <c r="C314" s="82">
        <v>1</v>
      </c>
      <c r="D314" s="157">
        <v>33</v>
      </c>
      <c r="E314" s="157"/>
      <c r="F314" s="155" t="s">
        <v>3472</v>
      </c>
      <c r="G314" s="83" t="s">
        <v>3378</v>
      </c>
      <c r="H314" s="86">
        <v>72.222571588860859</v>
      </c>
      <c r="I314" s="86">
        <v>121.11898454498093</v>
      </c>
      <c r="J314" s="86">
        <v>99.398410652954723</v>
      </c>
      <c r="K314" s="86"/>
      <c r="L314" s="117">
        <v>206.69</v>
      </c>
      <c r="M314" s="117">
        <v>427.20739519793563</v>
      </c>
      <c r="N314" s="87">
        <v>6706550</v>
      </c>
      <c r="O314" s="87">
        <v>866689000</v>
      </c>
      <c r="P314" s="87">
        <v>233139341</v>
      </c>
      <c r="Q314" s="87">
        <v>633549659</v>
      </c>
      <c r="R314" s="87">
        <f t="shared" si="8"/>
        <v>6706549.6419562688</v>
      </c>
      <c r="S314" s="87">
        <v>866689000</v>
      </c>
      <c r="T314" s="87">
        <f t="shared" si="9"/>
        <v>13861762.075116286</v>
      </c>
      <c r="U314" s="158"/>
      <c r="V314" s="115" t="s">
        <v>1257</v>
      </c>
      <c r="W314" s="115" t="s">
        <v>1257</v>
      </c>
      <c r="X314" s="115" t="s">
        <v>772</v>
      </c>
    </row>
    <row r="315" spans="1:24">
      <c r="A315" s="157"/>
      <c r="B315" s="85">
        <v>31</v>
      </c>
      <c r="C315" s="82">
        <v>1</v>
      </c>
      <c r="D315" s="157">
        <v>33</v>
      </c>
      <c r="E315" s="157"/>
      <c r="F315" s="155" t="s">
        <v>3473</v>
      </c>
      <c r="G315" s="83" t="s">
        <v>3378</v>
      </c>
      <c r="H315" s="86">
        <v>33.363061276812793</v>
      </c>
      <c r="I315" s="86">
        <v>55.950653850475497</v>
      </c>
      <c r="J315" s="86">
        <v>45.916881557618247</v>
      </c>
      <c r="K315" s="86"/>
      <c r="L315" s="117">
        <v>95.48</v>
      </c>
      <c r="M315" s="117">
        <v>197.34753540809373</v>
      </c>
      <c r="N315" s="87">
        <v>6706550</v>
      </c>
      <c r="O315" s="87">
        <v>400298000</v>
      </c>
      <c r="P315" s="87">
        <v>107680162.00000001</v>
      </c>
      <c r="Q315" s="87">
        <v>292617838</v>
      </c>
      <c r="R315" s="87">
        <f t="shared" si="8"/>
        <v>6705425.38480289</v>
      </c>
      <c r="S315" s="87">
        <v>400298000</v>
      </c>
      <c r="T315" s="87">
        <f t="shared" si="9"/>
        <v>13859438.348907825</v>
      </c>
      <c r="U315" s="158"/>
      <c r="V315" s="115" t="s">
        <v>1257</v>
      </c>
      <c r="W315" s="115" t="s">
        <v>1257</v>
      </c>
      <c r="X315" s="115" t="s">
        <v>772</v>
      </c>
    </row>
    <row r="316" spans="1:24">
      <c r="A316" s="157"/>
      <c r="B316" s="85">
        <v>31</v>
      </c>
      <c r="C316" s="82">
        <v>1</v>
      </c>
      <c r="D316" s="157">
        <v>33</v>
      </c>
      <c r="E316" s="157"/>
      <c r="F316" s="155" t="s">
        <v>3474</v>
      </c>
      <c r="G316" s="83" t="s">
        <v>3378</v>
      </c>
      <c r="H316" s="86">
        <v>33.363061276812793</v>
      </c>
      <c r="I316" s="86">
        <v>55.950653850475497</v>
      </c>
      <c r="J316" s="86">
        <v>45.916881557618247</v>
      </c>
      <c r="K316" s="86"/>
      <c r="L316" s="117">
        <v>95.48</v>
      </c>
      <c r="M316" s="117">
        <v>197.34753540809373</v>
      </c>
      <c r="N316" s="87">
        <v>6706550</v>
      </c>
      <c r="O316" s="87">
        <v>400298000</v>
      </c>
      <c r="P316" s="87">
        <v>107680162.00000001</v>
      </c>
      <c r="Q316" s="87">
        <v>292617838</v>
      </c>
      <c r="R316" s="87">
        <f t="shared" si="8"/>
        <v>6705425.38480289</v>
      </c>
      <c r="S316" s="87">
        <v>400298000</v>
      </c>
      <c r="T316" s="87">
        <f t="shared" si="9"/>
        <v>13859438.348907825</v>
      </c>
      <c r="U316" s="158"/>
      <c r="V316" s="115" t="s">
        <v>1257</v>
      </c>
      <c r="W316" s="115" t="s">
        <v>1257</v>
      </c>
      <c r="X316" s="115" t="s">
        <v>772</v>
      </c>
    </row>
    <row r="317" spans="1:24">
      <c r="A317" s="157"/>
      <c r="B317" s="85">
        <v>31</v>
      </c>
      <c r="C317" s="82">
        <v>1</v>
      </c>
      <c r="D317" s="157">
        <v>33</v>
      </c>
      <c r="E317" s="157"/>
      <c r="F317" s="155" t="s">
        <v>3475</v>
      </c>
      <c r="G317" s="83" t="s">
        <v>3378</v>
      </c>
      <c r="H317" s="86">
        <v>33.363061276812793</v>
      </c>
      <c r="I317" s="86">
        <v>55.950653850475497</v>
      </c>
      <c r="J317" s="86">
        <v>45.916881557618247</v>
      </c>
      <c r="K317" s="86"/>
      <c r="L317" s="117">
        <v>95.48</v>
      </c>
      <c r="M317" s="117">
        <v>197.34753540809373</v>
      </c>
      <c r="N317" s="87">
        <v>6706550</v>
      </c>
      <c r="O317" s="87">
        <v>400298000</v>
      </c>
      <c r="P317" s="87">
        <v>107680162.00000001</v>
      </c>
      <c r="Q317" s="87">
        <v>292617838</v>
      </c>
      <c r="R317" s="87">
        <f t="shared" si="8"/>
        <v>6705425.38480289</v>
      </c>
      <c r="S317" s="87">
        <v>400298000</v>
      </c>
      <c r="T317" s="87">
        <f t="shared" si="9"/>
        <v>13859438.348907825</v>
      </c>
      <c r="U317" s="158"/>
      <c r="V317" s="115" t="s">
        <v>1257</v>
      </c>
      <c r="W317" s="115" t="s">
        <v>1257</v>
      </c>
      <c r="X317" s="115" t="s">
        <v>772</v>
      </c>
    </row>
    <row r="318" spans="1:24">
      <c r="A318" s="157"/>
      <c r="B318" s="85">
        <v>31</v>
      </c>
      <c r="C318" s="82">
        <v>1</v>
      </c>
      <c r="D318" s="157">
        <v>33</v>
      </c>
      <c r="E318" s="157"/>
      <c r="F318" s="155" t="s">
        <v>3476</v>
      </c>
      <c r="G318" s="83" t="s">
        <v>3378</v>
      </c>
      <c r="H318" s="86">
        <v>51.372405413877424</v>
      </c>
      <c r="I318" s="86">
        <v>86.152755855644202</v>
      </c>
      <c r="J318" s="86">
        <v>70.702764208221993</v>
      </c>
      <c r="K318" s="86"/>
      <c r="L318" s="117">
        <v>147.02000000000001</v>
      </c>
      <c r="M318" s="117">
        <v>303.87552006386625</v>
      </c>
      <c r="N318" s="87">
        <v>6706550</v>
      </c>
      <c r="O318" s="87">
        <v>616481000</v>
      </c>
      <c r="P318" s="87">
        <v>165833389.00000003</v>
      </c>
      <c r="Q318" s="87">
        <v>450647611</v>
      </c>
      <c r="R318" s="87">
        <f t="shared" si="8"/>
        <v>6706541.2790735597</v>
      </c>
      <c r="S318" s="87">
        <v>616481000</v>
      </c>
      <c r="T318" s="87">
        <f t="shared" si="9"/>
        <v>13861744.789880726</v>
      </c>
      <c r="U318" s="158"/>
      <c r="V318" s="115" t="s">
        <v>1257</v>
      </c>
      <c r="W318" s="115" t="s">
        <v>1257</v>
      </c>
      <c r="X318" s="115" t="s">
        <v>772</v>
      </c>
    </row>
    <row r="319" spans="1:24">
      <c r="A319" s="157"/>
      <c r="B319" s="85">
        <v>31</v>
      </c>
      <c r="C319" s="82">
        <v>1</v>
      </c>
      <c r="D319" s="157">
        <v>33</v>
      </c>
      <c r="E319" s="157"/>
      <c r="F319" s="155" t="s">
        <v>3477</v>
      </c>
      <c r="G319" s="83" t="s">
        <v>3378</v>
      </c>
      <c r="H319" s="86">
        <v>72.274985279597374</v>
      </c>
      <c r="I319" s="86">
        <v>121.20688356129402</v>
      </c>
      <c r="J319" s="86">
        <v>99.470546516315039</v>
      </c>
      <c r="K319" s="86"/>
      <c r="L319" s="117">
        <v>206.84</v>
      </c>
      <c r="M319" s="117">
        <v>427.51743007760911</v>
      </c>
      <c r="N319" s="87">
        <v>6706550</v>
      </c>
      <c r="O319" s="87">
        <v>867318000</v>
      </c>
      <c r="P319" s="87">
        <v>233308542.00000003</v>
      </c>
      <c r="Q319" s="87">
        <v>634009458</v>
      </c>
      <c r="R319" s="87">
        <f t="shared" si="8"/>
        <v>6706549.8162923353</v>
      </c>
      <c r="S319" s="87">
        <v>867318000</v>
      </c>
      <c r="T319" s="87">
        <f t="shared" si="9"/>
        <v>13861762.435451366</v>
      </c>
      <c r="U319" s="158"/>
      <c r="V319" s="115" t="s">
        <v>1257</v>
      </c>
      <c r="W319" s="115" t="s">
        <v>1257</v>
      </c>
      <c r="X319" s="115" t="s">
        <v>772</v>
      </c>
    </row>
    <row r="320" spans="1:24">
      <c r="A320" s="157"/>
      <c r="B320" s="85">
        <v>31</v>
      </c>
      <c r="C320" s="82">
        <v>1</v>
      </c>
      <c r="D320" s="157">
        <v>34</v>
      </c>
      <c r="E320" s="157"/>
      <c r="F320" s="155" t="s">
        <v>3478</v>
      </c>
      <c r="G320" s="83" t="s">
        <v>3378</v>
      </c>
      <c r="H320" s="86">
        <v>79.392764481615359</v>
      </c>
      <c r="I320" s="86">
        <v>133.14356997660806</v>
      </c>
      <c r="J320" s="86">
        <v>109.26659676064561</v>
      </c>
      <c r="K320" s="86"/>
      <c r="L320" s="117">
        <v>227.21</v>
      </c>
      <c r="M320" s="117">
        <v>469.62016673725373</v>
      </c>
      <c r="N320" s="87">
        <v>6746550</v>
      </c>
      <c r="O320" s="87">
        <v>958415000</v>
      </c>
      <c r="P320" s="87">
        <v>257813635</v>
      </c>
      <c r="Q320" s="87">
        <v>700601365</v>
      </c>
      <c r="R320" s="87">
        <f t="shared" si="8"/>
        <v>6746545.9833189119</v>
      </c>
      <c r="S320" s="87">
        <v>958415000</v>
      </c>
      <c r="T320" s="87">
        <f t="shared" si="9"/>
        <v>13944430.480994573</v>
      </c>
      <c r="U320" s="158"/>
      <c r="V320" s="115" t="s">
        <v>1257</v>
      </c>
      <c r="W320" s="115" t="s">
        <v>1257</v>
      </c>
      <c r="X320" s="115" t="s">
        <v>772</v>
      </c>
    </row>
    <row r="321" spans="1:24">
      <c r="A321" s="157"/>
      <c r="B321" s="85">
        <v>31</v>
      </c>
      <c r="C321" s="82">
        <v>1</v>
      </c>
      <c r="D321" s="157">
        <v>34</v>
      </c>
      <c r="E321" s="157"/>
      <c r="F321" s="155" t="s">
        <v>3479</v>
      </c>
      <c r="G321" s="83" t="s">
        <v>3378</v>
      </c>
      <c r="H321" s="86">
        <v>33.363061276812793</v>
      </c>
      <c r="I321" s="86">
        <v>55.950653850475497</v>
      </c>
      <c r="J321" s="86">
        <v>45.916881557618247</v>
      </c>
      <c r="K321" s="86"/>
      <c r="L321" s="117">
        <v>95.48</v>
      </c>
      <c r="M321" s="117">
        <v>197.34753540809373</v>
      </c>
      <c r="N321" s="87">
        <v>6746550</v>
      </c>
      <c r="O321" s="87">
        <v>402685000</v>
      </c>
      <c r="P321" s="87">
        <v>108322265.00000001</v>
      </c>
      <c r="Q321" s="87">
        <v>294362735</v>
      </c>
      <c r="R321" s="87">
        <f t="shared" si="8"/>
        <v>6745410.2220829278</v>
      </c>
      <c r="S321" s="87">
        <v>402685000</v>
      </c>
      <c r="T321" s="87">
        <f t="shared" si="9"/>
        <v>13942082.977006998</v>
      </c>
      <c r="U321" s="158"/>
      <c r="V321" s="115" t="s">
        <v>1257</v>
      </c>
      <c r="W321" s="115" t="s">
        <v>1257</v>
      </c>
      <c r="X321" s="115" t="s">
        <v>772</v>
      </c>
    </row>
    <row r="322" spans="1:24">
      <c r="A322" s="157"/>
      <c r="B322" s="85">
        <v>31</v>
      </c>
      <c r="C322" s="82">
        <v>1</v>
      </c>
      <c r="D322" s="157">
        <v>34</v>
      </c>
      <c r="E322" s="157"/>
      <c r="F322" s="155" t="s">
        <v>3480</v>
      </c>
      <c r="G322" s="83" t="s">
        <v>3378</v>
      </c>
      <c r="H322" s="86">
        <v>33.363061276812793</v>
      </c>
      <c r="I322" s="86">
        <v>55.950653850475497</v>
      </c>
      <c r="J322" s="86">
        <v>45.916881557618247</v>
      </c>
      <c r="K322" s="86"/>
      <c r="L322" s="117">
        <v>95.48</v>
      </c>
      <c r="M322" s="117">
        <v>197.34753540809373</v>
      </c>
      <c r="N322" s="87">
        <v>6746550</v>
      </c>
      <c r="O322" s="87">
        <v>402685000</v>
      </c>
      <c r="P322" s="87">
        <v>108322265.00000001</v>
      </c>
      <c r="Q322" s="87">
        <v>294362735</v>
      </c>
      <c r="R322" s="87">
        <f t="shared" si="8"/>
        <v>6745410.2220829278</v>
      </c>
      <c r="S322" s="87">
        <v>402685000</v>
      </c>
      <c r="T322" s="87">
        <f t="shared" si="9"/>
        <v>13942082.977006998</v>
      </c>
      <c r="U322" s="158"/>
      <c r="V322" s="115" t="s">
        <v>1257</v>
      </c>
      <c r="W322" s="115" t="s">
        <v>1257</v>
      </c>
      <c r="X322" s="115" t="s">
        <v>772</v>
      </c>
    </row>
    <row r="323" spans="1:24">
      <c r="A323" s="157"/>
      <c r="B323" s="85">
        <v>31</v>
      </c>
      <c r="C323" s="82">
        <v>1</v>
      </c>
      <c r="D323" s="157">
        <v>34</v>
      </c>
      <c r="E323" s="157"/>
      <c r="F323" s="155" t="s">
        <v>3481</v>
      </c>
      <c r="G323" s="83" t="s">
        <v>3378</v>
      </c>
      <c r="H323" s="86">
        <v>33.363061276812793</v>
      </c>
      <c r="I323" s="86">
        <v>55.950653850475497</v>
      </c>
      <c r="J323" s="86">
        <v>45.916881557618247</v>
      </c>
      <c r="K323" s="86"/>
      <c r="L323" s="117">
        <v>95.48</v>
      </c>
      <c r="M323" s="117">
        <v>197.34753540809373</v>
      </c>
      <c r="N323" s="87">
        <v>6746550</v>
      </c>
      <c r="O323" s="87">
        <v>402685000</v>
      </c>
      <c r="P323" s="87">
        <v>108322265.00000001</v>
      </c>
      <c r="Q323" s="87">
        <v>294362735</v>
      </c>
      <c r="R323" s="87">
        <f t="shared" ref="R323:R386" si="10">S323/(M323*0.3025)</f>
        <v>6745410.2220829278</v>
      </c>
      <c r="S323" s="87">
        <v>402685000</v>
      </c>
      <c r="T323" s="87">
        <f t="shared" ref="T323:T386" si="11">S323/(L323*0.3025)</f>
        <v>13942082.977006998</v>
      </c>
      <c r="U323" s="158"/>
      <c r="V323" s="115" t="s">
        <v>1257</v>
      </c>
      <c r="W323" s="115" t="s">
        <v>1257</v>
      </c>
      <c r="X323" s="115" t="s">
        <v>772</v>
      </c>
    </row>
    <row r="324" spans="1:24">
      <c r="A324" s="157"/>
      <c r="B324" s="85">
        <v>31</v>
      </c>
      <c r="C324" s="82">
        <v>1</v>
      </c>
      <c r="D324" s="157">
        <v>34</v>
      </c>
      <c r="E324" s="157"/>
      <c r="F324" s="155" t="s">
        <v>3482</v>
      </c>
      <c r="G324" s="83" t="s">
        <v>3378</v>
      </c>
      <c r="H324" s="86">
        <v>46.543357374020346</v>
      </c>
      <c r="I324" s="86">
        <v>78.054326486000591</v>
      </c>
      <c r="J324" s="86">
        <v>64.056646663958432</v>
      </c>
      <c r="K324" s="86"/>
      <c r="L324" s="117">
        <v>133.19999999999999</v>
      </c>
      <c r="M324" s="117">
        <v>275.31097314995901</v>
      </c>
      <c r="N324" s="87">
        <v>6746550</v>
      </c>
      <c r="O324" s="87">
        <v>561863000</v>
      </c>
      <c r="P324" s="87">
        <v>151141147</v>
      </c>
      <c r="Q324" s="87">
        <v>410721853</v>
      </c>
      <c r="R324" s="87">
        <f t="shared" si="10"/>
        <v>6746546.7353374707</v>
      </c>
      <c r="S324" s="87">
        <v>561863000</v>
      </c>
      <c r="T324" s="87">
        <f t="shared" si="11"/>
        <v>13944432.035341129</v>
      </c>
      <c r="U324" s="158"/>
      <c r="V324" s="115" t="s">
        <v>1257</v>
      </c>
      <c r="W324" s="115" t="s">
        <v>1257</v>
      </c>
      <c r="X324" s="115" t="s">
        <v>772</v>
      </c>
    </row>
    <row r="325" spans="1:24">
      <c r="A325" s="157"/>
      <c r="B325" s="85">
        <v>31</v>
      </c>
      <c r="C325" s="82">
        <v>1</v>
      </c>
      <c r="D325" s="157">
        <v>34</v>
      </c>
      <c r="E325" s="157"/>
      <c r="F325" s="155" t="s">
        <v>3483</v>
      </c>
      <c r="G325" s="83" t="s">
        <v>3378</v>
      </c>
      <c r="H325" s="86">
        <v>74.923623784815646</v>
      </c>
      <c r="I325" s="86">
        <v>125.64871385231416</v>
      </c>
      <c r="J325" s="86">
        <v>103.11581214478953</v>
      </c>
      <c r="K325" s="86"/>
      <c r="L325" s="117">
        <v>214.42</v>
      </c>
      <c r="M325" s="117">
        <v>443.18452599710372</v>
      </c>
      <c r="N325" s="87">
        <v>6746550</v>
      </c>
      <c r="O325" s="87">
        <v>904464000</v>
      </c>
      <c r="P325" s="87">
        <v>243300816.00000003</v>
      </c>
      <c r="Q325" s="87">
        <v>661163184</v>
      </c>
      <c r="R325" s="87">
        <f t="shared" si="10"/>
        <v>6746543.3943945421</v>
      </c>
      <c r="S325" s="87">
        <v>904464000</v>
      </c>
      <c r="T325" s="87">
        <f t="shared" si="11"/>
        <v>13944425.129948869</v>
      </c>
      <c r="U325" s="158"/>
      <c r="V325" s="115" t="s">
        <v>1257</v>
      </c>
      <c r="W325" s="115" t="s">
        <v>1257</v>
      </c>
      <c r="X325" s="115" t="s">
        <v>772</v>
      </c>
    </row>
    <row r="326" spans="1:24">
      <c r="A326" s="157"/>
      <c r="B326" s="85">
        <v>31</v>
      </c>
      <c r="C326" s="82">
        <v>1</v>
      </c>
      <c r="D326" s="157">
        <v>34</v>
      </c>
      <c r="E326" s="157"/>
      <c r="F326" s="155" t="s">
        <v>3484</v>
      </c>
      <c r="G326" s="83" t="s">
        <v>3378</v>
      </c>
      <c r="H326" s="86">
        <v>72.222571588860859</v>
      </c>
      <c r="I326" s="86">
        <v>121.11898454498093</v>
      </c>
      <c r="J326" s="86">
        <v>99.398410652954723</v>
      </c>
      <c r="K326" s="86"/>
      <c r="L326" s="117">
        <v>206.69</v>
      </c>
      <c r="M326" s="117">
        <v>427.20739519793563</v>
      </c>
      <c r="N326" s="87">
        <v>6746550</v>
      </c>
      <c r="O326" s="87">
        <v>871858000</v>
      </c>
      <c r="P326" s="87">
        <v>234529802.00000003</v>
      </c>
      <c r="Q326" s="87">
        <v>637328198</v>
      </c>
      <c r="R326" s="87">
        <f t="shared" si="10"/>
        <v>6746548.0209587393</v>
      </c>
      <c r="S326" s="87">
        <v>871858000</v>
      </c>
      <c r="T326" s="87">
        <f t="shared" si="11"/>
        <v>13944434.692590693</v>
      </c>
      <c r="U326" s="158"/>
      <c r="V326" s="115" t="s">
        <v>1257</v>
      </c>
      <c r="W326" s="115" t="s">
        <v>1257</v>
      </c>
      <c r="X326" s="115" t="s">
        <v>772</v>
      </c>
    </row>
    <row r="327" spans="1:24">
      <c r="A327" s="157"/>
      <c r="B327" s="85">
        <v>31</v>
      </c>
      <c r="C327" s="82">
        <v>1</v>
      </c>
      <c r="D327" s="157">
        <v>34</v>
      </c>
      <c r="E327" s="157"/>
      <c r="F327" s="155" t="s">
        <v>3485</v>
      </c>
      <c r="G327" s="83" t="s">
        <v>3378</v>
      </c>
      <c r="H327" s="86">
        <v>33.363061276812793</v>
      </c>
      <c r="I327" s="86">
        <v>55.950653850475497</v>
      </c>
      <c r="J327" s="86">
        <v>45.916881557618247</v>
      </c>
      <c r="K327" s="86"/>
      <c r="L327" s="117">
        <v>95.48</v>
      </c>
      <c r="M327" s="117">
        <v>197.34753540809373</v>
      </c>
      <c r="N327" s="87">
        <v>6746550</v>
      </c>
      <c r="O327" s="87">
        <v>402685000</v>
      </c>
      <c r="P327" s="87">
        <v>108322265.00000001</v>
      </c>
      <c r="Q327" s="87">
        <v>294362735</v>
      </c>
      <c r="R327" s="87">
        <f t="shared" si="10"/>
        <v>6745410.2220829278</v>
      </c>
      <c r="S327" s="87">
        <v>402685000</v>
      </c>
      <c r="T327" s="87">
        <f t="shared" si="11"/>
        <v>13942082.977006998</v>
      </c>
      <c r="U327" s="158"/>
      <c r="V327" s="115" t="s">
        <v>1257</v>
      </c>
      <c r="W327" s="115" t="s">
        <v>1257</v>
      </c>
      <c r="X327" s="115" t="s">
        <v>772</v>
      </c>
    </row>
    <row r="328" spans="1:24">
      <c r="A328" s="157"/>
      <c r="B328" s="85">
        <v>31</v>
      </c>
      <c r="C328" s="82">
        <v>1</v>
      </c>
      <c r="D328" s="157">
        <v>34</v>
      </c>
      <c r="E328" s="157"/>
      <c r="F328" s="155" t="s">
        <v>3486</v>
      </c>
      <c r="G328" s="83" t="s">
        <v>3378</v>
      </c>
      <c r="H328" s="86">
        <v>33.363061276812793</v>
      </c>
      <c r="I328" s="86">
        <v>55.950653850475497</v>
      </c>
      <c r="J328" s="86">
        <v>45.916881557618247</v>
      </c>
      <c r="K328" s="86"/>
      <c r="L328" s="117">
        <v>95.48</v>
      </c>
      <c r="M328" s="117">
        <v>197.34753540809373</v>
      </c>
      <c r="N328" s="87">
        <v>6746550</v>
      </c>
      <c r="O328" s="87">
        <v>402685000</v>
      </c>
      <c r="P328" s="87">
        <v>108322265.00000001</v>
      </c>
      <c r="Q328" s="87">
        <v>294362735</v>
      </c>
      <c r="R328" s="87">
        <f t="shared" si="10"/>
        <v>6745410.2220829278</v>
      </c>
      <c r="S328" s="87">
        <v>402685000</v>
      </c>
      <c r="T328" s="87">
        <f t="shared" si="11"/>
        <v>13942082.977006998</v>
      </c>
      <c r="U328" s="158"/>
      <c r="V328" s="115" t="s">
        <v>1257</v>
      </c>
      <c r="W328" s="115" t="s">
        <v>1257</v>
      </c>
      <c r="X328" s="115" t="s">
        <v>772</v>
      </c>
    </row>
    <row r="329" spans="1:24">
      <c r="A329" s="157"/>
      <c r="B329" s="85">
        <v>31</v>
      </c>
      <c r="C329" s="82">
        <v>1</v>
      </c>
      <c r="D329" s="157">
        <v>34</v>
      </c>
      <c r="E329" s="157"/>
      <c r="F329" s="155" t="s">
        <v>3487</v>
      </c>
      <c r="G329" s="83" t="s">
        <v>3378</v>
      </c>
      <c r="H329" s="86">
        <v>33.363061276812793</v>
      </c>
      <c r="I329" s="86">
        <v>55.950653850475497</v>
      </c>
      <c r="J329" s="86">
        <v>45.916881557618247</v>
      </c>
      <c r="K329" s="86"/>
      <c r="L329" s="117">
        <v>95.48</v>
      </c>
      <c r="M329" s="117">
        <v>197.34753540809373</v>
      </c>
      <c r="N329" s="87">
        <v>6746550</v>
      </c>
      <c r="O329" s="87">
        <v>402685000</v>
      </c>
      <c r="P329" s="87">
        <v>108322265.00000001</v>
      </c>
      <c r="Q329" s="87">
        <v>294362735</v>
      </c>
      <c r="R329" s="87">
        <f t="shared" si="10"/>
        <v>6745410.2220829278</v>
      </c>
      <c r="S329" s="87">
        <v>402685000</v>
      </c>
      <c r="T329" s="87">
        <f t="shared" si="11"/>
        <v>13942082.977006998</v>
      </c>
      <c r="U329" s="158"/>
      <c r="V329" s="115" t="s">
        <v>1257</v>
      </c>
      <c r="W329" s="115" t="s">
        <v>1257</v>
      </c>
      <c r="X329" s="115" t="s">
        <v>772</v>
      </c>
    </row>
    <row r="330" spans="1:24">
      <c r="A330" s="157"/>
      <c r="B330" s="85">
        <v>31</v>
      </c>
      <c r="C330" s="82">
        <v>1</v>
      </c>
      <c r="D330" s="157">
        <v>34</v>
      </c>
      <c r="E330" s="157"/>
      <c r="F330" s="155" t="s">
        <v>3488</v>
      </c>
      <c r="G330" s="83" t="s">
        <v>3378</v>
      </c>
      <c r="H330" s="86">
        <v>51.372405413877424</v>
      </c>
      <c r="I330" s="86">
        <v>86.152755855644202</v>
      </c>
      <c r="J330" s="86">
        <v>70.702764208221993</v>
      </c>
      <c r="K330" s="86"/>
      <c r="L330" s="117">
        <v>147.02000000000001</v>
      </c>
      <c r="M330" s="117">
        <v>303.87552006386625</v>
      </c>
      <c r="N330" s="87">
        <v>6746550</v>
      </c>
      <c r="O330" s="87">
        <v>620158000</v>
      </c>
      <c r="P330" s="87">
        <v>166822502</v>
      </c>
      <c r="Q330" s="87">
        <v>453335497.99999994</v>
      </c>
      <c r="R330" s="87">
        <f t="shared" si="10"/>
        <v>6746542.4344751909</v>
      </c>
      <c r="S330" s="87">
        <v>620158000</v>
      </c>
      <c r="T330" s="87">
        <f t="shared" si="11"/>
        <v>13944423.145892333</v>
      </c>
      <c r="U330" s="158"/>
      <c r="V330" s="115" t="s">
        <v>1257</v>
      </c>
      <c r="W330" s="115" t="s">
        <v>1257</v>
      </c>
      <c r="X330" s="115" t="s">
        <v>772</v>
      </c>
    </row>
    <row r="331" spans="1:24">
      <c r="A331" s="157"/>
      <c r="B331" s="85">
        <v>31</v>
      </c>
      <c r="C331" s="82">
        <v>1</v>
      </c>
      <c r="D331" s="157">
        <v>34</v>
      </c>
      <c r="E331" s="157"/>
      <c r="F331" s="155" t="s">
        <v>3489</v>
      </c>
      <c r="G331" s="83" t="s">
        <v>3378</v>
      </c>
      <c r="H331" s="86">
        <v>51.554106208430653</v>
      </c>
      <c r="I331" s="86">
        <v>86.457472445529476</v>
      </c>
      <c r="J331" s="86">
        <v>70.952835201204408</v>
      </c>
      <c r="K331" s="86"/>
      <c r="L331" s="117">
        <v>147.54</v>
      </c>
      <c r="M331" s="117">
        <v>304.9503076467339</v>
      </c>
      <c r="N331" s="87">
        <v>6746550</v>
      </c>
      <c r="O331" s="87">
        <v>622352000</v>
      </c>
      <c r="P331" s="87">
        <v>167412688.00000003</v>
      </c>
      <c r="Q331" s="87">
        <v>454939312</v>
      </c>
      <c r="R331" s="87">
        <f t="shared" si="10"/>
        <v>6746548.3125677025</v>
      </c>
      <c r="S331" s="87">
        <v>622352000</v>
      </c>
      <c r="T331" s="87">
        <f t="shared" si="11"/>
        <v>13944435.29531703</v>
      </c>
      <c r="U331" s="158"/>
      <c r="V331" s="115" t="s">
        <v>1257</v>
      </c>
      <c r="W331" s="115" t="s">
        <v>1257</v>
      </c>
      <c r="X331" s="115" t="s">
        <v>772</v>
      </c>
    </row>
    <row r="332" spans="1:24">
      <c r="A332" s="157"/>
      <c r="B332" s="85">
        <v>31</v>
      </c>
      <c r="C332" s="82">
        <v>1</v>
      </c>
      <c r="D332" s="157">
        <v>35</v>
      </c>
      <c r="E332" s="157"/>
      <c r="F332" s="155" t="s">
        <v>3490</v>
      </c>
      <c r="G332" s="83" t="s">
        <v>3378</v>
      </c>
      <c r="H332" s="86">
        <v>70.153977927793292</v>
      </c>
      <c r="I332" s="86">
        <v>117.64990336782536</v>
      </c>
      <c r="J332" s="86">
        <v>96.551448579001004</v>
      </c>
      <c r="K332" s="86"/>
      <c r="L332" s="117">
        <v>200.77</v>
      </c>
      <c r="M332" s="117">
        <v>414.97135194682642</v>
      </c>
      <c r="N332" s="87">
        <v>6786550</v>
      </c>
      <c r="O332" s="87">
        <v>851907000</v>
      </c>
      <c r="P332" s="87">
        <v>229162983</v>
      </c>
      <c r="Q332" s="87">
        <v>622744017</v>
      </c>
      <c r="R332" s="87">
        <f t="shared" si="10"/>
        <v>6786544.35876376</v>
      </c>
      <c r="S332" s="87">
        <v>851907000</v>
      </c>
      <c r="T332" s="87">
        <f t="shared" si="11"/>
        <v>14027103.091115734</v>
      </c>
      <c r="U332" s="158"/>
      <c r="V332" s="115" t="s">
        <v>1257</v>
      </c>
      <c r="W332" s="115" t="s">
        <v>1257</v>
      </c>
      <c r="X332" s="115" t="s">
        <v>772</v>
      </c>
    </row>
    <row r="333" spans="1:24">
      <c r="A333" s="157"/>
      <c r="B333" s="85">
        <v>31</v>
      </c>
      <c r="C333" s="82">
        <v>1</v>
      </c>
      <c r="D333" s="157">
        <v>35</v>
      </c>
      <c r="E333" s="157"/>
      <c r="F333" s="155" t="s">
        <v>3491</v>
      </c>
      <c r="G333" s="83" t="s">
        <v>3378</v>
      </c>
      <c r="H333" s="86">
        <v>31.69980015744089</v>
      </c>
      <c r="I333" s="86">
        <v>53.16132506614094</v>
      </c>
      <c r="J333" s="86">
        <v>43.627770160317638</v>
      </c>
      <c r="K333" s="86"/>
      <c r="L333" s="117">
        <v>90.72</v>
      </c>
      <c r="M333" s="117">
        <v>187.50909522645858</v>
      </c>
      <c r="N333" s="87">
        <v>6786550</v>
      </c>
      <c r="O333" s="87">
        <v>384943000</v>
      </c>
      <c r="P333" s="87">
        <v>103549667</v>
      </c>
      <c r="Q333" s="87">
        <v>281393333</v>
      </c>
      <c r="R333" s="87">
        <f t="shared" si="10"/>
        <v>6786544.62834635</v>
      </c>
      <c r="S333" s="87">
        <v>384943000</v>
      </c>
      <c r="T333" s="87">
        <f t="shared" si="11"/>
        <v>14027103.648315771</v>
      </c>
      <c r="U333" s="158"/>
      <c r="V333" s="115" t="s">
        <v>1257</v>
      </c>
      <c r="W333" s="115" t="s">
        <v>1257</v>
      </c>
      <c r="X333" s="115" t="s">
        <v>772</v>
      </c>
    </row>
    <row r="334" spans="1:24">
      <c r="A334" s="157"/>
      <c r="B334" s="85">
        <v>31</v>
      </c>
      <c r="C334" s="82">
        <v>1</v>
      </c>
      <c r="D334" s="157">
        <v>35</v>
      </c>
      <c r="E334" s="157"/>
      <c r="F334" s="155" t="s">
        <v>3492</v>
      </c>
      <c r="G334" s="83" t="s">
        <v>3378</v>
      </c>
      <c r="H334" s="86">
        <v>31.69980015744089</v>
      </c>
      <c r="I334" s="86">
        <v>53.16132506614094</v>
      </c>
      <c r="J334" s="86">
        <v>43.627770160317638</v>
      </c>
      <c r="K334" s="86"/>
      <c r="L334" s="117">
        <v>90.72</v>
      </c>
      <c r="M334" s="117">
        <v>187.50909522645858</v>
      </c>
      <c r="N334" s="87">
        <v>6786550</v>
      </c>
      <c r="O334" s="87">
        <v>384943000</v>
      </c>
      <c r="P334" s="87">
        <v>103549667</v>
      </c>
      <c r="Q334" s="87">
        <v>281393333</v>
      </c>
      <c r="R334" s="87">
        <f t="shared" si="10"/>
        <v>6786544.62834635</v>
      </c>
      <c r="S334" s="87">
        <v>384943000</v>
      </c>
      <c r="T334" s="87">
        <f t="shared" si="11"/>
        <v>14027103.648315771</v>
      </c>
      <c r="U334" s="158"/>
      <c r="V334" s="115" t="s">
        <v>1257</v>
      </c>
      <c r="W334" s="115" t="s">
        <v>1257</v>
      </c>
      <c r="X334" s="115" t="s">
        <v>772</v>
      </c>
    </row>
    <row r="335" spans="1:24">
      <c r="A335" s="157"/>
      <c r="B335" s="85">
        <v>31</v>
      </c>
      <c r="C335" s="82">
        <v>1</v>
      </c>
      <c r="D335" s="157">
        <v>35</v>
      </c>
      <c r="E335" s="157"/>
      <c r="F335" s="155" t="s">
        <v>3493</v>
      </c>
      <c r="G335" s="83" t="s">
        <v>3378</v>
      </c>
      <c r="H335" s="86">
        <v>160.09936547769254</v>
      </c>
      <c r="I335" s="86">
        <v>268.49047529546357</v>
      </c>
      <c r="J335" s="86">
        <v>220.34139916285642</v>
      </c>
      <c r="K335" s="86"/>
      <c r="L335" s="117">
        <v>458.18</v>
      </c>
      <c r="M335" s="117">
        <v>947.01187445831999</v>
      </c>
      <c r="N335" s="87">
        <v>6786550</v>
      </c>
      <c r="O335" s="87">
        <v>1944150000</v>
      </c>
      <c r="P335" s="87">
        <v>522976350.00000006</v>
      </c>
      <c r="Q335" s="87">
        <v>1421173650</v>
      </c>
      <c r="R335" s="87">
        <f t="shared" si="10"/>
        <v>6786548.640096481</v>
      </c>
      <c r="S335" s="87">
        <v>1944150000</v>
      </c>
      <c r="T335" s="87">
        <f t="shared" si="11"/>
        <v>14027111.940198898</v>
      </c>
      <c r="U335" s="158"/>
      <c r="V335" s="115" t="s">
        <v>1257</v>
      </c>
      <c r="W335" s="115" t="s">
        <v>1257</v>
      </c>
      <c r="X335" s="115" t="s">
        <v>772</v>
      </c>
    </row>
    <row r="336" spans="1:24">
      <c r="A336" s="157"/>
      <c r="B336" s="85">
        <v>31</v>
      </c>
      <c r="C336" s="82">
        <v>1</v>
      </c>
      <c r="D336" s="157">
        <v>35</v>
      </c>
      <c r="E336" s="157"/>
      <c r="F336" s="155" t="s">
        <v>3494</v>
      </c>
      <c r="G336" s="83" t="s">
        <v>3378</v>
      </c>
      <c r="H336" s="86">
        <v>72.222571588860859</v>
      </c>
      <c r="I336" s="86">
        <v>121.11898454498093</v>
      </c>
      <c r="J336" s="86">
        <v>99.398410652954723</v>
      </c>
      <c r="K336" s="86"/>
      <c r="L336" s="117">
        <v>206.69</v>
      </c>
      <c r="M336" s="117">
        <v>427.20739519793563</v>
      </c>
      <c r="N336" s="87">
        <v>6786550</v>
      </c>
      <c r="O336" s="87">
        <v>877027000</v>
      </c>
      <c r="P336" s="87">
        <v>235920263</v>
      </c>
      <c r="Q336" s="87">
        <v>641106737</v>
      </c>
      <c r="R336" s="87">
        <f t="shared" si="10"/>
        <v>6786546.3999612099</v>
      </c>
      <c r="S336" s="87">
        <v>877027000</v>
      </c>
      <c r="T336" s="87">
        <f t="shared" si="11"/>
        <v>14027107.3100651</v>
      </c>
      <c r="U336" s="158"/>
      <c r="V336" s="115" t="s">
        <v>1257</v>
      </c>
      <c r="W336" s="115" t="s">
        <v>1257</v>
      </c>
      <c r="X336" s="115" t="s">
        <v>772</v>
      </c>
    </row>
    <row r="337" spans="1:24">
      <c r="A337" s="157"/>
      <c r="B337" s="85">
        <v>31</v>
      </c>
      <c r="C337" s="82">
        <v>1</v>
      </c>
      <c r="D337" s="157">
        <v>35</v>
      </c>
      <c r="E337" s="157"/>
      <c r="F337" s="155" t="s">
        <v>3495</v>
      </c>
      <c r="G337" s="83" t="s">
        <v>3378</v>
      </c>
      <c r="H337" s="86">
        <v>33.363061276812793</v>
      </c>
      <c r="I337" s="86">
        <v>55.950653850475497</v>
      </c>
      <c r="J337" s="86">
        <v>45.916881557618247</v>
      </c>
      <c r="K337" s="86"/>
      <c r="L337" s="117">
        <v>95.48</v>
      </c>
      <c r="M337" s="117">
        <v>197.34753540809373</v>
      </c>
      <c r="N337" s="87">
        <v>6786550</v>
      </c>
      <c r="O337" s="87">
        <v>405073000</v>
      </c>
      <c r="P337" s="87">
        <v>108964637</v>
      </c>
      <c r="Q337" s="87">
        <v>296108363</v>
      </c>
      <c r="R337" s="87">
        <f t="shared" si="10"/>
        <v>6785411.8104468705</v>
      </c>
      <c r="S337" s="87">
        <v>405073000</v>
      </c>
      <c r="T337" s="87">
        <f t="shared" si="11"/>
        <v>14024762.227908056</v>
      </c>
      <c r="U337" s="158"/>
      <c r="V337" s="115" t="s">
        <v>1257</v>
      </c>
      <c r="W337" s="115" t="s">
        <v>1257</v>
      </c>
      <c r="X337" s="115" t="s">
        <v>772</v>
      </c>
    </row>
    <row r="338" spans="1:24">
      <c r="A338" s="157"/>
      <c r="B338" s="85">
        <v>31</v>
      </c>
      <c r="C338" s="82">
        <v>1</v>
      </c>
      <c r="D338" s="157">
        <v>35</v>
      </c>
      <c r="E338" s="157"/>
      <c r="F338" s="155" t="s">
        <v>3496</v>
      </c>
      <c r="G338" s="83" t="s">
        <v>3378</v>
      </c>
      <c r="H338" s="86">
        <v>33.363061276812793</v>
      </c>
      <c r="I338" s="86">
        <v>55.950653850475497</v>
      </c>
      <c r="J338" s="86">
        <v>45.916881557618247</v>
      </c>
      <c r="K338" s="86"/>
      <c r="L338" s="117">
        <v>95.48</v>
      </c>
      <c r="M338" s="117">
        <v>197.34753540809373</v>
      </c>
      <c r="N338" s="87">
        <v>6786550</v>
      </c>
      <c r="O338" s="87">
        <v>405073000</v>
      </c>
      <c r="P338" s="87">
        <v>108964637</v>
      </c>
      <c r="Q338" s="87">
        <v>296108363</v>
      </c>
      <c r="R338" s="87">
        <f t="shared" si="10"/>
        <v>6785411.8104468705</v>
      </c>
      <c r="S338" s="87">
        <v>405073000</v>
      </c>
      <c r="T338" s="87">
        <f t="shared" si="11"/>
        <v>14024762.227908056</v>
      </c>
      <c r="U338" s="158"/>
      <c r="V338" s="115" t="s">
        <v>1257</v>
      </c>
      <c r="W338" s="115" t="s">
        <v>1257</v>
      </c>
      <c r="X338" s="115" t="s">
        <v>772</v>
      </c>
    </row>
    <row r="339" spans="1:24">
      <c r="A339" s="157"/>
      <c r="B339" s="85">
        <v>31</v>
      </c>
      <c r="C339" s="82">
        <v>1</v>
      </c>
      <c r="D339" s="157">
        <v>35</v>
      </c>
      <c r="E339" s="157"/>
      <c r="F339" s="155" t="s">
        <v>3497</v>
      </c>
      <c r="G339" s="83" t="s">
        <v>3378</v>
      </c>
      <c r="H339" s="86">
        <v>165.71461887859726</v>
      </c>
      <c r="I339" s="86">
        <v>277.90738990980316</v>
      </c>
      <c r="J339" s="86">
        <v>228.06955465752463</v>
      </c>
      <c r="K339" s="86"/>
      <c r="L339" s="117">
        <v>474.25</v>
      </c>
      <c r="M339" s="117">
        <v>980.22694456732779</v>
      </c>
      <c r="N339" s="87">
        <v>6786550</v>
      </c>
      <c r="O339" s="87">
        <v>2012338000</v>
      </c>
      <c r="P339" s="87">
        <v>541318922</v>
      </c>
      <c r="Q339" s="87">
        <v>1471019078</v>
      </c>
      <c r="R339" s="87">
        <f t="shared" si="10"/>
        <v>6786547.8108538818</v>
      </c>
      <c r="S339" s="87">
        <v>2012338000</v>
      </c>
      <c r="T339" s="87">
        <f t="shared" si="11"/>
        <v>14027110.226238037</v>
      </c>
      <c r="U339" s="158"/>
      <c r="V339" s="115" t="s">
        <v>1257</v>
      </c>
      <c r="W339" s="115" t="s">
        <v>1257</v>
      </c>
      <c r="X339" s="115" t="s">
        <v>772</v>
      </c>
    </row>
    <row r="340" spans="1:24">
      <c r="A340" s="157"/>
      <c r="B340" s="85">
        <v>31</v>
      </c>
      <c r="C340" s="82">
        <v>1</v>
      </c>
      <c r="D340" s="157">
        <v>36</v>
      </c>
      <c r="E340" s="157"/>
      <c r="F340" s="155" t="s">
        <v>3498</v>
      </c>
      <c r="G340" s="83" t="s">
        <v>3378</v>
      </c>
      <c r="H340" s="86">
        <v>70.153977927793292</v>
      </c>
      <c r="I340" s="86">
        <v>117.64990336782536</v>
      </c>
      <c r="J340" s="86">
        <v>96.551448579001004</v>
      </c>
      <c r="K340" s="86"/>
      <c r="L340" s="117">
        <v>200.77</v>
      </c>
      <c r="M340" s="117">
        <v>414.97135194682642</v>
      </c>
      <c r="N340" s="87">
        <v>6826550</v>
      </c>
      <c r="O340" s="87">
        <v>856928000</v>
      </c>
      <c r="P340" s="87">
        <v>230513632</v>
      </c>
      <c r="Q340" s="87">
        <v>626414368</v>
      </c>
      <c r="R340" s="87">
        <f t="shared" si="10"/>
        <v>6826543.1370639186</v>
      </c>
      <c r="S340" s="87">
        <v>856928000</v>
      </c>
      <c r="T340" s="87">
        <f t="shared" si="11"/>
        <v>14109776.53389821</v>
      </c>
      <c r="U340" s="158"/>
      <c r="V340" s="115" t="s">
        <v>1257</v>
      </c>
      <c r="W340" s="115" t="s">
        <v>1257</v>
      </c>
      <c r="X340" s="115" t="s">
        <v>772</v>
      </c>
    </row>
    <row r="341" spans="1:24">
      <c r="A341" s="157"/>
      <c r="B341" s="85">
        <v>31</v>
      </c>
      <c r="C341" s="82">
        <v>1</v>
      </c>
      <c r="D341" s="157">
        <v>36</v>
      </c>
      <c r="E341" s="157"/>
      <c r="F341" s="155" t="s">
        <v>3499</v>
      </c>
      <c r="G341" s="83" t="s">
        <v>3378</v>
      </c>
      <c r="H341" s="86">
        <v>31.69980015744089</v>
      </c>
      <c r="I341" s="86">
        <v>53.16132506614094</v>
      </c>
      <c r="J341" s="86">
        <v>43.627770160317638</v>
      </c>
      <c r="K341" s="86"/>
      <c r="L341" s="117">
        <v>90.72</v>
      </c>
      <c r="M341" s="117">
        <v>187.50909522645858</v>
      </c>
      <c r="N341" s="87">
        <v>6826550</v>
      </c>
      <c r="O341" s="87">
        <v>387212000</v>
      </c>
      <c r="P341" s="87">
        <v>104160028</v>
      </c>
      <c r="Q341" s="87">
        <v>283051972</v>
      </c>
      <c r="R341" s="87">
        <f t="shared" si="10"/>
        <v>6826547.0956251882</v>
      </c>
      <c r="S341" s="87">
        <v>387212000</v>
      </c>
      <c r="T341" s="87">
        <f t="shared" si="11"/>
        <v>14109784.715845322</v>
      </c>
      <c r="U341" s="158"/>
      <c r="V341" s="115" t="s">
        <v>1257</v>
      </c>
      <c r="W341" s="115" t="s">
        <v>1257</v>
      </c>
      <c r="X341" s="115" t="s">
        <v>772</v>
      </c>
    </row>
    <row r="342" spans="1:24">
      <c r="A342" s="157"/>
      <c r="B342" s="85">
        <v>31</v>
      </c>
      <c r="C342" s="82">
        <v>1</v>
      </c>
      <c r="D342" s="157">
        <v>36</v>
      </c>
      <c r="E342" s="157"/>
      <c r="F342" s="155" t="s">
        <v>3500</v>
      </c>
      <c r="G342" s="83" t="s">
        <v>3378</v>
      </c>
      <c r="H342" s="86">
        <v>31.69980015744089</v>
      </c>
      <c r="I342" s="86">
        <v>53.16132506614094</v>
      </c>
      <c r="J342" s="86">
        <v>43.627770160317638</v>
      </c>
      <c r="K342" s="86"/>
      <c r="L342" s="117">
        <v>90.72</v>
      </c>
      <c r="M342" s="117">
        <v>187.50909522645858</v>
      </c>
      <c r="N342" s="87">
        <v>6826550</v>
      </c>
      <c r="O342" s="87">
        <v>387212000</v>
      </c>
      <c r="P342" s="87">
        <v>104160028</v>
      </c>
      <c r="Q342" s="87">
        <v>283051972</v>
      </c>
      <c r="R342" s="87">
        <f t="shared" si="10"/>
        <v>6826547.0956251882</v>
      </c>
      <c r="S342" s="87">
        <v>387212000</v>
      </c>
      <c r="T342" s="87">
        <f t="shared" si="11"/>
        <v>14109784.715845322</v>
      </c>
      <c r="U342" s="158"/>
      <c r="V342" s="115" t="s">
        <v>1257</v>
      </c>
      <c r="W342" s="115" t="s">
        <v>1257</v>
      </c>
      <c r="X342" s="115" t="s">
        <v>772</v>
      </c>
    </row>
    <row r="343" spans="1:24">
      <c r="A343" s="157"/>
      <c r="B343" s="85">
        <v>31</v>
      </c>
      <c r="C343" s="82">
        <v>1</v>
      </c>
      <c r="D343" s="157">
        <v>36</v>
      </c>
      <c r="E343" s="157"/>
      <c r="F343" s="155" t="s">
        <v>3501</v>
      </c>
      <c r="G343" s="83" t="s">
        <v>3378</v>
      </c>
      <c r="H343" s="86">
        <v>31.69980015744089</v>
      </c>
      <c r="I343" s="86">
        <v>53.16132506614094</v>
      </c>
      <c r="J343" s="86">
        <v>43.627770160317638</v>
      </c>
      <c r="K343" s="86"/>
      <c r="L343" s="117">
        <v>90.72</v>
      </c>
      <c r="M343" s="117">
        <v>187.50909522645858</v>
      </c>
      <c r="N343" s="87">
        <v>6826550</v>
      </c>
      <c r="O343" s="87">
        <v>387212000</v>
      </c>
      <c r="P343" s="87">
        <v>104160028</v>
      </c>
      <c r="Q343" s="87">
        <v>283051972</v>
      </c>
      <c r="R343" s="87">
        <f t="shared" si="10"/>
        <v>6826547.0956251882</v>
      </c>
      <c r="S343" s="87">
        <v>387212000</v>
      </c>
      <c r="T343" s="87">
        <f t="shared" si="11"/>
        <v>14109784.715845322</v>
      </c>
      <c r="U343" s="158"/>
      <c r="V343" s="115" t="s">
        <v>1257</v>
      </c>
      <c r="W343" s="115" t="s">
        <v>1257</v>
      </c>
      <c r="X343" s="115" t="s">
        <v>772</v>
      </c>
    </row>
    <row r="344" spans="1:24">
      <c r="A344" s="157"/>
      <c r="B344" s="85">
        <v>31</v>
      </c>
      <c r="C344" s="82">
        <v>1</v>
      </c>
      <c r="D344" s="157">
        <v>36</v>
      </c>
      <c r="E344" s="157"/>
      <c r="F344" s="155" t="s">
        <v>3502</v>
      </c>
      <c r="G344" s="83" t="s">
        <v>3378</v>
      </c>
      <c r="H344" s="86">
        <v>46.421058762301833</v>
      </c>
      <c r="I344" s="86">
        <v>77.849228781270114</v>
      </c>
      <c r="J344" s="86">
        <v>63.888329649451038</v>
      </c>
      <c r="K344" s="86"/>
      <c r="L344" s="117">
        <v>132.85</v>
      </c>
      <c r="M344" s="117">
        <v>274.58755843072117</v>
      </c>
      <c r="N344" s="87">
        <v>6826550</v>
      </c>
      <c r="O344" s="87">
        <v>567031000</v>
      </c>
      <c r="P344" s="87">
        <v>152531339</v>
      </c>
      <c r="Q344" s="87">
        <v>414499660.99999994</v>
      </c>
      <c r="R344" s="87">
        <f t="shared" si="10"/>
        <v>6826538.8837747863</v>
      </c>
      <c r="S344" s="87">
        <v>567031000</v>
      </c>
      <c r="T344" s="87">
        <f t="shared" si="11"/>
        <v>14109767.742778316</v>
      </c>
      <c r="U344" s="158"/>
      <c r="V344" s="115" t="s">
        <v>1257</v>
      </c>
      <c r="W344" s="115" t="s">
        <v>1257</v>
      </c>
      <c r="X344" s="115" t="s">
        <v>772</v>
      </c>
    </row>
    <row r="345" spans="1:24">
      <c r="A345" s="157"/>
      <c r="B345" s="85">
        <v>31</v>
      </c>
      <c r="C345" s="82">
        <v>1</v>
      </c>
      <c r="D345" s="157">
        <v>36</v>
      </c>
      <c r="E345" s="157"/>
      <c r="F345" s="155" t="s">
        <v>3503</v>
      </c>
      <c r="G345" s="83" t="s">
        <v>3378</v>
      </c>
      <c r="H345" s="86">
        <v>74.923623784815646</v>
      </c>
      <c r="I345" s="86">
        <v>125.64871385231416</v>
      </c>
      <c r="J345" s="86">
        <v>103.11581214478953</v>
      </c>
      <c r="K345" s="86"/>
      <c r="L345" s="117">
        <v>214.42</v>
      </c>
      <c r="M345" s="117">
        <v>443.18452599710372</v>
      </c>
      <c r="N345" s="87">
        <v>6826550</v>
      </c>
      <c r="O345" s="87">
        <v>915189000</v>
      </c>
      <c r="P345" s="87">
        <v>246185841</v>
      </c>
      <c r="Q345" s="87">
        <v>669003159</v>
      </c>
      <c r="R345" s="87">
        <f t="shared" si="10"/>
        <v>6826542.9056021534</v>
      </c>
      <c r="S345" s="87">
        <v>915189000</v>
      </c>
      <c r="T345" s="87">
        <f t="shared" si="11"/>
        <v>14109776.055490075</v>
      </c>
      <c r="U345" s="158"/>
      <c r="V345" s="115" t="s">
        <v>1257</v>
      </c>
      <c r="W345" s="115" t="s">
        <v>1257</v>
      </c>
      <c r="X345" s="115" t="s">
        <v>772</v>
      </c>
    </row>
    <row r="346" spans="1:24">
      <c r="A346" s="157"/>
      <c r="B346" s="85">
        <v>31</v>
      </c>
      <c r="C346" s="82">
        <v>1</v>
      </c>
      <c r="D346" s="157">
        <v>36</v>
      </c>
      <c r="E346" s="157"/>
      <c r="F346" s="155" t="s">
        <v>3504</v>
      </c>
      <c r="G346" s="83" t="s">
        <v>3378</v>
      </c>
      <c r="H346" s="86">
        <v>72.222571588860859</v>
      </c>
      <c r="I346" s="86">
        <v>121.11898454498093</v>
      </c>
      <c r="J346" s="86">
        <v>99.398410652954723</v>
      </c>
      <c r="K346" s="86"/>
      <c r="L346" s="117">
        <v>206.69</v>
      </c>
      <c r="M346" s="117">
        <v>427.20739519793563</v>
      </c>
      <c r="N346" s="87">
        <v>6826550</v>
      </c>
      <c r="O346" s="87">
        <v>882196000</v>
      </c>
      <c r="P346" s="87">
        <v>237310724.00000003</v>
      </c>
      <c r="Q346" s="87">
        <v>644885276</v>
      </c>
      <c r="R346" s="87">
        <f t="shared" si="10"/>
        <v>6826544.7789636794</v>
      </c>
      <c r="S346" s="87">
        <v>882196000</v>
      </c>
      <c r="T346" s="87">
        <f t="shared" si="11"/>
        <v>14109779.927539507</v>
      </c>
      <c r="U346" s="158"/>
      <c r="V346" s="115" t="s">
        <v>1257</v>
      </c>
      <c r="W346" s="115" t="s">
        <v>1257</v>
      </c>
      <c r="X346" s="115" t="s">
        <v>772</v>
      </c>
    </row>
    <row r="347" spans="1:24">
      <c r="A347" s="157"/>
      <c r="B347" s="85">
        <v>31</v>
      </c>
      <c r="C347" s="82">
        <v>1</v>
      </c>
      <c r="D347" s="157">
        <v>36</v>
      </c>
      <c r="E347" s="157"/>
      <c r="F347" s="155" t="s">
        <v>3505</v>
      </c>
      <c r="G347" s="83" t="s">
        <v>3378</v>
      </c>
      <c r="H347" s="86">
        <v>33.363061276812793</v>
      </c>
      <c r="I347" s="86">
        <v>55.950653850475497</v>
      </c>
      <c r="J347" s="86">
        <v>45.916881557618247</v>
      </c>
      <c r="K347" s="86"/>
      <c r="L347" s="117">
        <v>95.48</v>
      </c>
      <c r="M347" s="117">
        <v>197.34753540809373</v>
      </c>
      <c r="N347" s="87">
        <v>6826550</v>
      </c>
      <c r="O347" s="87">
        <v>407460000</v>
      </c>
      <c r="P347" s="87">
        <v>109606740</v>
      </c>
      <c r="Q347" s="87">
        <v>297853260</v>
      </c>
      <c r="R347" s="87">
        <f t="shared" si="10"/>
        <v>6825396.6477269074</v>
      </c>
      <c r="S347" s="87">
        <v>407460000</v>
      </c>
      <c r="T347" s="87">
        <f t="shared" si="11"/>
        <v>14107406.85600723</v>
      </c>
      <c r="U347" s="158"/>
      <c r="V347" s="115" t="s">
        <v>1257</v>
      </c>
      <c r="W347" s="115" t="s">
        <v>1257</v>
      </c>
      <c r="X347" s="115" t="s">
        <v>772</v>
      </c>
    </row>
    <row r="348" spans="1:24">
      <c r="A348" s="157"/>
      <c r="B348" s="85">
        <v>31</v>
      </c>
      <c r="C348" s="82">
        <v>1</v>
      </c>
      <c r="D348" s="157">
        <v>36</v>
      </c>
      <c r="E348" s="157"/>
      <c r="F348" s="155" t="s">
        <v>3506</v>
      </c>
      <c r="G348" s="83" t="s">
        <v>3378</v>
      </c>
      <c r="H348" s="86">
        <v>33.363061276812793</v>
      </c>
      <c r="I348" s="86">
        <v>55.950653850475497</v>
      </c>
      <c r="J348" s="86">
        <v>45.916881557618247</v>
      </c>
      <c r="K348" s="86"/>
      <c r="L348" s="117">
        <v>95.48</v>
      </c>
      <c r="M348" s="117">
        <v>197.34753540809373</v>
      </c>
      <c r="N348" s="87">
        <v>6826550</v>
      </c>
      <c r="O348" s="87">
        <v>407460000</v>
      </c>
      <c r="P348" s="87">
        <v>109606740</v>
      </c>
      <c r="Q348" s="87">
        <v>297853260</v>
      </c>
      <c r="R348" s="87">
        <f t="shared" si="10"/>
        <v>6825396.6477269074</v>
      </c>
      <c r="S348" s="87">
        <v>407460000</v>
      </c>
      <c r="T348" s="87">
        <f t="shared" si="11"/>
        <v>14107406.85600723</v>
      </c>
      <c r="U348" s="158"/>
      <c r="V348" s="115" t="s">
        <v>1257</v>
      </c>
      <c r="W348" s="115" t="s">
        <v>1257</v>
      </c>
      <c r="X348" s="115" t="s">
        <v>772</v>
      </c>
    </row>
    <row r="349" spans="1:24">
      <c r="A349" s="157"/>
      <c r="B349" s="85">
        <v>31</v>
      </c>
      <c r="C349" s="82">
        <v>1</v>
      </c>
      <c r="D349" s="157">
        <v>36</v>
      </c>
      <c r="E349" s="157"/>
      <c r="F349" s="155" t="s">
        <v>3507</v>
      </c>
      <c r="G349" s="83" t="s">
        <v>3378</v>
      </c>
      <c r="H349" s="86">
        <v>33.363061276812793</v>
      </c>
      <c r="I349" s="86">
        <v>55.950653850475497</v>
      </c>
      <c r="J349" s="86">
        <v>45.916881557618247</v>
      </c>
      <c r="K349" s="86"/>
      <c r="L349" s="117">
        <v>95.48</v>
      </c>
      <c r="M349" s="117">
        <v>197.34753540809373</v>
      </c>
      <c r="N349" s="87">
        <v>6826550</v>
      </c>
      <c r="O349" s="87">
        <v>407460000</v>
      </c>
      <c r="P349" s="87">
        <v>109606740</v>
      </c>
      <c r="Q349" s="87">
        <v>297853260</v>
      </c>
      <c r="R349" s="87">
        <f t="shared" si="10"/>
        <v>6825396.6477269074</v>
      </c>
      <c r="S349" s="87">
        <v>407460000</v>
      </c>
      <c r="T349" s="87">
        <f t="shared" si="11"/>
        <v>14107406.85600723</v>
      </c>
      <c r="U349" s="158"/>
      <c r="V349" s="115" t="s">
        <v>1257</v>
      </c>
      <c r="W349" s="115" t="s">
        <v>1257</v>
      </c>
      <c r="X349" s="115" t="s">
        <v>772</v>
      </c>
    </row>
    <row r="350" spans="1:24">
      <c r="A350" s="157"/>
      <c r="B350" s="85">
        <v>31</v>
      </c>
      <c r="C350" s="82">
        <v>1</v>
      </c>
      <c r="D350" s="157">
        <v>36</v>
      </c>
      <c r="E350" s="157"/>
      <c r="F350" s="155" t="s">
        <v>3508</v>
      </c>
      <c r="G350" s="83" t="s">
        <v>3378</v>
      </c>
      <c r="H350" s="86">
        <v>51.372405413877424</v>
      </c>
      <c r="I350" s="86">
        <v>86.152755855644202</v>
      </c>
      <c r="J350" s="86">
        <v>70.702764208221993</v>
      </c>
      <c r="K350" s="86"/>
      <c r="L350" s="117">
        <v>147.02000000000001</v>
      </c>
      <c r="M350" s="117">
        <v>303.87552006386625</v>
      </c>
      <c r="N350" s="87">
        <v>6826550</v>
      </c>
      <c r="O350" s="87">
        <v>627512000</v>
      </c>
      <c r="P350" s="87">
        <v>168800728</v>
      </c>
      <c r="Q350" s="87">
        <v>458711272</v>
      </c>
      <c r="R350" s="87">
        <f t="shared" si="10"/>
        <v>6826544.7452784553</v>
      </c>
      <c r="S350" s="87">
        <v>627512000</v>
      </c>
      <c r="T350" s="87">
        <f t="shared" si="11"/>
        <v>14109779.857915547</v>
      </c>
      <c r="U350" s="158"/>
      <c r="V350" s="115" t="s">
        <v>1257</v>
      </c>
      <c r="W350" s="115" t="s">
        <v>1257</v>
      </c>
      <c r="X350" s="115" t="s">
        <v>772</v>
      </c>
    </row>
    <row r="351" spans="1:24">
      <c r="A351" s="157"/>
      <c r="B351" s="85">
        <v>31</v>
      </c>
      <c r="C351" s="82">
        <v>1</v>
      </c>
      <c r="D351" s="157">
        <v>36</v>
      </c>
      <c r="E351" s="157"/>
      <c r="F351" s="155" t="s">
        <v>3509</v>
      </c>
      <c r="G351" s="83" t="s">
        <v>3378</v>
      </c>
      <c r="H351" s="86">
        <v>73.861372985889062</v>
      </c>
      <c r="I351" s="86">
        <v>123.86729378836939</v>
      </c>
      <c r="J351" s="86">
        <v>101.65385864735384</v>
      </c>
      <c r="K351" s="86"/>
      <c r="L351" s="117">
        <v>211.38</v>
      </c>
      <c r="M351" s="117">
        <v>436.90115243572325</v>
      </c>
      <c r="N351" s="87">
        <v>6826550</v>
      </c>
      <c r="O351" s="87">
        <v>902214000</v>
      </c>
      <c r="P351" s="87">
        <v>242695566.00000003</v>
      </c>
      <c r="Q351" s="87">
        <v>659518434</v>
      </c>
      <c r="R351" s="87">
        <f t="shared" si="10"/>
        <v>6826545.5543139102</v>
      </c>
      <c r="S351" s="87">
        <v>902214000</v>
      </c>
      <c r="T351" s="87">
        <f t="shared" si="11"/>
        <v>14109781.530110281</v>
      </c>
      <c r="U351" s="158"/>
      <c r="V351" s="115" t="s">
        <v>1257</v>
      </c>
      <c r="W351" s="115" t="s">
        <v>1257</v>
      </c>
      <c r="X351" s="115" t="s">
        <v>772</v>
      </c>
    </row>
    <row r="352" spans="1:24">
      <c r="A352" s="157"/>
      <c r="B352" s="85">
        <v>31</v>
      </c>
      <c r="C352" s="82">
        <v>1</v>
      </c>
      <c r="D352" s="157">
        <v>37</v>
      </c>
      <c r="E352" s="157"/>
      <c r="F352" s="155" t="s">
        <v>3510</v>
      </c>
      <c r="G352" s="83" t="s">
        <v>3378</v>
      </c>
      <c r="H352" s="86">
        <v>70.940183288840927</v>
      </c>
      <c r="I352" s="86">
        <v>118.96838861252132</v>
      </c>
      <c r="J352" s="86">
        <v>97.633486529405715</v>
      </c>
      <c r="K352" s="86"/>
      <c r="L352" s="117">
        <v>203.02</v>
      </c>
      <c r="M352" s="117">
        <v>419.62187514192703</v>
      </c>
      <c r="N352" s="87">
        <v>6866550</v>
      </c>
      <c r="O352" s="87">
        <v>871541000</v>
      </c>
      <c r="P352" s="87">
        <v>234444529</v>
      </c>
      <c r="Q352" s="87">
        <v>637096471</v>
      </c>
      <c r="R352" s="87">
        <f t="shared" si="10"/>
        <v>6866008.2884210944</v>
      </c>
      <c r="S352" s="87">
        <v>871541000</v>
      </c>
      <c r="T352" s="87">
        <f t="shared" si="11"/>
        <v>14191347.023580302</v>
      </c>
      <c r="U352" s="158"/>
      <c r="V352" s="115" t="s">
        <v>1257</v>
      </c>
      <c r="W352" s="115" t="s">
        <v>1257</v>
      </c>
      <c r="X352" s="115" t="s">
        <v>772</v>
      </c>
    </row>
    <row r="353" spans="1:24">
      <c r="A353" s="157"/>
      <c r="B353" s="85">
        <v>31</v>
      </c>
      <c r="C353" s="82">
        <v>1</v>
      </c>
      <c r="D353" s="157">
        <v>37</v>
      </c>
      <c r="E353" s="157"/>
      <c r="F353" s="155" t="s">
        <v>3511</v>
      </c>
      <c r="G353" s="83" t="s">
        <v>3378</v>
      </c>
      <c r="H353" s="86">
        <v>31.69980015744089</v>
      </c>
      <c r="I353" s="86">
        <v>53.16132506614094</v>
      </c>
      <c r="J353" s="86">
        <v>43.627770160317638</v>
      </c>
      <c r="K353" s="86"/>
      <c r="L353" s="117">
        <v>90.72</v>
      </c>
      <c r="M353" s="117">
        <v>187.50909522645858</v>
      </c>
      <c r="N353" s="87">
        <v>6866550</v>
      </c>
      <c r="O353" s="87">
        <v>389481000</v>
      </c>
      <c r="P353" s="87">
        <v>104770389.00000001</v>
      </c>
      <c r="Q353" s="87">
        <v>284710611</v>
      </c>
      <c r="R353" s="87">
        <f t="shared" si="10"/>
        <v>6866549.5629040264</v>
      </c>
      <c r="S353" s="87">
        <v>389481000</v>
      </c>
      <c r="T353" s="87">
        <f t="shared" si="11"/>
        <v>14192465.783374876</v>
      </c>
      <c r="U353" s="158"/>
      <c r="V353" s="115" t="s">
        <v>1257</v>
      </c>
      <c r="W353" s="115" t="s">
        <v>1257</v>
      </c>
      <c r="X353" s="115" t="s">
        <v>772</v>
      </c>
    </row>
    <row r="354" spans="1:24">
      <c r="A354" s="157"/>
      <c r="B354" s="85">
        <v>31</v>
      </c>
      <c r="C354" s="82">
        <v>1</v>
      </c>
      <c r="D354" s="157">
        <v>37</v>
      </c>
      <c r="E354" s="157"/>
      <c r="F354" s="155" t="s">
        <v>3512</v>
      </c>
      <c r="G354" s="83" t="s">
        <v>3378</v>
      </c>
      <c r="H354" s="86">
        <v>31.69980015744089</v>
      </c>
      <c r="I354" s="86">
        <v>53.16132506614094</v>
      </c>
      <c r="J354" s="86">
        <v>43.627770160317638</v>
      </c>
      <c r="K354" s="86"/>
      <c r="L354" s="117">
        <v>90.72</v>
      </c>
      <c r="M354" s="117">
        <v>187.50909522645858</v>
      </c>
      <c r="N354" s="87">
        <v>6866550</v>
      </c>
      <c r="O354" s="87">
        <v>389481000</v>
      </c>
      <c r="P354" s="87">
        <v>104770389.00000001</v>
      </c>
      <c r="Q354" s="87">
        <v>284710611</v>
      </c>
      <c r="R354" s="87">
        <f t="shared" si="10"/>
        <v>6866549.5629040264</v>
      </c>
      <c r="S354" s="87">
        <v>389481000</v>
      </c>
      <c r="T354" s="87">
        <f t="shared" si="11"/>
        <v>14192465.783374876</v>
      </c>
      <c r="U354" s="158"/>
      <c r="V354" s="115" t="s">
        <v>1257</v>
      </c>
      <c r="W354" s="115" t="s">
        <v>1257</v>
      </c>
      <c r="X354" s="115" t="s">
        <v>772</v>
      </c>
    </row>
    <row r="355" spans="1:24">
      <c r="A355" s="157"/>
      <c r="B355" s="85">
        <v>31</v>
      </c>
      <c r="C355" s="82">
        <v>1</v>
      </c>
      <c r="D355" s="157">
        <v>37</v>
      </c>
      <c r="E355" s="157"/>
      <c r="F355" s="155" t="s">
        <v>3513</v>
      </c>
      <c r="G355" s="83" t="s">
        <v>3378</v>
      </c>
      <c r="H355" s="86">
        <v>31.69980015744089</v>
      </c>
      <c r="I355" s="86">
        <v>53.16132506614094</v>
      </c>
      <c r="J355" s="86">
        <v>43.627770160317638</v>
      </c>
      <c r="K355" s="86"/>
      <c r="L355" s="117">
        <v>90.72</v>
      </c>
      <c r="M355" s="117">
        <v>187.50909522645858</v>
      </c>
      <c r="N355" s="87">
        <v>6866550</v>
      </c>
      <c r="O355" s="87">
        <v>389481000</v>
      </c>
      <c r="P355" s="87">
        <v>104770389.00000001</v>
      </c>
      <c r="Q355" s="87">
        <v>284710611</v>
      </c>
      <c r="R355" s="87">
        <f t="shared" si="10"/>
        <v>6866549.5629040264</v>
      </c>
      <c r="S355" s="87">
        <v>389481000</v>
      </c>
      <c r="T355" s="87">
        <f t="shared" si="11"/>
        <v>14192465.783374876</v>
      </c>
      <c r="U355" s="158"/>
      <c r="V355" s="115" t="s">
        <v>1257</v>
      </c>
      <c r="W355" s="115" t="s">
        <v>1257</v>
      </c>
      <c r="X355" s="115" t="s">
        <v>772</v>
      </c>
    </row>
    <row r="356" spans="1:24">
      <c r="A356" s="157"/>
      <c r="B356" s="85">
        <v>31</v>
      </c>
      <c r="C356" s="82">
        <v>1</v>
      </c>
      <c r="D356" s="157">
        <v>37</v>
      </c>
      <c r="E356" s="157"/>
      <c r="F356" s="155" t="s">
        <v>3514</v>
      </c>
      <c r="G356" s="83" t="s">
        <v>3378</v>
      </c>
      <c r="H356" s="86">
        <v>46.421058762301833</v>
      </c>
      <c r="I356" s="86">
        <v>77.849228781270114</v>
      </c>
      <c r="J356" s="86">
        <v>63.888329649451038</v>
      </c>
      <c r="K356" s="86"/>
      <c r="L356" s="117">
        <v>132.85</v>
      </c>
      <c r="M356" s="117">
        <v>274.58755843072117</v>
      </c>
      <c r="N356" s="87">
        <v>6866550</v>
      </c>
      <c r="O356" s="87">
        <v>570423000</v>
      </c>
      <c r="P356" s="87">
        <v>153443787</v>
      </c>
      <c r="Q356" s="87">
        <v>416979213</v>
      </c>
      <c r="R356" s="87">
        <f t="shared" si="10"/>
        <v>6867375.4868771983</v>
      </c>
      <c r="S356" s="87">
        <v>570423000</v>
      </c>
      <c r="T356" s="87">
        <f t="shared" si="11"/>
        <v>14194172.88497249</v>
      </c>
      <c r="U356" s="158"/>
      <c r="V356" s="115" t="s">
        <v>1257</v>
      </c>
      <c r="W356" s="115" t="s">
        <v>1257</v>
      </c>
      <c r="X356" s="115" t="s">
        <v>772</v>
      </c>
    </row>
    <row r="357" spans="1:24">
      <c r="A357" s="157"/>
      <c r="B357" s="85">
        <v>31</v>
      </c>
      <c r="C357" s="82">
        <v>1</v>
      </c>
      <c r="D357" s="157">
        <v>37</v>
      </c>
      <c r="E357" s="157"/>
      <c r="F357" s="155" t="s">
        <v>3515</v>
      </c>
      <c r="G357" s="83" t="s">
        <v>3378</v>
      </c>
      <c r="H357" s="86">
        <v>74.923623784815646</v>
      </c>
      <c r="I357" s="86">
        <v>125.64871385231416</v>
      </c>
      <c r="J357" s="86">
        <v>103.11581214478953</v>
      </c>
      <c r="K357" s="86"/>
      <c r="L357" s="117">
        <v>214.42</v>
      </c>
      <c r="M357" s="117">
        <v>443.18452599710372</v>
      </c>
      <c r="N357" s="87">
        <v>6866550</v>
      </c>
      <c r="O357" s="87">
        <v>920552000</v>
      </c>
      <c r="P357" s="87">
        <v>247628488</v>
      </c>
      <c r="Q357" s="87">
        <v>672923512</v>
      </c>
      <c r="R357" s="87">
        <f t="shared" si="10"/>
        <v>6866546.3907869011</v>
      </c>
      <c r="S357" s="87">
        <v>920552000</v>
      </c>
      <c r="T357" s="87">
        <f t="shared" si="11"/>
        <v>14192459.226928536</v>
      </c>
      <c r="U357" s="158"/>
      <c r="V357" s="115" t="s">
        <v>1257</v>
      </c>
      <c r="W357" s="115" t="s">
        <v>1257</v>
      </c>
      <c r="X357" s="115" t="s">
        <v>772</v>
      </c>
    </row>
    <row r="358" spans="1:24">
      <c r="A358" s="157"/>
      <c r="B358" s="85">
        <v>31</v>
      </c>
      <c r="C358" s="82">
        <v>1</v>
      </c>
      <c r="D358" s="157">
        <v>37</v>
      </c>
      <c r="E358" s="157"/>
      <c r="F358" s="155" t="s">
        <v>3516</v>
      </c>
      <c r="G358" s="83" t="s">
        <v>3378</v>
      </c>
      <c r="H358" s="86">
        <v>72.222571588860859</v>
      </c>
      <c r="I358" s="86">
        <v>121.11898454498093</v>
      </c>
      <c r="J358" s="86">
        <v>99.398410652954723</v>
      </c>
      <c r="K358" s="86"/>
      <c r="L358" s="117">
        <v>206.69</v>
      </c>
      <c r="M358" s="117">
        <v>427.20739519793563</v>
      </c>
      <c r="N358" s="87">
        <v>6866550</v>
      </c>
      <c r="O358" s="87">
        <v>887365000</v>
      </c>
      <c r="P358" s="87">
        <v>238701185.00000003</v>
      </c>
      <c r="Q358" s="87">
        <v>648663815</v>
      </c>
      <c r="R358" s="87">
        <f t="shared" si="10"/>
        <v>6866543.15796615</v>
      </c>
      <c r="S358" s="87">
        <v>887365000</v>
      </c>
      <c r="T358" s="87">
        <f t="shared" si="11"/>
        <v>14192452.545013914</v>
      </c>
      <c r="U358" s="158"/>
      <c r="V358" s="115" t="s">
        <v>1257</v>
      </c>
      <c r="W358" s="115" t="s">
        <v>1257</v>
      </c>
      <c r="X358" s="115" t="s">
        <v>772</v>
      </c>
    </row>
    <row r="359" spans="1:24">
      <c r="A359" s="157"/>
      <c r="B359" s="85">
        <v>31</v>
      </c>
      <c r="C359" s="82">
        <v>1</v>
      </c>
      <c r="D359" s="157">
        <v>37</v>
      </c>
      <c r="E359" s="157"/>
      <c r="F359" s="155" t="s">
        <v>3517</v>
      </c>
      <c r="G359" s="83" t="s">
        <v>3378</v>
      </c>
      <c r="H359" s="86">
        <v>31.69980015744089</v>
      </c>
      <c r="I359" s="86">
        <v>53.16132506614094</v>
      </c>
      <c r="J359" s="86">
        <v>43.627770160317638</v>
      </c>
      <c r="K359" s="86"/>
      <c r="L359" s="117">
        <v>90.72</v>
      </c>
      <c r="M359" s="117">
        <v>187.50909522645858</v>
      </c>
      <c r="N359" s="87">
        <v>6866550</v>
      </c>
      <c r="O359" s="87">
        <v>389481000</v>
      </c>
      <c r="P359" s="87">
        <v>104770389.00000001</v>
      </c>
      <c r="Q359" s="87">
        <v>284710611</v>
      </c>
      <c r="R359" s="87">
        <f t="shared" si="10"/>
        <v>6866549.5629040264</v>
      </c>
      <c r="S359" s="87">
        <v>389481000</v>
      </c>
      <c r="T359" s="87">
        <f t="shared" si="11"/>
        <v>14192465.783374876</v>
      </c>
      <c r="U359" s="158"/>
      <c r="V359" s="115" t="s">
        <v>1257</v>
      </c>
      <c r="W359" s="115" t="s">
        <v>1257</v>
      </c>
      <c r="X359" s="115" t="s">
        <v>772</v>
      </c>
    </row>
    <row r="360" spans="1:24">
      <c r="A360" s="157"/>
      <c r="B360" s="85">
        <v>31</v>
      </c>
      <c r="C360" s="82">
        <v>1</v>
      </c>
      <c r="D360" s="157">
        <v>37</v>
      </c>
      <c r="E360" s="157"/>
      <c r="F360" s="155" t="s">
        <v>3518</v>
      </c>
      <c r="G360" s="83" t="s">
        <v>3378</v>
      </c>
      <c r="H360" s="86">
        <v>31.69980015744089</v>
      </c>
      <c r="I360" s="86">
        <v>53.16132506614094</v>
      </c>
      <c r="J360" s="86">
        <v>43.627770160317638</v>
      </c>
      <c r="K360" s="86"/>
      <c r="L360" s="117">
        <v>90.72</v>
      </c>
      <c r="M360" s="117">
        <v>187.50909522645858</v>
      </c>
      <c r="N360" s="87">
        <v>6866550</v>
      </c>
      <c r="O360" s="87">
        <v>389481000</v>
      </c>
      <c r="P360" s="87">
        <v>104770389.00000001</v>
      </c>
      <c r="Q360" s="87">
        <v>284710611</v>
      </c>
      <c r="R360" s="87">
        <f t="shared" si="10"/>
        <v>6866549.5629040264</v>
      </c>
      <c r="S360" s="87">
        <v>389481000</v>
      </c>
      <c r="T360" s="87">
        <f t="shared" si="11"/>
        <v>14192465.783374876</v>
      </c>
      <c r="U360" s="158"/>
      <c r="V360" s="115" t="s">
        <v>1257</v>
      </c>
      <c r="W360" s="115" t="s">
        <v>1257</v>
      </c>
      <c r="X360" s="115" t="s">
        <v>772</v>
      </c>
    </row>
    <row r="361" spans="1:24">
      <c r="A361" s="157"/>
      <c r="B361" s="85">
        <v>31</v>
      </c>
      <c r="C361" s="82">
        <v>1</v>
      </c>
      <c r="D361" s="157">
        <v>37</v>
      </c>
      <c r="E361" s="157"/>
      <c r="F361" s="155" t="s">
        <v>3519</v>
      </c>
      <c r="G361" s="83" t="s">
        <v>3378</v>
      </c>
      <c r="H361" s="86">
        <v>31.69980015744089</v>
      </c>
      <c r="I361" s="86">
        <v>53.16132506614094</v>
      </c>
      <c r="J361" s="86">
        <v>43.627770160317638</v>
      </c>
      <c r="K361" s="86"/>
      <c r="L361" s="117">
        <v>90.72</v>
      </c>
      <c r="M361" s="117">
        <v>187.50909522645858</v>
      </c>
      <c r="N361" s="87">
        <v>6866550</v>
      </c>
      <c r="O361" s="87">
        <v>389481000</v>
      </c>
      <c r="P361" s="87">
        <v>104770389.00000001</v>
      </c>
      <c r="Q361" s="87">
        <v>284710611</v>
      </c>
      <c r="R361" s="87">
        <f t="shared" si="10"/>
        <v>6866549.5629040264</v>
      </c>
      <c r="S361" s="87">
        <v>389481000</v>
      </c>
      <c r="T361" s="87">
        <f t="shared" si="11"/>
        <v>14192465.783374876</v>
      </c>
      <c r="U361" s="158"/>
      <c r="V361" s="115" t="s">
        <v>1257</v>
      </c>
      <c r="W361" s="115" t="s">
        <v>1257</v>
      </c>
      <c r="X361" s="115" t="s">
        <v>772</v>
      </c>
    </row>
    <row r="362" spans="1:24">
      <c r="A362" s="157"/>
      <c r="B362" s="85">
        <v>31</v>
      </c>
      <c r="C362" s="82">
        <v>1</v>
      </c>
      <c r="D362" s="157">
        <v>37</v>
      </c>
      <c r="E362" s="157"/>
      <c r="F362" s="155" t="s">
        <v>3520</v>
      </c>
      <c r="G362" s="83" t="s">
        <v>3378</v>
      </c>
      <c r="H362" s="86">
        <v>46.421058762301833</v>
      </c>
      <c r="I362" s="86">
        <v>77.849228781270114</v>
      </c>
      <c r="J362" s="86">
        <v>63.888329649451038</v>
      </c>
      <c r="K362" s="86"/>
      <c r="L362" s="117">
        <v>132.85</v>
      </c>
      <c r="M362" s="117">
        <v>274.58755843072117</v>
      </c>
      <c r="N362" s="87">
        <v>6866550</v>
      </c>
      <c r="O362" s="87">
        <v>570423000</v>
      </c>
      <c r="P362" s="87">
        <v>153443787</v>
      </c>
      <c r="Q362" s="87">
        <v>416979213</v>
      </c>
      <c r="R362" s="87">
        <f t="shared" si="10"/>
        <v>6867375.4868771983</v>
      </c>
      <c r="S362" s="87">
        <v>570423000</v>
      </c>
      <c r="T362" s="87">
        <f t="shared" si="11"/>
        <v>14194172.88497249</v>
      </c>
      <c r="U362" s="158"/>
      <c r="V362" s="115" t="s">
        <v>1257</v>
      </c>
      <c r="W362" s="115" t="s">
        <v>1257</v>
      </c>
      <c r="X362" s="115" t="s">
        <v>772</v>
      </c>
    </row>
    <row r="363" spans="1:24">
      <c r="A363" s="157"/>
      <c r="B363" s="85">
        <v>31</v>
      </c>
      <c r="C363" s="82">
        <v>1</v>
      </c>
      <c r="D363" s="157">
        <v>37</v>
      </c>
      <c r="E363" s="157"/>
      <c r="F363" s="155" t="s">
        <v>3521</v>
      </c>
      <c r="G363" s="83" t="s">
        <v>3378</v>
      </c>
      <c r="H363" s="86">
        <v>46.393104793909032</v>
      </c>
      <c r="I363" s="86">
        <v>77.802349305903149</v>
      </c>
      <c r="J363" s="86">
        <v>63.849857188992203</v>
      </c>
      <c r="K363" s="86"/>
      <c r="L363" s="117">
        <v>132.77000000000001</v>
      </c>
      <c r="M363" s="117">
        <v>274.42220649489536</v>
      </c>
      <c r="N363" s="87">
        <v>6866550</v>
      </c>
      <c r="O363" s="87">
        <v>570010000</v>
      </c>
      <c r="P363" s="87">
        <v>153332690</v>
      </c>
      <c r="Q363" s="87">
        <v>416677310</v>
      </c>
      <c r="R363" s="87">
        <f t="shared" si="10"/>
        <v>6866538.2535193916</v>
      </c>
      <c r="S363" s="87">
        <v>570010000</v>
      </c>
      <c r="T363" s="87">
        <f t="shared" si="11"/>
        <v>14192442.408016846</v>
      </c>
      <c r="U363" s="158"/>
      <c r="V363" s="115" t="s">
        <v>1257</v>
      </c>
      <c r="W363" s="115" t="s">
        <v>1257</v>
      </c>
      <c r="X363" s="115" t="s">
        <v>772</v>
      </c>
    </row>
    <row r="364" spans="1:24">
      <c r="A364" s="157"/>
      <c r="B364" s="85">
        <v>31</v>
      </c>
      <c r="C364" s="82">
        <v>1</v>
      </c>
      <c r="D364" s="157">
        <v>38</v>
      </c>
      <c r="E364" s="157"/>
      <c r="F364" s="155" t="s">
        <v>3522</v>
      </c>
      <c r="G364" s="83" t="s">
        <v>3378</v>
      </c>
      <c r="H364" s="86">
        <v>70.153977927793292</v>
      </c>
      <c r="I364" s="86">
        <v>117.64990336782536</v>
      </c>
      <c r="J364" s="86">
        <v>96.551448579001004</v>
      </c>
      <c r="K364" s="86"/>
      <c r="L364" s="117">
        <v>200.77</v>
      </c>
      <c r="M364" s="117">
        <v>414.97135194682642</v>
      </c>
      <c r="N364" s="87">
        <v>6906550</v>
      </c>
      <c r="O364" s="87">
        <v>866971000</v>
      </c>
      <c r="P364" s="87">
        <v>233215199.00000003</v>
      </c>
      <c r="Q364" s="87">
        <v>633755801</v>
      </c>
      <c r="R364" s="87">
        <f t="shared" si="10"/>
        <v>6906548.6599614462</v>
      </c>
      <c r="S364" s="87">
        <v>866971000</v>
      </c>
      <c r="T364" s="87">
        <f t="shared" si="11"/>
        <v>14275139.884996483</v>
      </c>
      <c r="U364" s="158"/>
      <c r="V364" s="115" t="s">
        <v>1257</v>
      </c>
      <c r="W364" s="115" t="s">
        <v>1257</v>
      </c>
      <c r="X364" s="115" t="s">
        <v>772</v>
      </c>
    </row>
    <row r="365" spans="1:24">
      <c r="A365" s="157"/>
      <c r="B365" s="85">
        <v>31</v>
      </c>
      <c r="C365" s="82">
        <v>1</v>
      </c>
      <c r="D365" s="157">
        <v>38</v>
      </c>
      <c r="E365" s="157"/>
      <c r="F365" s="155" t="s">
        <v>3523</v>
      </c>
      <c r="G365" s="83" t="s">
        <v>3378</v>
      </c>
      <c r="H365" s="86">
        <v>31.69980015744089</v>
      </c>
      <c r="I365" s="86">
        <v>53.16132506614094</v>
      </c>
      <c r="J365" s="86">
        <v>43.627770160317638</v>
      </c>
      <c r="K365" s="86"/>
      <c r="L365" s="117">
        <v>90.72</v>
      </c>
      <c r="M365" s="117">
        <v>187.50909522645858</v>
      </c>
      <c r="N365" s="87">
        <v>6906550</v>
      </c>
      <c r="O365" s="87">
        <v>391749000</v>
      </c>
      <c r="P365" s="87">
        <v>105380481</v>
      </c>
      <c r="Q365" s="87">
        <v>286368519</v>
      </c>
      <c r="R365" s="87">
        <f t="shared" si="10"/>
        <v>6906534.4001840642</v>
      </c>
      <c r="S365" s="87">
        <v>391749000</v>
      </c>
      <c r="T365" s="87">
        <f t="shared" si="11"/>
        <v>14275110.411474049</v>
      </c>
      <c r="U365" s="158"/>
      <c r="V365" s="115" t="s">
        <v>1257</v>
      </c>
      <c r="W365" s="115" t="s">
        <v>1257</v>
      </c>
      <c r="X365" s="115" t="s">
        <v>772</v>
      </c>
    </row>
    <row r="366" spans="1:24">
      <c r="A366" s="157"/>
      <c r="B366" s="85">
        <v>31</v>
      </c>
      <c r="C366" s="82">
        <v>1</v>
      </c>
      <c r="D366" s="157">
        <v>38</v>
      </c>
      <c r="E366" s="157"/>
      <c r="F366" s="155" t="s">
        <v>3524</v>
      </c>
      <c r="G366" s="83" t="s">
        <v>3378</v>
      </c>
      <c r="H366" s="86">
        <v>31.69980015744089</v>
      </c>
      <c r="I366" s="86">
        <v>53.16132506614094</v>
      </c>
      <c r="J366" s="86">
        <v>43.627770160317638</v>
      </c>
      <c r="K366" s="86"/>
      <c r="L366" s="117">
        <v>90.72</v>
      </c>
      <c r="M366" s="117">
        <v>187.50909522645858</v>
      </c>
      <c r="N366" s="87">
        <v>6906550</v>
      </c>
      <c r="O366" s="87">
        <v>391749000</v>
      </c>
      <c r="P366" s="87">
        <v>105380481</v>
      </c>
      <c r="Q366" s="87">
        <v>286368519</v>
      </c>
      <c r="R366" s="87">
        <f t="shared" si="10"/>
        <v>6906534.4001840642</v>
      </c>
      <c r="S366" s="87">
        <v>391749000</v>
      </c>
      <c r="T366" s="87">
        <f t="shared" si="11"/>
        <v>14275110.411474049</v>
      </c>
      <c r="U366" s="158"/>
      <c r="V366" s="115" t="s">
        <v>1257</v>
      </c>
      <c r="W366" s="115" t="s">
        <v>1257</v>
      </c>
      <c r="X366" s="115" t="s">
        <v>772</v>
      </c>
    </row>
    <row r="367" spans="1:24">
      <c r="A367" s="157"/>
      <c r="B367" s="85">
        <v>31</v>
      </c>
      <c r="C367" s="82">
        <v>1</v>
      </c>
      <c r="D367" s="157">
        <v>38</v>
      </c>
      <c r="E367" s="157"/>
      <c r="F367" s="155" t="s">
        <v>3525</v>
      </c>
      <c r="G367" s="83" t="s">
        <v>3378</v>
      </c>
      <c r="H367" s="86">
        <v>31.69980015744089</v>
      </c>
      <c r="I367" s="86">
        <v>53.16132506614094</v>
      </c>
      <c r="J367" s="86">
        <v>43.627770160317638</v>
      </c>
      <c r="K367" s="86"/>
      <c r="L367" s="117">
        <v>90.72</v>
      </c>
      <c r="M367" s="117">
        <v>187.50909522645858</v>
      </c>
      <c r="N367" s="87">
        <v>6906550</v>
      </c>
      <c r="O367" s="87">
        <v>391749000</v>
      </c>
      <c r="P367" s="87">
        <v>105380481</v>
      </c>
      <c r="Q367" s="87">
        <v>286368519</v>
      </c>
      <c r="R367" s="87">
        <f t="shared" si="10"/>
        <v>6906534.4001840642</v>
      </c>
      <c r="S367" s="87">
        <v>391749000</v>
      </c>
      <c r="T367" s="87">
        <f t="shared" si="11"/>
        <v>14275110.411474049</v>
      </c>
      <c r="U367" s="158"/>
      <c r="V367" s="115" t="s">
        <v>1257</v>
      </c>
      <c r="W367" s="115" t="s">
        <v>1257</v>
      </c>
      <c r="X367" s="115" t="s">
        <v>772</v>
      </c>
    </row>
    <row r="368" spans="1:24">
      <c r="A368" s="157"/>
      <c r="B368" s="85">
        <v>31</v>
      </c>
      <c r="C368" s="82">
        <v>1</v>
      </c>
      <c r="D368" s="157">
        <v>38</v>
      </c>
      <c r="E368" s="157"/>
      <c r="F368" s="155" t="s">
        <v>3526</v>
      </c>
      <c r="G368" s="83" t="s">
        <v>3378</v>
      </c>
      <c r="H368" s="86">
        <v>46.421058762301833</v>
      </c>
      <c r="I368" s="86">
        <v>77.849228781270114</v>
      </c>
      <c r="J368" s="86">
        <v>63.888329649451038</v>
      </c>
      <c r="K368" s="86"/>
      <c r="L368" s="117">
        <v>132.85</v>
      </c>
      <c r="M368" s="117">
        <v>274.58755843072117</v>
      </c>
      <c r="N368" s="87">
        <v>6906550</v>
      </c>
      <c r="O368" s="87">
        <v>573746000</v>
      </c>
      <c r="P368" s="87">
        <v>154337674</v>
      </c>
      <c r="Q368" s="87">
        <v>419408326</v>
      </c>
      <c r="R368" s="87">
        <f t="shared" si="10"/>
        <v>6907381.3925698036</v>
      </c>
      <c r="S368" s="87">
        <v>573746000</v>
      </c>
      <c r="T368" s="87">
        <f t="shared" si="11"/>
        <v>14276861.059356699</v>
      </c>
      <c r="U368" s="158"/>
      <c r="V368" s="115" t="s">
        <v>1257</v>
      </c>
      <c r="W368" s="115" t="s">
        <v>1257</v>
      </c>
      <c r="X368" s="115" t="s">
        <v>772</v>
      </c>
    </row>
    <row r="369" spans="1:24">
      <c r="A369" s="157"/>
      <c r="B369" s="85">
        <v>31</v>
      </c>
      <c r="C369" s="82">
        <v>1</v>
      </c>
      <c r="D369" s="157">
        <v>38</v>
      </c>
      <c r="E369" s="157"/>
      <c r="F369" s="155" t="s">
        <v>3527</v>
      </c>
      <c r="G369" s="83" t="s">
        <v>3378</v>
      </c>
      <c r="H369" s="86">
        <v>74.923623784815646</v>
      </c>
      <c r="I369" s="86">
        <v>125.64871385231416</v>
      </c>
      <c r="J369" s="86">
        <v>103.11581214478953</v>
      </c>
      <c r="K369" s="86"/>
      <c r="L369" s="117">
        <v>214.42</v>
      </c>
      <c r="M369" s="117">
        <v>443.18452599710372</v>
      </c>
      <c r="N369" s="87">
        <v>6906550</v>
      </c>
      <c r="O369" s="87">
        <v>925915000</v>
      </c>
      <c r="P369" s="87">
        <v>249071135</v>
      </c>
      <c r="Q369" s="87">
        <v>676843865</v>
      </c>
      <c r="R369" s="87">
        <f t="shared" si="10"/>
        <v>6906549.8759716498</v>
      </c>
      <c r="S369" s="87">
        <v>925915000</v>
      </c>
      <c r="T369" s="87">
        <f t="shared" si="11"/>
        <v>14275142.398366997</v>
      </c>
      <c r="U369" s="158"/>
      <c r="V369" s="115" t="s">
        <v>1257</v>
      </c>
      <c r="W369" s="115" t="s">
        <v>1257</v>
      </c>
      <c r="X369" s="115" t="s">
        <v>772</v>
      </c>
    </row>
    <row r="370" spans="1:24">
      <c r="A370" s="157"/>
      <c r="B370" s="85">
        <v>31</v>
      </c>
      <c r="C370" s="82">
        <v>1</v>
      </c>
      <c r="D370" s="157">
        <v>38</v>
      </c>
      <c r="E370" s="157"/>
      <c r="F370" s="155" t="s">
        <v>3528</v>
      </c>
      <c r="G370" s="83" t="s">
        <v>3378</v>
      </c>
      <c r="H370" s="86">
        <v>72.222571588860859</v>
      </c>
      <c r="I370" s="86">
        <v>121.11898454498093</v>
      </c>
      <c r="J370" s="86">
        <v>99.398410652954723</v>
      </c>
      <c r="K370" s="86"/>
      <c r="L370" s="117">
        <v>206.69</v>
      </c>
      <c r="M370" s="117">
        <v>427.20739519793563</v>
      </c>
      <c r="N370" s="87">
        <v>6906550</v>
      </c>
      <c r="O370" s="87">
        <v>892535000</v>
      </c>
      <c r="P370" s="87">
        <v>240091915</v>
      </c>
      <c r="Q370" s="87">
        <v>652443085</v>
      </c>
      <c r="R370" s="87">
        <f t="shared" si="10"/>
        <v>6906549.2750957245</v>
      </c>
      <c r="S370" s="87">
        <v>892535000</v>
      </c>
      <c r="T370" s="87">
        <f t="shared" si="11"/>
        <v>14275141.156417025</v>
      </c>
      <c r="U370" s="158"/>
      <c r="V370" s="115" t="s">
        <v>1257</v>
      </c>
      <c r="W370" s="115" t="s">
        <v>1257</v>
      </c>
      <c r="X370" s="115" t="s">
        <v>772</v>
      </c>
    </row>
    <row r="371" spans="1:24">
      <c r="A371" s="157"/>
      <c r="B371" s="85">
        <v>31</v>
      </c>
      <c r="C371" s="82">
        <v>1</v>
      </c>
      <c r="D371" s="157">
        <v>38</v>
      </c>
      <c r="E371" s="157"/>
      <c r="F371" s="155" t="s">
        <v>3529</v>
      </c>
      <c r="G371" s="83" t="s">
        <v>3378</v>
      </c>
      <c r="H371" s="86">
        <v>31.69980015744089</v>
      </c>
      <c r="I371" s="86">
        <v>53.16132506614094</v>
      </c>
      <c r="J371" s="86">
        <v>43.627770160317638</v>
      </c>
      <c r="K371" s="86"/>
      <c r="L371" s="117">
        <v>90.72</v>
      </c>
      <c r="M371" s="117">
        <v>187.50909522645858</v>
      </c>
      <c r="N371" s="87">
        <v>6906550</v>
      </c>
      <c r="O371" s="87">
        <v>391749000</v>
      </c>
      <c r="P371" s="87">
        <v>105380481</v>
      </c>
      <c r="Q371" s="87">
        <v>286368519</v>
      </c>
      <c r="R371" s="87">
        <f t="shared" si="10"/>
        <v>6906534.4001840642</v>
      </c>
      <c r="S371" s="87">
        <v>391749000</v>
      </c>
      <c r="T371" s="87">
        <f t="shared" si="11"/>
        <v>14275110.411474049</v>
      </c>
      <c r="U371" s="158"/>
      <c r="V371" s="115" t="s">
        <v>1257</v>
      </c>
      <c r="W371" s="115" t="s">
        <v>1257</v>
      </c>
      <c r="X371" s="115" t="s">
        <v>772</v>
      </c>
    </row>
    <row r="372" spans="1:24">
      <c r="A372" s="157"/>
      <c r="B372" s="85">
        <v>31</v>
      </c>
      <c r="C372" s="82">
        <v>1</v>
      </c>
      <c r="D372" s="157">
        <v>38</v>
      </c>
      <c r="E372" s="157"/>
      <c r="F372" s="155" t="s">
        <v>3530</v>
      </c>
      <c r="G372" s="83" t="s">
        <v>3378</v>
      </c>
      <c r="H372" s="86">
        <v>31.69980015744089</v>
      </c>
      <c r="I372" s="86">
        <v>53.16132506614094</v>
      </c>
      <c r="J372" s="86">
        <v>43.627770160317638</v>
      </c>
      <c r="K372" s="86"/>
      <c r="L372" s="117">
        <v>90.72</v>
      </c>
      <c r="M372" s="117">
        <v>187.50909522645858</v>
      </c>
      <c r="N372" s="87">
        <v>6906550</v>
      </c>
      <c r="O372" s="87">
        <v>391749000</v>
      </c>
      <c r="P372" s="87">
        <v>105380481</v>
      </c>
      <c r="Q372" s="87">
        <v>286368519</v>
      </c>
      <c r="R372" s="87">
        <f t="shared" si="10"/>
        <v>6906534.4001840642</v>
      </c>
      <c r="S372" s="87">
        <v>391749000</v>
      </c>
      <c r="T372" s="87">
        <f t="shared" si="11"/>
        <v>14275110.411474049</v>
      </c>
      <c r="U372" s="158"/>
      <c r="V372" s="115" t="s">
        <v>1257</v>
      </c>
      <c r="W372" s="115" t="s">
        <v>1257</v>
      </c>
      <c r="X372" s="115" t="s">
        <v>772</v>
      </c>
    </row>
    <row r="373" spans="1:24">
      <c r="A373" s="157"/>
      <c r="B373" s="85">
        <v>31</v>
      </c>
      <c r="C373" s="82">
        <v>1</v>
      </c>
      <c r="D373" s="157">
        <v>38</v>
      </c>
      <c r="E373" s="157"/>
      <c r="F373" s="155" t="s">
        <v>3531</v>
      </c>
      <c r="G373" s="83" t="s">
        <v>3378</v>
      </c>
      <c r="H373" s="86">
        <v>31.69980015744089</v>
      </c>
      <c r="I373" s="86">
        <v>53.16132506614094</v>
      </c>
      <c r="J373" s="86">
        <v>43.627770160317638</v>
      </c>
      <c r="K373" s="86"/>
      <c r="L373" s="117">
        <v>90.72</v>
      </c>
      <c r="M373" s="117">
        <v>187.50909522645858</v>
      </c>
      <c r="N373" s="87">
        <v>6906550</v>
      </c>
      <c r="O373" s="87">
        <v>391749000</v>
      </c>
      <c r="P373" s="87">
        <v>105380481</v>
      </c>
      <c r="Q373" s="87">
        <v>286368519</v>
      </c>
      <c r="R373" s="87">
        <f t="shared" si="10"/>
        <v>6906534.4001840642</v>
      </c>
      <c r="S373" s="87">
        <v>391749000</v>
      </c>
      <c r="T373" s="87">
        <f t="shared" si="11"/>
        <v>14275110.411474049</v>
      </c>
      <c r="U373" s="158"/>
      <c r="V373" s="115" t="s">
        <v>1257</v>
      </c>
      <c r="W373" s="115" t="s">
        <v>1257</v>
      </c>
      <c r="X373" s="115" t="s">
        <v>772</v>
      </c>
    </row>
    <row r="374" spans="1:24">
      <c r="A374" s="157"/>
      <c r="B374" s="85">
        <v>31</v>
      </c>
      <c r="C374" s="82">
        <v>1</v>
      </c>
      <c r="D374" s="157">
        <v>38</v>
      </c>
      <c r="E374" s="157"/>
      <c r="F374" s="155" t="s">
        <v>3532</v>
      </c>
      <c r="G374" s="83" t="s">
        <v>3378</v>
      </c>
      <c r="H374" s="86">
        <v>46.421058762301833</v>
      </c>
      <c r="I374" s="86">
        <v>77.849228781270114</v>
      </c>
      <c r="J374" s="86">
        <v>63.888329649451038</v>
      </c>
      <c r="K374" s="86"/>
      <c r="L374" s="117">
        <v>132.85</v>
      </c>
      <c r="M374" s="117">
        <v>274.58755843072117</v>
      </c>
      <c r="N374" s="87">
        <v>6906550</v>
      </c>
      <c r="O374" s="87">
        <v>573676000</v>
      </c>
      <c r="P374" s="87">
        <v>154318844</v>
      </c>
      <c r="Q374" s="87">
        <v>419357156</v>
      </c>
      <c r="R374" s="87">
        <f t="shared" si="10"/>
        <v>6906538.6560671013</v>
      </c>
      <c r="S374" s="87">
        <v>573676000</v>
      </c>
      <c r="T374" s="87">
        <f t="shared" si="11"/>
        <v>14275119.207955286</v>
      </c>
      <c r="U374" s="158"/>
      <c r="V374" s="115" t="s">
        <v>1257</v>
      </c>
      <c r="W374" s="115" t="s">
        <v>1257</v>
      </c>
      <c r="X374" s="115" t="s">
        <v>772</v>
      </c>
    </row>
    <row r="375" spans="1:24">
      <c r="A375" s="157"/>
      <c r="B375" s="85">
        <v>31</v>
      </c>
      <c r="C375" s="82">
        <v>1</v>
      </c>
      <c r="D375" s="157">
        <v>38</v>
      </c>
      <c r="E375" s="157"/>
      <c r="F375" s="155" t="s">
        <v>3533</v>
      </c>
      <c r="G375" s="83" t="s">
        <v>3378</v>
      </c>
      <c r="H375" s="86">
        <v>70.171449158038797</v>
      </c>
      <c r="I375" s="86">
        <v>117.67920303992972</v>
      </c>
      <c r="J375" s="86">
        <v>96.575493866787781</v>
      </c>
      <c r="K375" s="86"/>
      <c r="L375" s="117">
        <v>200.82</v>
      </c>
      <c r="M375" s="117">
        <v>415.07469690671746</v>
      </c>
      <c r="N375" s="87">
        <v>6906550</v>
      </c>
      <c r="O375" s="87">
        <v>867187000</v>
      </c>
      <c r="P375" s="87">
        <v>233273303</v>
      </c>
      <c r="Q375" s="87">
        <v>633913696.99999988</v>
      </c>
      <c r="R375" s="87">
        <f t="shared" si="10"/>
        <v>6906549.3648768021</v>
      </c>
      <c r="S375" s="87">
        <v>867187000</v>
      </c>
      <c r="T375" s="87">
        <f t="shared" si="11"/>
        <v>14275141.341985462</v>
      </c>
      <c r="U375" s="158"/>
      <c r="V375" s="115" t="s">
        <v>1257</v>
      </c>
      <c r="W375" s="115" t="s">
        <v>1257</v>
      </c>
      <c r="X375" s="115" t="s">
        <v>772</v>
      </c>
    </row>
    <row r="376" spans="1:24">
      <c r="A376" s="157"/>
      <c r="B376" s="85">
        <v>31</v>
      </c>
      <c r="C376" s="82">
        <v>1</v>
      </c>
      <c r="D376" s="157">
        <v>39</v>
      </c>
      <c r="E376" s="157"/>
      <c r="F376" s="155" t="s">
        <v>3534</v>
      </c>
      <c r="G376" s="83" t="s">
        <v>3378</v>
      </c>
      <c r="H376" s="86">
        <v>70.153977927793292</v>
      </c>
      <c r="I376" s="86">
        <v>117.64990336782536</v>
      </c>
      <c r="J376" s="86">
        <v>96.551448579001004</v>
      </c>
      <c r="K376" s="86"/>
      <c r="L376" s="117">
        <v>200.77</v>
      </c>
      <c r="M376" s="117">
        <v>414.97135194682642</v>
      </c>
      <c r="N376" s="87">
        <v>6946550</v>
      </c>
      <c r="O376" s="87">
        <v>871992000</v>
      </c>
      <c r="P376" s="87">
        <v>234565848.00000003</v>
      </c>
      <c r="Q376" s="87">
        <v>637426152</v>
      </c>
      <c r="R376" s="87">
        <f t="shared" si="10"/>
        <v>6946547.4382616049</v>
      </c>
      <c r="S376" s="87">
        <v>871992000</v>
      </c>
      <c r="T376" s="87">
        <f t="shared" si="11"/>
        <v>14357813.32777896</v>
      </c>
      <c r="U376" s="158"/>
      <c r="V376" s="115" t="s">
        <v>1257</v>
      </c>
      <c r="W376" s="115" t="s">
        <v>1257</v>
      </c>
      <c r="X376" s="115" t="s">
        <v>772</v>
      </c>
    </row>
    <row r="377" spans="1:24">
      <c r="A377" s="157"/>
      <c r="B377" s="85">
        <v>31</v>
      </c>
      <c r="C377" s="82">
        <v>1</v>
      </c>
      <c r="D377" s="157">
        <v>39</v>
      </c>
      <c r="E377" s="157"/>
      <c r="F377" s="155" t="s">
        <v>3535</v>
      </c>
      <c r="G377" s="83" t="s">
        <v>3378</v>
      </c>
      <c r="H377" s="86">
        <v>31.69980015744089</v>
      </c>
      <c r="I377" s="86">
        <v>53.16132506614094</v>
      </c>
      <c r="J377" s="86">
        <v>43.627770160317638</v>
      </c>
      <c r="K377" s="86"/>
      <c r="L377" s="117">
        <v>90.72</v>
      </c>
      <c r="M377" s="117">
        <v>187.50909522645858</v>
      </c>
      <c r="N377" s="87">
        <v>6946550</v>
      </c>
      <c r="O377" s="87">
        <v>394018000</v>
      </c>
      <c r="P377" s="87">
        <v>105990842</v>
      </c>
      <c r="Q377" s="87">
        <v>288027158</v>
      </c>
      <c r="R377" s="87">
        <f t="shared" si="10"/>
        <v>6946536.8674629023</v>
      </c>
      <c r="S377" s="87">
        <v>394018000</v>
      </c>
      <c r="T377" s="87">
        <f t="shared" si="11"/>
        <v>14357791.479003601</v>
      </c>
      <c r="U377" s="158"/>
      <c r="V377" s="115" t="s">
        <v>1257</v>
      </c>
      <c r="W377" s="115" t="s">
        <v>1257</v>
      </c>
      <c r="X377" s="115" t="s">
        <v>772</v>
      </c>
    </row>
    <row r="378" spans="1:24">
      <c r="A378" s="157"/>
      <c r="B378" s="85">
        <v>31</v>
      </c>
      <c r="C378" s="82">
        <v>1</v>
      </c>
      <c r="D378" s="157">
        <v>39</v>
      </c>
      <c r="E378" s="157"/>
      <c r="F378" s="155" t="s">
        <v>3536</v>
      </c>
      <c r="G378" s="83" t="s">
        <v>3378</v>
      </c>
      <c r="H378" s="86">
        <v>31.69980015744089</v>
      </c>
      <c r="I378" s="86">
        <v>53.16132506614094</v>
      </c>
      <c r="J378" s="86">
        <v>43.627770160317638</v>
      </c>
      <c r="K378" s="86"/>
      <c r="L378" s="117">
        <v>90.72</v>
      </c>
      <c r="M378" s="117">
        <v>187.50909522645858</v>
      </c>
      <c r="N378" s="87">
        <v>6946550</v>
      </c>
      <c r="O378" s="87">
        <v>394018000</v>
      </c>
      <c r="P378" s="87">
        <v>105990842</v>
      </c>
      <c r="Q378" s="87">
        <v>288027158</v>
      </c>
      <c r="R378" s="87">
        <f t="shared" si="10"/>
        <v>6946536.8674629023</v>
      </c>
      <c r="S378" s="87">
        <v>394018000</v>
      </c>
      <c r="T378" s="87">
        <f t="shared" si="11"/>
        <v>14357791.479003601</v>
      </c>
      <c r="U378" s="158"/>
      <c r="V378" s="115" t="s">
        <v>1257</v>
      </c>
      <c r="W378" s="115" t="s">
        <v>1257</v>
      </c>
      <c r="X378" s="115" t="s">
        <v>772</v>
      </c>
    </row>
    <row r="379" spans="1:24">
      <c r="A379" s="157"/>
      <c r="B379" s="85">
        <v>31</v>
      </c>
      <c r="C379" s="82">
        <v>1</v>
      </c>
      <c r="D379" s="157">
        <v>39</v>
      </c>
      <c r="E379" s="157"/>
      <c r="F379" s="155" t="s">
        <v>3537</v>
      </c>
      <c r="G379" s="83" t="s">
        <v>3378</v>
      </c>
      <c r="H379" s="86">
        <v>160.10285972374163</v>
      </c>
      <c r="I379" s="86">
        <v>268.49633522988444</v>
      </c>
      <c r="J379" s="86">
        <v>220.34620822041379</v>
      </c>
      <c r="K379" s="86"/>
      <c r="L379" s="117">
        <v>458.19</v>
      </c>
      <c r="M379" s="117">
        <v>947.03254345029814</v>
      </c>
      <c r="N379" s="87">
        <v>6946550</v>
      </c>
      <c r="O379" s="87">
        <v>1989959000</v>
      </c>
      <c r="P379" s="87">
        <v>535298971</v>
      </c>
      <c r="Q379" s="87">
        <v>1454660028.9999998</v>
      </c>
      <c r="R379" s="87">
        <f t="shared" si="10"/>
        <v>6946304.9659701344</v>
      </c>
      <c r="S379" s="87">
        <v>1989959000</v>
      </c>
      <c r="T379" s="87">
        <f t="shared" si="11"/>
        <v>14357312.161994221</v>
      </c>
      <c r="U379" s="158"/>
      <c r="V379" s="115" t="s">
        <v>1257</v>
      </c>
      <c r="W379" s="115" t="s">
        <v>1257</v>
      </c>
      <c r="X379" s="115" t="s">
        <v>772</v>
      </c>
    </row>
    <row r="380" spans="1:24">
      <c r="A380" s="157"/>
      <c r="B380" s="85">
        <v>31</v>
      </c>
      <c r="C380" s="82">
        <v>1</v>
      </c>
      <c r="D380" s="157">
        <v>39</v>
      </c>
      <c r="E380" s="157"/>
      <c r="F380" s="155" t="s">
        <v>3538</v>
      </c>
      <c r="G380" s="83" t="s">
        <v>3378</v>
      </c>
      <c r="H380" s="86">
        <v>72.222571588860859</v>
      </c>
      <c r="I380" s="86">
        <v>121.11898454498093</v>
      </c>
      <c r="J380" s="86">
        <v>99.398410652954723</v>
      </c>
      <c r="K380" s="86"/>
      <c r="L380" s="117">
        <v>206.69</v>
      </c>
      <c r="M380" s="117">
        <v>427.20739519793563</v>
      </c>
      <c r="N380" s="87">
        <v>6946550</v>
      </c>
      <c r="O380" s="87">
        <v>897704000</v>
      </c>
      <c r="P380" s="87">
        <v>241482376.00000003</v>
      </c>
      <c r="Q380" s="87">
        <v>656221624</v>
      </c>
      <c r="R380" s="87">
        <f t="shared" si="10"/>
        <v>6946547.654098195</v>
      </c>
      <c r="S380" s="87">
        <v>897704000</v>
      </c>
      <c r="T380" s="87">
        <f t="shared" si="11"/>
        <v>14357813.77389143</v>
      </c>
      <c r="U380" s="158"/>
      <c r="V380" s="115" t="s">
        <v>1257</v>
      </c>
      <c r="W380" s="115" t="s">
        <v>1257</v>
      </c>
      <c r="X380" s="115" t="s">
        <v>772</v>
      </c>
    </row>
    <row r="381" spans="1:24">
      <c r="A381" s="157"/>
      <c r="B381" s="85">
        <v>31</v>
      </c>
      <c r="C381" s="82">
        <v>1</v>
      </c>
      <c r="D381" s="157">
        <v>39</v>
      </c>
      <c r="E381" s="157"/>
      <c r="F381" s="155" t="s">
        <v>3539</v>
      </c>
      <c r="G381" s="83" t="s">
        <v>3378</v>
      </c>
      <c r="H381" s="86">
        <v>31.69980015744089</v>
      </c>
      <c r="I381" s="86">
        <v>53.16132506614094</v>
      </c>
      <c r="J381" s="86">
        <v>43.627770160317638</v>
      </c>
      <c r="K381" s="86"/>
      <c r="L381" s="117">
        <v>90.72</v>
      </c>
      <c r="M381" s="117">
        <v>187.50909522645858</v>
      </c>
      <c r="N381" s="87">
        <v>6946550</v>
      </c>
      <c r="O381" s="87">
        <v>394018000</v>
      </c>
      <c r="P381" s="87">
        <v>105990842</v>
      </c>
      <c r="Q381" s="87">
        <v>288027158</v>
      </c>
      <c r="R381" s="87">
        <f t="shared" si="10"/>
        <v>6946536.8674629023</v>
      </c>
      <c r="S381" s="87">
        <v>394018000</v>
      </c>
      <c r="T381" s="87">
        <f t="shared" si="11"/>
        <v>14357791.479003601</v>
      </c>
      <c r="U381" s="158"/>
      <c r="V381" s="115" t="s">
        <v>1257</v>
      </c>
      <c r="W381" s="115" t="s">
        <v>1257</v>
      </c>
      <c r="X381" s="115" t="s">
        <v>772</v>
      </c>
    </row>
    <row r="382" spans="1:24">
      <c r="A382" s="157"/>
      <c r="B382" s="85">
        <v>31</v>
      </c>
      <c r="C382" s="82">
        <v>1</v>
      </c>
      <c r="D382" s="157">
        <v>39</v>
      </c>
      <c r="E382" s="157"/>
      <c r="F382" s="155" t="s">
        <v>3540</v>
      </c>
      <c r="G382" s="83" t="s">
        <v>3378</v>
      </c>
      <c r="H382" s="86">
        <v>31.69980015744089</v>
      </c>
      <c r="I382" s="86">
        <v>53.16132506614094</v>
      </c>
      <c r="J382" s="86">
        <v>43.627770160317638</v>
      </c>
      <c r="K382" s="86"/>
      <c r="L382" s="117">
        <v>90.72</v>
      </c>
      <c r="M382" s="117">
        <v>187.50909522645858</v>
      </c>
      <c r="N382" s="87">
        <v>6946550</v>
      </c>
      <c r="O382" s="87">
        <v>394018000</v>
      </c>
      <c r="P382" s="87">
        <v>105990842</v>
      </c>
      <c r="Q382" s="87">
        <v>288027158</v>
      </c>
      <c r="R382" s="87">
        <f t="shared" si="10"/>
        <v>6946536.8674629023</v>
      </c>
      <c r="S382" s="87">
        <v>394018000</v>
      </c>
      <c r="T382" s="87">
        <f t="shared" si="11"/>
        <v>14357791.479003601</v>
      </c>
      <c r="U382" s="158"/>
      <c r="V382" s="115" t="s">
        <v>1257</v>
      </c>
      <c r="W382" s="115" t="s">
        <v>1257</v>
      </c>
      <c r="X382" s="115" t="s">
        <v>772</v>
      </c>
    </row>
    <row r="383" spans="1:24">
      <c r="A383" s="157"/>
      <c r="B383" s="85">
        <v>31</v>
      </c>
      <c r="C383" s="82">
        <v>1</v>
      </c>
      <c r="D383" s="157">
        <v>39</v>
      </c>
      <c r="E383" s="157"/>
      <c r="F383" s="155" t="s">
        <v>3541</v>
      </c>
      <c r="G383" s="83" t="s">
        <v>3378</v>
      </c>
      <c r="H383" s="86">
        <v>155.4065930337504</v>
      </c>
      <c r="I383" s="86">
        <v>260.62058336823395</v>
      </c>
      <c r="J383" s="86">
        <v>213.88283486332966</v>
      </c>
      <c r="K383" s="86"/>
      <c r="L383" s="117">
        <v>444.75</v>
      </c>
      <c r="M383" s="117">
        <v>919.25341823156361</v>
      </c>
      <c r="N383" s="87">
        <v>6946550</v>
      </c>
      <c r="O383" s="87">
        <v>1931725000</v>
      </c>
      <c r="P383" s="87">
        <v>519634025</v>
      </c>
      <c r="Q383" s="87">
        <v>1412090974.9999998</v>
      </c>
      <c r="R383" s="87">
        <f t="shared" si="10"/>
        <v>6946797.9579341803</v>
      </c>
      <c r="S383" s="87">
        <v>1931725000</v>
      </c>
      <c r="T383" s="87">
        <f t="shared" si="11"/>
        <v>14358331.126689244</v>
      </c>
      <c r="U383" s="158"/>
      <c r="V383" s="115" t="s">
        <v>1257</v>
      </c>
      <c r="W383" s="115" t="s">
        <v>1257</v>
      </c>
      <c r="X383" s="115" t="s">
        <v>772</v>
      </c>
    </row>
    <row r="384" spans="1:24">
      <c r="A384" s="157"/>
      <c r="B384" s="85">
        <v>31</v>
      </c>
      <c r="C384" s="82">
        <v>1</v>
      </c>
      <c r="D384" s="157">
        <v>3</v>
      </c>
      <c r="E384" s="157"/>
      <c r="F384" s="155" t="s">
        <v>2963</v>
      </c>
      <c r="G384" s="83" t="s">
        <v>3378</v>
      </c>
      <c r="H384" s="86">
        <v>31.97933984136894</v>
      </c>
      <c r="I384" s="86">
        <v>53.630119819810609</v>
      </c>
      <c r="J384" s="86">
        <v>44.012494764905966</v>
      </c>
      <c r="K384" s="86"/>
      <c r="L384" s="117">
        <v>91.52</v>
      </c>
      <c r="M384" s="117">
        <v>189.16261458471655</v>
      </c>
      <c r="N384" s="87">
        <v>4926550</v>
      </c>
      <c r="O384" s="87">
        <v>281905000</v>
      </c>
      <c r="P384" s="87">
        <v>75832445</v>
      </c>
      <c r="Q384" s="87">
        <v>206072555</v>
      </c>
      <c r="R384" s="87">
        <f t="shared" si="10"/>
        <v>4926540.8887364538</v>
      </c>
      <c r="S384" s="87">
        <v>281905000</v>
      </c>
      <c r="T384" s="87">
        <f t="shared" si="11"/>
        <v>10182663.410969196</v>
      </c>
      <c r="U384" s="158"/>
      <c r="V384" s="115" t="s">
        <v>1257</v>
      </c>
      <c r="W384" s="115" t="s">
        <v>1257</v>
      </c>
      <c r="X384" s="115" t="s">
        <v>772</v>
      </c>
    </row>
    <row r="385" spans="1:24">
      <c r="A385" s="157"/>
      <c r="B385" s="85">
        <v>31</v>
      </c>
      <c r="C385" s="82">
        <v>1</v>
      </c>
      <c r="D385" s="157">
        <v>3</v>
      </c>
      <c r="E385" s="157"/>
      <c r="F385" s="155" t="s">
        <v>2964</v>
      </c>
      <c r="G385" s="83" t="s">
        <v>3378</v>
      </c>
      <c r="H385" s="86">
        <v>32.3182817081317</v>
      </c>
      <c r="I385" s="86">
        <v>54.19853345863509</v>
      </c>
      <c r="J385" s="86">
        <v>44.47897334796933</v>
      </c>
      <c r="K385" s="86"/>
      <c r="L385" s="117">
        <v>92.49</v>
      </c>
      <c r="M385" s="117">
        <v>191.16750680660442</v>
      </c>
      <c r="N385" s="87">
        <v>4926550</v>
      </c>
      <c r="O385" s="87">
        <v>284893000</v>
      </c>
      <c r="P385" s="87">
        <v>76636217</v>
      </c>
      <c r="Q385" s="87">
        <v>208256783</v>
      </c>
      <c r="R385" s="87">
        <f t="shared" si="10"/>
        <v>4926543.5170166539</v>
      </c>
      <c r="S385" s="87">
        <v>284893000</v>
      </c>
      <c r="T385" s="87">
        <f t="shared" si="11"/>
        <v>10182668.843359435</v>
      </c>
      <c r="U385" s="158"/>
      <c r="V385" s="115" t="s">
        <v>1257</v>
      </c>
      <c r="W385" s="115" t="s">
        <v>1257</v>
      </c>
      <c r="X385" s="115" t="s">
        <v>772</v>
      </c>
    </row>
    <row r="386" spans="1:24">
      <c r="A386" s="157"/>
      <c r="B386" s="85">
        <v>31</v>
      </c>
      <c r="C386" s="82">
        <v>1</v>
      </c>
      <c r="D386" s="157">
        <v>3</v>
      </c>
      <c r="E386" s="157"/>
      <c r="F386" s="155" t="s">
        <v>2965</v>
      </c>
      <c r="G386" s="83" t="s">
        <v>3378</v>
      </c>
      <c r="H386" s="86">
        <v>26.423488623298947</v>
      </c>
      <c r="I386" s="86">
        <v>44.312824090625867</v>
      </c>
      <c r="J386" s="86">
        <v>36.366093248712744</v>
      </c>
      <c r="K386" s="86"/>
      <c r="L386" s="117">
        <v>75.62</v>
      </c>
      <c r="M386" s="117">
        <v>156.29891733933863</v>
      </c>
      <c r="N386" s="87">
        <v>4926550</v>
      </c>
      <c r="O386" s="87">
        <v>232978000</v>
      </c>
      <c r="P386" s="87">
        <v>62671082</v>
      </c>
      <c r="Q386" s="87">
        <v>170306918</v>
      </c>
      <c r="R386" s="87">
        <f t="shared" si="10"/>
        <v>4927578.6404806152</v>
      </c>
      <c r="S386" s="87">
        <v>232978000</v>
      </c>
      <c r="T386" s="87">
        <f t="shared" si="11"/>
        <v>10184808.339216745</v>
      </c>
      <c r="U386" s="158"/>
      <c r="V386" s="115" t="s">
        <v>1257</v>
      </c>
      <c r="W386" s="115" t="s">
        <v>1257</v>
      </c>
      <c r="X386" s="115" t="s">
        <v>772</v>
      </c>
    </row>
    <row r="387" spans="1:24">
      <c r="A387" s="157"/>
      <c r="B387" s="85">
        <v>31</v>
      </c>
      <c r="C387" s="82">
        <v>1</v>
      </c>
      <c r="D387" s="157">
        <v>3</v>
      </c>
      <c r="E387" s="157"/>
      <c r="F387" s="155" t="s">
        <v>2966</v>
      </c>
      <c r="G387" s="83" t="s">
        <v>3378</v>
      </c>
      <c r="H387" s="86">
        <v>34.634966838685422</v>
      </c>
      <c r="I387" s="86">
        <v>58.083669979672514</v>
      </c>
      <c r="J387" s="86">
        <v>47.66737850849519</v>
      </c>
      <c r="K387" s="86"/>
      <c r="L387" s="117">
        <v>99.12</v>
      </c>
      <c r="M387" s="117">
        <v>204.8710484881677</v>
      </c>
      <c r="N387" s="87">
        <v>4926550</v>
      </c>
      <c r="O387" s="87">
        <v>305315000</v>
      </c>
      <c r="P387" s="87">
        <v>82129735</v>
      </c>
      <c r="Q387" s="87">
        <v>223185264.99999997</v>
      </c>
      <c r="R387" s="87">
        <f t="shared" ref="R387:R450" si="12">S387/(M387*0.3025)</f>
        <v>4926541.8055507205</v>
      </c>
      <c r="S387" s="87">
        <v>305315000</v>
      </c>
      <c r="T387" s="87">
        <f t="shared" ref="T387:T450" si="13">S387/(L387*0.3025)</f>
        <v>10182665.30593187</v>
      </c>
      <c r="U387" s="158"/>
      <c r="V387" s="115" t="s">
        <v>1257</v>
      </c>
      <c r="W387" s="115" t="s">
        <v>1257</v>
      </c>
      <c r="X387" s="115" t="s">
        <v>772</v>
      </c>
    </row>
    <row r="388" spans="1:24">
      <c r="A388" s="157"/>
      <c r="B388" s="85">
        <v>31</v>
      </c>
      <c r="C388" s="82">
        <v>1</v>
      </c>
      <c r="D388" s="157">
        <v>3</v>
      </c>
      <c r="E388" s="157"/>
      <c r="F388" s="155" t="s">
        <v>2967</v>
      </c>
      <c r="G388" s="83" t="s">
        <v>3378</v>
      </c>
      <c r="H388" s="86">
        <v>30.525733484943082</v>
      </c>
      <c r="I388" s="86">
        <v>51.192387100728311</v>
      </c>
      <c r="J388" s="86">
        <v>42.011926821046607</v>
      </c>
      <c r="K388" s="86"/>
      <c r="L388" s="117">
        <v>87.36</v>
      </c>
      <c r="M388" s="117">
        <v>180.5643139217749</v>
      </c>
      <c r="N388" s="87">
        <v>4926550</v>
      </c>
      <c r="O388" s="87">
        <v>269091000</v>
      </c>
      <c r="P388" s="87">
        <v>72385479</v>
      </c>
      <c r="Q388" s="87">
        <v>196705521</v>
      </c>
      <c r="R388" s="87">
        <f t="shared" si="12"/>
        <v>4926538.3921806803</v>
      </c>
      <c r="S388" s="87">
        <v>269091000</v>
      </c>
      <c r="T388" s="87">
        <f t="shared" si="13"/>
        <v>10182658.25084007</v>
      </c>
      <c r="U388" s="158"/>
      <c r="V388" s="115" t="s">
        <v>1257</v>
      </c>
      <c r="W388" s="115" t="s">
        <v>1257</v>
      </c>
      <c r="X388" s="115" t="s">
        <v>772</v>
      </c>
    </row>
    <row r="389" spans="1:24">
      <c r="A389" s="157"/>
      <c r="B389" s="85">
        <v>31</v>
      </c>
      <c r="C389" s="82">
        <v>1</v>
      </c>
      <c r="D389" s="157">
        <v>3</v>
      </c>
      <c r="E389" s="157"/>
      <c r="F389" s="155" t="s">
        <v>2968</v>
      </c>
      <c r="G389" s="83" t="s">
        <v>3378</v>
      </c>
      <c r="H389" s="86">
        <v>30.525733484943082</v>
      </c>
      <c r="I389" s="86">
        <v>51.192387100728311</v>
      </c>
      <c r="J389" s="86">
        <v>42.011926821046607</v>
      </c>
      <c r="K389" s="86"/>
      <c r="L389" s="117">
        <v>87.36</v>
      </c>
      <c r="M389" s="117">
        <v>180.5643139217749</v>
      </c>
      <c r="N389" s="87">
        <v>4926550</v>
      </c>
      <c r="O389" s="87">
        <v>269091000</v>
      </c>
      <c r="P389" s="87">
        <v>72385479</v>
      </c>
      <c r="Q389" s="87">
        <v>196705521</v>
      </c>
      <c r="R389" s="87">
        <f t="shared" si="12"/>
        <v>4926538.3921806803</v>
      </c>
      <c r="S389" s="87">
        <v>269091000</v>
      </c>
      <c r="T389" s="87">
        <f t="shared" si="13"/>
        <v>10182658.25084007</v>
      </c>
      <c r="U389" s="158"/>
      <c r="V389" s="115" t="s">
        <v>1257</v>
      </c>
      <c r="W389" s="115" t="s">
        <v>1257</v>
      </c>
      <c r="X389" s="115" t="s">
        <v>772</v>
      </c>
    </row>
    <row r="390" spans="1:24">
      <c r="A390" s="157"/>
      <c r="B390" s="85">
        <v>31</v>
      </c>
      <c r="C390" s="82">
        <v>1</v>
      </c>
      <c r="D390" s="157">
        <v>3</v>
      </c>
      <c r="E390" s="157"/>
      <c r="F390" s="155" t="s">
        <v>2969</v>
      </c>
      <c r="G390" s="83" t="s">
        <v>3378</v>
      </c>
      <c r="H390" s="86">
        <v>30.525733484943082</v>
      </c>
      <c r="I390" s="86">
        <v>51.192387100728311</v>
      </c>
      <c r="J390" s="86">
        <v>42.011926821046607</v>
      </c>
      <c r="K390" s="86"/>
      <c r="L390" s="117">
        <v>87.36</v>
      </c>
      <c r="M390" s="117">
        <v>180.5643139217749</v>
      </c>
      <c r="N390" s="87">
        <v>4926550</v>
      </c>
      <c r="O390" s="87">
        <v>269091000</v>
      </c>
      <c r="P390" s="87">
        <v>72385479</v>
      </c>
      <c r="Q390" s="87">
        <v>196705521</v>
      </c>
      <c r="R390" s="87">
        <f t="shared" si="12"/>
        <v>4926538.3921806803</v>
      </c>
      <c r="S390" s="87">
        <v>269091000</v>
      </c>
      <c r="T390" s="87">
        <f t="shared" si="13"/>
        <v>10182658.25084007</v>
      </c>
      <c r="U390" s="158"/>
      <c r="V390" s="115" t="s">
        <v>1257</v>
      </c>
      <c r="W390" s="115" t="s">
        <v>1257</v>
      </c>
      <c r="X390" s="115" t="s">
        <v>772</v>
      </c>
    </row>
    <row r="391" spans="1:24">
      <c r="A391" s="157"/>
      <c r="B391" s="85">
        <v>31</v>
      </c>
      <c r="C391" s="82">
        <v>1</v>
      </c>
      <c r="D391" s="157">
        <v>3</v>
      </c>
      <c r="E391" s="157"/>
      <c r="F391" s="155" t="s">
        <v>2970</v>
      </c>
      <c r="G391" s="83" t="s">
        <v>3378</v>
      </c>
      <c r="H391" s="86">
        <v>32.342741430475407</v>
      </c>
      <c r="I391" s="86">
        <v>54.2395529995812</v>
      </c>
      <c r="J391" s="86">
        <v>44.512636750870819</v>
      </c>
      <c r="K391" s="86"/>
      <c r="L391" s="117">
        <v>92.56</v>
      </c>
      <c r="M391" s="117">
        <v>191.31218975045203</v>
      </c>
      <c r="N391" s="87">
        <v>4926550</v>
      </c>
      <c r="O391" s="87">
        <v>285108000</v>
      </c>
      <c r="P391" s="87">
        <v>76694052.000000015</v>
      </c>
      <c r="Q391" s="87">
        <v>208413948</v>
      </c>
      <c r="R391" s="87">
        <f t="shared" si="12"/>
        <v>4926532.8380453605</v>
      </c>
      <c r="S391" s="87">
        <v>285108000</v>
      </c>
      <c r="T391" s="87">
        <f t="shared" si="13"/>
        <v>10182646.771002235</v>
      </c>
      <c r="U391" s="158"/>
      <c r="V391" s="115" t="s">
        <v>1257</v>
      </c>
      <c r="W391" s="115" t="s">
        <v>1257</v>
      </c>
      <c r="X391" s="115" t="s">
        <v>772</v>
      </c>
    </row>
    <row r="392" spans="1:24">
      <c r="A392" s="157"/>
      <c r="B392" s="85">
        <v>31</v>
      </c>
      <c r="C392" s="82">
        <v>1</v>
      </c>
      <c r="D392" s="157">
        <v>3</v>
      </c>
      <c r="E392" s="157"/>
      <c r="F392" s="155" t="s">
        <v>2971</v>
      </c>
      <c r="G392" s="83" t="s">
        <v>3378</v>
      </c>
      <c r="H392" s="86">
        <v>31.97933984136894</v>
      </c>
      <c r="I392" s="86">
        <v>53.630119819810609</v>
      </c>
      <c r="J392" s="86">
        <v>44.012494764905966</v>
      </c>
      <c r="K392" s="86"/>
      <c r="L392" s="117">
        <v>91.52</v>
      </c>
      <c r="M392" s="117">
        <v>189.16261458471655</v>
      </c>
      <c r="N392" s="87">
        <v>4926550</v>
      </c>
      <c r="O392" s="87">
        <v>281905000</v>
      </c>
      <c r="P392" s="87">
        <v>75832445</v>
      </c>
      <c r="Q392" s="87">
        <v>206072555</v>
      </c>
      <c r="R392" s="87">
        <f t="shared" si="12"/>
        <v>4926540.8887364538</v>
      </c>
      <c r="S392" s="87">
        <v>281905000</v>
      </c>
      <c r="T392" s="87">
        <f t="shared" si="13"/>
        <v>10182663.410969196</v>
      </c>
      <c r="U392" s="158"/>
      <c r="V392" s="115" t="s">
        <v>1257</v>
      </c>
      <c r="W392" s="115" t="s">
        <v>1257</v>
      </c>
      <c r="X392" s="115" t="s">
        <v>772</v>
      </c>
    </row>
    <row r="393" spans="1:24">
      <c r="A393" s="157"/>
      <c r="B393" s="85">
        <v>31</v>
      </c>
      <c r="C393" s="82">
        <v>1</v>
      </c>
      <c r="D393" s="157">
        <v>3</v>
      </c>
      <c r="E393" s="157"/>
      <c r="F393" s="155" t="s">
        <v>3542</v>
      </c>
      <c r="G393" s="83" t="s">
        <v>3378</v>
      </c>
      <c r="H393" s="86">
        <v>15.71711872885462</v>
      </c>
      <c r="I393" s="86">
        <v>26.357985025077372</v>
      </c>
      <c r="J393" s="86">
        <v>21.631140892979356</v>
      </c>
      <c r="K393" s="86"/>
      <c r="L393" s="117">
        <v>44.98</v>
      </c>
      <c r="M393" s="117">
        <v>92.969125918056733</v>
      </c>
      <c r="N393" s="87">
        <v>4926550</v>
      </c>
      <c r="O393" s="87">
        <v>138599000</v>
      </c>
      <c r="P393" s="87">
        <v>37283131</v>
      </c>
      <c r="Q393" s="87">
        <v>101315868.99999999</v>
      </c>
      <c r="R393" s="87">
        <f t="shared" si="12"/>
        <v>4928286.7604943831</v>
      </c>
      <c r="S393" s="87">
        <v>138599000</v>
      </c>
      <c r="T393" s="87">
        <f t="shared" si="13"/>
        <v>10186271.951905163</v>
      </c>
      <c r="U393" s="158"/>
      <c r="V393" s="115" t="s">
        <v>1257</v>
      </c>
      <c r="W393" s="115" t="s">
        <v>1257</v>
      </c>
      <c r="X393" s="115" t="s">
        <v>772</v>
      </c>
    </row>
    <row r="394" spans="1:24">
      <c r="A394" s="157"/>
      <c r="B394" s="85">
        <v>31</v>
      </c>
      <c r="C394" s="82">
        <v>1</v>
      </c>
      <c r="D394" s="157">
        <v>3</v>
      </c>
      <c r="E394" s="157"/>
      <c r="F394" s="155" t="s">
        <v>3543</v>
      </c>
      <c r="G394" s="83" t="s">
        <v>3378</v>
      </c>
      <c r="H394" s="86">
        <v>30.525733484943082</v>
      </c>
      <c r="I394" s="86">
        <v>51.192387100728311</v>
      </c>
      <c r="J394" s="86">
        <v>42.011926821046607</v>
      </c>
      <c r="K394" s="86"/>
      <c r="L394" s="117">
        <v>87.36</v>
      </c>
      <c r="M394" s="117">
        <v>180.5643139217749</v>
      </c>
      <c r="N394" s="87">
        <v>4926550</v>
      </c>
      <c r="O394" s="87">
        <v>269091000</v>
      </c>
      <c r="P394" s="87">
        <v>72385479</v>
      </c>
      <c r="Q394" s="87">
        <v>196705521</v>
      </c>
      <c r="R394" s="87">
        <f t="shared" si="12"/>
        <v>4926538.3921806803</v>
      </c>
      <c r="S394" s="87">
        <v>269091000</v>
      </c>
      <c r="T394" s="87">
        <f t="shared" si="13"/>
        <v>10182658.25084007</v>
      </c>
      <c r="U394" s="158"/>
      <c r="V394" s="115" t="s">
        <v>1257</v>
      </c>
      <c r="W394" s="115" t="s">
        <v>1257</v>
      </c>
      <c r="X394" s="115" t="s">
        <v>772</v>
      </c>
    </row>
    <row r="395" spans="1:24">
      <c r="A395" s="157"/>
      <c r="B395" s="85">
        <v>31</v>
      </c>
      <c r="C395" s="82">
        <v>1</v>
      </c>
      <c r="D395" s="157">
        <v>3</v>
      </c>
      <c r="E395" s="157"/>
      <c r="F395" s="155" t="s">
        <v>3544</v>
      </c>
      <c r="G395" s="83" t="s">
        <v>3378</v>
      </c>
      <c r="H395" s="86">
        <v>30.525733484943082</v>
      </c>
      <c r="I395" s="86">
        <v>51.192387100728311</v>
      </c>
      <c r="J395" s="86">
        <v>42.011926821046607</v>
      </c>
      <c r="K395" s="86"/>
      <c r="L395" s="117">
        <v>87.36</v>
      </c>
      <c r="M395" s="117">
        <v>180.5643139217749</v>
      </c>
      <c r="N395" s="87">
        <v>4926550</v>
      </c>
      <c r="O395" s="87">
        <v>269091000</v>
      </c>
      <c r="P395" s="87">
        <v>72385479</v>
      </c>
      <c r="Q395" s="87">
        <v>196705521</v>
      </c>
      <c r="R395" s="87">
        <f t="shared" si="12"/>
        <v>4926538.3921806803</v>
      </c>
      <c r="S395" s="87">
        <v>269091000</v>
      </c>
      <c r="T395" s="87">
        <f t="shared" si="13"/>
        <v>10182658.25084007</v>
      </c>
      <c r="U395" s="158"/>
      <c r="V395" s="115" t="s">
        <v>1257</v>
      </c>
      <c r="W395" s="115" t="s">
        <v>1257</v>
      </c>
      <c r="X395" s="115" t="s">
        <v>772</v>
      </c>
    </row>
    <row r="396" spans="1:24">
      <c r="A396" s="157"/>
      <c r="B396" s="85">
        <v>31</v>
      </c>
      <c r="C396" s="82">
        <v>1</v>
      </c>
      <c r="D396" s="157">
        <v>3</v>
      </c>
      <c r="E396" s="157"/>
      <c r="F396" s="155" t="s">
        <v>3545</v>
      </c>
      <c r="G396" s="83" t="s">
        <v>3378</v>
      </c>
      <c r="H396" s="86">
        <v>30.525733484943082</v>
      </c>
      <c r="I396" s="86">
        <v>51.192387100728311</v>
      </c>
      <c r="J396" s="86">
        <v>42.011926821046607</v>
      </c>
      <c r="K396" s="86"/>
      <c r="L396" s="117">
        <v>87.36</v>
      </c>
      <c r="M396" s="117">
        <v>180.5643139217749</v>
      </c>
      <c r="N396" s="87">
        <v>4926550</v>
      </c>
      <c r="O396" s="87">
        <v>269091000</v>
      </c>
      <c r="P396" s="87">
        <v>72385479</v>
      </c>
      <c r="Q396" s="87">
        <v>196705521</v>
      </c>
      <c r="R396" s="87">
        <f t="shared" si="12"/>
        <v>4926538.3921806803</v>
      </c>
      <c r="S396" s="87">
        <v>269091000</v>
      </c>
      <c r="T396" s="87">
        <f t="shared" si="13"/>
        <v>10182658.25084007</v>
      </c>
      <c r="U396" s="158"/>
      <c r="V396" s="115" t="s">
        <v>1257</v>
      </c>
      <c r="W396" s="115" t="s">
        <v>1257</v>
      </c>
      <c r="X396" s="115" t="s">
        <v>772</v>
      </c>
    </row>
    <row r="397" spans="1:24">
      <c r="A397" s="157"/>
      <c r="B397" s="85">
        <v>31</v>
      </c>
      <c r="C397" s="82">
        <v>1</v>
      </c>
      <c r="D397" s="157">
        <v>3</v>
      </c>
      <c r="E397" s="157"/>
      <c r="F397" s="155" t="s">
        <v>3546</v>
      </c>
      <c r="G397" s="83" t="s">
        <v>3378</v>
      </c>
      <c r="H397" s="86">
        <v>35.225494420983424</v>
      </c>
      <c r="I397" s="86">
        <v>59.073998896799701</v>
      </c>
      <c r="J397" s="86">
        <v>48.480109235688055</v>
      </c>
      <c r="K397" s="86"/>
      <c r="L397" s="117">
        <v>100.81</v>
      </c>
      <c r="M397" s="117">
        <v>208.36410813248776</v>
      </c>
      <c r="N397" s="87">
        <v>4926550</v>
      </c>
      <c r="O397" s="87">
        <v>310570000</v>
      </c>
      <c r="P397" s="87">
        <v>83543330</v>
      </c>
      <c r="Q397" s="87">
        <v>227026669.99999997</v>
      </c>
      <c r="R397" s="87">
        <f t="shared" si="12"/>
        <v>4927325.0328583606</v>
      </c>
      <c r="S397" s="87">
        <v>310570000</v>
      </c>
      <c r="T397" s="87">
        <f t="shared" si="13"/>
        <v>10184284.157825744</v>
      </c>
      <c r="U397" s="158"/>
      <c r="V397" s="115" t="s">
        <v>1257</v>
      </c>
      <c r="W397" s="115" t="s">
        <v>1257</v>
      </c>
      <c r="X397" s="115" t="s">
        <v>772</v>
      </c>
    </row>
    <row r="398" spans="1:24">
      <c r="A398" s="157"/>
      <c r="B398" s="85">
        <v>31</v>
      </c>
      <c r="C398" s="82">
        <v>1</v>
      </c>
      <c r="D398" s="157">
        <v>4</v>
      </c>
      <c r="E398" s="157"/>
      <c r="F398" s="155" t="s">
        <v>2972</v>
      </c>
      <c r="G398" s="83" t="s">
        <v>3378</v>
      </c>
      <c r="H398" s="86">
        <v>31.97933984136894</v>
      </c>
      <c r="I398" s="86">
        <v>53.630119819810609</v>
      </c>
      <c r="J398" s="86">
        <v>44.012494764905966</v>
      </c>
      <c r="K398" s="86"/>
      <c r="L398" s="117">
        <v>91.52</v>
      </c>
      <c r="M398" s="117">
        <v>189.16261458471655</v>
      </c>
      <c r="N398" s="87">
        <v>4996550</v>
      </c>
      <c r="O398" s="87">
        <v>285911000</v>
      </c>
      <c r="P398" s="87">
        <v>76910059.000000015</v>
      </c>
      <c r="Q398" s="87">
        <v>209000941</v>
      </c>
      <c r="R398" s="87">
        <f t="shared" si="12"/>
        <v>4996549.3057573596</v>
      </c>
      <c r="S398" s="87">
        <v>285911000</v>
      </c>
      <c r="T398" s="87">
        <f t="shared" si="13"/>
        <v>10327363.751950528</v>
      </c>
      <c r="U398" s="158"/>
      <c r="V398" s="115" t="s">
        <v>1257</v>
      </c>
      <c r="W398" s="115" t="s">
        <v>1257</v>
      </c>
      <c r="X398" s="115" t="s">
        <v>772</v>
      </c>
    </row>
    <row r="399" spans="1:24">
      <c r="A399" s="157"/>
      <c r="B399" s="85">
        <v>31</v>
      </c>
      <c r="C399" s="82">
        <v>1</v>
      </c>
      <c r="D399" s="157">
        <v>4</v>
      </c>
      <c r="E399" s="157"/>
      <c r="F399" s="155" t="s">
        <v>2973</v>
      </c>
      <c r="G399" s="83" t="s">
        <v>3378</v>
      </c>
      <c r="H399" s="86">
        <v>30.525733484943082</v>
      </c>
      <c r="I399" s="86">
        <v>51.192387100728311</v>
      </c>
      <c r="J399" s="86">
        <v>42.011926821046607</v>
      </c>
      <c r="K399" s="86"/>
      <c r="L399" s="117">
        <v>87.36</v>
      </c>
      <c r="M399" s="117">
        <v>180.5643139217749</v>
      </c>
      <c r="N399" s="87">
        <v>4996550</v>
      </c>
      <c r="O399" s="87">
        <v>272915000</v>
      </c>
      <c r="P399" s="87">
        <v>73414135.000000015</v>
      </c>
      <c r="Q399" s="87">
        <v>199500865</v>
      </c>
      <c r="R399" s="87">
        <f t="shared" si="12"/>
        <v>4996548.4735721014</v>
      </c>
      <c r="S399" s="87">
        <v>272915000</v>
      </c>
      <c r="T399" s="87">
        <f t="shared" si="13"/>
        <v>10327362.031907488</v>
      </c>
      <c r="U399" s="158"/>
      <c r="V399" s="115" t="s">
        <v>1257</v>
      </c>
      <c r="W399" s="115" t="s">
        <v>1257</v>
      </c>
      <c r="X399" s="115" t="s">
        <v>772</v>
      </c>
    </row>
    <row r="400" spans="1:24">
      <c r="A400" s="157"/>
      <c r="B400" s="85">
        <v>31</v>
      </c>
      <c r="C400" s="82">
        <v>1</v>
      </c>
      <c r="D400" s="157">
        <v>4</v>
      </c>
      <c r="E400" s="157"/>
      <c r="F400" s="155" t="s">
        <v>2974</v>
      </c>
      <c r="G400" s="83" t="s">
        <v>3378</v>
      </c>
      <c r="H400" s="86">
        <v>30.525733484943082</v>
      </c>
      <c r="I400" s="86">
        <v>51.192387100728311</v>
      </c>
      <c r="J400" s="86">
        <v>42.011926821046607</v>
      </c>
      <c r="K400" s="86"/>
      <c r="L400" s="117">
        <v>87.36</v>
      </c>
      <c r="M400" s="117">
        <v>180.5643139217749</v>
      </c>
      <c r="N400" s="87">
        <v>4996550</v>
      </c>
      <c r="O400" s="87">
        <v>272915000</v>
      </c>
      <c r="P400" s="87">
        <v>73414135.000000015</v>
      </c>
      <c r="Q400" s="87">
        <v>199500865</v>
      </c>
      <c r="R400" s="87">
        <f t="shared" si="12"/>
        <v>4996548.4735721014</v>
      </c>
      <c r="S400" s="87">
        <v>272915000</v>
      </c>
      <c r="T400" s="87">
        <f t="shared" si="13"/>
        <v>10327362.031907488</v>
      </c>
      <c r="U400" s="158"/>
      <c r="V400" s="115" t="s">
        <v>1257</v>
      </c>
      <c r="W400" s="115" t="s">
        <v>1257</v>
      </c>
      <c r="X400" s="115" t="s">
        <v>772</v>
      </c>
    </row>
    <row r="401" spans="1:24">
      <c r="A401" s="157"/>
      <c r="B401" s="85">
        <v>31</v>
      </c>
      <c r="C401" s="82">
        <v>1</v>
      </c>
      <c r="D401" s="157">
        <v>4</v>
      </c>
      <c r="E401" s="157"/>
      <c r="F401" s="155" t="s">
        <v>2975</v>
      </c>
      <c r="G401" s="83" t="s">
        <v>3378</v>
      </c>
      <c r="H401" s="86">
        <v>30.525733484943082</v>
      </c>
      <c r="I401" s="86">
        <v>51.192387100728311</v>
      </c>
      <c r="J401" s="86">
        <v>42.011926821046607</v>
      </c>
      <c r="K401" s="86"/>
      <c r="L401" s="117">
        <v>87.36</v>
      </c>
      <c r="M401" s="117">
        <v>180.5643139217749</v>
      </c>
      <c r="N401" s="87">
        <v>4996550</v>
      </c>
      <c r="O401" s="87">
        <v>272915000</v>
      </c>
      <c r="P401" s="87">
        <v>73414135.000000015</v>
      </c>
      <c r="Q401" s="87">
        <v>199500865</v>
      </c>
      <c r="R401" s="87">
        <f t="shared" si="12"/>
        <v>4996548.4735721014</v>
      </c>
      <c r="S401" s="87">
        <v>272915000</v>
      </c>
      <c r="T401" s="87">
        <f t="shared" si="13"/>
        <v>10327362.031907488</v>
      </c>
      <c r="U401" s="158"/>
      <c r="V401" s="115" t="s">
        <v>1257</v>
      </c>
      <c r="W401" s="115" t="s">
        <v>1257</v>
      </c>
      <c r="X401" s="115" t="s">
        <v>772</v>
      </c>
    </row>
    <row r="402" spans="1:24">
      <c r="A402" s="157"/>
      <c r="B402" s="85">
        <v>31</v>
      </c>
      <c r="C402" s="82">
        <v>1</v>
      </c>
      <c r="D402" s="157">
        <v>4</v>
      </c>
      <c r="E402" s="157"/>
      <c r="F402" s="155" t="s">
        <v>2976</v>
      </c>
      <c r="G402" s="83" t="s">
        <v>3378</v>
      </c>
      <c r="H402" s="86">
        <v>30.525733484943082</v>
      </c>
      <c r="I402" s="86">
        <v>51.192387100728311</v>
      </c>
      <c r="J402" s="86">
        <v>42.011926821046607</v>
      </c>
      <c r="K402" s="86"/>
      <c r="L402" s="117">
        <v>87.36</v>
      </c>
      <c r="M402" s="117">
        <v>180.5643139217749</v>
      </c>
      <c r="N402" s="87">
        <v>4996550</v>
      </c>
      <c r="O402" s="87">
        <v>272915000</v>
      </c>
      <c r="P402" s="87">
        <v>73414135.000000015</v>
      </c>
      <c r="Q402" s="87">
        <v>199500865</v>
      </c>
      <c r="R402" s="87">
        <f t="shared" si="12"/>
        <v>4996548.4735721014</v>
      </c>
      <c r="S402" s="87">
        <v>272915000</v>
      </c>
      <c r="T402" s="87">
        <f t="shared" si="13"/>
        <v>10327362.031907488</v>
      </c>
      <c r="U402" s="158"/>
      <c r="V402" s="115" t="s">
        <v>1257</v>
      </c>
      <c r="W402" s="115" t="s">
        <v>1257</v>
      </c>
      <c r="X402" s="115" t="s">
        <v>772</v>
      </c>
    </row>
    <row r="403" spans="1:24">
      <c r="A403" s="157"/>
      <c r="B403" s="85">
        <v>31</v>
      </c>
      <c r="C403" s="82">
        <v>1</v>
      </c>
      <c r="D403" s="157">
        <v>4</v>
      </c>
      <c r="E403" s="157"/>
      <c r="F403" s="155" t="s">
        <v>2977</v>
      </c>
      <c r="G403" s="83" t="s">
        <v>3378</v>
      </c>
      <c r="H403" s="86">
        <v>30.525733484943082</v>
      </c>
      <c r="I403" s="86">
        <v>51.192387100728311</v>
      </c>
      <c r="J403" s="86">
        <v>42.011926821046607</v>
      </c>
      <c r="K403" s="86"/>
      <c r="L403" s="117">
        <v>87.36</v>
      </c>
      <c r="M403" s="117">
        <v>180.5643139217749</v>
      </c>
      <c r="N403" s="87">
        <v>4996550</v>
      </c>
      <c r="O403" s="87">
        <v>272915000</v>
      </c>
      <c r="P403" s="87">
        <v>73414135.000000015</v>
      </c>
      <c r="Q403" s="87">
        <v>199500865</v>
      </c>
      <c r="R403" s="87">
        <f t="shared" si="12"/>
        <v>4996548.4735721014</v>
      </c>
      <c r="S403" s="87">
        <v>272915000</v>
      </c>
      <c r="T403" s="87">
        <f t="shared" si="13"/>
        <v>10327362.031907488</v>
      </c>
      <c r="U403" s="158"/>
      <c r="V403" s="115" t="s">
        <v>1257</v>
      </c>
      <c r="W403" s="115" t="s">
        <v>1257</v>
      </c>
      <c r="X403" s="115" t="s">
        <v>772</v>
      </c>
    </row>
    <row r="404" spans="1:24">
      <c r="A404" s="157"/>
      <c r="B404" s="85">
        <v>31</v>
      </c>
      <c r="C404" s="82">
        <v>1</v>
      </c>
      <c r="D404" s="157">
        <v>4</v>
      </c>
      <c r="E404" s="157"/>
      <c r="F404" s="155" t="s">
        <v>2978</v>
      </c>
      <c r="G404" s="83" t="s">
        <v>3378</v>
      </c>
      <c r="H404" s="86">
        <v>30.525733484943082</v>
      </c>
      <c r="I404" s="86">
        <v>51.192387100728311</v>
      </c>
      <c r="J404" s="86">
        <v>42.011926821046607</v>
      </c>
      <c r="K404" s="86"/>
      <c r="L404" s="117">
        <v>87.36</v>
      </c>
      <c r="M404" s="117">
        <v>180.5643139217749</v>
      </c>
      <c r="N404" s="87">
        <v>4996550</v>
      </c>
      <c r="O404" s="87">
        <v>272915000</v>
      </c>
      <c r="P404" s="87">
        <v>73414135.000000015</v>
      </c>
      <c r="Q404" s="87">
        <v>199500865</v>
      </c>
      <c r="R404" s="87">
        <f t="shared" si="12"/>
        <v>4996548.4735721014</v>
      </c>
      <c r="S404" s="87">
        <v>272915000</v>
      </c>
      <c r="T404" s="87">
        <f t="shared" si="13"/>
        <v>10327362.031907488</v>
      </c>
      <c r="U404" s="158"/>
      <c r="V404" s="115" t="s">
        <v>1257</v>
      </c>
      <c r="W404" s="115" t="s">
        <v>1257</v>
      </c>
      <c r="X404" s="115" t="s">
        <v>772</v>
      </c>
    </row>
    <row r="405" spans="1:24">
      <c r="A405" s="157"/>
      <c r="B405" s="85">
        <v>31</v>
      </c>
      <c r="C405" s="82">
        <v>1</v>
      </c>
      <c r="D405" s="157">
        <v>4</v>
      </c>
      <c r="E405" s="157"/>
      <c r="F405" s="155" t="s">
        <v>2979</v>
      </c>
      <c r="G405" s="83" t="s">
        <v>3378</v>
      </c>
      <c r="H405" s="86">
        <v>30.525733484943082</v>
      </c>
      <c r="I405" s="86">
        <v>51.192387100728311</v>
      </c>
      <c r="J405" s="86">
        <v>42.011926821046607</v>
      </c>
      <c r="K405" s="86"/>
      <c r="L405" s="117">
        <v>87.36</v>
      </c>
      <c r="M405" s="117">
        <v>180.5643139217749</v>
      </c>
      <c r="N405" s="87">
        <v>4996550</v>
      </c>
      <c r="O405" s="87">
        <v>272915000</v>
      </c>
      <c r="P405" s="87">
        <v>73414135.000000015</v>
      </c>
      <c r="Q405" s="87">
        <v>199500865</v>
      </c>
      <c r="R405" s="87">
        <f t="shared" si="12"/>
        <v>4996548.4735721014</v>
      </c>
      <c r="S405" s="87">
        <v>272915000</v>
      </c>
      <c r="T405" s="87">
        <f t="shared" si="13"/>
        <v>10327362.031907488</v>
      </c>
      <c r="U405" s="158"/>
      <c r="V405" s="115" t="s">
        <v>1257</v>
      </c>
      <c r="W405" s="115" t="s">
        <v>1257</v>
      </c>
      <c r="X405" s="115" t="s">
        <v>772</v>
      </c>
    </row>
    <row r="406" spans="1:24">
      <c r="A406" s="157"/>
      <c r="B406" s="85">
        <v>31</v>
      </c>
      <c r="C406" s="82">
        <v>1</v>
      </c>
      <c r="D406" s="157">
        <v>4</v>
      </c>
      <c r="E406" s="157"/>
      <c r="F406" s="155" t="s">
        <v>2980</v>
      </c>
      <c r="G406" s="83" t="s">
        <v>3378</v>
      </c>
      <c r="H406" s="86">
        <v>30.525733484943082</v>
      </c>
      <c r="I406" s="86">
        <v>51.192387100728311</v>
      </c>
      <c r="J406" s="86">
        <v>42.011926821046607</v>
      </c>
      <c r="K406" s="86"/>
      <c r="L406" s="117">
        <v>87.36</v>
      </c>
      <c r="M406" s="117">
        <v>180.5643139217749</v>
      </c>
      <c r="N406" s="87">
        <v>4996550</v>
      </c>
      <c r="O406" s="87">
        <v>272915000</v>
      </c>
      <c r="P406" s="87">
        <v>73414135.000000015</v>
      </c>
      <c r="Q406" s="87">
        <v>199500865</v>
      </c>
      <c r="R406" s="87">
        <f t="shared" si="12"/>
        <v>4996548.4735721014</v>
      </c>
      <c r="S406" s="87">
        <v>272915000</v>
      </c>
      <c r="T406" s="87">
        <f t="shared" si="13"/>
        <v>10327362.031907488</v>
      </c>
      <c r="U406" s="158"/>
      <c r="V406" s="115" t="s">
        <v>1257</v>
      </c>
      <c r="W406" s="115" t="s">
        <v>1257</v>
      </c>
      <c r="X406" s="115" t="s">
        <v>772</v>
      </c>
    </row>
    <row r="407" spans="1:24">
      <c r="A407" s="157"/>
      <c r="B407" s="85">
        <v>31</v>
      </c>
      <c r="C407" s="82">
        <v>1</v>
      </c>
      <c r="D407" s="157">
        <v>4</v>
      </c>
      <c r="E407" s="157"/>
      <c r="F407" s="155" t="s">
        <v>2981</v>
      </c>
      <c r="G407" s="83" t="s">
        <v>3378</v>
      </c>
      <c r="H407" s="86">
        <v>30.525733484943082</v>
      </c>
      <c r="I407" s="86">
        <v>51.192387100728311</v>
      </c>
      <c r="J407" s="86">
        <v>42.011926821046607</v>
      </c>
      <c r="K407" s="86"/>
      <c r="L407" s="117">
        <v>87.36</v>
      </c>
      <c r="M407" s="117">
        <v>180.5643139217749</v>
      </c>
      <c r="N407" s="87">
        <v>4996550</v>
      </c>
      <c r="O407" s="87">
        <v>272915000</v>
      </c>
      <c r="P407" s="87">
        <v>73414135.000000015</v>
      </c>
      <c r="Q407" s="87">
        <v>199500865</v>
      </c>
      <c r="R407" s="87">
        <f t="shared" si="12"/>
        <v>4996548.4735721014</v>
      </c>
      <c r="S407" s="87">
        <v>272915000</v>
      </c>
      <c r="T407" s="87">
        <f t="shared" si="13"/>
        <v>10327362.031907488</v>
      </c>
      <c r="U407" s="158"/>
      <c r="V407" s="115" t="s">
        <v>1257</v>
      </c>
      <c r="W407" s="115" t="s">
        <v>1257</v>
      </c>
      <c r="X407" s="115" t="s">
        <v>772</v>
      </c>
    </row>
    <row r="408" spans="1:24">
      <c r="A408" s="157"/>
      <c r="B408" s="85">
        <v>31</v>
      </c>
      <c r="C408" s="82">
        <v>1</v>
      </c>
      <c r="D408" s="157">
        <v>4</v>
      </c>
      <c r="E408" s="157"/>
      <c r="F408" s="155" t="s">
        <v>3547</v>
      </c>
      <c r="G408" s="83" t="s">
        <v>3378</v>
      </c>
      <c r="H408" s="86">
        <v>30.525733484943082</v>
      </c>
      <c r="I408" s="86">
        <v>51.192387100728311</v>
      </c>
      <c r="J408" s="86">
        <v>42.011926821046607</v>
      </c>
      <c r="K408" s="86"/>
      <c r="L408" s="117">
        <v>87.36</v>
      </c>
      <c r="M408" s="117">
        <v>180.5643139217749</v>
      </c>
      <c r="N408" s="87">
        <v>4996550</v>
      </c>
      <c r="O408" s="87">
        <v>272915000</v>
      </c>
      <c r="P408" s="87">
        <v>73414135.000000015</v>
      </c>
      <c r="Q408" s="87">
        <v>199500865</v>
      </c>
      <c r="R408" s="87">
        <f t="shared" si="12"/>
        <v>4996548.4735721014</v>
      </c>
      <c r="S408" s="87">
        <v>272915000</v>
      </c>
      <c r="T408" s="87">
        <f t="shared" si="13"/>
        <v>10327362.031907488</v>
      </c>
      <c r="U408" s="158"/>
      <c r="V408" s="115" t="s">
        <v>1257</v>
      </c>
      <c r="W408" s="115" t="s">
        <v>1257</v>
      </c>
      <c r="X408" s="115" t="s">
        <v>772</v>
      </c>
    </row>
    <row r="409" spans="1:24">
      <c r="A409" s="157"/>
      <c r="B409" s="85">
        <v>31</v>
      </c>
      <c r="C409" s="82">
        <v>1</v>
      </c>
      <c r="D409" s="157">
        <v>4</v>
      </c>
      <c r="E409" s="157"/>
      <c r="F409" s="155" t="s">
        <v>3548</v>
      </c>
      <c r="G409" s="83" t="s">
        <v>3378</v>
      </c>
      <c r="H409" s="86">
        <v>30.525733484943082</v>
      </c>
      <c r="I409" s="86">
        <v>51.192387100728311</v>
      </c>
      <c r="J409" s="86">
        <v>42.011926821046607</v>
      </c>
      <c r="K409" s="86"/>
      <c r="L409" s="117">
        <v>87.36</v>
      </c>
      <c r="M409" s="117">
        <v>180.5643139217749</v>
      </c>
      <c r="N409" s="87">
        <v>4996550</v>
      </c>
      <c r="O409" s="87">
        <v>272915000</v>
      </c>
      <c r="P409" s="87">
        <v>73414135.000000015</v>
      </c>
      <c r="Q409" s="87">
        <v>199500865</v>
      </c>
      <c r="R409" s="87">
        <f t="shared" si="12"/>
        <v>4996548.4735721014</v>
      </c>
      <c r="S409" s="87">
        <v>272915000</v>
      </c>
      <c r="T409" s="87">
        <f t="shared" si="13"/>
        <v>10327362.031907488</v>
      </c>
      <c r="U409" s="158"/>
      <c r="V409" s="115" t="s">
        <v>1257</v>
      </c>
      <c r="W409" s="115" t="s">
        <v>1257</v>
      </c>
      <c r="X409" s="115" t="s">
        <v>772</v>
      </c>
    </row>
    <row r="410" spans="1:24">
      <c r="A410" s="157"/>
      <c r="B410" s="85">
        <v>31</v>
      </c>
      <c r="C410" s="82">
        <v>1</v>
      </c>
      <c r="D410" s="157">
        <v>4</v>
      </c>
      <c r="E410" s="157"/>
      <c r="F410" s="155" t="s">
        <v>3549</v>
      </c>
      <c r="G410" s="83" t="s">
        <v>3378</v>
      </c>
      <c r="H410" s="86">
        <v>31.97933984136894</v>
      </c>
      <c r="I410" s="86">
        <v>53.630119819810609</v>
      </c>
      <c r="J410" s="86">
        <v>44.012494764905966</v>
      </c>
      <c r="K410" s="86"/>
      <c r="L410" s="117">
        <v>91.52</v>
      </c>
      <c r="M410" s="117">
        <v>189.16261458471655</v>
      </c>
      <c r="N410" s="87">
        <v>4996550</v>
      </c>
      <c r="O410" s="87">
        <v>285911000</v>
      </c>
      <c r="P410" s="87">
        <v>76910059.000000015</v>
      </c>
      <c r="Q410" s="87">
        <v>209000941</v>
      </c>
      <c r="R410" s="87">
        <f t="shared" si="12"/>
        <v>4996549.3057573596</v>
      </c>
      <c r="S410" s="87">
        <v>285911000</v>
      </c>
      <c r="T410" s="87">
        <f t="shared" si="13"/>
        <v>10327363.751950528</v>
      </c>
      <c r="U410" s="158"/>
      <c r="V410" s="115" t="s">
        <v>1257</v>
      </c>
      <c r="W410" s="115" t="s">
        <v>1257</v>
      </c>
      <c r="X410" s="115" t="s">
        <v>772</v>
      </c>
    </row>
    <row r="411" spans="1:24">
      <c r="A411" s="157"/>
      <c r="B411" s="85">
        <v>31</v>
      </c>
      <c r="C411" s="82">
        <v>1</v>
      </c>
      <c r="D411" s="157">
        <v>4</v>
      </c>
      <c r="E411" s="157"/>
      <c r="F411" s="155" t="s">
        <v>3550</v>
      </c>
      <c r="G411" s="83" t="s">
        <v>3378</v>
      </c>
      <c r="H411" s="86">
        <v>31.97933984136894</v>
      </c>
      <c r="I411" s="86">
        <v>53.630119819810609</v>
      </c>
      <c r="J411" s="86">
        <v>44.012494764905966</v>
      </c>
      <c r="K411" s="86"/>
      <c r="L411" s="117">
        <v>91.52</v>
      </c>
      <c r="M411" s="117">
        <v>189.16261458471655</v>
      </c>
      <c r="N411" s="87">
        <v>4996550</v>
      </c>
      <c r="O411" s="87">
        <v>285911000</v>
      </c>
      <c r="P411" s="87">
        <v>76910059.000000015</v>
      </c>
      <c r="Q411" s="87">
        <v>209000941</v>
      </c>
      <c r="R411" s="87">
        <f t="shared" si="12"/>
        <v>4996549.3057573596</v>
      </c>
      <c r="S411" s="87">
        <v>285911000</v>
      </c>
      <c r="T411" s="87">
        <f t="shared" si="13"/>
        <v>10327363.751950528</v>
      </c>
      <c r="U411" s="158"/>
      <c r="V411" s="115" t="s">
        <v>1257</v>
      </c>
      <c r="W411" s="115" t="s">
        <v>1257</v>
      </c>
      <c r="X411" s="115" t="s">
        <v>772</v>
      </c>
    </row>
    <row r="412" spans="1:24">
      <c r="A412" s="157"/>
      <c r="B412" s="85">
        <v>31</v>
      </c>
      <c r="C412" s="82">
        <v>1</v>
      </c>
      <c r="D412" s="157">
        <v>4</v>
      </c>
      <c r="E412" s="157"/>
      <c r="F412" s="155" t="s">
        <v>3551</v>
      </c>
      <c r="G412" s="83" t="s">
        <v>3378</v>
      </c>
      <c r="H412" s="86">
        <v>15.71711872885462</v>
      </c>
      <c r="I412" s="86">
        <v>26.357985025077372</v>
      </c>
      <c r="J412" s="86">
        <v>21.631140892979356</v>
      </c>
      <c r="K412" s="86"/>
      <c r="L412" s="117">
        <v>44.98</v>
      </c>
      <c r="M412" s="117">
        <v>92.969125918056733</v>
      </c>
      <c r="N412" s="87">
        <v>4996550</v>
      </c>
      <c r="O412" s="87">
        <v>140568000</v>
      </c>
      <c r="P412" s="87">
        <v>37812792</v>
      </c>
      <c r="Q412" s="87">
        <v>102755208</v>
      </c>
      <c r="R412" s="87">
        <f t="shared" si="12"/>
        <v>4998300.2283506691</v>
      </c>
      <c r="S412" s="87">
        <v>140568000</v>
      </c>
      <c r="T412" s="87">
        <f t="shared" si="13"/>
        <v>10330982.732454095</v>
      </c>
      <c r="U412" s="158"/>
      <c r="V412" s="115" t="s">
        <v>1257</v>
      </c>
      <c r="W412" s="115" t="s">
        <v>1257</v>
      </c>
      <c r="X412" s="115" t="s">
        <v>772</v>
      </c>
    </row>
    <row r="413" spans="1:24">
      <c r="A413" s="157"/>
      <c r="B413" s="85">
        <v>31</v>
      </c>
      <c r="C413" s="82">
        <v>1</v>
      </c>
      <c r="D413" s="157">
        <v>4</v>
      </c>
      <c r="E413" s="157"/>
      <c r="F413" s="155" t="s">
        <v>3552</v>
      </c>
      <c r="G413" s="83" t="s">
        <v>3378</v>
      </c>
      <c r="H413" s="86">
        <v>30.525733484943082</v>
      </c>
      <c r="I413" s="86">
        <v>51.192387100728311</v>
      </c>
      <c r="J413" s="86">
        <v>42.011926821046607</v>
      </c>
      <c r="K413" s="86"/>
      <c r="L413" s="117">
        <v>87.36</v>
      </c>
      <c r="M413" s="117">
        <v>180.5643139217749</v>
      </c>
      <c r="N413" s="87">
        <v>4996550</v>
      </c>
      <c r="O413" s="87">
        <v>272915000</v>
      </c>
      <c r="P413" s="87">
        <v>73414135.000000015</v>
      </c>
      <c r="Q413" s="87">
        <v>199500865</v>
      </c>
      <c r="R413" s="87">
        <f t="shared" si="12"/>
        <v>4996548.4735721014</v>
      </c>
      <c r="S413" s="87">
        <v>272915000</v>
      </c>
      <c r="T413" s="87">
        <f t="shared" si="13"/>
        <v>10327362.031907488</v>
      </c>
      <c r="U413" s="158"/>
      <c r="V413" s="115" t="s">
        <v>1257</v>
      </c>
      <c r="W413" s="115" t="s">
        <v>1257</v>
      </c>
      <c r="X413" s="115" t="s">
        <v>772</v>
      </c>
    </row>
    <row r="414" spans="1:24">
      <c r="A414" s="157"/>
      <c r="B414" s="85">
        <v>31</v>
      </c>
      <c r="C414" s="82">
        <v>1</v>
      </c>
      <c r="D414" s="157">
        <v>4</v>
      </c>
      <c r="E414" s="157"/>
      <c r="F414" s="155" t="s">
        <v>3553</v>
      </c>
      <c r="G414" s="83" t="s">
        <v>3378</v>
      </c>
      <c r="H414" s="86">
        <v>30.525733484943082</v>
      </c>
      <c r="I414" s="86">
        <v>51.192387100728311</v>
      </c>
      <c r="J414" s="86">
        <v>42.011926821046607</v>
      </c>
      <c r="K414" s="86"/>
      <c r="L414" s="117">
        <v>87.36</v>
      </c>
      <c r="M414" s="117">
        <v>180.5643139217749</v>
      </c>
      <c r="N414" s="87">
        <v>4996550</v>
      </c>
      <c r="O414" s="87">
        <v>272915000</v>
      </c>
      <c r="P414" s="87">
        <v>73414135.000000015</v>
      </c>
      <c r="Q414" s="87">
        <v>199500865</v>
      </c>
      <c r="R414" s="87">
        <f t="shared" si="12"/>
        <v>4996548.4735721014</v>
      </c>
      <c r="S414" s="87">
        <v>272915000</v>
      </c>
      <c r="T414" s="87">
        <f t="shared" si="13"/>
        <v>10327362.031907488</v>
      </c>
      <c r="U414" s="158"/>
      <c r="V414" s="115" t="s">
        <v>1257</v>
      </c>
      <c r="W414" s="115" t="s">
        <v>1257</v>
      </c>
      <c r="X414" s="115" t="s">
        <v>772</v>
      </c>
    </row>
    <row r="415" spans="1:24">
      <c r="A415" s="157"/>
      <c r="B415" s="85">
        <v>31</v>
      </c>
      <c r="C415" s="82">
        <v>1</v>
      </c>
      <c r="D415" s="157">
        <v>4</v>
      </c>
      <c r="E415" s="157"/>
      <c r="F415" s="155" t="s">
        <v>3554</v>
      </c>
      <c r="G415" s="83" t="s">
        <v>3378</v>
      </c>
      <c r="H415" s="86">
        <v>30.525733484943082</v>
      </c>
      <c r="I415" s="86">
        <v>51.192387100728311</v>
      </c>
      <c r="J415" s="86">
        <v>42.011926821046607</v>
      </c>
      <c r="K415" s="86"/>
      <c r="L415" s="117">
        <v>87.36</v>
      </c>
      <c r="M415" s="117">
        <v>180.5643139217749</v>
      </c>
      <c r="N415" s="87">
        <v>4996550</v>
      </c>
      <c r="O415" s="87">
        <v>272915000</v>
      </c>
      <c r="P415" s="87">
        <v>73414135.000000015</v>
      </c>
      <c r="Q415" s="87">
        <v>199500865</v>
      </c>
      <c r="R415" s="87">
        <f t="shared" si="12"/>
        <v>4996548.4735721014</v>
      </c>
      <c r="S415" s="87">
        <v>272915000</v>
      </c>
      <c r="T415" s="87">
        <f t="shared" si="13"/>
        <v>10327362.031907488</v>
      </c>
      <c r="U415" s="158"/>
      <c r="V415" s="115" t="s">
        <v>1257</v>
      </c>
      <c r="W415" s="115" t="s">
        <v>1257</v>
      </c>
      <c r="X415" s="115" t="s">
        <v>772</v>
      </c>
    </row>
    <row r="416" spans="1:24">
      <c r="A416" s="157"/>
      <c r="B416" s="85">
        <v>31</v>
      </c>
      <c r="C416" s="82">
        <v>1</v>
      </c>
      <c r="D416" s="157">
        <v>4</v>
      </c>
      <c r="E416" s="157"/>
      <c r="F416" s="155" t="s">
        <v>3555</v>
      </c>
      <c r="G416" s="83" t="s">
        <v>3378</v>
      </c>
      <c r="H416" s="86">
        <v>35.225494420983424</v>
      </c>
      <c r="I416" s="86">
        <v>59.073998896799701</v>
      </c>
      <c r="J416" s="86">
        <v>48.480109235688055</v>
      </c>
      <c r="K416" s="86"/>
      <c r="L416" s="117">
        <v>100.81</v>
      </c>
      <c r="M416" s="117">
        <v>208.36410813248776</v>
      </c>
      <c r="N416" s="87">
        <v>4996550</v>
      </c>
      <c r="O416" s="87">
        <v>314983000</v>
      </c>
      <c r="P416" s="87">
        <v>84730427.000000015</v>
      </c>
      <c r="Q416" s="87">
        <v>230252573</v>
      </c>
      <c r="R416" s="87">
        <f t="shared" si="12"/>
        <v>4997339.153249912</v>
      </c>
      <c r="S416" s="87">
        <v>314983000</v>
      </c>
      <c r="T416" s="87">
        <f t="shared" si="13"/>
        <v>10328996.287099291</v>
      </c>
      <c r="U416" s="158"/>
      <c r="V416" s="115" t="s">
        <v>1257</v>
      </c>
      <c r="W416" s="115" t="s">
        <v>1257</v>
      </c>
      <c r="X416" s="115" t="s">
        <v>772</v>
      </c>
    </row>
    <row r="417" spans="1:24">
      <c r="A417" s="157"/>
      <c r="B417" s="85">
        <v>31</v>
      </c>
      <c r="C417" s="82">
        <v>1</v>
      </c>
      <c r="D417" s="157">
        <v>4</v>
      </c>
      <c r="E417" s="157"/>
      <c r="F417" s="155" t="s">
        <v>3556</v>
      </c>
      <c r="G417" s="83" t="s">
        <v>3378</v>
      </c>
      <c r="H417" s="86">
        <v>31.434237457709241</v>
      </c>
      <c r="I417" s="86">
        <v>52.715970050154745</v>
      </c>
      <c r="J417" s="86">
        <v>43.262281785958713</v>
      </c>
      <c r="K417" s="86"/>
      <c r="L417" s="117">
        <v>89.96</v>
      </c>
      <c r="M417" s="117">
        <v>185.93825183611347</v>
      </c>
      <c r="N417" s="87">
        <v>4996550</v>
      </c>
      <c r="O417" s="87">
        <v>280987000</v>
      </c>
      <c r="P417" s="87">
        <v>75585503.000000015</v>
      </c>
      <c r="Q417" s="87">
        <v>205401497</v>
      </c>
      <c r="R417" s="87">
        <f t="shared" si="12"/>
        <v>4995651.1662098402</v>
      </c>
      <c r="S417" s="87">
        <v>280987000</v>
      </c>
      <c r="T417" s="87">
        <f t="shared" si="13"/>
        <v>10325507.388040232</v>
      </c>
      <c r="U417" s="158"/>
      <c r="V417" s="115" t="s">
        <v>1257</v>
      </c>
      <c r="W417" s="115" t="s">
        <v>1257</v>
      </c>
      <c r="X417" s="115" t="s">
        <v>772</v>
      </c>
    </row>
    <row r="418" spans="1:24">
      <c r="A418" s="157"/>
      <c r="B418" s="85">
        <v>31</v>
      </c>
      <c r="C418" s="82">
        <v>1</v>
      </c>
      <c r="D418" s="157">
        <v>4</v>
      </c>
      <c r="E418" s="157"/>
      <c r="F418" s="155" t="s">
        <v>3557</v>
      </c>
      <c r="G418" s="83" t="s">
        <v>3378</v>
      </c>
      <c r="H418" s="86">
        <v>31.97933984136894</v>
      </c>
      <c r="I418" s="86">
        <v>53.630119819810609</v>
      </c>
      <c r="J418" s="86">
        <v>44.012494764905966</v>
      </c>
      <c r="K418" s="86"/>
      <c r="L418" s="117">
        <v>91.52</v>
      </c>
      <c r="M418" s="117">
        <v>189.16261458471655</v>
      </c>
      <c r="N418" s="87">
        <v>4996550</v>
      </c>
      <c r="O418" s="87">
        <v>285911000</v>
      </c>
      <c r="P418" s="87">
        <v>76910059.000000015</v>
      </c>
      <c r="Q418" s="87">
        <v>209000941</v>
      </c>
      <c r="R418" s="87">
        <f t="shared" si="12"/>
        <v>4996549.3057573596</v>
      </c>
      <c r="S418" s="87">
        <v>285911000</v>
      </c>
      <c r="T418" s="87">
        <f t="shared" si="13"/>
        <v>10327363.751950528</v>
      </c>
      <c r="U418" s="158"/>
      <c r="V418" s="115" t="s">
        <v>1257</v>
      </c>
      <c r="W418" s="115" t="s">
        <v>1257</v>
      </c>
      <c r="X418" s="115" t="s">
        <v>772</v>
      </c>
    </row>
    <row r="419" spans="1:24">
      <c r="A419" s="157"/>
      <c r="B419" s="85">
        <v>31</v>
      </c>
      <c r="C419" s="82">
        <v>1</v>
      </c>
      <c r="D419" s="157">
        <v>5</v>
      </c>
      <c r="E419" s="157"/>
      <c r="F419" s="155" t="s">
        <v>2982</v>
      </c>
      <c r="G419" s="83" t="s">
        <v>3378</v>
      </c>
      <c r="H419" s="86">
        <v>31.97933984136894</v>
      </c>
      <c r="I419" s="86">
        <v>53.630119819810609</v>
      </c>
      <c r="J419" s="86">
        <v>44.012494764905966</v>
      </c>
      <c r="K419" s="86"/>
      <c r="L419" s="117">
        <v>91.52</v>
      </c>
      <c r="M419" s="117">
        <v>189.16261458471655</v>
      </c>
      <c r="N419" s="87">
        <v>5066550</v>
      </c>
      <c r="O419" s="87">
        <v>289916000</v>
      </c>
      <c r="P419" s="87">
        <v>77987404.000000015</v>
      </c>
      <c r="Q419" s="87">
        <v>211928596</v>
      </c>
      <c r="R419" s="87">
        <f t="shared" si="12"/>
        <v>5066540.246887845</v>
      </c>
      <c r="S419" s="87">
        <v>289916000</v>
      </c>
      <c r="T419" s="87">
        <f t="shared" si="13"/>
        <v>10472027.972027972</v>
      </c>
      <c r="U419" s="158"/>
      <c r="V419" s="115" t="s">
        <v>1257</v>
      </c>
      <c r="W419" s="115" t="s">
        <v>1257</v>
      </c>
      <c r="X419" s="115" t="s">
        <v>772</v>
      </c>
    </row>
    <row r="420" spans="1:24">
      <c r="A420" s="157"/>
      <c r="B420" s="85">
        <v>31</v>
      </c>
      <c r="C420" s="82">
        <v>1</v>
      </c>
      <c r="D420" s="157">
        <v>5</v>
      </c>
      <c r="E420" s="157"/>
      <c r="F420" s="155" t="s">
        <v>2983</v>
      </c>
      <c r="G420" s="83" t="s">
        <v>3378</v>
      </c>
      <c r="H420" s="86">
        <v>30.525733484943082</v>
      </c>
      <c r="I420" s="86">
        <v>51.192387100728311</v>
      </c>
      <c r="J420" s="86">
        <v>42.011926821046607</v>
      </c>
      <c r="K420" s="86"/>
      <c r="L420" s="117">
        <v>87.36</v>
      </c>
      <c r="M420" s="117">
        <v>180.5643139217749</v>
      </c>
      <c r="N420" s="87">
        <v>5066550</v>
      </c>
      <c r="O420" s="87">
        <v>276738000</v>
      </c>
      <c r="P420" s="87">
        <v>74442522.000000015</v>
      </c>
      <c r="Q420" s="87">
        <v>202295478</v>
      </c>
      <c r="R420" s="87">
        <f t="shared" si="12"/>
        <v>5066540.246887845</v>
      </c>
      <c r="S420" s="87">
        <v>276738000</v>
      </c>
      <c r="T420" s="87">
        <f t="shared" si="13"/>
        <v>10472027.972027972</v>
      </c>
      <c r="U420" s="158"/>
      <c r="V420" s="115" t="s">
        <v>1257</v>
      </c>
      <c r="W420" s="115" t="s">
        <v>1257</v>
      </c>
      <c r="X420" s="115" t="s">
        <v>772</v>
      </c>
    </row>
    <row r="421" spans="1:24">
      <c r="A421" s="157"/>
      <c r="B421" s="85">
        <v>31</v>
      </c>
      <c r="C421" s="82">
        <v>1</v>
      </c>
      <c r="D421" s="157">
        <v>5</v>
      </c>
      <c r="E421" s="157"/>
      <c r="F421" s="155" t="s">
        <v>2984</v>
      </c>
      <c r="G421" s="83" t="s">
        <v>3378</v>
      </c>
      <c r="H421" s="86">
        <v>30.525733484943082</v>
      </c>
      <c r="I421" s="86">
        <v>51.192387100728311</v>
      </c>
      <c r="J421" s="86">
        <v>42.011926821046607</v>
      </c>
      <c r="K421" s="86"/>
      <c r="L421" s="117">
        <v>87.36</v>
      </c>
      <c r="M421" s="117">
        <v>180.5643139217749</v>
      </c>
      <c r="N421" s="87">
        <v>5066550</v>
      </c>
      <c r="O421" s="87">
        <v>276738000</v>
      </c>
      <c r="P421" s="87">
        <v>74442522.000000015</v>
      </c>
      <c r="Q421" s="87">
        <v>202295478</v>
      </c>
      <c r="R421" s="87">
        <f t="shared" si="12"/>
        <v>5066540.246887845</v>
      </c>
      <c r="S421" s="87">
        <v>276738000</v>
      </c>
      <c r="T421" s="87">
        <f t="shared" si="13"/>
        <v>10472027.972027972</v>
      </c>
      <c r="U421" s="158"/>
      <c r="V421" s="115" t="s">
        <v>1257</v>
      </c>
      <c r="W421" s="115" t="s">
        <v>1257</v>
      </c>
      <c r="X421" s="115" t="s">
        <v>772</v>
      </c>
    </row>
    <row r="422" spans="1:24">
      <c r="A422" s="157"/>
      <c r="B422" s="85">
        <v>31</v>
      </c>
      <c r="C422" s="82">
        <v>1</v>
      </c>
      <c r="D422" s="157">
        <v>5</v>
      </c>
      <c r="E422" s="157"/>
      <c r="F422" s="155" t="s">
        <v>2985</v>
      </c>
      <c r="G422" s="83" t="s">
        <v>3378</v>
      </c>
      <c r="H422" s="86">
        <v>30.525733484943082</v>
      </c>
      <c r="I422" s="86">
        <v>51.192387100728311</v>
      </c>
      <c r="J422" s="86">
        <v>42.011926821046607</v>
      </c>
      <c r="K422" s="86"/>
      <c r="L422" s="117">
        <v>87.36</v>
      </c>
      <c r="M422" s="117">
        <v>180.5643139217749</v>
      </c>
      <c r="N422" s="87">
        <v>5066550</v>
      </c>
      <c r="O422" s="87">
        <v>276738000</v>
      </c>
      <c r="P422" s="87">
        <v>74442522.000000015</v>
      </c>
      <c r="Q422" s="87">
        <v>202295478</v>
      </c>
      <c r="R422" s="87">
        <f t="shared" si="12"/>
        <v>5066540.246887845</v>
      </c>
      <c r="S422" s="87">
        <v>276738000</v>
      </c>
      <c r="T422" s="87">
        <f t="shared" si="13"/>
        <v>10472027.972027972</v>
      </c>
      <c r="U422" s="158"/>
      <c r="V422" s="115" t="s">
        <v>1257</v>
      </c>
      <c r="W422" s="115" t="s">
        <v>1257</v>
      </c>
      <c r="X422" s="115" t="s">
        <v>772</v>
      </c>
    </row>
    <row r="423" spans="1:24">
      <c r="A423" s="157"/>
      <c r="B423" s="85">
        <v>31</v>
      </c>
      <c r="C423" s="82">
        <v>1</v>
      </c>
      <c r="D423" s="157">
        <v>5</v>
      </c>
      <c r="E423" s="157"/>
      <c r="F423" s="155" t="s">
        <v>2986</v>
      </c>
      <c r="G423" s="83" t="s">
        <v>3378</v>
      </c>
      <c r="H423" s="86">
        <v>30.525733484943082</v>
      </c>
      <c r="I423" s="86">
        <v>51.192387100728311</v>
      </c>
      <c r="J423" s="86">
        <v>42.011926821046607</v>
      </c>
      <c r="K423" s="86"/>
      <c r="L423" s="117">
        <v>87.36</v>
      </c>
      <c r="M423" s="117">
        <v>180.5643139217749</v>
      </c>
      <c r="N423" s="87">
        <v>5066550</v>
      </c>
      <c r="O423" s="87">
        <v>276738000</v>
      </c>
      <c r="P423" s="87">
        <v>74442522.000000015</v>
      </c>
      <c r="Q423" s="87">
        <v>202295478</v>
      </c>
      <c r="R423" s="87">
        <f t="shared" si="12"/>
        <v>5066540.246887845</v>
      </c>
      <c r="S423" s="87">
        <v>276738000</v>
      </c>
      <c r="T423" s="87">
        <f t="shared" si="13"/>
        <v>10472027.972027972</v>
      </c>
      <c r="U423" s="158"/>
      <c r="V423" s="115" t="s">
        <v>1257</v>
      </c>
      <c r="W423" s="115" t="s">
        <v>1257</v>
      </c>
      <c r="X423" s="115" t="s">
        <v>772</v>
      </c>
    </row>
    <row r="424" spans="1:24">
      <c r="A424" s="157"/>
      <c r="B424" s="85">
        <v>31</v>
      </c>
      <c r="C424" s="82">
        <v>1</v>
      </c>
      <c r="D424" s="157">
        <v>5</v>
      </c>
      <c r="E424" s="157"/>
      <c r="F424" s="155" t="s">
        <v>2987</v>
      </c>
      <c r="G424" s="83" t="s">
        <v>3378</v>
      </c>
      <c r="H424" s="86">
        <v>32.342741430475407</v>
      </c>
      <c r="I424" s="86">
        <v>54.2395529995812</v>
      </c>
      <c r="J424" s="86">
        <v>44.512636750870819</v>
      </c>
      <c r="K424" s="86"/>
      <c r="L424" s="117">
        <v>92.56</v>
      </c>
      <c r="M424" s="117">
        <v>191.31218975045203</v>
      </c>
      <c r="N424" s="87">
        <v>5066550</v>
      </c>
      <c r="O424" s="87">
        <v>293211000</v>
      </c>
      <c r="P424" s="87">
        <v>78873759</v>
      </c>
      <c r="Q424" s="87">
        <v>214337241</v>
      </c>
      <c r="R424" s="87">
        <f t="shared" si="12"/>
        <v>5066548.8866538936</v>
      </c>
      <c r="S424" s="87">
        <v>293211000</v>
      </c>
      <c r="T424" s="87">
        <f t="shared" si="13"/>
        <v>10472045.829553491</v>
      </c>
      <c r="U424" s="158"/>
      <c r="V424" s="115" t="s">
        <v>1257</v>
      </c>
      <c r="W424" s="115" t="s">
        <v>1257</v>
      </c>
      <c r="X424" s="115" t="s">
        <v>772</v>
      </c>
    </row>
    <row r="425" spans="1:24">
      <c r="A425" s="157"/>
      <c r="B425" s="85">
        <v>31</v>
      </c>
      <c r="C425" s="82">
        <v>1</v>
      </c>
      <c r="D425" s="157">
        <v>5</v>
      </c>
      <c r="E425" s="157"/>
      <c r="F425" s="155" t="s">
        <v>2988</v>
      </c>
      <c r="G425" s="83" t="s">
        <v>3378</v>
      </c>
      <c r="H425" s="86">
        <v>32.342741430475407</v>
      </c>
      <c r="I425" s="86">
        <v>54.2395529995812</v>
      </c>
      <c r="J425" s="86">
        <v>44.512636750870819</v>
      </c>
      <c r="K425" s="86"/>
      <c r="L425" s="117">
        <v>92.56</v>
      </c>
      <c r="M425" s="117">
        <v>191.31218975045203</v>
      </c>
      <c r="N425" s="87">
        <v>5066550</v>
      </c>
      <c r="O425" s="87">
        <v>293211000</v>
      </c>
      <c r="P425" s="87">
        <v>78873759</v>
      </c>
      <c r="Q425" s="87">
        <v>214337241</v>
      </c>
      <c r="R425" s="87">
        <f t="shared" si="12"/>
        <v>5066548.8866538936</v>
      </c>
      <c r="S425" s="87">
        <v>293211000</v>
      </c>
      <c r="T425" s="87">
        <f t="shared" si="13"/>
        <v>10472045.829553491</v>
      </c>
      <c r="U425" s="158"/>
      <c r="V425" s="115" t="s">
        <v>1257</v>
      </c>
      <c r="W425" s="115" t="s">
        <v>1257</v>
      </c>
      <c r="X425" s="115" t="s">
        <v>772</v>
      </c>
    </row>
    <row r="426" spans="1:24">
      <c r="A426" s="157"/>
      <c r="B426" s="85">
        <v>31</v>
      </c>
      <c r="C426" s="82">
        <v>1</v>
      </c>
      <c r="D426" s="157">
        <v>5</v>
      </c>
      <c r="E426" s="157"/>
      <c r="F426" s="155" t="s">
        <v>2989</v>
      </c>
      <c r="G426" s="83" t="s">
        <v>3378</v>
      </c>
      <c r="H426" s="86">
        <v>30.525733484943082</v>
      </c>
      <c r="I426" s="86">
        <v>51.192387100728311</v>
      </c>
      <c r="J426" s="86">
        <v>42.011926821046607</v>
      </c>
      <c r="K426" s="86"/>
      <c r="L426" s="117">
        <v>87.36</v>
      </c>
      <c r="M426" s="117">
        <v>180.5643139217749</v>
      </c>
      <c r="N426" s="87">
        <v>5066550</v>
      </c>
      <c r="O426" s="87">
        <v>276738000</v>
      </c>
      <c r="P426" s="87">
        <v>74442522.000000015</v>
      </c>
      <c r="Q426" s="87">
        <v>202295478</v>
      </c>
      <c r="R426" s="87">
        <f t="shared" si="12"/>
        <v>5066540.246887845</v>
      </c>
      <c r="S426" s="87">
        <v>276738000</v>
      </c>
      <c r="T426" s="87">
        <f t="shared" si="13"/>
        <v>10472027.972027972</v>
      </c>
      <c r="U426" s="158"/>
      <c r="V426" s="115" t="s">
        <v>1257</v>
      </c>
      <c r="W426" s="115" t="s">
        <v>1257</v>
      </c>
      <c r="X426" s="115" t="s">
        <v>772</v>
      </c>
    </row>
    <row r="427" spans="1:24">
      <c r="A427" s="157"/>
      <c r="B427" s="85">
        <v>31</v>
      </c>
      <c r="C427" s="82">
        <v>1</v>
      </c>
      <c r="D427" s="157">
        <v>5</v>
      </c>
      <c r="E427" s="157"/>
      <c r="F427" s="155" t="s">
        <v>2990</v>
      </c>
      <c r="G427" s="83" t="s">
        <v>3378</v>
      </c>
      <c r="H427" s="86">
        <v>30.525733484943082</v>
      </c>
      <c r="I427" s="86">
        <v>51.192387100728311</v>
      </c>
      <c r="J427" s="86">
        <v>42.011926821046607</v>
      </c>
      <c r="K427" s="86"/>
      <c r="L427" s="117">
        <v>87.36</v>
      </c>
      <c r="M427" s="117">
        <v>180.5643139217749</v>
      </c>
      <c r="N427" s="87">
        <v>5066550</v>
      </c>
      <c r="O427" s="87">
        <v>276738000</v>
      </c>
      <c r="P427" s="87">
        <v>74442522.000000015</v>
      </c>
      <c r="Q427" s="87">
        <v>202295478</v>
      </c>
      <c r="R427" s="87">
        <f t="shared" si="12"/>
        <v>5066540.246887845</v>
      </c>
      <c r="S427" s="87">
        <v>276738000</v>
      </c>
      <c r="T427" s="87">
        <f t="shared" si="13"/>
        <v>10472027.972027972</v>
      </c>
      <c r="U427" s="158"/>
      <c r="V427" s="115" t="s">
        <v>1257</v>
      </c>
      <c r="W427" s="115" t="s">
        <v>1257</v>
      </c>
      <c r="X427" s="115" t="s">
        <v>772</v>
      </c>
    </row>
    <row r="428" spans="1:24">
      <c r="A428" s="157"/>
      <c r="B428" s="85">
        <v>31</v>
      </c>
      <c r="C428" s="82">
        <v>1</v>
      </c>
      <c r="D428" s="157">
        <v>5</v>
      </c>
      <c r="E428" s="157"/>
      <c r="F428" s="155" t="s">
        <v>2991</v>
      </c>
      <c r="G428" s="83" t="s">
        <v>3378</v>
      </c>
      <c r="H428" s="86">
        <v>30.525733484943082</v>
      </c>
      <c r="I428" s="86">
        <v>51.192387100728311</v>
      </c>
      <c r="J428" s="86">
        <v>42.011926821046607</v>
      </c>
      <c r="K428" s="86"/>
      <c r="L428" s="117">
        <v>87.36</v>
      </c>
      <c r="M428" s="117">
        <v>180.5643139217749</v>
      </c>
      <c r="N428" s="87">
        <v>5066550</v>
      </c>
      <c r="O428" s="87">
        <v>276738000</v>
      </c>
      <c r="P428" s="87">
        <v>74442522.000000015</v>
      </c>
      <c r="Q428" s="87">
        <v>202295478</v>
      </c>
      <c r="R428" s="87">
        <f t="shared" si="12"/>
        <v>5066540.246887845</v>
      </c>
      <c r="S428" s="87">
        <v>276738000</v>
      </c>
      <c r="T428" s="87">
        <f t="shared" si="13"/>
        <v>10472027.972027972</v>
      </c>
      <c r="U428" s="158"/>
      <c r="V428" s="115" t="s">
        <v>1257</v>
      </c>
      <c r="W428" s="115" t="s">
        <v>1257</v>
      </c>
      <c r="X428" s="115" t="s">
        <v>772</v>
      </c>
    </row>
    <row r="429" spans="1:24">
      <c r="A429" s="157"/>
      <c r="B429" s="85">
        <v>31</v>
      </c>
      <c r="C429" s="82">
        <v>1</v>
      </c>
      <c r="D429" s="157">
        <v>5</v>
      </c>
      <c r="E429" s="157"/>
      <c r="F429" s="155" t="s">
        <v>3558</v>
      </c>
      <c r="G429" s="83" t="s">
        <v>3378</v>
      </c>
      <c r="H429" s="86">
        <v>30.525733484943082</v>
      </c>
      <c r="I429" s="86">
        <v>51.192387100728311</v>
      </c>
      <c r="J429" s="86">
        <v>42.011926821046607</v>
      </c>
      <c r="K429" s="86"/>
      <c r="L429" s="117">
        <v>87.36</v>
      </c>
      <c r="M429" s="117">
        <v>180.5643139217749</v>
      </c>
      <c r="N429" s="87">
        <v>5066550</v>
      </c>
      <c r="O429" s="87">
        <v>276738000</v>
      </c>
      <c r="P429" s="87">
        <v>74442522.000000015</v>
      </c>
      <c r="Q429" s="87">
        <v>202295478</v>
      </c>
      <c r="R429" s="87">
        <f t="shared" si="12"/>
        <v>5066540.246887845</v>
      </c>
      <c r="S429" s="87">
        <v>276738000</v>
      </c>
      <c r="T429" s="87">
        <f t="shared" si="13"/>
        <v>10472027.972027972</v>
      </c>
      <c r="U429" s="158"/>
      <c r="V429" s="115" t="s">
        <v>1257</v>
      </c>
      <c r="W429" s="115" t="s">
        <v>1257</v>
      </c>
      <c r="X429" s="115" t="s">
        <v>772</v>
      </c>
    </row>
    <row r="430" spans="1:24">
      <c r="A430" s="157"/>
      <c r="B430" s="85">
        <v>31</v>
      </c>
      <c r="C430" s="82">
        <v>1</v>
      </c>
      <c r="D430" s="157">
        <v>5</v>
      </c>
      <c r="E430" s="157"/>
      <c r="F430" s="155" t="s">
        <v>3559</v>
      </c>
      <c r="G430" s="83" t="s">
        <v>3378</v>
      </c>
      <c r="H430" s="86">
        <v>31.97933984136894</v>
      </c>
      <c r="I430" s="86">
        <v>53.630119819810609</v>
      </c>
      <c r="J430" s="86">
        <v>44.012494764905966</v>
      </c>
      <c r="K430" s="86"/>
      <c r="L430" s="117">
        <v>91.52</v>
      </c>
      <c r="M430" s="117">
        <v>189.16261458471655</v>
      </c>
      <c r="N430" s="87">
        <v>5066550</v>
      </c>
      <c r="O430" s="87">
        <v>289916000</v>
      </c>
      <c r="P430" s="87">
        <v>77987404.000000015</v>
      </c>
      <c r="Q430" s="87">
        <v>211928596</v>
      </c>
      <c r="R430" s="87">
        <f t="shared" si="12"/>
        <v>5066540.246887845</v>
      </c>
      <c r="S430" s="87">
        <v>289916000</v>
      </c>
      <c r="T430" s="87">
        <f t="shared" si="13"/>
        <v>10472027.972027972</v>
      </c>
      <c r="U430" s="158"/>
      <c r="V430" s="115" t="s">
        <v>1257</v>
      </c>
      <c r="W430" s="115" t="s">
        <v>1257</v>
      </c>
      <c r="X430" s="115" t="s">
        <v>772</v>
      </c>
    </row>
    <row r="431" spans="1:24">
      <c r="A431" s="157"/>
      <c r="B431" s="85">
        <v>31</v>
      </c>
      <c r="C431" s="82">
        <v>1</v>
      </c>
      <c r="D431" s="157">
        <v>5</v>
      </c>
      <c r="E431" s="157"/>
      <c r="F431" s="155" t="s">
        <v>3560</v>
      </c>
      <c r="G431" s="83" t="s">
        <v>3378</v>
      </c>
      <c r="H431" s="86">
        <v>31.97933984136894</v>
      </c>
      <c r="I431" s="86">
        <v>53.630119819810609</v>
      </c>
      <c r="J431" s="86">
        <v>44.012494764905966</v>
      </c>
      <c r="K431" s="86"/>
      <c r="L431" s="117">
        <v>91.52</v>
      </c>
      <c r="M431" s="117">
        <v>189.16261458471655</v>
      </c>
      <c r="N431" s="87">
        <v>5066550</v>
      </c>
      <c r="O431" s="87">
        <v>289916000</v>
      </c>
      <c r="P431" s="87">
        <v>77987404.000000015</v>
      </c>
      <c r="Q431" s="87">
        <v>211928596</v>
      </c>
      <c r="R431" s="87">
        <f t="shared" si="12"/>
        <v>5066540.246887845</v>
      </c>
      <c r="S431" s="87">
        <v>289916000</v>
      </c>
      <c r="T431" s="87">
        <f t="shared" si="13"/>
        <v>10472027.972027972</v>
      </c>
      <c r="U431" s="158"/>
      <c r="V431" s="115" t="s">
        <v>1257</v>
      </c>
      <c r="W431" s="115" t="s">
        <v>1257</v>
      </c>
      <c r="X431" s="115" t="s">
        <v>772</v>
      </c>
    </row>
    <row r="432" spans="1:24">
      <c r="A432" s="157"/>
      <c r="B432" s="85">
        <v>31</v>
      </c>
      <c r="C432" s="82">
        <v>1</v>
      </c>
      <c r="D432" s="157">
        <v>5</v>
      </c>
      <c r="E432" s="157"/>
      <c r="F432" s="155" t="s">
        <v>3561</v>
      </c>
      <c r="G432" s="83" t="s">
        <v>3378</v>
      </c>
      <c r="H432" s="86">
        <v>15.71711872885462</v>
      </c>
      <c r="I432" s="86">
        <v>26.357985025077372</v>
      </c>
      <c r="J432" s="86">
        <v>21.631140892979356</v>
      </c>
      <c r="K432" s="86"/>
      <c r="L432" s="117">
        <v>44.98</v>
      </c>
      <c r="M432" s="117">
        <v>92.969125918056733</v>
      </c>
      <c r="N432" s="87">
        <v>5066550</v>
      </c>
      <c r="O432" s="87">
        <v>142538000</v>
      </c>
      <c r="P432" s="87">
        <v>38342722</v>
      </c>
      <c r="Q432" s="87">
        <v>104195277.99999999</v>
      </c>
      <c r="R432" s="87">
        <f t="shared" si="12"/>
        <v>5068349.2540880404</v>
      </c>
      <c r="S432" s="87">
        <v>142538000</v>
      </c>
      <c r="T432" s="87">
        <f t="shared" si="13"/>
        <v>10475767.007558916</v>
      </c>
      <c r="U432" s="158"/>
      <c r="V432" s="115" t="s">
        <v>1257</v>
      </c>
      <c r="W432" s="115" t="s">
        <v>1257</v>
      </c>
      <c r="X432" s="115" t="s">
        <v>772</v>
      </c>
    </row>
    <row r="433" spans="1:24">
      <c r="A433" s="157"/>
      <c r="B433" s="85">
        <v>31</v>
      </c>
      <c r="C433" s="82">
        <v>1</v>
      </c>
      <c r="D433" s="157">
        <v>5</v>
      </c>
      <c r="E433" s="157"/>
      <c r="F433" s="155" t="s">
        <v>3562</v>
      </c>
      <c r="G433" s="83" t="s">
        <v>3378</v>
      </c>
      <c r="H433" s="86">
        <v>30.525733484943082</v>
      </c>
      <c r="I433" s="86">
        <v>51.192387100728311</v>
      </c>
      <c r="J433" s="86">
        <v>42.011926821046607</v>
      </c>
      <c r="K433" s="86"/>
      <c r="L433" s="117">
        <v>87.36</v>
      </c>
      <c r="M433" s="117">
        <v>180.5643139217749</v>
      </c>
      <c r="N433" s="87">
        <v>5066550</v>
      </c>
      <c r="O433" s="87">
        <v>276738000</v>
      </c>
      <c r="P433" s="87">
        <v>74442522.000000015</v>
      </c>
      <c r="Q433" s="87">
        <v>202295478</v>
      </c>
      <c r="R433" s="87">
        <f t="shared" si="12"/>
        <v>5066540.246887845</v>
      </c>
      <c r="S433" s="87">
        <v>276738000</v>
      </c>
      <c r="T433" s="87">
        <f t="shared" si="13"/>
        <v>10472027.972027972</v>
      </c>
      <c r="U433" s="158"/>
      <c r="V433" s="115" t="s">
        <v>1257</v>
      </c>
      <c r="W433" s="115" t="s">
        <v>1257</v>
      </c>
      <c r="X433" s="115" t="s">
        <v>772</v>
      </c>
    </row>
    <row r="434" spans="1:24">
      <c r="A434" s="157"/>
      <c r="B434" s="85">
        <v>31</v>
      </c>
      <c r="C434" s="82">
        <v>1</v>
      </c>
      <c r="D434" s="157">
        <v>5</v>
      </c>
      <c r="E434" s="157"/>
      <c r="F434" s="155" t="s">
        <v>3563</v>
      </c>
      <c r="G434" s="83" t="s">
        <v>3378</v>
      </c>
      <c r="H434" s="86">
        <v>32.342741430475407</v>
      </c>
      <c r="I434" s="86">
        <v>54.2395529995812</v>
      </c>
      <c r="J434" s="86">
        <v>44.512636750870819</v>
      </c>
      <c r="K434" s="86"/>
      <c r="L434" s="117">
        <v>92.56</v>
      </c>
      <c r="M434" s="117">
        <v>191.31218975045203</v>
      </c>
      <c r="N434" s="87">
        <v>5066550</v>
      </c>
      <c r="O434" s="87">
        <v>293211000</v>
      </c>
      <c r="P434" s="87">
        <v>78873759</v>
      </c>
      <c r="Q434" s="87">
        <v>214337241</v>
      </c>
      <c r="R434" s="87">
        <f t="shared" si="12"/>
        <v>5066548.8866538936</v>
      </c>
      <c r="S434" s="87">
        <v>293211000</v>
      </c>
      <c r="T434" s="87">
        <f t="shared" si="13"/>
        <v>10472045.829553491</v>
      </c>
      <c r="U434" s="158"/>
      <c r="V434" s="115" t="s">
        <v>1257</v>
      </c>
      <c r="W434" s="115" t="s">
        <v>1257</v>
      </c>
      <c r="X434" s="115" t="s">
        <v>772</v>
      </c>
    </row>
    <row r="435" spans="1:24">
      <c r="A435" s="157"/>
      <c r="B435" s="85">
        <v>31</v>
      </c>
      <c r="C435" s="82">
        <v>1</v>
      </c>
      <c r="D435" s="157">
        <v>5</v>
      </c>
      <c r="E435" s="157"/>
      <c r="F435" s="155" t="s">
        <v>3564</v>
      </c>
      <c r="G435" s="83" t="s">
        <v>3378</v>
      </c>
      <c r="H435" s="86">
        <v>37.042502366515748</v>
      </c>
      <c r="I435" s="86">
        <v>62.121164795652575</v>
      </c>
      <c r="J435" s="86">
        <v>50.980819165512266</v>
      </c>
      <c r="K435" s="86"/>
      <c r="L435" s="117">
        <v>106.01</v>
      </c>
      <c r="M435" s="117">
        <v>219.11198396116487</v>
      </c>
      <c r="N435" s="87">
        <v>5066550</v>
      </c>
      <c r="O435" s="87">
        <v>335817000</v>
      </c>
      <c r="P435" s="87">
        <v>90334773</v>
      </c>
      <c r="Q435" s="87">
        <v>245482226.99999997</v>
      </c>
      <c r="R435" s="87">
        <f t="shared" si="12"/>
        <v>5066536.4025546238</v>
      </c>
      <c r="S435" s="87">
        <v>335817000</v>
      </c>
      <c r="T435" s="87">
        <f t="shared" si="13"/>
        <v>10472020.026178725</v>
      </c>
      <c r="U435" s="158"/>
      <c r="V435" s="115" t="s">
        <v>1257</v>
      </c>
      <c r="W435" s="115" t="s">
        <v>1257</v>
      </c>
      <c r="X435" s="115" t="s">
        <v>772</v>
      </c>
    </row>
    <row r="436" spans="1:24">
      <c r="A436" s="157"/>
      <c r="B436" s="85">
        <v>31</v>
      </c>
      <c r="C436" s="82">
        <v>1</v>
      </c>
      <c r="D436" s="157">
        <v>5</v>
      </c>
      <c r="E436" s="157"/>
      <c r="F436" s="155" t="s">
        <v>3565</v>
      </c>
      <c r="G436" s="83" t="s">
        <v>3378</v>
      </c>
      <c r="H436" s="86">
        <v>31.434237457709241</v>
      </c>
      <c r="I436" s="86">
        <v>52.715970050154745</v>
      </c>
      <c r="J436" s="86">
        <v>43.262281785958713</v>
      </c>
      <c r="K436" s="86"/>
      <c r="L436" s="117">
        <v>89.96</v>
      </c>
      <c r="M436" s="117">
        <v>185.93825183611347</v>
      </c>
      <c r="N436" s="87">
        <v>5066550</v>
      </c>
      <c r="O436" s="87">
        <v>284924000</v>
      </c>
      <c r="P436" s="87">
        <v>76644556.000000015</v>
      </c>
      <c r="Q436" s="87">
        <v>208279444</v>
      </c>
      <c r="R436" s="87">
        <f t="shared" si="12"/>
        <v>5065646.8551255837</v>
      </c>
      <c r="S436" s="87">
        <v>284924000</v>
      </c>
      <c r="T436" s="87">
        <f t="shared" si="13"/>
        <v>10470181.421311216</v>
      </c>
      <c r="U436" s="158"/>
      <c r="V436" s="115" t="s">
        <v>1257</v>
      </c>
      <c r="W436" s="115" t="s">
        <v>1257</v>
      </c>
      <c r="X436" s="115" t="s">
        <v>772</v>
      </c>
    </row>
    <row r="437" spans="1:24">
      <c r="A437" s="157"/>
      <c r="B437" s="85">
        <v>31</v>
      </c>
      <c r="C437" s="82">
        <v>1</v>
      </c>
      <c r="D437" s="157">
        <v>5</v>
      </c>
      <c r="E437" s="157"/>
      <c r="F437" s="155" t="s">
        <v>3566</v>
      </c>
      <c r="G437" s="83" t="s">
        <v>3378</v>
      </c>
      <c r="H437" s="86">
        <v>31.97933984136894</v>
      </c>
      <c r="I437" s="86">
        <v>53.630119819810609</v>
      </c>
      <c r="J437" s="86">
        <v>44.012494764905966</v>
      </c>
      <c r="K437" s="86"/>
      <c r="L437" s="117">
        <v>91.52</v>
      </c>
      <c r="M437" s="117">
        <v>189.16261458471655</v>
      </c>
      <c r="N437" s="87">
        <v>5066550</v>
      </c>
      <c r="O437" s="87">
        <v>289916000</v>
      </c>
      <c r="P437" s="87">
        <v>77987404.000000015</v>
      </c>
      <c r="Q437" s="87">
        <v>211928596</v>
      </c>
      <c r="R437" s="87">
        <f t="shared" si="12"/>
        <v>5066540.246887845</v>
      </c>
      <c r="S437" s="87">
        <v>289916000</v>
      </c>
      <c r="T437" s="87">
        <f t="shared" si="13"/>
        <v>10472027.972027972</v>
      </c>
      <c r="U437" s="158"/>
      <c r="V437" s="115" t="s">
        <v>1257</v>
      </c>
      <c r="W437" s="115" t="s">
        <v>1257</v>
      </c>
      <c r="X437" s="115" t="s">
        <v>772</v>
      </c>
    </row>
    <row r="438" spans="1:24">
      <c r="A438" s="157"/>
      <c r="B438" s="85">
        <v>31</v>
      </c>
      <c r="C438" s="82">
        <v>1</v>
      </c>
      <c r="D438" s="157">
        <v>6</v>
      </c>
      <c r="E438" s="157"/>
      <c r="F438" s="155" t="s">
        <v>2992</v>
      </c>
      <c r="G438" s="83" t="s">
        <v>3378</v>
      </c>
      <c r="H438" s="86">
        <v>31.97933984136894</v>
      </c>
      <c r="I438" s="86">
        <v>53.630119819810609</v>
      </c>
      <c r="J438" s="86">
        <v>44.012494764905966</v>
      </c>
      <c r="K438" s="86"/>
      <c r="L438" s="117">
        <v>91.52</v>
      </c>
      <c r="M438" s="117">
        <v>189.16261458471655</v>
      </c>
      <c r="N438" s="87">
        <v>5136550</v>
      </c>
      <c r="O438" s="87">
        <v>293922000</v>
      </c>
      <c r="P438" s="87">
        <v>79065018.000000015</v>
      </c>
      <c r="Q438" s="87">
        <v>214856982</v>
      </c>
      <c r="R438" s="87">
        <f t="shared" si="12"/>
        <v>5136548.6639087498</v>
      </c>
      <c r="S438" s="87">
        <v>293922000</v>
      </c>
      <c r="T438" s="87">
        <f t="shared" si="13"/>
        <v>10616728.313009305</v>
      </c>
      <c r="U438" s="158"/>
      <c r="V438" s="115" t="s">
        <v>1257</v>
      </c>
      <c r="W438" s="115" t="s">
        <v>1257</v>
      </c>
      <c r="X438" s="115" t="s">
        <v>772</v>
      </c>
    </row>
    <row r="439" spans="1:24">
      <c r="A439" s="157"/>
      <c r="B439" s="85">
        <v>31</v>
      </c>
      <c r="C439" s="82">
        <v>1</v>
      </c>
      <c r="D439" s="157">
        <v>6</v>
      </c>
      <c r="E439" s="157"/>
      <c r="F439" s="155" t="s">
        <v>2993</v>
      </c>
      <c r="G439" s="83" t="s">
        <v>3378</v>
      </c>
      <c r="H439" s="86">
        <v>30.525733484943082</v>
      </c>
      <c r="I439" s="86">
        <v>51.192387100728311</v>
      </c>
      <c r="J439" s="86">
        <v>42.011926821046607</v>
      </c>
      <c r="K439" s="86"/>
      <c r="L439" s="117">
        <v>87.36</v>
      </c>
      <c r="M439" s="117">
        <v>180.5643139217749</v>
      </c>
      <c r="N439" s="87">
        <v>5136550</v>
      </c>
      <c r="O439" s="87">
        <v>280561000</v>
      </c>
      <c r="P439" s="87">
        <v>75470909</v>
      </c>
      <c r="Q439" s="87">
        <v>205090091</v>
      </c>
      <c r="R439" s="87">
        <f t="shared" si="12"/>
        <v>5136532.0202035885</v>
      </c>
      <c r="S439" s="87">
        <v>280561000</v>
      </c>
      <c r="T439" s="87">
        <f t="shared" si="13"/>
        <v>10616693.912148459</v>
      </c>
      <c r="U439" s="158"/>
      <c r="V439" s="115" t="s">
        <v>1257</v>
      </c>
      <c r="W439" s="115" t="s">
        <v>1257</v>
      </c>
      <c r="X439" s="115" t="s">
        <v>772</v>
      </c>
    </row>
    <row r="440" spans="1:24">
      <c r="A440" s="157"/>
      <c r="B440" s="85">
        <v>31</v>
      </c>
      <c r="C440" s="82">
        <v>1</v>
      </c>
      <c r="D440" s="157">
        <v>6</v>
      </c>
      <c r="E440" s="157"/>
      <c r="F440" s="155" t="s">
        <v>2994</v>
      </c>
      <c r="G440" s="83" t="s">
        <v>3378</v>
      </c>
      <c r="H440" s="86">
        <v>30.525733484943082</v>
      </c>
      <c r="I440" s="86">
        <v>51.192387100728311</v>
      </c>
      <c r="J440" s="86">
        <v>42.011926821046607</v>
      </c>
      <c r="K440" s="86"/>
      <c r="L440" s="117">
        <v>87.36</v>
      </c>
      <c r="M440" s="117">
        <v>180.5643139217749</v>
      </c>
      <c r="N440" s="87">
        <v>5136550</v>
      </c>
      <c r="O440" s="87">
        <v>280561000</v>
      </c>
      <c r="P440" s="87">
        <v>75470909</v>
      </c>
      <c r="Q440" s="87">
        <v>205090091</v>
      </c>
      <c r="R440" s="87">
        <f t="shared" si="12"/>
        <v>5136532.0202035885</v>
      </c>
      <c r="S440" s="87">
        <v>280561000</v>
      </c>
      <c r="T440" s="87">
        <f t="shared" si="13"/>
        <v>10616693.912148459</v>
      </c>
      <c r="U440" s="158"/>
      <c r="V440" s="115" t="s">
        <v>1257</v>
      </c>
      <c r="W440" s="115" t="s">
        <v>1257</v>
      </c>
      <c r="X440" s="115" t="s">
        <v>772</v>
      </c>
    </row>
    <row r="441" spans="1:24">
      <c r="A441" s="157"/>
      <c r="B441" s="85">
        <v>31</v>
      </c>
      <c r="C441" s="82">
        <v>1</v>
      </c>
      <c r="D441" s="157">
        <v>6</v>
      </c>
      <c r="E441" s="157"/>
      <c r="F441" s="155" t="s">
        <v>2995</v>
      </c>
      <c r="G441" s="83" t="s">
        <v>3378</v>
      </c>
      <c r="H441" s="86">
        <v>30.525733484943082</v>
      </c>
      <c r="I441" s="86">
        <v>51.192387100728311</v>
      </c>
      <c r="J441" s="86">
        <v>42.011926821046607</v>
      </c>
      <c r="K441" s="86"/>
      <c r="L441" s="117">
        <v>87.36</v>
      </c>
      <c r="M441" s="117">
        <v>180.5643139217749</v>
      </c>
      <c r="N441" s="87">
        <v>5136550</v>
      </c>
      <c r="O441" s="87">
        <v>280561000</v>
      </c>
      <c r="P441" s="87">
        <v>75470909</v>
      </c>
      <c r="Q441" s="87">
        <v>205090091</v>
      </c>
      <c r="R441" s="87">
        <f t="shared" si="12"/>
        <v>5136532.0202035885</v>
      </c>
      <c r="S441" s="87">
        <v>280561000</v>
      </c>
      <c r="T441" s="87">
        <f t="shared" si="13"/>
        <v>10616693.912148459</v>
      </c>
      <c r="U441" s="158"/>
      <c r="V441" s="115" t="s">
        <v>1257</v>
      </c>
      <c r="W441" s="115" t="s">
        <v>1257</v>
      </c>
      <c r="X441" s="115" t="s">
        <v>772</v>
      </c>
    </row>
    <row r="442" spans="1:24">
      <c r="A442" s="157"/>
      <c r="B442" s="85">
        <v>31</v>
      </c>
      <c r="C442" s="82">
        <v>1</v>
      </c>
      <c r="D442" s="157">
        <v>6</v>
      </c>
      <c r="E442" s="157"/>
      <c r="F442" s="155" t="s">
        <v>2996</v>
      </c>
      <c r="G442" s="83" t="s">
        <v>3378</v>
      </c>
      <c r="H442" s="86">
        <v>30.525733484943082</v>
      </c>
      <c r="I442" s="86">
        <v>51.192387100728311</v>
      </c>
      <c r="J442" s="86">
        <v>42.011926821046607</v>
      </c>
      <c r="K442" s="86"/>
      <c r="L442" s="117">
        <v>87.36</v>
      </c>
      <c r="M442" s="117">
        <v>180.5643139217749</v>
      </c>
      <c r="N442" s="87">
        <v>5136550</v>
      </c>
      <c r="O442" s="87">
        <v>280561000</v>
      </c>
      <c r="P442" s="87">
        <v>75470909</v>
      </c>
      <c r="Q442" s="87">
        <v>205090091</v>
      </c>
      <c r="R442" s="87">
        <f t="shared" si="12"/>
        <v>5136532.0202035885</v>
      </c>
      <c r="S442" s="87">
        <v>280561000</v>
      </c>
      <c r="T442" s="87">
        <f t="shared" si="13"/>
        <v>10616693.912148459</v>
      </c>
      <c r="U442" s="158"/>
      <c r="V442" s="115" t="s">
        <v>1257</v>
      </c>
      <c r="W442" s="115" t="s">
        <v>1257</v>
      </c>
      <c r="X442" s="115" t="s">
        <v>772</v>
      </c>
    </row>
    <row r="443" spans="1:24">
      <c r="A443" s="157"/>
      <c r="B443" s="85">
        <v>31</v>
      </c>
      <c r="C443" s="82">
        <v>1</v>
      </c>
      <c r="D443" s="157">
        <v>6</v>
      </c>
      <c r="E443" s="157"/>
      <c r="F443" s="155" t="s">
        <v>2997</v>
      </c>
      <c r="G443" s="83" t="s">
        <v>3378</v>
      </c>
      <c r="H443" s="86">
        <v>32.342741430475407</v>
      </c>
      <c r="I443" s="86">
        <v>54.2395529995812</v>
      </c>
      <c r="J443" s="86">
        <v>44.512636750870819</v>
      </c>
      <c r="K443" s="86"/>
      <c r="L443" s="117">
        <v>92.56</v>
      </c>
      <c r="M443" s="117">
        <v>191.31218975045203</v>
      </c>
      <c r="N443" s="87">
        <v>5136550</v>
      </c>
      <c r="O443" s="87">
        <v>297262000</v>
      </c>
      <c r="P443" s="87">
        <v>79963478</v>
      </c>
      <c r="Q443" s="87">
        <v>217298522</v>
      </c>
      <c r="R443" s="87">
        <f t="shared" si="12"/>
        <v>5136548.2711921092</v>
      </c>
      <c r="S443" s="87">
        <v>297262000</v>
      </c>
      <c r="T443" s="87">
        <f t="shared" si="13"/>
        <v>10616727.501303598</v>
      </c>
      <c r="U443" s="158"/>
      <c r="V443" s="115" t="s">
        <v>1257</v>
      </c>
      <c r="W443" s="115" t="s">
        <v>1257</v>
      </c>
      <c r="X443" s="115" t="s">
        <v>772</v>
      </c>
    </row>
    <row r="444" spans="1:24">
      <c r="A444" s="157"/>
      <c r="B444" s="85">
        <v>31</v>
      </c>
      <c r="C444" s="82">
        <v>1</v>
      </c>
      <c r="D444" s="157">
        <v>6</v>
      </c>
      <c r="E444" s="157"/>
      <c r="F444" s="155" t="s">
        <v>2998</v>
      </c>
      <c r="G444" s="83" t="s">
        <v>3378</v>
      </c>
      <c r="H444" s="86">
        <v>32.342741430475407</v>
      </c>
      <c r="I444" s="86">
        <v>54.2395529995812</v>
      </c>
      <c r="J444" s="86">
        <v>44.512636750870819</v>
      </c>
      <c r="K444" s="86"/>
      <c r="L444" s="117">
        <v>92.56</v>
      </c>
      <c r="M444" s="117">
        <v>191.31218975045203</v>
      </c>
      <c r="N444" s="87">
        <v>5136550</v>
      </c>
      <c r="O444" s="87">
        <v>297262000</v>
      </c>
      <c r="P444" s="87">
        <v>79963478</v>
      </c>
      <c r="Q444" s="87">
        <v>217298522</v>
      </c>
      <c r="R444" s="87">
        <f t="shared" si="12"/>
        <v>5136548.2711921092</v>
      </c>
      <c r="S444" s="87">
        <v>297262000</v>
      </c>
      <c r="T444" s="87">
        <f t="shared" si="13"/>
        <v>10616727.501303598</v>
      </c>
      <c r="U444" s="158"/>
      <c r="V444" s="115" t="s">
        <v>1257</v>
      </c>
      <c r="W444" s="115" t="s">
        <v>1257</v>
      </c>
      <c r="X444" s="115" t="s">
        <v>772</v>
      </c>
    </row>
    <row r="445" spans="1:24">
      <c r="A445" s="157"/>
      <c r="B445" s="85">
        <v>31</v>
      </c>
      <c r="C445" s="82">
        <v>1</v>
      </c>
      <c r="D445" s="157">
        <v>6</v>
      </c>
      <c r="E445" s="157"/>
      <c r="F445" s="155" t="s">
        <v>2999</v>
      </c>
      <c r="G445" s="83" t="s">
        <v>3378</v>
      </c>
      <c r="H445" s="86">
        <v>30.525733484943082</v>
      </c>
      <c r="I445" s="86">
        <v>51.192387100728311</v>
      </c>
      <c r="J445" s="86">
        <v>42.011926821046607</v>
      </c>
      <c r="K445" s="86"/>
      <c r="L445" s="117">
        <v>87.36</v>
      </c>
      <c r="M445" s="117">
        <v>180.5643139217749</v>
      </c>
      <c r="N445" s="87">
        <v>5136550</v>
      </c>
      <c r="O445" s="87">
        <v>280561000</v>
      </c>
      <c r="P445" s="87">
        <v>75470909</v>
      </c>
      <c r="Q445" s="87">
        <v>205090091</v>
      </c>
      <c r="R445" s="87">
        <f t="shared" si="12"/>
        <v>5136532.0202035885</v>
      </c>
      <c r="S445" s="87">
        <v>280561000</v>
      </c>
      <c r="T445" s="87">
        <f t="shared" si="13"/>
        <v>10616693.912148459</v>
      </c>
      <c r="U445" s="158"/>
      <c r="V445" s="115" t="s">
        <v>1257</v>
      </c>
      <c r="W445" s="115" t="s">
        <v>1257</v>
      </c>
      <c r="X445" s="115" t="s">
        <v>772</v>
      </c>
    </row>
    <row r="446" spans="1:24">
      <c r="A446" s="157"/>
      <c r="B446" s="85">
        <v>31</v>
      </c>
      <c r="C446" s="82">
        <v>1</v>
      </c>
      <c r="D446" s="157">
        <v>6</v>
      </c>
      <c r="E446" s="157"/>
      <c r="F446" s="155" t="s">
        <v>3000</v>
      </c>
      <c r="G446" s="83" t="s">
        <v>3378</v>
      </c>
      <c r="H446" s="86">
        <v>30.525733484943082</v>
      </c>
      <c r="I446" s="86">
        <v>51.192387100728311</v>
      </c>
      <c r="J446" s="86">
        <v>42.011926821046607</v>
      </c>
      <c r="K446" s="86"/>
      <c r="L446" s="117">
        <v>87.36</v>
      </c>
      <c r="M446" s="117">
        <v>180.5643139217749</v>
      </c>
      <c r="N446" s="87">
        <v>5136550</v>
      </c>
      <c r="O446" s="87">
        <v>280561000</v>
      </c>
      <c r="P446" s="87">
        <v>75470909</v>
      </c>
      <c r="Q446" s="87">
        <v>205090091</v>
      </c>
      <c r="R446" s="87">
        <f t="shared" si="12"/>
        <v>5136532.0202035885</v>
      </c>
      <c r="S446" s="87">
        <v>280561000</v>
      </c>
      <c r="T446" s="87">
        <f t="shared" si="13"/>
        <v>10616693.912148459</v>
      </c>
      <c r="U446" s="158"/>
      <c r="V446" s="115" t="s">
        <v>1257</v>
      </c>
      <c r="W446" s="115" t="s">
        <v>1257</v>
      </c>
      <c r="X446" s="115" t="s">
        <v>772</v>
      </c>
    </row>
    <row r="447" spans="1:24">
      <c r="A447" s="157"/>
      <c r="B447" s="85">
        <v>31</v>
      </c>
      <c r="C447" s="82">
        <v>1</v>
      </c>
      <c r="D447" s="157">
        <v>6</v>
      </c>
      <c r="E447" s="157"/>
      <c r="F447" s="155" t="s">
        <v>3001</v>
      </c>
      <c r="G447" s="83" t="s">
        <v>3378</v>
      </c>
      <c r="H447" s="86">
        <v>30.525733484943082</v>
      </c>
      <c r="I447" s="86">
        <v>51.192387100728311</v>
      </c>
      <c r="J447" s="86">
        <v>42.011926821046607</v>
      </c>
      <c r="K447" s="86"/>
      <c r="L447" s="117">
        <v>87.36</v>
      </c>
      <c r="M447" s="117">
        <v>180.5643139217749</v>
      </c>
      <c r="N447" s="87">
        <v>5136550</v>
      </c>
      <c r="O447" s="87">
        <v>280561000</v>
      </c>
      <c r="P447" s="87">
        <v>75470909</v>
      </c>
      <c r="Q447" s="87">
        <v>205090091</v>
      </c>
      <c r="R447" s="87">
        <f t="shared" si="12"/>
        <v>5136532.0202035885</v>
      </c>
      <c r="S447" s="87">
        <v>280561000</v>
      </c>
      <c r="T447" s="87">
        <f t="shared" si="13"/>
        <v>10616693.912148459</v>
      </c>
      <c r="U447" s="158"/>
      <c r="V447" s="115" t="s">
        <v>1257</v>
      </c>
      <c r="W447" s="115" t="s">
        <v>1257</v>
      </c>
      <c r="X447" s="115" t="s">
        <v>772</v>
      </c>
    </row>
    <row r="448" spans="1:24">
      <c r="A448" s="157"/>
      <c r="B448" s="85">
        <v>31</v>
      </c>
      <c r="C448" s="82">
        <v>1</v>
      </c>
      <c r="D448" s="157">
        <v>6</v>
      </c>
      <c r="E448" s="157"/>
      <c r="F448" s="155" t="s">
        <v>3567</v>
      </c>
      <c r="G448" s="83" t="s">
        <v>3378</v>
      </c>
      <c r="H448" s="86">
        <v>30.525733484943082</v>
      </c>
      <c r="I448" s="86">
        <v>51.192387100728311</v>
      </c>
      <c r="J448" s="86">
        <v>42.011926821046607</v>
      </c>
      <c r="K448" s="86"/>
      <c r="L448" s="117">
        <v>87.36</v>
      </c>
      <c r="M448" s="117">
        <v>180.5643139217749</v>
      </c>
      <c r="N448" s="87">
        <v>5136550</v>
      </c>
      <c r="O448" s="87">
        <v>280561000</v>
      </c>
      <c r="P448" s="87">
        <v>75470909</v>
      </c>
      <c r="Q448" s="87">
        <v>205090091</v>
      </c>
      <c r="R448" s="87">
        <f t="shared" si="12"/>
        <v>5136532.0202035885</v>
      </c>
      <c r="S448" s="87">
        <v>280561000</v>
      </c>
      <c r="T448" s="87">
        <f t="shared" si="13"/>
        <v>10616693.912148459</v>
      </c>
      <c r="U448" s="158"/>
      <c r="V448" s="115" t="s">
        <v>1257</v>
      </c>
      <c r="W448" s="115" t="s">
        <v>1257</v>
      </c>
      <c r="X448" s="115" t="s">
        <v>772</v>
      </c>
    </row>
    <row r="449" spans="1:24">
      <c r="A449" s="157"/>
      <c r="B449" s="85">
        <v>31</v>
      </c>
      <c r="C449" s="82">
        <v>1</v>
      </c>
      <c r="D449" s="157">
        <v>6</v>
      </c>
      <c r="E449" s="157"/>
      <c r="F449" s="155" t="s">
        <v>3568</v>
      </c>
      <c r="G449" s="83" t="s">
        <v>3378</v>
      </c>
      <c r="H449" s="86">
        <v>31.97933984136894</v>
      </c>
      <c r="I449" s="86">
        <v>53.630119819810609</v>
      </c>
      <c r="J449" s="86">
        <v>44.012494764905966</v>
      </c>
      <c r="K449" s="86"/>
      <c r="L449" s="117">
        <v>91.52</v>
      </c>
      <c r="M449" s="117">
        <v>189.16261458471655</v>
      </c>
      <c r="N449" s="87">
        <v>5136550</v>
      </c>
      <c r="O449" s="87">
        <v>293922000</v>
      </c>
      <c r="P449" s="87">
        <v>79065018.000000015</v>
      </c>
      <c r="Q449" s="87">
        <v>214856982</v>
      </c>
      <c r="R449" s="87">
        <f t="shared" si="12"/>
        <v>5136548.6639087498</v>
      </c>
      <c r="S449" s="87">
        <v>293922000</v>
      </c>
      <c r="T449" s="87">
        <f t="shared" si="13"/>
        <v>10616728.313009305</v>
      </c>
      <c r="U449" s="158"/>
      <c r="V449" s="115" t="s">
        <v>1257</v>
      </c>
      <c r="W449" s="115" t="s">
        <v>1257</v>
      </c>
      <c r="X449" s="115" t="s">
        <v>772</v>
      </c>
    </row>
    <row r="450" spans="1:24">
      <c r="A450" s="157"/>
      <c r="B450" s="85">
        <v>31</v>
      </c>
      <c r="C450" s="82">
        <v>1</v>
      </c>
      <c r="D450" s="157">
        <v>6</v>
      </c>
      <c r="E450" s="157"/>
      <c r="F450" s="155" t="s">
        <v>3569</v>
      </c>
      <c r="G450" s="83" t="s">
        <v>3378</v>
      </c>
      <c r="H450" s="86">
        <v>31.97933984136894</v>
      </c>
      <c r="I450" s="86">
        <v>53.630119819810609</v>
      </c>
      <c r="J450" s="86">
        <v>44.012494764905966</v>
      </c>
      <c r="K450" s="86"/>
      <c r="L450" s="117">
        <v>91.52</v>
      </c>
      <c r="M450" s="117">
        <v>189.16261458471655</v>
      </c>
      <c r="N450" s="87">
        <v>5136550</v>
      </c>
      <c r="O450" s="87">
        <v>293922000</v>
      </c>
      <c r="P450" s="87">
        <v>79065018.000000015</v>
      </c>
      <c r="Q450" s="87">
        <v>214856982</v>
      </c>
      <c r="R450" s="87">
        <f t="shared" si="12"/>
        <v>5136548.6639087498</v>
      </c>
      <c r="S450" s="87">
        <v>293922000</v>
      </c>
      <c r="T450" s="87">
        <f t="shared" si="13"/>
        <v>10616728.313009305</v>
      </c>
      <c r="U450" s="158"/>
      <c r="V450" s="115" t="s">
        <v>1257</v>
      </c>
      <c r="W450" s="115" t="s">
        <v>1257</v>
      </c>
      <c r="X450" s="115" t="s">
        <v>772</v>
      </c>
    </row>
    <row r="451" spans="1:24">
      <c r="A451" s="157"/>
      <c r="B451" s="85">
        <v>31</v>
      </c>
      <c r="C451" s="82">
        <v>1</v>
      </c>
      <c r="D451" s="157">
        <v>6</v>
      </c>
      <c r="E451" s="157"/>
      <c r="F451" s="155" t="s">
        <v>3570</v>
      </c>
      <c r="G451" s="83" t="s">
        <v>3378</v>
      </c>
      <c r="H451" s="86">
        <v>15.71711872885462</v>
      </c>
      <c r="I451" s="86">
        <v>26.357985025077372</v>
      </c>
      <c r="J451" s="86">
        <v>21.631140892979356</v>
      </c>
      <c r="K451" s="86"/>
      <c r="L451" s="117">
        <v>44.98</v>
      </c>
      <c r="M451" s="117">
        <v>92.969125918056733</v>
      </c>
      <c r="N451" s="87">
        <v>5136550</v>
      </c>
      <c r="O451" s="87">
        <v>144507000</v>
      </c>
      <c r="P451" s="87">
        <v>38872383</v>
      </c>
      <c r="Q451" s="87">
        <v>105634617</v>
      </c>
      <c r="R451" s="87">
        <f t="shared" ref="R451:R514" si="14">S451/(M451*0.3025)</f>
        <v>5138362.7219443275</v>
      </c>
      <c r="S451" s="87">
        <v>144507000</v>
      </c>
      <c r="T451" s="87">
        <f t="shared" ref="T451:T514" si="15">S451/(L451*0.3025)</f>
        <v>10620477.788107846</v>
      </c>
      <c r="U451" s="158"/>
      <c r="V451" s="115" t="s">
        <v>1257</v>
      </c>
      <c r="W451" s="115" t="s">
        <v>1257</v>
      </c>
      <c r="X451" s="115" t="s">
        <v>772</v>
      </c>
    </row>
    <row r="452" spans="1:24">
      <c r="A452" s="157"/>
      <c r="B452" s="85">
        <v>31</v>
      </c>
      <c r="C452" s="82">
        <v>1</v>
      </c>
      <c r="D452" s="157">
        <v>6</v>
      </c>
      <c r="E452" s="157"/>
      <c r="F452" s="155" t="s">
        <v>3571</v>
      </c>
      <c r="G452" s="83" t="s">
        <v>3378</v>
      </c>
      <c r="H452" s="86">
        <v>30.525733484943082</v>
      </c>
      <c r="I452" s="86">
        <v>51.192387100728311</v>
      </c>
      <c r="J452" s="86">
        <v>42.011926821046607</v>
      </c>
      <c r="K452" s="86"/>
      <c r="L452" s="117">
        <v>87.36</v>
      </c>
      <c r="M452" s="117">
        <v>180.5643139217749</v>
      </c>
      <c r="N452" s="87">
        <v>5136550</v>
      </c>
      <c r="O452" s="87">
        <v>280561000</v>
      </c>
      <c r="P452" s="87">
        <v>75470909</v>
      </c>
      <c r="Q452" s="87">
        <v>205090091</v>
      </c>
      <c r="R452" s="87">
        <f t="shared" si="14"/>
        <v>5136532.0202035885</v>
      </c>
      <c r="S452" s="87">
        <v>280561000</v>
      </c>
      <c r="T452" s="87">
        <f t="shared" si="15"/>
        <v>10616693.912148459</v>
      </c>
      <c r="U452" s="158"/>
      <c r="V452" s="115" t="s">
        <v>1257</v>
      </c>
      <c r="W452" s="115" t="s">
        <v>1257</v>
      </c>
      <c r="X452" s="115" t="s">
        <v>772</v>
      </c>
    </row>
    <row r="453" spans="1:24">
      <c r="A453" s="157"/>
      <c r="B453" s="85">
        <v>31</v>
      </c>
      <c r="C453" s="82">
        <v>1</v>
      </c>
      <c r="D453" s="157">
        <v>6</v>
      </c>
      <c r="E453" s="157"/>
      <c r="F453" s="155" t="s">
        <v>3572</v>
      </c>
      <c r="G453" s="83" t="s">
        <v>3378</v>
      </c>
      <c r="H453" s="86">
        <v>32.342741430475407</v>
      </c>
      <c r="I453" s="86">
        <v>54.2395529995812</v>
      </c>
      <c r="J453" s="86">
        <v>44.512636750870819</v>
      </c>
      <c r="K453" s="86"/>
      <c r="L453" s="117">
        <v>92.56</v>
      </c>
      <c r="M453" s="117">
        <v>191.31218975045203</v>
      </c>
      <c r="N453" s="87">
        <v>5136550</v>
      </c>
      <c r="O453" s="87">
        <v>297262000</v>
      </c>
      <c r="P453" s="87">
        <v>79963478</v>
      </c>
      <c r="Q453" s="87">
        <v>217298522</v>
      </c>
      <c r="R453" s="87">
        <f t="shared" si="14"/>
        <v>5136548.2711921092</v>
      </c>
      <c r="S453" s="87">
        <v>297262000</v>
      </c>
      <c r="T453" s="87">
        <f t="shared" si="15"/>
        <v>10616727.501303598</v>
      </c>
      <c r="U453" s="158"/>
      <c r="V453" s="115" t="s">
        <v>1257</v>
      </c>
      <c r="W453" s="115" t="s">
        <v>1257</v>
      </c>
      <c r="X453" s="115" t="s">
        <v>772</v>
      </c>
    </row>
    <row r="454" spans="1:24">
      <c r="A454" s="157"/>
      <c r="B454" s="85">
        <v>31</v>
      </c>
      <c r="C454" s="82">
        <v>1</v>
      </c>
      <c r="D454" s="157">
        <v>6</v>
      </c>
      <c r="E454" s="157"/>
      <c r="F454" s="155" t="s">
        <v>3573</v>
      </c>
      <c r="G454" s="83" t="s">
        <v>3378</v>
      </c>
      <c r="H454" s="86">
        <v>37.042502366515748</v>
      </c>
      <c r="I454" s="86">
        <v>62.121164795652575</v>
      </c>
      <c r="J454" s="86">
        <v>50.980819165512266</v>
      </c>
      <c r="K454" s="86"/>
      <c r="L454" s="117">
        <v>106.01</v>
      </c>
      <c r="M454" s="117">
        <v>219.11198396116487</v>
      </c>
      <c r="N454" s="87">
        <v>5136550</v>
      </c>
      <c r="O454" s="87">
        <v>340457000</v>
      </c>
      <c r="P454" s="87">
        <v>91582933</v>
      </c>
      <c r="Q454" s="87">
        <v>248874066.99999997</v>
      </c>
      <c r="R454" s="87">
        <f t="shared" si="14"/>
        <v>5136540.9851333899</v>
      </c>
      <c r="S454" s="87">
        <v>340457000</v>
      </c>
      <c r="T454" s="87">
        <f t="shared" si="15"/>
        <v>10616712.441754676</v>
      </c>
      <c r="U454" s="158"/>
      <c r="V454" s="115" t="s">
        <v>1257</v>
      </c>
      <c r="W454" s="115" t="s">
        <v>1257</v>
      </c>
      <c r="X454" s="115" t="s">
        <v>772</v>
      </c>
    </row>
    <row r="455" spans="1:24">
      <c r="A455" s="157"/>
      <c r="B455" s="85">
        <v>31</v>
      </c>
      <c r="C455" s="82">
        <v>1</v>
      </c>
      <c r="D455" s="157">
        <v>6</v>
      </c>
      <c r="E455" s="157"/>
      <c r="F455" s="155" t="s">
        <v>3574</v>
      </c>
      <c r="G455" s="83" t="s">
        <v>3378</v>
      </c>
      <c r="H455" s="86">
        <v>31.434237457709241</v>
      </c>
      <c r="I455" s="86">
        <v>52.715970050154745</v>
      </c>
      <c r="J455" s="86">
        <v>43.262281785958713</v>
      </c>
      <c r="K455" s="86"/>
      <c r="L455" s="117">
        <v>89.96</v>
      </c>
      <c r="M455" s="117">
        <v>185.93825183611347</v>
      </c>
      <c r="N455" s="87">
        <v>5136550</v>
      </c>
      <c r="O455" s="87">
        <v>288860000</v>
      </c>
      <c r="P455" s="87">
        <v>77703340.000000015</v>
      </c>
      <c r="Q455" s="87">
        <v>211156660</v>
      </c>
      <c r="R455" s="87">
        <f t="shared" si="14"/>
        <v>5135624.7651007855</v>
      </c>
      <c r="S455" s="87">
        <v>288860000</v>
      </c>
      <c r="T455" s="87">
        <f t="shared" si="15"/>
        <v>10614818.707304258</v>
      </c>
      <c r="U455" s="158"/>
      <c r="V455" s="115" t="s">
        <v>1257</v>
      </c>
      <c r="W455" s="115" t="s">
        <v>1257</v>
      </c>
      <c r="X455" s="115" t="s">
        <v>772</v>
      </c>
    </row>
    <row r="456" spans="1:24">
      <c r="A456" s="157"/>
      <c r="B456" s="85">
        <v>31</v>
      </c>
      <c r="C456" s="82">
        <v>1</v>
      </c>
      <c r="D456" s="157">
        <v>6</v>
      </c>
      <c r="E456" s="157"/>
      <c r="F456" s="155" t="s">
        <v>3575</v>
      </c>
      <c r="G456" s="83" t="s">
        <v>3378</v>
      </c>
      <c r="H456" s="86">
        <v>31.97933984136894</v>
      </c>
      <c r="I456" s="86">
        <v>53.630119819810609</v>
      </c>
      <c r="J456" s="86">
        <v>44.012494764905966</v>
      </c>
      <c r="K456" s="86"/>
      <c r="L456" s="117">
        <v>91.52</v>
      </c>
      <c r="M456" s="117">
        <v>189.16261458471655</v>
      </c>
      <c r="N456" s="87">
        <v>5136550</v>
      </c>
      <c r="O456" s="87">
        <v>293922000</v>
      </c>
      <c r="P456" s="87">
        <v>79065018.000000015</v>
      </c>
      <c r="Q456" s="87">
        <v>214856982</v>
      </c>
      <c r="R456" s="87">
        <f t="shared" si="14"/>
        <v>5136548.6639087498</v>
      </c>
      <c r="S456" s="87">
        <v>293922000</v>
      </c>
      <c r="T456" s="87">
        <f t="shared" si="15"/>
        <v>10616728.313009305</v>
      </c>
      <c r="U456" s="158"/>
      <c r="V456" s="115" t="s">
        <v>1257</v>
      </c>
      <c r="W456" s="115" t="s">
        <v>1257</v>
      </c>
      <c r="X456" s="115" t="s">
        <v>772</v>
      </c>
    </row>
    <row r="457" spans="1:24">
      <c r="A457" s="157"/>
      <c r="B457" s="85">
        <v>31</v>
      </c>
      <c r="C457" s="82">
        <v>1</v>
      </c>
      <c r="D457" s="157">
        <v>7</v>
      </c>
      <c r="E457" s="157"/>
      <c r="F457" s="155" t="s">
        <v>3002</v>
      </c>
      <c r="G457" s="83" t="s">
        <v>3378</v>
      </c>
      <c r="H457" s="86">
        <v>31.97933984136894</v>
      </c>
      <c r="I457" s="86">
        <v>53.630119819810609</v>
      </c>
      <c r="J457" s="86">
        <v>44.012494764905966</v>
      </c>
      <c r="K457" s="86"/>
      <c r="L457" s="117">
        <v>91.52</v>
      </c>
      <c r="M457" s="117">
        <v>189.16261458471655</v>
      </c>
      <c r="N457" s="87">
        <v>5206550</v>
      </c>
      <c r="O457" s="87">
        <v>297927000</v>
      </c>
      <c r="P457" s="87">
        <v>80142363.000000015</v>
      </c>
      <c r="Q457" s="87">
        <v>217784637</v>
      </c>
      <c r="R457" s="87">
        <f t="shared" si="14"/>
        <v>5206539.6050392352</v>
      </c>
      <c r="S457" s="87">
        <v>297927000</v>
      </c>
      <c r="T457" s="87">
        <f t="shared" si="15"/>
        <v>10761392.533086749</v>
      </c>
      <c r="U457" s="158"/>
      <c r="V457" s="115" t="s">
        <v>1257</v>
      </c>
      <c r="W457" s="115" t="s">
        <v>1257</v>
      </c>
      <c r="X457" s="115" t="s">
        <v>772</v>
      </c>
    </row>
    <row r="458" spans="1:24">
      <c r="A458" s="157"/>
      <c r="B458" s="85">
        <v>31</v>
      </c>
      <c r="C458" s="82">
        <v>1</v>
      </c>
      <c r="D458" s="157">
        <v>7</v>
      </c>
      <c r="E458" s="157"/>
      <c r="F458" s="155" t="s">
        <v>3003</v>
      </c>
      <c r="G458" s="83" t="s">
        <v>3378</v>
      </c>
      <c r="H458" s="86">
        <v>30.525733484943082</v>
      </c>
      <c r="I458" s="86">
        <v>51.192387100728311</v>
      </c>
      <c r="J458" s="86">
        <v>42.011926821046607</v>
      </c>
      <c r="K458" s="86"/>
      <c r="L458" s="117">
        <v>87.36</v>
      </c>
      <c r="M458" s="117">
        <v>180.5643139217749</v>
      </c>
      <c r="N458" s="87">
        <v>5206550</v>
      </c>
      <c r="O458" s="87">
        <v>284385000</v>
      </c>
      <c r="P458" s="87">
        <v>76499565</v>
      </c>
      <c r="Q458" s="87">
        <v>207885435</v>
      </c>
      <c r="R458" s="87">
        <f t="shared" si="14"/>
        <v>5206542.1015950097</v>
      </c>
      <c r="S458" s="87">
        <v>284385000</v>
      </c>
      <c r="T458" s="87">
        <f t="shared" si="15"/>
        <v>10761397.693215877</v>
      </c>
      <c r="U458" s="158"/>
      <c r="V458" s="115" t="s">
        <v>1257</v>
      </c>
      <c r="W458" s="115" t="s">
        <v>1257</v>
      </c>
      <c r="X458" s="115" t="s">
        <v>772</v>
      </c>
    </row>
    <row r="459" spans="1:24">
      <c r="A459" s="157"/>
      <c r="B459" s="85">
        <v>31</v>
      </c>
      <c r="C459" s="82">
        <v>1</v>
      </c>
      <c r="D459" s="157">
        <v>7</v>
      </c>
      <c r="E459" s="157"/>
      <c r="F459" s="155" t="s">
        <v>3004</v>
      </c>
      <c r="G459" s="83" t="s">
        <v>3378</v>
      </c>
      <c r="H459" s="86">
        <v>30.525733484943082</v>
      </c>
      <c r="I459" s="86">
        <v>51.192387100728311</v>
      </c>
      <c r="J459" s="86">
        <v>42.011926821046607</v>
      </c>
      <c r="K459" s="86"/>
      <c r="L459" s="117">
        <v>87.36</v>
      </c>
      <c r="M459" s="117">
        <v>180.5643139217749</v>
      </c>
      <c r="N459" s="87">
        <v>5206550</v>
      </c>
      <c r="O459" s="87">
        <v>284385000</v>
      </c>
      <c r="P459" s="87">
        <v>76499565</v>
      </c>
      <c r="Q459" s="87">
        <v>207885435</v>
      </c>
      <c r="R459" s="87">
        <f t="shared" si="14"/>
        <v>5206542.1015950097</v>
      </c>
      <c r="S459" s="87">
        <v>284385000</v>
      </c>
      <c r="T459" s="87">
        <f t="shared" si="15"/>
        <v>10761397.693215877</v>
      </c>
      <c r="U459" s="158"/>
      <c r="V459" s="115" t="s">
        <v>1257</v>
      </c>
      <c r="W459" s="115" t="s">
        <v>1257</v>
      </c>
      <c r="X459" s="115" t="s">
        <v>772</v>
      </c>
    </row>
    <row r="460" spans="1:24">
      <c r="A460" s="157"/>
      <c r="B460" s="85">
        <v>31</v>
      </c>
      <c r="C460" s="82">
        <v>1</v>
      </c>
      <c r="D460" s="157">
        <v>7</v>
      </c>
      <c r="E460" s="157"/>
      <c r="F460" s="155" t="s">
        <v>3005</v>
      </c>
      <c r="G460" s="83" t="s">
        <v>3378</v>
      </c>
      <c r="H460" s="86">
        <v>30.525733484943082</v>
      </c>
      <c r="I460" s="86">
        <v>51.192387100728311</v>
      </c>
      <c r="J460" s="86">
        <v>42.011926821046607</v>
      </c>
      <c r="K460" s="86"/>
      <c r="L460" s="117">
        <v>87.36</v>
      </c>
      <c r="M460" s="117">
        <v>180.5643139217749</v>
      </c>
      <c r="N460" s="87">
        <v>5206550</v>
      </c>
      <c r="O460" s="87">
        <v>284385000</v>
      </c>
      <c r="P460" s="87">
        <v>76499565</v>
      </c>
      <c r="Q460" s="87">
        <v>207885435</v>
      </c>
      <c r="R460" s="87">
        <f t="shared" si="14"/>
        <v>5206542.1015950097</v>
      </c>
      <c r="S460" s="87">
        <v>284385000</v>
      </c>
      <c r="T460" s="87">
        <f t="shared" si="15"/>
        <v>10761397.693215877</v>
      </c>
      <c r="U460" s="158"/>
      <c r="V460" s="115" t="s">
        <v>1257</v>
      </c>
      <c r="W460" s="115" t="s">
        <v>1257</v>
      </c>
      <c r="X460" s="115" t="s">
        <v>772</v>
      </c>
    </row>
    <row r="461" spans="1:24">
      <c r="A461" s="157"/>
      <c r="B461" s="85">
        <v>31</v>
      </c>
      <c r="C461" s="82">
        <v>1</v>
      </c>
      <c r="D461" s="157">
        <v>7</v>
      </c>
      <c r="E461" s="157"/>
      <c r="F461" s="155" t="s">
        <v>3006</v>
      </c>
      <c r="G461" s="83" t="s">
        <v>3378</v>
      </c>
      <c r="H461" s="86">
        <v>30.525733484943082</v>
      </c>
      <c r="I461" s="86">
        <v>51.192387100728311</v>
      </c>
      <c r="J461" s="86">
        <v>42.011926821046607</v>
      </c>
      <c r="K461" s="86"/>
      <c r="L461" s="117">
        <v>87.36</v>
      </c>
      <c r="M461" s="117">
        <v>180.5643139217749</v>
      </c>
      <c r="N461" s="87">
        <v>5206550</v>
      </c>
      <c r="O461" s="87">
        <v>284385000</v>
      </c>
      <c r="P461" s="87">
        <v>76499565</v>
      </c>
      <c r="Q461" s="87">
        <v>207885435</v>
      </c>
      <c r="R461" s="87">
        <f t="shared" si="14"/>
        <v>5206542.1015950097</v>
      </c>
      <c r="S461" s="87">
        <v>284385000</v>
      </c>
      <c r="T461" s="87">
        <f t="shared" si="15"/>
        <v>10761397.693215877</v>
      </c>
      <c r="U461" s="158"/>
      <c r="V461" s="115" t="s">
        <v>1257</v>
      </c>
      <c r="W461" s="115" t="s">
        <v>1257</v>
      </c>
      <c r="X461" s="115" t="s">
        <v>772</v>
      </c>
    </row>
    <row r="462" spans="1:24">
      <c r="A462" s="157"/>
      <c r="B462" s="85">
        <v>31</v>
      </c>
      <c r="C462" s="82">
        <v>1</v>
      </c>
      <c r="D462" s="157">
        <v>7</v>
      </c>
      <c r="E462" s="157"/>
      <c r="F462" s="155" t="s">
        <v>3007</v>
      </c>
      <c r="G462" s="83" t="s">
        <v>3378</v>
      </c>
      <c r="H462" s="86">
        <v>32.342741430475407</v>
      </c>
      <c r="I462" s="86">
        <v>54.2395529995812</v>
      </c>
      <c r="J462" s="86">
        <v>44.512636750870819</v>
      </c>
      <c r="K462" s="86"/>
      <c r="L462" s="117">
        <v>92.56</v>
      </c>
      <c r="M462" s="117">
        <v>191.31218975045203</v>
      </c>
      <c r="N462" s="87">
        <v>5206550</v>
      </c>
      <c r="O462" s="87">
        <v>301313000</v>
      </c>
      <c r="P462" s="87">
        <v>81053197</v>
      </c>
      <c r="Q462" s="87">
        <v>220259803</v>
      </c>
      <c r="R462" s="87">
        <f t="shared" si="14"/>
        <v>5206547.6557303257</v>
      </c>
      <c r="S462" s="87">
        <v>301313000</v>
      </c>
      <c r="T462" s="87">
        <f t="shared" si="15"/>
        <v>10761409.173053708</v>
      </c>
      <c r="U462" s="158"/>
      <c r="V462" s="115" t="s">
        <v>1257</v>
      </c>
      <c r="W462" s="115" t="s">
        <v>1257</v>
      </c>
      <c r="X462" s="115" t="s">
        <v>772</v>
      </c>
    </row>
    <row r="463" spans="1:24">
      <c r="A463" s="157"/>
      <c r="B463" s="85">
        <v>31</v>
      </c>
      <c r="C463" s="82">
        <v>1</v>
      </c>
      <c r="D463" s="157">
        <v>7</v>
      </c>
      <c r="E463" s="157"/>
      <c r="F463" s="155" t="s">
        <v>3008</v>
      </c>
      <c r="G463" s="83" t="s">
        <v>3378</v>
      </c>
      <c r="H463" s="86">
        <v>32.342741430475407</v>
      </c>
      <c r="I463" s="86">
        <v>54.2395529995812</v>
      </c>
      <c r="J463" s="86">
        <v>44.512636750870819</v>
      </c>
      <c r="K463" s="86"/>
      <c r="L463" s="117">
        <v>92.56</v>
      </c>
      <c r="M463" s="117">
        <v>191.31218975045203</v>
      </c>
      <c r="N463" s="87">
        <v>5206550</v>
      </c>
      <c r="O463" s="87">
        <v>301313000</v>
      </c>
      <c r="P463" s="87">
        <v>81053197</v>
      </c>
      <c r="Q463" s="87">
        <v>220259803</v>
      </c>
      <c r="R463" s="87">
        <f t="shared" si="14"/>
        <v>5206547.6557303257</v>
      </c>
      <c r="S463" s="87">
        <v>301313000</v>
      </c>
      <c r="T463" s="87">
        <f t="shared" si="15"/>
        <v>10761409.173053708</v>
      </c>
      <c r="U463" s="158"/>
      <c r="V463" s="115" t="s">
        <v>1257</v>
      </c>
      <c r="W463" s="115" t="s">
        <v>1257</v>
      </c>
      <c r="X463" s="115" t="s">
        <v>772</v>
      </c>
    </row>
    <row r="464" spans="1:24">
      <c r="A464" s="157"/>
      <c r="B464" s="85">
        <v>31</v>
      </c>
      <c r="C464" s="82">
        <v>1</v>
      </c>
      <c r="D464" s="157">
        <v>7</v>
      </c>
      <c r="E464" s="157"/>
      <c r="F464" s="155" t="s">
        <v>3009</v>
      </c>
      <c r="G464" s="83" t="s">
        <v>3378</v>
      </c>
      <c r="H464" s="86">
        <v>30.525733484943082</v>
      </c>
      <c r="I464" s="86">
        <v>51.192387100728311</v>
      </c>
      <c r="J464" s="86">
        <v>42.011926821046607</v>
      </c>
      <c r="K464" s="86"/>
      <c r="L464" s="117">
        <v>87.36</v>
      </c>
      <c r="M464" s="117">
        <v>180.5643139217749</v>
      </c>
      <c r="N464" s="87">
        <v>5206550</v>
      </c>
      <c r="O464" s="87">
        <v>284385000</v>
      </c>
      <c r="P464" s="87">
        <v>76499565</v>
      </c>
      <c r="Q464" s="87">
        <v>207885435</v>
      </c>
      <c r="R464" s="87">
        <f t="shared" si="14"/>
        <v>5206542.1015950097</v>
      </c>
      <c r="S464" s="87">
        <v>284385000</v>
      </c>
      <c r="T464" s="87">
        <f t="shared" si="15"/>
        <v>10761397.693215877</v>
      </c>
      <c r="U464" s="158"/>
      <c r="V464" s="115" t="s">
        <v>1257</v>
      </c>
      <c r="W464" s="115" t="s">
        <v>1257</v>
      </c>
      <c r="X464" s="115" t="s">
        <v>772</v>
      </c>
    </row>
    <row r="465" spans="1:24">
      <c r="A465" s="157"/>
      <c r="B465" s="85">
        <v>31</v>
      </c>
      <c r="C465" s="82">
        <v>1</v>
      </c>
      <c r="D465" s="157">
        <v>7</v>
      </c>
      <c r="E465" s="157"/>
      <c r="F465" s="155" t="s">
        <v>3010</v>
      </c>
      <c r="G465" s="83" t="s">
        <v>3378</v>
      </c>
      <c r="H465" s="86">
        <v>32.342741430475407</v>
      </c>
      <c r="I465" s="86">
        <v>54.2395529995812</v>
      </c>
      <c r="J465" s="86">
        <v>44.512636750870819</v>
      </c>
      <c r="K465" s="86"/>
      <c r="L465" s="117">
        <v>92.56</v>
      </c>
      <c r="M465" s="117">
        <v>191.31218975045203</v>
      </c>
      <c r="N465" s="87">
        <v>5206550</v>
      </c>
      <c r="O465" s="87">
        <v>301313000</v>
      </c>
      <c r="P465" s="87">
        <v>81053197</v>
      </c>
      <c r="Q465" s="87">
        <v>220259803</v>
      </c>
      <c r="R465" s="87">
        <f t="shared" si="14"/>
        <v>5206547.6557303257</v>
      </c>
      <c r="S465" s="87">
        <v>301313000</v>
      </c>
      <c r="T465" s="87">
        <f t="shared" si="15"/>
        <v>10761409.173053708</v>
      </c>
      <c r="U465" s="158"/>
      <c r="V465" s="115" t="s">
        <v>1257</v>
      </c>
      <c r="W465" s="115" t="s">
        <v>1257</v>
      </c>
      <c r="X465" s="115" t="s">
        <v>772</v>
      </c>
    </row>
    <row r="466" spans="1:24">
      <c r="A466" s="157"/>
      <c r="B466" s="85">
        <v>31</v>
      </c>
      <c r="C466" s="82">
        <v>1</v>
      </c>
      <c r="D466" s="157">
        <v>7</v>
      </c>
      <c r="E466" s="157"/>
      <c r="F466" s="155" t="s">
        <v>3011</v>
      </c>
      <c r="G466" s="83" t="s">
        <v>3378</v>
      </c>
      <c r="H466" s="86">
        <v>32.342741430475407</v>
      </c>
      <c r="I466" s="86">
        <v>54.2395529995812</v>
      </c>
      <c r="J466" s="86">
        <v>44.512636750870819</v>
      </c>
      <c r="K466" s="86"/>
      <c r="L466" s="117">
        <v>92.56</v>
      </c>
      <c r="M466" s="117">
        <v>191.31218975045203</v>
      </c>
      <c r="N466" s="87">
        <v>5206550</v>
      </c>
      <c r="O466" s="87">
        <v>301313000</v>
      </c>
      <c r="P466" s="87">
        <v>81053197</v>
      </c>
      <c r="Q466" s="87">
        <v>220259803</v>
      </c>
      <c r="R466" s="87">
        <f t="shared" si="14"/>
        <v>5206547.6557303257</v>
      </c>
      <c r="S466" s="87">
        <v>301313000</v>
      </c>
      <c r="T466" s="87">
        <f t="shared" si="15"/>
        <v>10761409.173053708</v>
      </c>
      <c r="U466" s="158"/>
      <c r="V466" s="115" t="s">
        <v>1257</v>
      </c>
      <c r="W466" s="115" t="s">
        <v>1257</v>
      </c>
      <c r="X466" s="115" t="s">
        <v>772</v>
      </c>
    </row>
    <row r="467" spans="1:24">
      <c r="A467" s="157"/>
      <c r="B467" s="85">
        <v>31</v>
      </c>
      <c r="C467" s="82">
        <v>1</v>
      </c>
      <c r="D467" s="157">
        <v>7</v>
      </c>
      <c r="E467" s="157"/>
      <c r="F467" s="155" t="s">
        <v>3576</v>
      </c>
      <c r="G467" s="83" t="s">
        <v>3378</v>
      </c>
      <c r="H467" s="86">
        <v>31.97933984136894</v>
      </c>
      <c r="I467" s="86">
        <v>53.630119819810609</v>
      </c>
      <c r="J467" s="86">
        <v>44.012494764905966</v>
      </c>
      <c r="K467" s="86"/>
      <c r="L467" s="117">
        <v>91.52</v>
      </c>
      <c r="M467" s="117">
        <v>189.16261458471655</v>
      </c>
      <c r="N467" s="87">
        <v>5206550</v>
      </c>
      <c r="O467" s="87">
        <v>297927000</v>
      </c>
      <c r="P467" s="87">
        <v>80142363.000000015</v>
      </c>
      <c r="Q467" s="87">
        <v>217784637</v>
      </c>
      <c r="R467" s="87">
        <f t="shared" si="14"/>
        <v>5206539.6050392352</v>
      </c>
      <c r="S467" s="87">
        <v>297927000</v>
      </c>
      <c r="T467" s="87">
        <f t="shared" si="15"/>
        <v>10761392.533086749</v>
      </c>
      <c r="U467" s="158"/>
      <c r="V467" s="115" t="s">
        <v>1257</v>
      </c>
      <c r="W467" s="115" t="s">
        <v>1257</v>
      </c>
      <c r="X467" s="115" t="s">
        <v>772</v>
      </c>
    </row>
    <row r="468" spans="1:24">
      <c r="A468" s="157"/>
      <c r="B468" s="85">
        <v>31</v>
      </c>
      <c r="C468" s="82">
        <v>1</v>
      </c>
      <c r="D468" s="157">
        <v>7</v>
      </c>
      <c r="E468" s="157"/>
      <c r="F468" s="155" t="s">
        <v>3577</v>
      </c>
      <c r="G468" s="83" t="s">
        <v>3378</v>
      </c>
      <c r="H468" s="86">
        <v>31.97933984136894</v>
      </c>
      <c r="I468" s="86">
        <v>53.630119819810609</v>
      </c>
      <c r="J468" s="86">
        <v>44.012494764905966</v>
      </c>
      <c r="K468" s="86"/>
      <c r="L468" s="117">
        <v>91.52</v>
      </c>
      <c r="M468" s="117">
        <v>189.16261458471655</v>
      </c>
      <c r="N468" s="87">
        <v>5206550</v>
      </c>
      <c r="O468" s="87">
        <v>297927000</v>
      </c>
      <c r="P468" s="87">
        <v>80142363.000000015</v>
      </c>
      <c r="Q468" s="87">
        <v>217784637</v>
      </c>
      <c r="R468" s="87">
        <f t="shared" si="14"/>
        <v>5206539.6050392352</v>
      </c>
      <c r="S468" s="87">
        <v>297927000</v>
      </c>
      <c r="T468" s="87">
        <f t="shared" si="15"/>
        <v>10761392.533086749</v>
      </c>
      <c r="U468" s="158"/>
      <c r="V468" s="115" t="s">
        <v>1257</v>
      </c>
      <c r="W468" s="115" t="s">
        <v>1257</v>
      </c>
      <c r="X468" s="115" t="s">
        <v>772</v>
      </c>
    </row>
    <row r="469" spans="1:24">
      <c r="A469" s="157"/>
      <c r="B469" s="85">
        <v>31</v>
      </c>
      <c r="C469" s="82">
        <v>1</v>
      </c>
      <c r="D469" s="157">
        <v>7</v>
      </c>
      <c r="E469" s="157"/>
      <c r="F469" s="155" t="s">
        <v>3578</v>
      </c>
      <c r="G469" s="83" t="s">
        <v>3378</v>
      </c>
      <c r="H469" s="86">
        <v>15.71711872885462</v>
      </c>
      <c r="I469" s="86">
        <v>26.357985025077372</v>
      </c>
      <c r="J469" s="86">
        <v>21.631140892979356</v>
      </c>
      <c r="K469" s="86"/>
      <c r="L469" s="117">
        <v>44.98</v>
      </c>
      <c r="M469" s="117">
        <v>92.969125918056733</v>
      </c>
      <c r="N469" s="87">
        <v>5206550</v>
      </c>
      <c r="O469" s="87">
        <v>146476000</v>
      </c>
      <c r="P469" s="87">
        <v>39402044</v>
      </c>
      <c r="Q469" s="87">
        <v>107073955.99999999</v>
      </c>
      <c r="R469" s="87">
        <f t="shared" si="14"/>
        <v>5208376.1898006136</v>
      </c>
      <c r="S469" s="87">
        <v>146476000</v>
      </c>
      <c r="T469" s="87">
        <f t="shared" si="15"/>
        <v>10765188.568656778</v>
      </c>
      <c r="U469" s="158"/>
      <c r="V469" s="115" t="s">
        <v>1257</v>
      </c>
      <c r="W469" s="115" t="s">
        <v>1257</v>
      </c>
      <c r="X469" s="115" t="s">
        <v>772</v>
      </c>
    </row>
    <row r="470" spans="1:24">
      <c r="A470" s="157"/>
      <c r="B470" s="85">
        <v>31</v>
      </c>
      <c r="C470" s="82">
        <v>1</v>
      </c>
      <c r="D470" s="157">
        <v>7</v>
      </c>
      <c r="E470" s="157"/>
      <c r="F470" s="155" t="s">
        <v>3579</v>
      </c>
      <c r="G470" s="83" t="s">
        <v>3378</v>
      </c>
      <c r="H470" s="86">
        <v>30.525733484943082</v>
      </c>
      <c r="I470" s="86">
        <v>51.192387100728311</v>
      </c>
      <c r="J470" s="86">
        <v>42.011926821046607</v>
      </c>
      <c r="K470" s="86"/>
      <c r="L470" s="117">
        <v>87.36</v>
      </c>
      <c r="M470" s="117">
        <v>180.5643139217749</v>
      </c>
      <c r="N470" s="87">
        <v>5206550</v>
      </c>
      <c r="O470" s="87">
        <v>284385000</v>
      </c>
      <c r="P470" s="87">
        <v>76499565</v>
      </c>
      <c r="Q470" s="87">
        <v>207885435</v>
      </c>
      <c r="R470" s="87">
        <f t="shared" si="14"/>
        <v>5206542.1015950097</v>
      </c>
      <c r="S470" s="87">
        <v>284385000</v>
      </c>
      <c r="T470" s="87">
        <f t="shared" si="15"/>
        <v>10761397.693215877</v>
      </c>
      <c r="U470" s="158"/>
      <c r="V470" s="115" t="s">
        <v>1257</v>
      </c>
      <c r="W470" s="115" t="s">
        <v>1257</v>
      </c>
      <c r="X470" s="115" t="s">
        <v>772</v>
      </c>
    </row>
    <row r="471" spans="1:24">
      <c r="A471" s="157"/>
      <c r="B471" s="85">
        <v>31</v>
      </c>
      <c r="C471" s="82">
        <v>1</v>
      </c>
      <c r="D471" s="157">
        <v>7</v>
      </c>
      <c r="E471" s="157"/>
      <c r="F471" s="155" t="s">
        <v>3580</v>
      </c>
      <c r="G471" s="83" t="s">
        <v>3378</v>
      </c>
      <c r="H471" s="86">
        <v>32.342741430475407</v>
      </c>
      <c r="I471" s="86">
        <v>54.2395529995812</v>
      </c>
      <c r="J471" s="86">
        <v>44.512636750870819</v>
      </c>
      <c r="K471" s="86"/>
      <c r="L471" s="117">
        <v>92.56</v>
      </c>
      <c r="M471" s="117">
        <v>191.31218975045203</v>
      </c>
      <c r="N471" s="87">
        <v>5206550</v>
      </c>
      <c r="O471" s="87">
        <v>301313000</v>
      </c>
      <c r="P471" s="87">
        <v>81053197</v>
      </c>
      <c r="Q471" s="87">
        <v>220259803</v>
      </c>
      <c r="R471" s="87">
        <f t="shared" si="14"/>
        <v>5206547.6557303257</v>
      </c>
      <c r="S471" s="87">
        <v>301313000</v>
      </c>
      <c r="T471" s="87">
        <f t="shared" si="15"/>
        <v>10761409.173053708</v>
      </c>
      <c r="U471" s="158"/>
      <c r="V471" s="115" t="s">
        <v>1257</v>
      </c>
      <c r="W471" s="115" t="s">
        <v>1257</v>
      </c>
      <c r="X471" s="115" t="s">
        <v>772</v>
      </c>
    </row>
    <row r="472" spans="1:24">
      <c r="A472" s="157"/>
      <c r="B472" s="85">
        <v>31</v>
      </c>
      <c r="C472" s="82">
        <v>1</v>
      </c>
      <c r="D472" s="157">
        <v>7</v>
      </c>
      <c r="E472" s="157"/>
      <c r="F472" s="155" t="s">
        <v>3581</v>
      </c>
      <c r="G472" s="83" t="s">
        <v>3378</v>
      </c>
      <c r="H472" s="86">
        <v>37.042502366515748</v>
      </c>
      <c r="I472" s="86">
        <v>62.121164795652575</v>
      </c>
      <c r="J472" s="86">
        <v>50.980819165512266</v>
      </c>
      <c r="K472" s="86"/>
      <c r="L472" s="117">
        <v>106.01</v>
      </c>
      <c r="M472" s="117">
        <v>219.11198396116487</v>
      </c>
      <c r="N472" s="87">
        <v>5206550</v>
      </c>
      <c r="O472" s="87">
        <v>345097000</v>
      </c>
      <c r="P472" s="87">
        <v>92831093.000000015</v>
      </c>
      <c r="Q472" s="87">
        <v>252265907</v>
      </c>
      <c r="R472" s="87">
        <f t="shared" si="14"/>
        <v>5206545.5677121561</v>
      </c>
      <c r="S472" s="87">
        <v>345097000</v>
      </c>
      <c r="T472" s="87">
        <f t="shared" si="15"/>
        <v>10761404.857330628</v>
      </c>
      <c r="U472" s="158"/>
      <c r="V472" s="115" t="s">
        <v>1257</v>
      </c>
      <c r="W472" s="115" t="s">
        <v>1257</v>
      </c>
      <c r="X472" s="115" t="s">
        <v>772</v>
      </c>
    </row>
    <row r="473" spans="1:24">
      <c r="A473" s="157"/>
      <c r="B473" s="85">
        <v>31</v>
      </c>
      <c r="C473" s="82">
        <v>1</v>
      </c>
      <c r="D473" s="157">
        <v>7</v>
      </c>
      <c r="E473" s="157"/>
      <c r="F473" s="155" t="s">
        <v>3582</v>
      </c>
      <c r="G473" s="83" t="s">
        <v>3378</v>
      </c>
      <c r="H473" s="86">
        <v>31.434237457709241</v>
      </c>
      <c r="I473" s="86">
        <v>52.715970050154745</v>
      </c>
      <c r="J473" s="86">
        <v>43.262281785958713</v>
      </c>
      <c r="K473" s="86"/>
      <c r="L473" s="117">
        <v>89.96</v>
      </c>
      <c r="M473" s="117">
        <v>185.93825183611347</v>
      </c>
      <c r="N473" s="87">
        <v>5206550</v>
      </c>
      <c r="O473" s="87">
        <v>292797000</v>
      </c>
      <c r="P473" s="87">
        <v>78762393.000000015</v>
      </c>
      <c r="Q473" s="87">
        <v>214034607</v>
      </c>
      <c r="R473" s="87">
        <f t="shared" si="14"/>
        <v>5205620.454016529</v>
      </c>
      <c r="S473" s="87">
        <v>292797000</v>
      </c>
      <c r="T473" s="87">
        <f t="shared" si="15"/>
        <v>10759492.740575243</v>
      </c>
      <c r="U473" s="158"/>
      <c r="V473" s="115" t="s">
        <v>1257</v>
      </c>
      <c r="W473" s="115" t="s">
        <v>1257</v>
      </c>
      <c r="X473" s="115" t="s">
        <v>772</v>
      </c>
    </row>
    <row r="474" spans="1:24">
      <c r="A474" s="157"/>
      <c r="B474" s="85">
        <v>31</v>
      </c>
      <c r="C474" s="82">
        <v>1</v>
      </c>
      <c r="D474" s="157">
        <v>7</v>
      </c>
      <c r="E474" s="157"/>
      <c r="F474" s="155" t="s">
        <v>3583</v>
      </c>
      <c r="G474" s="83" t="s">
        <v>3378</v>
      </c>
      <c r="H474" s="86">
        <v>31.97933984136894</v>
      </c>
      <c r="I474" s="86">
        <v>53.630119819810609</v>
      </c>
      <c r="J474" s="86">
        <v>44.012494764905966</v>
      </c>
      <c r="K474" s="86"/>
      <c r="L474" s="117">
        <v>91.52</v>
      </c>
      <c r="M474" s="117">
        <v>189.16261458471655</v>
      </c>
      <c r="N474" s="87">
        <v>5206550</v>
      </c>
      <c r="O474" s="87">
        <v>297927000</v>
      </c>
      <c r="P474" s="87">
        <v>80142363.000000015</v>
      </c>
      <c r="Q474" s="87">
        <v>217784637</v>
      </c>
      <c r="R474" s="87">
        <f t="shared" si="14"/>
        <v>5206539.6050392352</v>
      </c>
      <c r="S474" s="87">
        <v>297927000</v>
      </c>
      <c r="T474" s="87">
        <f t="shared" si="15"/>
        <v>10761392.533086749</v>
      </c>
      <c r="U474" s="158"/>
      <c r="V474" s="115" t="s">
        <v>1257</v>
      </c>
      <c r="W474" s="115" t="s">
        <v>1257</v>
      </c>
      <c r="X474" s="115" t="s">
        <v>772</v>
      </c>
    </row>
    <row r="475" spans="1:24">
      <c r="A475" s="157"/>
      <c r="B475" s="85">
        <v>31</v>
      </c>
      <c r="C475" s="82">
        <v>1</v>
      </c>
      <c r="D475" s="157">
        <v>8</v>
      </c>
      <c r="E475" s="157"/>
      <c r="F475" s="155" t="s">
        <v>3012</v>
      </c>
      <c r="G475" s="83" t="s">
        <v>3378</v>
      </c>
      <c r="H475" s="86">
        <v>31.97933984136894</v>
      </c>
      <c r="I475" s="86">
        <v>53.630119819810609</v>
      </c>
      <c r="J475" s="86">
        <v>44.012494764905966</v>
      </c>
      <c r="K475" s="86"/>
      <c r="L475" s="117">
        <v>91.52</v>
      </c>
      <c r="M475" s="117">
        <v>189.16261458471655</v>
      </c>
      <c r="N475" s="87">
        <v>5276550</v>
      </c>
      <c r="O475" s="87">
        <v>301933000</v>
      </c>
      <c r="P475" s="87">
        <v>81219977</v>
      </c>
      <c r="Q475" s="87">
        <v>220713023</v>
      </c>
      <c r="R475" s="87">
        <f t="shared" si="14"/>
        <v>5276548.02206014</v>
      </c>
      <c r="S475" s="87">
        <v>301933000</v>
      </c>
      <c r="T475" s="87">
        <f t="shared" si="15"/>
        <v>10906092.874068081</v>
      </c>
      <c r="U475" s="158"/>
      <c r="V475" s="115" t="s">
        <v>1257</v>
      </c>
      <c r="W475" s="115" t="s">
        <v>1257</v>
      </c>
      <c r="X475" s="115" t="s">
        <v>772</v>
      </c>
    </row>
    <row r="476" spans="1:24">
      <c r="A476" s="157"/>
      <c r="B476" s="85">
        <v>31</v>
      </c>
      <c r="C476" s="82">
        <v>1</v>
      </c>
      <c r="D476" s="157">
        <v>8</v>
      </c>
      <c r="E476" s="157"/>
      <c r="F476" s="155" t="s">
        <v>3013</v>
      </c>
      <c r="G476" s="83" t="s">
        <v>3378</v>
      </c>
      <c r="H476" s="86">
        <v>30.525733484943082</v>
      </c>
      <c r="I476" s="86">
        <v>51.192387100728311</v>
      </c>
      <c r="J476" s="86">
        <v>42.011926821046607</v>
      </c>
      <c r="K476" s="86"/>
      <c r="L476" s="117">
        <v>87.36</v>
      </c>
      <c r="M476" s="117">
        <v>180.5643139217749</v>
      </c>
      <c r="N476" s="87">
        <v>5276550</v>
      </c>
      <c r="O476" s="87">
        <v>288208000</v>
      </c>
      <c r="P476" s="87">
        <v>77527952</v>
      </c>
      <c r="Q476" s="87">
        <v>210680047.99999997</v>
      </c>
      <c r="R476" s="87">
        <f t="shared" si="14"/>
        <v>5276533.8749107532</v>
      </c>
      <c r="S476" s="87">
        <v>288208000</v>
      </c>
      <c r="T476" s="87">
        <f t="shared" si="15"/>
        <v>10906063.633336361</v>
      </c>
      <c r="U476" s="158"/>
      <c r="V476" s="115" t="s">
        <v>1257</v>
      </c>
      <c r="W476" s="115" t="s">
        <v>1257</v>
      </c>
      <c r="X476" s="115" t="s">
        <v>772</v>
      </c>
    </row>
    <row r="477" spans="1:24">
      <c r="A477" s="157"/>
      <c r="B477" s="85">
        <v>31</v>
      </c>
      <c r="C477" s="82">
        <v>1</v>
      </c>
      <c r="D477" s="157">
        <v>8</v>
      </c>
      <c r="E477" s="157"/>
      <c r="F477" s="155" t="s">
        <v>3014</v>
      </c>
      <c r="G477" s="83" t="s">
        <v>3378</v>
      </c>
      <c r="H477" s="86">
        <v>30.525733484943082</v>
      </c>
      <c r="I477" s="86">
        <v>51.192387100728311</v>
      </c>
      <c r="J477" s="86">
        <v>42.011926821046607</v>
      </c>
      <c r="K477" s="86"/>
      <c r="L477" s="117">
        <v>87.36</v>
      </c>
      <c r="M477" s="117">
        <v>180.5643139217749</v>
      </c>
      <c r="N477" s="87">
        <v>5276550</v>
      </c>
      <c r="O477" s="87">
        <v>288208000</v>
      </c>
      <c r="P477" s="87">
        <v>77527952</v>
      </c>
      <c r="Q477" s="87">
        <v>210680047.99999997</v>
      </c>
      <c r="R477" s="87">
        <f t="shared" si="14"/>
        <v>5276533.8749107532</v>
      </c>
      <c r="S477" s="87">
        <v>288208000</v>
      </c>
      <c r="T477" s="87">
        <f t="shared" si="15"/>
        <v>10906063.633336361</v>
      </c>
      <c r="U477" s="158"/>
      <c r="V477" s="115" t="s">
        <v>1257</v>
      </c>
      <c r="W477" s="115" t="s">
        <v>1257</v>
      </c>
      <c r="X477" s="115" t="s">
        <v>772</v>
      </c>
    </row>
    <row r="478" spans="1:24">
      <c r="A478" s="157"/>
      <c r="B478" s="85">
        <v>31</v>
      </c>
      <c r="C478" s="82">
        <v>1</v>
      </c>
      <c r="D478" s="157">
        <v>8</v>
      </c>
      <c r="E478" s="157"/>
      <c r="F478" s="155" t="s">
        <v>3015</v>
      </c>
      <c r="G478" s="83" t="s">
        <v>3378</v>
      </c>
      <c r="H478" s="86">
        <v>30.525733484943082</v>
      </c>
      <c r="I478" s="86">
        <v>51.192387100728311</v>
      </c>
      <c r="J478" s="86">
        <v>42.011926821046607</v>
      </c>
      <c r="K478" s="86"/>
      <c r="L478" s="117">
        <v>87.36</v>
      </c>
      <c r="M478" s="117">
        <v>180.5643139217749</v>
      </c>
      <c r="N478" s="87">
        <v>5276550</v>
      </c>
      <c r="O478" s="87">
        <v>288208000</v>
      </c>
      <c r="P478" s="87">
        <v>77527952</v>
      </c>
      <c r="Q478" s="87">
        <v>210680047.99999997</v>
      </c>
      <c r="R478" s="87">
        <f t="shared" si="14"/>
        <v>5276533.8749107532</v>
      </c>
      <c r="S478" s="87">
        <v>288208000</v>
      </c>
      <c r="T478" s="87">
        <f t="shared" si="15"/>
        <v>10906063.633336361</v>
      </c>
      <c r="U478" s="158"/>
      <c r="V478" s="115" t="s">
        <v>1257</v>
      </c>
      <c r="W478" s="115" t="s">
        <v>1257</v>
      </c>
      <c r="X478" s="115" t="s">
        <v>772</v>
      </c>
    </row>
    <row r="479" spans="1:24">
      <c r="A479" s="157"/>
      <c r="B479" s="85">
        <v>31</v>
      </c>
      <c r="C479" s="82">
        <v>1</v>
      </c>
      <c r="D479" s="157">
        <v>8</v>
      </c>
      <c r="E479" s="157"/>
      <c r="F479" s="155" t="s">
        <v>3016</v>
      </c>
      <c r="G479" s="83" t="s">
        <v>3378</v>
      </c>
      <c r="H479" s="86">
        <v>30.525733484943082</v>
      </c>
      <c r="I479" s="86">
        <v>51.192387100728311</v>
      </c>
      <c r="J479" s="86">
        <v>42.011926821046607</v>
      </c>
      <c r="K479" s="86"/>
      <c r="L479" s="117">
        <v>87.36</v>
      </c>
      <c r="M479" s="117">
        <v>180.5643139217749</v>
      </c>
      <c r="N479" s="87">
        <v>5276550</v>
      </c>
      <c r="O479" s="87">
        <v>288208000</v>
      </c>
      <c r="P479" s="87">
        <v>77527952</v>
      </c>
      <c r="Q479" s="87">
        <v>210680047.99999997</v>
      </c>
      <c r="R479" s="87">
        <f t="shared" si="14"/>
        <v>5276533.8749107532</v>
      </c>
      <c r="S479" s="87">
        <v>288208000</v>
      </c>
      <c r="T479" s="87">
        <f t="shared" si="15"/>
        <v>10906063.633336361</v>
      </c>
      <c r="U479" s="158"/>
      <c r="V479" s="115" t="s">
        <v>1257</v>
      </c>
      <c r="W479" s="115" t="s">
        <v>1257</v>
      </c>
      <c r="X479" s="115" t="s">
        <v>772</v>
      </c>
    </row>
    <row r="480" spans="1:24">
      <c r="A480" s="157"/>
      <c r="B480" s="85">
        <v>31</v>
      </c>
      <c r="C480" s="82">
        <v>1</v>
      </c>
      <c r="D480" s="157">
        <v>8</v>
      </c>
      <c r="E480" s="157"/>
      <c r="F480" s="155" t="s">
        <v>3017</v>
      </c>
      <c r="G480" s="83" t="s">
        <v>3378</v>
      </c>
      <c r="H480" s="86">
        <v>32.342741430475407</v>
      </c>
      <c r="I480" s="86">
        <v>54.2395529995812</v>
      </c>
      <c r="J480" s="86">
        <v>44.512636750870819</v>
      </c>
      <c r="K480" s="86"/>
      <c r="L480" s="117">
        <v>92.56</v>
      </c>
      <c r="M480" s="117">
        <v>191.31218975045203</v>
      </c>
      <c r="N480" s="87">
        <v>5276550</v>
      </c>
      <c r="O480" s="87">
        <v>305364000</v>
      </c>
      <c r="P480" s="87">
        <v>82142916.000000015</v>
      </c>
      <c r="Q480" s="87">
        <v>223221084</v>
      </c>
      <c r="R480" s="87">
        <f t="shared" si="14"/>
        <v>5276547.0402685422</v>
      </c>
      <c r="S480" s="87">
        <v>305364000</v>
      </c>
      <c r="T480" s="87">
        <f t="shared" si="15"/>
        <v>10906090.844803818</v>
      </c>
      <c r="U480" s="158"/>
      <c r="V480" s="115" t="s">
        <v>1257</v>
      </c>
      <c r="W480" s="115" t="s">
        <v>1257</v>
      </c>
      <c r="X480" s="115" t="s">
        <v>772</v>
      </c>
    </row>
    <row r="481" spans="1:24">
      <c r="A481" s="157"/>
      <c r="B481" s="85">
        <v>31</v>
      </c>
      <c r="C481" s="82">
        <v>1</v>
      </c>
      <c r="D481" s="157">
        <v>8</v>
      </c>
      <c r="E481" s="157"/>
      <c r="F481" s="155" t="s">
        <v>3018</v>
      </c>
      <c r="G481" s="83" t="s">
        <v>3378</v>
      </c>
      <c r="H481" s="86">
        <v>32.342741430475407</v>
      </c>
      <c r="I481" s="86">
        <v>54.2395529995812</v>
      </c>
      <c r="J481" s="86">
        <v>44.512636750870819</v>
      </c>
      <c r="K481" s="86"/>
      <c r="L481" s="117">
        <v>92.56</v>
      </c>
      <c r="M481" s="117">
        <v>191.31218975045203</v>
      </c>
      <c r="N481" s="87">
        <v>5276550</v>
      </c>
      <c r="O481" s="87">
        <v>305364000</v>
      </c>
      <c r="P481" s="87">
        <v>82142916.000000015</v>
      </c>
      <c r="Q481" s="87">
        <v>223221084</v>
      </c>
      <c r="R481" s="87">
        <f t="shared" si="14"/>
        <v>5276547.0402685422</v>
      </c>
      <c r="S481" s="87">
        <v>305364000</v>
      </c>
      <c r="T481" s="87">
        <f t="shared" si="15"/>
        <v>10906090.844803818</v>
      </c>
      <c r="U481" s="158"/>
      <c r="V481" s="115" t="s">
        <v>1257</v>
      </c>
      <c r="W481" s="115" t="s">
        <v>1257</v>
      </c>
      <c r="X481" s="115" t="s">
        <v>772</v>
      </c>
    </row>
    <row r="482" spans="1:24">
      <c r="A482" s="157"/>
      <c r="B482" s="85">
        <v>31</v>
      </c>
      <c r="C482" s="82">
        <v>1</v>
      </c>
      <c r="D482" s="157">
        <v>8</v>
      </c>
      <c r="E482" s="157"/>
      <c r="F482" s="155" t="s">
        <v>3019</v>
      </c>
      <c r="G482" s="83" t="s">
        <v>3378</v>
      </c>
      <c r="H482" s="86">
        <v>30.525733484943082</v>
      </c>
      <c r="I482" s="86">
        <v>51.192387100728311</v>
      </c>
      <c r="J482" s="86">
        <v>42.011926821046607</v>
      </c>
      <c r="K482" s="86"/>
      <c r="L482" s="117">
        <v>87.36</v>
      </c>
      <c r="M482" s="117">
        <v>180.5643139217749</v>
      </c>
      <c r="N482" s="87">
        <v>5276550</v>
      </c>
      <c r="O482" s="87">
        <v>288208000</v>
      </c>
      <c r="P482" s="87">
        <v>77527952</v>
      </c>
      <c r="Q482" s="87">
        <v>210680047.99999997</v>
      </c>
      <c r="R482" s="87">
        <f t="shared" si="14"/>
        <v>5276533.8749107532</v>
      </c>
      <c r="S482" s="87">
        <v>288208000</v>
      </c>
      <c r="T482" s="87">
        <f t="shared" si="15"/>
        <v>10906063.633336361</v>
      </c>
      <c r="U482" s="158"/>
      <c r="V482" s="115" t="s">
        <v>1257</v>
      </c>
      <c r="W482" s="115" t="s">
        <v>1257</v>
      </c>
      <c r="X482" s="115" t="s">
        <v>772</v>
      </c>
    </row>
    <row r="483" spans="1:24">
      <c r="A483" s="157"/>
      <c r="B483" s="85">
        <v>31</v>
      </c>
      <c r="C483" s="82">
        <v>1</v>
      </c>
      <c r="D483" s="157">
        <v>8</v>
      </c>
      <c r="E483" s="157"/>
      <c r="F483" s="155" t="s">
        <v>3020</v>
      </c>
      <c r="G483" s="83" t="s">
        <v>3378</v>
      </c>
      <c r="H483" s="86">
        <v>32.342741430475407</v>
      </c>
      <c r="I483" s="86">
        <v>54.2395529995812</v>
      </c>
      <c r="J483" s="86">
        <v>44.512636750870819</v>
      </c>
      <c r="K483" s="86"/>
      <c r="L483" s="117">
        <v>92.56</v>
      </c>
      <c r="M483" s="117">
        <v>191.31218975045203</v>
      </c>
      <c r="N483" s="87">
        <v>5276550</v>
      </c>
      <c r="O483" s="87">
        <v>305364000</v>
      </c>
      <c r="P483" s="87">
        <v>82142916.000000015</v>
      </c>
      <c r="Q483" s="87">
        <v>223221084</v>
      </c>
      <c r="R483" s="87">
        <f t="shared" si="14"/>
        <v>5276547.0402685422</v>
      </c>
      <c r="S483" s="87">
        <v>305364000</v>
      </c>
      <c r="T483" s="87">
        <f t="shared" si="15"/>
        <v>10906090.844803818</v>
      </c>
      <c r="U483" s="158"/>
      <c r="V483" s="115" t="s">
        <v>1257</v>
      </c>
      <c r="W483" s="115" t="s">
        <v>1257</v>
      </c>
      <c r="X483" s="115" t="s">
        <v>772</v>
      </c>
    </row>
    <row r="484" spans="1:24">
      <c r="A484" s="157"/>
      <c r="B484" s="85">
        <v>31</v>
      </c>
      <c r="C484" s="82">
        <v>1</v>
      </c>
      <c r="D484" s="157">
        <v>8</v>
      </c>
      <c r="E484" s="157"/>
      <c r="F484" s="155" t="s">
        <v>3021</v>
      </c>
      <c r="G484" s="83" t="s">
        <v>3378</v>
      </c>
      <c r="H484" s="86">
        <v>32.342741430475407</v>
      </c>
      <c r="I484" s="86">
        <v>54.2395529995812</v>
      </c>
      <c r="J484" s="86">
        <v>44.512636750870819</v>
      </c>
      <c r="K484" s="86"/>
      <c r="L484" s="117">
        <v>92.56</v>
      </c>
      <c r="M484" s="117">
        <v>191.31218975045203</v>
      </c>
      <c r="N484" s="87">
        <v>5276550</v>
      </c>
      <c r="O484" s="87">
        <v>305364000</v>
      </c>
      <c r="P484" s="87">
        <v>82142916.000000015</v>
      </c>
      <c r="Q484" s="87">
        <v>223221084</v>
      </c>
      <c r="R484" s="87">
        <f t="shared" si="14"/>
        <v>5276547.0402685422</v>
      </c>
      <c r="S484" s="87">
        <v>305364000</v>
      </c>
      <c r="T484" s="87">
        <f t="shared" si="15"/>
        <v>10906090.844803818</v>
      </c>
      <c r="U484" s="158"/>
      <c r="V484" s="115" t="s">
        <v>1257</v>
      </c>
      <c r="W484" s="115" t="s">
        <v>1257</v>
      </c>
      <c r="X484" s="115" t="s">
        <v>772</v>
      </c>
    </row>
    <row r="485" spans="1:24">
      <c r="A485" s="157"/>
      <c r="B485" s="85">
        <v>31</v>
      </c>
      <c r="C485" s="82">
        <v>1</v>
      </c>
      <c r="D485" s="157">
        <v>8</v>
      </c>
      <c r="E485" s="157"/>
      <c r="F485" s="155" t="s">
        <v>3584</v>
      </c>
      <c r="G485" s="83" t="s">
        <v>3378</v>
      </c>
      <c r="H485" s="86">
        <v>31.97933984136894</v>
      </c>
      <c r="I485" s="86">
        <v>53.630119819810609</v>
      </c>
      <c r="J485" s="86">
        <v>44.012494764905966</v>
      </c>
      <c r="K485" s="86"/>
      <c r="L485" s="117">
        <v>91.52</v>
      </c>
      <c r="M485" s="117">
        <v>189.16261458471655</v>
      </c>
      <c r="N485" s="87">
        <v>5276550</v>
      </c>
      <c r="O485" s="87">
        <v>301933000</v>
      </c>
      <c r="P485" s="87">
        <v>81219977</v>
      </c>
      <c r="Q485" s="87">
        <v>220713023</v>
      </c>
      <c r="R485" s="87">
        <f t="shared" si="14"/>
        <v>5276548.02206014</v>
      </c>
      <c r="S485" s="87">
        <v>301933000</v>
      </c>
      <c r="T485" s="87">
        <f t="shared" si="15"/>
        <v>10906092.874068081</v>
      </c>
      <c r="U485" s="158"/>
      <c r="V485" s="115" t="s">
        <v>1257</v>
      </c>
      <c r="W485" s="115" t="s">
        <v>1257</v>
      </c>
      <c r="X485" s="115" t="s">
        <v>772</v>
      </c>
    </row>
    <row r="486" spans="1:24">
      <c r="A486" s="157"/>
      <c r="B486" s="85">
        <v>31</v>
      </c>
      <c r="C486" s="82">
        <v>1</v>
      </c>
      <c r="D486" s="157">
        <v>8</v>
      </c>
      <c r="E486" s="157"/>
      <c r="F486" s="155" t="s">
        <v>3585</v>
      </c>
      <c r="G486" s="83" t="s">
        <v>3378</v>
      </c>
      <c r="H486" s="86">
        <v>31.97933984136894</v>
      </c>
      <c r="I486" s="86">
        <v>53.630119819810609</v>
      </c>
      <c r="J486" s="86">
        <v>44.012494764905966</v>
      </c>
      <c r="K486" s="86"/>
      <c r="L486" s="117">
        <v>91.52</v>
      </c>
      <c r="M486" s="117">
        <v>189.16261458471655</v>
      </c>
      <c r="N486" s="87">
        <v>5276550</v>
      </c>
      <c r="O486" s="87">
        <v>301933000</v>
      </c>
      <c r="P486" s="87">
        <v>81219977</v>
      </c>
      <c r="Q486" s="87">
        <v>220713023</v>
      </c>
      <c r="R486" s="87">
        <f t="shared" si="14"/>
        <v>5276548.02206014</v>
      </c>
      <c r="S486" s="87">
        <v>301933000</v>
      </c>
      <c r="T486" s="87">
        <f t="shared" si="15"/>
        <v>10906092.874068081</v>
      </c>
      <c r="U486" s="158"/>
      <c r="V486" s="115" t="s">
        <v>1257</v>
      </c>
      <c r="W486" s="115" t="s">
        <v>1257</v>
      </c>
      <c r="X486" s="115" t="s">
        <v>772</v>
      </c>
    </row>
    <row r="487" spans="1:24">
      <c r="A487" s="157"/>
      <c r="B487" s="85">
        <v>31</v>
      </c>
      <c r="C487" s="82">
        <v>1</v>
      </c>
      <c r="D487" s="157">
        <v>8</v>
      </c>
      <c r="E487" s="157"/>
      <c r="F487" s="155" t="s">
        <v>3586</v>
      </c>
      <c r="G487" s="83" t="s">
        <v>3378</v>
      </c>
      <c r="H487" s="86">
        <v>15.71711872885462</v>
      </c>
      <c r="I487" s="86">
        <v>26.357985025077372</v>
      </c>
      <c r="J487" s="86">
        <v>21.631140892979356</v>
      </c>
      <c r="K487" s="86"/>
      <c r="L487" s="117">
        <v>44.98</v>
      </c>
      <c r="M487" s="117">
        <v>92.969125918056733</v>
      </c>
      <c r="N487" s="87">
        <v>5276550</v>
      </c>
      <c r="O487" s="87">
        <v>148446000</v>
      </c>
      <c r="P487" s="87">
        <v>39931974</v>
      </c>
      <c r="Q487" s="87">
        <v>108514026</v>
      </c>
      <c r="R487" s="87">
        <f t="shared" si="14"/>
        <v>5278425.2155379849</v>
      </c>
      <c r="S487" s="87">
        <v>148446000</v>
      </c>
      <c r="T487" s="87">
        <f t="shared" si="15"/>
        <v>10909972.843761599</v>
      </c>
      <c r="U487" s="158"/>
      <c r="V487" s="115" t="s">
        <v>1257</v>
      </c>
      <c r="W487" s="115" t="s">
        <v>1257</v>
      </c>
      <c r="X487" s="115" t="s">
        <v>772</v>
      </c>
    </row>
    <row r="488" spans="1:24">
      <c r="A488" s="157"/>
      <c r="B488" s="85">
        <v>31</v>
      </c>
      <c r="C488" s="82">
        <v>1</v>
      </c>
      <c r="D488" s="157">
        <v>8</v>
      </c>
      <c r="E488" s="157"/>
      <c r="F488" s="155" t="s">
        <v>3587</v>
      </c>
      <c r="G488" s="83" t="s">
        <v>3378</v>
      </c>
      <c r="H488" s="86">
        <v>30.525733484943082</v>
      </c>
      <c r="I488" s="86">
        <v>51.192387100728311</v>
      </c>
      <c r="J488" s="86">
        <v>42.011926821046607</v>
      </c>
      <c r="K488" s="86"/>
      <c r="L488" s="117">
        <v>87.36</v>
      </c>
      <c r="M488" s="117">
        <v>180.5643139217749</v>
      </c>
      <c r="N488" s="87">
        <v>5276550</v>
      </c>
      <c r="O488" s="87">
        <v>288208000</v>
      </c>
      <c r="P488" s="87">
        <v>77527952</v>
      </c>
      <c r="Q488" s="87">
        <v>210680047.99999997</v>
      </c>
      <c r="R488" s="87">
        <f t="shared" si="14"/>
        <v>5276533.8749107532</v>
      </c>
      <c r="S488" s="87">
        <v>288208000</v>
      </c>
      <c r="T488" s="87">
        <f t="shared" si="15"/>
        <v>10906063.633336361</v>
      </c>
      <c r="U488" s="158"/>
      <c r="V488" s="115" t="s">
        <v>1257</v>
      </c>
      <c r="W488" s="115" t="s">
        <v>1257</v>
      </c>
      <c r="X488" s="115" t="s">
        <v>772</v>
      </c>
    </row>
    <row r="489" spans="1:24">
      <c r="A489" s="157"/>
      <c r="B489" s="85">
        <v>31</v>
      </c>
      <c r="C489" s="82">
        <v>1</v>
      </c>
      <c r="D489" s="157">
        <v>8</v>
      </c>
      <c r="E489" s="157"/>
      <c r="F489" s="155" t="s">
        <v>3588</v>
      </c>
      <c r="G489" s="83" t="s">
        <v>3378</v>
      </c>
      <c r="H489" s="86">
        <v>32.342741430475407</v>
      </c>
      <c r="I489" s="86">
        <v>54.2395529995812</v>
      </c>
      <c r="J489" s="86">
        <v>44.512636750870819</v>
      </c>
      <c r="K489" s="86"/>
      <c r="L489" s="117">
        <v>92.56</v>
      </c>
      <c r="M489" s="117">
        <v>191.31218975045203</v>
      </c>
      <c r="N489" s="87">
        <v>5276550</v>
      </c>
      <c r="O489" s="87">
        <v>305364000</v>
      </c>
      <c r="P489" s="87">
        <v>82142916.000000015</v>
      </c>
      <c r="Q489" s="87">
        <v>223221084</v>
      </c>
      <c r="R489" s="87">
        <f t="shared" si="14"/>
        <v>5276547.0402685422</v>
      </c>
      <c r="S489" s="87">
        <v>305364000</v>
      </c>
      <c r="T489" s="87">
        <f t="shared" si="15"/>
        <v>10906090.844803818</v>
      </c>
      <c r="U489" s="158"/>
      <c r="V489" s="115" t="s">
        <v>1257</v>
      </c>
      <c r="W489" s="115" t="s">
        <v>1257</v>
      </c>
      <c r="X489" s="115" t="s">
        <v>772</v>
      </c>
    </row>
    <row r="490" spans="1:24">
      <c r="A490" s="157"/>
      <c r="B490" s="85">
        <v>31</v>
      </c>
      <c r="C490" s="82">
        <v>1</v>
      </c>
      <c r="D490" s="157">
        <v>8</v>
      </c>
      <c r="E490" s="157"/>
      <c r="F490" s="155" t="s">
        <v>3589</v>
      </c>
      <c r="G490" s="83" t="s">
        <v>3378</v>
      </c>
      <c r="H490" s="86">
        <v>37.042502366515748</v>
      </c>
      <c r="I490" s="86">
        <v>62.121164795652575</v>
      </c>
      <c r="J490" s="86">
        <v>50.980819165512266</v>
      </c>
      <c r="K490" s="86"/>
      <c r="L490" s="117">
        <v>106.01</v>
      </c>
      <c r="M490" s="117">
        <v>219.11198396116487</v>
      </c>
      <c r="N490" s="87">
        <v>5276550</v>
      </c>
      <c r="O490" s="87">
        <v>349736000</v>
      </c>
      <c r="P490" s="87">
        <v>94078984.000000015</v>
      </c>
      <c r="Q490" s="87">
        <v>255657016</v>
      </c>
      <c r="R490" s="87">
        <f t="shared" si="14"/>
        <v>5276535.0630964004</v>
      </c>
      <c r="S490" s="87">
        <v>349736000</v>
      </c>
      <c r="T490" s="87">
        <f t="shared" si="15"/>
        <v>10906066.089196326</v>
      </c>
      <c r="U490" s="158"/>
      <c r="V490" s="115" t="s">
        <v>1257</v>
      </c>
      <c r="W490" s="115" t="s">
        <v>1257</v>
      </c>
      <c r="X490" s="115" t="s">
        <v>772</v>
      </c>
    </row>
    <row r="491" spans="1:24">
      <c r="A491" s="157"/>
      <c r="B491" s="85">
        <v>31</v>
      </c>
      <c r="C491" s="82">
        <v>1</v>
      </c>
      <c r="D491" s="157">
        <v>8</v>
      </c>
      <c r="E491" s="157"/>
      <c r="F491" s="155" t="s">
        <v>3590</v>
      </c>
      <c r="G491" s="83" t="s">
        <v>3378</v>
      </c>
      <c r="H491" s="86">
        <v>31.434237457709241</v>
      </c>
      <c r="I491" s="86">
        <v>52.715970050154745</v>
      </c>
      <c r="J491" s="86">
        <v>43.262281785958713</v>
      </c>
      <c r="K491" s="86"/>
      <c r="L491" s="117">
        <v>89.96</v>
      </c>
      <c r="M491" s="117">
        <v>185.93825183611347</v>
      </c>
      <c r="N491" s="87">
        <v>5276550</v>
      </c>
      <c r="O491" s="87">
        <v>296733000</v>
      </c>
      <c r="P491" s="87">
        <v>79821177.000000015</v>
      </c>
      <c r="Q491" s="87">
        <v>216911823</v>
      </c>
      <c r="R491" s="87">
        <f t="shared" si="14"/>
        <v>5275598.3639917308</v>
      </c>
      <c r="S491" s="87">
        <v>296733000</v>
      </c>
      <c r="T491" s="87">
        <f t="shared" si="15"/>
        <v>10904130.026568282</v>
      </c>
      <c r="U491" s="158"/>
      <c r="V491" s="115" t="s">
        <v>1257</v>
      </c>
      <c r="W491" s="115" t="s">
        <v>1257</v>
      </c>
      <c r="X491" s="115" t="s">
        <v>772</v>
      </c>
    </row>
    <row r="492" spans="1:24">
      <c r="A492" s="157"/>
      <c r="B492" s="85">
        <v>31</v>
      </c>
      <c r="C492" s="82">
        <v>1</v>
      </c>
      <c r="D492" s="157">
        <v>8</v>
      </c>
      <c r="E492" s="157"/>
      <c r="F492" s="155" t="s">
        <v>3591</v>
      </c>
      <c r="G492" s="83" t="s">
        <v>3378</v>
      </c>
      <c r="H492" s="86">
        <v>31.97933984136894</v>
      </c>
      <c r="I492" s="86">
        <v>53.630119819810609</v>
      </c>
      <c r="J492" s="86">
        <v>44.012494764905966</v>
      </c>
      <c r="K492" s="86"/>
      <c r="L492" s="117">
        <v>91.52</v>
      </c>
      <c r="M492" s="117">
        <v>189.16261458471655</v>
      </c>
      <c r="N492" s="87">
        <v>5276550</v>
      </c>
      <c r="O492" s="87">
        <v>301933000</v>
      </c>
      <c r="P492" s="87">
        <v>81219977</v>
      </c>
      <c r="Q492" s="87">
        <v>220713023</v>
      </c>
      <c r="R492" s="87">
        <f t="shared" si="14"/>
        <v>5276548.02206014</v>
      </c>
      <c r="S492" s="87">
        <v>301933000</v>
      </c>
      <c r="T492" s="87">
        <f t="shared" si="15"/>
        <v>10906092.874068081</v>
      </c>
      <c r="U492" s="158"/>
      <c r="V492" s="115" t="s">
        <v>1257</v>
      </c>
      <c r="W492" s="115" t="s">
        <v>1257</v>
      </c>
      <c r="X492" s="115" t="s">
        <v>772</v>
      </c>
    </row>
    <row r="493" spans="1:24">
      <c r="A493" s="157"/>
      <c r="B493" s="85">
        <v>31</v>
      </c>
      <c r="C493" s="82">
        <v>1</v>
      </c>
      <c r="D493" s="157">
        <v>9</v>
      </c>
      <c r="E493" s="157"/>
      <c r="F493" s="155" t="s">
        <v>3022</v>
      </c>
      <c r="G493" s="83" t="s">
        <v>3378</v>
      </c>
      <c r="H493" s="86">
        <v>31.97933984136894</v>
      </c>
      <c r="I493" s="86">
        <v>53.630119819810609</v>
      </c>
      <c r="J493" s="86">
        <v>44.012494764905966</v>
      </c>
      <c r="K493" s="86"/>
      <c r="L493" s="117">
        <v>91.52</v>
      </c>
      <c r="M493" s="117">
        <v>189.16261458471655</v>
      </c>
      <c r="N493" s="87">
        <v>5346550</v>
      </c>
      <c r="O493" s="87">
        <v>305938000</v>
      </c>
      <c r="P493" s="87">
        <v>82297322</v>
      </c>
      <c r="Q493" s="87">
        <v>223640678</v>
      </c>
      <c r="R493" s="87">
        <f t="shared" si="14"/>
        <v>5346538.9631906254</v>
      </c>
      <c r="S493" s="87">
        <v>305938000</v>
      </c>
      <c r="T493" s="87">
        <f t="shared" si="15"/>
        <v>11050757.094145523</v>
      </c>
      <c r="U493" s="158"/>
      <c r="V493" s="115" t="s">
        <v>1257</v>
      </c>
      <c r="W493" s="115" t="s">
        <v>1257</v>
      </c>
      <c r="X493" s="115" t="s">
        <v>772</v>
      </c>
    </row>
    <row r="494" spans="1:24">
      <c r="A494" s="157"/>
      <c r="B494" s="85">
        <v>31</v>
      </c>
      <c r="C494" s="82">
        <v>1</v>
      </c>
      <c r="D494" s="157">
        <v>9</v>
      </c>
      <c r="E494" s="157"/>
      <c r="F494" s="155" t="s">
        <v>3023</v>
      </c>
      <c r="G494" s="83" t="s">
        <v>3378</v>
      </c>
      <c r="H494" s="86">
        <v>30.525733484943082</v>
      </c>
      <c r="I494" s="86">
        <v>51.192387100728311</v>
      </c>
      <c r="J494" s="86">
        <v>42.011926821046607</v>
      </c>
      <c r="K494" s="86"/>
      <c r="L494" s="117">
        <v>87.36</v>
      </c>
      <c r="M494" s="117">
        <v>180.5643139217749</v>
      </c>
      <c r="N494" s="87">
        <v>5346550</v>
      </c>
      <c r="O494" s="87">
        <v>292032000</v>
      </c>
      <c r="P494" s="87">
        <v>78556608</v>
      </c>
      <c r="Q494" s="87">
        <v>213475392</v>
      </c>
      <c r="R494" s="87">
        <f t="shared" si="14"/>
        <v>5346543.9563021744</v>
      </c>
      <c r="S494" s="87">
        <v>292032000</v>
      </c>
      <c r="T494" s="87">
        <f t="shared" si="15"/>
        <v>11050767.414403779</v>
      </c>
      <c r="U494" s="158"/>
      <c r="V494" s="115" t="s">
        <v>1257</v>
      </c>
      <c r="W494" s="115" t="s">
        <v>1257</v>
      </c>
      <c r="X494" s="115" t="s">
        <v>772</v>
      </c>
    </row>
    <row r="495" spans="1:24">
      <c r="A495" s="157"/>
      <c r="B495" s="85">
        <v>31</v>
      </c>
      <c r="C495" s="82">
        <v>1</v>
      </c>
      <c r="D495" s="157">
        <v>9</v>
      </c>
      <c r="E495" s="157"/>
      <c r="F495" s="155" t="s">
        <v>3024</v>
      </c>
      <c r="G495" s="83" t="s">
        <v>3378</v>
      </c>
      <c r="H495" s="86">
        <v>30.525733484943082</v>
      </c>
      <c r="I495" s="86">
        <v>51.192387100728311</v>
      </c>
      <c r="J495" s="86">
        <v>42.011926821046607</v>
      </c>
      <c r="K495" s="86"/>
      <c r="L495" s="117">
        <v>87.36</v>
      </c>
      <c r="M495" s="117">
        <v>180.5643139217749</v>
      </c>
      <c r="N495" s="87">
        <v>5346550</v>
      </c>
      <c r="O495" s="87">
        <v>292032000</v>
      </c>
      <c r="P495" s="87">
        <v>78556608</v>
      </c>
      <c r="Q495" s="87">
        <v>213475392</v>
      </c>
      <c r="R495" s="87">
        <f t="shared" si="14"/>
        <v>5346543.9563021744</v>
      </c>
      <c r="S495" s="87">
        <v>292032000</v>
      </c>
      <c r="T495" s="87">
        <f t="shared" si="15"/>
        <v>11050767.414403779</v>
      </c>
      <c r="U495" s="158"/>
      <c r="V495" s="115" t="s">
        <v>1257</v>
      </c>
      <c r="W495" s="115" t="s">
        <v>1257</v>
      </c>
      <c r="X495" s="115" t="s">
        <v>772</v>
      </c>
    </row>
    <row r="496" spans="1:24">
      <c r="A496" s="157"/>
      <c r="B496" s="85">
        <v>31</v>
      </c>
      <c r="C496" s="82">
        <v>1</v>
      </c>
      <c r="D496" s="157">
        <v>9</v>
      </c>
      <c r="E496" s="157"/>
      <c r="F496" s="155" t="s">
        <v>3025</v>
      </c>
      <c r="G496" s="83" t="s">
        <v>3378</v>
      </c>
      <c r="H496" s="86">
        <v>30.525733484943082</v>
      </c>
      <c r="I496" s="86">
        <v>51.192387100728311</v>
      </c>
      <c r="J496" s="86">
        <v>42.011926821046607</v>
      </c>
      <c r="K496" s="86"/>
      <c r="L496" s="117">
        <v>87.36</v>
      </c>
      <c r="M496" s="117">
        <v>180.5643139217749</v>
      </c>
      <c r="N496" s="87">
        <v>5346550</v>
      </c>
      <c r="O496" s="87">
        <v>292032000</v>
      </c>
      <c r="P496" s="87">
        <v>78556608</v>
      </c>
      <c r="Q496" s="87">
        <v>213475392</v>
      </c>
      <c r="R496" s="87">
        <f t="shared" si="14"/>
        <v>5346543.9563021744</v>
      </c>
      <c r="S496" s="87">
        <v>292032000</v>
      </c>
      <c r="T496" s="87">
        <f t="shared" si="15"/>
        <v>11050767.414403779</v>
      </c>
      <c r="U496" s="158"/>
      <c r="V496" s="115" t="s">
        <v>1257</v>
      </c>
      <c r="W496" s="115" t="s">
        <v>1257</v>
      </c>
      <c r="X496" s="115" t="s">
        <v>772</v>
      </c>
    </row>
    <row r="497" spans="1:24">
      <c r="A497" s="157"/>
      <c r="B497" s="85">
        <v>31</v>
      </c>
      <c r="C497" s="82">
        <v>1</v>
      </c>
      <c r="D497" s="157">
        <v>9</v>
      </c>
      <c r="E497" s="157"/>
      <c r="F497" s="155" t="s">
        <v>3026</v>
      </c>
      <c r="G497" s="83" t="s">
        <v>3378</v>
      </c>
      <c r="H497" s="86">
        <v>30.525733484943082</v>
      </c>
      <c r="I497" s="86">
        <v>51.192387100728311</v>
      </c>
      <c r="J497" s="86">
        <v>42.011926821046607</v>
      </c>
      <c r="K497" s="86"/>
      <c r="L497" s="117">
        <v>87.36</v>
      </c>
      <c r="M497" s="117">
        <v>180.5643139217749</v>
      </c>
      <c r="N497" s="87">
        <v>5346550</v>
      </c>
      <c r="O497" s="87">
        <v>292032000</v>
      </c>
      <c r="P497" s="87">
        <v>78556608</v>
      </c>
      <c r="Q497" s="87">
        <v>213475392</v>
      </c>
      <c r="R497" s="87">
        <f t="shared" si="14"/>
        <v>5346543.9563021744</v>
      </c>
      <c r="S497" s="87">
        <v>292032000</v>
      </c>
      <c r="T497" s="87">
        <f t="shared" si="15"/>
        <v>11050767.414403779</v>
      </c>
      <c r="U497" s="158"/>
      <c r="V497" s="115" t="s">
        <v>1257</v>
      </c>
      <c r="W497" s="115" t="s">
        <v>1257</v>
      </c>
      <c r="X497" s="115" t="s">
        <v>772</v>
      </c>
    </row>
    <row r="498" spans="1:24">
      <c r="A498" s="157"/>
      <c r="B498" s="85">
        <v>31</v>
      </c>
      <c r="C498" s="82">
        <v>1</v>
      </c>
      <c r="D498" s="157">
        <v>9</v>
      </c>
      <c r="E498" s="157"/>
      <c r="F498" s="155" t="s">
        <v>3027</v>
      </c>
      <c r="G498" s="83" t="s">
        <v>3378</v>
      </c>
      <c r="H498" s="86">
        <v>32.342741430475407</v>
      </c>
      <c r="I498" s="86">
        <v>54.2395529995812</v>
      </c>
      <c r="J498" s="86">
        <v>44.512636750870819</v>
      </c>
      <c r="K498" s="86"/>
      <c r="L498" s="117">
        <v>92.56</v>
      </c>
      <c r="M498" s="117">
        <v>191.31218975045203</v>
      </c>
      <c r="N498" s="87">
        <v>5346550</v>
      </c>
      <c r="O498" s="87">
        <v>309415000</v>
      </c>
      <c r="P498" s="87">
        <v>83232635.000000015</v>
      </c>
      <c r="Q498" s="87">
        <v>226182365</v>
      </c>
      <c r="R498" s="87">
        <f t="shared" si="14"/>
        <v>5346546.4248067588</v>
      </c>
      <c r="S498" s="87">
        <v>309415000</v>
      </c>
      <c r="T498" s="87">
        <f t="shared" si="15"/>
        <v>11050772.516553925</v>
      </c>
      <c r="U498" s="158"/>
      <c r="V498" s="115" t="s">
        <v>1257</v>
      </c>
      <c r="W498" s="115" t="s">
        <v>1257</v>
      </c>
      <c r="X498" s="115" t="s">
        <v>772</v>
      </c>
    </row>
    <row r="499" spans="1:24">
      <c r="A499" s="157"/>
      <c r="B499" s="85">
        <v>31</v>
      </c>
      <c r="C499" s="82">
        <v>1</v>
      </c>
      <c r="D499" s="157">
        <v>9</v>
      </c>
      <c r="E499" s="157"/>
      <c r="F499" s="155" t="s">
        <v>3028</v>
      </c>
      <c r="G499" s="83" t="s">
        <v>3378</v>
      </c>
      <c r="H499" s="86">
        <v>32.342741430475407</v>
      </c>
      <c r="I499" s="86">
        <v>54.2395529995812</v>
      </c>
      <c r="J499" s="86">
        <v>44.512636750870819</v>
      </c>
      <c r="K499" s="86"/>
      <c r="L499" s="117">
        <v>92.56</v>
      </c>
      <c r="M499" s="117">
        <v>191.31218975045203</v>
      </c>
      <c r="N499" s="87">
        <v>5346550</v>
      </c>
      <c r="O499" s="87">
        <v>309415000</v>
      </c>
      <c r="P499" s="87">
        <v>83232635.000000015</v>
      </c>
      <c r="Q499" s="87">
        <v>226182365</v>
      </c>
      <c r="R499" s="87">
        <f t="shared" si="14"/>
        <v>5346546.4248067588</v>
      </c>
      <c r="S499" s="87">
        <v>309415000</v>
      </c>
      <c r="T499" s="87">
        <f t="shared" si="15"/>
        <v>11050772.516553925</v>
      </c>
      <c r="U499" s="158"/>
      <c r="V499" s="115" t="s">
        <v>1257</v>
      </c>
      <c r="W499" s="115" t="s">
        <v>1257</v>
      </c>
      <c r="X499" s="115" t="s">
        <v>772</v>
      </c>
    </row>
    <row r="500" spans="1:24">
      <c r="A500" s="157"/>
      <c r="B500" s="85">
        <v>31</v>
      </c>
      <c r="C500" s="82">
        <v>1</v>
      </c>
      <c r="D500" s="157">
        <v>9</v>
      </c>
      <c r="E500" s="157"/>
      <c r="F500" s="155" t="s">
        <v>3029</v>
      </c>
      <c r="G500" s="83" t="s">
        <v>3378</v>
      </c>
      <c r="H500" s="86">
        <v>30.525733484943082</v>
      </c>
      <c r="I500" s="86">
        <v>51.192387100728311</v>
      </c>
      <c r="J500" s="86">
        <v>42.011926821046607</v>
      </c>
      <c r="K500" s="86"/>
      <c r="L500" s="117">
        <v>87.36</v>
      </c>
      <c r="M500" s="117">
        <v>180.5643139217749</v>
      </c>
      <c r="N500" s="87">
        <v>5346550</v>
      </c>
      <c r="O500" s="87">
        <v>292032000</v>
      </c>
      <c r="P500" s="87">
        <v>78556608</v>
      </c>
      <c r="Q500" s="87">
        <v>213475392</v>
      </c>
      <c r="R500" s="87">
        <f t="shared" si="14"/>
        <v>5346543.9563021744</v>
      </c>
      <c r="S500" s="87">
        <v>292032000</v>
      </c>
      <c r="T500" s="87">
        <f t="shared" si="15"/>
        <v>11050767.414403779</v>
      </c>
      <c r="U500" s="158"/>
      <c r="V500" s="115" t="s">
        <v>1257</v>
      </c>
      <c r="W500" s="115" t="s">
        <v>1257</v>
      </c>
      <c r="X500" s="115" t="s">
        <v>772</v>
      </c>
    </row>
    <row r="501" spans="1:24">
      <c r="A501" s="157"/>
      <c r="B501" s="85">
        <v>31</v>
      </c>
      <c r="C501" s="82">
        <v>1</v>
      </c>
      <c r="D501" s="157">
        <v>9</v>
      </c>
      <c r="E501" s="157"/>
      <c r="F501" s="155" t="s">
        <v>3030</v>
      </c>
      <c r="G501" s="83" t="s">
        <v>3378</v>
      </c>
      <c r="H501" s="86">
        <v>32.342741430475407</v>
      </c>
      <c r="I501" s="86">
        <v>54.2395529995812</v>
      </c>
      <c r="J501" s="86">
        <v>44.512636750870819</v>
      </c>
      <c r="K501" s="86"/>
      <c r="L501" s="117">
        <v>92.56</v>
      </c>
      <c r="M501" s="117">
        <v>191.31218975045203</v>
      </c>
      <c r="N501" s="87">
        <v>5346550</v>
      </c>
      <c r="O501" s="87">
        <v>309415000</v>
      </c>
      <c r="P501" s="87">
        <v>83232635.000000015</v>
      </c>
      <c r="Q501" s="87">
        <v>226182365</v>
      </c>
      <c r="R501" s="87">
        <f t="shared" si="14"/>
        <v>5346546.4248067588</v>
      </c>
      <c r="S501" s="87">
        <v>309415000</v>
      </c>
      <c r="T501" s="87">
        <f t="shared" si="15"/>
        <v>11050772.516553925</v>
      </c>
      <c r="U501" s="158"/>
      <c r="V501" s="115" t="s">
        <v>1257</v>
      </c>
      <c r="W501" s="115" t="s">
        <v>1257</v>
      </c>
      <c r="X501" s="115" t="s">
        <v>772</v>
      </c>
    </row>
    <row r="502" spans="1:24">
      <c r="A502" s="157"/>
      <c r="B502" s="85">
        <v>31</v>
      </c>
      <c r="C502" s="82">
        <v>1</v>
      </c>
      <c r="D502" s="157">
        <v>9</v>
      </c>
      <c r="E502" s="157"/>
      <c r="F502" s="155" t="s">
        <v>3031</v>
      </c>
      <c r="G502" s="83" t="s">
        <v>3378</v>
      </c>
      <c r="H502" s="86">
        <v>32.342741430475407</v>
      </c>
      <c r="I502" s="86">
        <v>54.2395529995812</v>
      </c>
      <c r="J502" s="86">
        <v>44.512636750870819</v>
      </c>
      <c r="K502" s="86"/>
      <c r="L502" s="117">
        <v>92.56</v>
      </c>
      <c r="M502" s="117">
        <v>191.31218975045203</v>
      </c>
      <c r="N502" s="87">
        <v>5346550</v>
      </c>
      <c r="O502" s="87">
        <v>309415000</v>
      </c>
      <c r="P502" s="87">
        <v>83232635.000000015</v>
      </c>
      <c r="Q502" s="87">
        <v>226182365</v>
      </c>
      <c r="R502" s="87">
        <f t="shared" si="14"/>
        <v>5346546.4248067588</v>
      </c>
      <c r="S502" s="87">
        <v>309415000</v>
      </c>
      <c r="T502" s="87">
        <f t="shared" si="15"/>
        <v>11050772.516553925</v>
      </c>
      <c r="U502" s="158"/>
      <c r="V502" s="115" t="s">
        <v>1257</v>
      </c>
      <c r="W502" s="115" t="s">
        <v>1257</v>
      </c>
      <c r="X502" s="115" t="s">
        <v>772</v>
      </c>
    </row>
    <row r="503" spans="1:24">
      <c r="A503" s="157"/>
      <c r="B503" s="85">
        <v>31</v>
      </c>
      <c r="C503" s="82">
        <v>1</v>
      </c>
      <c r="D503" s="157">
        <v>9</v>
      </c>
      <c r="E503" s="157"/>
      <c r="F503" s="155" t="s">
        <v>3592</v>
      </c>
      <c r="G503" s="83" t="s">
        <v>3378</v>
      </c>
      <c r="H503" s="86">
        <v>31.97933984136894</v>
      </c>
      <c r="I503" s="86">
        <v>53.630119819810609</v>
      </c>
      <c r="J503" s="86">
        <v>44.012494764905966</v>
      </c>
      <c r="K503" s="86"/>
      <c r="L503" s="117">
        <v>91.52</v>
      </c>
      <c r="M503" s="117">
        <v>189.16261458471655</v>
      </c>
      <c r="N503" s="87">
        <v>5346550</v>
      </c>
      <c r="O503" s="87">
        <v>305938000</v>
      </c>
      <c r="P503" s="87">
        <v>82297322</v>
      </c>
      <c r="Q503" s="87">
        <v>223640678</v>
      </c>
      <c r="R503" s="87">
        <f t="shared" si="14"/>
        <v>5346538.9631906254</v>
      </c>
      <c r="S503" s="87">
        <v>305938000</v>
      </c>
      <c r="T503" s="87">
        <f t="shared" si="15"/>
        <v>11050757.094145523</v>
      </c>
      <c r="U503" s="158"/>
      <c r="V503" s="115" t="s">
        <v>1257</v>
      </c>
      <c r="W503" s="115" t="s">
        <v>1257</v>
      </c>
      <c r="X503" s="115" t="s">
        <v>772</v>
      </c>
    </row>
    <row r="504" spans="1:24">
      <c r="A504" s="157"/>
      <c r="B504" s="85">
        <v>31</v>
      </c>
      <c r="C504" s="82">
        <v>1</v>
      </c>
      <c r="D504" s="157">
        <v>9</v>
      </c>
      <c r="E504" s="157"/>
      <c r="F504" s="155" t="s">
        <v>3593</v>
      </c>
      <c r="G504" s="83" t="s">
        <v>3378</v>
      </c>
      <c r="H504" s="86">
        <v>31.97933984136894</v>
      </c>
      <c r="I504" s="86">
        <v>53.630119819810609</v>
      </c>
      <c r="J504" s="86">
        <v>44.012494764905966</v>
      </c>
      <c r="K504" s="86"/>
      <c r="L504" s="117">
        <v>91.52</v>
      </c>
      <c r="M504" s="117">
        <v>189.16261458471655</v>
      </c>
      <c r="N504" s="87">
        <v>5346550</v>
      </c>
      <c r="O504" s="87">
        <v>305938000</v>
      </c>
      <c r="P504" s="87">
        <v>82297322</v>
      </c>
      <c r="Q504" s="87">
        <v>223640678</v>
      </c>
      <c r="R504" s="87">
        <f t="shared" si="14"/>
        <v>5346538.9631906254</v>
      </c>
      <c r="S504" s="87">
        <v>305938000</v>
      </c>
      <c r="T504" s="87">
        <f t="shared" si="15"/>
        <v>11050757.094145523</v>
      </c>
      <c r="U504" s="158"/>
      <c r="V504" s="115" t="s">
        <v>1257</v>
      </c>
      <c r="W504" s="115" t="s">
        <v>1257</v>
      </c>
      <c r="X504" s="115" t="s">
        <v>772</v>
      </c>
    </row>
    <row r="505" spans="1:24">
      <c r="A505" s="157"/>
      <c r="B505" s="85">
        <v>31</v>
      </c>
      <c r="C505" s="82">
        <v>1</v>
      </c>
      <c r="D505" s="157">
        <v>9</v>
      </c>
      <c r="E505" s="157"/>
      <c r="F505" s="155" t="s">
        <v>3594</v>
      </c>
      <c r="G505" s="83" t="s">
        <v>3378</v>
      </c>
      <c r="H505" s="86">
        <v>15.71711872885462</v>
      </c>
      <c r="I505" s="86">
        <v>26.357985025077372</v>
      </c>
      <c r="J505" s="86">
        <v>21.631140892979356</v>
      </c>
      <c r="K505" s="86"/>
      <c r="L505" s="117">
        <v>44.98</v>
      </c>
      <c r="M505" s="117">
        <v>92.969125918056733</v>
      </c>
      <c r="N505" s="87">
        <v>5346550</v>
      </c>
      <c r="O505" s="87">
        <v>150415000</v>
      </c>
      <c r="P505" s="87">
        <v>40461635</v>
      </c>
      <c r="Q505" s="87">
        <v>109953364.99999999</v>
      </c>
      <c r="R505" s="87">
        <f t="shared" si="14"/>
        <v>5348438.6833942719</v>
      </c>
      <c r="S505" s="87">
        <v>150415000</v>
      </c>
      <c r="T505" s="87">
        <f t="shared" si="15"/>
        <v>11054683.624310531</v>
      </c>
      <c r="U505" s="158"/>
      <c r="V505" s="115" t="s">
        <v>1257</v>
      </c>
      <c r="W505" s="115" t="s">
        <v>1257</v>
      </c>
      <c r="X505" s="115" t="s">
        <v>772</v>
      </c>
    </row>
    <row r="506" spans="1:24">
      <c r="A506" s="157"/>
      <c r="B506" s="85">
        <v>31</v>
      </c>
      <c r="C506" s="82">
        <v>1</v>
      </c>
      <c r="D506" s="157">
        <v>9</v>
      </c>
      <c r="E506" s="157"/>
      <c r="F506" s="155" t="s">
        <v>3595</v>
      </c>
      <c r="G506" s="83" t="s">
        <v>3378</v>
      </c>
      <c r="H506" s="86">
        <v>30.525733484943082</v>
      </c>
      <c r="I506" s="86">
        <v>51.192387100728311</v>
      </c>
      <c r="J506" s="86">
        <v>42.011926821046607</v>
      </c>
      <c r="K506" s="86"/>
      <c r="L506" s="117">
        <v>87.36</v>
      </c>
      <c r="M506" s="117">
        <v>180.5643139217749</v>
      </c>
      <c r="N506" s="87">
        <v>5346550</v>
      </c>
      <c r="O506" s="87">
        <v>292032000</v>
      </c>
      <c r="P506" s="87">
        <v>78556608</v>
      </c>
      <c r="Q506" s="87">
        <v>213475392</v>
      </c>
      <c r="R506" s="87">
        <f t="shared" si="14"/>
        <v>5346543.9563021744</v>
      </c>
      <c r="S506" s="87">
        <v>292032000</v>
      </c>
      <c r="T506" s="87">
        <f t="shared" si="15"/>
        <v>11050767.414403779</v>
      </c>
      <c r="U506" s="158"/>
      <c r="V506" s="115" t="s">
        <v>1257</v>
      </c>
      <c r="W506" s="115" t="s">
        <v>1257</v>
      </c>
      <c r="X506" s="115" t="s">
        <v>772</v>
      </c>
    </row>
    <row r="507" spans="1:24">
      <c r="A507" s="157"/>
      <c r="B507" s="85">
        <v>31</v>
      </c>
      <c r="C507" s="82">
        <v>1</v>
      </c>
      <c r="D507" s="157">
        <v>9</v>
      </c>
      <c r="E507" s="157"/>
      <c r="F507" s="155" t="s">
        <v>3596</v>
      </c>
      <c r="G507" s="83" t="s">
        <v>3378</v>
      </c>
      <c r="H507" s="86">
        <v>32.342741430475407</v>
      </c>
      <c r="I507" s="86">
        <v>54.2395529995812</v>
      </c>
      <c r="J507" s="86">
        <v>44.512636750870819</v>
      </c>
      <c r="K507" s="86"/>
      <c r="L507" s="117">
        <v>92.56</v>
      </c>
      <c r="M507" s="117">
        <v>191.31218975045203</v>
      </c>
      <c r="N507" s="87">
        <v>5346550</v>
      </c>
      <c r="O507" s="87">
        <v>309415000</v>
      </c>
      <c r="P507" s="87">
        <v>83232635.000000015</v>
      </c>
      <c r="Q507" s="87">
        <v>226182365</v>
      </c>
      <c r="R507" s="87">
        <f t="shared" si="14"/>
        <v>5346546.4248067588</v>
      </c>
      <c r="S507" s="87">
        <v>309415000</v>
      </c>
      <c r="T507" s="87">
        <f t="shared" si="15"/>
        <v>11050772.516553925</v>
      </c>
      <c r="U507" s="158"/>
      <c r="V507" s="115" t="s">
        <v>1257</v>
      </c>
      <c r="W507" s="115" t="s">
        <v>1257</v>
      </c>
      <c r="X507" s="115" t="s">
        <v>772</v>
      </c>
    </row>
    <row r="508" spans="1:24">
      <c r="A508" s="157"/>
      <c r="B508" s="85">
        <v>31</v>
      </c>
      <c r="C508" s="82">
        <v>1</v>
      </c>
      <c r="D508" s="157">
        <v>9</v>
      </c>
      <c r="E508" s="157"/>
      <c r="F508" s="155" t="s">
        <v>3597</v>
      </c>
      <c r="G508" s="83" t="s">
        <v>3378</v>
      </c>
      <c r="H508" s="86">
        <v>37.042502366515748</v>
      </c>
      <c r="I508" s="86">
        <v>62.121164795652575</v>
      </c>
      <c r="J508" s="86">
        <v>50.980819165512266</v>
      </c>
      <c r="K508" s="86"/>
      <c r="L508" s="117">
        <v>106.01</v>
      </c>
      <c r="M508" s="117">
        <v>219.11198396116487</v>
      </c>
      <c r="N508" s="87">
        <v>5346550</v>
      </c>
      <c r="O508" s="87">
        <v>354376000</v>
      </c>
      <c r="P508" s="87">
        <v>95327144</v>
      </c>
      <c r="Q508" s="87">
        <v>259048856</v>
      </c>
      <c r="R508" s="87">
        <f t="shared" si="14"/>
        <v>5346539.6456751665</v>
      </c>
      <c r="S508" s="87">
        <v>354376000</v>
      </c>
      <c r="T508" s="87">
        <f t="shared" si="15"/>
        <v>11050758.504772278</v>
      </c>
      <c r="U508" s="158"/>
      <c r="V508" s="115" t="s">
        <v>1257</v>
      </c>
      <c r="W508" s="115" t="s">
        <v>1257</v>
      </c>
      <c r="X508" s="115" t="s">
        <v>772</v>
      </c>
    </row>
    <row r="509" spans="1:24">
      <c r="A509" s="157"/>
      <c r="B509" s="85">
        <v>31</v>
      </c>
      <c r="C509" s="82">
        <v>1</v>
      </c>
      <c r="D509" s="157">
        <v>9</v>
      </c>
      <c r="E509" s="157"/>
      <c r="F509" s="155" t="s">
        <v>3598</v>
      </c>
      <c r="G509" s="83" t="s">
        <v>3378</v>
      </c>
      <c r="H509" s="86">
        <v>31.434237457709241</v>
      </c>
      <c r="I509" s="86">
        <v>52.715970050154745</v>
      </c>
      <c r="J509" s="86">
        <v>43.262281785958713</v>
      </c>
      <c r="K509" s="86"/>
      <c r="L509" s="117">
        <v>89.96</v>
      </c>
      <c r="M509" s="117">
        <v>185.93825183611347</v>
      </c>
      <c r="N509" s="87">
        <v>5346550</v>
      </c>
      <c r="O509" s="87">
        <v>300670000</v>
      </c>
      <c r="P509" s="87">
        <v>80880230.000000015</v>
      </c>
      <c r="Q509" s="87">
        <v>219789770</v>
      </c>
      <c r="R509" s="87">
        <f t="shared" si="14"/>
        <v>5345594.0529074743</v>
      </c>
      <c r="S509" s="87">
        <v>300670000</v>
      </c>
      <c r="T509" s="87">
        <f t="shared" si="15"/>
        <v>11048804.059839269</v>
      </c>
      <c r="U509" s="158"/>
      <c r="V509" s="115" t="s">
        <v>1257</v>
      </c>
      <c r="W509" s="115" t="s">
        <v>1257</v>
      </c>
      <c r="X509" s="115" t="s">
        <v>772</v>
      </c>
    </row>
    <row r="510" spans="1:24">
      <c r="A510" s="157"/>
      <c r="B510" s="85">
        <v>31</v>
      </c>
      <c r="C510" s="82">
        <v>1</v>
      </c>
      <c r="D510" s="157">
        <v>9</v>
      </c>
      <c r="E510" s="157"/>
      <c r="F510" s="155" t="s">
        <v>3599</v>
      </c>
      <c r="G510" s="83" t="s">
        <v>3378</v>
      </c>
      <c r="H510" s="86">
        <v>31.97933984136894</v>
      </c>
      <c r="I510" s="86">
        <v>53.630119819810609</v>
      </c>
      <c r="J510" s="86">
        <v>44.012494764905966</v>
      </c>
      <c r="K510" s="86"/>
      <c r="L510" s="117">
        <v>91.52</v>
      </c>
      <c r="M510" s="117">
        <v>189.16261458471655</v>
      </c>
      <c r="N510" s="87">
        <v>5346550</v>
      </c>
      <c r="O510" s="87">
        <v>305938000</v>
      </c>
      <c r="P510" s="87">
        <v>82297322</v>
      </c>
      <c r="Q510" s="87">
        <v>223640678</v>
      </c>
      <c r="R510" s="87">
        <f t="shared" si="14"/>
        <v>5346538.9631906254</v>
      </c>
      <c r="S510" s="87">
        <v>305938000</v>
      </c>
      <c r="T510" s="87">
        <f t="shared" si="15"/>
        <v>11050757.094145523</v>
      </c>
      <c r="U510" s="158"/>
      <c r="V510" s="115" t="s">
        <v>1257</v>
      </c>
      <c r="W510" s="115" t="s">
        <v>1257</v>
      </c>
      <c r="X510" s="115" t="s">
        <v>772</v>
      </c>
    </row>
    <row r="511" spans="1:24">
      <c r="A511" s="157"/>
      <c r="B511" s="85">
        <v>31</v>
      </c>
      <c r="C511" s="82">
        <v>1</v>
      </c>
      <c r="D511" s="157">
        <v>10</v>
      </c>
      <c r="E511" s="157"/>
      <c r="F511" s="155" t="s">
        <v>2563</v>
      </c>
      <c r="G511" s="83" t="s">
        <v>3378</v>
      </c>
      <c r="H511" s="86">
        <v>31.97933984136894</v>
      </c>
      <c r="I511" s="86">
        <v>53.630119819810609</v>
      </c>
      <c r="J511" s="86">
        <v>44.012494764905966</v>
      </c>
      <c r="K511" s="86"/>
      <c r="L511" s="117">
        <v>91.52</v>
      </c>
      <c r="M511" s="117">
        <v>189.16261458471655</v>
      </c>
      <c r="N511" s="87">
        <v>5416550</v>
      </c>
      <c r="O511" s="87">
        <v>309944000</v>
      </c>
      <c r="P511" s="87">
        <v>83374936</v>
      </c>
      <c r="Q511" s="87">
        <v>226569063.99999997</v>
      </c>
      <c r="R511" s="87">
        <f t="shared" si="14"/>
        <v>5416547.3802115312</v>
      </c>
      <c r="S511" s="87">
        <v>309944000</v>
      </c>
      <c r="T511" s="87">
        <f t="shared" si="15"/>
        <v>11195457.435126858</v>
      </c>
      <c r="U511" s="158"/>
      <c r="V511" s="115" t="s">
        <v>1257</v>
      </c>
      <c r="W511" s="115" t="s">
        <v>1257</v>
      </c>
      <c r="X511" s="115" t="s">
        <v>772</v>
      </c>
    </row>
    <row r="512" spans="1:24">
      <c r="A512" s="157"/>
      <c r="B512" s="85">
        <v>31</v>
      </c>
      <c r="C512" s="82">
        <v>1</v>
      </c>
      <c r="D512" s="157">
        <v>10</v>
      </c>
      <c r="E512" s="157"/>
      <c r="F512" s="155" t="s">
        <v>1544</v>
      </c>
      <c r="G512" s="83" t="s">
        <v>3378</v>
      </c>
      <c r="H512" s="86">
        <v>30.525733484943082</v>
      </c>
      <c r="I512" s="86">
        <v>51.192387100728311</v>
      </c>
      <c r="J512" s="86">
        <v>42.011926821046607</v>
      </c>
      <c r="K512" s="86"/>
      <c r="L512" s="117">
        <v>87.36</v>
      </c>
      <c r="M512" s="117">
        <v>180.5643139217749</v>
      </c>
      <c r="N512" s="87">
        <v>5416550</v>
      </c>
      <c r="O512" s="87">
        <v>295855000</v>
      </c>
      <c r="P512" s="87">
        <v>79584995.000000015</v>
      </c>
      <c r="Q512" s="87">
        <v>216270005</v>
      </c>
      <c r="R512" s="87">
        <f t="shared" si="14"/>
        <v>5416535.7296179179</v>
      </c>
      <c r="S512" s="87">
        <v>295855000</v>
      </c>
      <c r="T512" s="87">
        <f t="shared" si="15"/>
        <v>11195433.354524264</v>
      </c>
      <c r="U512" s="158"/>
      <c r="V512" s="115" t="s">
        <v>1257</v>
      </c>
      <c r="W512" s="115" t="s">
        <v>1257</v>
      </c>
      <c r="X512" s="115" t="s">
        <v>772</v>
      </c>
    </row>
    <row r="513" spans="1:24">
      <c r="A513" s="157"/>
      <c r="B513" s="85">
        <v>31</v>
      </c>
      <c r="C513" s="82">
        <v>1</v>
      </c>
      <c r="D513" s="157">
        <v>10</v>
      </c>
      <c r="E513" s="157"/>
      <c r="F513" s="155" t="s">
        <v>1545</v>
      </c>
      <c r="G513" s="83" t="s">
        <v>3378</v>
      </c>
      <c r="H513" s="86">
        <v>30.525733484943082</v>
      </c>
      <c r="I513" s="86">
        <v>51.192387100728311</v>
      </c>
      <c r="J513" s="86">
        <v>42.011926821046607</v>
      </c>
      <c r="K513" s="86"/>
      <c r="L513" s="117">
        <v>87.36</v>
      </c>
      <c r="M513" s="117">
        <v>180.5643139217749</v>
      </c>
      <c r="N513" s="87">
        <v>5416550</v>
      </c>
      <c r="O513" s="87">
        <v>295855000</v>
      </c>
      <c r="P513" s="87">
        <v>79584995.000000015</v>
      </c>
      <c r="Q513" s="87">
        <v>216270005</v>
      </c>
      <c r="R513" s="87">
        <f t="shared" si="14"/>
        <v>5416535.7296179179</v>
      </c>
      <c r="S513" s="87">
        <v>295855000</v>
      </c>
      <c r="T513" s="87">
        <f t="shared" si="15"/>
        <v>11195433.354524264</v>
      </c>
      <c r="U513" s="158"/>
      <c r="V513" s="115" t="s">
        <v>1257</v>
      </c>
      <c r="W513" s="115" t="s">
        <v>1257</v>
      </c>
      <c r="X513" s="115" t="s">
        <v>772</v>
      </c>
    </row>
    <row r="514" spans="1:24">
      <c r="A514" s="157"/>
      <c r="B514" s="85">
        <v>31</v>
      </c>
      <c r="C514" s="82">
        <v>1</v>
      </c>
      <c r="D514" s="157">
        <v>10</v>
      </c>
      <c r="E514" s="157"/>
      <c r="F514" s="155" t="s">
        <v>1546</v>
      </c>
      <c r="G514" s="83" t="s">
        <v>3378</v>
      </c>
      <c r="H514" s="86">
        <v>30.525733484943082</v>
      </c>
      <c r="I514" s="86">
        <v>51.192387100728311</v>
      </c>
      <c r="J514" s="86">
        <v>42.011926821046607</v>
      </c>
      <c r="K514" s="86"/>
      <c r="L514" s="117">
        <v>87.36</v>
      </c>
      <c r="M514" s="117">
        <v>180.5643139217749</v>
      </c>
      <c r="N514" s="87">
        <v>5416550</v>
      </c>
      <c r="O514" s="87">
        <v>295855000</v>
      </c>
      <c r="P514" s="87">
        <v>79584995.000000015</v>
      </c>
      <c r="Q514" s="87">
        <v>216270005</v>
      </c>
      <c r="R514" s="87">
        <f t="shared" si="14"/>
        <v>5416535.7296179179</v>
      </c>
      <c r="S514" s="87">
        <v>295855000</v>
      </c>
      <c r="T514" s="87">
        <f t="shared" si="15"/>
        <v>11195433.354524264</v>
      </c>
      <c r="U514" s="158"/>
      <c r="V514" s="115" t="s">
        <v>1257</v>
      </c>
      <c r="W514" s="115" t="s">
        <v>1257</v>
      </c>
      <c r="X514" s="115" t="s">
        <v>772</v>
      </c>
    </row>
    <row r="515" spans="1:24">
      <c r="A515" s="157"/>
      <c r="B515" s="85">
        <v>31</v>
      </c>
      <c r="C515" s="82">
        <v>1</v>
      </c>
      <c r="D515" s="157">
        <v>10</v>
      </c>
      <c r="E515" s="157"/>
      <c r="F515" s="155" t="s">
        <v>1547</v>
      </c>
      <c r="G515" s="83" t="s">
        <v>3378</v>
      </c>
      <c r="H515" s="86">
        <v>30.525733484943082</v>
      </c>
      <c r="I515" s="86">
        <v>51.192387100728311</v>
      </c>
      <c r="J515" s="86">
        <v>42.011926821046607</v>
      </c>
      <c r="K515" s="86"/>
      <c r="L515" s="117">
        <v>87.36</v>
      </c>
      <c r="M515" s="117">
        <v>180.5643139217749</v>
      </c>
      <c r="N515" s="87">
        <v>5416550</v>
      </c>
      <c r="O515" s="87">
        <v>295855000</v>
      </c>
      <c r="P515" s="87">
        <v>79584995.000000015</v>
      </c>
      <c r="Q515" s="87">
        <v>216270005</v>
      </c>
      <c r="R515" s="87">
        <f t="shared" ref="R515:R578" si="16">S515/(M515*0.3025)</f>
        <v>5416535.7296179179</v>
      </c>
      <c r="S515" s="87">
        <v>295855000</v>
      </c>
      <c r="T515" s="87">
        <f t="shared" ref="T515:T578" si="17">S515/(L515*0.3025)</f>
        <v>11195433.354524264</v>
      </c>
      <c r="U515" s="158"/>
      <c r="V515" s="115" t="s">
        <v>1257</v>
      </c>
      <c r="W515" s="115" t="s">
        <v>1257</v>
      </c>
      <c r="X515" s="115" t="s">
        <v>772</v>
      </c>
    </row>
    <row r="516" spans="1:24">
      <c r="A516" s="157"/>
      <c r="B516" s="85">
        <v>31</v>
      </c>
      <c r="C516" s="82">
        <v>1</v>
      </c>
      <c r="D516" s="157">
        <v>10</v>
      </c>
      <c r="E516" s="157"/>
      <c r="F516" s="155" t="s">
        <v>1548</v>
      </c>
      <c r="G516" s="83" t="s">
        <v>3378</v>
      </c>
      <c r="H516" s="86">
        <v>32.342741430475407</v>
      </c>
      <c r="I516" s="86">
        <v>54.2395529995812</v>
      </c>
      <c r="J516" s="86">
        <v>44.512636750870819</v>
      </c>
      <c r="K516" s="86"/>
      <c r="L516" s="117">
        <v>92.56</v>
      </c>
      <c r="M516" s="117">
        <v>191.31218975045203</v>
      </c>
      <c r="N516" s="87">
        <v>5416550</v>
      </c>
      <c r="O516" s="87">
        <v>313466000</v>
      </c>
      <c r="P516" s="87">
        <v>84322354</v>
      </c>
      <c r="Q516" s="87">
        <v>229143646</v>
      </c>
      <c r="R516" s="87">
        <f t="shared" si="16"/>
        <v>5416545.8093449743</v>
      </c>
      <c r="S516" s="87">
        <v>313466000</v>
      </c>
      <c r="T516" s="87">
        <f t="shared" si="17"/>
        <v>11195454.188304035</v>
      </c>
      <c r="U516" s="158"/>
      <c r="V516" s="115" t="s">
        <v>1257</v>
      </c>
      <c r="W516" s="115" t="s">
        <v>1257</v>
      </c>
      <c r="X516" s="115" t="s">
        <v>772</v>
      </c>
    </row>
    <row r="517" spans="1:24">
      <c r="A517" s="157"/>
      <c r="B517" s="85">
        <v>31</v>
      </c>
      <c r="C517" s="82">
        <v>1</v>
      </c>
      <c r="D517" s="157">
        <v>10</v>
      </c>
      <c r="E517" s="157"/>
      <c r="F517" s="155" t="s">
        <v>1549</v>
      </c>
      <c r="G517" s="83" t="s">
        <v>3378</v>
      </c>
      <c r="H517" s="86">
        <v>32.342741430475407</v>
      </c>
      <c r="I517" s="86">
        <v>54.2395529995812</v>
      </c>
      <c r="J517" s="86">
        <v>44.512636750870819</v>
      </c>
      <c r="K517" s="86"/>
      <c r="L517" s="117">
        <v>92.56</v>
      </c>
      <c r="M517" s="117">
        <v>191.31218975045203</v>
      </c>
      <c r="N517" s="87">
        <v>5416550</v>
      </c>
      <c r="O517" s="87">
        <v>313466000</v>
      </c>
      <c r="P517" s="87">
        <v>84322354</v>
      </c>
      <c r="Q517" s="87">
        <v>229143646</v>
      </c>
      <c r="R517" s="87">
        <f t="shared" si="16"/>
        <v>5416545.8093449743</v>
      </c>
      <c r="S517" s="87">
        <v>313466000</v>
      </c>
      <c r="T517" s="87">
        <f t="shared" si="17"/>
        <v>11195454.188304035</v>
      </c>
      <c r="U517" s="158"/>
      <c r="V517" s="115" t="s">
        <v>1257</v>
      </c>
      <c r="W517" s="115" t="s">
        <v>1257</v>
      </c>
      <c r="X517" s="115" t="s">
        <v>772</v>
      </c>
    </row>
    <row r="518" spans="1:24">
      <c r="A518" s="157"/>
      <c r="B518" s="85">
        <v>31</v>
      </c>
      <c r="C518" s="82">
        <v>1</v>
      </c>
      <c r="D518" s="157">
        <v>10</v>
      </c>
      <c r="E518" s="157"/>
      <c r="F518" s="155" t="s">
        <v>1550</v>
      </c>
      <c r="G518" s="83" t="s">
        <v>3378</v>
      </c>
      <c r="H518" s="86">
        <v>30.525733484943082</v>
      </c>
      <c r="I518" s="86">
        <v>51.192387100728311</v>
      </c>
      <c r="J518" s="86">
        <v>42.011926821046607</v>
      </c>
      <c r="K518" s="86"/>
      <c r="L518" s="117">
        <v>87.36</v>
      </c>
      <c r="M518" s="117">
        <v>180.5643139217749</v>
      </c>
      <c r="N518" s="87">
        <v>5416550</v>
      </c>
      <c r="O518" s="87">
        <v>295855000</v>
      </c>
      <c r="P518" s="87">
        <v>79584995.000000015</v>
      </c>
      <c r="Q518" s="87">
        <v>216270005</v>
      </c>
      <c r="R518" s="87">
        <f t="shared" si="16"/>
        <v>5416535.7296179179</v>
      </c>
      <c r="S518" s="87">
        <v>295855000</v>
      </c>
      <c r="T518" s="87">
        <f t="shared" si="17"/>
        <v>11195433.354524264</v>
      </c>
      <c r="U518" s="158"/>
      <c r="V518" s="115" t="s">
        <v>1257</v>
      </c>
      <c r="W518" s="115" t="s">
        <v>1257</v>
      </c>
      <c r="X518" s="115" t="s">
        <v>772</v>
      </c>
    </row>
    <row r="519" spans="1:24">
      <c r="A519" s="157"/>
      <c r="B519" s="85">
        <v>31</v>
      </c>
      <c r="C519" s="82">
        <v>1</v>
      </c>
      <c r="D519" s="157">
        <v>10</v>
      </c>
      <c r="E519" s="157"/>
      <c r="F519" s="155" t="s">
        <v>1551</v>
      </c>
      <c r="G519" s="83" t="s">
        <v>3378</v>
      </c>
      <c r="H519" s="86">
        <v>32.342741430475407</v>
      </c>
      <c r="I519" s="86">
        <v>54.2395529995812</v>
      </c>
      <c r="J519" s="86">
        <v>44.512636750870819</v>
      </c>
      <c r="K519" s="86"/>
      <c r="L519" s="117">
        <v>92.56</v>
      </c>
      <c r="M519" s="117">
        <v>191.31218975045203</v>
      </c>
      <c r="N519" s="87">
        <v>5416550</v>
      </c>
      <c r="O519" s="87">
        <v>313466000</v>
      </c>
      <c r="P519" s="87">
        <v>84322354</v>
      </c>
      <c r="Q519" s="87">
        <v>229143646</v>
      </c>
      <c r="R519" s="87">
        <f t="shared" si="16"/>
        <v>5416545.8093449743</v>
      </c>
      <c r="S519" s="87">
        <v>313466000</v>
      </c>
      <c r="T519" s="87">
        <f t="shared" si="17"/>
        <v>11195454.188304035</v>
      </c>
      <c r="U519" s="158"/>
      <c r="V519" s="115" t="s">
        <v>1257</v>
      </c>
      <c r="W519" s="115" t="s">
        <v>1257</v>
      </c>
      <c r="X519" s="115" t="s">
        <v>772</v>
      </c>
    </row>
    <row r="520" spans="1:24">
      <c r="A520" s="157"/>
      <c r="B520" s="85">
        <v>31</v>
      </c>
      <c r="C520" s="82">
        <v>1</v>
      </c>
      <c r="D520" s="157">
        <v>10</v>
      </c>
      <c r="E520" s="157"/>
      <c r="F520" s="155" t="s">
        <v>1552</v>
      </c>
      <c r="G520" s="83" t="s">
        <v>3378</v>
      </c>
      <c r="H520" s="86">
        <v>32.342741430475407</v>
      </c>
      <c r="I520" s="86">
        <v>54.2395529995812</v>
      </c>
      <c r="J520" s="86">
        <v>44.512636750870819</v>
      </c>
      <c r="K520" s="86"/>
      <c r="L520" s="117">
        <v>92.56</v>
      </c>
      <c r="M520" s="117">
        <v>191.31218975045203</v>
      </c>
      <c r="N520" s="87">
        <v>5416550</v>
      </c>
      <c r="O520" s="87">
        <v>313466000</v>
      </c>
      <c r="P520" s="87">
        <v>84322354</v>
      </c>
      <c r="Q520" s="87">
        <v>229143646</v>
      </c>
      <c r="R520" s="87">
        <f t="shared" si="16"/>
        <v>5416545.8093449743</v>
      </c>
      <c r="S520" s="87">
        <v>313466000</v>
      </c>
      <c r="T520" s="87">
        <f t="shared" si="17"/>
        <v>11195454.188304035</v>
      </c>
      <c r="U520" s="158"/>
      <c r="V520" s="115" t="s">
        <v>1257</v>
      </c>
      <c r="W520" s="115" t="s">
        <v>1257</v>
      </c>
      <c r="X520" s="115" t="s">
        <v>772</v>
      </c>
    </row>
    <row r="521" spans="1:24">
      <c r="A521" s="157"/>
      <c r="B521" s="85">
        <v>31</v>
      </c>
      <c r="C521" s="82">
        <v>1</v>
      </c>
      <c r="D521" s="157">
        <v>10</v>
      </c>
      <c r="E521" s="157"/>
      <c r="F521" s="155" t="s">
        <v>1553</v>
      </c>
      <c r="G521" s="83" t="s">
        <v>3378</v>
      </c>
      <c r="H521" s="86">
        <v>31.97933984136894</v>
      </c>
      <c r="I521" s="86">
        <v>53.630119819810609</v>
      </c>
      <c r="J521" s="86">
        <v>44.012494764905966</v>
      </c>
      <c r="K521" s="86"/>
      <c r="L521" s="117">
        <v>91.52</v>
      </c>
      <c r="M521" s="117">
        <v>189.16261458471655</v>
      </c>
      <c r="N521" s="87">
        <v>5416550</v>
      </c>
      <c r="O521" s="87">
        <v>309944000</v>
      </c>
      <c r="P521" s="87">
        <v>83374936</v>
      </c>
      <c r="Q521" s="87">
        <v>226569063.99999997</v>
      </c>
      <c r="R521" s="87">
        <f t="shared" si="16"/>
        <v>5416547.3802115312</v>
      </c>
      <c r="S521" s="87">
        <v>309944000</v>
      </c>
      <c r="T521" s="87">
        <f t="shared" si="17"/>
        <v>11195457.435126858</v>
      </c>
      <c r="U521" s="158"/>
      <c r="V521" s="115" t="s">
        <v>1257</v>
      </c>
      <c r="W521" s="115" t="s">
        <v>1257</v>
      </c>
      <c r="X521" s="115" t="s">
        <v>772</v>
      </c>
    </row>
    <row r="522" spans="1:24">
      <c r="A522" s="157"/>
      <c r="B522" s="85">
        <v>31</v>
      </c>
      <c r="C522" s="82">
        <v>1</v>
      </c>
      <c r="D522" s="157">
        <v>10</v>
      </c>
      <c r="E522" s="157"/>
      <c r="F522" s="155" t="s">
        <v>3600</v>
      </c>
      <c r="G522" s="83" t="s">
        <v>3378</v>
      </c>
      <c r="H522" s="86">
        <v>31.97933984136894</v>
      </c>
      <c r="I522" s="86">
        <v>53.630119819810609</v>
      </c>
      <c r="J522" s="86">
        <v>44.012494764905966</v>
      </c>
      <c r="K522" s="86"/>
      <c r="L522" s="117">
        <v>91.52</v>
      </c>
      <c r="M522" s="117">
        <v>189.16261458471655</v>
      </c>
      <c r="N522" s="87">
        <v>5416550</v>
      </c>
      <c r="O522" s="87">
        <v>309944000</v>
      </c>
      <c r="P522" s="87">
        <v>83374936</v>
      </c>
      <c r="Q522" s="87">
        <v>226569063.99999997</v>
      </c>
      <c r="R522" s="87">
        <f t="shared" si="16"/>
        <v>5416547.3802115312</v>
      </c>
      <c r="S522" s="87">
        <v>309944000</v>
      </c>
      <c r="T522" s="87">
        <f t="shared" si="17"/>
        <v>11195457.435126858</v>
      </c>
      <c r="U522" s="158"/>
      <c r="V522" s="115" t="s">
        <v>1257</v>
      </c>
      <c r="W522" s="115" t="s">
        <v>1257</v>
      </c>
      <c r="X522" s="115" t="s">
        <v>772</v>
      </c>
    </row>
    <row r="523" spans="1:24">
      <c r="A523" s="157"/>
      <c r="B523" s="85">
        <v>31</v>
      </c>
      <c r="C523" s="82">
        <v>1</v>
      </c>
      <c r="D523" s="157">
        <v>10</v>
      </c>
      <c r="E523" s="157"/>
      <c r="F523" s="155" t="s">
        <v>3601</v>
      </c>
      <c r="G523" s="83" t="s">
        <v>3378</v>
      </c>
      <c r="H523" s="86">
        <v>15.71711872885462</v>
      </c>
      <c r="I523" s="86">
        <v>26.357985025077372</v>
      </c>
      <c r="J523" s="86">
        <v>21.631140892979356</v>
      </c>
      <c r="K523" s="86"/>
      <c r="L523" s="117">
        <v>44.98</v>
      </c>
      <c r="M523" s="117">
        <v>92.969125918056733</v>
      </c>
      <c r="N523" s="87">
        <v>5416550</v>
      </c>
      <c r="O523" s="87">
        <v>152384000</v>
      </c>
      <c r="P523" s="87">
        <v>40991296</v>
      </c>
      <c r="Q523" s="87">
        <v>111392704</v>
      </c>
      <c r="R523" s="87">
        <f t="shared" si="16"/>
        <v>5418452.151250558</v>
      </c>
      <c r="S523" s="87">
        <v>152384000</v>
      </c>
      <c r="T523" s="87">
        <f t="shared" si="17"/>
        <v>11199394.404859461</v>
      </c>
      <c r="U523" s="158"/>
      <c r="V523" s="115" t="s">
        <v>1257</v>
      </c>
      <c r="W523" s="115" t="s">
        <v>1257</v>
      </c>
      <c r="X523" s="115" t="s">
        <v>772</v>
      </c>
    </row>
    <row r="524" spans="1:24">
      <c r="A524" s="157"/>
      <c r="B524" s="85">
        <v>31</v>
      </c>
      <c r="C524" s="82">
        <v>1</v>
      </c>
      <c r="D524" s="157">
        <v>10</v>
      </c>
      <c r="E524" s="157"/>
      <c r="F524" s="155" t="s">
        <v>3602</v>
      </c>
      <c r="G524" s="83" t="s">
        <v>3378</v>
      </c>
      <c r="H524" s="86">
        <v>30.525733484943082</v>
      </c>
      <c r="I524" s="86">
        <v>51.192387100728311</v>
      </c>
      <c r="J524" s="86">
        <v>42.011926821046607</v>
      </c>
      <c r="K524" s="86"/>
      <c r="L524" s="117">
        <v>87.36</v>
      </c>
      <c r="M524" s="117">
        <v>180.5643139217749</v>
      </c>
      <c r="N524" s="87">
        <v>5416550</v>
      </c>
      <c r="O524" s="87">
        <v>295855000</v>
      </c>
      <c r="P524" s="87">
        <v>79584995.000000015</v>
      </c>
      <c r="Q524" s="87">
        <v>216270005</v>
      </c>
      <c r="R524" s="87">
        <f t="shared" si="16"/>
        <v>5416535.7296179179</v>
      </c>
      <c r="S524" s="87">
        <v>295855000</v>
      </c>
      <c r="T524" s="87">
        <f t="shared" si="17"/>
        <v>11195433.354524264</v>
      </c>
      <c r="U524" s="158"/>
      <c r="V524" s="115" t="s">
        <v>1257</v>
      </c>
      <c r="W524" s="115" t="s">
        <v>1257</v>
      </c>
      <c r="X524" s="115" t="s">
        <v>772</v>
      </c>
    </row>
    <row r="525" spans="1:24">
      <c r="A525" s="157"/>
      <c r="B525" s="85">
        <v>31</v>
      </c>
      <c r="C525" s="82">
        <v>1</v>
      </c>
      <c r="D525" s="157">
        <v>10</v>
      </c>
      <c r="E525" s="157"/>
      <c r="F525" s="155" t="s">
        <v>3603</v>
      </c>
      <c r="G525" s="83" t="s">
        <v>3378</v>
      </c>
      <c r="H525" s="86">
        <v>32.342741430475407</v>
      </c>
      <c r="I525" s="86">
        <v>54.2395529995812</v>
      </c>
      <c r="J525" s="86">
        <v>44.512636750870819</v>
      </c>
      <c r="K525" s="86"/>
      <c r="L525" s="117">
        <v>92.56</v>
      </c>
      <c r="M525" s="117">
        <v>191.31218975045203</v>
      </c>
      <c r="N525" s="87">
        <v>5416550</v>
      </c>
      <c r="O525" s="87">
        <v>313466000</v>
      </c>
      <c r="P525" s="87">
        <v>84322354</v>
      </c>
      <c r="Q525" s="87">
        <v>229143646</v>
      </c>
      <c r="R525" s="87">
        <f t="shared" si="16"/>
        <v>5416545.8093449743</v>
      </c>
      <c r="S525" s="87">
        <v>313466000</v>
      </c>
      <c r="T525" s="87">
        <f t="shared" si="17"/>
        <v>11195454.188304035</v>
      </c>
      <c r="U525" s="158"/>
      <c r="V525" s="115" t="s">
        <v>1257</v>
      </c>
      <c r="W525" s="115" t="s">
        <v>1257</v>
      </c>
      <c r="X525" s="115" t="s">
        <v>772</v>
      </c>
    </row>
    <row r="526" spans="1:24">
      <c r="A526" s="157"/>
      <c r="B526" s="85">
        <v>31</v>
      </c>
      <c r="C526" s="82">
        <v>1</v>
      </c>
      <c r="D526" s="157">
        <v>10</v>
      </c>
      <c r="E526" s="157"/>
      <c r="F526" s="155" t="s">
        <v>3604</v>
      </c>
      <c r="G526" s="83" t="s">
        <v>3378</v>
      </c>
      <c r="H526" s="86">
        <v>37.042502366515748</v>
      </c>
      <c r="I526" s="86">
        <v>62.121164795652575</v>
      </c>
      <c r="J526" s="86">
        <v>50.980819165512266</v>
      </c>
      <c r="K526" s="86"/>
      <c r="L526" s="117">
        <v>106.01</v>
      </c>
      <c r="M526" s="117">
        <v>219.11198396116487</v>
      </c>
      <c r="N526" s="87">
        <v>5416550</v>
      </c>
      <c r="O526" s="87">
        <v>359016000</v>
      </c>
      <c r="P526" s="87">
        <v>96575304</v>
      </c>
      <c r="Q526" s="87">
        <v>262440696</v>
      </c>
      <c r="R526" s="87">
        <f t="shared" si="16"/>
        <v>5416544.2282539327</v>
      </c>
      <c r="S526" s="87">
        <v>359016000</v>
      </c>
      <c r="T526" s="87">
        <f t="shared" si="17"/>
        <v>11195450.920348229</v>
      </c>
      <c r="U526" s="158"/>
      <c r="V526" s="115" t="s">
        <v>1257</v>
      </c>
      <c r="W526" s="115" t="s">
        <v>1257</v>
      </c>
      <c r="X526" s="115" t="s">
        <v>772</v>
      </c>
    </row>
    <row r="527" spans="1:24">
      <c r="A527" s="157"/>
      <c r="B527" s="85">
        <v>31</v>
      </c>
      <c r="C527" s="82">
        <v>1</v>
      </c>
      <c r="D527" s="157">
        <v>10</v>
      </c>
      <c r="E527" s="157"/>
      <c r="F527" s="155" t="s">
        <v>3605</v>
      </c>
      <c r="G527" s="83" t="s">
        <v>3378</v>
      </c>
      <c r="H527" s="86">
        <v>31.434237457709241</v>
      </c>
      <c r="I527" s="86">
        <v>52.715970050154745</v>
      </c>
      <c r="J527" s="86">
        <v>43.262281785958713</v>
      </c>
      <c r="K527" s="86"/>
      <c r="L527" s="117">
        <v>89.96</v>
      </c>
      <c r="M527" s="117">
        <v>185.93825183611347</v>
      </c>
      <c r="N527" s="87">
        <v>5416550</v>
      </c>
      <c r="O527" s="87">
        <v>304606000</v>
      </c>
      <c r="P527" s="87">
        <v>81939014.000000015</v>
      </c>
      <c r="Q527" s="87">
        <v>222666986</v>
      </c>
      <c r="R527" s="87">
        <f t="shared" si="16"/>
        <v>5415571.9628826762</v>
      </c>
      <c r="S527" s="87">
        <v>304606000</v>
      </c>
      <c r="T527" s="87">
        <f t="shared" si="17"/>
        <v>11193441.345832309</v>
      </c>
      <c r="U527" s="158"/>
      <c r="V527" s="115" t="s">
        <v>1257</v>
      </c>
      <c r="W527" s="115" t="s">
        <v>1257</v>
      </c>
      <c r="X527" s="115" t="s">
        <v>772</v>
      </c>
    </row>
    <row r="528" spans="1:24">
      <c r="A528" s="157"/>
      <c r="B528" s="85">
        <v>31</v>
      </c>
      <c r="C528" s="82">
        <v>1</v>
      </c>
      <c r="D528" s="157">
        <v>10</v>
      </c>
      <c r="E528" s="157"/>
      <c r="F528" s="155" t="s">
        <v>3606</v>
      </c>
      <c r="G528" s="83" t="s">
        <v>3378</v>
      </c>
      <c r="H528" s="86">
        <v>31.97933984136894</v>
      </c>
      <c r="I528" s="86">
        <v>53.630119819810609</v>
      </c>
      <c r="J528" s="86">
        <v>44.012494764905966</v>
      </c>
      <c r="K528" s="86"/>
      <c r="L528" s="117">
        <v>91.52</v>
      </c>
      <c r="M528" s="117">
        <v>189.16261458471655</v>
      </c>
      <c r="N528" s="87">
        <v>5416550</v>
      </c>
      <c r="O528" s="87">
        <v>309944000</v>
      </c>
      <c r="P528" s="87">
        <v>83374936</v>
      </c>
      <c r="Q528" s="87">
        <v>226569063.99999997</v>
      </c>
      <c r="R528" s="87">
        <f t="shared" si="16"/>
        <v>5416547.3802115312</v>
      </c>
      <c r="S528" s="87">
        <v>309944000</v>
      </c>
      <c r="T528" s="87">
        <f t="shared" si="17"/>
        <v>11195457.435126858</v>
      </c>
      <c r="U528" s="158"/>
      <c r="V528" s="115" t="s">
        <v>1257</v>
      </c>
      <c r="W528" s="115" t="s">
        <v>1257</v>
      </c>
      <c r="X528" s="115" t="s">
        <v>772</v>
      </c>
    </row>
    <row r="529" spans="1:24">
      <c r="A529" s="157"/>
      <c r="B529" s="85">
        <v>31</v>
      </c>
      <c r="C529" s="82">
        <v>1</v>
      </c>
      <c r="D529" s="157">
        <v>11</v>
      </c>
      <c r="E529" s="157"/>
      <c r="F529" s="155" t="s">
        <v>2565</v>
      </c>
      <c r="G529" s="83" t="s">
        <v>3378</v>
      </c>
      <c r="H529" s="86">
        <v>31.97933984136894</v>
      </c>
      <c r="I529" s="86">
        <v>53.630119819810609</v>
      </c>
      <c r="J529" s="86">
        <v>44.012494764905966</v>
      </c>
      <c r="K529" s="86"/>
      <c r="L529" s="117">
        <v>91.52</v>
      </c>
      <c r="M529" s="117">
        <v>189.16261458471655</v>
      </c>
      <c r="N529" s="87">
        <v>5476550</v>
      </c>
      <c r="O529" s="87">
        <v>313377000</v>
      </c>
      <c r="P529" s="87">
        <v>84298413</v>
      </c>
      <c r="Q529" s="87">
        <v>229078587</v>
      </c>
      <c r="R529" s="87">
        <f t="shared" si="16"/>
        <v>5476542.1120220069</v>
      </c>
      <c r="S529" s="87">
        <v>313377000</v>
      </c>
      <c r="T529" s="87">
        <f t="shared" si="17"/>
        <v>11319460.498179507</v>
      </c>
      <c r="U529" s="158"/>
      <c r="V529" s="115" t="s">
        <v>1257</v>
      </c>
      <c r="W529" s="115" t="s">
        <v>1257</v>
      </c>
      <c r="X529" s="115" t="s">
        <v>772</v>
      </c>
    </row>
    <row r="530" spans="1:24">
      <c r="A530" s="157"/>
      <c r="B530" s="85">
        <v>31</v>
      </c>
      <c r="C530" s="82">
        <v>1</v>
      </c>
      <c r="D530" s="157">
        <v>11</v>
      </c>
      <c r="E530" s="157"/>
      <c r="F530" s="155" t="s">
        <v>1567</v>
      </c>
      <c r="G530" s="83" t="s">
        <v>3378</v>
      </c>
      <c r="H530" s="86">
        <v>32.342741430475407</v>
      </c>
      <c r="I530" s="86">
        <v>54.2395529995812</v>
      </c>
      <c r="J530" s="86">
        <v>44.512636750870819</v>
      </c>
      <c r="K530" s="86"/>
      <c r="L530" s="117">
        <v>92.56</v>
      </c>
      <c r="M530" s="117">
        <v>191.31218975045203</v>
      </c>
      <c r="N530" s="87">
        <v>5476550</v>
      </c>
      <c r="O530" s="87">
        <v>316938000</v>
      </c>
      <c r="P530" s="87">
        <v>85256322</v>
      </c>
      <c r="Q530" s="87">
        <v>231681678</v>
      </c>
      <c r="R530" s="87">
        <f t="shared" si="16"/>
        <v>5476540.3447971316</v>
      </c>
      <c r="S530" s="87">
        <v>316938000</v>
      </c>
      <c r="T530" s="87">
        <f t="shared" si="17"/>
        <v>11319456.845503831</v>
      </c>
      <c r="U530" s="158"/>
      <c r="V530" s="115" t="s">
        <v>1257</v>
      </c>
      <c r="W530" s="115" t="s">
        <v>1257</v>
      </c>
      <c r="X530" s="115" t="s">
        <v>772</v>
      </c>
    </row>
    <row r="531" spans="1:24">
      <c r="A531" s="157"/>
      <c r="B531" s="85">
        <v>31</v>
      </c>
      <c r="C531" s="82">
        <v>1</v>
      </c>
      <c r="D531" s="157">
        <v>11</v>
      </c>
      <c r="E531" s="157"/>
      <c r="F531" s="155" t="s">
        <v>1568</v>
      </c>
      <c r="G531" s="83" t="s">
        <v>3378</v>
      </c>
      <c r="H531" s="86">
        <v>32.342741430475407</v>
      </c>
      <c r="I531" s="86">
        <v>54.2395529995812</v>
      </c>
      <c r="J531" s="86">
        <v>44.512636750870819</v>
      </c>
      <c r="K531" s="86"/>
      <c r="L531" s="117">
        <v>92.56</v>
      </c>
      <c r="M531" s="117">
        <v>191.31218975045203</v>
      </c>
      <c r="N531" s="87">
        <v>5476550</v>
      </c>
      <c r="O531" s="87">
        <v>316938000</v>
      </c>
      <c r="P531" s="87">
        <v>85256322</v>
      </c>
      <c r="Q531" s="87">
        <v>231681678</v>
      </c>
      <c r="R531" s="87">
        <f t="shared" si="16"/>
        <v>5476540.3447971316</v>
      </c>
      <c r="S531" s="87">
        <v>316938000</v>
      </c>
      <c r="T531" s="87">
        <f t="shared" si="17"/>
        <v>11319456.845503831</v>
      </c>
      <c r="U531" s="158"/>
      <c r="V531" s="115" t="s">
        <v>1257</v>
      </c>
      <c r="W531" s="115" t="s">
        <v>1257</v>
      </c>
      <c r="X531" s="115" t="s">
        <v>772</v>
      </c>
    </row>
    <row r="532" spans="1:24">
      <c r="A532" s="157"/>
      <c r="B532" s="85">
        <v>31</v>
      </c>
      <c r="C532" s="82">
        <v>1</v>
      </c>
      <c r="D532" s="157">
        <v>11</v>
      </c>
      <c r="E532" s="157"/>
      <c r="F532" s="155" t="s">
        <v>1569</v>
      </c>
      <c r="G532" s="83" t="s">
        <v>3378</v>
      </c>
      <c r="H532" s="86">
        <v>30.525733484943082</v>
      </c>
      <c r="I532" s="86">
        <v>51.192387100728311</v>
      </c>
      <c r="J532" s="86">
        <v>42.011926821046607</v>
      </c>
      <c r="K532" s="86"/>
      <c r="L532" s="117">
        <v>87.36</v>
      </c>
      <c r="M532" s="117">
        <v>180.5643139217749</v>
      </c>
      <c r="N532" s="87">
        <v>5476550</v>
      </c>
      <c r="O532" s="87">
        <v>299133000</v>
      </c>
      <c r="P532" s="87">
        <v>80466777</v>
      </c>
      <c r="Q532" s="87">
        <v>218666223</v>
      </c>
      <c r="R532" s="87">
        <f t="shared" si="16"/>
        <v>5476549.6016893294</v>
      </c>
      <c r="S532" s="87">
        <v>299133000</v>
      </c>
      <c r="T532" s="87">
        <f t="shared" si="17"/>
        <v>11319475.978566889</v>
      </c>
      <c r="U532" s="158"/>
      <c r="V532" s="115" t="s">
        <v>1257</v>
      </c>
      <c r="W532" s="115" t="s">
        <v>1257</v>
      </c>
      <c r="X532" s="115" t="s">
        <v>772</v>
      </c>
    </row>
    <row r="533" spans="1:24">
      <c r="A533" s="157"/>
      <c r="B533" s="85">
        <v>31</v>
      </c>
      <c r="C533" s="82">
        <v>1</v>
      </c>
      <c r="D533" s="157">
        <v>11</v>
      </c>
      <c r="E533" s="157"/>
      <c r="F533" s="155" t="s">
        <v>1570</v>
      </c>
      <c r="G533" s="83" t="s">
        <v>3378</v>
      </c>
      <c r="H533" s="86">
        <v>30.525733484943082</v>
      </c>
      <c r="I533" s="86">
        <v>51.192387100728311</v>
      </c>
      <c r="J533" s="86">
        <v>42.011926821046607</v>
      </c>
      <c r="K533" s="86"/>
      <c r="L533" s="117">
        <v>87.36</v>
      </c>
      <c r="M533" s="117">
        <v>180.5643139217749</v>
      </c>
      <c r="N533" s="87">
        <v>5476550</v>
      </c>
      <c r="O533" s="87">
        <v>299133000</v>
      </c>
      <c r="P533" s="87">
        <v>80466777</v>
      </c>
      <c r="Q533" s="87">
        <v>218666223</v>
      </c>
      <c r="R533" s="87">
        <f t="shared" si="16"/>
        <v>5476549.6016893294</v>
      </c>
      <c r="S533" s="87">
        <v>299133000</v>
      </c>
      <c r="T533" s="87">
        <f t="shared" si="17"/>
        <v>11319475.978566889</v>
      </c>
      <c r="U533" s="158"/>
      <c r="V533" s="115" t="s">
        <v>1257</v>
      </c>
      <c r="W533" s="115" t="s">
        <v>1257</v>
      </c>
      <c r="X533" s="115" t="s">
        <v>772</v>
      </c>
    </row>
    <row r="534" spans="1:24">
      <c r="A534" s="157"/>
      <c r="B534" s="85">
        <v>31</v>
      </c>
      <c r="C534" s="82">
        <v>1</v>
      </c>
      <c r="D534" s="157">
        <v>11</v>
      </c>
      <c r="E534" s="157"/>
      <c r="F534" s="155" t="s">
        <v>1571</v>
      </c>
      <c r="G534" s="83" t="s">
        <v>3378</v>
      </c>
      <c r="H534" s="86">
        <v>30.525733484943082</v>
      </c>
      <c r="I534" s="86">
        <v>51.192387100728311</v>
      </c>
      <c r="J534" s="86">
        <v>42.011926821046607</v>
      </c>
      <c r="K534" s="86"/>
      <c r="L534" s="117">
        <v>87.36</v>
      </c>
      <c r="M534" s="117">
        <v>180.5643139217749</v>
      </c>
      <c r="N534" s="87">
        <v>5476550</v>
      </c>
      <c r="O534" s="87">
        <v>299133000</v>
      </c>
      <c r="P534" s="87">
        <v>80466777</v>
      </c>
      <c r="Q534" s="87">
        <v>218666223</v>
      </c>
      <c r="R534" s="87">
        <f t="shared" si="16"/>
        <v>5476549.6016893294</v>
      </c>
      <c r="S534" s="87">
        <v>299133000</v>
      </c>
      <c r="T534" s="87">
        <f t="shared" si="17"/>
        <v>11319475.978566889</v>
      </c>
      <c r="U534" s="158"/>
      <c r="V534" s="115" t="s">
        <v>1257</v>
      </c>
      <c r="W534" s="115" t="s">
        <v>1257</v>
      </c>
      <c r="X534" s="115" t="s">
        <v>772</v>
      </c>
    </row>
    <row r="535" spans="1:24">
      <c r="A535" s="157"/>
      <c r="B535" s="85">
        <v>31</v>
      </c>
      <c r="C535" s="82">
        <v>1</v>
      </c>
      <c r="D535" s="157">
        <v>11</v>
      </c>
      <c r="E535" s="157"/>
      <c r="F535" s="155" t="s">
        <v>1572</v>
      </c>
      <c r="G535" s="83" t="s">
        <v>3378</v>
      </c>
      <c r="H535" s="86">
        <v>30.525733484943082</v>
      </c>
      <c r="I535" s="86">
        <v>51.192387100728311</v>
      </c>
      <c r="J535" s="86">
        <v>42.011926821046607</v>
      </c>
      <c r="K535" s="86"/>
      <c r="L535" s="117">
        <v>87.36</v>
      </c>
      <c r="M535" s="117">
        <v>180.5643139217749</v>
      </c>
      <c r="N535" s="87">
        <v>5476550</v>
      </c>
      <c r="O535" s="87">
        <v>299133000</v>
      </c>
      <c r="P535" s="87">
        <v>80466777</v>
      </c>
      <c r="Q535" s="87">
        <v>218666223</v>
      </c>
      <c r="R535" s="87">
        <f t="shared" si="16"/>
        <v>5476549.6016893294</v>
      </c>
      <c r="S535" s="87">
        <v>299133000</v>
      </c>
      <c r="T535" s="87">
        <f t="shared" si="17"/>
        <v>11319475.978566889</v>
      </c>
      <c r="U535" s="158"/>
      <c r="V535" s="115" t="s">
        <v>1257</v>
      </c>
      <c r="W535" s="115" t="s">
        <v>1257</v>
      </c>
      <c r="X535" s="115" t="s">
        <v>772</v>
      </c>
    </row>
    <row r="536" spans="1:24">
      <c r="A536" s="157"/>
      <c r="B536" s="85">
        <v>31</v>
      </c>
      <c r="C536" s="82">
        <v>1</v>
      </c>
      <c r="D536" s="157">
        <v>11</v>
      </c>
      <c r="E536" s="157"/>
      <c r="F536" s="155" t="s">
        <v>1573</v>
      </c>
      <c r="G536" s="83" t="s">
        <v>3378</v>
      </c>
      <c r="H536" s="86">
        <v>30.525733484943082</v>
      </c>
      <c r="I536" s="86">
        <v>51.192387100728311</v>
      </c>
      <c r="J536" s="86">
        <v>42.011926821046607</v>
      </c>
      <c r="K536" s="86"/>
      <c r="L536" s="117">
        <v>87.36</v>
      </c>
      <c r="M536" s="117">
        <v>180.5643139217749</v>
      </c>
      <c r="N536" s="87">
        <v>5476550</v>
      </c>
      <c r="O536" s="87">
        <v>299133000</v>
      </c>
      <c r="P536" s="87">
        <v>80466777</v>
      </c>
      <c r="Q536" s="87">
        <v>218666223</v>
      </c>
      <c r="R536" s="87">
        <f t="shared" si="16"/>
        <v>5476549.6016893294</v>
      </c>
      <c r="S536" s="87">
        <v>299133000</v>
      </c>
      <c r="T536" s="87">
        <f t="shared" si="17"/>
        <v>11319475.978566889</v>
      </c>
      <c r="U536" s="158"/>
      <c r="V536" s="115" t="s">
        <v>1257</v>
      </c>
      <c r="W536" s="115" t="s">
        <v>1257</v>
      </c>
      <c r="X536" s="115" t="s">
        <v>772</v>
      </c>
    </row>
    <row r="537" spans="1:24">
      <c r="A537" s="157"/>
      <c r="B537" s="85">
        <v>31</v>
      </c>
      <c r="C537" s="82">
        <v>1</v>
      </c>
      <c r="D537" s="157">
        <v>11</v>
      </c>
      <c r="E537" s="157"/>
      <c r="F537" s="155" t="s">
        <v>1574</v>
      </c>
      <c r="G537" s="83" t="s">
        <v>3378</v>
      </c>
      <c r="H537" s="86">
        <v>30.525733484943082</v>
      </c>
      <c r="I537" s="86">
        <v>51.192387100728311</v>
      </c>
      <c r="J537" s="86">
        <v>42.011926821046607</v>
      </c>
      <c r="K537" s="86"/>
      <c r="L537" s="117">
        <v>87.36</v>
      </c>
      <c r="M537" s="117">
        <v>180.5643139217749</v>
      </c>
      <c r="N537" s="87">
        <v>5476550</v>
      </c>
      <c r="O537" s="87">
        <v>299133000</v>
      </c>
      <c r="P537" s="87">
        <v>80466777</v>
      </c>
      <c r="Q537" s="87">
        <v>218666223</v>
      </c>
      <c r="R537" s="87">
        <f t="shared" si="16"/>
        <v>5476549.6016893294</v>
      </c>
      <c r="S537" s="87">
        <v>299133000</v>
      </c>
      <c r="T537" s="87">
        <f t="shared" si="17"/>
        <v>11319475.978566889</v>
      </c>
      <c r="U537" s="158"/>
      <c r="V537" s="115" t="s">
        <v>1257</v>
      </c>
      <c r="W537" s="115" t="s">
        <v>1257</v>
      </c>
      <c r="X537" s="115" t="s">
        <v>772</v>
      </c>
    </row>
    <row r="538" spans="1:24">
      <c r="A538" s="157"/>
      <c r="B538" s="85">
        <v>31</v>
      </c>
      <c r="C538" s="82">
        <v>1</v>
      </c>
      <c r="D538" s="157">
        <v>11</v>
      </c>
      <c r="E538" s="157"/>
      <c r="F538" s="155" t="s">
        <v>1575</v>
      </c>
      <c r="G538" s="83" t="s">
        <v>3378</v>
      </c>
      <c r="H538" s="86">
        <v>30.525733484943082</v>
      </c>
      <c r="I538" s="86">
        <v>51.192387100728311</v>
      </c>
      <c r="J538" s="86">
        <v>42.011926821046607</v>
      </c>
      <c r="K538" s="86"/>
      <c r="L538" s="117">
        <v>87.36</v>
      </c>
      <c r="M538" s="117">
        <v>180.5643139217749</v>
      </c>
      <c r="N538" s="87">
        <v>5476550</v>
      </c>
      <c r="O538" s="87">
        <v>299133000</v>
      </c>
      <c r="P538" s="87">
        <v>80466777</v>
      </c>
      <c r="Q538" s="87">
        <v>218666223</v>
      </c>
      <c r="R538" s="87">
        <f t="shared" si="16"/>
        <v>5476549.6016893294</v>
      </c>
      <c r="S538" s="87">
        <v>299133000</v>
      </c>
      <c r="T538" s="87">
        <f t="shared" si="17"/>
        <v>11319475.978566889</v>
      </c>
      <c r="U538" s="158"/>
      <c r="V538" s="115" t="s">
        <v>1257</v>
      </c>
      <c r="W538" s="115" t="s">
        <v>1257</v>
      </c>
      <c r="X538" s="115" t="s">
        <v>772</v>
      </c>
    </row>
    <row r="539" spans="1:24">
      <c r="A539" s="157"/>
      <c r="B539" s="85">
        <v>31</v>
      </c>
      <c r="C539" s="82">
        <v>1</v>
      </c>
      <c r="D539" s="157">
        <v>11</v>
      </c>
      <c r="E539" s="157"/>
      <c r="F539" s="155" t="s">
        <v>1576</v>
      </c>
      <c r="G539" s="83" t="s">
        <v>3378</v>
      </c>
      <c r="H539" s="86">
        <v>30.525733484943082</v>
      </c>
      <c r="I539" s="86">
        <v>51.192387100728311</v>
      </c>
      <c r="J539" s="86">
        <v>42.011926821046607</v>
      </c>
      <c r="K539" s="86"/>
      <c r="L539" s="117">
        <v>87.36</v>
      </c>
      <c r="M539" s="117">
        <v>180.5643139217749</v>
      </c>
      <c r="N539" s="87">
        <v>5476550</v>
      </c>
      <c r="O539" s="87">
        <v>299133000</v>
      </c>
      <c r="P539" s="87">
        <v>80466777</v>
      </c>
      <c r="Q539" s="87">
        <v>218666223</v>
      </c>
      <c r="R539" s="87">
        <f t="shared" si="16"/>
        <v>5476549.6016893294</v>
      </c>
      <c r="S539" s="87">
        <v>299133000</v>
      </c>
      <c r="T539" s="87">
        <f t="shared" si="17"/>
        <v>11319475.978566889</v>
      </c>
      <c r="U539" s="158"/>
      <c r="V539" s="115" t="s">
        <v>1257</v>
      </c>
      <c r="W539" s="115" t="s">
        <v>1257</v>
      </c>
      <c r="X539" s="115" t="s">
        <v>772</v>
      </c>
    </row>
    <row r="540" spans="1:24">
      <c r="A540" s="157"/>
      <c r="B540" s="85">
        <v>31</v>
      </c>
      <c r="C540" s="82">
        <v>1</v>
      </c>
      <c r="D540" s="157">
        <v>11</v>
      </c>
      <c r="E540" s="157"/>
      <c r="F540" s="155" t="s">
        <v>3607</v>
      </c>
      <c r="G540" s="83" t="s">
        <v>3378</v>
      </c>
      <c r="H540" s="86">
        <v>31.97933984136894</v>
      </c>
      <c r="I540" s="86">
        <v>53.630119819810609</v>
      </c>
      <c r="J540" s="86">
        <v>44.012494764905966</v>
      </c>
      <c r="K540" s="86"/>
      <c r="L540" s="117">
        <v>91.52</v>
      </c>
      <c r="M540" s="117">
        <v>189.16261458471655</v>
      </c>
      <c r="N540" s="87">
        <v>5476550</v>
      </c>
      <c r="O540" s="87">
        <v>313377000</v>
      </c>
      <c r="P540" s="87">
        <v>84298413</v>
      </c>
      <c r="Q540" s="87">
        <v>229078587</v>
      </c>
      <c r="R540" s="87">
        <f t="shared" si="16"/>
        <v>5476542.1120220069</v>
      </c>
      <c r="S540" s="87">
        <v>313377000</v>
      </c>
      <c r="T540" s="87">
        <f t="shared" si="17"/>
        <v>11319460.498179507</v>
      </c>
      <c r="U540" s="158"/>
      <c r="V540" s="115" t="s">
        <v>1257</v>
      </c>
      <c r="W540" s="115" t="s">
        <v>1257</v>
      </c>
      <c r="X540" s="115" t="s">
        <v>772</v>
      </c>
    </row>
    <row r="541" spans="1:24">
      <c r="A541" s="157"/>
      <c r="B541" s="85">
        <v>31</v>
      </c>
      <c r="C541" s="82">
        <v>1</v>
      </c>
      <c r="D541" s="157">
        <v>11</v>
      </c>
      <c r="E541" s="157"/>
      <c r="F541" s="155" t="s">
        <v>3608</v>
      </c>
      <c r="G541" s="83" t="s">
        <v>3378</v>
      </c>
      <c r="H541" s="86">
        <v>31.97933984136894</v>
      </c>
      <c r="I541" s="86">
        <v>53.630119819810609</v>
      </c>
      <c r="J541" s="86">
        <v>44.012494764905966</v>
      </c>
      <c r="K541" s="86"/>
      <c r="L541" s="117">
        <v>91.52</v>
      </c>
      <c r="M541" s="117">
        <v>189.16261458471655</v>
      </c>
      <c r="N541" s="87">
        <v>5476550</v>
      </c>
      <c r="O541" s="87">
        <v>313377000</v>
      </c>
      <c r="P541" s="87">
        <v>84298413</v>
      </c>
      <c r="Q541" s="87">
        <v>229078587</v>
      </c>
      <c r="R541" s="87">
        <f t="shared" si="16"/>
        <v>5476542.1120220069</v>
      </c>
      <c r="S541" s="87">
        <v>313377000</v>
      </c>
      <c r="T541" s="87">
        <f t="shared" si="17"/>
        <v>11319460.498179507</v>
      </c>
      <c r="U541" s="158"/>
      <c r="V541" s="115" t="s">
        <v>1257</v>
      </c>
      <c r="W541" s="115" t="s">
        <v>1257</v>
      </c>
      <c r="X541" s="115" t="s">
        <v>772</v>
      </c>
    </row>
    <row r="542" spans="1:24">
      <c r="A542" s="157"/>
      <c r="B542" s="85">
        <v>31</v>
      </c>
      <c r="C542" s="82">
        <v>1</v>
      </c>
      <c r="D542" s="157">
        <v>11</v>
      </c>
      <c r="E542" s="157"/>
      <c r="F542" s="155" t="s">
        <v>3609</v>
      </c>
      <c r="G542" s="83" t="s">
        <v>3378</v>
      </c>
      <c r="H542" s="86">
        <v>15.71711872885462</v>
      </c>
      <c r="I542" s="86">
        <v>26.357985025077372</v>
      </c>
      <c r="J542" s="86">
        <v>21.631140892979356</v>
      </c>
      <c r="K542" s="86"/>
      <c r="L542" s="117">
        <v>44.98</v>
      </c>
      <c r="M542" s="117">
        <v>92.969125918056733</v>
      </c>
      <c r="N542" s="87">
        <v>5476550</v>
      </c>
      <c r="O542" s="87">
        <v>154072000</v>
      </c>
      <c r="P542" s="87">
        <v>41445368</v>
      </c>
      <c r="Q542" s="87">
        <v>112626632</v>
      </c>
      <c r="R542" s="87">
        <f t="shared" si="16"/>
        <v>5478473.8545219703</v>
      </c>
      <c r="S542" s="87">
        <v>154072000</v>
      </c>
      <c r="T542" s="87">
        <f t="shared" si="17"/>
        <v>11323453.215203084</v>
      </c>
      <c r="U542" s="158"/>
      <c r="V542" s="115" t="s">
        <v>1257</v>
      </c>
      <c r="W542" s="115" t="s">
        <v>1257</v>
      </c>
      <c r="X542" s="115" t="s">
        <v>772</v>
      </c>
    </row>
    <row r="543" spans="1:24">
      <c r="A543" s="157"/>
      <c r="B543" s="85">
        <v>31</v>
      </c>
      <c r="C543" s="82">
        <v>1</v>
      </c>
      <c r="D543" s="157">
        <v>11</v>
      </c>
      <c r="E543" s="157"/>
      <c r="F543" s="155" t="s">
        <v>3610</v>
      </c>
      <c r="G543" s="83" t="s">
        <v>3378</v>
      </c>
      <c r="H543" s="86">
        <v>30.525733484943082</v>
      </c>
      <c r="I543" s="86">
        <v>51.192387100728311</v>
      </c>
      <c r="J543" s="86">
        <v>42.011926821046607</v>
      </c>
      <c r="K543" s="86"/>
      <c r="L543" s="117">
        <v>87.36</v>
      </c>
      <c r="M543" s="117">
        <v>180.5643139217749</v>
      </c>
      <c r="N543" s="87">
        <v>5476550</v>
      </c>
      <c r="O543" s="87">
        <v>299133000</v>
      </c>
      <c r="P543" s="87">
        <v>80466777</v>
      </c>
      <c r="Q543" s="87">
        <v>218666223</v>
      </c>
      <c r="R543" s="87">
        <f t="shared" si="16"/>
        <v>5476549.6016893294</v>
      </c>
      <c r="S543" s="87">
        <v>299133000</v>
      </c>
      <c r="T543" s="87">
        <f t="shared" si="17"/>
        <v>11319475.978566889</v>
      </c>
      <c r="U543" s="158"/>
      <c r="V543" s="115" t="s">
        <v>1257</v>
      </c>
      <c r="W543" s="115" t="s">
        <v>1257</v>
      </c>
      <c r="X543" s="115" t="s">
        <v>772</v>
      </c>
    </row>
    <row r="544" spans="1:24">
      <c r="A544" s="157"/>
      <c r="B544" s="85">
        <v>31</v>
      </c>
      <c r="C544" s="82">
        <v>1</v>
      </c>
      <c r="D544" s="157">
        <v>11</v>
      </c>
      <c r="E544" s="157"/>
      <c r="F544" s="155" t="s">
        <v>3611</v>
      </c>
      <c r="G544" s="83" t="s">
        <v>3378</v>
      </c>
      <c r="H544" s="86">
        <v>30.525733484943082</v>
      </c>
      <c r="I544" s="86">
        <v>51.192387100728311</v>
      </c>
      <c r="J544" s="86">
        <v>42.011926821046607</v>
      </c>
      <c r="K544" s="86"/>
      <c r="L544" s="117">
        <v>87.36</v>
      </c>
      <c r="M544" s="117">
        <v>180.5643139217749</v>
      </c>
      <c r="N544" s="87">
        <v>5476550</v>
      </c>
      <c r="O544" s="87">
        <v>299133000</v>
      </c>
      <c r="P544" s="87">
        <v>80466777</v>
      </c>
      <c r="Q544" s="87">
        <v>218666223</v>
      </c>
      <c r="R544" s="87">
        <f t="shared" si="16"/>
        <v>5476549.6016893294</v>
      </c>
      <c r="S544" s="87">
        <v>299133000</v>
      </c>
      <c r="T544" s="87">
        <f t="shared" si="17"/>
        <v>11319475.978566889</v>
      </c>
      <c r="U544" s="158"/>
      <c r="V544" s="115" t="s">
        <v>1257</v>
      </c>
      <c r="W544" s="115" t="s">
        <v>1257</v>
      </c>
      <c r="X544" s="115" t="s">
        <v>772</v>
      </c>
    </row>
    <row r="545" spans="1:24">
      <c r="A545" s="157"/>
      <c r="B545" s="85">
        <v>31</v>
      </c>
      <c r="C545" s="82">
        <v>1</v>
      </c>
      <c r="D545" s="157">
        <v>11</v>
      </c>
      <c r="E545" s="157"/>
      <c r="F545" s="155" t="s">
        <v>3612</v>
      </c>
      <c r="G545" s="83" t="s">
        <v>3378</v>
      </c>
      <c r="H545" s="86">
        <v>30.525733484943082</v>
      </c>
      <c r="I545" s="86">
        <v>51.192387100728311</v>
      </c>
      <c r="J545" s="86">
        <v>42.011926821046607</v>
      </c>
      <c r="K545" s="86"/>
      <c r="L545" s="117">
        <v>87.36</v>
      </c>
      <c r="M545" s="117">
        <v>180.5643139217749</v>
      </c>
      <c r="N545" s="87">
        <v>5476550</v>
      </c>
      <c r="O545" s="87">
        <v>299133000</v>
      </c>
      <c r="P545" s="87">
        <v>80466777</v>
      </c>
      <c r="Q545" s="87">
        <v>218666223</v>
      </c>
      <c r="R545" s="87">
        <f t="shared" si="16"/>
        <v>5476549.6016893294</v>
      </c>
      <c r="S545" s="87">
        <v>299133000</v>
      </c>
      <c r="T545" s="87">
        <f t="shared" si="17"/>
        <v>11319475.978566889</v>
      </c>
      <c r="U545" s="158"/>
      <c r="V545" s="115" t="s">
        <v>1257</v>
      </c>
      <c r="W545" s="115" t="s">
        <v>1257</v>
      </c>
      <c r="X545" s="115" t="s">
        <v>772</v>
      </c>
    </row>
    <row r="546" spans="1:24">
      <c r="A546" s="157"/>
      <c r="B546" s="85">
        <v>31</v>
      </c>
      <c r="C546" s="82">
        <v>1</v>
      </c>
      <c r="D546" s="157">
        <v>11</v>
      </c>
      <c r="E546" s="157"/>
      <c r="F546" s="155" t="s">
        <v>3613</v>
      </c>
      <c r="G546" s="83" t="s">
        <v>3378</v>
      </c>
      <c r="H546" s="86">
        <v>35.225494420983424</v>
      </c>
      <c r="I546" s="86">
        <v>59.073998896799701</v>
      </c>
      <c r="J546" s="86">
        <v>48.480109235688055</v>
      </c>
      <c r="K546" s="86"/>
      <c r="L546" s="117">
        <v>100.81</v>
      </c>
      <c r="M546" s="117">
        <v>208.36410813248776</v>
      </c>
      <c r="N546" s="87">
        <v>5476550</v>
      </c>
      <c r="O546" s="87">
        <v>345242000</v>
      </c>
      <c r="P546" s="87">
        <v>92870098.000000015</v>
      </c>
      <c r="Q546" s="87">
        <v>252371902</v>
      </c>
      <c r="R546" s="87">
        <f t="shared" si="16"/>
        <v>5477411.047409879</v>
      </c>
      <c r="S546" s="87">
        <v>345242000</v>
      </c>
      <c r="T546" s="87">
        <f t="shared" si="17"/>
        <v>11321256.500035662</v>
      </c>
      <c r="U546" s="158"/>
      <c r="V546" s="115" t="s">
        <v>1257</v>
      </c>
      <c r="W546" s="115" t="s">
        <v>1257</v>
      </c>
      <c r="X546" s="115" t="s">
        <v>772</v>
      </c>
    </row>
    <row r="547" spans="1:24">
      <c r="A547" s="157"/>
      <c r="B547" s="85">
        <v>31</v>
      </c>
      <c r="C547" s="82">
        <v>1</v>
      </c>
      <c r="D547" s="157">
        <v>11</v>
      </c>
      <c r="E547" s="157"/>
      <c r="F547" s="155" t="s">
        <v>3614</v>
      </c>
      <c r="G547" s="83" t="s">
        <v>3378</v>
      </c>
      <c r="H547" s="86">
        <v>31.434237457709241</v>
      </c>
      <c r="I547" s="86">
        <v>52.715970050154745</v>
      </c>
      <c r="J547" s="86">
        <v>43.262281785958713</v>
      </c>
      <c r="K547" s="86"/>
      <c r="L547" s="117">
        <v>89.96</v>
      </c>
      <c r="M547" s="117">
        <v>185.93825183611347</v>
      </c>
      <c r="N547" s="87">
        <v>5476550</v>
      </c>
      <c r="O547" s="87">
        <v>307981000</v>
      </c>
      <c r="P547" s="87">
        <v>82846889.000000015</v>
      </c>
      <c r="Q547" s="87">
        <v>225134111</v>
      </c>
      <c r="R547" s="87">
        <f t="shared" si="16"/>
        <v>5475575.8872135459</v>
      </c>
      <c r="S547" s="87">
        <v>307981000</v>
      </c>
      <c r="T547" s="87">
        <f t="shared" si="17"/>
        <v>11317463.408897987</v>
      </c>
      <c r="U547" s="158"/>
      <c r="V547" s="115" t="s">
        <v>1257</v>
      </c>
      <c r="W547" s="115" t="s">
        <v>1257</v>
      </c>
      <c r="X547" s="115" t="s">
        <v>772</v>
      </c>
    </row>
    <row r="548" spans="1:24">
      <c r="A548" s="157"/>
      <c r="B548" s="85">
        <v>31</v>
      </c>
      <c r="C548" s="82">
        <v>1</v>
      </c>
      <c r="D548" s="157">
        <v>11</v>
      </c>
      <c r="E548" s="157"/>
      <c r="F548" s="155" t="s">
        <v>3615</v>
      </c>
      <c r="G548" s="83" t="s">
        <v>3378</v>
      </c>
      <c r="H548" s="86">
        <v>31.97933984136894</v>
      </c>
      <c r="I548" s="86">
        <v>53.630119819810609</v>
      </c>
      <c r="J548" s="86">
        <v>44.012494764905966</v>
      </c>
      <c r="K548" s="86"/>
      <c r="L548" s="117">
        <v>91.52</v>
      </c>
      <c r="M548" s="117">
        <v>189.16261458471655</v>
      </c>
      <c r="N548" s="87">
        <v>5476550</v>
      </c>
      <c r="O548" s="87">
        <v>313377000</v>
      </c>
      <c r="P548" s="87">
        <v>84298413</v>
      </c>
      <c r="Q548" s="87">
        <v>229078587</v>
      </c>
      <c r="R548" s="87">
        <f t="shared" si="16"/>
        <v>5476542.1120220069</v>
      </c>
      <c r="S548" s="87">
        <v>313377000</v>
      </c>
      <c r="T548" s="87">
        <f t="shared" si="17"/>
        <v>11319460.498179507</v>
      </c>
      <c r="U548" s="158"/>
      <c r="V548" s="115" t="s">
        <v>1257</v>
      </c>
      <c r="W548" s="115" t="s">
        <v>1257</v>
      </c>
      <c r="X548" s="115" t="s">
        <v>772</v>
      </c>
    </row>
    <row r="549" spans="1:24">
      <c r="A549" s="157"/>
      <c r="B549" s="85">
        <v>31</v>
      </c>
      <c r="C549" s="82">
        <v>1</v>
      </c>
      <c r="D549" s="157">
        <v>12</v>
      </c>
      <c r="E549" s="157"/>
      <c r="F549" s="155" t="s">
        <v>2567</v>
      </c>
      <c r="G549" s="83" t="s">
        <v>3378</v>
      </c>
      <c r="H549" s="86">
        <v>31.888489444092325</v>
      </c>
      <c r="I549" s="86">
        <v>53.477761524867979</v>
      </c>
      <c r="J549" s="86">
        <v>43.887459268414766</v>
      </c>
      <c r="K549" s="86"/>
      <c r="L549" s="117">
        <v>91.26</v>
      </c>
      <c r="M549" s="117">
        <v>188.62522079328275</v>
      </c>
      <c r="N549" s="87">
        <v>5526550</v>
      </c>
      <c r="O549" s="87">
        <v>315340000</v>
      </c>
      <c r="P549" s="87">
        <v>84826460</v>
      </c>
      <c r="Q549" s="87">
        <v>230513540</v>
      </c>
      <c r="R549" s="87">
        <f t="shared" si="16"/>
        <v>5526547.7045308184</v>
      </c>
      <c r="S549" s="87">
        <v>315340000</v>
      </c>
      <c r="T549" s="87">
        <f t="shared" si="17"/>
        <v>11422817.017222611</v>
      </c>
      <c r="U549" s="158"/>
      <c r="V549" s="115" t="s">
        <v>1257</v>
      </c>
      <c r="W549" s="115" t="s">
        <v>1257</v>
      </c>
      <c r="X549" s="115" t="s">
        <v>772</v>
      </c>
    </row>
    <row r="550" spans="1:24">
      <c r="A550" s="157"/>
      <c r="B550" s="85">
        <v>31</v>
      </c>
      <c r="C550" s="82">
        <v>1</v>
      </c>
      <c r="D550" s="157">
        <v>12</v>
      </c>
      <c r="E550" s="157"/>
      <c r="F550" s="155" t="s">
        <v>1590</v>
      </c>
      <c r="G550" s="83" t="s">
        <v>3378</v>
      </c>
      <c r="H550" s="86">
        <v>32.433591827752018</v>
      </c>
      <c r="I550" s="86">
        <v>54.39191129452383</v>
      </c>
      <c r="J550" s="86">
        <v>44.637672247362012</v>
      </c>
      <c r="K550" s="86"/>
      <c r="L550" s="117">
        <v>92.82</v>
      </c>
      <c r="M550" s="117">
        <v>191.84958354188583</v>
      </c>
      <c r="N550" s="87">
        <v>5526550</v>
      </c>
      <c r="O550" s="87">
        <v>320730000</v>
      </c>
      <c r="P550" s="87">
        <v>86276370.000000015</v>
      </c>
      <c r="Q550" s="87">
        <v>234453630</v>
      </c>
      <c r="R550" s="87">
        <f t="shared" si="16"/>
        <v>5526540.3408000292</v>
      </c>
      <c r="S550" s="87">
        <v>320730000</v>
      </c>
      <c r="T550" s="87">
        <f t="shared" si="17"/>
        <v>11422801.797133349</v>
      </c>
      <c r="U550" s="158"/>
      <c r="V550" s="115" t="s">
        <v>1257</v>
      </c>
      <c r="W550" s="115" t="s">
        <v>1257</v>
      </c>
      <c r="X550" s="115" t="s">
        <v>772</v>
      </c>
    </row>
    <row r="551" spans="1:24">
      <c r="A551" s="157"/>
      <c r="B551" s="85">
        <v>31</v>
      </c>
      <c r="C551" s="82">
        <v>1</v>
      </c>
      <c r="D551" s="157">
        <v>12</v>
      </c>
      <c r="E551" s="157"/>
      <c r="F551" s="155" t="s">
        <v>1591</v>
      </c>
      <c r="G551" s="83" t="s">
        <v>3378</v>
      </c>
      <c r="H551" s="86">
        <v>32.251891033198788</v>
      </c>
      <c r="I551" s="86">
        <v>54.087194704638542</v>
      </c>
      <c r="J551" s="86">
        <v>44.387601254379597</v>
      </c>
      <c r="K551" s="86"/>
      <c r="L551" s="117">
        <v>92.3</v>
      </c>
      <c r="M551" s="117">
        <v>190.77479595901815</v>
      </c>
      <c r="N551" s="87">
        <v>5526550</v>
      </c>
      <c r="O551" s="87">
        <v>318933000</v>
      </c>
      <c r="P551" s="87">
        <v>85792977</v>
      </c>
      <c r="Q551" s="87">
        <v>233140023</v>
      </c>
      <c r="R551" s="87">
        <f t="shared" si="16"/>
        <v>5526536.9916508077</v>
      </c>
      <c r="S551" s="87">
        <v>318933000</v>
      </c>
      <c r="T551" s="87">
        <f t="shared" si="17"/>
        <v>11422794.874779511</v>
      </c>
      <c r="U551" s="158"/>
      <c r="V551" s="115" t="s">
        <v>1257</v>
      </c>
      <c r="W551" s="115" t="s">
        <v>1257</v>
      </c>
      <c r="X551" s="115" t="s">
        <v>772</v>
      </c>
    </row>
    <row r="552" spans="1:24">
      <c r="A552" s="157"/>
      <c r="B552" s="85">
        <v>31</v>
      </c>
      <c r="C552" s="82">
        <v>1</v>
      </c>
      <c r="D552" s="157">
        <v>12</v>
      </c>
      <c r="E552" s="157"/>
      <c r="F552" s="155" t="s">
        <v>1592</v>
      </c>
      <c r="G552" s="83" t="s">
        <v>3378</v>
      </c>
      <c r="H552" s="86">
        <v>30.525733484943082</v>
      </c>
      <c r="I552" s="86">
        <v>51.192387100728311</v>
      </c>
      <c r="J552" s="86">
        <v>42.011926821046607</v>
      </c>
      <c r="K552" s="86"/>
      <c r="L552" s="117">
        <v>87.36</v>
      </c>
      <c r="M552" s="117">
        <v>180.5643139217749</v>
      </c>
      <c r="N552" s="87">
        <v>5526550</v>
      </c>
      <c r="O552" s="87">
        <v>301864000</v>
      </c>
      <c r="P552" s="87">
        <v>81201416.000000015</v>
      </c>
      <c r="Q552" s="87">
        <v>220662584</v>
      </c>
      <c r="R552" s="87">
        <f t="shared" si="16"/>
        <v>5526548.9563650535</v>
      </c>
      <c r="S552" s="87">
        <v>301864000</v>
      </c>
      <c r="T552" s="87">
        <f t="shared" si="17"/>
        <v>11422819.604637787</v>
      </c>
      <c r="U552" s="158"/>
      <c r="V552" s="115" t="s">
        <v>1257</v>
      </c>
      <c r="W552" s="115" t="s">
        <v>1257</v>
      </c>
      <c r="X552" s="115" t="s">
        <v>772</v>
      </c>
    </row>
    <row r="553" spans="1:24">
      <c r="A553" s="157"/>
      <c r="B553" s="85">
        <v>31</v>
      </c>
      <c r="C553" s="82">
        <v>1</v>
      </c>
      <c r="D553" s="157">
        <v>12</v>
      </c>
      <c r="E553" s="157"/>
      <c r="F553" s="155" t="s">
        <v>1593</v>
      </c>
      <c r="G553" s="83" t="s">
        <v>3378</v>
      </c>
      <c r="H553" s="86">
        <v>30.525733484943082</v>
      </c>
      <c r="I553" s="86">
        <v>51.192387100728311</v>
      </c>
      <c r="J553" s="86">
        <v>42.011926821046607</v>
      </c>
      <c r="K553" s="86"/>
      <c r="L553" s="117">
        <v>87.36</v>
      </c>
      <c r="M553" s="117">
        <v>180.5643139217749</v>
      </c>
      <c r="N553" s="87">
        <v>5526550</v>
      </c>
      <c r="O553" s="87">
        <v>301864000</v>
      </c>
      <c r="P553" s="87">
        <v>81201416.000000015</v>
      </c>
      <c r="Q553" s="87">
        <v>220662584</v>
      </c>
      <c r="R553" s="87">
        <f t="shared" si="16"/>
        <v>5526548.9563650535</v>
      </c>
      <c r="S553" s="87">
        <v>301864000</v>
      </c>
      <c r="T553" s="87">
        <f t="shared" si="17"/>
        <v>11422819.604637787</v>
      </c>
      <c r="U553" s="158"/>
      <c r="V553" s="115" t="s">
        <v>1257</v>
      </c>
      <c r="W553" s="115" t="s">
        <v>1257</v>
      </c>
      <c r="X553" s="115" t="s">
        <v>772</v>
      </c>
    </row>
    <row r="554" spans="1:24">
      <c r="A554" s="157"/>
      <c r="B554" s="85">
        <v>31</v>
      </c>
      <c r="C554" s="82">
        <v>1</v>
      </c>
      <c r="D554" s="157">
        <v>12</v>
      </c>
      <c r="E554" s="157"/>
      <c r="F554" s="155" t="s">
        <v>1594</v>
      </c>
      <c r="G554" s="83" t="s">
        <v>3378</v>
      </c>
      <c r="H554" s="86">
        <v>30.525733484943082</v>
      </c>
      <c r="I554" s="86">
        <v>51.192387100728311</v>
      </c>
      <c r="J554" s="86">
        <v>42.011926821046607</v>
      </c>
      <c r="K554" s="86"/>
      <c r="L554" s="117">
        <v>87.36</v>
      </c>
      <c r="M554" s="117">
        <v>180.5643139217749</v>
      </c>
      <c r="N554" s="87">
        <v>5526550</v>
      </c>
      <c r="O554" s="87">
        <v>301864000</v>
      </c>
      <c r="P554" s="87">
        <v>81201416.000000015</v>
      </c>
      <c r="Q554" s="87">
        <v>220662584</v>
      </c>
      <c r="R554" s="87">
        <f t="shared" si="16"/>
        <v>5526548.9563650535</v>
      </c>
      <c r="S554" s="87">
        <v>301864000</v>
      </c>
      <c r="T554" s="87">
        <f t="shared" si="17"/>
        <v>11422819.604637787</v>
      </c>
      <c r="U554" s="158"/>
      <c r="V554" s="115" t="s">
        <v>1257</v>
      </c>
      <c r="W554" s="115" t="s">
        <v>1257</v>
      </c>
      <c r="X554" s="115" t="s">
        <v>772</v>
      </c>
    </row>
    <row r="555" spans="1:24">
      <c r="A555" s="157"/>
      <c r="B555" s="85">
        <v>31</v>
      </c>
      <c r="C555" s="82">
        <v>1</v>
      </c>
      <c r="D555" s="157">
        <v>12</v>
      </c>
      <c r="E555" s="157"/>
      <c r="F555" s="155" t="s">
        <v>1595</v>
      </c>
      <c r="G555" s="83" t="s">
        <v>3378</v>
      </c>
      <c r="H555" s="86">
        <v>30.525733484943082</v>
      </c>
      <c r="I555" s="86">
        <v>51.192387100728311</v>
      </c>
      <c r="J555" s="86">
        <v>42.011926821046607</v>
      </c>
      <c r="K555" s="86"/>
      <c r="L555" s="117">
        <v>87.36</v>
      </c>
      <c r="M555" s="117">
        <v>180.5643139217749</v>
      </c>
      <c r="N555" s="87">
        <v>5526550</v>
      </c>
      <c r="O555" s="87">
        <v>301864000</v>
      </c>
      <c r="P555" s="87">
        <v>81201416.000000015</v>
      </c>
      <c r="Q555" s="87">
        <v>220662584</v>
      </c>
      <c r="R555" s="87">
        <f t="shared" si="16"/>
        <v>5526548.9563650535</v>
      </c>
      <c r="S555" s="87">
        <v>301864000</v>
      </c>
      <c r="T555" s="87">
        <f t="shared" si="17"/>
        <v>11422819.604637787</v>
      </c>
      <c r="U555" s="158"/>
      <c r="V555" s="115" t="s">
        <v>1257</v>
      </c>
      <c r="W555" s="115" t="s">
        <v>1257</v>
      </c>
      <c r="X555" s="115" t="s">
        <v>772</v>
      </c>
    </row>
    <row r="556" spans="1:24">
      <c r="A556" s="157"/>
      <c r="B556" s="85">
        <v>31</v>
      </c>
      <c r="C556" s="82">
        <v>1</v>
      </c>
      <c r="D556" s="157">
        <v>12</v>
      </c>
      <c r="E556" s="157"/>
      <c r="F556" s="155" t="s">
        <v>1596</v>
      </c>
      <c r="G556" s="83" t="s">
        <v>3378</v>
      </c>
      <c r="H556" s="86">
        <v>30.525733484943082</v>
      </c>
      <c r="I556" s="86">
        <v>51.192387100728311</v>
      </c>
      <c r="J556" s="86">
        <v>42.011926821046607</v>
      </c>
      <c r="K556" s="86"/>
      <c r="L556" s="117">
        <v>87.36</v>
      </c>
      <c r="M556" s="117">
        <v>180.5643139217749</v>
      </c>
      <c r="N556" s="87">
        <v>5526550</v>
      </c>
      <c r="O556" s="87">
        <v>301864000</v>
      </c>
      <c r="P556" s="87">
        <v>81201416.000000015</v>
      </c>
      <c r="Q556" s="87">
        <v>220662584</v>
      </c>
      <c r="R556" s="87">
        <f t="shared" si="16"/>
        <v>5526548.9563650535</v>
      </c>
      <c r="S556" s="87">
        <v>301864000</v>
      </c>
      <c r="T556" s="87">
        <f t="shared" si="17"/>
        <v>11422819.604637787</v>
      </c>
      <c r="U556" s="158"/>
      <c r="V556" s="115" t="s">
        <v>1257</v>
      </c>
      <c r="W556" s="115" t="s">
        <v>1257</v>
      </c>
      <c r="X556" s="115" t="s">
        <v>772</v>
      </c>
    </row>
    <row r="557" spans="1:24">
      <c r="A557" s="157"/>
      <c r="B557" s="85">
        <v>31</v>
      </c>
      <c r="C557" s="82">
        <v>1</v>
      </c>
      <c r="D557" s="157">
        <v>12</v>
      </c>
      <c r="E557" s="157"/>
      <c r="F557" s="155" t="s">
        <v>1597</v>
      </c>
      <c r="G557" s="83" t="s">
        <v>3378</v>
      </c>
      <c r="H557" s="86">
        <v>30.525733484943082</v>
      </c>
      <c r="I557" s="86">
        <v>51.192387100728311</v>
      </c>
      <c r="J557" s="86">
        <v>42.011926821046607</v>
      </c>
      <c r="K557" s="86"/>
      <c r="L557" s="117">
        <v>87.36</v>
      </c>
      <c r="M557" s="117">
        <v>180.5643139217749</v>
      </c>
      <c r="N557" s="87">
        <v>5526550</v>
      </c>
      <c r="O557" s="87">
        <v>301864000</v>
      </c>
      <c r="P557" s="87">
        <v>81201416.000000015</v>
      </c>
      <c r="Q557" s="87">
        <v>220662584</v>
      </c>
      <c r="R557" s="87">
        <f t="shared" si="16"/>
        <v>5526548.9563650535</v>
      </c>
      <c r="S557" s="87">
        <v>301864000</v>
      </c>
      <c r="T557" s="87">
        <f t="shared" si="17"/>
        <v>11422819.604637787</v>
      </c>
      <c r="U557" s="158"/>
      <c r="V557" s="115" t="s">
        <v>1257</v>
      </c>
      <c r="W557" s="115" t="s">
        <v>1257</v>
      </c>
      <c r="X557" s="115" t="s">
        <v>772</v>
      </c>
    </row>
    <row r="558" spans="1:24">
      <c r="A558" s="157"/>
      <c r="B558" s="85">
        <v>31</v>
      </c>
      <c r="C558" s="82">
        <v>1</v>
      </c>
      <c r="D558" s="157">
        <v>12</v>
      </c>
      <c r="E558" s="157"/>
      <c r="F558" s="155" t="s">
        <v>1598</v>
      </c>
      <c r="G558" s="83" t="s">
        <v>3378</v>
      </c>
      <c r="H558" s="86">
        <v>30.525733484943082</v>
      </c>
      <c r="I558" s="86">
        <v>51.192387100728311</v>
      </c>
      <c r="J558" s="86">
        <v>42.011926821046607</v>
      </c>
      <c r="K558" s="86"/>
      <c r="L558" s="117">
        <v>87.36</v>
      </c>
      <c r="M558" s="117">
        <v>180.5643139217749</v>
      </c>
      <c r="N558" s="87">
        <v>5526550</v>
      </c>
      <c r="O558" s="87">
        <v>301864000</v>
      </c>
      <c r="P558" s="87">
        <v>81201416.000000015</v>
      </c>
      <c r="Q558" s="87">
        <v>220662584</v>
      </c>
      <c r="R558" s="87">
        <f t="shared" si="16"/>
        <v>5526548.9563650535</v>
      </c>
      <c r="S558" s="87">
        <v>301864000</v>
      </c>
      <c r="T558" s="87">
        <f t="shared" si="17"/>
        <v>11422819.604637787</v>
      </c>
      <c r="U558" s="158"/>
      <c r="V558" s="115" t="s">
        <v>1257</v>
      </c>
      <c r="W558" s="115" t="s">
        <v>1257</v>
      </c>
      <c r="X558" s="115" t="s">
        <v>772</v>
      </c>
    </row>
    <row r="559" spans="1:24">
      <c r="A559" s="157"/>
      <c r="B559" s="85">
        <v>31</v>
      </c>
      <c r="C559" s="82">
        <v>1</v>
      </c>
      <c r="D559" s="157">
        <v>12</v>
      </c>
      <c r="E559" s="157"/>
      <c r="F559" s="155" t="s">
        <v>1599</v>
      </c>
      <c r="G559" s="83" t="s">
        <v>3378</v>
      </c>
      <c r="H559" s="86">
        <v>30.525733484943082</v>
      </c>
      <c r="I559" s="86">
        <v>51.192387100728311</v>
      </c>
      <c r="J559" s="86">
        <v>42.011926821046607</v>
      </c>
      <c r="K559" s="86"/>
      <c r="L559" s="117">
        <v>87.36</v>
      </c>
      <c r="M559" s="117">
        <v>180.5643139217749</v>
      </c>
      <c r="N559" s="87">
        <v>5526550</v>
      </c>
      <c r="O559" s="87">
        <v>301864000</v>
      </c>
      <c r="P559" s="87">
        <v>81201416.000000015</v>
      </c>
      <c r="Q559" s="87">
        <v>220662584</v>
      </c>
      <c r="R559" s="87">
        <f t="shared" si="16"/>
        <v>5526548.9563650535</v>
      </c>
      <c r="S559" s="87">
        <v>301864000</v>
      </c>
      <c r="T559" s="87">
        <f t="shared" si="17"/>
        <v>11422819.604637787</v>
      </c>
      <c r="U559" s="158"/>
      <c r="V559" s="115" t="s">
        <v>1257</v>
      </c>
      <c r="W559" s="115" t="s">
        <v>1257</v>
      </c>
      <c r="X559" s="115" t="s">
        <v>772</v>
      </c>
    </row>
    <row r="560" spans="1:24">
      <c r="A560" s="157"/>
      <c r="B560" s="85">
        <v>31</v>
      </c>
      <c r="C560" s="82">
        <v>1</v>
      </c>
      <c r="D560" s="157">
        <v>12</v>
      </c>
      <c r="E560" s="157"/>
      <c r="F560" s="155" t="s">
        <v>3616</v>
      </c>
      <c r="G560" s="83" t="s">
        <v>3378</v>
      </c>
      <c r="H560" s="86">
        <v>32.070190238645559</v>
      </c>
      <c r="I560" s="86">
        <v>53.782478114753268</v>
      </c>
      <c r="J560" s="86">
        <v>44.137530261397195</v>
      </c>
      <c r="K560" s="86"/>
      <c r="L560" s="117">
        <v>91.78</v>
      </c>
      <c r="M560" s="117">
        <v>189.70000837615046</v>
      </c>
      <c r="N560" s="87">
        <v>5526550</v>
      </c>
      <c r="O560" s="87">
        <v>317136000</v>
      </c>
      <c r="P560" s="87">
        <v>85309584</v>
      </c>
      <c r="Q560" s="87">
        <v>231826416</v>
      </c>
      <c r="R560" s="87">
        <f t="shared" si="16"/>
        <v>5526533.6045508869</v>
      </c>
      <c r="S560" s="87">
        <v>317136000</v>
      </c>
      <c r="T560" s="87">
        <f t="shared" si="17"/>
        <v>11422787.873985402</v>
      </c>
      <c r="U560" s="158"/>
      <c r="V560" s="115" t="s">
        <v>1257</v>
      </c>
      <c r="W560" s="115" t="s">
        <v>1257</v>
      </c>
      <c r="X560" s="115" t="s">
        <v>772</v>
      </c>
    </row>
    <row r="561" spans="1:24">
      <c r="A561" s="157"/>
      <c r="B561" s="85">
        <v>31</v>
      </c>
      <c r="C561" s="82">
        <v>1</v>
      </c>
      <c r="D561" s="157">
        <v>12</v>
      </c>
      <c r="E561" s="157"/>
      <c r="F561" s="155" t="s">
        <v>3617</v>
      </c>
      <c r="G561" s="83" t="s">
        <v>3378</v>
      </c>
      <c r="H561" s="86">
        <v>31.97933984136894</v>
      </c>
      <c r="I561" s="86">
        <v>53.630119819810609</v>
      </c>
      <c r="J561" s="86">
        <v>44.012494764905966</v>
      </c>
      <c r="K561" s="86"/>
      <c r="L561" s="117">
        <v>91.52</v>
      </c>
      <c r="M561" s="117">
        <v>189.16261458471655</v>
      </c>
      <c r="N561" s="87">
        <v>5526550</v>
      </c>
      <c r="O561" s="87">
        <v>316238000</v>
      </c>
      <c r="P561" s="87">
        <v>85068022.000000015</v>
      </c>
      <c r="Q561" s="87">
        <v>231169978</v>
      </c>
      <c r="R561" s="87">
        <f t="shared" si="16"/>
        <v>5526540.6345124738</v>
      </c>
      <c r="S561" s="87">
        <v>316238000</v>
      </c>
      <c r="T561" s="87">
        <f t="shared" si="17"/>
        <v>11422802.404207364</v>
      </c>
      <c r="U561" s="158"/>
      <c r="V561" s="115" t="s">
        <v>1257</v>
      </c>
      <c r="W561" s="115" t="s">
        <v>1257</v>
      </c>
      <c r="X561" s="115" t="s">
        <v>772</v>
      </c>
    </row>
    <row r="562" spans="1:24">
      <c r="A562" s="157"/>
      <c r="B562" s="85">
        <v>31</v>
      </c>
      <c r="C562" s="82">
        <v>1</v>
      </c>
      <c r="D562" s="157">
        <v>12</v>
      </c>
      <c r="E562" s="157"/>
      <c r="F562" s="155" t="s">
        <v>3618</v>
      </c>
      <c r="G562" s="83" t="s">
        <v>3378</v>
      </c>
      <c r="H562" s="86">
        <v>15.626268331578004</v>
      </c>
      <c r="I562" s="86">
        <v>26.205626730134732</v>
      </c>
      <c r="J562" s="86">
        <v>21.506105396488142</v>
      </c>
      <c r="K562" s="86"/>
      <c r="L562" s="117">
        <v>44.72</v>
      </c>
      <c r="M562" s="117">
        <v>92.431732126622876</v>
      </c>
      <c r="N562" s="87">
        <v>5526550</v>
      </c>
      <c r="O562" s="87">
        <v>154525000</v>
      </c>
      <c r="P562" s="87">
        <v>41567225.000000007</v>
      </c>
      <c r="Q562" s="87">
        <v>112957775</v>
      </c>
      <c r="R562" s="87">
        <f t="shared" si="16"/>
        <v>5526526.8163665598</v>
      </c>
      <c r="S562" s="87">
        <v>154525000</v>
      </c>
      <c r="T562" s="87">
        <f t="shared" si="17"/>
        <v>11422773.843492661</v>
      </c>
      <c r="U562" s="158"/>
      <c r="V562" s="115" t="s">
        <v>1257</v>
      </c>
      <c r="W562" s="115" t="s">
        <v>1257</v>
      </c>
      <c r="X562" s="115" t="s">
        <v>772</v>
      </c>
    </row>
    <row r="563" spans="1:24">
      <c r="A563" s="157"/>
      <c r="B563" s="85">
        <v>31</v>
      </c>
      <c r="C563" s="82">
        <v>1</v>
      </c>
      <c r="D563" s="157">
        <v>12</v>
      </c>
      <c r="E563" s="157"/>
      <c r="F563" s="155" t="s">
        <v>3619</v>
      </c>
      <c r="G563" s="83" t="s">
        <v>3378</v>
      </c>
      <c r="H563" s="86">
        <v>30.525733484943082</v>
      </c>
      <c r="I563" s="86">
        <v>51.192387100728311</v>
      </c>
      <c r="J563" s="86">
        <v>42.011926821046607</v>
      </c>
      <c r="K563" s="86"/>
      <c r="L563" s="117">
        <v>87.36</v>
      </c>
      <c r="M563" s="117">
        <v>180.5643139217749</v>
      </c>
      <c r="N563" s="87">
        <v>5526550</v>
      </c>
      <c r="O563" s="87">
        <v>301864000</v>
      </c>
      <c r="P563" s="87">
        <v>81201416.000000015</v>
      </c>
      <c r="Q563" s="87">
        <v>220662584</v>
      </c>
      <c r="R563" s="87">
        <f t="shared" si="16"/>
        <v>5526548.9563650535</v>
      </c>
      <c r="S563" s="87">
        <v>301864000</v>
      </c>
      <c r="T563" s="87">
        <f t="shared" si="17"/>
        <v>11422819.604637787</v>
      </c>
      <c r="U563" s="158"/>
      <c r="V563" s="115" t="s">
        <v>1257</v>
      </c>
      <c r="W563" s="115" t="s">
        <v>1257</v>
      </c>
      <c r="X563" s="115" t="s">
        <v>772</v>
      </c>
    </row>
    <row r="564" spans="1:24">
      <c r="A564" s="157"/>
      <c r="B564" s="85">
        <v>31</v>
      </c>
      <c r="C564" s="82">
        <v>1</v>
      </c>
      <c r="D564" s="157">
        <v>12</v>
      </c>
      <c r="E564" s="157"/>
      <c r="F564" s="155" t="s">
        <v>3620</v>
      </c>
      <c r="G564" s="83" t="s">
        <v>3378</v>
      </c>
      <c r="H564" s="86">
        <v>30.525733484943082</v>
      </c>
      <c r="I564" s="86">
        <v>51.192387100728311</v>
      </c>
      <c r="J564" s="86">
        <v>42.011926821046607</v>
      </c>
      <c r="K564" s="86"/>
      <c r="L564" s="117">
        <v>87.36</v>
      </c>
      <c r="M564" s="117">
        <v>180.5643139217749</v>
      </c>
      <c r="N564" s="87">
        <v>5526550</v>
      </c>
      <c r="O564" s="87">
        <v>301864000</v>
      </c>
      <c r="P564" s="87">
        <v>81201416.000000015</v>
      </c>
      <c r="Q564" s="87">
        <v>220662584</v>
      </c>
      <c r="R564" s="87">
        <f t="shared" si="16"/>
        <v>5526548.9563650535</v>
      </c>
      <c r="S564" s="87">
        <v>301864000</v>
      </c>
      <c r="T564" s="87">
        <f t="shared" si="17"/>
        <v>11422819.604637787</v>
      </c>
      <c r="U564" s="158"/>
      <c r="V564" s="115" t="s">
        <v>1257</v>
      </c>
      <c r="W564" s="115" t="s">
        <v>1257</v>
      </c>
      <c r="X564" s="115" t="s">
        <v>772</v>
      </c>
    </row>
    <row r="565" spans="1:24">
      <c r="A565" s="157"/>
      <c r="B565" s="85">
        <v>31</v>
      </c>
      <c r="C565" s="82">
        <v>1</v>
      </c>
      <c r="D565" s="157">
        <v>12</v>
      </c>
      <c r="E565" s="157"/>
      <c r="F565" s="155" t="s">
        <v>3621</v>
      </c>
      <c r="G565" s="83" t="s">
        <v>3378</v>
      </c>
      <c r="H565" s="86">
        <v>30.525733484943082</v>
      </c>
      <c r="I565" s="86">
        <v>51.192387100728311</v>
      </c>
      <c r="J565" s="86">
        <v>42.011926821046607</v>
      </c>
      <c r="K565" s="86"/>
      <c r="L565" s="117">
        <v>87.36</v>
      </c>
      <c r="M565" s="117">
        <v>180.5643139217749</v>
      </c>
      <c r="N565" s="87">
        <v>5526550</v>
      </c>
      <c r="O565" s="87">
        <v>301864000</v>
      </c>
      <c r="P565" s="87">
        <v>81201416.000000015</v>
      </c>
      <c r="Q565" s="87">
        <v>220662584</v>
      </c>
      <c r="R565" s="87">
        <f t="shared" si="16"/>
        <v>5526548.9563650535</v>
      </c>
      <c r="S565" s="87">
        <v>301864000</v>
      </c>
      <c r="T565" s="87">
        <f t="shared" si="17"/>
        <v>11422819.604637787</v>
      </c>
      <c r="U565" s="158"/>
      <c r="V565" s="115" t="s">
        <v>1257</v>
      </c>
      <c r="W565" s="115" t="s">
        <v>1257</v>
      </c>
      <c r="X565" s="115" t="s">
        <v>772</v>
      </c>
    </row>
    <row r="566" spans="1:24">
      <c r="A566" s="157"/>
      <c r="B566" s="85">
        <v>31</v>
      </c>
      <c r="C566" s="82">
        <v>1</v>
      </c>
      <c r="D566" s="157">
        <v>12</v>
      </c>
      <c r="E566" s="157"/>
      <c r="F566" s="155" t="s">
        <v>3622</v>
      </c>
      <c r="G566" s="83" t="s">
        <v>3378</v>
      </c>
      <c r="H566" s="86">
        <v>35.316344818260042</v>
      </c>
      <c r="I566" s="86">
        <v>59.226357191742331</v>
      </c>
      <c r="J566" s="86">
        <v>48.605144732179255</v>
      </c>
      <c r="K566" s="86"/>
      <c r="L566" s="117">
        <v>101.07</v>
      </c>
      <c r="M566" s="117">
        <v>208.90150192392159</v>
      </c>
      <c r="N566" s="87">
        <v>5526550</v>
      </c>
      <c r="O566" s="87">
        <v>349237000</v>
      </c>
      <c r="P566" s="87">
        <v>93944753.000000015</v>
      </c>
      <c r="Q566" s="87">
        <v>255292247</v>
      </c>
      <c r="R566" s="87">
        <f t="shared" si="16"/>
        <v>5526539.870255664</v>
      </c>
      <c r="S566" s="87">
        <v>349237000</v>
      </c>
      <c r="T566" s="87">
        <f t="shared" si="17"/>
        <v>11422800.824565578</v>
      </c>
      <c r="U566" s="158"/>
      <c r="V566" s="115" t="s">
        <v>1257</v>
      </c>
      <c r="W566" s="115" t="s">
        <v>1257</v>
      </c>
      <c r="X566" s="115" t="s">
        <v>772</v>
      </c>
    </row>
    <row r="567" spans="1:24">
      <c r="A567" s="157"/>
      <c r="B567" s="85">
        <v>31</v>
      </c>
      <c r="C567" s="82">
        <v>1</v>
      </c>
      <c r="D567" s="157">
        <v>12</v>
      </c>
      <c r="E567" s="157"/>
      <c r="F567" s="155" t="s">
        <v>3623</v>
      </c>
      <c r="G567" s="83" t="s">
        <v>3378</v>
      </c>
      <c r="H567" s="86">
        <v>31.343387060432629</v>
      </c>
      <c r="I567" s="86">
        <v>52.563611755212115</v>
      </c>
      <c r="J567" s="86">
        <v>43.137246289467512</v>
      </c>
      <c r="K567" s="86"/>
      <c r="L567" s="117">
        <v>89.7</v>
      </c>
      <c r="M567" s="117">
        <v>185.40085804467964</v>
      </c>
      <c r="N567" s="87">
        <v>5526550</v>
      </c>
      <c r="O567" s="87">
        <v>309949000</v>
      </c>
      <c r="P567" s="87">
        <v>83376281</v>
      </c>
      <c r="Q567" s="87">
        <v>226572718.99999997</v>
      </c>
      <c r="R567" s="87">
        <f t="shared" si="16"/>
        <v>5526537.493917672</v>
      </c>
      <c r="S567" s="87">
        <v>309949000</v>
      </c>
      <c r="T567" s="87">
        <f t="shared" si="17"/>
        <v>11422795.912914488</v>
      </c>
      <c r="U567" s="158"/>
      <c r="V567" s="115" t="s">
        <v>1257</v>
      </c>
      <c r="W567" s="115" t="s">
        <v>1257</v>
      </c>
      <c r="X567" s="115" t="s">
        <v>772</v>
      </c>
    </row>
    <row r="568" spans="1:24">
      <c r="A568" s="157"/>
      <c r="B568" s="85">
        <v>31</v>
      </c>
      <c r="C568" s="82">
        <v>1</v>
      </c>
      <c r="D568" s="157">
        <v>12</v>
      </c>
      <c r="E568" s="157"/>
      <c r="F568" s="155" t="s">
        <v>3624</v>
      </c>
      <c r="G568" s="83" t="s">
        <v>3378</v>
      </c>
      <c r="H568" s="86">
        <v>32.070190238645559</v>
      </c>
      <c r="I568" s="86">
        <v>53.782478114753268</v>
      </c>
      <c r="J568" s="86">
        <v>44.137530261397195</v>
      </c>
      <c r="K568" s="86"/>
      <c r="L568" s="117">
        <v>91.78</v>
      </c>
      <c r="M568" s="117">
        <v>189.70000837615046</v>
      </c>
      <c r="N568" s="87">
        <v>5526550</v>
      </c>
      <c r="O568" s="87">
        <v>317136000</v>
      </c>
      <c r="P568" s="87">
        <v>85309584</v>
      </c>
      <c r="Q568" s="87">
        <v>231826416</v>
      </c>
      <c r="R568" s="87">
        <f t="shared" si="16"/>
        <v>5526533.6045508869</v>
      </c>
      <c r="S568" s="87">
        <v>317136000</v>
      </c>
      <c r="T568" s="87">
        <f t="shared" si="17"/>
        <v>11422787.873985402</v>
      </c>
      <c r="U568" s="158"/>
      <c r="V568" s="115" t="s">
        <v>1257</v>
      </c>
      <c r="W568" s="115" t="s">
        <v>1257</v>
      </c>
      <c r="X568" s="115" t="s">
        <v>772</v>
      </c>
    </row>
    <row r="569" spans="1:24">
      <c r="A569" s="157"/>
      <c r="B569" s="85">
        <v>31</v>
      </c>
      <c r="C569" s="82">
        <v>1</v>
      </c>
      <c r="D569" s="157">
        <v>-2</v>
      </c>
      <c r="E569" s="157"/>
      <c r="F569" s="155" t="s">
        <v>3703</v>
      </c>
      <c r="G569" s="83" t="s">
        <v>3378</v>
      </c>
      <c r="H569" s="86">
        <v>19.270766960789956</v>
      </c>
      <c r="I569" s="86">
        <v>32.317538331103094</v>
      </c>
      <c r="J569" s="86">
        <v>26.521952428808614</v>
      </c>
      <c r="K569" s="86"/>
      <c r="L569" s="117">
        <v>55.15</v>
      </c>
      <c r="M569" s="117">
        <v>113.98949075991172</v>
      </c>
      <c r="N569" s="87">
        <v>2581550</v>
      </c>
      <c r="O569" s="87">
        <v>89016000</v>
      </c>
      <c r="P569" s="87">
        <v>23945304</v>
      </c>
      <c r="Q569" s="87">
        <v>65070696</v>
      </c>
      <c r="R569" s="87">
        <f t="shared" si="16"/>
        <v>2581534.1978747626</v>
      </c>
      <c r="S569" s="87">
        <v>89016000</v>
      </c>
      <c r="T569" s="87">
        <f t="shared" si="17"/>
        <v>5335770.9627387365</v>
      </c>
      <c r="U569" s="158"/>
      <c r="V569" s="115" t="s">
        <v>1257</v>
      </c>
      <c r="W569" s="115" t="s">
        <v>1257</v>
      </c>
      <c r="X569" s="115" t="s">
        <v>772</v>
      </c>
    </row>
    <row r="570" spans="1:24">
      <c r="A570" s="157"/>
      <c r="B570" s="85">
        <v>31</v>
      </c>
      <c r="C570" s="82">
        <v>1</v>
      </c>
      <c r="D570" s="157">
        <v>-2</v>
      </c>
      <c r="E570" s="157"/>
      <c r="F570" s="155" t="s">
        <v>3704</v>
      </c>
      <c r="G570" s="83" t="s">
        <v>3378</v>
      </c>
      <c r="H570" s="86">
        <v>14.675833406222635</v>
      </c>
      <c r="I570" s="86">
        <v>24.611724567657841</v>
      </c>
      <c r="J570" s="86">
        <v>20.198041740887792</v>
      </c>
      <c r="K570" s="86"/>
      <c r="L570" s="117">
        <v>42</v>
      </c>
      <c r="M570" s="117">
        <v>86.809766308545633</v>
      </c>
      <c r="N570" s="87">
        <v>2581550</v>
      </c>
      <c r="O570" s="87">
        <v>67791000</v>
      </c>
      <c r="P570" s="87">
        <v>18235779.000000004</v>
      </c>
      <c r="Q570" s="87">
        <v>49555221</v>
      </c>
      <c r="R570" s="87">
        <f t="shared" si="16"/>
        <v>2581535.3371914574</v>
      </c>
      <c r="S570" s="87">
        <v>67791000</v>
      </c>
      <c r="T570" s="87">
        <f t="shared" si="17"/>
        <v>5335773.3175914995</v>
      </c>
      <c r="U570" s="158"/>
      <c r="V570" s="115" t="s">
        <v>1257</v>
      </c>
      <c r="W570" s="115" t="s">
        <v>1257</v>
      </c>
      <c r="X570" s="115" t="s">
        <v>772</v>
      </c>
    </row>
    <row r="571" spans="1:24">
      <c r="A571" s="157"/>
      <c r="B571" s="85">
        <v>31</v>
      </c>
      <c r="C571" s="82">
        <v>1</v>
      </c>
      <c r="D571" s="157">
        <v>-2</v>
      </c>
      <c r="E571" s="157"/>
      <c r="F571" s="155" t="s">
        <v>3705</v>
      </c>
      <c r="G571" s="83" t="s">
        <v>3378</v>
      </c>
      <c r="H571" s="86">
        <v>12.463975657141939</v>
      </c>
      <c r="I571" s="86">
        <v>20.902386079246558</v>
      </c>
      <c r="J571" s="86">
        <v>17.153908307082563</v>
      </c>
      <c r="K571" s="86"/>
      <c r="L571" s="117">
        <v>35.67</v>
      </c>
      <c r="M571" s="117">
        <v>73.72629438632913</v>
      </c>
      <c r="N571" s="87">
        <v>2581550</v>
      </c>
      <c r="O571" s="87">
        <v>57574000</v>
      </c>
      <c r="P571" s="87">
        <v>15487406</v>
      </c>
      <c r="Q571" s="87">
        <v>42086594</v>
      </c>
      <c r="R571" s="87">
        <f t="shared" si="16"/>
        <v>2581538.571977444</v>
      </c>
      <c r="S571" s="87">
        <v>57574000</v>
      </c>
      <c r="T571" s="87">
        <f t="shared" si="17"/>
        <v>5335780.0035680607</v>
      </c>
      <c r="U571" s="158"/>
      <c r="V571" s="115" t="s">
        <v>1257</v>
      </c>
      <c r="W571" s="115" t="s">
        <v>1257</v>
      </c>
      <c r="X571" s="115" t="s">
        <v>772</v>
      </c>
    </row>
    <row r="572" spans="1:24">
      <c r="A572" s="157"/>
      <c r="B572" s="85">
        <v>31</v>
      </c>
      <c r="C572" s="82">
        <v>1</v>
      </c>
      <c r="D572" s="157">
        <v>-2</v>
      </c>
      <c r="E572" s="157"/>
      <c r="F572" s="155" t="s">
        <v>3706</v>
      </c>
      <c r="G572" s="83" t="s">
        <v>3378</v>
      </c>
      <c r="H572" s="86">
        <v>30.19028586422942</v>
      </c>
      <c r="I572" s="86">
        <v>50.629833396324713</v>
      </c>
      <c r="J572" s="86">
        <v>41.550257295540604</v>
      </c>
      <c r="K572" s="86"/>
      <c r="L572" s="117">
        <v>86.4</v>
      </c>
      <c r="M572" s="117">
        <v>178.58009069186534</v>
      </c>
      <c r="N572" s="87">
        <v>2581550</v>
      </c>
      <c r="O572" s="87">
        <v>139456000</v>
      </c>
      <c r="P572" s="87">
        <v>37513664.000000007</v>
      </c>
      <c r="Q572" s="87">
        <v>101942336</v>
      </c>
      <c r="R572" s="87">
        <f t="shared" si="16"/>
        <v>2581539.5683911694</v>
      </c>
      <c r="S572" s="87">
        <v>139456000</v>
      </c>
      <c r="T572" s="87">
        <f t="shared" si="17"/>
        <v>5335782.0630547907</v>
      </c>
      <c r="U572" s="158"/>
      <c r="V572" s="115" t="s">
        <v>1257</v>
      </c>
      <c r="W572" s="115" t="s">
        <v>1257</v>
      </c>
      <c r="X572" s="115" t="s">
        <v>772</v>
      </c>
    </row>
    <row r="573" spans="1:24">
      <c r="A573" s="157"/>
      <c r="B573" s="85">
        <v>31</v>
      </c>
      <c r="C573" s="82">
        <v>1</v>
      </c>
      <c r="D573" s="157">
        <v>-2</v>
      </c>
      <c r="E573" s="157"/>
      <c r="F573" s="155" t="s">
        <v>3707</v>
      </c>
      <c r="G573" s="83" t="s">
        <v>3378</v>
      </c>
      <c r="H573" s="86">
        <v>19.137985610924137</v>
      </c>
      <c r="I573" s="86">
        <v>32.094860823110004</v>
      </c>
      <c r="J573" s="86">
        <v>26.339208241629155</v>
      </c>
      <c r="K573" s="86"/>
      <c r="L573" s="117">
        <v>54.77</v>
      </c>
      <c r="M573" s="117">
        <v>113.20406906473917</v>
      </c>
      <c r="N573" s="87">
        <v>2581550</v>
      </c>
      <c r="O573" s="87">
        <v>88403000</v>
      </c>
      <c r="P573" s="87">
        <v>23780407.000000004</v>
      </c>
      <c r="Q573" s="87">
        <v>64622593</v>
      </c>
      <c r="R573" s="87">
        <f t="shared" si="16"/>
        <v>2581544.3272354682</v>
      </c>
      <c r="S573" s="87">
        <v>88403000</v>
      </c>
      <c r="T573" s="87">
        <f t="shared" si="17"/>
        <v>5335791.8991062557</v>
      </c>
      <c r="U573" s="158"/>
      <c r="V573" s="115" t="s">
        <v>1257</v>
      </c>
      <c r="W573" s="115" t="s">
        <v>1257</v>
      </c>
      <c r="X573" s="115" t="s">
        <v>772</v>
      </c>
    </row>
    <row r="574" spans="1:24">
      <c r="A574" s="157"/>
      <c r="B574" s="85">
        <v>31</v>
      </c>
      <c r="C574" s="82">
        <v>1</v>
      </c>
      <c r="D574" s="157">
        <v>-3</v>
      </c>
      <c r="E574" s="157"/>
      <c r="F574" s="155" t="s">
        <v>3708</v>
      </c>
      <c r="G574" s="83" t="s">
        <v>3378</v>
      </c>
      <c r="H574" s="86">
        <v>14.427741936736489</v>
      </c>
      <c r="I574" s="86">
        <v>24.195669223776008</v>
      </c>
      <c r="J574" s="86">
        <v>19.85659865431564</v>
      </c>
      <c r="K574" s="86"/>
      <c r="L574" s="117">
        <v>41.29</v>
      </c>
      <c r="M574" s="117">
        <v>85.342267878091647</v>
      </c>
      <c r="N574" s="87">
        <v>1781550.0000000002</v>
      </c>
      <c r="O574" s="87">
        <v>45992000</v>
      </c>
      <c r="P574" s="87">
        <v>12371848</v>
      </c>
      <c r="Q574" s="87">
        <v>33620152</v>
      </c>
      <c r="R574" s="87">
        <f t="shared" si="16"/>
        <v>1781528.3469929672</v>
      </c>
      <c r="S574" s="87">
        <v>45992000</v>
      </c>
      <c r="T574" s="87">
        <f t="shared" si="17"/>
        <v>3682239.511297835</v>
      </c>
      <c r="U574" s="158"/>
      <c r="V574" s="115" t="s">
        <v>1257</v>
      </c>
      <c r="W574" s="115" t="s">
        <v>1257</v>
      </c>
      <c r="X574" s="115" t="s">
        <v>772</v>
      </c>
    </row>
    <row r="575" spans="1:24">
      <c r="A575" s="157"/>
      <c r="B575" s="85">
        <v>31</v>
      </c>
      <c r="C575" s="82">
        <v>1</v>
      </c>
      <c r="D575" s="157">
        <v>-3</v>
      </c>
      <c r="E575" s="157"/>
      <c r="F575" s="155" t="s">
        <v>3709</v>
      </c>
      <c r="G575" s="83" t="s">
        <v>3378</v>
      </c>
      <c r="H575" s="86">
        <v>17.282540958851705</v>
      </c>
      <c r="I575" s="86">
        <v>28.983235645627548</v>
      </c>
      <c r="J575" s="86">
        <v>23.785598678674056</v>
      </c>
      <c r="K575" s="86"/>
      <c r="L575" s="117">
        <v>49.46</v>
      </c>
      <c r="M575" s="117">
        <v>102.2288343243016</v>
      </c>
      <c r="N575" s="87">
        <v>1781550.0000000002</v>
      </c>
      <c r="O575" s="87">
        <v>55093000</v>
      </c>
      <c r="P575" s="87">
        <v>14820017.000000002</v>
      </c>
      <c r="Q575" s="87">
        <v>40272983</v>
      </c>
      <c r="R575" s="87">
        <f t="shared" si="16"/>
        <v>1781548.4353167105</v>
      </c>
      <c r="S575" s="87">
        <v>55093000</v>
      </c>
      <c r="T575" s="87">
        <f t="shared" si="17"/>
        <v>3682281.0318380659</v>
      </c>
      <c r="U575" s="158"/>
      <c r="V575" s="115" t="s">
        <v>1257</v>
      </c>
      <c r="W575" s="115" t="s">
        <v>1257</v>
      </c>
      <c r="X575" s="115" t="s">
        <v>772</v>
      </c>
    </row>
    <row r="576" spans="1:24">
      <c r="A576" s="157"/>
      <c r="B576" s="85">
        <v>31</v>
      </c>
      <c r="C576" s="82">
        <v>1</v>
      </c>
      <c r="D576" s="157">
        <v>-3</v>
      </c>
      <c r="E576" s="157"/>
      <c r="F576" s="155" t="s">
        <v>3710</v>
      </c>
      <c r="G576" s="83" t="s">
        <v>3378</v>
      </c>
      <c r="H576" s="86">
        <v>19.270766960789956</v>
      </c>
      <c r="I576" s="86">
        <v>32.317538331103094</v>
      </c>
      <c r="J576" s="86">
        <v>26.521952428808614</v>
      </c>
      <c r="K576" s="86"/>
      <c r="L576" s="117">
        <v>55.15</v>
      </c>
      <c r="M576" s="117">
        <v>113.98949075991172</v>
      </c>
      <c r="N576" s="87">
        <v>1781550.0000000002</v>
      </c>
      <c r="O576" s="87">
        <v>61431000</v>
      </c>
      <c r="P576" s="87">
        <v>16524939.000000002</v>
      </c>
      <c r="Q576" s="87">
        <v>44906061</v>
      </c>
      <c r="R576" s="87">
        <f t="shared" si="16"/>
        <v>1781547.4443880261</v>
      </c>
      <c r="S576" s="87">
        <v>61431000</v>
      </c>
      <c r="T576" s="87">
        <f t="shared" si="17"/>
        <v>3682278.9836883633</v>
      </c>
      <c r="U576" s="158"/>
      <c r="V576" s="115" t="s">
        <v>1257</v>
      </c>
      <c r="W576" s="115" t="s">
        <v>1257</v>
      </c>
      <c r="X576" s="115" t="s">
        <v>772</v>
      </c>
    </row>
    <row r="577" spans="1:24">
      <c r="A577" s="157"/>
      <c r="B577" s="85">
        <v>31</v>
      </c>
      <c r="C577" s="82">
        <v>1</v>
      </c>
      <c r="D577" s="157">
        <v>-3</v>
      </c>
      <c r="E577" s="157"/>
      <c r="F577" s="155" t="s">
        <v>3711</v>
      </c>
      <c r="G577" s="83" t="s">
        <v>3378</v>
      </c>
      <c r="H577" s="86">
        <v>14.675833406222635</v>
      </c>
      <c r="I577" s="86">
        <v>24.611724567657841</v>
      </c>
      <c r="J577" s="86">
        <v>20.198041740887792</v>
      </c>
      <c r="K577" s="86"/>
      <c r="L577" s="117">
        <v>42</v>
      </c>
      <c r="M577" s="117">
        <v>86.809766308545633</v>
      </c>
      <c r="N577" s="87">
        <v>1781550.0000000002</v>
      </c>
      <c r="O577" s="87">
        <v>46783000</v>
      </c>
      <c r="P577" s="87">
        <v>12584627</v>
      </c>
      <c r="Q577" s="87">
        <v>34198373</v>
      </c>
      <c r="R577" s="87">
        <f t="shared" si="16"/>
        <v>1781533.9452114287</v>
      </c>
      <c r="S577" s="87">
        <v>46783000</v>
      </c>
      <c r="T577" s="87">
        <f t="shared" si="17"/>
        <v>3682251.0822510822</v>
      </c>
      <c r="U577" s="158"/>
      <c r="V577" s="115" t="s">
        <v>1257</v>
      </c>
      <c r="W577" s="115" t="s">
        <v>1257</v>
      </c>
      <c r="X577" s="115" t="s">
        <v>772</v>
      </c>
    </row>
    <row r="578" spans="1:24">
      <c r="A578" s="157"/>
      <c r="B578" s="85">
        <v>31</v>
      </c>
      <c r="C578" s="82">
        <v>1</v>
      </c>
      <c r="D578" s="157">
        <v>-3</v>
      </c>
      <c r="E578" s="157"/>
      <c r="F578" s="155" t="s">
        <v>3712</v>
      </c>
      <c r="G578" s="83" t="s">
        <v>3378</v>
      </c>
      <c r="H578" s="86">
        <v>12.463975657141939</v>
      </c>
      <c r="I578" s="86">
        <v>20.902386079246558</v>
      </c>
      <c r="J578" s="86">
        <v>17.153908307082563</v>
      </c>
      <c r="K578" s="86"/>
      <c r="L578" s="117">
        <v>35.67</v>
      </c>
      <c r="M578" s="117">
        <v>73.72629438632913</v>
      </c>
      <c r="N578" s="87">
        <v>1781550.0000000002</v>
      </c>
      <c r="O578" s="87">
        <v>39732000</v>
      </c>
      <c r="P578" s="87">
        <v>10687908.000000002</v>
      </c>
      <c r="Q578" s="87">
        <v>29044092</v>
      </c>
      <c r="R578" s="87">
        <f t="shared" si="16"/>
        <v>1781527.9560532151</v>
      </c>
      <c r="S578" s="87">
        <v>39732000</v>
      </c>
      <c r="T578" s="87">
        <f t="shared" si="17"/>
        <v>3682238.7032647757</v>
      </c>
      <c r="U578" s="158"/>
      <c r="V578" s="115" t="s">
        <v>1257</v>
      </c>
      <c r="W578" s="115" t="s">
        <v>1257</v>
      </c>
      <c r="X578" s="115" t="s">
        <v>772</v>
      </c>
    </row>
    <row r="579" spans="1:24">
      <c r="A579" s="157"/>
      <c r="B579" s="85">
        <v>31</v>
      </c>
      <c r="C579" s="82">
        <v>1</v>
      </c>
      <c r="D579" s="157">
        <v>-3</v>
      </c>
      <c r="E579" s="157"/>
      <c r="F579" s="155" t="s">
        <v>3713</v>
      </c>
      <c r="G579" s="83" t="s">
        <v>3378</v>
      </c>
      <c r="H579" s="86">
        <v>30.19028586422942</v>
      </c>
      <c r="I579" s="86">
        <v>50.629833396324713</v>
      </c>
      <c r="J579" s="86">
        <v>41.550257295540604</v>
      </c>
      <c r="K579" s="86"/>
      <c r="L579" s="117">
        <v>86.4</v>
      </c>
      <c r="M579" s="117">
        <v>178.58009069186534</v>
      </c>
      <c r="N579" s="87">
        <v>1781550.0000000002</v>
      </c>
      <c r="O579" s="87">
        <v>96240000</v>
      </c>
      <c r="P579" s="87">
        <v>25888560</v>
      </c>
      <c r="Q579" s="87">
        <v>70351440</v>
      </c>
      <c r="R579" s="87">
        <f t="shared" ref="R579:R642" si="18">S579/(M579*0.3025)</f>
        <v>1781546.6388105648</v>
      </c>
      <c r="S579" s="87">
        <v>96240000</v>
      </c>
      <c r="T579" s="87">
        <f t="shared" ref="T579:T642" si="19">S579/(L579*0.3025)</f>
        <v>3682277.3186409553</v>
      </c>
      <c r="U579" s="158"/>
      <c r="V579" s="115" t="s">
        <v>1257</v>
      </c>
      <c r="W579" s="115" t="s">
        <v>1257</v>
      </c>
      <c r="X579" s="115" t="s">
        <v>772</v>
      </c>
    </row>
    <row r="580" spans="1:24">
      <c r="A580" s="157"/>
      <c r="B580" s="85">
        <v>31</v>
      </c>
      <c r="C580" s="82">
        <v>1</v>
      </c>
      <c r="D580" s="157">
        <v>-3</v>
      </c>
      <c r="E580" s="157"/>
      <c r="F580" s="155" t="s">
        <v>3714</v>
      </c>
      <c r="G580" s="83" t="s">
        <v>3378</v>
      </c>
      <c r="H580" s="86">
        <v>23.481333449956214</v>
      </c>
      <c r="I580" s="86">
        <v>39.378759308252548</v>
      </c>
      <c r="J580" s="86">
        <v>32.316866785420466</v>
      </c>
      <c r="K580" s="86"/>
      <c r="L580" s="117">
        <v>67.2</v>
      </c>
      <c r="M580" s="117">
        <v>138.895626093673</v>
      </c>
      <c r="N580" s="87">
        <v>1781550.0000000002</v>
      </c>
      <c r="O580" s="87">
        <v>74853000</v>
      </c>
      <c r="P580" s="87">
        <v>20135457.000000004</v>
      </c>
      <c r="Q580" s="87">
        <v>54717543</v>
      </c>
      <c r="R580" s="87">
        <f t="shared" si="18"/>
        <v>1781538.7053111051</v>
      </c>
      <c r="S580" s="87">
        <v>74853000</v>
      </c>
      <c r="T580" s="87">
        <f t="shared" si="19"/>
        <v>3682260.9208972845</v>
      </c>
      <c r="U580" s="158"/>
      <c r="V580" s="115" t="s">
        <v>1257</v>
      </c>
      <c r="W580" s="115" t="s">
        <v>1257</v>
      </c>
      <c r="X580" s="115" t="s">
        <v>772</v>
      </c>
    </row>
    <row r="581" spans="1:24">
      <c r="A581" s="157"/>
      <c r="B581" s="85">
        <v>31</v>
      </c>
      <c r="C581" s="157">
        <v>6</v>
      </c>
      <c r="D581" s="157">
        <v>13</v>
      </c>
      <c r="E581" s="157"/>
      <c r="F581" s="159" t="s">
        <v>2569</v>
      </c>
      <c r="G581" s="83" t="s">
        <v>3378</v>
      </c>
      <c r="H581" s="85">
        <v>12.939193119819622</v>
      </c>
      <c r="I581" s="85">
        <v>21.699374060951246</v>
      </c>
      <c r="J581" s="85">
        <v>17.808007168907082</v>
      </c>
      <c r="K581" s="85"/>
      <c r="L581" s="157">
        <v>37.03</v>
      </c>
      <c r="M581" s="157">
        <v>76.537381229858326</v>
      </c>
      <c r="N581" s="158">
        <v>7500000</v>
      </c>
      <c r="O581" s="158">
        <v>173644000</v>
      </c>
      <c r="P581" s="158">
        <v>46710236.000000007</v>
      </c>
      <c r="Q581" s="158">
        <v>126933764</v>
      </c>
      <c r="R581" s="87">
        <f t="shared" si="18"/>
        <v>7499992.0671727723</v>
      </c>
      <c r="S581" s="158">
        <v>173644000</v>
      </c>
      <c r="T581" s="87">
        <f t="shared" si="19"/>
        <v>15501748.638026349</v>
      </c>
      <c r="U581" s="158"/>
      <c r="V581" s="115" t="s">
        <v>1257</v>
      </c>
      <c r="W581" s="115" t="s">
        <v>1257</v>
      </c>
      <c r="X581" s="115" t="s">
        <v>772</v>
      </c>
    </row>
    <row r="582" spans="1:24">
      <c r="A582" s="157"/>
      <c r="B582" s="85">
        <v>31</v>
      </c>
      <c r="C582" s="157">
        <v>6</v>
      </c>
      <c r="D582" s="157">
        <v>13</v>
      </c>
      <c r="E582" s="157"/>
      <c r="F582" s="159" t="s">
        <v>1613</v>
      </c>
      <c r="G582" s="83" t="s">
        <v>3378</v>
      </c>
      <c r="H582" s="85">
        <v>11.932850257678641</v>
      </c>
      <c r="I582" s="85">
        <v>20.011710077814882</v>
      </c>
      <c r="J582" s="85">
        <v>16.422993378832754</v>
      </c>
      <c r="K582" s="85"/>
      <c r="L582" s="157">
        <v>34.15</v>
      </c>
      <c r="M582" s="157">
        <v>70.584703456647645</v>
      </c>
      <c r="N582" s="158">
        <v>7500000</v>
      </c>
      <c r="O582" s="158">
        <v>160139000</v>
      </c>
      <c r="P582" s="158">
        <v>43077391</v>
      </c>
      <c r="Q582" s="158">
        <v>117061609</v>
      </c>
      <c r="R582" s="87">
        <f t="shared" si="18"/>
        <v>7499997.8471551519</v>
      </c>
      <c r="S582" s="158">
        <v>160139000</v>
      </c>
      <c r="T582" s="87">
        <f t="shared" si="19"/>
        <v>15501760.584683519</v>
      </c>
      <c r="U582" s="158"/>
      <c r="V582" s="115" t="s">
        <v>1257</v>
      </c>
      <c r="W582" s="115" t="s">
        <v>1257</v>
      </c>
      <c r="X582" s="115" t="s">
        <v>772</v>
      </c>
    </row>
    <row r="583" spans="1:24">
      <c r="A583" s="157"/>
      <c r="B583" s="85">
        <v>31</v>
      </c>
      <c r="C583" s="157">
        <v>6</v>
      </c>
      <c r="D583" s="157">
        <v>13</v>
      </c>
      <c r="E583" s="157"/>
      <c r="F583" s="159" t="s">
        <v>1614</v>
      </c>
      <c r="G583" s="83" t="s">
        <v>3378</v>
      </c>
      <c r="H583" s="85">
        <v>13.044020501292641</v>
      </c>
      <c r="I583" s="85">
        <v>21.875172392527951</v>
      </c>
      <c r="J583" s="85">
        <v>17.952279438706491</v>
      </c>
      <c r="K583" s="85"/>
      <c r="L583" s="157">
        <v>37.33</v>
      </c>
      <c r="M583" s="157">
        <v>77.15745183123444</v>
      </c>
      <c r="N583" s="158">
        <v>7500000</v>
      </c>
      <c r="O583" s="158">
        <v>175050000</v>
      </c>
      <c r="P583" s="158">
        <v>47088450.000000007</v>
      </c>
      <c r="Q583" s="158">
        <v>127961550</v>
      </c>
      <c r="R583" s="87">
        <f t="shared" si="18"/>
        <v>7499958.4902848788</v>
      </c>
      <c r="S583" s="158">
        <v>175050000</v>
      </c>
      <c r="T583" s="87">
        <f t="shared" si="19"/>
        <v>15501679.237889452</v>
      </c>
      <c r="U583" s="158"/>
      <c r="V583" s="115" t="s">
        <v>1257</v>
      </c>
      <c r="W583" s="115" t="s">
        <v>1257</v>
      </c>
      <c r="X583" s="115" t="s">
        <v>772</v>
      </c>
    </row>
    <row r="584" spans="1:24">
      <c r="A584" s="157"/>
      <c r="B584" s="85">
        <v>31</v>
      </c>
      <c r="C584" s="157">
        <v>6</v>
      </c>
      <c r="D584" s="157">
        <v>13</v>
      </c>
      <c r="E584" s="157"/>
      <c r="F584" s="159" t="s">
        <v>1615</v>
      </c>
      <c r="G584" s="83" t="s">
        <v>3378</v>
      </c>
      <c r="H584" s="85">
        <v>11.932850257678641</v>
      </c>
      <c r="I584" s="85">
        <v>20.011710077814882</v>
      </c>
      <c r="J584" s="85">
        <v>16.422993378832754</v>
      </c>
      <c r="K584" s="85"/>
      <c r="L584" s="157">
        <v>34.15</v>
      </c>
      <c r="M584" s="157">
        <v>70.584703456647645</v>
      </c>
      <c r="N584" s="158">
        <v>7500000</v>
      </c>
      <c r="O584" s="158">
        <v>160139000</v>
      </c>
      <c r="P584" s="158">
        <v>43077391</v>
      </c>
      <c r="Q584" s="158">
        <v>117061609</v>
      </c>
      <c r="R584" s="87">
        <f t="shared" si="18"/>
        <v>7499997.8471551519</v>
      </c>
      <c r="S584" s="158">
        <v>160139000</v>
      </c>
      <c r="T584" s="87">
        <f t="shared" si="19"/>
        <v>15501760.584683519</v>
      </c>
      <c r="U584" s="158"/>
      <c r="V584" s="115" t="s">
        <v>1257</v>
      </c>
      <c r="W584" s="115" t="s">
        <v>1257</v>
      </c>
      <c r="X584" s="115" t="s">
        <v>772</v>
      </c>
    </row>
    <row r="585" spans="1:24">
      <c r="A585" s="157"/>
      <c r="B585" s="85">
        <v>31</v>
      </c>
      <c r="C585" s="157">
        <v>6</v>
      </c>
      <c r="D585" s="157">
        <v>13</v>
      </c>
      <c r="E585" s="157"/>
      <c r="F585" s="159" t="s">
        <v>1616</v>
      </c>
      <c r="G585" s="83" t="s">
        <v>3378</v>
      </c>
      <c r="H585" s="85">
        <v>13.414410582497307</v>
      </c>
      <c r="I585" s="85">
        <v>22.49632649743231</v>
      </c>
      <c r="J585" s="85">
        <v>18.462041458664409</v>
      </c>
      <c r="K585" s="85"/>
      <c r="L585" s="157">
        <v>38.39</v>
      </c>
      <c r="M585" s="157">
        <v>79.348367956096723</v>
      </c>
      <c r="N585" s="158">
        <v>7500000</v>
      </c>
      <c r="O585" s="158">
        <v>180021000</v>
      </c>
      <c r="P585" s="158">
        <v>48425649.000000007</v>
      </c>
      <c r="Q585" s="158">
        <v>131595351</v>
      </c>
      <c r="R585" s="87">
        <f t="shared" si="18"/>
        <v>7499974.5947002517</v>
      </c>
      <c r="S585" s="158">
        <v>180021000</v>
      </c>
      <c r="T585" s="87">
        <f t="shared" si="19"/>
        <v>15501712.524137871</v>
      </c>
      <c r="U585" s="158"/>
      <c r="V585" s="115" t="s">
        <v>1257</v>
      </c>
      <c r="W585" s="115" t="s">
        <v>1257</v>
      </c>
      <c r="X585" s="115" t="s">
        <v>772</v>
      </c>
    </row>
    <row r="586" spans="1:24">
      <c r="A586" s="157"/>
      <c r="B586" s="85">
        <v>31</v>
      </c>
      <c r="C586" s="157">
        <v>6</v>
      </c>
      <c r="D586" s="157">
        <v>13</v>
      </c>
      <c r="E586" s="157"/>
      <c r="F586" s="159" t="s">
        <v>1617</v>
      </c>
      <c r="G586" s="83" t="s">
        <v>3378</v>
      </c>
      <c r="H586" s="85">
        <v>13.414410582497307</v>
      </c>
      <c r="I586" s="85">
        <v>22.49632649743231</v>
      </c>
      <c r="J586" s="85">
        <v>18.462041458664409</v>
      </c>
      <c r="K586" s="85"/>
      <c r="L586" s="157">
        <v>38.39</v>
      </c>
      <c r="M586" s="157">
        <v>79.348367956096723</v>
      </c>
      <c r="N586" s="158">
        <v>7500000</v>
      </c>
      <c r="O586" s="158">
        <v>180021000</v>
      </c>
      <c r="P586" s="158">
        <v>48425649.000000007</v>
      </c>
      <c r="Q586" s="158">
        <v>131595351</v>
      </c>
      <c r="R586" s="87">
        <f t="shared" si="18"/>
        <v>7499974.5947002517</v>
      </c>
      <c r="S586" s="158">
        <v>180021000</v>
      </c>
      <c r="T586" s="87">
        <f t="shared" si="19"/>
        <v>15501712.524137871</v>
      </c>
      <c r="U586" s="158"/>
      <c r="V586" s="115" t="s">
        <v>1257</v>
      </c>
      <c r="W586" s="115" t="s">
        <v>1257</v>
      </c>
      <c r="X586" s="115" t="s">
        <v>772</v>
      </c>
    </row>
    <row r="587" spans="1:24">
      <c r="A587" s="157"/>
      <c r="B587" s="85">
        <v>31</v>
      </c>
      <c r="C587" s="157">
        <v>6</v>
      </c>
      <c r="D587" s="157">
        <v>13</v>
      </c>
      <c r="E587" s="157"/>
      <c r="F587" s="159" t="s">
        <v>1618</v>
      </c>
      <c r="G587" s="83" t="s">
        <v>3378</v>
      </c>
      <c r="H587" s="85">
        <v>11.932850257678641</v>
      </c>
      <c r="I587" s="85">
        <v>20.011710077814882</v>
      </c>
      <c r="J587" s="85">
        <v>16.422993378832754</v>
      </c>
      <c r="K587" s="85"/>
      <c r="L587" s="157">
        <v>34.15</v>
      </c>
      <c r="M587" s="157">
        <v>70.584703456647645</v>
      </c>
      <c r="N587" s="158">
        <v>7500000</v>
      </c>
      <c r="O587" s="158">
        <v>160139000</v>
      </c>
      <c r="P587" s="158">
        <v>43077391</v>
      </c>
      <c r="Q587" s="158">
        <v>117061609</v>
      </c>
      <c r="R587" s="87">
        <f t="shared" si="18"/>
        <v>7499997.8471551519</v>
      </c>
      <c r="S587" s="158">
        <v>160139000</v>
      </c>
      <c r="T587" s="87">
        <f t="shared" si="19"/>
        <v>15501760.584683519</v>
      </c>
      <c r="U587" s="158"/>
      <c r="V587" s="115" t="s">
        <v>1257</v>
      </c>
      <c r="W587" s="115" t="s">
        <v>1257</v>
      </c>
      <c r="X587" s="115" t="s">
        <v>772</v>
      </c>
    </row>
    <row r="588" spans="1:24">
      <c r="A588" s="157"/>
      <c r="B588" s="85">
        <v>31</v>
      </c>
      <c r="C588" s="157">
        <v>6</v>
      </c>
      <c r="D588" s="157">
        <v>13</v>
      </c>
      <c r="E588" s="157"/>
      <c r="F588" s="159" t="s">
        <v>1619</v>
      </c>
      <c r="G588" s="83" t="s">
        <v>3378</v>
      </c>
      <c r="H588" s="85">
        <v>13.044020501292641</v>
      </c>
      <c r="I588" s="85">
        <v>21.875172392527951</v>
      </c>
      <c r="J588" s="85">
        <v>17.952279438706491</v>
      </c>
      <c r="K588" s="85"/>
      <c r="L588" s="157">
        <v>37.33</v>
      </c>
      <c r="M588" s="157">
        <v>77.15745183123444</v>
      </c>
      <c r="N588" s="158">
        <v>7500000</v>
      </c>
      <c r="O588" s="158">
        <v>175050000</v>
      </c>
      <c r="P588" s="158">
        <v>47088450.000000007</v>
      </c>
      <c r="Q588" s="158">
        <v>127961550</v>
      </c>
      <c r="R588" s="87">
        <f t="shared" si="18"/>
        <v>7499958.4902848788</v>
      </c>
      <c r="S588" s="158">
        <v>175050000</v>
      </c>
      <c r="T588" s="87">
        <f t="shared" si="19"/>
        <v>15501679.237889452</v>
      </c>
      <c r="U588" s="158"/>
      <c r="V588" s="115" t="s">
        <v>1257</v>
      </c>
      <c r="W588" s="115" t="s">
        <v>1257</v>
      </c>
      <c r="X588" s="115" t="s">
        <v>772</v>
      </c>
    </row>
    <row r="589" spans="1:24">
      <c r="A589" s="157"/>
      <c r="B589" s="85">
        <v>31</v>
      </c>
      <c r="C589" s="157">
        <v>6</v>
      </c>
      <c r="D589" s="157">
        <v>13</v>
      </c>
      <c r="E589" s="157"/>
      <c r="F589" s="159" t="s">
        <v>1620</v>
      </c>
      <c r="G589" s="83" t="s">
        <v>3378</v>
      </c>
      <c r="H589" s="85">
        <v>11.932850257678641</v>
      </c>
      <c r="I589" s="85">
        <v>20.011710077814882</v>
      </c>
      <c r="J589" s="85">
        <v>16.422993378832754</v>
      </c>
      <c r="K589" s="85"/>
      <c r="L589" s="157">
        <v>34.15</v>
      </c>
      <c r="M589" s="157">
        <v>70.584703456647645</v>
      </c>
      <c r="N589" s="158">
        <v>7500000</v>
      </c>
      <c r="O589" s="158">
        <v>160139000</v>
      </c>
      <c r="P589" s="158">
        <v>43077391</v>
      </c>
      <c r="Q589" s="158">
        <v>117061609</v>
      </c>
      <c r="R589" s="87">
        <f t="shared" si="18"/>
        <v>7499997.8471551519</v>
      </c>
      <c r="S589" s="158">
        <v>160139000</v>
      </c>
      <c r="T589" s="87">
        <f t="shared" si="19"/>
        <v>15501760.584683519</v>
      </c>
      <c r="U589" s="158"/>
      <c r="V589" s="115" t="s">
        <v>1257</v>
      </c>
      <c r="W589" s="115" t="s">
        <v>1257</v>
      </c>
      <c r="X589" s="115" t="s">
        <v>772</v>
      </c>
    </row>
    <row r="590" spans="1:24">
      <c r="A590" s="157"/>
      <c r="B590" s="85">
        <v>31</v>
      </c>
      <c r="C590" s="157">
        <v>6</v>
      </c>
      <c r="D590" s="157">
        <v>13</v>
      </c>
      <c r="E590" s="157"/>
      <c r="F590" s="159" t="s">
        <v>1621</v>
      </c>
      <c r="G590" s="83" t="s">
        <v>3378</v>
      </c>
      <c r="H590" s="85">
        <v>11.932850257678641</v>
      </c>
      <c r="I590" s="85">
        <v>20.011710077814882</v>
      </c>
      <c r="J590" s="85">
        <v>16.422993378832754</v>
      </c>
      <c r="K590" s="85"/>
      <c r="L590" s="157">
        <v>34.15</v>
      </c>
      <c r="M590" s="157">
        <v>70.584703456647645</v>
      </c>
      <c r="N590" s="158">
        <v>7500000</v>
      </c>
      <c r="O590" s="158">
        <v>160139000</v>
      </c>
      <c r="P590" s="158">
        <v>43077391</v>
      </c>
      <c r="Q590" s="158">
        <v>117061609</v>
      </c>
      <c r="R590" s="87">
        <f t="shared" si="18"/>
        <v>7499997.8471551519</v>
      </c>
      <c r="S590" s="158">
        <v>160139000</v>
      </c>
      <c r="T590" s="87">
        <f t="shared" si="19"/>
        <v>15501760.584683519</v>
      </c>
      <c r="U590" s="158"/>
      <c r="V590" s="115" t="s">
        <v>1257</v>
      </c>
      <c r="W590" s="115" t="s">
        <v>1257</v>
      </c>
      <c r="X590" s="115" t="s">
        <v>772</v>
      </c>
    </row>
    <row r="591" spans="1:24">
      <c r="A591" s="157"/>
      <c r="B591" s="85">
        <v>31</v>
      </c>
      <c r="C591" s="157">
        <v>6</v>
      </c>
      <c r="D591" s="157">
        <v>13</v>
      </c>
      <c r="E591" s="157"/>
      <c r="F591" s="159" t="s">
        <v>1622</v>
      </c>
      <c r="G591" s="83" t="s">
        <v>3378</v>
      </c>
      <c r="H591" s="85">
        <v>11.932850257678641</v>
      </c>
      <c r="I591" s="85">
        <v>20.011710077814882</v>
      </c>
      <c r="J591" s="85">
        <v>16.422993378832754</v>
      </c>
      <c r="K591" s="85"/>
      <c r="L591" s="157">
        <v>34.15</v>
      </c>
      <c r="M591" s="157">
        <v>70.584703456647645</v>
      </c>
      <c r="N591" s="158">
        <v>7500000</v>
      </c>
      <c r="O591" s="158">
        <v>160139000</v>
      </c>
      <c r="P591" s="158">
        <v>43077391</v>
      </c>
      <c r="Q591" s="158">
        <v>117061609</v>
      </c>
      <c r="R591" s="87">
        <f t="shared" si="18"/>
        <v>7499997.8471551519</v>
      </c>
      <c r="S591" s="158">
        <v>160139000</v>
      </c>
      <c r="T591" s="87">
        <f t="shared" si="19"/>
        <v>15501760.584683519</v>
      </c>
      <c r="U591" s="158"/>
      <c r="V591" s="115" t="s">
        <v>1257</v>
      </c>
      <c r="W591" s="115" t="s">
        <v>1257</v>
      </c>
      <c r="X591" s="115" t="s">
        <v>772</v>
      </c>
    </row>
    <row r="592" spans="1:24">
      <c r="A592" s="157"/>
      <c r="B592" s="85">
        <v>31</v>
      </c>
      <c r="C592" s="157">
        <v>6</v>
      </c>
      <c r="D592" s="157">
        <v>13</v>
      </c>
      <c r="E592" s="157"/>
      <c r="F592" s="159" t="s">
        <v>3625</v>
      </c>
      <c r="G592" s="83" t="s">
        <v>3378</v>
      </c>
      <c r="H592" s="85">
        <v>11.932850257678641</v>
      </c>
      <c r="I592" s="85">
        <v>20.011710077814882</v>
      </c>
      <c r="J592" s="85">
        <v>16.422993378832754</v>
      </c>
      <c r="K592" s="85"/>
      <c r="L592" s="157">
        <v>34.15</v>
      </c>
      <c r="M592" s="157">
        <v>70.584703456647645</v>
      </c>
      <c r="N592" s="158">
        <v>7500000</v>
      </c>
      <c r="O592" s="158">
        <v>160139000</v>
      </c>
      <c r="P592" s="158">
        <v>43077391</v>
      </c>
      <c r="Q592" s="158">
        <v>117061609</v>
      </c>
      <c r="R592" s="87">
        <f t="shared" si="18"/>
        <v>7499997.8471551519</v>
      </c>
      <c r="S592" s="158">
        <v>160139000</v>
      </c>
      <c r="T592" s="87">
        <f t="shared" si="19"/>
        <v>15501760.584683519</v>
      </c>
      <c r="U592" s="158"/>
      <c r="V592" s="115" t="s">
        <v>1257</v>
      </c>
      <c r="W592" s="115" t="s">
        <v>1257</v>
      </c>
      <c r="X592" s="115" t="s">
        <v>772</v>
      </c>
    </row>
    <row r="593" spans="1:24">
      <c r="A593" s="157"/>
      <c r="B593" s="85">
        <v>31</v>
      </c>
      <c r="C593" s="157">
        <v>6</v>
      </c>
      <c r="D593" s="157">
        <v>13</v>
      </c>
      <c r="E593" s="157"/>
      <c r="F593" s="159" t="s">
        <v>3626</v>
      </c>
      <c r="G593" s="83" t="s">
        <v>3378</v>
      </c>
      <c r="H593" s="85">
        <v>13.044020501292641</v>
      </c>
      <c r="I593" s="85">
        <v>21.875172392527951</v>
      </c>
      <c r="J593" s="85">
        <v>17.952279438706491</v>
      </c>
      <c r="K593" s="85"/>
      <c r="L593" s="157">
        <v>37.33</v>
      </c>
      <c r="M593" s="157">
        <v>77.15745183123444</v>
      </c>
      <c r="N593" s="158">
        <v>7500000</v>
      </c>
      <c r="O593" s="158">
        <v>175050000</v>
      </c>
      <c r="P593" s="158">
        <v>47088450.000000007</v>
      </c>
      <c r="Q593" s="158">
        <v>127961550</v>
      </c>
      <c r="R593" s="87">
        <f t="shared" si="18"/>
        <v>7499958.4902848788</v>
      </c>
      <c r="S593" s="158">
        <v>175050000</v>
      </c>
      <c r="T593" s="87">
        <f t="shared" si="19"/>
        <v>15501679.237889452</v>
      </c>
      <c r="U593" s="158"/>
      <c r="V593" s="115" t="s">
        <v>1257</v>
      </c>
      <c r="W593" s="115" t="s">
        <v>1257</v>
      </c>
      <c r="X593" s="115" t="s">
        <v>772</v>
      </c>
    </row>
    <row r="594" spans="1:24">
      <c r="A594" s="157"/>
      <c r="B594" s="85">
        <v>31</v>
      </c>
      <c r="C594" s="157">
        <v>6</v>
      </c>
      <c r="D594" s="157">
        <v>13</v>
      </c>
      <c r="E594" s="157"/>
      <c r="F594" s="159" t="s">
        <v>3627</v>
      </c>
      <c r="G594" s="83" t="s">
        <v>3378</v>
      </c>
      <c r="H594" s="85">
        <v>11.932850257678641</v>
      </c>
      <c r="I594" s="85">
        <v>20.011710077814882</v>
      </c>
      <c r="J594" s="85">
        <v>16.422993378832754</v>
      </c>
      <c r="K594" s="85"/>
      <c r="L594" s="157">
        <v>34.15</v>
      </c>
      <c r="M594" s="157">
        <v>70.584703456647645</v>
      </c>
      <c r="N594" s="158">
        <v>7500000</v>
      </c>
      <c r="O594" s="158">
        <v>160139000</v>
      </c>
      <c r="P594" s="158">
        <v>43077391</v>
      </c>
      <c r="Q594" s="158">
        <v>117061609</v>
      </c>
      <c r="R594" s="87">
        <f t="shared" si="18"/>
        <v>7499997.8471551519</v>
      </c>
      <c r="S594" s="158">
        <v>160139000</v>
      </c>
      <c r="T594" s="87">
        <f t="shared" si="19"/>
        <v>15501760.584683519</v>
      </c>
      <c r="U594" s="158"/>
      <c r="V594" s="115" t="s">
        <v>1257</v>
      </c>
      <c r="W594" s="115" t="s">
        <v>1257</v>
      </c>
      <c r="X594" s="115" t="s">
        <v>772</v>
      </c>
    </row>
    <row r="595" spans="1:24">
      <c r="A595" s="157"/>
      <c r="B595" s="85">
        <v>31</v>
      </c>
      <c r="C595" s="157">
        <v>6</v>
      </c>
      <c r="D595" s="157">
        <v>13</v>
      </c>
      <c r="E595" s="157"/>
      <c r="F595" s="159" t="s">
        <v>3628</v>
      </c>
      <c r="G595" s="83" t="s">
        <v>3378</v>
      </c>
      <c r="H595" s="85">
        <v>11.932850257678641</v>
      </c>
      <c r="I595" s="85">
        <v>20.011710077814882</v>
      </c>
      <c r="J595" s="85">
        <v>16.422993378832754</v>
      </c>
      <c r="K595" s="85"/>
      <c r="L595" s="157">
        <v>34.15</v>
      </c>
      <c r="M595" s="157">
        <v>70.584703456647645</v>
      </c>
      <c r="N595" s="158">
        <v>7500000</v>
      </c>
      <c r="O595" s="158">
        <v>160139000</v>
      </c>
      <c r="P595" s="158">
        <v>43077391</v>
      </c>
      <c r="Q595" s="158">
        <v>117061609</v>
      </c>
      <c r="R595" s="87">
        <f t="shared" si="18"/>
        <v>7499997.8471551519</v>
      </c>
      <c r="S595" s="158">
        <v>160139000</v>
      </c>
      <c r="T595" s="87">
        <f t="shared" si="19"/>
        <v>15501760.584683519</v>
      </c>
      <c r="U595" s="158"/>
      <c r="V595" s="115" t="s">
        <v>1257</v>
      </c>
      <c r="W595" s="115" t="s">
        <v>1257</v>
      </c>
      <c r="X595" s="115" t="s">
        <v>772</v>
      </c>
    </row>
    <row r="596" spans="1:24">
      <c r="A596" s="157"/>
      <c r="B596" s="85">
        <v>31</v>
      </c>
      <c r="C596" s="157">
        <v>6</v>
      </c>
      <c r="D596" s="157">
        <v>13</v>
      </c>
      <c r="E596" s="157"/>
      <c r="F596" s="159" t="s">
        <v>3629</v>
      </c>
      <c r="G596" s="83" t="s">
        <v>3378</v>
      </c>
      <c r="H596" s="85">
        <v>11.932850257678641</v>
      </c>
      <c r="I596" s="85">
        <v>20.011710077814882</v>
      </c>
      <c r="J596" s="85">
        <v>16.422993378832754</v>
      </c>
      <c r="K596" s="85"/>
      <c r="L596" s="157">
        <v>34.15</v>
      </c>
      <c r="M596" s="157">
        <v>70.584703456647645</v>
      </c>
      <c r="N596" s="158">
        <v>7500000</v>
      </c>
      <c r="O596" s="158">
        <v>160139000</v>
      </c>
      <c r="P596" s="158">
        <v>43077391</v>
      </c>
      <c r="Q596" s="158">
        <v>117061609</v>
      </c>
      <c r="R596" s="87">
        <f t="shared" si="18"/>
        <v>7499997.8471551519</v>
      </c>
      <c r="S596" s="158">
        <v>160139000</v>
      </c>
      <c r="T596" s="87">
        <f t="shared" si="19"/>
        <v>15501760.584683519</v>
      </c>
      <c r="U596" s="158"/>
      <c r="V596" s="115" t="s">
        <v>1257</v>
      </c>
      <c r="W596" s="115" t="s">
        <v>1257</v>
      </c>
      <c r="X596" s="115" t="s">
        <v>772</v>
      </c>
    </row>
    <row r="597" spans="1:24">
      <c r="A597" s="157"/>
      <c r="B597" s="85">
        <v>31</v>
      </c>
      <c r="C597" s="157">
        <v>6</v>
      </c>
      <c r="D597" s="157">
        <v>13</v>
      </c>
      <c r="E597" s="157"/>
      <c r="F597" s="159" t="s">
        <v>3630</v>
      </c>
      <c r="G597" s="83" t="s">
        <v>3378</v>
      </c>
      <c r="H597" s="85">
        <v>11.932850257678641</v>
      </c>
      <c r="I597" s="85">
        <v>20.011710077814882</v>
      </c>
      <c r="J597" s="85">
        <v>16.422993378832754</v>
      </c>
      <c r="K597" s="85"/>
      <c r="L597" s="157">
        <v>34.15</v>
      </c>
      <c r="M597" s="157">
        <v>70.584703456647645</v>
      </c>
      <c r="N597" s="158">
        <v>7500000</v>
      </c>
      <c r="O597" s="158">
        <v>160139000</v>
      </c>
      <c r="P597" s="158">
        <v>43077391</v>
      </c>
      <c r="Q597" s="158">
        <v>117061609</v>
      </c>
      <c r="R597" s="87">
        <f t="shared" si="18"/>
        <v>7499997.8471551519</v>
      </c>
      <c r="S597" s="158">
        <v>160139000</v>
      </c>
      <c r="T597" s="87">
        <f t="shared" si="19"/>
        <v>15501760.584683519</v>
      </c>
      <c r="U597" s="158"/>
      <c r="V597" s="115" t="s">
        <v>1257</v>
      </c>
      <c r="W597" s="115" t="s">
        <v>1257</v>
      </c>
      <c r="X597" s="115" t="s">
        <v>772</v>
      </c>
    </row>
    <row r="598" spans="1:24">
      <c r="A598" s="157"/>
      <c r="B598" s="85">
        <v>31</v>
      </c>
      <c r="C598" s="157">
        <v>6</v>
      </c>
      <c r="D598" s="157">
        <v>13</v>
      </c>
      <c r="E598" s="157"/>
      <c r="F598" s="159" t="s">
        <v>3631</v>
      </c>
      <c r="G598" s="83" t="s">
        <v>3378</v>
      </c>
      <c r="H598" s="85">
        <v>13.044020501292641</v>
      </c>
      <c r="I598" s="85">
        <v>21.875172392527951</v>
      </c>
      <c r="J598" s="85">
        <v>17.952279438706491</v>
      </c>
      <c r="K598" s="85"/>
      <c r="L598" s="157">
        <v>37.33</v>
      </c>
      <c r="M598" s="157">
        <v>77.15745183123444</v>
      </c>
      <c r="N598" s="158">
        <v>7500000</v>
      </c>
      <c r="O598" s="158">
        <v>175050000</v>
      </c>
      <c r="P598" s="158">
        <v>47088450.000000007</v>
      </c>
      <c r="Q598" s="158">
        <v>127961550</v>
      </c>
      <c r="R598" s="87">
        <f t="shared" si="18"/>
        <v>7499958.4902848788</v>
      </c>
      <c r="S598" s="158">
        <v>175050000</v>
      </c>
      <c r="T598" s="87">
        <f t="shared" si="19"/>
        <v>15501679.237889452</v>
      </c>
      <c r="U598" s="158"/>
      <c r="V598" s="115" t="s">
        <v>1257</v>
      </c>
      <c r="W598" s="115" t="s">
        <v>1257</v>
      </c>
      <c r="X598" s="115" t="s">
        <v>772</v>
      </c>
    </row>
    <row r="599" spans="1:24">
      <c r="A599" s="157"/>
      <c r="B599" s="85">
        <v>31</v>
      </c>
      <c r="C599" s="157">
        <v>6</v>
      </c>
      <c r="D599" s="157">
        <v>13</v>
      </c>
      <c r="E599" s="157"/>
      <c r="F599" s="159" t="s">
        <v>3632</v>
      </c>
      <c r="G599" s="83" t="s">
        <v>3378</v>
      </c>
      <c r="H599" s="85">
        <v>11.932850257678641</v>
      </c>
      <c r="I599" s="85">
        <v>20.011710077814882</v>
      </c>
      <c r="J599" s="85">
        <v>16.422993378832754</v>
      </c>
      <c r="K599" s="85"/>
      <c r="L599" s="157">
        <v>34.15</v>
      </c>
      <c r="M599" s="157">
        <v>70.584703456647645</v>
      </c>
      <c r="N599" s="158">
        <v>7500000</v>
      </c>
      <c r="O599" s="158">
        <v>160139000</v>
      </c>
      <c r="P599" s="158">
        <v>43077391</v>
      </c>
      <c r="Q599" s="158">
        <v>117061609</v>
      </c>
      <c r="R599" s="87">
        <f t="shared" si="18"/>
        <v>7499997.8471551519</v>
      </c>
      <c r="S599" s="158">
        <v>160139000</v>
      </c>
      <c r="T599" s="87">
        <f t="shared" si="19"/>
        <v>15501760.584683519</v>
      </c>
      <c r="U599" s="158"/>
      <c r="V599" s="115" t="s">
        <v>1257</v>
      </c>
      <c r="W599" s="115" t="s">
        <v>1257</v>
      </c>
      <c r="X599" s="115" t="s">
        <v>772</v>
      </c>
    </row>
    <row r="600" spans="1:24">
      <c r="A600" s="157"/>
      <c r="B600" s="85">
        <v>31</v>
      </c>
      <c r="C600" s="157">
        <v>6</v>
      </c>
      <c r="D600" s="157">
        <v>13</v>
      </c>
      <c r="E600" s="157"/>
      <c r="F600" s="159" t="s">
        <v>3633</v>
      </c>
      <c r="G600" s="83" t="s">
        <v>3378</v>
      </c>
      <c r="H600" s="85">
        <v>11.932850257678641</v>
      </c>
      <c r="I600" s="85">
        <v>20.011710077814882</v>
      </c>
      <c r="J600" s="85">
        <v>16.422993378832754</v>
      </c>
      <c r="K600" s="85"/>
      <c r="L600" s="157">
        <v>34.15</v>
      </c>
      <c r="M600" s="157">
        <v>70.584703456647645</v>
      </c>
      <c r="N600" s="158">
        <v>7500000</v>
      </c>
      <c r="O600" s="158">
        <v>160139000</v>
      </c>
      <c r="P600" s="158">
        <v>43077391</v>
      </c>
      <c r="Q600" s="158">
        <v>117061609</v>
      </c>
      <c r="R600" s="87">
        <f t="shared" si="18"/>
        <v>7499997.8471551519</v>
      </c>
      <c r="S600" s="158">
        <v>160139000</v>
      </c>
      <c r="T600" s="87">
        <f t="shared" si="19"/>
        <v>15501760.584683519</v>
      </c>
      <c r="U600" s="158"/>
      <c r="V600" s="115" t="s">
        <v>1257</v>
      </c>
      <c r="W600" s="115" t="s">
        <v>1257</v>
      </c>
      <c r="X600" s="115" t="s">
        <v>772</v>
      </c>
    </row>
    <row r="601" spans="1:24">
      <c r="A601" s="157"/>
      <c r="B601" s="85">
        <v>31</v>
      </c>
      <c r="C601" s="157">
        <v>6</v>
      </c>
      <c r="D601" s="157">
        <v>13</v>
      </c>
      <c r="E601" s="157"/>
      <c r="F601" s="159" t="s">
        <v>3634</v>
      </c>
      <c r="G601" s="83" t="s">
        <v>3378</v>
      </c>
      <c r="H601" s="85">
        <v>11.932850257678641</v>
      </c>
      <c r="I601" s="85">
        <v>20.011710077814882</v>
      </c>
      <c r="J601" s="85">
        <v>16.422993378832754</v>
      </c>
      <c r="K601" s="85"/>
      <c r="L601" s="157">
        <v>34.15</v>
      </c>
      <c r="M601" s="157">
        <v>70.584703456647645</v>
      </c>
      <c r="N601" s="158">
        <v>7500000</v>
      </c>
      <c r="O601" s="158">
        <v>160139000</v>
      </c>
      <c r="P601" s="158">
        <v>43077391</v>
      </c>
      <c r="Q601" s="158">
        <v>117061609</v>
      </c>
      <c r="R601" s="87">
        <f t="shared" si="18"/>
        <v>7499997.8471551519</v>
      </c>
      <c r="S601" s="158">
        <v>160139000</v>
      </c>
      <c r="T601" s="87">
        <f t="shared" si="19"/>
        <v>15501760.584683519</v>
      </c>
      <c r="U601" s="158"/>
      <c r="V601" s="115" t="s">
        <v>1257</v>
      </c>
      <c r="W601" s="115" t="s">
        <v>1257</v>
      </c>
      <c r="X601" s="115" t="s">
        <v>772</v>
      </c>
    </row>
    <row r="602" spans="1:24">
      <c r="A602" s="157"/>
      <c r="B602" s="85">
        <v>31</v>
      </c>
      <c r="C602" s="157">
        <v>6</v>
      </c>
      <c r="D602" s="157">
        <v>13</v>
      </c>
      <c r="E602" s="157"/>
      <c r="F602" s="159" t="s">
        <v>3635</v>
      </c>
      <c r="G602" s="83" t="s">
        <v>3378</v>
      </c>
      <c r="H602" s="85">
        <v>11.932850257678641</v>
      </c>
      <c r="I602" s="85">
        <v>20.011710077814882</v>
      </c>
      <c r="J602" s="85">
        <v>16.422993378832754</v>
      </c>
      <c r="K602" s="85"/>
      <c r="L602" s="157">
        <v>34.15</v>
      </c>
      <c r="M602" s="157">
        <v>70.584703456647645</v>
      </c>
      <c r="N602" s="158">
        <v>7500000</v>
      </c>
      <c r="O602" s="158">
        <v>160139000</v>
      </c>
      <c r="P602" s="158">
        <v>43077391</v>
      </c>
      <c r="Q602" s="158">
        <v>117061609</v>
      </c>
      <c r="R602" s="87">
        <f t="shared" si="18"/>
        <v>7499997.8471551519</v>
      </c>
      <c r="S602" s="158">
        <v>160139000</v>
      </c>
      <c r="T602" s="87">
        <f t="shared" si="19"/>
        <v>15501760.584683519</v>
      </c>
      <c r="U602" s="158"/>
      <c r="V602" s="115" t="s">
        <v>1257</v>
      </c>
      <c r="W602" s="115" t="s">
        <v>1257</v>
      </c>
      <c r="X602" s="115" t="s">
        <v>772</v>
      </c>
    </row>
    <row r="603" spans="1:24">
      <c r="A603" s="157"/>
      <c r="B603" s="85">
        <v>31</v>
      </c>
      <c r="C603" s="157">
        <v>6</v>
      </c>
      <c r="D603" s="157">
        <v>13</v>
      </c>
      <c r="E603" s="157"/>
      <c r="F603" s="159" t="s">
        <v>3636</v>
      </c>
      <c r="G603" s="83" t="s">
        <v>3378</v>
      </c>
      <c r="H603" s="85">
        <v>13.044020501292641</v>
      </c>
      <c r="I603" s="85">
        <v>21.875172392527951</v>
      </c>
      <c r="J603" s="85">
        <v>17.952279438706491</v>
      </c>
      <c r="K603" s="85"/>
      <c r="L603" s="157">
        <v>37.33</v>
      </c>
      <c r="M603" s="157">
        <v>77.15745183123444</v>
      </c>
      <c r="N603" s="158">
        <v>7500000</v>
      </c>
      <c r="O603" s="158">
        <v>175050000</v>
      </c>
      <c r="P603" s="158">
        <v>47088450.000000007</v>
      </c>
      <c r="Q603" s="158">
        <v>127961550</v>
      </c>
      <c r="R603" s="87">
        <f t="shared" si="18"/>
        <v>7499958.4902848788</v>
      </c>
      <c r="S603" s="158">
        <v>175050000</v>
      </c>
      <c r="T603" s="87">
        <f t="shared" si="19"/>
        <v>15501679.237889452</v>
      </c>
      <c r="U603" s="158"/>
      <c r="V603" s="115" t="s">
        <v>1257</v>
      </c>
      <c r="W603" s="115" t="s">
        <v>1257</v>
      </c>
      <c r="X603" s="115" t="s">
        <v>772</v>
      </c>
    </row>
    <row r="604" spans="1:24">
      <c r="A604" s="157"/>
      <c r="B604" s="85">
        <v>31</v>
      </c>
      <c r="C604" s="157">
        <v>6</v>
      </c>
      <c r="D604" s="157">
        <v>13</v>
      </c>
      <c r="E604" s="157"/>
      <c r="F604" s="159" t="s">
        <v>3637</v>
      </c>
      <c r="G604" s="83" t="s">
        <v>3378</v>
      </c>
      <c r="H604" s="85">
        <v>11.932850257678641</v>
      </c>
      <c r="I604" s="85">
        <v>20.011710077814882</v>
      </c>
      <c r="J604" s="85">
        <v>16.422993378832754</v>
      </c>
      <c r="K604" s="85"/>
      <c r="L604" s="157">
        <v>34.15</v>
      </c>
      <c r="M604" s="157">
        <v>70.584703456647645</v>
      </c>
      <c r="N604" s="158">
        <v>7500000</v>
      </c>
      <c r="O604" s="158">
        <v>160139000</v>
      </c>
      <c r="P604" s="158">
        <v>43077391</v>
      </c>
      <c r="Q604" s="158">
        <v>117061609</v>
      </c>
      <c r="R604" s="87">
        <f t="shared" si="18"/>
        <v>7499997.8471551519</v>
      </c>
      <c r="S604" s="158">
        <v>160139000</v>
      </c>
      <c r="T604" s="87">
        <f t="shared" si="19"/>
        <v>15501760.584683519</v>
      </c>
      <c r="U604" s="158"/>
      <c r="V604" s="115" t="s">
        <v>1257</v>
      </c>
      <c r="W604" s="115" t="s">
        <v>1257</v>
      </c>
      <c r="X604" s="115" t="s">
        <v>772</v>
      </c>
    </row>
    <row r="605" spans="1:24">
      <c r="A605" s="157"/>
      <c r="B605" s="85">
        <v>31</v>
      </c>
      <c r="C605" s="157">
        <v>6</v>
      </c>
      <c r="D605" s="157">
        <v>13</v>
      </c>
      <c r="E605" s="157"/>
      <c r="F605" s="159" t="s">
        <v>3638</v>
      </c>
      <c r="G605" s="83" t="s">
        <v>3378</v>
      </c>
      <c r="H605" s="85">
        <v>11.932850257678641</v>
      </c>
      <c r="I605" s="85">
        <v>20.011710077814882</v>
      </c>
      <c r="J605" s="85">
        <v>16.422993378832754</v>
      </c>
      <c r="K605" s="85"/>
      <c r="L605" s="157">
        <v>34.15</v>
      </c>
      <c r="M605" s="157">
        <v>70.584703456647645</v>
      </c>
      <c r="N605" s="158">
        <v>7500000</v>
      </c>
      <c r="O605" s="158">
        <v>160139000</v>
      </c>
      <c r="P605" s="158">
        <v>43077391</v>
      </c>
      <c r="Q605" s="158">
        <v>117061609</v>
      </c>
      <c r="R605" s="87">
        <f t="shared" si="18"/>
        <v>7499997.8471551519</v>
      </c>
      <c r="S605" s="158">
        <v>160139000</v>
      </c>
      <c r="T605" s="87">
        <f t="shared" si="19"/>
        <v>15501760.584683519</v>
      </c>
      <c r="U605" s="158"/>
      <c r="V605" s="115" t="s">
        <v>1257</v>
      </c>
      <c r="W605" s="115" t="s">
        <v>1257</v>
      </c>
      <c r="X605" s="115" t="s">
        <v>772</v>
      </c>
    </row>
    <row r="606" spans="1:24">
      <c r="A606" s="157"/>
      <c r="B606" s="85">
        <v>31</v>
      </c>
      <c r="C606" s="157">
        <v>6</v>
      </c>
      <c r="D606" s="157">
        <v>13</v>
      </c>
      <c r="E606" s="157"/>
      <c r="F606" s="159" t="s">
        <v>3639</v>
      </c>
      <c r="G606" s="83" t="s">
        <v>3378</v>
      </c>
      <c r="H606" s="85">
        <v>11.932850257678641</v>
      </c>
      <c r="I606" s="85">
        <v>20.011710077814882</v>
      </c>
      <c r="J606" s="85">
        <v>16.422993378832754</v>
      </c>
      <c r="K606" s="85"/>
      <c r="L606" s="157">
        <v>34.15</v>
      </c>
      <c r="M606" s="157">
        <v>70.584703456647645</v>
      </c>
      <c r="N606" s="158">
        <v>7500000</v>
      </c>
      <c r="O606" s="158">
        <v>160139000</v>
      </c>
      <c r="P606" s="158">
        <v>43077391</v>
      </c>
      <c r="Q606" s="158">
        <v>117061609</v>
      </c>
      <c r="R606" s="87">
        <f t="shared" si="18"/>
        <v>7499997.8471551519</v>
      </c>
      <c r="S606" s="158">
        <v>160139000</v>
      </c>
      <c r="T606" s="87">
        <f t="shared" si="19"/>
        <v>15501760.584683519</v>
      </c>
      <c r="U606" s="158"/>
      <c r="V606" s="115" t="s">
        <v>1257</v>
      </c>
      <c r="W606" s="115" t="s">
        <v>1257</v>
      </c>
      <c r="X606" s="115" t="s">
        <v>772</v>
      </c>
    </row>
    <row r="607" spans="1:24">
      <c r="A607" s="157"/>
      <c r="B607" s="85">
        <v>31</v>
      </c>
      <c r="C607" s="157">
        <v>6</v>
      </c>
      <c r="D607" s="157">
        <v>13</v>
      </c>
      <c r="E607" s="157"/>
      <c r="F607" s="159" t="s">
        <v>3640</v>
      </c>
      <c r="G607" s="83" t="s">
        <v>3378</v>
      </c>
      <c r="H607" s="85">
        <v>11.932850257678641</v>
      </c>
      <c r="I607" s="85">
        <v>20.011710077814882</v>
      </c>
      <c r="J607" s="85">
        <v>16.422993378832754</v>
      </c>
      <c r="K607" s="85"/>
      <c r="L607" s="157">
        <v>34.15</v>
      </c>
      <c r="M607" s="157">
        <v>70.584703456647645</v>
      </c>
      <c r="N607" s="158">
        <v>7500000</v>
      </c>
      <c r="O607" s="158">
        <v>160139000</v>
      </c>
      <c r="P607" s="158">
        <v>43077391</v>
      </c>
      <c r="Q607" s="158">
        <v>117061609</v>
      </c>
      <c r="R607" s="87">
        <f t="shared" si="18"/>
        <v>7499997.8471551519</v>
      </c>
      <c r="S607" s="158">
        <v>160139000</v>
      </c>
      <c r="T607" s="87">
        <f t="shared" si="19"/>
        <v>15501760.584683519</v>
      </c>
      <c r="U607" s="158"/>
      <c r="V607" s="115" t="s">
        <v>1257</v>
      </c>
      <c r="W607" s="115" t="s">
        <v>1257</v>
      </c>
      <c r="X607" s="115" t="s">
        <v>772</v>
      </c>
    </row>
    <row r="608" spans="1:24">
      <c r="A608" s="157"/>
      <c r="B608" s="85">
        <v>31</v>
      </c>
      <c r="C608" s="157">
        <v>6</v>
      </c>
      <c r="D608" s="157">
        <v>13</v>
      </c>
      <c r="E608" s="157"/>
      <c r="F608" s="159" t="s">
        <v>3641</v>
      </c>
      <c r="G608" s="83" t="s">
        <v>3378</v>
      </c>
      <c r="H608" s="85">
        <v>13.044020501292641</v>
      </c>
      <c r="I608" s="85">
        <v>21.875172392527951</v>
      </c>
      <c r="J608" s="85">
        <v>17.952279438706491</v>
      </c>
      <c r="K608" s="85"/>
      <c r="L608" s="157">
        <v>37.33</v>
      </c>
      <c r="M608" s="157">
        <v>77.15745183123444</v>
      </c>
      <c r="N608" s="158">
        <v>7500000</v>
      </c>
      <c r="O608" s="158">
        <v>175050000</v>
      </c>
      <c r="P608" s="158">
        <v>47088450.000000007</v>
      </c>
      <c r="Q608" s="158">
        <v>127961550</v>
      </c>
      <c r="R608" s="87">
        <f t="shared" si="18"/>
        <v>7499958.4902848788</v>
      </c>
      <c r="S608" s="158">
        <v>175050000</v>
      </c>
      <c r="T608" s="87">
        <f t="shared" si="19"/>
        <v>15501679.237889452</v>
      </c>
      <c r="U608" s="158"/>
      <c r="V608" s="115" t="s">
        <v>1257</v>
      </c>
      <c r="W608" s="115" t="s">
        <v>1257</v>
      </c>
      <c r="X608" s="115" t="s">
        <v>772</v>
      </c>
    </row>
    <row r="609" spans="1:24">
      <c r="A609" s="157"/>
      <c r="B609" s="85">
        <v>31</v>
      </c>
      <c r="C609" s="157">
        <v>6</v>
      </c>
      <c r="D609" s="157">
        <v>13</v>
      </c>
      <c r="E609" s="157"/>
      <c r="F609" s="159" t="s">
        <v>3642</v>
      </c>
      <c r="G609" s="83" t="s">
        <v>3378</v>
      </c>
      <c r="H609" s="85">
        <v>11.932850257678641</v>
      </c>
      <c r="I609" s="85">
        <v>20.011710077814882</v>
      </c>
      <c r="J609" s="85">
        <v>16.422993378832754</v>
      </c>
      <c r="K609" s="85"/>
      <c r="L609" s="157">
        <v>34.15</v>
      </c>
      <c r="M609" s="157">
        <v>70.584703456647645</v>
      </c>
      <c r="N609" s="158">
        <v>7500000</v>
      </c>
      <c r="O609" s="158">
        <v>160139000</v>
      </c>
      <c r="P609" s="158">
        <v>43077391</v>
      </c>
      <c r="Q609" s="158">
        <v>117061609</v>
      </c>
      <c r="R609" s="87">
        <f t="shared" si="18"/>
        <v>7499997.8471551519</v>
      </c>
      <c r="S609" s="158">
        <v>160139000</v>
      </c>
      <c r="T609" s="87">
        <f t="shared" si="19"/>
        <v>15501760.584683519</v>
      </c>
      <c r="U609" s="158"/>
      <c r="V609" s="115" t="s">
        <v>1257</v>
      </c>
      <c r="W609" s="115" t="s">
        <v>1257</v>
      </c>
      <c r="X609" s="115" t="s">
        <v>772</v>
      </c>
    </row>
    <row r="610" spans="1:24">
      <c r="A610" s="157"/>
      <c r="B610" s="85">
        <v>31</v>
      </c>
      <c r="C610" s="157">
        <v>6</v>
      </c>
      <c r="D610" s="157">
        <v>13</v>
      </c>
      <c r="E610" s="157"/>
      <c r="F610" s="159" t="s">
        <v>3643</v>
      </c>
      <c r="G610" s="83" t="s">
        <v>3378</v>
      </c>
      <c r="H610" s="85">
        <v>12.939193119819622</v>
      </c>
      <c r="I610" s="85">
        <v>21.699374060951246</v>
      </c>
      <c r="J610" s="85">
        <v>17.808007168907082</v>
      </c>
      <c r="K610" s="85"/>
      <c r="L610" s="157">
        <v>37.03</v>
      </c>
      <c r="M610" s="157">
        <v>76.537381229858326</v>
      </c>
      <c r="N610" s="158">
        <v>7500000</v>
      </c>
      <c r="O610" s="158">
        <v>173644000</v>
      </c>
      <c r="P610" s="158">
        <v>46710236.000000007</v>
      </c>
      <c r="Q610" s="158">
        <v>126933764</v>
      </c>
      <c r="R610" s="87">
        <f t="shared" si="18"/>
        <v>7499992.0671727723</v>
      </c>
      <c r="S610" s="158">
        <v>173644000</v>
      </c>
      <c r="T610" s="87">
        <f t="shared" si="19"/>
        <v>15501748.638026349</v>
      </c>
      <c r="U610" s="158"/>
      <c r="V610" s="115" t="s">
        <v>1257</v>
      </c>
      <c r="W610" s="115" t="s">
        <v>1257</v>
      </c>
      <c r="X610" s="115" t="s">
        <v>772</v>
      </c>
    </row>
    <row r="611" spans="1:24">
      <c r="A611" s="157"/>
      <c r="B611" s="85">
        <v>31</v>
      </c>
      <c r="C611" s="157">
        <v>6</v>
      </c>
      <c r="D611" s="157">
        <v>13</v>
      </c>
      <c r="E611" s="157"/>
      <c r="F611" s="159" t="s">
        <v>3644</v>
      </c>
      <c r="G611" s="83" t="s">
        <v>3378</v>
      </c>
      <c r="H611" s="85">
        <v>16.538266550393267</v>
      </c>
      <c r="I611" s="85">
        <v>27.735116778418107</v>
      </c>
      <c r="J611" s="85">
        <v>22.761355098686799</v>
      </c>
      <c r="K611" s="85"/>
      <c r="L611" s="157">
        <v>47.33</v>
      </c>
      <c r="M611" s="157">
        <v>97.826471877104908</v>
      </c>
      <c r="N611" s="158">
        <v>7500000</v>
      </c>
      <c r="O611" s="158">
        <v>221943000</v>
      </c>
      <c r="P611" s="158">
        <v>59702667</v>
      </c>
      <c r="Q611" s="158">
        <v>162240332.99999997</v>
      </c>
      <c r="R611" s="87">
        <f t="shared" si="18"/>
        <v>7499972.6933861505</v>
      </c>
      <c r="S611" s="158">
        <v>221943000</v>
      </c>
      <c r="T611" s="87">
        <f t="shared" si="19"/>
        <v>15501708.594307946</v>
      </c>
      <c r="U611" s="158"/>
      <c r="V611" s="115" t="s">
        <v>1257</v>
      </c>
      <c r="W611" s="115" t="s">
        <v>1257</v>
      </c>
      <c r="X611" s="115" t="s">
        <v>772</v>
      </c>
    </row>
    <row r="612" spans="1:24">
      <c r="A612" s="157"/>
      <c r="B612" s="85">
        <v>31</v>
      </c>
      <c r="C612" s="157">
        <v>6</v>
      </c>
      <c r="D612" s="157">
        <v>13</v>
      </c>
      <c r="E612" s="157"/>
      <c r="F612" s="159" t="s">
        <v>3645</v>
      </c>
      <c r="G612" s="83" t="s">
        <v>3378</v>
      </c>
      <c r="H612" s="85">
        <v>15.056706225574604</v>
      </c>
      <c r="I612" s="85">
        <v>25.250500358800686</v>
      </c>
      <c r="J612" s="85">
        <v>20.722307018855155</v>
      </c>
      <c r="K612" s="85"/>
      <c r="L612" s="157">
        <v>43.09</v>
      </c>
      <c r="M612" s="157">
        <v>89.062807377655844</v>
      </c>
      <c r="N612" s="158">
        <v>7500000</v>
      </c>
      <c r="O612" s="158">
        <v>202061000</v>
      </c>
      <c r="P612" s="158">
        <v>54354409.000000007</v>
      </c>
      <c r="Q612" s="158">
        <v>147706591</v>
      </c>
      <c r="R612" s="87">
        <f t="shared" si="18"/>
        <v>7499990.9345038822</v>
      </c>
      <c r="S612" s="158">
        <v>202061000</v>
      </c>
      <c r="T612" s="87">
        <f t="shared" si="19"/>
        <v>15501746.296910752</v>
      </c>
      <c r="U612" s="158"/>
      <c r="V612" s="115" t="s">
        <v>1257</v>
      </c>
      <c r="W612" s="115" t="s">
        <v>1257</v>
      </c>
      <c r="X612" s="115" t="s">
        <v>772</v>
      </c>
    </row>
    <row r="613" spans="1:24">
      <c r="A613" s="157"/>
      <c r="B613" s="85">
        <v>31</v>
      </c>
      <c r="C613" s="157">
        <v>6</v>
      </c>
      <c r="D613" s="157">
        <v>13</v>
      </c>
      <c r="E613" s="157"/>
      <c r="F613" s="159" t="s">
        <v>3646</v>
      </c>
      <c r="G613" s="83" t="s">
        <v>3378</v>
      </c>
      <c r="H613" s="85">
        <v>14.854039954726767</v>
      </c>
      <c r="I613" s="85">
        <v>24.910623584419053</v>
      </c>
      <c r="J613" s="85">
        <v>20.443380630576293</v>
      </c>
      <c r="K613" s="85"/>
      <c r="L613" s="157">
        <v>42.51</v>
      </c>
      <c r="M613" s="157">
        <v>87.864004214995333</v>
      </c>
      <c r="N613" s="158">
        <v>7500000</v>
      </c>
      <c r="O613" s="158">
        <v>199341000</v>
      </c>
      <c r="P613" s="158">
        <v>53622729.000000007</v>
      </c>
      <c r="Q613" s="158">
        <v>145718271</v>
      </c>
      <c r="R613" s="87">
        <f t="shared" si="18"/>
        <v>7499982.7094635135</v>
      </c>
      <c r="S613" s="158">
        <v>199341000</v>
      </c>
      <c r="T613" s="87">
        <f t="shared" si="19"/>
        <v>15501729.296558322</v>
      </c>
      <c r="U613" s="158"/>
      <c r="V613" s="115" t="s">
        <v>1257</v>
      </c>
      <c r="W613" s="115" t="s">
        <v>1257</v>
      </c>
      <c r="X613" s="115" t="s">
        <v>772</v>
      </c>
    </row>
    <row r="614" spans="1:24">
      <c r="A614" s="157"/>
      <c r="B614" s="85">
        <v>31</v>
      </c>
      <c r="C614" s="157">
        <v>6</v>
      </c>
      <c r="D614" s="157">
        <v>13</v>
      </c>
      <c r="E614" s="157"/>
      <c r="F614" s="159" t="s">
        <v>3647</v>
      </c>
      <c r="G614" s="83" t="s">
        <v>3378</v>
      </c>
      <c r="H614" s="85">
        <v>11.932850257678641</v>
      </c>
      <c r="I614" s="85">
        <v>20.011710077814882</v>
      </c>
      <c r="J614" s="85">
        <v>16.422993378832754</v>
      </c>
      <c r="K614" s="85"/>
      <c r="L614" s="157">
        <v>34.15</v>
      </c>
      <c r="M614" s="157">
        <v>70.584703456647645</v>
      </c>
      <c r="N614" s="158">
        <v>7500000</v>
      </c>
      <c r="O614" s="158">
        <v>160139000</v>
      </c>
      <c r="P614" s="158">
        <v>43077391</v>
      </c>
      <c r="Q614" s="158">
        <v>117061609</v>
      </c>
      <c r="R614" s="87">
        <f t="shared" si="18"/>
        <v>7499997.8471551519</v>
      </c>
      <c r="S614" s="158">
        <v>160139000</v>
      </c>
      <c r="T614" s="87">
        <f t="shared" si="19"/>
        <v>15501760.584683519</v>
      </c>
      <c r="U614" s="158"/>
      <c r="V614" s="115" t="s">
        <v>1257</v>
      </c>
      <c r="W614" s="115" t="s">
        <v>1257</v>
      </c>
      <c r="X614" s="115" t="s">
        <v>772</v>
      </c>
    </row>
    <row r="615" spans="1:24">
      <c r="A615" s="157"/>
      <c r="B615" s="85">
        <v>31</v>
      </c>
      <c r="C615" s="157">
        <v>6</v>
      </c>
      <c r="D615" s="157">
        <v>13</v>
      </c>
      <c r="E615" s="157"/>
      <c r="F615" s="159" t="s">
        <v>3648</v>
      </c>
      <c r="G615" s="83" t="s">
        <v>3378</v>
      </c>
      <c r="H615" s="85">
        <v>11.932850257678641</v>
      </c>
      <c r="I615" s="85">
        <v>20.011710077814882</v>
      </c>
      <c r="J615" s="85">
        <v>16.422993378832754</v>
      </c>
      <c r="K615" s="85"/>
      <c r="L615" s="157">
        <v>34.15</v>
      </c>
      <c r="M615" s="157">
        <v>70.584703456647645</v>
      </c>
      <c r="N615" s="158">
        <v>7500000</v>
      </c>
      <c r="O615" s="158">
        <v>160139000</v>
      </c>
      <c r="P615" s="158">
        <v>43077391</v>
      </c>
      <c r="Q615" s="158">
        <v>117061609</v>
      </c>
      <c r="R615" s="87">
        <f t="shared" si="18"/>
        <v>7499997.8471551519</v>
      </c>
      <c r="S615" s="158">
        <v>160139000</v>
      </c>
      <c r="T615" s="87">
        <f t="shared" si="19"/>
        <v>15501760.584683519</v>
      </c>
      <c r="U615" s="158"/>
      <c r="V615" s="115" t="s">
        <v>1257</v>
      </c>
      <c r="W615" s="115" t="s">
        <v>1257</v>
      </c>
      <c r="X615" s="115" t="s">
        <v>772</v>
      </c>
    </row>
    <row r="616" spans="1:24">
      <c r="A616" s="157"/>
      <c r="B616" s="85">
        <v>31</v>
      </c>
      <c r="C616" s="157">
        <v>6</v>
      </c>
      <c r="D616" s="157">
        <v>13</v>
      </c>
      <c r="E616" s="157"/>
      <c r="F616" s="159" t="s">
        <v>3649</v>
      </c>
      <c r="G616" s="83" t="s">
        <v>3378</v>
      </c>
      <c r="H616" s="85">
        <v>13.044020501292641</v>
      </c>
      <c r="I616" s="85">
        <v>21.875172392527951</v>
      </c>
      <c r="J616" s="85">
        <v>17.952279438706491</v>
      </c>
      <c r="K616" s="85"/>
      <c r="L616" s="157">
        <v>37.33</v>
      </c>
      <c r="M616" s="157">
        <v>77.15745183123444</v>
      </c>
      <c r="N616" s="158">
        <v>7500000</v>
      </c>
      <c r="O616" s="158">
        <v>175050000</v>
      </c>
      <c r="P616" s="158">
        <v>47088450.000000007</v>
      </c>
      <c r="Q616" s="158">
        <v>127961550</v>
      </c>
      <c r="R616" s="87">
        <f t="shared" si="18"/>
        <v>7499958.4902848788</v>
      </c>
      <c r="S616" s="158">
        <v>175050000</v>
      </c>
      <c r="T616" s="87">
        <f t="shared" si="19"/>
        <v>15501679.237889452</v>
      </c>
      <c r="U616" s="158"/>
      <c r="V616" s="115" t="s">
        <v>1257</v>
      </c>
      <c r="W616" s="115" t="s">
        <v>1257</v>
      </c>
      <c r="X616" s="115" t="s">
        <v>772</v>
      </c>
    </row>
    <row r="617" spans="1:24">
      <c r="A617" s="157"/>
      <c r="B617" s="85">
        <v>31</v>
      </c>
      <c r="C617" s="157">
        <v>6</v>
      </c>
      <c r="D617" s="157">
        <v>13</v>
      </c>
      <c r="E617" s="157"/>
      <c r="F617" s="159" t="s">
        <v>3650</v>
      </c>
      <c r="G617" s="83" t="s">
        <v>3378</v>
      </c>
      <c r="H617" s="85">
        <v>11.932850257678641</v>
      </c>
      <c r="I617" s="85">
        <v>20.011710077814882</v>
      </c>
      <c r="J617" s="85">
        <v>16.422993378832754</v>
      </c>
      <c r="K617" s="85"/>
      <c r="L617" s="157">
        <v>34.15</v>
      </c>
      <c r="M617" s="157">
        <v>70.584703456647645</v>
      </c>
      <c r="N617" s="158">
        <v>7500000</v>
      </c>
      <c r="O617" s="158">
        <v>160139000</v>
      </c>
      <c r="P617" s="158">
        <v>43077391</v>
      </c>
      <c r="Q617" s="158">
        <v>117061609</v>
      </c>
      <c r="R617" s="87">
        <f t="shared" si="18"/>
        <v>7499997.8471551519</v>
      </c>
      <c r="S617" s="158">
        <v>160139000</v>
      </c>
      <c r="T617" s="87">
        <f t="shared" si="19"/>
        <v>15501760.584683519</v>
      </c>
      <c r="U617" s="158"/>
      <c r="V617" s="115" t="s">
        <v>1257</v>
      </c>
      <c r="W617" s="115" t="s">
        <v>1257</v>
      </c>
      <c r="X617" s="115" t="s">
        <v>772</v>
      </c>
    </row>
    <row r="618" spans="1:24">
      <c r="A618" s="157"/>
      <c r="B618" s="85">
        <v>31</v>
      </c>
      <c r="C618" s="157">
        <v>6</v>
      </c>
      <c r="D618" s="157">
        <v>13</v>
      </c>
      <c r="E618" s="157"/>
      <c r="F618" s="159" t="s">
        <v>3651</v>
      </c>
      <c r="G618" s="83" t="s">
        <v>3378</v>
      </c>
      <c r="H618" s="85">
        <v>11.932850257678641</v>
      </c>
      <c r="I618" s="85">
        <v>20.011710077814882</v>
      </c>
      <c r="J618" s="85">
        <v>16.422993378832754</v>
      </c>
      <c r="K618" s="85"/>
      <c r="L618" s="157">
        <v>34.15</v>
      </c>
      <c r="M618" s="157">
        <v>70.584703456647645</v>
      </c>
      <c r="N618" s="158">
        <v>7500000</v>
      </c>
      <c r="O618" s="158">
        <v>160139000</v>
      </c>
      <c r="P618" s="158">
        <v>43077391</v>
      </c>
      <c r="Q618" s="158">
        <v>117061609</v>
      </c>
      <c r="R618" s="87">
        <f t="shared" si="18"/>
        <v>7499997.8471551519</v>
      </c>
      <c r="S618" s="158">
        <v>160139000</v>
      </c>
      <c r="T618" s="87">
        <f t="shared" si="19"/>
        <v>15501760.584683519</v>
      </c>
      <c r="U618" s="158"/>
      <c r="V618" s="115" t="s">
        <v>1257</v>
      </c>
      <c r="W618" s="115" t="s">
        <v>1257</v>
      </c>
      <c r="X618" s="115" t="s">
        <v>772</v>
      </c>
    </row>
    <row r="619" spans="1:24">
      <c r="A619" s="157"/>
      <c r="B619" s="85">
        <v>31</v>
      </c>
      <c r="C619" s="157">
        <v>6</v>
      </c>
      <c r="D619" s="157">
        <v>13</v>
      </c>
      <c r="E619" s="157"/>
      <c r="F619" s="159" t="s">
        <v>3652</v>
      </c>
      <c r="G619" s="83" t="s">
        <v>3378</v>
      </c>
      <c r="H619" s="85">
        <v>11.932850257678641</v>
      </c>
      <c r="I619" s="85">
        <v>20.011710077814882</v>
      </c>
      <c r="J619" s="85">
        <v>16.422993378832754</v>
      </c>
      <c r="K619" s="85"/>
      <c r="L619" s="157">
        <v>34.15</v>
      </c>
      <c r="M619" s="157">
        <v>70.584703456647645</v>
      </c>
      <c r="N619" s="158">
        <v>7500000</v>
      </c>
      <c r="O619" s="158">
        <v>160139000</v>
      </c>
      <c r="P619" s="158">
        <v>43077391</v>
      </c>
      <c r="Q619" s="158">
        <v>117061609</v>
      </c>
      <c r="R619" s="87">
        <f t="shared" si="18"/>
        <v>7499997.8471551519</v>
      </c>
      <c r="S619" s="158">
        <v>160139000</v>
      </c>
      <c r="T619" s="87">
        <f t="shared" si="19"/>
        <v>15501760.584683519</v>
      </c>
      <c r="U619" s="158"/>
      <c r="V619" s="115" t="s">
        <v>1257</v>
      </c>
      <c r="W619" s="115" t="s">
        <v>1257</v>
      </c>
      <c r="X619" s="115" t="s">
        <v>772</v>
      </c>
    </row>
    <row r="620" spans="1:24">
      <c r="A620" s="157"/>
      <c r="B620" s="85">
        <v>31</v>
      </c>
      <c r="C620" s="157">
        <v>6</v>
      </c>
      <c r="D620" s="157">
        <v>13</v>
      </c>
      <c r="E620" s="157"/>
      <c r="F620" s="159" t="s">
        <v>3653</v>
      </c>
      <c r="G620" s="83" t="s">
        <v>3378</v>
      </c>
      <c r="H620" s="85">
        <v>11.932850257678641</v>
      </c>
      <c r="I620" s="85">
        <v>20.011710077814882</v>
      </c>
      <c r="J620" s="85">
        <v>16.422993378832754</v>
      </c>
      <c r="K620" s="85"/>
      <c r="L620" s="157">
        <v>34.15</v>
      </c>
      <c r="M620" s="157">
        <v>70.584703456647645</v>
      </c>
      <c r="N620" s="158">
        <v>7500000</v>
      </c>
      <c r="O620" s="158">
        <v>160139000</v>
      </c>
      <c r="P620" s="158">
        <v>43077391</v>
      </c>
      <c r="Q620" s="158">
        <v>117061609</v>
      </c>
      <c r="R620" s="87">
        <f t="shared" si="18"/>
        <v>7499997.8471551519</v>
      </c>
      <c r="S620" s="158">
        <v>160139000</v>
      </c>
      <c r="T620" s="87">
        <f t="shared" si="19"/>
        <v>15501760.584683519</v>
      </c>
      <c r="U620" s="158"/>
      <c r="V620" s="115" t="s">
        <v>1257</v>
      </c>
      <c r="W620" s="115" t="s">
        <v>1257</v>
      </c>
      <c r="X620" s="115" t="s">
        <v>772</v>
      </c>
    </row>
    <row r="621" spans="1:24">
      <c r="A621" s="157"/>
      <c r="B621" s="85">
        <v>31</v>
      </c>
      <c r="C621" s="157">
        <v>6</v>
      </c>
      <c r="D621" s="157">
        <v>13</v>
      </c>
      <c r="E621" s="157"/>
      <c r="F621" s="159" t="s">
        <v>3654</v>
      </c>
      <c r="G621" s="83" t="s">
        <v>3378</v>
      </c>
      <c r="H621" s="85">
        <v>13.044020501292641</v>
      </c>
      <c r="I621" s="85">
        <v>21.875172392527951</v>
      </c>
      <c r="J621" s="85">
        <v>17.952279438706491</v>
      </c>
      <c r="K621" s="85"/>
      <c r="L621" s="157">
        <v>37.33</v>
      </c>
      <c r="M621" s="157">
        <v>77.15745183123444</v>
      </c>
      <c r="N621" s="158">
        <v>7500000</v>
      </c>
      <c r="O621" s="158">
        <v>175050000</v>
      </c>
      <c r="P621" s="158">
        <v>47088450.000000007</v>
      </c>
      <c r="Q621" s="158">
        <v>127961550</v>
      </c>
      <c r="R621" s="87">
        <f t="shared" si="18"/>
        <v>7499958.4902848788</v>
      </c>
      <c r="S621" s="158">
        <v>175050000</v>
      </c>
      <c r="T621" s="87">
        <f t="shared" si="19"/>
        <v>15501679.237889452</v>
      </c>
      <c r="U621" s="158"/>
      <c r="V621" s="115" t="s">
        <v>1257</v>
      </c>
      <c r="W621" s="115" t="s">
        <v>1257</v>
      </c>
      <c r="X621" s="115" t="s">
        <v>772</v>
      </c>
    </row>
    <row r="622" spans="1:24">
      <c r="A622" s="157"/>
      <c r="B622" s="85">
        <v>31</v>
      </c>
      <c r="C622" s="157">
        <v>6</v>
      </c>
      <c r="D622" s="157">
        <v>13</v>
      </c>
      <c r="E622" s="157"/>
      <c r="F622" s="159" t="s">
        <v>3655</v>
      </c>
      <c r="G622" s="83" t="s">
        <v>3378</v>
      </c>
      <c r="H622" s="85">
        <v>11.932850257678641</v>
      </c>
      <c r="I622" s="85">
        <v>20.011710077814882</v>
      </c>
      <c r="J622" s="85">
        <v>16.422993378832754</v>
      </c>
      <c r="K622" s="85"/>
      <c r="L622" s="157">
        <v>34.15</v>
      </c>
      <c r="M622" s="157">
        <v>70.584703456647645</v>
      </c>
      <c r="N622" s="158">
        <v>7500000</v>
      </c>
      <c r="O622" s="158">
        <v>160139000</v>
      </c>
      <c r="P622" s="158">
        <v>43077391</v>
      </c>
      <c r="Q622" s="158">
        <v>117061609</v>
      </c>
      <c r="R622" s="87">
        <f t="shared" si="18"/>
        <v>7499997.8471551519</v>
      </c>
      <c r="S622" s="158">
        <v>160139000</v>
      </c>
      <c r="T622" s="87">
        <f t="shared" si="19"/>
        <v>15501760.584683519</v>
      </c>
      <c r="U622" s="158"/>
      <c r="V622" s="115" t="s">
        <v>1257</v>
      </c>
      <c r="W622" s="115" t="s">
        <v>1257</v>
      </c>
      <c r="X622" s="115" t="s">
        <v>772</v>
      </c>
    </row>
    <row r="623" spans="1:24">
      <c r="A623" s="157"/>
      <c r="B623" s="85">
        <v>31</v>
      </c>
      <c r="C623" s="157">
        <v>6</v>
      </c>
      <c r="D623" s="157">
        <v>13</v>
      </c>
      <c r="E623" s="157"/>
      <c r="F623" s="159" t="s">
        <v>3656</v>
      </c>
      <c r="G623" s="83" t="s">
        <v>3378</v>
      </c>
      <c r="H623" s="85">
        <v>11.932850257678641</v>
      </c>
      <c r="I623" s="85">
        <v>20.011710077814882</v>
      </c>
      <c r="J623" s="85">
        <v>16.422993378832754</v>
      </c>
      <c r="K623" s="85"/>
      <c r="L623" s="157">
        <v>34.15</v>
      </c>
      <c r="M623" s="157">
        <v>70.584703456647645</v>
      </c>
      <c r="N623" s="158">
        <v>7500000</v>
      </c>
      <c r="O623" s="158">
        <v>160139000</v>
      </c>
      <c r="P623" s="158">
        <v>43077391</v>
      </c>
      <c r="Q623" s="158">
        <v>117061609</v>
      </c>
      <c r="R623" s="87">
        <f t="shared" si="18"/>
        <v>7499997.8471551519</v>
      </c>
      <c r="S623" s="158">
        <v>160139000</v>
      </c>
      <c r="T623" s="87">
        <f t="shared" si="19"/>
        <v>15501760.584683519</v>
      </c>
      <c r="U623" s="158"/>
      <c r="V623" s="115" t="s">
        <v>1257</v>
      </c>
      <c r="W623" s="115" t="s">
        <v>1257</v>
      </c>
      <c r="X623" s="115" t="s">
        <v>772</v>
      </c>
    </row>
    <row r="624" spans="1:24">
      <c r="A624" s="157"/>
      <c r="B624" s="85">
        <v>31</v>
      </c>
      <c r="C624" s="157">
        <v>6</v>
      </c>
      <c r="D624" s="157">
        <v>13</v>
      </c>
      <c r="E624" s="157"/>
      <c r="F624" s="159" t="s">
        <v>3657</v>
      </c>
      <c r="G624" s="83" t="s">
        <v>3378</v>
      </c>
      <c r="H624" s="85">
        <v>11.932850257678641</v>
      </c>
      <c r="I624" s="85">
        <v>20.011710077814882</v>
      </c>
      <c r="J624" s="85">
        <v>16.422993378832754</v>
      </c>
      <c r="K624" s="85"/>
      <c r="L624" s="157">
        <v>34.15</v>
      </c>
      <c r="M624" s="157">
        <v>70.584703456647645</v>
      </c>
      <c r="N624" s="158">
        <v>7500000</v>
      </c>
      <c r="O624" s="158">
        <v>160139000</v>
      </c>
      <c r="P624" s="158">
        <v>43077391</v>
      </c>
      <c r="Q624" s="158">
        <v>117061609</v>
      </c>
      <c r="R624" s="87">
        <f t="shared" si="18"/>
        <v>7499997.8471551519</v>
      </c>
      <c r="S624" s="158">
        <v>160139000</v>
      </c>
      <c r="T624" s="87">
        <f t="shared" si="19"/>
        <v>15501760.584683519</v>
      </c>
      <c r="U624" s="158"/>
      <c r="V624" s="115" t="s">
        <v>1257</v>
      </c>
      <c r="W624" s="115" t="s">
        <v>1257</v>
      </c>
      <c r="X624" s="115" t="s">
        <v>772</v>
      </c>
    </row>
    <row r="625" spans="1:24">
      <c r="A625" s="157"/>
      <c r="B625" s="85">
        <v>31</v>
      </c>
      <c r="C625" s="157">
        <v>6</v>
      </c>
      <c r="D625" s="157">
        <v>13</v>
      </c>
      <c r="E625" s="157"/>
      <c r="F625" s="159" t="s">
        <v>3658</v>
      </c>
      <c r="G625" s="83" t="s">
        <v>3378</v>
      </c>
      <c r="H625" s="85">
        <v>11.932850257678641</v>
      </c>
      <c r="I625" s="85">
        <v>20.011710077814882</v>
      </c>
      <c r="J625" s="85">
        <v>16.422993378832754</v>
      </c>
      <c r="K625" s="85"/>
      <c r="L625" s="157">
        <v>34.15</v>
      </c>
      <c r="M625" s="157">
        <v>70.584703456647645</v>
      </c>
      <c r="N625" s="158">
        <v>7500000</v>
      </c>
      <c r="O625" s="158">
        <v>160139000</v>
      </c>
      <c r="P625" s="158">
        <v>43077391</v>
      </c>
      <c r="Q625" s="158">
        <v>117061609</v>
      </c>
      <c r="R625" s="87">
        <f t="shared" si="18"/>
        <v>7499997.8471551519</v>
      </c>
      <c r="S625" s="158">
        <v>160139000</v>
      </c>
      <c r="T625" s="87">
        <f t="shared" si="19"/>
        <v>15501760.584683519</v>
      </c>
      <c r="U625" s="158"/>
      <c r="V625" s="115" t="s">
        <v>1257</v>
      </c>
      <c r="W625" s="115" t="s">
        <v>1257</v>
      </c>
      <c r="X625" s="115" t="s">
        <v>772</v>
      </c>
    </row>
    <row r="626" spans="1:24">
      <c r="A626" s="157"/>
      <c r="B626" s="85">
        <v>31</v>
      </c>
      <c r="C626" s="157">
        <v>6</v>
      </c>
      <c r="D626" s="157">
        <v>13</v>
      </c>
      <c r="E626" s="157"/>
      <c r="F626" s="159" t="s">
        <v>3659</v>
      </c>
      <c r="G626" s="83" t="s">
        <v>3378</v>
      </c>
      <c r="H626" s="85">
        <v>11.932850257678641</v>
      </c>
      <c r="I626" s="85">
        <v>20.011710077814882</v>
      </c>
      <c r="J626" s="85">
        <v>16.422993378832754</v>
      </c>
      <c r="K626" s="85"/>
      <c r="L626" s="157">
        <v>34.15</v>
      </c>
      <c r="M626" s="157">
        <v>70.584703456647645</v>
      </c>
      <c r="N626" s="158">
        <v>7500000</v>
      </c>
      <c r="O626" s="158">
        <v>160139000</v>
      </c>
      <c r="P626" s="158">
        <v>43077391</v>
      </c>
      <c r="Q626" s="158">
        <v>117061609</v>
      </c>
      <c r="R626" s="87">
        <f t="shared" si="18"/>
        <v>7499997.8471551519</v>
      </c>
      <c r="S626" s="158">
        <v>160139000</v>
      </c>
      <c r="T626" s="87">
        <f t="shared" si="19"/>
        <v>15501760.584683519</v>
      </c>
      <c r="U626" s="158"/>
      <c r="V626" s="115" t="s">
        <v>1257</v>
      </c>
      <c r="W626" s="115" t="s">
        <v>1257</v>
      </c>
      <c r="X626" s="115" t="s">
        <v>772</v>
      </c>
    </row>
    <row r="627" spans="1:24">
      <c r="A627" s="157"/>
      <c r="B627" s="85">
        <v>31</v>
      </c>
      <c r="C627" s="157">
        <v>6</v>
      </c>
      <c r="D627" s="157">
        <v>13</v>
      </c>
      <c r="E627" s="157"/>
      <c r="F627" s="159" t="s">
        <v>3660</v>
      </c>
      <c r="G627" s="83" t="s">
        <v>3378</v>
      </c>
      <c r="H627" s="85">
        <v>11.932850257678641</v>
      </c>
      <c r="I627" s="85">
        <v>20.011710077814882</v>
      </c>
      <c r="J627" s="85">
        <v>16.422993378832754</v>
      </c>
      <c r="K627" s="85"/>
      <c r="L627" s="157">
        <v>34.15</v>
      </c>
      <c r="M627" s="157">
        <v>70.584703456647645</v>
      </c>
      <c r="N627" s="158">
        <v>7500000</v>
      </c>
      <c r="O627" s="158">
        <v>160139000</v>
      </c>
      <c r="P627" s="158">
        <v>43077391</v>
      </c>
      <c r="Q627" s="158">
        <v>117061609</v>
      </c>
      <c r="R627" s="87">
        <f t="shared" si="18"/>
        <v>7499997.8471551519</v>
      </c>
      <c r="S627" s="158">
        <v>160139000</v>
      </c>
      <c r="T627" s="87">
        <f t="shared" si="19"/>
        <v>15501760.584683519</v>
      </c>
      <c r="U627" s="158"/>
      <c r="V627" s="115" t="s">
        <v>1257</v>
      </c>
      <c r="W627" s="115" t="s">
        <v>1257</v>
      </c>
      <c r="X627" s="115" t="s">
        <v>772</v>
      </c>
    </row>
    <row r="628" spans="1:24">
      <c r="A628" s="157"/>
      <c r="B628" s="85">
        <v>31</v>
      </c>
      <c r="C628" s="157">
        <v>6</v>
      </c>
      <c r="D628" s="157">
        <v>13</v>
      </c>
      <c r="E628" s="157"/>
      <c r="F628" s="159" t="s">
        <v>3661</v>
      </c>
      <c r="G628" s="83" t="s">
        <v>3378</v>
      </c>
      <c r="H628" s="85">
        <v>13.044020501292641</v>
      </c>
      <c r="I628" s="85">
        <v>21.875172392527951</v>
      </c>
      <c r="J628" s="85">
        <v>17.952279438706491</v>
      </c>
      <c r="K628" s="85"/>
      <c r="L628" s="157">
        <v>37.33</v>
      </c>
      <c r="M628" s="157">
        <v>77.15745183123444</v>
      </c>
      <c r="N628" s="158">
        <v>7500000</v>
      </c>
      <c r="O628" s="158">
        <v>175050000</v>
      </c>
      <c r="P628" s="158">
        <v>47088450.000000007</v>
      </c>
      <c r="Q628" s="158">
        <v>127961550</v>
      </c>
      <c r="R628" s="87">
        <f t="shared" si="18"/>
        <v>7499958.4902848788</v>
      </c>
      <c r="S628" s="158">
        <v>175050000</v>
      </c>
      <c r="T628" s="87">
        <f t="shared" si="19"/>
        <v>15501679.237889452</v>
      </c>
      <c r="U628" s="158"/>
      <c r="V628" s="115" t="s">
        <v>1257</v>
      </c>
      <c r="W628" s="115" t="s">
        <v>1257</v>
      </c>
      <c r="X628" s="115" t="s">
        <v>772</v>
      </c>
    </row>
    <row r="629" spans="1:24">
      <c r="A629" s="157"/>
      <c r="B629" s="85">
        <v>31</v>
      </c>
      <c r="C629" s="157">
        <v>6</v>
      </c>
      <c r="D629" s="157">
        <v>13</v>
      </c>
      <c r="E629" s="157"/>
      <c r="F629" s="159" t="s">
        <v>3662</v>
      </c>
      <c r="G629" s="83" t="s">
        <v>3378</v>
      </c>
      <c r="H629" s="85">
        <v>11.932850257678641</v>
      </c>
      <c r="I629" s="85">
        <v>20.011710077814882</v>
      </c>
      <c r="J629" s="85">
        <v>16.422993378832754</v>
      </c>
      <c r="K629" s="85"/>
      <c r="L629" s="157">
        <v>34.15</v>
      </c>
      <c r="M629" s="157">
        <v>70.584703456647645</v>
      </c>
      <c r="N629" s="158">
        <v>7500000</v>
      </c>
      <c r="O629" s="158">
        <v>160139000</v>
      </c>
      <c r="P629" s="158">
        <v>43077391</v>
      </c>
      <c r="Q629" s="158">
        <v>117061609</v>
      </c>
      <c r="R629" s="87">
        <f t="shared" si="18"/>
        <v>7499997.8471551519</v>
      </c>
      <c r="S629" s="158">
        <v>160139000</v>
      </c>
      <c r="T629" s="87">
        <f t="shared" si="19"/>
        <v>15501760.584683519</v>
      </c>
      <c r="U629" s="158"/>
      <c r="V629" s="115" t="s">
        <v>1257</v>
      </c>
      <c r="W629" s="115" t="s">
        <v>1257</v>
      </c>
      <c r="X629" s="115" t="s">
        <v>772</v>
      </c>
    </row>
    <row r="630" spans="1:24">
      <c r="A630" s="157"/>
      <c r="B630" s="85">
        <v>31</v>
      </c>
      <c r="C630" s="157">
        <v>6</v>
      </c>
      <c r="D630" s="157">
        <v>13</v>
      </c>
      <c r="E630" s="157"/>
      <c r="F630" s="159" t="s">
        <v>3663</v>
      </c>
      <c r="G630" s="83" t="s">
        <v>3378</v>
      </c>
      <c r="H630" s="85">
        <v>12.939193119819622</v>
      </c>
      <c r="I630" s="85">
        <v>21.699374060951246</v>
      </c>
      <c r="J630" s="85">
        <v>17.808007168907082</v>
      </c>
      <c r="K630" s="85"/>
      <c r="L630" s="157">
        <v>37.03</v>
      </c>
      <c r="M630" s="157">
        <v>76.537381229858326</v>
      </c>
      <c r="N630" s="158">
        <v>7500000</v>
      </c>
      <c r="O630" s="158">
        <v>173644000</v>
      </c>
      <c r="P630" s="158">
        <v>46710236.000000007</v>
      </c>
      <c r="Q630" s="158">
        <v>126933764</v>
      </c>
      <c r="R630" s="87">
        <f t="shared" si="18"/>
        <v>7499992.0671727723</v>
      </c>
      <c r="S630" s="158">
        <v>173644000</v>
      </c>
      <c r="T630" s="87">
        <f t="shared" si="19"/>
        <v>15501748.638026349</v>
      </c>
      <c r="U630" s="158"/>
      <c r="V630" s="115" t="s">
        <v>1257</v>
      </c>
      <c r="W630" s="115" t="s">
        <v>1257</v>
      </c>
      <c r="X630" s="115" t="s">
        <v>772</v>
      </c>
    </row>
    <row r="631" spans="1:24">
      <c r="A631" s="157"/>
      <c r="B631" s="85">
        <v>31</v>
      </c>
      <c r="C631" s="157">
        <v>6</v>
      </c>
      <c r="D631" s="157">
        <v>14</v>
      </c>
      <c r="E631" s="157"/>
      <c r="F631" s="159" t="s">
        <v>2571</v>
      </c>
      <c r="G631" s="83" t="s">
        <v>3378</v>
      </c>
      <c r="H631" s="85">
        <v>12.939193119819622</v>
      </c>
      <c r="I631" s="85">
        <v>21.699374060951246</v>
      </c>
      <c r="J631" s="85">
        <v>17.808007168907082</v>
      </c>
      <c r="K631" s="85"/>
      <c r="L631" s="157">
        <v>37.03</v>
      </c>
      <c r="M631" s="157">
        <v>76.537381229858326</v>
      </c>
      <c r="N631" s="158">
        <v>7500000</v>
      </c>
      <c r="O631" s="158">
        <v>173644000</v>
      </c>
      <c r="P631" s="158">
        <v>46710236.000000007</v>
      </c>
      <c r="Q631" s="158">
        <v>126933764</v>
      </c>
      <c r="R631" s="87">
        <f t="shared" si="18"/>
        <v>7499992.0671727723</v>
      </c>
      <c r="S631" s="158">
        <v>173644000</v>
      </c>
      <c r="T631" s="87">
        <f t="shared" si="19"/>
        <v>15501748.638026349</v>
      </c>
      <c r="U631" s="158"/>
      <c r="V631" s="115" t="s">
        <v>1257</v>
      </c>
      <c r="W631" s="115" t="s">
        <v>1257</v>
      </c>
      <c r="X631" s="115" t="s">
        <v>772</v>
      </c>
    </row>
    <row r="632" spans="1:24">
      <c r="A632" s="157"/>
      <c r="B632" s="85">
        <v>31</v>
      </c>
      <c r="C632" s="157">
        <v>6</v>
      </c>
      <c r="D632" s="157">
        <v>14</v>
      </c>
      <c r="E632" s="157"/>
      <c r="F632" s="159" t="s">
        <v>1636</v>
      </c>
      <c r="G632" s="83" t="s">
        <v>3378</v>
      </c>
      <c r="H632" s="85">
        <v>11.932850257678641</v>
      </c>
      <c r="I632" s="85">
        <v>20.011710077814882</v>
      </c>
      <c r="J632" s="85">
        <v>16.422993378832754</v>
      </c>
      <c r="K632" s="85"/>
      <c r="L632" s="157">
        <v>34.15</v>
      </c>
      <c r="M632" s="157">
        <v>70.584703456647645</v>
      </c>
      <c r="N632" s="158">
        <v>7500000</v>
      </c>
      <c r="O632" s="158">
        <v>160139000</v>
      </c>
      <c r="P632" s="158">
        <v>43077391</v>
      </c>
      <c r="Q632" s="158">
        <v>117061609</v>
      </c>
      <c r="R632" s="87">
        <f t="shared" si="18"/>
        <v>7499997.8471551519</v>
      </c>
      <c r="S632" s="158">
        <v>160139000</v>
      </c>
      <c r="T632" s="87">
        <f t="shared" si="19"/>
        <v>15501760.584683519</v>
      </c>
      <c r="U632" s="158"/>
      <c r="V632" s="115" t="s">
        <v>1257</v>
      </c>
      <c r="W632" s="115" t="s">
        <v>1257</v>
      </c>
      <c r="X632" s="115" t="s">
        <v>772</v>
      </c>
    </row>
    <row r="633" spans="1:24">
      <c r="A633" s="157"/>
      <c r="B633" s="85">
        <v>31</v>
      </c>
      <c r="C633" s="157">
        <v>6</v>
      </c>
      <c r="D633" s="157">
        <v>14</v>
      </c>
      <c r="E633" s="157"/>
      <c r="F633" s="159" t="s">
        <v>1637</v>
      </c>
      <c r="G633" s="83" t="s">
        <v>3378</v>
      </c>
      <c r="H633" s="85">
        <v>13.044020501292641</v>
      </c>
      <c r="I633" s="85">
        <v>21.875172392527951</v>
      </c>
      <c r="J633" s="85">
        <v>17.952279438706491</v>
      </c>
      <c r="K633" s="85"/>
      <c r="L633" s="157">
        <v>37.33</v>
      </c>
      <c r="M633" s="157">
        <v>77.15745183123444</v>
      </c>
      <c r="N633" s="158">
        <v>7500000</v>
      </c>
      <c r="O633" s="158">
        <v>175050000</v>
      </c>
      <c r="P633" s="158">
        <v>47088450.000000007</v>
      </c>
      <c r="Q633" s="158">
        <v>127961550</v>
      </c>
      <c r="R633" s="87">
        <f t="shared" si="18"/>
        <v>7499958.4902848788</v>
      </c>
      <c r="S633" s="158">
        <v>175050000</v>
      </c>
      <c r="T633" s="87">
        <f t="shared" si="19"/>
        <v>15501679.237889452</v>
      </c>
      <c r="U633" s="158"/>
      <c r="V633" s="115" t="s">
        <v>1257</v>
      </c>
      <c r="W633" s="115" t="s">
        <v>1257</v>
      </c>
      <c r="X633" s="115" t="s">
        <v>772</v>
      </c>
    </row>
    <row r="634" spans="1:24">
      <c r="A634" s="157"/>
      <c r="B634" s="85">
        <v>31</v>
      </c>
      <c r="C634" s="157">
        <v>6</v>
      </c>
      <c r="D634" s="157">
        <v>14</v>
      </c>
      <c r="E634" s="157"/>
      <c r="F634" s="159" t="s">
        <v>1638</v>
      </c>
      <c r="G634" s="83" t="s">
        <v>3378</v>
      </c>
      <c r="H634" s="85">
        <v>11.932850257678641</v>
      </c>
      <c r="I634" s="85">
        <v>20.011710077814882</v>
      </c>
      <c r="J634" s="85">
        <v>16.422993378832754</v>
      </c>
      <c r="K634" s="85"/>
      <c r="L634" s="157">
        <v>34.15</v>
      </c>
      <c r="M634" s="157">
        <v>70.584703456647645</v>
      </c>
      <c r="N634" s="158">
        <v>7500000</v>
      </c>
      <c r="O634" s="158">
        <v>160139000</v>
      </c>
      <c r="P634" s="158">
        <v>43077391</v>
      </c>
      <c r="Q634" s="158">
        <v>117061609</v>
      </c>
      <c r="R634" s="87">
        <f t="shared" si="18"/>
        <v>7499997.8471551519</v>
      </c>
      <c r="S634" s="158">
        <v>160139000</v>
      </c>
      <c r="T634" s="87">
        <f t="shared" si="19"/>
        <v>15501760.584683519</v>
      </c>
      <c r="U634" s="158"/>
      <c r="V634" s="115" t="s">
        <v>1257</v>
      </c>
      <c r="W634" s="115" t="s">
        <v>1257</v>
      </c>
      <c r="X634" s="115" t="s">
        <v>772</v>
      </c>
    </row>
    <row r="635" spans="1:24">
      <c r="A635" s="157"/>
      <c r="B635" s="85">
        <v>31</v>
      </c>
      <c r="C635" s="157">
        <v>6</v>
      </c>
      <c r="D635" s="157">
        <v>14</v>
      </c>
      <c r="E635" s="157"/>
      <c r="F635" s="159" t="s">
        <v>1639</v>
      </c>
      <c r="G635" s="83" t="s">
        <v>3378</v>
      </c>
      <c r="H635" s="85">
        <v>13.414410582497307</v>
      </c>
      <c r="I635" s="85">
        <v>22.49632649743231</v>
      </c>
      <c r="J635" s="85">
        <v>18.462041458664409</v>
      </c>
      <c r="K635" s="85"/>
      <c r="L635" s="157">
        <v>38.39</v>
      </c>
      <c r="M635" s="157">
        <v>79.348367956096723</v>
      </c>
      <c r="N635" s="158">
        <v>7500000</v>
      </c>
      <c r="O635" s="158">
        <v>180021000</v>
      </c>
      <c r="P635" s="158">
        <v>48425649.000000007</v>
      </c>
      <c r="Q635" s="158">
        <v>131595351</v>
      </c>
      <c r="R635" s="87">
        <f t="shared" si="18"/>
        <v>7499974.5947002517</v>
      </c>
      <c r="S635" s="158">
        <v>180021000</v>
      </c>
      <c r="T635" s="87">
        <f t="shared" si="19"/>
        <v>15501712.524137871</v>
      </c>
      <c r="U635" s="158"/>
      <c r="V635" s="115" t="s">
        <v>1257</v>
      </c>
      <c r="W635" s="115" t="s">
        <v>1257</v>
      </c>
      <c r="X635" s="115" t="s">
        <v>772</v>
      </c>
    </row>
    <row r="636" spans="1:24">
      <c r="A636" s="157"/>
      <c r="B636" s="85">
        <v>31</v>
      </c>
      <c r="C636" s="157">
        <v>6</v>
      </c>
      <c r="D636" s="157">
        <v>14</v>
      </c>
      <c r="E636" s="157"/>
      <c r="F636" s="159" t="s">
        <v>1640</v>
      </c>
      <c r="G636" s="83" t="s">
        <v>3378</v>
      </c>
      <c r="H636" s="85">
        <v>13.414410582497307</v>
      </c>
      <c r="I636" s="85">
        <v>22.49632649743231</v>
      </c>
      <c r="J636" s="85">
        <v>18.462041458664409</v>
      </c>
      <c r="K636" s="85"/>
      <c r="L636" s="157">
        <v>38.39</v>
      </c>
      <c r="M636" s="157">
        <v>79.348367956096723</v>
      </c>
      <c r="N636" s="158">
        <v>7500000</v>
      </c>
      <c r="O636" s="158">
        <v>180021000</v>
      </c>
      <c r="P636" s="158">
        <v>48425649.000000007</v>
      </c>
      <c r="Q636" s="158">
        <v>131595351</v>
      </c>
      <c r="R636" s="87">
        <f t="shared" si="18"/>
        <v>7499974.5947002517</v>
      </c>
      <c r="S636" s="158">
        <v>180021000</v>
      </c>
      <c r="T636" s="87">
        <f t="shared" si="19"/>
        <v>15501712.524137871</v>
      </c>
      <c r="U636" s="158"/>
      <c r="V636" s="115" t="s">
        <v>1257</v>
      </c>
      <c r="W636" s="115" t="s">
        <v>1257</v>
      </c>
      <c r="X636" s="115" t="s">
        <v>772</v>
      </c>
    </row>
    <row r="637" spans="1:24">
      <c r="A637" s="157"/>
      <c r="B637" s="85">
        <v>31</v>
      </c>
      <c r="C637" s="157">
        <v>6</v>
      </c>
      <c r="D637" s="157">
        <v>14</v>
      </c>
      <c r="E637" s="157"/>
      <c r="F637" s="159" t="s">
        <v>1641</v>
      </c>
      <c r="G637" s="83" t="s">
        <v>3378</v>
      </c>
      <c r="H637" s="85">
        <v>11.932850257678641</v>
      </c>
      <c r="I637" s="85">
        <v>20.011710077814882</v>
      </c>
      <c r="J637" s="85">
        <v>16.422993378832754</v>
      </c>
      <c r="K637" s="85"/>
      <c r="L637" s="157">
        <v>34.15</v>
      </c>
      <c r="M637" s="157">
        <v>70.584703456647645</v>
      </c>
      <c r="N637" s="158">
        <v>7500000</v>
      </c>
      <c r="O637" s="158">
        <v>160139000</v>
      </c>
      <c r="P637" s="158">
        <v>43077391</v>
      </c>
      <c r="Q637" s="158">
        <v>117061609</v>
      </c>
      <c r="R637" s="87">
        <f t="shared" si="18"/>
        <v>7499997.8471551519</v>
      </c>
      <c r="S637" s="158">
        <v>160139000</v>
      </c>
      <c r="T637" s="87">
        <f t="shared" si="19"/>
        <v>15501760.584683519</v>
      </c>
      <c r="U637" s="158"/>
      <c r="V637" s="115" t="s">
        <v>1257</v>
      </c>
      <c r="W637" s="115" t="s">
        <v>1257</v>
      </c>
      <c r="X637" s="115" t="s">
        <v>772</v>
      </c>
    </row>
    <row r="638" spans="1:24">
      <c r="A638" s="157"/>
      <c r="B638" s="85">
        <v>31</v>
      </c>
      <c r="C638" s="157">
        <v>6</v>
      </c>
      <c r="D638" s="157">
        <v>14</v>
      </c>
      <c r="E638" s="157"/>
      <c r="F638" s="159" t="s">
        <v>1642</v>
      </c>
      <c r="G638" s="83" t="s">
        <v>3378</v>
      </c>
      <c r="H638" s="85">
        <v>13.044020501292641</v>
      </c>
      <c r="I638" s="85">
        <v>21.875172392527951</v>
      </c>
      <c r="J638" s="85">
        <v>17.952279438706491</v>
      </c>
      <c r="K638" s="85"/>
      <c r="L638" s="157">
        <v>37.33</v>
      </c>
      <c r="M638" s="157">
        <v>77.15745183123444</v>
      </c>
      <c r="N638" s="158">
        <v>7500000</v>
      </c>
      <c r="O638" s="158">
        <v>175050000</v>
      </c>
      <c r="P638" s="158">
        <v>47088450.000000007</v>
      </c>
      <c r="Q638" s="158">
        <v>127961550</v>
      </c>
      <c r="R638" s="87">
        <f t="shared" si="18"/>
        <v>7499958.4902848788</v>
      </c>
      <c r="S638" s="158">
        <v>175050000</v>
      </c>
      <c r="T638" s="87">
        <f t="shared" si="19"/>
        <v>15501679.237889452</v>
      </c>
      <c r="U638" s="158"/>
      <c r="V638" s="115" t="s">
        <v>1257</v>
      </c>
      <c r="W638" s="115" t="s">
        <v>1257</v>
      </c>
      <c r="X638" s="115" t="s">
        <v>772</v>
      </c>
    </row>
    <row r="639" spans="1:24">
      <c r="A639" s="157"/>
      <c r="B639" s="85">
        <v>31</v>
      </c>
      <c r="C639" s="157">
        <v>6</v>
      </c>
      <c r="D639" s="157">
        <v>14</v>
      </c>
      <c r="E639" s="157"/>
      <c r="F639" s="159" t="s">
        <v>1643</v>
      </c>
      <c r="G639" s="83" t="s">
        <v>3378</v>
      </c>
      <c r="H639" s="85">
        <v>11.932850257678641</v>
      </c>
      <c r="I639" s="85">
        <v>20.011710077814882</v>
      </c>
      <c r="J639" s="85">
        <v>16.422993378832754</v>
      </c>
      <c r="K639" s="85"/>
      <c r="L639" s="157">
        <v>34.15</v>
      </c>
      <c r="M639" s="157">
        <v>70.584703456647645</v>
      </c>
      <c r="N639" s="158">
        <v>7500000</v>
      </c>
      <c r="O639" s="158">
        <v>160139000</v>
      </c>
      <c r="P639" s="158">
        <v>43077391</v>
      </c>
      <c r="Q639" s="158">
        <v>117061609</v>
      </c>
      <c r="R639" s="87">
        <f t="shared" si="18"/>
        <v>7499997.8471551519</v>
      </c>
      <c r="S639" s="158">
        <v>160139000</v>
      </c>
      <c r="T639" s="87">
        <f t="shared" si="19"/>
        <v>15501760.584683519</v>
      </c>
      <c r="U639" s="158"/>
      <c r="V639" s="115" t="s">
        <v>1257</v>
      </c>
      <c r="W639" s="115" t="s">
        <v>1257</v>
      </c>
      <c r="X639" s="115" t="s">
        <v>772</v>
      </c>
    </row>
    <row r="640" spans="1:24">
      <c r="A640" s="157"/>
      <c r="B640" s="85">
        <v>31</v>
      </c>
      <c r="C640" s="157">
        <v>6</v>
      </c>
      <c r="D640" s="157">
        <v>14</v>
      </c>
      <c r="E640" s="157"/>
      <c r="F640" s="159" t="s">
        <v>1644</v>
      </c>
      <c r="G640" s="83" t="s">
        <v>3378</v>
      </c>
      <c r="H640" s="85">
        <v>11.932850257678641</v>
      </c>
      <c r="I640" s="85">
        <v>20.011710077814882</v>
      </c>
      <c r="J640" s="85">
        <v>16.422993378832754</v>
      </c>
      <c r="K640" s="85"/>
      <c r="L640" s="157">
        <v>34.15</v>
      </c>
      <c r="M640" s="157">
        <v>70.584703456647645</v>
      </c>
      <c r="N640" s="158">
        <v>7500000</v>
      </c>
      <c r="O640" s="158">
        <v>160139000</v>
      </c>
      <c r="P640" s="158">
        <v>43077391</v>
      </c>
      <c r="Q640" s="158">
        <v>117061609</v>
      </c>
      <c r="R640" s="87">
        <f t="shared" si="18"/>
        <v>7499997.8471551519</v>
      </c>
      <c r="S640" s="158">
        <v>160139000</v>
      </c>
      <c r="T640" s="87">
        <f t="shared" si="19"/>
        <v>15501760.584683519</v>
      </c>
      <c r="U640" s="158"/>
      <c r="V640" s="115" t="s">
        <v>1257</v>
      </c>
      <c r="W640" s="115" t="s">
        <v>1257</v>
      </c>
      <c r="X640" s="115" t="s">
        <v>772</v>
      </c>
    </row>
    <row r="641" spans="1:24">
      <c r="A641" s="157"/>
      <c r="B641" s="85">
        <v>31</v>
      </c>
      <c r="C641" s="157">
        <v>6</v>
      </c>
      <c r="D641" s="157">
        <v>14</v>
      </c>
      <c r="E641" s="157"/>
      <c r="F641" s="159" t="s">
        <v>1645</v>
      </c>
      <c r="G641" s="83" t="s">
        <v>3378</v>
      </c>
      <c r="H641" s="85">
        <v>11.932850257678641</v>
      </c>
      <c r="I641" s="85">
        <v>20.011710077814882</v>
      </c>
      <c r="J641" s="85">
        <v>16.422993378832754</v>
      </c>
      <c r="K641" s="85"/>
      <c r="L641" s="157">
        <v>34.15</v>
      </c>
      <c r="M641" s="157">
        <v>70.584703456647645</v>
      </c>
      <c r="N641" s="158">
        <v>7500000</v>
      </c>
      <c r="O641" s="158">
        <v>160139000</v>
      </c>
      <c r="P641" s="158">
        <v>43077391</v>
      </c>
      <c r="Q641" s="158">
        <v>117061609</v>
      </c>
      <c r="R641" s="87">
        <f t="shared" si="18"/>
        <v>7499997.8471551519</v>
      </c>
      <c r="S641" s="158">
        <v>160139000</v>
      </c>
      <c r="T641" s="87">
        <f t="shared" si="19"/>
        <v>15501760.584683519</v>
      </c>
      <c r="U641" s="158"/>
      <c r="V641" s="115" t="s">
        <v>1257</v>
      </c>
      <c r="W641" s="115" t="s">
        <v>1257</v>
      </c>
      <c r="X641" s="115" t="s">
        <v>772</v>
      </c>
    </row>
    <row r="642" spans="1:24">
      <c r="A642" s="157"/>
      <c r="B642" s="85">
        <v>31</v>
      </c>
      <c r="C642" s="157">
        <v>6</v>
      </c>
      <c r="D642" s="157">
        <v>14</v>
      </c>
      <c r="E642" s="157"/>
      <c r="F642" s="159" t="s">
        <v>3664</v>
      </c>
      <c r="G642" s="83" t="s">
        <v>3378</v>
      </c>
      <c r="H642" s="85">
        <v>11.932850257678641</v>
      </c>
      <c r="I642" s="85">
        <v>20.011710077814882</v>
      </c>
      <c r="J642" s="85">
        <v>16.422993378832754</v>
      </c>
      <c r="K642" s="85"/>
      <c r="L642" s="157">
        <v>34.15</v>
      </c>
      <c r="M642" s="157">
        <v>70.584703456647645</v>
      </c>
      <c r="N642" s="158">
        <v>7500000</v>
      </c>
      <c r="O642" s="158">
        <v>160139000</v>
      </c>
      <c r="P642" s="158">
        <v>43077391</v>
      </c>
      <c r="Q642" s="158">
        <v>117061609</v>
      </c>
      <c r="R642" s="87">
        <f t="shared" si="18"/>
        <v>7499997.8471551519</v>
      </c>
      <c r="S642" s="158">
        <v>160139000</v>
      </c>
      <c r="T642" s="87">
        <f t="shared" si="19"/>
        <v>15501760.584683519</v>
      </c>
      <c r="U642" s="158"/>
      <c r="V642" s="115" t="s">
        <v>1257</v>
      </c>
      <c r="W642" s="115" t="s">
        <v>1257</v>
      </c>
      <c r="X642" s="115" t="s">
        <v>772</v>
      </c>
    </row>
    <row r="643" spans="1:24">
      <c r="A643" s="157"/>
      <c r="B643" s="85">
        <v>31</v>
      </c>
      <c r="C643" s="157">
        <v>6</v>
      </c>
      <c r="D643" s="157">
        <v>14</v>
      </c>
      <c r="E643" s="157"/>
      <c r="F643" s="159" t="s">
        <v>3665</v>
      </c>
      <c r="G643" s="83" t="s">
        <v>3378</v>
      </c>
      <c r="H643" s="85">
        <v>13.044020501292641</v>
      </c>
      <c r="I643" s="85">
        <v>21.875172392527951</v>
      </c>
      <c r="J643" s="85">
        <v>17.952279438706491</v>
      </c>
      <c r="K643" s="85"/>
      <c r="L643" s="157">
        <v>37.33</v>
      </c>
      <c r="M643" s="157">
        <v>77.15745183123444</v>
      </c>
      <c r="N643" s="158">
        <v>7500000</v>
      </c>
      <c r="O643" s="158">
        <v>175050000</v>
      </c>
      <c r="P643" s="158">
        <v>47088450.000000007</v>
      </c>
      <c r="Q643" s="158">
        <v>127961550</v>
      </c>
      <c r="R643" s="87">
        <f t="shared" ref="R643:R680" si="20">S643/(M643*0.3025)</f>
        <v>7499958.4902848788</v>
      </c>
      <c r="S643" s="158">
        <v>175050000</v>
      </c>
      <c r="T643" s="87">
        <f t="shared" ref="T643:T680" si="21">S643/(L643*0.3025)</f>
        <v>15501679.237889452</v>
      </c>
      <c r="U643" s="158"/>
      <c r="V643" s="115" t="s">
        <v>1257</v>
      </c>
      <c r="W643" s="115" t="s">
        <v>1257</v>
      </c>
      <c r="X643" s="115" t="s">
        <v>772</v>
      </c>
    </row>
    <row r="644" spans="1:24">
      <c r="A644" s="157"/>
      <c r="B644" s="85">
        <v>31</v>
      </c>
      <c r="C644" s="157">
        <v>6</v>
      </c>
      <c r="D644" s="157">
        <v>14</v>
      </c>
      <c r="E644" s="157"/>
      <c r="F644" s="159" t="s">
        <v>3666</v>
      </c>
      <c r="G644" s="83" t="s">
        <v>3378</v>
      </c>
      <c r="H644" s="85">
        <v>11.932850257678641</v>
      </c>
      <c r="I644" s="85">
        <v>20.011710077814882</v>
      </c>
      <c r="J644" s="85">
        <v>16.422993378832754</v>
      </c>
      <c r="K644" s="85"/>
      <c r="L644" s="157">
        <v>34.15</v>
      </c>
      <c r="M644" s="157">
        <v>70.584703456647645</v>
      </c>
      <c r="N644" s="158">
        <v>7500000</v>
      </c>
      <c r="O644" s="158">
        <v>160139000</v>
      </c>
      <c r="P644" s="158">
        <v>43077391</v>
      </c>
      <c r="Q644" s="158">
        <v>117061609</v>
      </c>
      <c r="R644" s="87">
        <f t="shared" si="20"/>
        <v>7499997.8471551519</v>
      </c>
      <c r="S644" s="158">
        <v>160139000</v>
      </c>
      <c r="T644" s="87">
        <f t="shared" si="21"/>
        <v>15501760.584683519</v>
      </c>
      <c r="U644" s="158"/>
      <c r="V644" s="115" t="s">
        <v>1257</v>
      </c>
      <c r="W644" s="115" t="s">
        <v>1257</v>
      </c>
      <c r="X644" s="115" t="s">
        <v>772</v>
      </c>
    </row>
    <row r="645" spans="1:24">
      <c r="A645" s="157"/>
      <c r="B645" s="85">
        <v>31</v>
      </c>
      <c r="C645" s="157">
        <v>6</v>
      </c>
      <c r="D645" s="157">
        <v>14</v>
      </c>
      <c r="E645" s="157"/>
      <c r="F645" s="159" t="s">
        <v>3667</v>
      </c>
      <c r="G645" s="83" t="s">
        <v>3378</v>
      </c>
      <c r="H645" s="85">
        <v>11.932850257678641</v>
      </c>
      <c r="I645" s="85">
        <v>20.011710077814882</v>
      </c>
      <c r="J645" s="85">
        <v>16.422993378832754</v>
      </c>
      <c r="K645" s="85"/>
      <c r="L645" s="157">
        <v>34.15</v>
      </c>
      <c r="M645" s="157">
        <v>70.584703456647645</v>
      </c>
      <c r="N645" s="158">
        <v>7500000</v>
      </c>
      <c r="O645" s="158">
        <v>160139000</v>
      </c>
      <c r="P645" s="158">
        <v>43077391</v>
      </c>
      <c r="Q645" s="158">
        <v>117061609</v>
      </c>
      <c r="R645" s="87">
        <f t="shared" si="20"/>
        <v>7499997.8471551519</v>
      </c>
      <c r="S645" s="158">
        <v>160139000</v>
      </c>
      <c r="T645" s="87">
        <f t="shared" si="21"/>
        <v>15501760.584683519</v>
      </c>
      <c r="U645" s="158"/>
      <c r="V645" s="115" t="s">
        <v>1257</v>
      </c>
      <c r="W645" s="115" t="s">
        <v>1257</v>
      </c>
      <c r="X645" s="115" t="s">
        <v>772</v>
      </c>
    </row>
    <row r="646" spans="1:24">
      <c r="A646" s="157"/>
      <c r="B646" s="85">
        <v>31</v>
      </c>
      <c r="C646" s="157">
        <v>6</v>
      </c>
      <c r="D646" s="157">
        <v>14</v>
      </c>
      <c r="E646" s="157"/>
      <c r="F646" s="159" t="s">
        <v>3668</v>
      </c>
      <c r="G646" s="83" t="s">
        <v>3378</v>
      </c>
      <c r="H646" s="85">
        <v>11.932850257678641</v>
      </c>
      <c r="I646" s="85">
        <v>20.011710077814882</v>
      </c>
      <c r="J646" s="85">
        <v>16.422993378832754</v>
      </c>
      <c r="K646" s="85"/>
      <c r="L646" s="157">
        <v>34.15</v>
      </c>
      <c r="M646" s="157">
        <v>70.584703456647645</v>
      </c>
      <c r="N646" s="158">
        <v>7500000</v>
      </c>
      <c r="O646" s="158">
        <v>160139000</v>
      </c>
      <c r="P646" s="158">
        <v>43077391</v>
      </c>
      <c r="Q646" s="158">
        <v>117061609</v>
      </c>
      <c r="R646" s="87">
        <f t="shared" si="20"/>
        <v>7499997.8471551519</v>
      </c>
      <c r="S646" s="158">
        <v>160139000</v>
      </c>
      <c r="T646" s="87">
        <f t="shared" si="21"/>
        <v>15501760.584683519</v>
      </c>
      <c r="U646" s="158"/>
      <c r="V646" s="115" t="s">
        <v>1257</v>
      </c>
      <c r="W646" s="115" t="s">
        <v>1257</v>
      </c>
      <c r="X646" s="115" t="s">
        <v>772</v>
      </c>
    </row>
    <row r="647" spans="1:24">
      <c r="A647" s="157"/>
      <c r="B647" s="85">
        <v>31</v>
      </c>
      <c r="C647" s="157">
        <v>6</v>
      </c>
      <c r="D647" s="157">
        <v>14</v>
      </c>
      <c r="E647" s="157"/>
      <c r="F647" s="159" t="s">
        <v>3669</v>
      </c>
      <c r="G647" s="83" t="s">
        <v>3378</v>
      </c>
      <c r="H647" s="85">
        <v>11.932850257678641</v>
      </c>
      <c r="I647" s="85">
        <v>20.011710077814882</v>
      </c>
      <c r="J647" s="85">
        <v>16.422993378832754</v>
      </c>
      <c r="K647" s="85"/>
      <c r="L647" s="157">
        <v>34.15</v>
      </c>
      <c r="M647" s="157">
        <v>70.584703456647645</v>
      </c>
      <c r="N647" s="158">
        <v>7500000</v>
      </c>
      <c r="O647" s="158">
        <v>160139000</v>
      </c>
      <c r="P647" s="158">
        <v>43077391</v>
      </c>
      <c r="Q647" s="158">
        <v>117061609</v>
      </c>
      <c r="R647" s="87">
        <f t="shared" si="20"/>
        <v>7499997.8471551519</v>
      </c>
      <c r="S647" s="158">
        <v>160139000</v>
      </c>
      <c r="T647" s="87">
        <f t="shared" si="21"/>
        <v>15501760.584683519</v>
      </c>
      <c r="U647" s="158"/>
      <c r="V647" s="115" t="s">
        <v>1257</v>
      </c>
      <c r="W647" s="115" t="s">
        <v>1257</v>
      </c>
      <c r="X647" s="115" t="s">
        <v>772</v>
      </c>
    </row>
    <row r="648" spans="1:24">
      <c r="A648" s="157"/>
      <c r="B648" s="85">
        <v>31</v>
      </c>
      <c r="C648" s="157">
        <v>6</v>
      </c>
      <c r="D648" s="157">
        <v>14</v>
      </c>
      <c r="E648" s="157"/>
      <c r="F648" s="159" t="s">
        <v>3670</v>
      </c>
      <c r="G648" s="83" t="s">
        <v>3378</v>
      </c>
      <c r="H648" s="85">
        <v>13.044020501292641</v>
      </c>
      <c r="I648" s="85">
        <v>21.875172392527951</v>
      </c>
      <c r="J648" s="85">
        <v>17.952279438706491</v>
      </c>
      <c r="K648" s="85"/>
      <c r="L648" s="157">
        <v>37.33</v>
      </c>
      <c r="M648" s="157">
        <v>77.15745183123444</v>
      </c>
      <c r="N648" s="158">
        <v>7500000</v>
      </c>
      <c r="O648" s="158">
        <v>175050000</v>
      </c>
      <c r="P648" s="158">
        <v>47088450.000000007</v>
      </c>
      <c r="Q648" s="158">
        <v>127961550</v>
      </c>
      <c r="R648" s="87">
        <f t="shared" si="20"/>
        <v>7499958.4902848788</v>
      </c>
      <c r="S648" s="158">
        <v>175050000</v>
      </c>
      <c r="T648" s="87">
        <f t="shared" si="21"/>
        <v>15501679.237889452</v>
      </c>
      <c r="U648" s="158"/>
      <c r="V648" s="115" t="s">
        <v>1257</v>
      </c>
      <c r="W648" s="115" t="s">
        <v>1257</v>
      </c>
      <c r="X648" s="115" t="s">
        <v>772</v>
      </c>
    </row>
    <row r="649" spans="1:24">
      <c r="A649" s="157"/>
      <c r="B649" s="85">
        <v>31</v>
      </c>
      <c r="C649" s="157">
        <v>6</v>
      </c>
      <c r="D649" s="157">
        <v>14</v>
      </c>
      <c r="E649" s="157"/>
      <c r="F649" s="159" t="s">
        <v>3671</v>
      </c>
      <c r="G649" s="83" t="s">
        <v>3378</v>
      </c>
      <c r="H649" s="85">
        <v>11.932850257678641</v>
      </c>
      <c r="I649" s="85">
        <v>20.011710077814882</v>
      </c>
      <c r="J649" s="85">
        <v>16.422993378832754</v>
      </c>
      <c r="K649" s="85"/>
      <c r="L649" s="157">
        <v>34.15</v>
      </c>
      <c r="M649" s="157">
        <v>70.584703456647645</v>
      </c>
      <c r="N649" s="158">
        <v>7500000</v>
      </c>
      <c r="O649" s="158">
        <v>160139000</v>
      </c>
      <c r="P649" s="158">
        <v>43077391</v>
      </c>
      <c r="Q649" s="158">
        <v>117061609</v>
      </c>
      <c r="R649" s="87">
        <f t="shared" si="20"/>
        <v>7499997.8471551519</v>
      </c>
      <c r="S649" s="158">
        <v>160139000</v>
      </c>
      <c r="T649" s="87">
        <f t="shared" si="21"/>
        <v>15501760.584683519</v>
      </c>
      <c r="U649" s="158"/>
      <c r="V649" s="115" t="s">
        <v>1257</v>
      </c>
      <c r="W649" s="115" t="s">
        <v>1257</v>
      </c>
      <c r="X649" s="115" t="s">
        <v>772</v>
      </c>
    </row>
    <row r="650" spans="1:24">
      <c r="A650" s="157"/>
      <c r="B650" s="85">
        <v>31</v>
      </c>
      <c r="C650" s="157">
        <v>6</v>
      </c>
      <c r="D650" s="157">
        <v>14</v>
      </c>
      <c r="E650" s="157"/>
      <c r="F650" s="159" t="s">
        <v>3672</v>
      </c>
      <c r="G650" s="83" t="s">
        <v>3378</v>
      </c>
      <c r="H650" s="85">
        <v>11.932850257678641</v>
      </c>
      <c r="I650" s="85">
        <v>20.011710077814882</v>
      </c>
      <c r="J650" s="85">
        <v>16.422993378832754</v>
      </c>
      <c r="K650" s="85"/>
      <c r="L650" s="157">
        <v>34.15</v>
      </c>
      <c r="M650" s="157">
        <v>70.584703456647645</v>
      </c>
      <c r="N650" s="158">
        <v>7500000</v>
      </c>
      <c r="O650" s="158">
        <v>160139000</v>
      </c>
      <c r="P650" s="158">
        <v>43077391</v>
      </c>
      <c r="Q650" s="158">
        <v>117061609</v>
      </c>
      <c r="R650" s="87">
        <f t="shared" si="20"/>
        <v>7499997.8471551519</v>
      </c>
      <c r="S650" s="158">
        <v>160139000</v>
      </c>
      <c r="T650" s="87">
        <f t="shared" si="21"/>
        <v>15501760.584683519</v>
      </c>
      <c r="U650" s="158"/>
      <c r="V650" s="115" t="s">
        <v>1257</v>
      </c>
      <c r="W650" s="115" t="s">
        <v>1257</v>
      </c>
      <c r="X650" s="115" t="s">
        <v>772</v>
      </c>
    </row>
    <row r="651" spans="1:24">
      <c r="A651" s="157"/>
      <c r="B651" s="85">
        <v>31</v>
      </c>
      <c r="C651" s="157">
        <v>6</v>
      </c>
      <c r="D651" s="157">
        <v>14</v>
      </c>
      <c r="E651" s="157"/>
      <c r="F651" s="159" t="s">
        <v>3673</v>
      </c>
      <c r="G651" s="83" t="s">
        <v>3378</v>
      </c>
      <c r="H651" s="85">
        <v>11.932850257678641</v>
      </c>
      <c r="I651" s="85">
        <v>20.011710077814882</v>
      </c>
      <c r="J651" s="85">
        <v>16.422993378832754</v>
      </c>
      <c r="K651" s="85"/>
      <c r="L651" s="157">
        <v>34.15</v>
      </c>
      <c r="M651" s="157">
        <v>70.584703456647645</v>
      </c>
      <c r="N651" s="158">
        <v>7500000</v>
      </c>
      <c r="O651" s="158">
        <v>160139000</v>
      </c>
      <c r="P651" s="158">
        <v>43077391</v>
      </c>
      <c r="Q651" s="158">
        <v>117061609</v>
      </c>
      <c r="R651" s="87">
        <f t="shared" si="20"/>
        <v>7499997.8471551519</v>
      </c>
      <c r="S651" s="158">
        <v>160139000</v>
      </c>
      <c r="T651" s="87">
        <f t="shared" si="21"/>
        <v>15501760.584683519</v>
      </c>
      <c r="U651" s="158"/>
      <c r="V651" s="115" t="s">
        <v>1257</v>
      </c>
      <c r="W651" s="115" t="s">
        <v>1257</v>
      </c>
      <c r="X651" s="115" t="s">
        <v>772</v>
      </c>
    </row>
    <row r="652" spans="1:24">
      <c r="A652" s="157"/>
      <c r="B652" s="85">
        <v>31</v>
      </c>
      <c r="C652" s="157">
        <v>6</v>
      </c>
      <c r="D652" s="157">
        <v>14</v>
      </c>
      <c r="E652" s="157"/>
      <c r="F652" s="159" t="s">
        <v>3674</v>
      </c>
      <c r="G652" s="83" t="s">
        <v>3378</v>
      </c>
      <c r="H652" s="85">
        <v>11.932850257678641</v>
      </c>
      <c r="I652" s="85">
        <v>20.011710077814882</v>
      </c>
      <c r="J652" s="85">
        <v>16.422993378832754</v>
      </c>
      <c r="K652" s="85"/>
      <c r="L652" s="157">
        <v>34.15</v>
      </c>
      <c r="M652" s="157">
        <v>70.584703456647645</v>
      </c>
      <c r="N652" s="158">
        <v>7500000</v>
      </c>
      <c r="O652" s="158">
        <v>160139000</v>
      </c>
      <c r="P652" s="158">
        <v>43077391</v>
      </c>
      <c r="Q652" s="158">
        <v>117061609</v>
      </c>
      <c r="R652" s="87">
        <f t="shared" si="20"/>
        <v>7499997.8471551519</v>
      </c>
      <c r="S652" s="158">
        <v>160139000</v>
      </c>
      <c r="T652" s="87">
        <f t="shared" si="21"/>
        <v>15501760.584683519</v>
      </c>
      <c r="U652" s="158"/>
      <c r="V652" s="115" t="s">
        <v>1257</v>
      </c>
      <c r="W652" s="115" t="s">
        <v>1257</v>
      </c>
      <c r="X652" s="115" t="s">
        <v>772</v>
      </c>
    </row>
    <row r="653" spans="1:24">
      <c r="A653" s="157"/>
      <c r="B653" s="85">
        <v>31</v>
      </c>
      <c r="C653" s="157">
        <v>6</v>
      </c>
      <c r="D653" s="157">
        <v>14</v>
      </c>
      <c r="E653" s="157"/>
      <c r="F653" s="159" t="s">
        <v>3675</v>
      </c>
      <c r="G653" s="83" t="s">
        <v>3378</v>
      </c>
      <c r="H653" s="85">
        <v>13.044020501292641</v>
      </c>
      <c r="I653" s="85">
        <v>21.875172392527951</v>
      </c>
      <c r="J653" s="85">
        <v>17.952279438706491</v>
      </c>
      <c r="K653" s="85"/>
      <c r="L653" s="157">
        <v>37.33</v>
      </c>
      <c r="M653" s="157">
        <v>77.15745183123444</v>
      </c>
      <c r="N653" s="158">
        <v>7500000</v>
      </c>
      <c r="O653" s="158">
        <v>175050000</v>
      </c>
      <c r="P653" s="158">
        <v>47088450.000000007</v>
      </c>
      <c r="Q653" s="158">
        <v>127961550</v>
      </c>
      <c r="R653" s="87">
        <f t="shared" si="20"/>
        <v>7499958.4902848788</v>
      </c>
      <c r="S653" s="158">
        <v>175050000</v>
      </c>
      <c r="T653" s="87">
        <f t="shared" si="21"/>
        <v>15501679.237889452</v>
      </c>
      <c r="U653" s="158"/>
      <c r="V653" s="115" t="s">
        <v>1257</v>
      </c>
      <c r="W653" s="115" t="s">
        <v>1257</v>
      </c>
      <c r="X653" s="115" t="s">
        <v>772</v>
      </c>
    </row>
    <row r="654" spans="1:24">
      <c r="A654" s="157"/>
      <c r="B654" s="85">
        <v>31</v>
      </c>
      <c r="C654" s="157">
        <v>6</v>
      </c>
      <c r="D654" s="157">
        <v>14</v>
      </c>
      <c r="E654" s="157"/>
      <c r="F654" s="159" t="s">
        <v>3676</v>
      </c>
      <c r="G654" s="83" t="s">
        <v>3378</v>
      </c>
      <c r="H654" s="85">
        <v>11.932850257678641</v>
      </c>
      <c r="I654" s="85">
        <v>20.011710077814882</v>
      </c>
      <c r="J654" s="85">
        <v>16.422993378832754</v>
      </c>
      <c r="K654" s="85"/>
      <c r="L654" s="157">
        <v>34.15</v>
      </c>
      <c r="M654" s="157">
        <v>70.584703456647645</v>
      </c>
      <c r="N654" s="158">
        <v>7500000</v>
      </c>
      <c r="O654" s="158">
        <v>160139000</v>
      </c>
      <c r="P654" s="158">
        <v>43077391</v>
      </c>
      <c r="Q654" s="158">
        <v>117061609</v>
      </c>
      <c r="R654" s="87">
        <f t="shared" si="20"/>
        <v>7499997.8471551519</v>
      </c>
      <c r="S654" s="158">
        <v>160139000</v>
      </c>
      <c r="T654" s="87">
        <f t="shared" si="21"/>
        <v>15501760.584683519</v>
      </c>
      <c r="U654" s="158"/>
      <c r="V654" s="115" t="s">
        <v>1257</v>
      </c>
      <c r="W654" s="115" t="s">
        <v>1257</v>
      </c>
      <c r="X654" s="115" t="s">
        <v>772</v>
      </c>
    </row>
    <row r="655" spans="1:24">
      <c r="A655" s="157"/>
      <c r="B655" s="85">
        <v>31</v>
      </c>
      <c r="C655" s="157">
        <v>6</v>
      </c>
      <c r="D655" s="157">
        <v>14</v>
      </c>
      <c r="E655" s="157"/>
      <c r="F655" s="159" t="s">
        <v>3677</v>
      </c>
      <c r="G655" s="83" t="s">
        <v>3378</v>
      </c>
      <c r="H655" s="85">
        <v>11.932850257678641</v>
      </c>
      <c r="I655" s="85">
        <v>20.011710077814882</v>
      </c>
      <c r="J655" s="85">
        <v>16.422993378832754</v>
      </c>
      <c r="K655" s="85"/>
      <c r="L655" s="157">
        <v>34.15</v>
      </c>
      <c r="M655" s="157">
        <v>70.584703456647645</v>
      </c>
      <c r="N655" s="158">
        <v>7500000</v>
      </c>
      <c r="O655" s="158">
        <v>160139000</v>
      </c>
      <c r="P655" s="158">
        <v>43077391</v>
      </c>
      <c r="Q655" s="158">
        <v>117061609</v>
      </c>
      <c r="R655" s="87">
        <f t="shared" si="20"/>
        <v>7499997.8471551519</v>
      </c>
      <c r="S655" s="158">
        <v>160139000</v>
      </c>
      <c r="T655" s="87">
        <f t="shared" si="21"/>
        <v>15501760.584683519</v>
      </c>
      <c r="U655" s="158"/>
      <c r="V655" s="115" t="s">
        <v>1257</v>
      </c>
      <c r="W655" s="115" t="s">
        <v>1257</v>
      </c>
      <c r="X655" s="115" t="s">
        <v>772</v>
      </c>
    </row>
    <row r="656" spans="1:24">
      <c r="A656" s="157"/>
      <c r="B656" s="85">
        <v>31</v>
      </c>
      <c r="C656" s="157">
        <v>6</v>
      </c>
      <c r="D656" s="157">
        <v>14</v>
      </c>
      <c r="E656" s="157"/>
      <c r="F656" s="159" t="s">
        <v>3678</v>
      </c>
      <c r="G656" s="83" t="s">
        <v>3378</v>
      </c>
      <c r="H656" s="85">
        <v>11.932850257678641</v>
      </c>
      <c r="I656" s="85">
        <v>20.011710077814882</v>
      </c>
      <c r="J656" s="85">
        <v>16.422993378832754</v>
      </c>
      <c r="K656" s="85"/>
      <c r="L656" s="157">
        <v>34.15</v>
      </c>
      <c r="M656" s="157">
        <v>70.584703456647645</v>
      </c>
      <c r="N656" s="158">
        <v>7500000</v>
      </c>
      <c r="O656" s="158">
        <v>160139000</v>
      </c>
      <c r="P656" s="158">
        <v>43077391</v>
      </c>
      <c r="Q656" s="158">
        <v>117061609</v>
      </c>
      <c r="R656" s="87">
        <f t="shared" si="20"/>
        <v>7499997.8471551519</v>
      </c>
      <c r="S656" s="158">
        <v>160139000</v>
      </c>
      <c r="T656" s="87">
        <f t="shared" si="21"/>
        <v>15501760.584683519</v>
      </c>
      <c r="U656" s="158"/>
      <c r="V656" s="115" t="s">
        <v>1257</v>
      </c>
      <c r="W656" s="115" t="s">
        <v>1257</v>
      </c>
      <c r="X656" s="115" t="s">
        <v>772</v>
      </c>
    </row>
    <row r="657" spans="1:24">
      <c r="A657" s="157"/>
      <c r="B657" s="85">
        <v>31</v>
      </c>
      <c r="C657" s="157">
        <v>6</v>
      </c>
      <c r="D657" s="157">
        <v>14</v>
      </c>
      <c r="E657" s="157"/>
      <c r="F657" s="159" t="s">
        <v>3679</v>
      </c>
      <c r="G657" s="83" t="s">
        <v>3378</v>
      </c>
      <c r="H657" s="85">
        <v>11.932850257678641</v>
      </c>
      <c r="I657" s="85">
        <v>20.011710077814882</v>
      </c>
      <c r="J657" s="85">
        <v>16.422993378832754</v>
      </c>
      <c r="K657" s="85"/>
      <c r="L657" s="157">
        <v>34.15</v>
      </c>
      <c r="M657" s="157">
        <v>70.584703456647645</v>
      </c>
      <c r="N657" s="158">
        <v>7500000</v>
      </c>
      <c r="O657" s="158">
        <v>160139000</v>
      </c>
      <c r="P657" s="158">
        <v>43077391</v>
      </c>
      <c r="Q657" s="158">
        <v>117061609</v>
      </c>
      <c r="R657" s="87">
        <f t="shared" si="20"/>
        <v>7499997.8471551519</v>
      </c>
      <c r="S657" s="158">
        <v>160139000</v>
      </c>
      <c r="T657" s="87">
        <f t="shared" si="21"/>
        <v>15501760.584683519</v>
      </c>
      <c r="U657" s="158"/>
      <c r="V657" s="115" t="s">
        <v>1257</v>
      </c>
      <c r="W657" s="115" t="s">
        <v>1257</v>
      </c>
      <c r="X657" s="115" t="s">
        <v>772</v>
      </c>
    </row>
    <row r="658" spans="1:24">
      <c r="A658" s="157"/>
      <c r="B658" s="85">
        <v>31</v>
      </c>
      <c r="C658" s="157">
        <v>6</v>
      </c>
      <c r="D658" s="157">
        <v>14</v>
      </c>
      <c r="E658" s="157"/>
      <c r="F658" s="159" t="s">
        <v>3680</v>
      </c>
      <c r="G658" s="83" t="s">
        <v>3378</v>
      </c>
      <c r="H658" s="85">
        <v>13.044020501292641</v>
      </c>
      <c r="I658" s="85">
        <v>21.875172392527951</v>
      </c>
      <c r="J658" s="85">
        <v>17.952279438706491</v>
      </c>
      <c r="K658" s="85"/>
      <c r="L658" s="157">
        <v>37.33</v>
      </c>
      <c r="M658" s="157">
        <v>77.15745183123444</v>
      </c>
      <c r="N658" s="158">
        <v>7500000</v>
      </c>
      <c r="O658" s="158">
        <v>175050000</v>
      </c>
      <c r="P658" s="158">
        <v>47088450.000000007</v>
      </c>
      <c r="Q658" s="158">
        <v>127961550</v>
      </c>
      <c r="R658" s="87">
        <f t="shared" si="20"/>
        <v>7499958.4902848788</v>
      </c>
      <c r="S658" s="158">
        <v>175050000</v>
      </c>
      <c r="T658" s="87">
        <f t="shared" si="21"/>
        <v>15501679.237889452</v>
      </c>
      <c r="U658" s="158"/>
      <c r="V658" s="115" t="s">
        <v>1257</v>
      </c>
      <c r="W658" s="115" t="s">
        <v>1257</v>
      </c>
      <c r="X658" s="115" t="s">
        <v>772</v>
      </c>
    </row>
    <row r="659" spans="1:24">
      <c r="A659" s="157"/>
      <c r="B659" s="85">
        <v>31</v>
      </c>
      <c r="C659" s="157">
        <v>6</v>
      </c>
      <c r="D659" s="157">
        <v>14</v>
      </c>
      <c r="E659" s="157"/>
      <c r="F659" s="159" t="s">
        <v>3681</v>
      </c>
      <c r="G659" s="83" t="s">
        <v>3378</v>
      </c>
      <c r="H659" s="85">
        <v>11.932850257678641</v>
      </c>
      <c r="I659" s="85">
        <v>20.011710077814882</v>
      </c>
      <c r="J659" s="85">
        <v>16.422993378832754</v>
      </c>
      <c r="K659" s="85"/>
      <c r="L659" s="157">
        <v>34.15</v>
      </c>
      <c r="M659" s="157">
        <v>70.584703456647645</v>
      </c>
      <c r="N659" s="158">
        <v>7500000</v>
      </c>
      <c r="O659" s="158">
        <v>160139000</v>
      </c>
      <c r="P659" s="158">
        <v>43077391</v>
      </c>
      <c r="Q659" s="158">
        <v>117061609</v>
      </c>
      <c r="R659" s="87">
        <f t="shared" si="20"/>
        <v>7499997.8471551519</v>
      </c>
      <c r="S659" s="158">
        <v>160139000</v>
      </c>
      <c r="T659" s="87">
        <f t="shared" si="21"/>
        <v>15501760.584683519</v>
      </c>
      <c r="U659" s="158"/>
      <c r="V659" s="115" t="s">
        <v>1257</v>
      </c>
      <c r="W659" s="115" t="s">
        <v>1257</v>
      </c>
      <c r="X659" s="115" t="s">
        <v>772</v>
      </c>
    </row>
    <row r="660" spans="1:24">
      <c r="A660" s="157"/>
      <c r="B660" s="85">
        <v>31</v>
      </c>
      <c r="C660" s="157">
        <v>6</v>
      </c>
      <c r="D660" s="157">
        <v>14</v>
      </c>
      <c r="E660" s="157"/>
      <c r="F660" s="159" t="s">
        <v>3682</v>
      </c>
      <c r="G660" s="83" t="s">
        <v>3378</v>
      </c>
      <c r="H660" s="85">
        <v>12.939193119819622</v>
      </c>
      <c r="I660" s="85">
        <v>21.699374060951246</v>
      </c>
      <c r="J660" s="85">
        <v>17.808007168907082</v>
      </c>
      <c r="K660" s="85"/>
      <c r="L660" s="157">
        <v>37.03</v>
      </c>
      <c r="M660" s="157">
        <v>76.537381229858326</v>
      </c>
      <c r="N660" s="158">
        <v>7500000</v>
      </c>
      <c r="O660" s="158">
        <v>173644000</v>
      </c>
      <c r="P660" s="158">
        <v>46710236.000000007</v>
      </c>
      <c r="Q660" s="158">
        <v>126933764</v>
      </c>
      <c r="R660" s="87">
        <f t="shared" si="20"/>
        <v>7499992.0671727723</v>
      </c>
      <c r="S660" s="158">
        <v>173644000</v>
      </c>
      <c r="T660" s="87">
        <f t="shared" si="21"/>
        <v>15501748.638026349</v>
      </c>
      <c r="U660" s="158"/>
      <c r="V660" s="115" t="s">
        <v>1257</v>
      </c>
      <c r="W660" s="115" t="s">
        <v>1257</v>
      </c>
      <c r="X660" s="115" t="s">
        <v>772</v>
      </c>
    </row>
    <row r="661" spans="1:24">
      <c r="A661" s="157"/>
      <c r="B661" s="85">
        <v>31</v>
      </c>
      <c r="C661" s="157">
        <v>6</v>
      </c>
      <c r="D661" s="157">
        <v>14</v>
      </c>
      <c r="E661" s="157"/>
      <c r="F661" s="159" t="s">
        <v>3683</v>
      </c>
      <c r="G661" s="83" t="s">
        <v>3378</v>
      </c>
      <c r="H661" s="85">
        <v>16.538266550393267</v>
      </c>
      <c r="I661" s="85">
        <v>27.735116778418107</v>
      </c>
      <c r="J661" s="85">
        <v>22.761355098686799</v>
      </c>
      <c r="K661" s="85"/>
      <c r="L661" s="157">
        <v>47.33</v>
      </c>
      <c r="M661" s="157">
        <v>97.826471877104908</v>
      </c>
      <c r="N661" s="158">
        <v>7500000</v>
      </c>
      <c r="O661" s="158">
        <v>221943000</v>
      </c>
      <c r="P661" s="158">
        <v>59702667</v>
      </c>
      <c r="Q661" s="158">
        <v>162240332.99999997</v>
      </c>
      <c r="R661" s="87">
        <f t="shared" si="20"/>
        <v>7499972.6933861505</v>
      </c>
      <c r="S661" s="158">
        <v>221943000</v>
      </c>
      <c r="T661" s="87">
        <f t="shared" si="21"/>
        <v>15501708.594307946</v>
      </c>
      <c r="U661" s="158"/>
      <c r="V661" s="115" t="s">
        <v>1257</v>
      </c>
      <c r="W661" s="115" t="s">
        <v>1257</v>
      </c>
      <c r="X661" s="115" t="s">
        <v>772</v>
      </c>
    </row>
    <row r="662" spans="1:24">
      <c r="A662" s="157"/>
      <c r="B662" s="85">
        <v>31</v>
      </c>
      <c r="C662" s="157">
        <v>6</v>
      </c>
      <c r="D662" s="157">
        <v>14</v>
      </c>
      <c r="E662" s="157"/>
      <c r="F662" s="159" t="s">
        <v>3684</v>
      </c>
      <c r="G662" s="83" t="s">
        <v>3378</v>
      </c>
      <c r="H662" s="85">
        <v>15.056706225574604</v>
      </c>
      <c r="I662" s="85">
        <v>25.250500358800686</v>
      </c>
      <c r="J662" s="85">
        <v>20.722307018855155</v>
      </c>
      <c r="K662" s="85"/>
      <c r="L662" s="157">
        <v>43.09</v>
      </c>
      <c r="M662" s="157">
        <v>89.062807377655844</v>
      </c>
      <c r="N662" s="158">
        <v>7500000</v>
      </c>
      <c r="O662" s="158">
        <v>202061000</v>
      </c>
      <c r="P662" s="158">
        <v>54354409.000000007</v>
      </c>
      <c r="Q662" s="158">
        <v>147706591</v>
      </c>
      <c r="R662" s="87">
        <f t="shared" si="20"/>
        <v>7499990.9345038822</v>
      </c>
      <c r="S662" s="158">
        <v>202061000</v>
      </c>
      <c r="T662" s="87">
        <f t="shared" si="21"/>
        <v>15501746.296910752</v>
      </c>
      <c r="U662" s="158"/>
      <c r="V662" s="115" t="s">
        <v>1257</v>
      </c>
      <c r="W662" s="115" t="s">
        <v>1257</v>
      </c>
      <c r="X662" s="115" t="s">
        <v>772</v>
      </c>
    </row>
    <row r="663" spans="1:24">
      <c r="A663" s="157"/>
      <c r="B663" s="85">
        <v>31</v>
      </c>
      <c r="C663" s="157">
        <v>6</v>
      </c>
      <c r="D663" s="157">
        <v>14</v>
      </c>
      <c r="E663" s="157"/>
      <c r="F663" s="159" t="s">
        <v>3685</v>
      </c>
      <c r="G663" s="83" t="s">
        <v>3378</v>
      </c>
      <c r="H663" s="85">
        <v>14.854039954726767</v>
      </c>
      <c r="I663" s="85">
        <v>24.910623584419053</v>
      </c>
      <c r="J663" s="85">
        <v>20.443380630576293</v>
      </c>
      <c r="K663" s="85"/>
      <c r="L663" s="157">
        <v>42.51</v>
      </c>
      <c r="M663" s="157">
        <v>87.864004214995333</v>
      </c>
      <c r="N663" s="158">
        <v>7500000</v>
      </c>
      <c r="O663" s="158">
        <v>199341000</v>
      </c>
      <c r="P663" s="158">
        <v>53622729.000000007</v>
      </c>
      <c r="Q663" s="158">
        <v>145718271</v>
      </c>
      <c r="R663" s="87">
        <f t="shared" si="20"/>
        <v>7499982.7094635135</v>
      </c>
      <c r="S663" s="158">
        <v>199341000</v>
      </c>
      <c r="T663" s="87">
        <f t="shared" si="21"/>
        <v>15501729.296558322</v>
      </c>
      <c r="U663" s="158"/>
      <c r="V663" s="115" t="s">
        <v>1257</v>
      </c>
      <c r="W663" s="115" t="s">
        <v>1257</v>
      </c>
      <c r="X663" s="115" t="s">
        <v>772</v>
      </c>
    </row>
    <row r="664" spans="1:24">
      <c r="A664" s="157"/>
      <c r="B664" s="85">
        <v>31</v>
      </c>
      <c r="C664" s="157">
        <v>6</v>
      </c>
      <c r="D664" s="157">
        <v>14</v>
      </c>
      <c r="E664" s="157"/>
      <c r="F664" s="159" t="s">
        <v>3686</v>
      </c>
      <c r="G664" s="83" t="s">
        <v>3378</v>
      </c>
      <c r="H664" s="85">
        <v>11.932850257678641</v>
      </c>
      <c r="I664" s="85">
        <v>20.011710077814882</v>
      </c>
      <c r="J664" s="85">
        <v>16.422993378832754</v>
      </c>
      <c r="K664" s="85"/>
      <c r="L664" s="157">
        <v>34.15</v>
      </c>
      <c r="M664" s="157">
        <v>70.584703456647645</v>
      </c>
      <c r="N664" s="158">
        <v>7500000</v>
      </c>
      <c r="O664" s="158">
        <v>160139000</v>
      </c>
      <c r="P664" s="158">
        <v>43077391</v>
      </c>
      <c r="Q664" s="158">
        <v>117061609</v>
      </c>
      <c r="R664" s="87">
        <f t="shared" si="20"/>
        <v>7499997.8471551519</v>
      </c>
      <c r="S664" s="158">
        <v>160139000</v>
      </c>
      <c r="T664" s="87">
        <f t="shared" si="21"/>
        <v>15501760.584683519</v>
      </c>
      <c r="U664" s="158"/>
      <c r="V664" s="115" t="s">
        <v>1257</v>
      </c>
      <c r="W664" s="115" t="s">
        <v>1257</v>
      </c>
      <c r="X664" s="115" t="s">
        <v>772</v>
      </c>
    </row>
    <row r="665" spans="1:24">
      <c r="A665" s="157"/>
      <c r="B665" s="85">
        <v>31</v>
      </c>
      <c r="C665" s="157">
        <v>6</v>
      </c>
      <c r="D665" s="157">
        <v>14</v>
      </c>
      <c r="E665" s="157"/>
      <c r="F665" s="159" t="s">
        <v>3687</v>
      </c>
      <c r="G665" s="83" t="s">
        <v>3378</v>
      </c>
      <c r="H665" s="85">
        <v>11.932850257678641</v>
      </c>
      <c r="I665" s="85">
        <v>20.011710077814882</v>
      </c>
      <c r="J665" s="85">
        <v>16.422993378832754</v>
      </c>
      <c r="K665" s="85"/>
      <c r="L665" s="157">
        <v>34.15</v>
      </c>
      <c r="M665" s="157">
        <v>70.584703456647645</v>
      </c>
      <c r="N665" s="158">
        <v>7500000</v>
      </c>
      <c r="O665" s="158">
        <v>160139000</v>
      </c>
      <c r="P665" s="158">
        <v>43077391</v>
      </c>
      <c r="Q665" s="158">
        <v>117061609</v>
      </c>
      <c r="R665" s="87">
        <f t="shared" si="20"/>
        <v>7499997.8471551519</v>
      </c>
      <c r="S665" s="158">
        <v>160139000</v>
      </c>
      <c r="T665" s="87">
        <f t="shared" si="21"/>
        <v>15501760.584683519</v>
      </c>
      <c r="U665" s="158"/>
      <c r="V665" s="115" t="s">
        <v>1257</v>
      </c>
      <c r="W665" s="115" t="s">
        <v>1257</v>
      </c>
      <c r="X665" s="115" t="s">
        <v>772</v>
      </c>
    </row>
    <row r="666" spans="1:24">
      <c r="A666" s="157"/>
      <c r="B666" s="85">
        <v>31</v>
      </c>
      <c r="C666" s="157">
        <v>6</v>
      </c>
      <c r="D666" s="157">
        <v>14</v>
      </c>
      <c r="E666" s="157"/>
      <c r="F666" s="159" t="s">
        <v>3688</v>
      </c>
      <c r="G666" s="83" t="s">
        <v>3378</v>
      </c>
      <c r="H666" s="85">
        <v>13.044020501292641</v>
      </c>
      <c r="I666" s="85">
        <v>21.875172392527951</v>
      </c>
      <c r="J666" s="85">
        <v>17.952279438706491</v>
      </c>
      <c r="K666" s="85"/>
      <c r="L666" s="157">
        <v>37.33</v>
      </c>
      <c r="M666" s="157">
        <v>77.15745183123444</v>
      </c>
      <c r="N666" s="158">
        <v>7500000</v>
      </c>
      <c r="O666" s="158">
        <v>175050000</v>
      </c>
      <c r="P666" s="158">
        <v>47088450.000000007</v>
      </c>
      <c r="Q666" s="158">
        <v>127961550</v>
      </c>
      <c r="R666" s="87">
        <f t="shared" si="20"/>
        <v>7499958.4902848788</v>
      </c>
      <c r="S666" s="158">
        <v>175050000</v>
      </c>
      <c r="T666" s="87">
        <f t="shared" si="21"/>
        <v>15501679.237889452</v>
      </c>
      <c r="U666" s="158"/>
      <c r="V666" s="115" t="s">
        <v>1257</v>
      </c>
      <c r="W666" s="115" t="s">
        <v>1257</v>
      </c>
      <c r="X666" s="115" t="s">
        <v>772</v>
      </c>
    </row>
    <row r="667" spans="1:24">
      <c r="A667" s="157"/>
      <c r="B667" s="85">
        <v>31</v>
      </c>
      <c r="C667" s="157">
        <v>6</v>
      </c>
      <c r="D667" s="157">
        <v>14</v>
      </c>
      <c r="E667" s="157"/>
      <c r="F667" s="159" t="s">
        <v>3689</v>
      </c>
      <c r="G667" s="83" t="s">
        <v>3378</v>
      </c>
      <c r="H667" s="85">
        <v>11.932850257678641</v>
      </c>
      <c r="I667" s="85">
        <v>20.011710077814882</v>
      </c>
      <c r="J667" s="85">
        <v>16.422993378832754</v>
      </c>
      <c r="K667" s="85"/>
      <c r="L667" s="157">
        <v>34.15</v>
      </c>
      <c r="M667" s="157">
        <v>70.584703456647645</v>
      </c>
      <c r="N667" s="158">
        <v>7500000</v>
      </c>
      <c r="O667" s="158">
        <v>160139000</v>
      </c>
      <c r="P667" s="158">
        <v>43077391</v>
      </c>
      <c r="Q667" s="158">
        <v>117061609</v>
      </c>
      <c r="R667" s="87">
        <f t="shared" si="20"/>
        <v>7499997.8471551519</v>
      </c>
      <c r="S667" s="158">
        <v>160139000</v>
      </c>
      <c r="T667" s="87">
        <f t="shared" si="21"/>
        <v>15501760.584683519</v>
      </c>
      <c r="U667" s="158"/>
      <c r="V667" s="115" t="s">
        <v>1257</v>
      </c>
      <c r="W667" s="115" t="s">
        <v>1257</v>
      </c>
      <c r="X667" s="115" t="s">
        <v>772</v>
      </c>
    </row>
    <row r="668" spans="1:24">
      <c r="A668" s="157"/>
      <c r="B668" s="85">
        <v>31</v>
      </c>
      <c r="C668" s="157">
        <v>6</v>
      </c>
      <c r="D668" s="157">
        <v>14</v>
      </c>
      <c r="E668" s="157"/>
      <c r="F668" s="159" t="s">
        <v>3690</v>
      </c>
      <c r="G668" s="83" t="s">
        <v>3378</v>
      </c>
      <c r="H668" s="85">
        <v>11.932850257678641</v>
      </c>
      <c r="I668" s="85">
        <v>20.011710077814882</v>
      </c>
      <c r="J668" s="85">
        <v>16.422993378832754</v>
      </c>
      <c r="K668" s="85"/>
      <c r="L668" s="157">
        <v>34.15</v>
      </c>
      <c r="M668" s="157">
        <v>70.584703456647645</v>
      </c>
      <c r="N668" s="158">
        <v>7500000</v>
      </c>
      <c r="O668" s="158">
        <v>160139000</v>
      </c>
      <c r="P668" s="158">
        <v>43077391</v>
      </c>
      <c r="Q668" s="158">
        <v>117061609</v>
      </c>
      <c r="R668" s="87">
        <f t="shared" si="20"/>
        <v>7499997.8471551519</v>
      </c>
      <c r="S668" s="158">
        <v>160139000</v>
      </c>
      <c r="T668" s="87">
        <f t="shared" si="21"/>
        <v>15501760.584683519</v>
      </c>
      <c r="U668" s="158"/>
      <c r="V668" s="115" t="s">
        <v>1257</v>
      </c>
      <c r="W668" s="115" t="s">
        <v>1257</v>
      </c>
      <c r="X668" s="115" t="s">
        <v>772</v>
      </c>
    </row>
    <row r="669" spans="1:24">
      <c r="A669" s="157"/>
      <c r="B669" s="85">
        <v>31</v>
      </c>
      <c r="C669" s="157">
        <v>6</v>
      </c>
      <c r="D669" s="157">
        <v>14</v>
      </c>
      <c r="E669" s="157"/>
      <c r="F669" s="159" t="s">
        <v>3691</v>
      </c>
      <c r="G669" s="83" t="s">
        <v>3378</v>
      </c>
      <c r="H669" s="85">
        <v>11.932850257678641</v>
      </c>
      <c r="I669" s="85">
        <v>20.011710077814882</v>
      </c>
      <c r="J669" s="85">
        <v>16.422993378832754</v>
      </c>
      <c r="K669" s="85"/>
      <c r="L669" s="157">
        <v>34.15</v>
      </c>
      <c r="M669" s="157">
        <v>70.584703456647645</v>
      </c>
      <c r="N669" s="158">
        <v>7500000</v>
      </c>
      <c r="O669" s="158">
        <v>160139000</v>
      </c>
      <c r="P669" s="158">
        <v>43077391</v>
      </c>
      <c r="Q669" s="158">
        <v>117061609</v>
      </c>
      <c r="R669" s="87">
        <f t="shared" si="20"/>
        <v>7499997.8471551519</v>
      </c>
      <c r="S669" s="158">
        <v>160139000</v>
      </c>
      <c r="T669" s="87">
        <f t="shared" si="21"/>
        <v>15501760.584683519</v>
      </c>
      <c r="U669" s="158"/>
      <c r="V669" s="115" t="s">
        <v>1257</v>
      </c>
      <c r="W669" s="115" t="s">
        <v>1257</v>
      </c>
      <c r="X669" s="115" t="s">
        <v>772</v>
      </c>
    </row>
    <row r="670" spans="1:24">
      <c r="A670" s="157"/>
      <c r="B670" s="85">
        <v>31</v>
      </c>
      <c r="C670" s="157">
        <v>6</v>
      </c>
      <c r="D670" s="157">
        <v>14</v>
      </c>
      <c r="E670" s="157"/>
      <c r="F670" s="159" t="s">
        <v>3692</v>
      </c>
      <c r="G670" s="83" t="s">
        <v>3378</v>
      </c>
      <c r="H670" s="85">
        <v>11.932850257678641</v>
      </c>
      <c r="I670" s="85">
        <v>20.011710077814882</v>
      </c>
      <c r="J670" s="85">
        <v>16.422993378832754</v>
      </c>
      <c r="K670" s="85"/>
      <c r="L670" s="157">
        <v>34.15</v>
      </c>
      <c r="M670" s="157">
        <v>70.584703456647645</v>
      </c>
      <c r="N670" s="158">
        <v>7500000</v>
      </c>
      <c r="O670" s="158">
        <v>160139000</v>
      </c>
      <c r="P670" s="158">
        <v>43077391</v>
      </c>
      <c r="Q670" s="158">
        <v>117061609</v>
      </c>
      <c r="R670" s="87">
        <f t="shared" si="20"/>
        <v>7499997.8471551519</v>
      </c>
      <c r="S670" s="158">
        <v>160139000</v>
      </c>
      <c r="T670" s="87">
        <f t="shared" si="21"/>
        <v>15501760.584683519</v>
      </c>
      <c r="U670" s="158"/>
      <c r="V670" s="115" t="s">
        <v>1257</v>
      </c>
      <c r="W670" s="115" t="s">
        <v>1257</v>
      </c>
      <c r="X670" s="115" t="s">
        <v>772</v>
      </c>
    </row>
    <row r="671" spans="1:24">
      <c r="A671" s="157"/>
      <c r="B671" s="85">
        <v>31</v>
      </c>
      <c r="C671" s="157">
        <v>6</v>
      </c>
      <c r="D671" s="157">
        <v>14</v>
      </c>
      <c r="E671" s="157"/>
      <c r="F671" s="159" t="s">
        <v>3693</v>
      </c>
      <c r="G671" s="83" t="s">
        <v>3378</v>
      </c>
      <c r="H671" s="85">
        <v>13.044020501292641</v>
      </c>
      <c r="I671" s="85">
        <v>21.875172392527951</v>
      </c>
      <c r="J671" s="85">
        <v>17.952279438706491</v>
      </c>
      <c r="K671" s="85"/>
      <c r="L671" s="157">
        <v>37.33</v>
      </c>
      <c r="M671" s="157">
        <v>77.15745183123444</v>
      </c>
      <c r="N671" s="158">
        <v>7500000</v>
      </c>
      <c r="O671" s="158">
        <v>175050000</v>
      </c>
      <c r="P671" s="158">
        <v>47088450.000000007</v>
      </c>
      <c r="Q671" s="158">
        <v>127961550</v>
      </c>
      <c r="R671" s="87">
        <f t="shared" si="20"/>
        <v>7499958.4902848788</v>
      </c>
      <c r="S671" s="158">
        <v>175050000</v>
      </c>
      <c r="T671" s="87">
        <f t="shared" si="21"/>
        <v>15501679.237889452</v>
      </c>
      <c r="U671" s="158"/>
      <c r="V671" s="115" t="s">
        <v>1257</v>
      </c>
      <c r="W671" s="115" t="s">
        <v>1257</v>
      </c>
      <c r="X671" s="115" t="s">
        <v>772</v>
      </c>
    </row>
    <row r="672" spans="1:24">
      <c r="A672" s="157"/>
      <c r="B672" s="85">
        <v>31</v>
      </c>
      <c r="C672" s="157">
        <v>6</v>
      </c>
      <c r="D672" s="157">
        <v>14</v>
      </c>
      <c r="E672" s="157"/>
      <c r="F672" s="159" t="s">
        <v>3694</v>
      </c>
      <c r="G672" s="83" t="s">
        <v>3378</v>
      </c>
      <c r="H672" s="85">
        <v>11.932850257678641</v>
      </c>
      <c r="I672" s="85">
        <v>20.011710077814882</v>
      </c>
      <c r="J672" s="85">
        <v>16.422993378832754</v>
      </c>
      <c r="K672" s="85"/>
      <c r="L672" s="157">
        <v>34.15</v>
      </c>
      <c r="M672" s="157">
        <v>70.584703456647645</v>
      </c>
      <c r="N672" s="158">
        <v>7500000</v>
      </c>
      <c r="O672" s="158">
        <v>160139000</v>
      </c>
      <c r="P672" s="158">
        <v>43077391</v>
      </c>
      <c r="Q672" s="158">
        <v>117061609</v>
      </c>
      <c r="R672" s="87">
        <f t="shared" si="20"/>
        <v>7499997.8471551519</v>
      </c>
      <c r="S672" s="158">
        <v>160139000</v>
      </c>
      <c r="T672" s="87">
        <f t="shared" si="21"/>
        <v>15501760.584683519</v>
      </c>
      <c r="U672" s="158"/>
      <c r="V672" s="115" t="s">
        <v>1257</v>
      </c>
      <c r="W672" s="115" t="s">
        <v>1257</v>
      </c>
      <c r="X672" s="115" t="s">
        <v>772</v>
      </c>
    </row>
    <row r="673" spans="1:24">
      <c r="A673" s="157"/>
      <c r="B673" s="85">
        <v>31</v>
      </c>
      <c r="C673" s="157">
        <v>6</v>
      </c>
      <c r="D673" s="157">
        <v>14</v>
      </c>
      <c r="E673" s="157"/>
      <c r="F673" s="159" t="s">
        <v>3695</v>
      </c>
      <c r="G673" s="83" t="s">
        <v>3378</v>
      </c>
      <c r="H673" s="85">
        <v>11.932850257678641</v>
      </c>
      <c r="I673" s="85">
        <v>20.011710077814882</v>
      </c>
      <c r="J673" s="85">
        <v>16.422993378832754</v>
      </c>
      <c r="K673" s="85"/>
      <c r="L673" s="157">
        <v>34.15</v>
      </c>
      <c r="M673" s="157">
        <v>70.584703456647645</v>
      </c>
      <c r="N673" s="158">
        <v>7500000</v>
      </c>
      <c r="O673" s="158">
        <v>160139000</v>
      </c>
      <c r="P673" s="158">
        <v>43077391</v>
      </c>
      <c r="Q673" s="158">
        <v>117061609</v>
      </c>
      <c r="R673" s="87">
        <f t="shared" si="20"/>
        <v>7499997.8471551519</v>
      </c>
      <c r="S673" s="158">
        <v>160139000</v>
      </c>
      <c r="T673" s="87">
        <f t="shared" si="21"/>
        <v>15501760.584683519</v>
      </c>
      <c r="U673" s="158"/>
      <c r="V673" s="115" t="s">
        <v>1257</v>
      </c>
      <c r="W673" s="115" t="s">
        <v>1257</v>
      </c>
      <c r="X673" s="115" t="s">
        <v>772</v>
      </c>
    </row>
    <row r="674" spans="1:24">
      <c r="A674" s="157"/>
      <c r="B674" s="85">
        <v>31</v>
      </c>
      <c r="C674" s="157">
        <v>6</v>
      </c>
      <c r="D674" s="157">
        <v>14</v>
      </c>
      <c r="E674" s="157"/>
      <c r="F674" s="159" t="s">
        <v>3696</v>
      </c>
      <c r="G674" s="83" t="s">
        <v>3378</v>
      </c>
      <c r="H674" s="85">
        <v>11.932850257678641</v>
      </c>
      <c r="I674" s="85">
        <v>20.011710077814882</v>
      </c>
      <c r="J674" s="85">
        <v>16.423110290757659</v>
      </c>
      <c r="K674" s="85"/>
      <c r="L674" s="157">
        <v>34.15</v>
      </c>
      <c r="M674" s="157">
        <v>70.584820368572537</v>
      </c>
      <c r="N674" s="158">
        <v>7500000</v>
      </c>
      <c r="O674" s="158">
        <v>160139000</v>
      </c>
      <c r="P674" s="158">
        <v>43077391</v>
      </c>
      <c r="Q674" s="158">
        <v>117061609</v>
      </c>
      <c r="R674" s="87">
        <f t="shared" si="20"/>
        <v>7499985.4246657211</v>
      </c>
      <c r="S674" s="158">
        <v>160139000</v>
      </c>
      <c r="T674" s="87">
        <f t="shared" si="21"/>
        <v>15501760.584683519</v>
      </c>
      <c r="U674" s="158"/>
      <c r="V674" s="115" t="s">
        <v>1257</v>
      </c>
      <c r="W674" s="115" t="s">
        <v>1257</v>
      </c>
      <c r="X674" s="115" t="s">
        <v>772</v>
      </c>
    </row>
    <row r="675" spans="1:24">
      <c r="A675" s="157"/>
      <c r="B675" s="85">
        <v>31</v>
      </c>
      <c r="C675" s="157">
        <v>6</v>
      </c>
      <c r="D675" s="157">
        <v>14</v>
      </c>
      <c r="E675" s="157"/>
      <c r="F675" s="159" t="s">
        <v>3697</v>
      </c>
      <c r="G675" s="83" t="s">
        <v>3378</v>
      </c>
      <c r="H675" s="85">
        <v>11.932850257678641</v>
      </c>
      <c r="I675" s="85">
        <v>20.011710077814882</v>
      </c>
      <c r="J675" s="85">
        <v>16.423110290757659</v>
      </c>
      <c r="K675" s="85"/>
      <c r="L675" s="157">
        <v>34.15</v>
      </c>
      <c r="M675" s="157">
        <v>70.584820368572537</v>
      </c>
      <c r="N675" s="158">
        <v>7500000</v>
      </c>
      <c r="O675" s="158">
        <v>160139000</v>
      </c>
      <c r="P675" s="158">
        <v>43077391</v>
      </c>
      <c r="Q675" s="158">
        <v>117061609</v>
      </c>
      <c r="R675" s="87">
        <f t="shared" si="20"/>
        <v>7499985.4246657211</v>
      </c>
      <c r="S675" s="158">
        <v>160139000</v>
      </c>
      <c r="T675" s="87">
        <f t="shared" si="21"/>
        <v>15501760.584683519</v>
      </c>
      <c r="U675" s="158"/>
      <c r="V675" s="115" t="s">
        <v>1257</v>
      </c>
      <c r="W675" s="115" t="s">
        <v>1257</v>
      </c>
      <c r="X675" s="115" t="s">
        <v>772</v>
      </c>
    </row>
    <row r="676" spans="1:24">
      <c r="A676" s="157"/>
      <c r="B676" s="85">
        <v>31</v>
      </c>
      <c r="C676" s="157">
        <v>6</v>
      </c>
      <c r="D676" s="157">
        <v>14</v>
      </c>
      <c r="E676" s="157"/>
      <c r="F676" s="159" t="s">
        <v>3698</v>
      </c>
      <c r="G676" s="83" t="s">
        <v>3378</v>
      </c>
      <c r="H676" s="85">
        <v>11.932850257678641</v>
      </c>
      <c r="I676" s="85">
        <v>20.011710077814882</v>
      </c>
      <c r="J676" s="85">
        <v>16.423110290757659</v>
      </c>
      <c r="K676" s="85"/>
      <c r="L676" s="157">
        <v>34.15</v>
      </c>
      <c r="M676" s="157">
        <v>70.584820368572537</v>
      </c>
      <c r="N676" s="158">
        <v>7500000</v>
      </c>
      <c r="O676" s="158">
        <v>160139000</v>
      </c>
      <c r="P676" s="158">
        <v>43077391</v>
      </c>
      <c r="Q676" s="158">
        <v>117061609</v>
      </c>
      <c r="R676" s="87">
        <f t="shared" si="20"/>
        <v>7499985.4246657211</v>
      </c>
      <c r="S676" s="158">
        <v>160139000</v>
      </c>
      <c r="T676" s="87">
        <f t="shared" si="21"/>
        <v>15501760.584683519</v>
      </c>
      <c r="U676" s="158"/>
      <c r="V676" s="115" t="s">
        <v>1257</v>
      </c>
      <c r="W676" s="115" t="s">
        <v>1257</v>
      </c>
      <c r="X676" s="115" t="s">
        <v>772</v>
      </c>
    </row>
    <row r="677" spans="1:24">
      <c r="A677" s="157"/>
      <c r="B677" s="85">
        <v>31</v>
      </c>
      <c r="C677" s="157">
        <v>6</v>
      </c>
      <c r="D677" s="157">
        <v>14</v>
      </c>
      <c r="E677" s="157"/>
      <c r="F677" s="159" t="s">
        <v>3699</v>
      </c>
      <c r="G677" s="83" t="s">
        <v>3378</v>
      </c>
      <c r="H677" s="85">
        <v>11.932850257678641</v>
      </c>
      <c r="I677" s="85">
        <v>20.011710077814882</v>
      </c>
      <c r="J677" s="85">
        <v>16.423110290757659</v>
      </c>
      <c r="K677" s="85"/>
      <c r="L677" s="157">
        <v>34.15</v>
      </c>
      <c r="M677" s="157">
        <v>70.584820368572537</v>
      </c>
      <c r="N677" s="158">
        <v>7500000</v>
      </c>
      <c r="O677" s="158">
        <v>160139000</v>
      </c>
      <c r="P677" s="158">
        <v>43077391</v>
      </c>
      <c r="Q677" s="158">
        <v>117061609</v>
      </c>
      <c r="R677" s="87">
        <f t="shared" si="20"/>
        <v>7499985.4246657211</v>
      </c>
      <c r="S677" s="158">
        <v>160139000</v>
      </c>
      <c r="T677" s="87">
        <f t="shared" si="21"/>
        <v>15501760.584683519</v>
      </c>
      <c r="U677" s="158"/>
      <c r="V677" s="115" t="s">
        <v>1257</v>
      </c>
      <c r="W677" s="115" t="s">
        <v>1257</v>
      </c>
      <c r="X677" s="115" t="s">
        <v>772</v>
      </c>
    </row>
    <row r="678" spans="1:24">
      <c r="A678" s="157"/>
      <c r="B678" s="85">
        <v>31</v>
      </c>
      <c r="C678" s="157">
        <v>6</v>
      </c>
      <c r="D678" s="157">
        <v>14</v>
      </c>
      <c r="E678" s="157"/>
      <c r="F678" s="159" t="s">
        <v>3700</v>
      </c>
      <c r="G678" s="83" t="s">
        <v>3378</v>
      </c>
      <c r="H678" s="85">
        <v>13.044020501292641</v>
      </c>
      <c r="I678" s="85">
        <v>21.875172392527951</v>
      </c>
      <c r="J678" s="85">
        <v>17.952407237305515</v>
      </c>
      <c r="K678" s="85"/>
      <c r="L678" s="157">
        <v>37.33</v>
      </c>
      <c r="M678" s="157">
        <v>77.157579629833464</v>
      </c>
      <c r="N678" s="158">
        <v>7500000</v>
      </c>
      <c r="O678" s="158">
        <v>175051000</v>
      </c>
      <c r="P678" s="158">
        <v>47088719.000000007</v>
      </c>
      <c r="Q678" s="158">
        <v>127962281</v>
      </c>
      <c r="R678" s="87">
        <f t="shared" si="20"/>
        <v>7499988.9124539951</v>
      </c>
      <c r="S678" s="158">
        <v>175051000</v>
      </c>
      <c r="T678" s="87">
        <f t="shared" si="21"/>
        <v>15501767.793612033</v>
      </c>
      <c r="U678" s="158"/>
      <c r="V678" s="115" t="s">
        <v>1257</v>
      </c>
      <c r="W678" s="115" t="s">
        <v>1257</v>
      </c>
      <c r="X678" s="115" t="s">
        <v>772</v>
      </c>
    </row>
    <row r="679" spans="1:24">
      <c r="A679" s="157"/>
      <c r="B679" s="85">
        <v>31</v>
      </c>
      <c r="C679" s="157">
        <v>6</v>
      </c>
      <c r="D679" s="157">
        <v>14</v>
      </c>
      <c r="E679" s="157"/>
      <c r="F679" s="159" t="s">
        <v>3701</v>
      </c>
      <c r="G679" s="83" t="s">
        <v>3378</v>
      </c>
      <c r="H679" s="85">
        <v>11.932850257678641</v>
      </c>
      <c r="I679" s="85">
        <v>20.011710077814882</v>
      </c>
      <c r="J679" s="85">
        <v>16.423110290757659</v>
      </c>
      <c r="K679" s="85"/>
      <c r="L679" s="157">
        <v>34.15</v>
      </c>
      <c r="M679" s="157">
        <v>70.584820368572537</v>
      </c>
      <c r="N679" s="158">
        <v>7500000</v>
      </c>
      <c r="O679" s="158">
        <v>160139000</v>
      </c>
      <c r="P679" s="158">
        <v>43077391</v>
      </c>
      <c r="Q679" s="158">
        <v>117061609</v>
      </c>
      <c r="R679" s="87">
        <f t="shared" si="20"/>
        <v>7499985.4246657211</v>
      </c>
      <c r="S679" s="158">
        <v>160139000</v>
      </c>
      <c r="T679" s="87">
        <f t="shared" si="21"/>
        <v>15501760.584683519</v>
      </c>
      <c r="U679" s="158"/>
      <c r="V679" s="115" t="s">
        <v>1257</v>
      </c>
      <c r="W679" s="115" t="s">
        <v>1257</v>
      </c>
      <c r="X679" s="115" t="s">
        <v>772</v>
      </c>
    </row>
    <row r="680" spans="1:24">
      <c r="A680" s="157"/>
      <c r="B680" s="85">
        <v>31</v>
      </c>
      <c r="C680" s="157">
        <v>6</v>
      </c>
      <c r="D680" s="157">
        <v>14</v>
      </c>
      <c r="E680" s="157"/>
      <c r="F680" s="159" t="s">
        <v>3702</v>
      </c>
      <c r="G680" s="83" t="s">
        <v>3378</v>
      </c>
      <c r="H680" s="85">
        <v>12.939193119819622</v>
      </c>
      <c r="I680" s="85">
        <v>21.699374060951246</v>
      </c>
      <c r="J680" s="85">
        <v>17.808133940461378</v>
      </c>
      <c r="K680" s="85"/>
      <c r="L680" s="157">
        <v>37.03</v>
      </c>
      <c r="M680" s="157">
        <v>76.537508001412618</v>
      </c>
      <c r="N680" s="158">
        <v>7500000</v>
      </c>
      <c r="O680" s="158">
        <v>173644000</v>
      </c>
      <c r="P680" s="158">
        <v>46710236.000000007</v>
      </c>
      <c r="Q680" s="158">
        <v>126933764</v>
      </c>
      <c r="R680" s="87">
        <f t="shared" si="20"/>
        <v>7499979.6446929146</v>
      </c>
      <c r="S680" s="158">
        <v>173644000</v>
      </c>
      <c r="T680" s="87">
        <f t="shared" si="21"/>
        <v>15501748.638026349</v>
      </c>
      <c r="U680" s="158"/>
      <c r="V680" s="115" t="s">
        <v>1257</v>
      </c>
      <c r="W680" s="115" t="s">
        <v>1257</v>
      </c>
      <c r="X680" s="115" t="s">
        <v>772</v>
      </c>
    </row>
  </sheetData>
  <phoneticPr fontId="3" type="noConversion"/>
  <pageMargins left="0" right="0" top="0" bottom="0" header="0.31496062992125984" footer="0.31496062992125984"/>
  <pageSetup paperSize="9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22"/>
  <sheetViews>
    <sheetView workbookViewId="0">
      <selection activeCell="I9" sqref="I9"/>
    </sheetView>
  </sheetViews>
  <sheetFormatPr defaultRowHeight="12"/>
  <cols>
    <col min="1" max="1" width="7.5" style="109" customWidth="1"/>
    <col min="2" max="2" width="22.6640625" style="109" bestFit="1" customWidth="1"/>
    <col min="3" max="3" width="12.83203125" style="109" bestFit="1" customWidth="1"/>
    <col min="4" max="4" width="18.5" style="109" bestFit="1" customWidth="1"/>
    <col min="5" max="5" width="16.1640625" style="109" customWidth="1"/>
    <col min="6" max="6" width="8.5" style="109" customWidth="1"/>
    <col min="7" max="7" width="48.1640625" style="109" customWidth="1"/>
    <col min="8" max="16384" width="9.33203125" style="109"/>
  </cols>
  <sheetData>
    <row r="1" spans="1:7" ht="24" customHeight="1">
      <c r="A1" s="105" t="e">
        <f>#REF!+1</f>
        <v>#REF!</v>
      </c>
      <c r="B1" s="106" t="s">
        <v>839</v>
      </c>
      <c r="C1" s="106" t="s">
        <v>45</v>
      </c>
      <c r="D1" s="106" t="s">
        <v>46</v>
      </c>
      <c r="E1" s="107" t="s">
        <v>47</v>
      </c>
      <c r="F1" s="106" t="s">
        <v>48</v>
      </c>
      <c r="G1" s="108" t="s">
        <v>5</v>
      </c>
    </row>
    <row r="2" spans="1:7" ht="24" customHeight="1">
      <c r="A2" s="14" t="s">
        <v>23</v>
      </c>
      <c r="B2" s="15" t="s">
        <v>675</v>
      </c>
      <c r="C2" s="110" t="s">
        <v>842</v>
      </c>
      <c r="D2" s="110" t="s">
        <v>26</v>
      </c>
      <c r="E2" s="111" t="s">
        <v>27</v>
      </c>
      <c r="F2" s="110" t="s">
        <v>28</v>
      </c>
      <c r="G2" s="112"/>
    </row>
    <row r="3" spans="1:7" ht="24" customHeight="1">
      <c r="A3" s="14" t="s">
        <v>6</v>
      </c>
      <c r="B3" s="15" t="s">
        <v>678</v>
      </c>
      <c r="C3" s="110" t="s">
        <v>807</v>
      </c>
      <c r="D3" s="110" t="s">
        <v>26</v>
      </c>
      <c r="E3" s="113"/>
      <c r="F3" s="110" t="s">
        <v>39</v>
      </c>
      <c r="G3" s="112"/>
    </row>
    <row r="4" spans="1:7" ht="24" customHeight="1">
      <c r="A4" s="14" t="s">
        <v>6</v>
      </c>
      <c r="B4" s="58" t="s">
        <v>738</v>
      </c>
      <c r="C4" s="110" t="s">
        <v>844</v>
      </c>
      <c r="D4" s="110" t="s">
        <v>673</v>
      </c>
      <c r="E4" s="111" t="s">
        <v>1096</v>
      </c>
      <c r="F4" s="110" t="s">
        <v>39</v>
      </c>
      <c r="G4" s="114" t="s">
        <v>1281</v>
      </c>
    </row>
    <row r="5" spans="1:7" ht="24" customHeight="1">
      <c r="A5" s="14" t="s">
        <v>1252</v>
      </c>
      <c r="B5" s="58" t="s">
        <v>1253</v>
      </c>
      <c r="C5" s="110" t="s">
        <v>1255</v>
      </c>
      <c r="D5" s="110" t="s">
        <v>1254</v>
      </c>
      <c r="E5" s="111"/>
      <c r="F5" s="110"/>
      <c r="G5" s="112"/>
    </row>
    <row r="6" spans="1:7" ht="24" customHeight="1">
      <c r="A6" s="14" t="s">
        <v>6</v>
      </c>
      <c r="B6" s="59" t="s">
        <v>741</v>
      </c>
      <c r="C6" s="110" t="s">
        <v>1093</v>
      </c>
      <c r="D6" s="110" t="s">
        <v>1092</v>
      </c>
      <c r="E6" s="111"/>
      <c r="F6" s="110"/>
      <c r="G6" s="112"/>
    </row>
    <row r="7" spans="1:7" ht="24" customHeight="1">
      <c r="A7" s="14" t="s">
        <v>6</v>
      </c>
      <c r="B7" s="59" t="s">
        <v>740</v>
      </c>
      <c r="C7" s="110" t="s">
        <v>843</v>
      </c>
      <c r="D7" s="110" t="s">
        <v>739</v>
      </c>
      <c r="E7" s="111"/>
      <c r="F7" s="110"/>
      <c r="G7" s="112"/>
    </row>
    <row r="8" spans="1:7" ht="24" customHeight="1">
      <c r="A8" s="14" t="s">
        <v>6</v>
      </c>
      <c r="B8" s="51" t="s">
        <v>737</v>
      </c>
      <c r="C8" s="110" t="s">
        <v>845</v>
      </c>
      <c r="D8" s="110" t="s">
        <v>673</v>
      </c>
      <c r="E8" s="111" t="s">
        <v>1095</v>
      </c>
      <c r="F8" s="110"/>
      <c r="G8" s="114" t="s">
        <v>1282</v>
      </c>
    </row>
    <row r="9" spans="1:7" ht="24" customHeight="1">
      <c r="A9" s="14" t="s">
        <v>17</v>
      </c>
      <c r="B9" s="51" t="s">
        <v>736</v>
      </c>
      <c r="C9" s="16" t="s">
        <v>877</v>
      </c>
      <c r="D9" s="110" t="s">
        <v>1251</v>
      </c>
      <c r="E9" s="16"/>
      <c r="F9" s="110"/>
      <c r="G9" s="79" t="s">
        <v>866</v>
      </c>
    </row>
    <row r="10" spans="1:7" ht="24" customHeight="1">
      <c r="A10" s="14" t="s">
        <v>17</v>
      </c>
      <c r="B10" s="51" t="s">
        <v>735</v>
      </c>
      <c r="C10" s="16" t="s">
        <v>878</v>
      </c>
      <c r="D10" s="110" t="s">
        <v>1251</v>
      </c>
      <c r="E10" s="16"/>
      <c r="F10" s="110"/>
      <c r="G10" s="79" t="s">
        <v>867</v>
      </c>
    </row>
    <row r="11" spans="1:7" ht="24" customHeight="1">
      <c r="A11" s="14" t="s">
        <v>17</v>
      </c>
      <c r="B11" s="57" t="s">
        <v>734</v>
      </c>
      <c r="C11" s="16" t="s">
        <v>879</v>
      </c>
      <c r="D11" s="110" t="s">
        <v>1251</v>
      </c>
      <c r="E11" s="16"/>
      <c r="F11" s="110"/>
      <c r="G11" s="79" t="s">
        <v>868</v>
      </c>
    </row>
    <row r="12" spans="1:7" ht="24" customHeight="1">
      <c r="A12" s="14" t="s">
        <v>17</v>
      </c>
      <c r="B12" s="51" t="s">
        <v>733</v>
      </c>
      <c r="C12" s="16" t="s">
        <v>876</v>
      </c>
      <c r="D12" s="110" t="s">
        <v>1251</v>
      </c>
      <c r="E12" s="16"/>
      <c r="F12" s="110"/>
      <c r="G12" s="79" t="s">
        <v>869</v>
      </c>
    </row>
    <row r="13" spans="1:7" ht="24" customHeight="1">
      <c r="A13" s="14" t="s">
        <v>6</v>
      </c>
      <c r="B13" s="56" t="s">
        <v>732</v>
      </c>
      <c r="C13" s="16" t="s">
        <v>880</v>
      </c>
      <c r="D13" s="110" t="s">
        <v>1251</v>
      </c>
      <c r="E13" s="16"/>
      <c r="F13" s="110"/>
      <c r="G13" s="79" t="s">
        <v>870</v>
      </c>
    </row>
    <row r="14" spans="1:7" ht="24" customHeight="1">
      <c r="A14" s="14" t="s">
        <v>6</v>
      </c>
      <c r="B14" s="56" t="s">
        <v>731</v>
      </c>
      <c r="C14" s="16" t="s">
        <v>881</v>
      </c>
      <c r="D14" s="110" t="s">
        <v>1251</v>
      </c>
      <c r="E14" s="16"/>
      <c r="F14" s="110"/>
      <c r="G14" s="79" t="s">
        <v>871</v>
      </c>
    </row>
    <row r="15" spans="1:7" ht="24" customHeight="1">
      <c r="A15" s="14" t="s">
        <v>6</v>
      </c>
      <c r="B15" s="55" t="s">
        <v>730</v>
      </c>
      <c r="C15" s="110" t="s">
        <v>882</v>
      </c>
      <c r="D15" s="110" t="s">
        <v>26</v>
      </c>
      <c r="E15" s="16"/>
      <c r="F15" s="110"/>
      <c r="G15" s="112" t="s">
        <v>872</v>
      </c>
    </row>
    <row r="16" spans="1:7" ht="24" customHeight="1">
      <c r="A16" s="14" t="s">
        <v>6</v>
      </c>
      <c r="B16" s="54" t="s">
        <v>729</v>
      </c>
      <c r="C16" s="110" t="s">
        <v>883</v>
      </c>
      <c r="D16" s="110" t="s">
        <v>26</v>
      </c>
      <c r="E16" s="16"/>
      <c r="F16" s="110"/>
      <c r="G16" s="112" t="s">
        <v>873</v>
      </c>
    </row>
    <row r="17" spans="1:7" ht="24" customHeight="1">
      <c r="A17" s="14" t="s">
        <v>6</v>
      </c>
      <c r="B17" s="53" t="s">
        <v>728</v>
      </c>
      <c r="C17" s="110" t="s">
        <v>884</v>
      </c>
      <c r="D17" s="110" t="s">
        <v>26</v>
      </c>
      <c r="E17" s="16"/>
      <c r="F17" s="110"/>
      <c r="G17" s="112" t="s">
        <v>874</v>
      </c>
    </row>
    <row r="18" spans="1:7" ht="24" customHeight="1">
      <c r="A18" s="14" t="s">
        <v>6</v>
      </c>
      <c r="B18" s="53" t="s">
        <v>727</v>
      </c>
      <c r="C18" s="110" t="s">
        <v>885</v>
      </c>
      <c r="D18" s="110" t="s">
        <v>26</v>
      </c>
      <c r="E18" s="16"/>
      <c r="F18" s="110"/>
      <c r="G18" s="112" t="s">
        <v>875</v>
      </c>
    </row>
    <row r="19" spans="1:7" ht="24" customHeight="1">
      <c r="A19" s="14" t="s">
        <v>6</v>
      </c>
      <c r="B19" s="54" t="s">
        <v>886</v>
      </c>
      <c r="C19" s="110" t="s">
        <v>887</v>
      </c>
      <c r="D19" s="110" t="s">
        <v>26</v>
      </c>
      <c r="E19" s="16"/>
      <c r="F19" s="110"/>
      <c r="G19" s="112" t="s">
        <v>888</v>
      </c>
    </row>
    <row r="20" spans="1:7" ht="24" customHeight="1">
      <c r="A20" s="14" t="s">
        <v>6</v>
      </c>
      <c r="B20" s="15" t="s">
        <v>456</v>
      </c>
      <c r="C20" s="110" t="s">
        <v>846</v>
      </c>
      <c r="D20" s="110" t="s">
        <v>43</v>
      </c>
      <c r="E20" s="111" t="s">
        <v>44</v>
      </c>
      <c r="F20" s="110"/>
      <c r="G20" s="112"/>
    </row>
    <row r="21" spans="1:7" ht="24" customHeight="1">
      <c r="A21" s="14" t="s">
        <v>6</v>
      </c>
      <c r="B21" s="15" t="s">
        <v>278</v>
      </c>
      <c r="C21" s="110" t="s">
        <v>847</v>
      </c>
      <c r="D21" s="110" t="s">
        <v>43</v>
      </c>
      <c r="E21" s="111" t="s">
        <v>44</v>
      </c>
      <c r="F21" s="110"/>
      <c r="G21" s="112"/>
    </row>
    <row r="22" spans="1:7" ht="24" customHeight="1">
      <c r="A22" s="14" t="s">
        <v>6</v>
      </c>
      <c r="B22" s="15" t="s">
        <v>119</v>
      </c>
      <c r="C22" s="16" t="s">
        <v>272</v>
      </c>
      <c r="D22" s="16" t="s">
        <v>51</v>
      </c>
      <c r="E22" s="16" t="s">
        <v>1244</v>
      </c>
      <c r="F22" s="110"/>
      <c r="G22" s="112"/>
    </row>
  </sheetData>
  <phoneticPr fontId="3" type="noConversion"/>
  <printOptions horizontalCentered="1" verticalCentered="1"/>
  <pageMargins left="0" right="0" top="0" bottom="0" header="0.31496062992125984" footer="0.31496062992125984"/>
  <pageSetup paperSize="9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4:I45"/>
  <sheetViews>
    <sheetView workbookViewId="0">
      <selection activeCell="F10" sqref="F10"/>
    </sheetView>
  </sheetViews>
  <sheetFormatPr defaultRowHeight="12"/>
  <cols>
    <col min="1" max="2" width="6.33203125" bestFit="1" customWidth="1"/>
    <col min="3" max="3" width="8.5" bestFit="1" customWidth="1"/>
    <col min="4" max="4" width="15.6640625" bestFit="1" customWidth="1"/>
    <col min="5" max="5" width="13.33203125" bestFit="1" customWidth="1"/>
    <col min="6" max="6" width="28" customWidth="1"/>
    <col min="7" max="7" width="28.6640625" bestFit="1" customWidth="1"/>
    <col min="8" max="8" width="28.5" bestFit="1" customWidth="1"/>
    <col min="9" max="9" width="34.33203125" customWidth="1"/>
  </cols>
  <sheetData>
    <row r="4" spans="1:9" s="45" customFormat="1">
      <c r="A4" s="130" t="s">
        <v>2035</v>
      </c>
      <c r="B4" s="131" t="s">
        <v>2036</v>
      </c>
      <c r="C4" s="131" t="s">
        <v>2037</v>
      </c>
      <c r="D4" s="131" t="s">
        <v>2038</v>
      </c>
      <c r="E4" s="131" t="s">
        <v>2039</v>
      </c>
      <c r="F4" s="131"/>
      <c r="G4" s="131" t="s">
        <v>2040</v>
      </c>
      <c r="H4" s="131" t="s">
        <v>2041</v>
      </c>
      <c r="I4" s="131" t="s">
        <v>2042</v>
      </c>
    </row>
    <row r="5" spans="1:9">
      <c r="A5" s="129">
        <v>1</v>
      </c>
      <c r="B5" s="129" t="s">
        <v>2029</v>
      </c>
      <c r="C5" s="129" t="s">
        <v>2030</v>
      </c>
      <c r="D5" s="129" t="s">
        <v>2031</v>
      </c>
      <c r="E5" s="129" t="s">
        <v>2032</v>
      </c>
      <c r="F5" s="129"/>
      <c r="G5" s="129" t="s">
        <v>2033</v>
      </c>
      <c r="H5" s="129" t="s">
        <v>2034</v>
      </c>
      <c r="I5" s="129"/>
    </row>
    <row r="6" spans="1:9">
      <c r="A6" s="129">
        <f>A5+1</f>
        <v>2</v>
      </c>
      <c r="B6" s="129" t="s">
        <v>2412</v>
      </c>
      <c r="C6" s="129" t="s">
        <v>2413</v>
      </c>
      <c r="D6" s="129" t="s">
        <v>2414</v>
      </c>
      <c r="E6" s="129"/>
      <c r="F6" s="129" t="s">
        <v>2416</v>
      </c>
      <c r="G6" s="129"/>
      <c r="H6" s="129"/>
      <c r="I6" s="129" t="s">
        <v>2415</v>
      </c>
    </row>
    <row r="7" spans="1:9">
      <c r="A7" s="129">
        <f t="shared" ref="A7:A45" si="0">A6+1</f>
        <v>3</v>
      </c>
      <c r="B7" s="129" t="s">
        <v>2417</v>
      </c>
      <c r="C7" s="129" t="s">
        <v>2418</v>
      </c>
      <c r="D7" s="129" t="s">
        <v>2419</v>
      </c>
      <c r="E7" s="129"/>
      <c r="F7" s="129" t="s">
        <v>2420</v>
      </c>
      <c r="G7" s="129"/>
      <c r="H7" s="129"/>
      <c r="I7" s="129" t="s">
        <v>2421</v>
      </c>
    </row>
    <row r="8" spans="1:9">
      <c r="A8" s="129">
        <f t="shared" si="0"/>
        <v>4</v>
      </c>
      <c r="B8" s="129" t="s">
        <v>2422</v>
      </c>
      <c r="C8" s="129" t="s">
        <v>2423</v>
      </c>
      <c r="D8" s="129" t="s">
        <v>2424</v>
      </c>
      <c r="E8" s="129"/>
      <c r="F8" s="129"/>
      <c r="G8" s="129"/>
      <c r="H8" s="129"/>
      <c r="I8" s="129"/>
    </row>
    <row r="9" spans="1:9">
      <c r="A9" s="129">
        <f t="shared" si="0"/>
        <v>5</v>
      </c>
      <c r="B9" s="129"/>
      <c r="C9" s="129" t="s">
        <v>2425</v>
      </c>
      <c r="D9" s="129" t="s">
        <v>2427</v>
      </c>
      <c r="E9" s="129" t="s">
        <v>2426</v>
      </c>
      <c r="F9" s="129"/>
      <c r="G9" s="129"/>
      <c r="H9" s="129"/>
      <c r="I9" s="129"/>
    </row>
    <row r="10" spans="1:9">
      <c r="A10" s="129">
        <f t="shared" si="0"/>
        <v>6</v>
      </c>
      <c r="B10" s="129" t="s">
        <v>2428</v>
      </c>
      <c r="C10" s="129" t="s">
        <v>2429</v>
      </c>
      <c r="D10" s="129" t="s">
        <v>2430</v>
      </c>
      <c r="E10" s="129"/>
      <c r="F10" s="129" t="s">
        <v>2431</v>
      </c>
      <c r="G10" s="129"/>
      <c r="H10" s="129"/>
      <c r="I10" s="129"/>
    </row>
    <row r="11" spans="1:9">
      <c r="A11" s="129">
        <f t="shared" si="0"/>
        <v>7</v>
      </c>
      <c r="B11" s="129"/>
      <c r="C11" s="129"/>
      <c r="D11" s="129"/>
      <c r="E11" s="129"/>
      <c r="F11" s="129"/>
      <c r="G11" s="129"/>
      <c r="H11" s="129"/>
      <c r="I11" s="129"/>
    </row>
    <row r="12" spans="1:9">
      <c r="A12" s="129">
        <f t="shared" si="0"/>
        <v>8</v>
      </c>
      <c r="B12" s="129"/>
      <c r="C12" s="129"/>
      <c r="D12" s="129"/>
      <c r="E12" s="129"/>
      <c r="F12" s="129"/>
      <c r="G12" s="129"/>
      <c r="H12" s="129"/>
      <c r="I12" s="129"/>
    </row>
    <row r="13" spans="1:9">
      <c r="A13" s="129">
        <f t="shared" si="0"/>
        <v>9</v>
      </c>
      <c r="B13" s="129"/>
      <c r="C13" s="129"/>
      <c r="D13" s="129"/>
      <c r="E13" s="129"/>
      <c r="F13" s="129"/>
      <c r="G13" s="129"/>
      <c r="H13" s="129"/>
      <c r="I13" s="129"/>
    </row>
    <row r="14" spans="1:9">
      <c r="A14" s="129">
        <f t="shared" si="0"/>
        <v>10</v>
      </c>
      <c r="B14" s="129"/>
      <c r="C14" s="129"/>
      <c r="D14" s="129"/>
      <c r="E14" s="129"/>
      <c r="F14" s="129"/>
      <c r="G14" s="129"/>
      <c r="H14" s="129"/>
      <c r="I14" s="129"/>
    </row>
    <row r="15" spans="1:9">
      <c r="A15" s="129">
        <f t="shared" si="0"/>
        <v>11</v>
      </c>
      <c r="B15" s="129"/>
      <c r="C15" s="129"/>
      <c r="D15" s="129"/>
      <c r="E15" s="129"/>
      <c r="F15" s="129"/>
      <c r="G15" s="129"/>
      <c r="H15" s="129"/>
      <c r="I15" s="129"/>
    </row>
    <row r="16" spans="1:9">
      <c r="A16" s="129">
        <f t="shared" si="0"/>
        <v>12</v>
      </c>
      <c r="B16" s="129"/>
      <c r="C16" s="129"/>
      <c r="D16" s="129"/>
      <c r="E16" s="129"/>
      <c r="F16" s="129"/>
      <c r="G16" s="129"/>
      <c r="H16" s="129"/>
      <c r="I16" s="129"/>
    </row>
    <row r="17" spans="1:9">
      <c r="A17" s="129">
        <f t="shared" si="0"/>
        <v>13</v>
      </c>
      <c r="B17" s="129"/>
      <c r="C17" s="129"/>
      <c r="D17" s="129"/>
      <c r="E17" s="129"/>
      <c r="F17" s="129"/>
      <c r="G17" s="129"/>
      <c r="H17" s="129"/>
      <c r="I17" s="129"/>
    </row>
    <row r="18" spans="1:9">
      <c r="A18" s="129">
        <f t="shared" si="0"/>
        <v>14</v>
      </c>
      <c r="B18" s="129"/>
      <c r="C18" s="129"/>
      <c r="D18" s="129"/>
      <c r="E18" s="129"/>
      <c r="F18" s="129"/>
      <c r="G18" s="129"/>
      <c r="H18" s="129"/>
      <c r="I18" s="129"/>
    </row>
    <row r="19" spans="1:9">
      <c r="A19" s="129">
        <f t="shared" si="0"/>
        <v>15</v>
      </c>
      <c r="B19" s="129"/>
      <c r="C19" s="129"/>
      <c r="D19" s="129"/>
      <c r="E19" s="129"/>
      <c r="F19" s="129"/>
      <c r="G19" s="129"/>
      <c r="H19" s="129"/>
      <c r="I19" s="129"/>
    </row>
    <row r="20" spans="1:9">
      <c r="A20" s="129">
        <f t="shared" si="0"/>
        <v>16</v>
      </c>
      <c r="B20" s="129"/>
      <c r="C20" s="129"/>
      <c r="D20" s="129"/>
      <c r="E20" s="129"/>
      <c r="F20" s="129"/>
      <c r="G20" s="129"/>
      <c r="H20" s="129"/>
      <c r="I20" s="129"/>
    </row>
    <row r="21" spans="1:9">
      <c r="A21" s="129">
        <f t="shared" si="0"/>
        <v>17</v>
      </c>
      <c r="B21" s="129"/>
      <c r="C21" s="129"/>
      <c r="D21" s="129"/>
      <c r="E21" s="129"/>
      <c r="F21" s="129"/>
      <c r="G21" s="129"/>
      <c r="H21" s="129"/>
      <c r="I21" s="129"/>
    </row>
    <row r="22" spans="1:9">
      <c r="A22" s="129">
        <f t="shared" si="0"/>
        <v>18</v>
      </c>
      <c r="B22" s="129"/>
      <c r="C22" s="129"/>
      <c r="D22" s="129"/>
      <c r="E22" s="129"/>
      <c r="F22" s="129"/>
      <c r="G22" s="129"/>
      <c r="H22" s="129"/>
      <c r="I22" s="129"/>
    </row>
    <row r="23" spans="1:9">
      <c r="A23" s="129">
        <f t="shared" si="0"/>
        <v>19</v>
      </c>
      <c r="B23" s="129"/>
      <c r="C23" s="129"/>
      <c r="D23" s="129"/>
      <c r="E23" s="129"/>
      <c r="F23" s="129"/>
      <c r="G23" s="129"/>
      <c r="H23" s="129"/>
      <c r="I23" s="129"/>
    </row>
    <row r="24" spans="1:9">
      <c r="A24" s="129">
        <f t="shared" si="0"/>
        <v>20</v>
      </c>
      <c r="B24" s="129"/>
      <c r="C24" s="129"/>
      <c r="D24" s="129"/>
      <c r="E24" s="129"/>
      <c r="F24" s="129"/>
      <c r="G24" s="129"/>
      <c r="H24" s="129"/>
      <c r="I24" s="129"/>
    </row>
    <row r="25" spans="1:9">
      <c r="A25" s="129">
        <f t="shared" si="0"/>
        <v>21</v>
      </c>
      <c r="B25" s="129"/>
      <c r="C25" s="129"/>
      <c r="D25" s="129"/>
      <c r="E25" s="129"/>
      <c r="F25" s="129"/>
      <c r="G25" s="129"/>
      <c r="H25" s="129"/>
      <c r="I25" s="129"/>
    </row>
    <row r="26" spans="1:9">
      <c r="A26" s="129">
        <f t="shared" si="0"/>
        <v>22</v>
      </c>
      <c r="B26" s="129"/>
      <c r="C26" s="129"/>
      <c r="D26" s="129"/>
      <c r="E26" s="129"/>
      <c r="F26" s="129"/>
      <c r="G26" s="129"/>
      <c r="H26" s="129"/>
      <c r="I26" s="129"/>
    </row>
    <row r="27" spans="1:9">
      <c r="A27" s="129">
        <f t="shared" si="0"/>
        <v>23</v>
      </c>
      <c r="B27" s="129"/>
      <c r="C27" s="129"/>
      <c r="D27" s="129"/>
      <c r="E27" s="129"/>
      <c r="F27" s="129"/>
      <c r="G27" s="129"/>
      <c r="H27" s="129"/>
      <c r="I27" s="129"/>
    </row>
    <row r="28" spans="1:9">
      <c r="A28" s="129">
        <f t="shared" si="0"/>
        <v>24</v>
      </c>
      <c r="B28" s="129"/>
      <c r="C28" s="129"/>
      <c r="D28" s="129"/>
      <c r="E28" s="129"/>
      <c r="F28" s="129"/>
      <c r="G28" s="129"/>
      <c r="H28" s="129"/>
      <c r="I28" s="129"/>
    </row>
    <row r="29" spans="1:9">
      <c r="A29" s="129">
        <f t="shared" si="0"/>
        <v>25</v>
      </c>
      <c r="B29" s="129"/>
      <c r="C29" s="129"/>
      <c r="D29" s="129"/>
      <c r="E29" s="129"/>
      <c r="F29" s="129"/>
      <c r="G29" s="129"/>
      <c r="H29" s="129"/>
      <c r="I29" s="129"/>
    </row>
    <row r="30" spans="1:9">
      <c r="A30" s="129">
        <f t="shared" si="0"/>
        <v>26</v>
      </c>
      <c r="B30" s="129"/>
      <c r="C30" s="129"/>
      <c r="D30" s="129"/>
      <c r="E30" s="129"/>
      <c r="F30" s="129"/>
      <c r="G30" s="129"/>
      <c r="H30" s="129"/>
      <c r="I30" s="129"/>
    </row>
    <row r="31" spans="1:9">
      <c r="A31" s="129">
        <f t="shared" si="0"/>
        <v>27</v>
      </c>
      <c r="B31" s="129"/>
      <c r="C31" s="129"/>
      <c r="D31" s="129"/>
      <c r="E31" s="129"/>
      <c r="F31" s="129"/>
      <c r="G31" s="129"/>
      <c r="H31" s="129"/>
      <c r="I31" s="129"/>
    </row>
    <row r="32" spans="1:9">
      <c r="A32" s="129">
        <f t="shared" si="0"/>
        <v>28</v>
      </c>
      <c r="B32" s="129"/>
      <c r="C32" s="129"/>
      <c r="D32" s="129"/>
      <c r="E32" s="129"/>
      <c r="F32" s="129"/>
      <c r="G32" s="129"/>
      <c r="H32" s="129"/>
      <c r="I32" s="129"/>
    </row>
    <row r="33" spans="1:9">
      <c r="A33" s="129">
        <f t="shared" si="0"/>
        <v>29</v>
      </c>
      <c r="B33" s="129"/>
      <c r="C33" s="129"/>
      <c r="D33" s="129"/>
      <c r="E33" s="129"/>
      <c r="F33" s="129"/>
      <c r="G33" s="129"/>
      <c r="H33" s="129"/>
      <c r="I33" s="129"/>
    </row>
    <row r="34" spans="1:9">
      <c r="A34" s="129">
        <f t="shared" si="0"/>
        <v>30</v>
      </c>
      <c r="B34" s="129"/>
      <c r="C34" s="129"/>
      <c r="D34" s="129"/>
      <c r="E34" s="129"/>
      <c r="F34" s="129"/>
      <c r="G34" s="129"/>
      <c r="H34" s="129"/>
      <c r="I34" s="129"/>
    </row>
    <row r="35" spans="1:9">
      <c r="A35" s="129">
        <f t="shared" si="0"/>
        <v>31</v>
      </c>
      <c r="B35" s="129"/>
      <c r="C35" s="129"/>
      <c r="D35" s="129"/>
      <c r="E35" s="129"/>
      <c r="F35" s="129"/>
      <c r="G35" s="129"/>
      <c r="H35" s="129"/>
      <c r="I35" s="129"/>
    </row>
    <row r="36" spans="1:9">
      <c r="A36" s="129">
        <f t="shared" si="0"/>
        <v>32</v>
      </c>
      <c r="B36" s="129"/>
      <c r="C36" s="129"/>
      <c r="D36" s="129"/>
      <c r="E36" s="129"/>
      <c r="F36" s="129"/>
      <c r="G36" s="129"/>
      <c r="H36" s="129"/>
      <c r="I36" s="129"/>
    </row>
    <row r="37" spans="1:9">
      <c r="A37" s="129">
        <f t="shared" si="0"/>
        <v>33</v>
      </c>
      <c r="B37" s="129"/>
      <c r="C37" s="129"/>
      <c r="D37" s="129"/>
      <c r="E37" s="129"/>
      <c r="F37" s="129"/>
      <c r="G37" s="129"/>
      <c r="H37" s="129"/>
      <c r="I37" s="129"/>
    </row>
    <row r="38" spans="1:9">
      <c r="A38" s="129">
        <f t="shared" si="0"/>
        <v>34</v>
      </c>
      <c r="B38" s="129"/>
      <c r="C38" s="129"/>
      <c r="D38" s="129"/>
      <c r="E38" s="129"/>
      <c r="F38" s="129"/>
      <c r="G38" s="129"/>
      <c r="H38" s="129"/>
      <c r="I38" s="129"/>
    </row>
    <row r="39" spans="1:9">
      <c r="A39" s="129">
        <f t="shared" si="0"/>
        <v>35</v>
      </c>
      <c r="B39" s="129"/>
      <c r="C39" s="129"/>
      <c r="D39" s="129"/>
      <c r="E39" s="129"/>
      <c r="F39" s="129"/>
      <c r="G39" s="129"/>
      <c r="H39" s="129"/>
      <c r="I39" s="129"/>
    </row>
    <row r="40" spans="1:9">
      <c r="A40" s="129">
        <f t="shared" si="0"/>
        <v>36</v>
      </c>
      <c r="B40" s="129"/>
      <c r="C40" s="129"/>
      <c r="D40" s="129"/>
      <c r="E40" s="129"/>
      <c r="F40" s="129"/>
      <c r="G40" s="129"/>
      <c r="H40" s="129"/>
      <c r="I40" s="129"/>
    </row>
    <row r="41" spans="1:9">
      <c r="A41" s="129">
        <f t="shared" si="0"/>
        <v>37</v>
      </c>
      <c r="B41" s="129"/>
      <c r="C41" s="129"/>
      <c r="D41" s="129"/>
      <c r="E41" s="129"/>
      <c r="F41" s="129"/>
      <c r="G41" s="129"/>
      <c r="H41" s="129"/>
      <c r="I41" s="129"/>
    </row>
    <row r="42" spans="1:9">
      <c r="A42" s="129">
        <f t="shared" si="0"/>
        <v>38</v>
      </c>
      <c r="B42" s="129"/>
      <c r="C42" s="129"/>
      <c r="D42" s="129"/>
      <c r="E42" s="129"/>
      <c r="F42" s="129"/>
      <c r="G42" s="129"/>
      <c r="H42" s="129"/>
      <c r="I42" s="129"/>
    </row>
    <row r="43" spans="1:9">
      <c r="A43" s="129">
        <f t="shared" si="0"/>
        <v>39</v>
      </c>
      <c r="B43" s="129"/>
      <c r="C43" s="129"/>
      <c r="D43" s="129"/>
      <c r="E43" s="129"/>
      <c r="F43" s="129"/>
      <c r="G43" s="129"/>
      <c r="H43" s="129"/>
      <c r="I43" s="129"/>
    </row>
    <row r="44" spans="1:9">
      <c r="A44" s="129">
        <f t="shared" si="0"/>
        <v>40</v>
      </c>
      <c r="B44" s="129"/>
      <c r="C44" s="129"/>
      <c r="D44" s="129"/>
      <c r="E44" s="129"/>
      <c r="F44" s="129"/>
      <c r="G44" s="129"/>
      <c r="H44" s="129"/>
      <c r="I44" s="129"/>
    </row>
    <row r="45" spans="1:9">
      <c r="A45" s="129">
        <f t="shared" si="0"/>
        <v>41</v>
      </c>
      <c r="B45" s="129"/>
      <c r="C45" s="129"/>
      <c r="D45" s="129"/>
      <c r="E45" s="129"/>
      <c r="F45" s="129"/>
      <c r="G45" s="129"/>
      <c r="H45" s="129"/>
      <c r="I45" s="129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26"/>
  <sheetViews>
    <sheetView workbookViewId="0">
      <selection activeCell="B27" sqref="B27"/>
    </sheetView>
  </sheetViews>
  <sheetFormatPr defaultRowHeight="12"/>
  <sheetData>
    <row r="1" spans="1:12">
      <c r="A1" t="s">
        <v>4231</v>
      </c>
      <c r="B1" s="188">
        <v>984</v>
      </c>
    </row>
    <row r="2" spans="1:12">
      <c r="A2" t="s">
        <v>4233</v>
      </c>
      <c r="B2" s="188">
        <v>1106</v>
      </c>
    </row>
    <row r="3" spans="1:12">
      <c r="A3" t="s">
        <v>4232</v>
      </c>
      <c r="B3" s="188">
        <v>1053</v>
      </c>
    </row>
    <row r="4" spans="1:12">
      <c r="A4" t="s">
        <v>4230</v>
      </c>
      <c r="B4" s="188">
        <v>324</v>
      </c>
    </row>
    <row r="5" spans="1:12">
      <c r="B5" s="188"/>
    </row>
    <row r="6" spans="1:12">
      <c r="B6" s="188"/>
    </row>
    <row r="7" spans="1:12">
      <c r="B7" s="188">
        <f>SUM(B1:B6)</f>
        <v>3467</v>
      </c>
    </row>
    <row r="8" spans="1:12">
      <c r="D8" s="189"/>
      <c r="E8" s="189" t="s">
        <v>4246</v>
      </c>
      <c r="F8" s="189" t="s">
        <v>4248</v>
      </c>
      <c r="G8" s="189" t="s">
        <v>4250</v>
      </c>
      <c r="H8" s="189" t="s">
        <v>4252</v>
      </c>
      <c r="I8" s="189" t="s">
        <v>4254</v>
      </c>
      <c r="J8" s="189" t="s">
        <v>4256</v>
      </c>
      <c r="K8" s="189" t="s">
        <v>4258</v>
      </c>
      <c r="L8" s="189" t="s">
        <v>4259</v>
      </c>
    </row>
    <row r="9" spans="1:12">
      <c r="D9" s="189" t="s">
        <v>4245</v>
      </c>
      <c r="E9" s="190"/>
      <c r="F9" s="189"/>
      <c r="G9" s="189"/>
      <c r="H9" s="189"/>
      <c r="I9" s="189"/>
      <c r="J9" s="189"/>
      <c r="K9" s="189"/>
      <c r="L9" s="189"/>
    </row>
    <row r="10" spans="1:12">
      <c r="D10" s="189" t="s">
        <v>4247</v>
      </c>
      <c r="E10" s="189"/>
      <c r="F10" s="190"/>
      <c r="G10" s="189"/>
      <c r="H10" s="189"/>
      <c r="I10" s="189"/>
      <c r="J10" s="189"/>
      <c r="K10" s="189"/>
      <c r="L10" s="189"/>
    </row>
    <row r="11" spans="1:12">
      <c r="D11" s="189" t="s">
        <v>4249</v>
      </c>
      <c r="E11" s="189"/>
      <c r="F11" s="189"/>
      <c r="G11" s="190"/>
      <c r="H11" s="189"/>
      <c r="I11" s="189"/>
      <c r="J11" s="189"/>
      <c r="K11" s="189"/>
      <c r="L11" s="189"/>
    </row>
    <row r="12" spans="1:12">
      <c r="D12" s="189" t="s">
        <v>4251</v>
      </c>
      <c r="E12" s="189"/>
      <c r="F12" s="189"/>
      <c r="G12" s="189"/>
      <c r="H12" s="190"/>
      <c r="I12" s="189"/>
      <c r="J12" s="189"/>
      <c r="K12" s="189"/>
      <c r="L12" s="189"/>
    </row>
    <row r="13" spans="1:12">
      <c r="D13" s="189" t="s">
        <v>4253</v>
      </c>
      <c r="E13" s="189"/>
      <c r="F13" s="189"/>
      <c r="G13" s="189"/>
      <c r="H13" s="189"/>
      <c r="I13" s="190"/>
      <c r="J13" s="189"/>
      <c r="K13" s="189"/>
      <c r="L13" s="189"/>
    </row>
    <row r="14" spans="1:12">
      <c r="D14" s="189" t="s">
        <v>4255</v>
      </c>
      <c r="E14" s="189"/>
      <c r="F14" s="189"/>
      <c r="G14" s="189"/>
      <c r="H14" s="189"/>
      <c r="I14" s="189"/>
      <c r="J14" s="190"/>
      <c r="K14" s="189"/>
      <c r="L14" s="189"/>
    </row>
    <row r="15" spans="1:12">
      <c r="D15" s="189" t="s">
        <v>4257</v>
      </c>
      <c r="E15" s="189"/>
      <c r="F15" s="189"/>
      <c r="G15" s="189"/>
      <c r="H15" s="189"/>
      <c r="I15" s="189"/>
      <c r="J15" s="189"/>
      <c r="K15" s="190"/>
      <c r="L15" s="189"/>
    </row>
    <row r="16" spans="1:12">
      <c r="D16" s="189" t="s">
        <v>4259</v>
      </c>
      <c r="E16" s="189"/>
      <c r="F16" s="189"/>
      <c r="G16" s="189"/>
      <c r="H16" s="189"/>
      <c r="I16" s="189"/>
      <c r="J16" s="189"/>
      <c r="K16" s="189"/>
      <c r="L16" s="190"/>
    </row>
    <row r="18" spans="4:12">
      <c r="D18">
        <v>0</v>
      </c>
      <c r="E18">
        <v>1</v>
      </c>
      <c r="F18">
        <v>2</v>
      </c>
      <c r="G18">
        <v>3</v>
      </c>
      <c r="H18">
        <v>4</v>
      </c>
      <c r="I18">
        <v>5</v>
      </c>
      <c r="J18">
        <v>6</v>
      </c>
      <c r="K18">
        <v>7</v>
      </c>
      <c r="L18">
        <v>8</v>
      </c>
    </row>
    <row r="19" spans="4:12">
      <c r="D19">
        <v>1</v>
      </c>
      <c r="E19" s="190"/>
    </row>
    <row r="20" spans="4:12">
      <c r="D20">
        <v>2</v>
      </c>
      <c r="F20" s="190"/>
    </row>
    <row r="21" spans="4:12">
      <c r="D21">
        <v>3</v>
      </c>
      <c r="G21" s="190"/>
    </row>
    <row r="22" spans="4:12">
      <c r="D22">
        <v>4</v>
      </c>
      <c r="H22" s="190"/>
    </row>
    <row r="23" spans="4:12">
      <c r="D23">
        <v>5</v>
      </c>
      <c r="I23" s="190"/>
    </row>
    <row r="24" spans="4:12">
      <c r="D24">
        <v>6</v>
      </c>
      <c r="J24" s="190"/>
    </row>
    <row r="25" spans="4:12">
      <c r="D25">
        <v>7</v>
      </c>
      <c r="K25" s="190"/>
    </row>
    <row r="26" spans="4:12">
      <c r="D26">
        <v>8</v>
      </c>
      <c r="L26" s="190"/>
    </row>
  </sheetData>
  <sortState ref="A1:B25">
    <sortCondition ref="B1:B25"/>
  </sortState>
  <phoneticPr fontId="3" type="noConversion"/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54"/>
  <sheetViews>
    <sheetView topLeftCell="A13" workbookViewId="0">
      <selection activeCell="B40" sqref="B40"/>
    </sheetView>
  </sheetViews>
  <sheetFormatPr defaultRowHeight="12"/>
  <cols>
    <col min="1" max="1" width="26" customWidth="1"/>
    <col min="2" max="2" width="22.1640625" customWidth="1"/>
    <col min="7" max="7" width="14.83203125" bestFit="1" customWidth="1"/>
    <col min="8" max="9" width="12.6640625" bestFit="1" customWidth="1"/>
  </cols>
  <sheetData>
    <row r="1" spans="1:2">
      <c r="A1" t="s">
        <v>4412</v>
      </c>
      <c r="B1" t="s">
        <v>4261</v>
      </c>
    </row>
    <row r="2" spans="1:2">
      <c r="A2" t="s">
        <v>4413</v>
      </c>
      <c r="B2" t="s">
        <v>4271</v>
      </c>
    </row>
    <row r="3" spans="1:2">
      <c r="A3" t="s">
        <v>4270</v>
      </c>
      <c r="B3" t="s">
        <v>4272</v>
      </c>
    </row>
    <row r="4" spans="1:2">
      <c r="A4" t="s">
        <v>4262</v>
      </c>
      <c r="B4" t="s">
        <v>4263</v>
      </c>
    </row>
    <row r="5" spans="1:2">
      <c r="A5" t="s">
        <v>4273</v>
      </c>
      <c r="B5" t="s">
        <v>4275</v>
      </c>
    </row>
    <row r="6" spans="1:2">
      <c r="A6" t="s">
        <v>4274</v>
      </c>
      <c r="B6" t="s">
        <v>4276</v>
      </c>
    </row>
    <row r="7" spans="1:2">
      <c r="A7" t="s">
        <v>4264</v>
      </c>
      <c r="B7" t="s">
        <v>4265</v>
      </c>
    </row>
    <row r="8" spans="1:2">
      <c r="A8" t="s">
        <v>4283</v>
      </c>
      <c r="B8" t="s">
        <v>4285</v>
      </c>
    </row>
    <row r="9" spans="1:2">
      <c r="A9" t="s">
        <v>4284</v>
      </c>
      <c r="B9" t="s">
        <v>4286</v>
      </c>
    </row>
    <row r="10" spans="1:2">
      <c r="A10" t="s">
        <v>4343</v>
      </c>
      <c r="B10" t="s">
        <v>4347</v>
      </c>
    </row>
    <row r="11" spans="1:2">
      <c r="A11" t="s">
        <v>4344</v>
      </c>
      <c r="B11" t="s">
        <v>4348</v>
      </c>
    </row>
    <row r="12" spans="1:2">
      <c r="A12" t="s">
        <v>4345</v>
      </c>
      <c r="B12" t="s">
        <v>4349</v>
      </c>
    </row>
    <row r="13" spans="1:2">
      <c r="A13" t="s">
        <v>4346</v>
      </c>
      <c r="B13" t="s">
        <v>4350</v>
      </c>
    </row>
    <row r="14" spans="1:2">
      <c r="A14" t="s">
        <v>4266</v>
      </c>
      <c r="B14" t="s">
        <v>4267</v>
      </c>
    </row>
    <row r="15" spans="1:2">
      <c r="A15" t="s">
        <v>4268</v>
      </c>
      <c r="B15" t="s">
        <v>4269</v>
      </c>
    </row>
    <row r="16" spans="1:2">
      <c r="A16" t="s">
        <v>4279</v>
      </c>
      <c r="B16" t="s">
        <v>4280</v>
      </c>
    </row>
    <row r="17" spans="1:2">
      <c r="A17" t="s">
        <v>4281</v>
      </c>
      <c r="B17" t="s">
        <v>4282</v>
      </c>
    </row>
    <row r="18" spans="1:2">
      <c r="A18" t="s">
        <v>4277</v>
      </c>
      <c r="B18" t="s">
        <v>4278</v>
      </c>
    </row>
    <row r="19" spans="1:2">
      <c r="A19" t="s">
        <v>4310</v>
      </c>
      <c r="B19" t="s">
        <v>4314</v>
      </c>
    </row>
    <row r="20" spans="1:2">
      <c r="A20" t="s">
        <v>4311</v>
      </c>
      <c r="B20" t="s">
        <v>4315</v>
      </c>
    </row>
    <row r="21" spans="1:2">
      <c r="A21" t="s">
        <v>4312</v>
      </c>
      <c r="B21" t="s">
        <v>4316</v>
      </c>
    </row>
    <row r="22" spans="1:2">
      <c r="A22" t="s">
        <v>4313</v>
      </c>
      <c r="B22" t="s">
        <v>4317</v>
      </c>
    </row>
    <row r="23" spans="1:2">
      <c r="A23" t="s">
        <v>4287</v>
      </c>
      <c r="B23" t="s">
        <v>4288</v>
      </c>
    </row>
    <row r="24" spans="1:2">
      <c r="A24" t="s">
        <v>4289</v>
      </c>
      <c r="B24" t="s">
        <v>4356</v>
      </c>
    </row>
    <row r="25" spans="1:2">
      <c r="A25" t="s">
        <v>4292</v>
      </c>
      <c r="B25" t="s">
        <v>4301</v>
      </c>
    </row>
    <row r="26" spans="1:2">
      <c r="A26" t="s">
        <v>4293</v>
      </c>
      <c r="B26" t="s">
        <v>4302</v>
      </c>
    </row>
    <row r="27" spans="1:2">
      <c r="A27" t="s">
        <v>4294</v>
      </c>
      <c r="B27" t="s">
        <v>4303</v>
      </c>
    </row>
    <row r="28" spans="1:2">
      <c r="A28" t="s">
        <v>4295</v>
      </c>
      <c r="B28" t="s">
        <v>4304</v>
      </c>
    </row>
    <row r="29" spans="1:2">
      <c r="A29" t="s">
        <v>4296</v>
      </c>
      <c r="B29" t="s">
        <v>4305</v>
      </c>
    </row>
    <row r="30" spans="1:2">
      <c r="A30" t="s">
        <v>4297</v>
      </c>
      <c r="B30" t="s">
        <v>4306</v>
      </c>
    </row>
    <row r="31" spans="1:2">
      <c r="A31" t="s">
        <v>4298</v>
      </c>
      <c r="B31" t="s">
        <v>4307</v>
      </c>
    </row>
    <row r="32" spans="1:2">
      <c r="A32" t="s">
        <v>4299</v>
      </c>
      <c r="B32" t="s">
        <v>4308</v>
      </c>
    </row>
    <row r="33" spans="1:6">
      <c r="A33" t="s">
        <v>4300</v>
      </c>
      <c r="B33" t="s">
        <v>4309</v>
      </c>
    </row>
    <row r="34" spans="1:6">
      <c r="A34" t="s">
        <v>4290</v>
      </c>
      <c r="B34" t="s">
        <v>4291</v>
      </c>
      <c r="F34">
        <v>118</v>
      </c>
    </row>
    <row r="35" spans="1:6">
      <c r="A35" t="s">
        <v>4318</v>
      </c>
      <c r="B35" t="s">
        <v>4319</v>
      </c>
      <c r="F35">
        <v>119</v>
      </c>
    </row>
    <row r="36" spans="1:6">
      <c r="A36" t="s">
        <v>4320</v>
      </c>
      <c r="B36" t="s">
        <v>4414</v>
      </c>
      <c r="F36">
        <v>120</v>
      </c>
    </row>
    <row r="37" spans="1:6">
      <c r="A37" t="s">
        <v>4323</v>
      </c>
      <c r="B37" t="s">
        <v>4324</v>
      </c>
      <c r="F37">
        <v>121</v>
      </c>
    </row>
    <row r="38" spans="1:6">
      <c r="A38" t="s">
        <v>4321</v>
      </c>
      <c r="B38" t="s">
        <v>4322</v>
      </c>
      <c r="F38">
        <v>122</v>
      </c>
    </row>
    <row r="39" spans="1:6">
      <c r="A39" t="s">
        <v>4325</v>
      </c>
      <c r="B39" t="s">
        <v>4326</v>
      </c>
      <c r="F39">
        <v>123</v>
      </c>
    </row>
    <row r="40" spans="1:6">
      <c r="A40" t="s">
        <v>4334</v>
      </c>
      <c r="B40" t="s">
        <v>4335</v>
      </c>
      <c r="F40">
        <v>124</v>
      </c>
    </row>
    <row r="41" spans="1:6">
      <c r="A41" t="s">
        <v>4333</v>
      </c>
      <c r="B41" t="s">
        <v>4337</v>
      </c>
      <c r="F41">
        <v>125</v>
      </c>
    </row>
    <row r="42" spans="1:6">
      <c r="A42" t="s">
        <v>4328</v>
      </c>
      <c r="B42" t="s">
        <v>4338</v>
      </c>
      <c r="F42">
        <v>201</v>
      </c>
    </row>
    <row r="43" spans="1:6">
      <c r="A43" t="s">
        <v>4329</v>
      </c>
      <c r="B43" t="s">
        <v>4339</v>
      </c>
      <c r="F43">
        <v>202</v>
      </c>
    </row>
    <row r="44" spans="1:6">
      <c r="A44" t="s">
        <v>4330</v>
      </c>
      <c r="B44" t="s">
        <v>4340</v>
      </c>
      <c r="F44">
        <v>203</v>
      </c>
    </row>
    <row r="45" spans="1:6">
      <c r="A45" t="s">
        <v>4331</v>
      </c>
      <c r="B45" t="s">
        <v>4341</v>
      </c>
      <c r="F45">
        <v>204</v>
      </c>
    </row>
    <row r="46" spans="1:6">
      <c r="A46" t="s">
        <v>4332</v>
      </c>
      <c r="B46" t="s">
        <v>4342</v>
      </c>
      <c r="F46">
        <v>205</v>
      </c>
    </row>
    <row r="47" spans="1:6">
      <c r="A47" t="s">
        <v>4327</v>
      </c>
      <c r="B47" t="s">
        <v>4336</v>
      </c>
      <c r="F47">
        <v>206</v>
      </c>
    </row>
    <row r="48" spans="1:6">
      <c r="A48" t="s">
        <v>4351</v>
      </c>
      <c r="B48" t="s">
        <v>4352</v>
      </c>
      <c r="F48">
        <v>207</v>
      </c>
    </row>
    <row r="49" spans="1:9">
      <c r="A49" t="s">
        <v>4353</v>
      </c>
      <c r="B49" t="s">
        <v>4354</v>
      </c>
      <c r="F49">
        <v>208</v>
      </c>
      <c r="G49" s="191">
        <v>290000000</v>
      </c>
      <c r="H49" s="191">
        <f>G49*0.026</f>
        <v>7540000</v>
      </c>
      <c r="I49" s="191">
        <f>G49*0.004</f>
        <v>1160000</v>
      </c>
    </row>
    <row r="50" spans="1:9">
      <c r="A50" t="s">
        <v>4355</v>
      </c>
      <c r="B50" t="s">
        <v>4357</v>
      </c>
      <c r="F50">
        <v>301</v>
      </c>
    </row>
    <row r="51" spans="1:9">
      <c r="A51" t="s">
        <v>4362</v>
      </c>
      <c r="B51" t="s">
        <v>4363</v>
      </c>
    </row>
    <row r="52" spans="1:9">
      <c r="A52" t="s">
        <v>4360</v>
      </c>
      <c r="B52" t="s">
        <v>4361</v>
      </c>
    </row>
    <row r="53" spans="1:9">
      <c r="A53" t="s">
        <v>4358</v>
      </c>
      <c r="B53" t="s">
        <v>4359</v>
      </c>
    </row>
    <row r="54" spans="1:9">
      <c r="A54" t="s">
        <v>4364</v>
      </c>
      <c r="B54" t="s">
        <v>4365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B5:M18"/>
  <sheetViews>
    <sheetView topLeftCell="B1" workbookViewId="0">
      <selection activeCell="B5" sqref="B5:M18"/>
    </sheetView>
  </sheetViews>
  <sheetFormatPr defaultRowHeight="12"/>
  <cols>
    <col min="1" max="1" width="9.33203125" style="192"/>
    <col min="2" max="2" width="16.33203125" style="192" customWidth="1"/>
    <col min="3" max="3" width="11.83203125" style="192" customWidth="1"/>
    <col min="4" max="4" width="11.6640625" style="192" customWidth="1"/>
    <col min="5" max="16384" width="9.33203125" style="192"/>
  </cols>
  <sheetData>
    <row r="5" spans="2:13">
      <c r="B5" s="192" t="s">
        <v>4366</v>
      </c>
      <c r="C5" s="192" t="s">
        <v>4367</v>
      </c>
      <c r="D5" s="192">
        <v>4321</v>
      </c>
      <c r="E5" s="192" t="s">
        <v>4408</v>
      </c>
    </row>
    <row r="6" spans="2:13">
      <c r="B6" s="192" t="s">
        <v>4368</v>
      </c>
      <c r="D6" s="192" t="s">
        <v>4370</v>
      </c>
      <c r="E6" s="192" t="s">
        <v>4369</v>
      </c>
    </row>
    <row r="7" spans="2:13">
      <c r="B7" s="192" t="s">
        <v>4371</v>
      </c>
      <c r="D7" s="192" t="s">
        <v>4372</v>
      </c>
    </row>
    <row r="8" spans="2:13">
      <c r="B8" s="192" t="s">
        <v>4373</v>
      </c>
      <c r="D8" s="192" t="s">
        <v>4374</v>
      </c>
    </row>
    <row r="9" spans="2:13">
      <c r="B9" s="192" t="s">
        <v>4375</v>
      </c>
      <c r="C9" s="192" t="s">
        <v>4376</v>
      </c>
      <c r="D9" s="192" t="s">
        <v>4374</v>
      </c>
      <c r="E9" s="192" t="s">
        <v>4377</v>
      </c>
    </row>
    <row r="10" spans="2:13">
      <c r="B10" s="192" t="s">
        <v>4409</v>
      </c>
      <c r="C10" s="192" t="s">
        <v>4410</v>
      </c>
      <c r="D10" s="192" t="s">
        <v>4411</v>
      </c>
    </row>
    <row r="11" spans="2:13">
      <c r="B11" s="192" t="s">
        <v>4378</v>
      </c>
      <c r="C11" s="192" t="s">
        <v>4379</v>
      </c>
      <c r="D11" s="192" t="s">
        <v>4379</v>
      </c>
      <c r="E11" s="192" t="s">
        <v>4380</v>
      </c>
      <c r="F11" s="192" t="s">
        <v>4381</v>
      </c>
      <c r="G11" s="192" t="s">
        <v>4382</v>
      </c>
      <c r="H11" s="192" t="s">
        <v>4383</v>
      </c>
      <c r="I11" s="192" t="s">
        <v>4384</v>
      </c>
      <c r="J11" s="192" t="s">
        <v>4372</v>
      </c>
      <c r="K11" s="192" t="s">
        <v>4385</v>
      </c>
      <c r="L11" s="192" t="s">
        <v>4386</v>
      </c>
      <c r="M11" s="192" t="s">
        <v>4404</v>
      </c>
    </row>
    <row r="12" spans="2:13">
      <c r="B12" s="192" t="s">
        <v>4387</v>
      </c>
      <c r="C12" s="192" t="s">
        <v>4388</v>
      </c>
      <c r="D12" s="192" t="s">
        <v>4389</v>
      </c>
      <c r="E12" s="192" t="s">
        <v>4389</v>
      </c>
    </row>
    <row r="13" spans="2:13">
      <c r="B13" s="192" t="s">
        <v>4390</v>
      </c>
      <c r="C13" s="192" t="s">
        <v>4391</v>
      </c>
      <c r="D13" s="192" t="s">
        <v>4392</v>
      </c>
      <c r="E13" s="192" t="s">
        <v>4393</v>
      </c>
    </row>
    <row r="14" spans="2:13">
      <c r="B14" s="192" t="s">
        <v>4394</v>
      </c>
      <c r="C14" s="192" t="s">
        <v>4395</v>
      </c>
      <c r="D14" s="192" t="s">
        <v>4396</v>
      </c>
      <c r="E14" s="192" t="s">
        <v>4397</v>
      </c>
    </row>
    <row r="15" spans="2:13">
      <c r="B15" s="192" t="s">
        <v>4398</v>
      </c>
      <c r="C15" s="192" t="s">
        <v>4399</v>
      </c>
    </row>
    <row r="16" spans="2:13">
      <c r="B16" s="192" t="s">
        <v>4400</v>
      </c>
      <c r="C16" s="192" t="s">
        <v>4401</v>
      </c>
    </row>
    <row r="17" spans="2:4">
      <c r="B17" s="192" t="s">
        <v>4402</v>
      </c>
      <c r="C17" s="192" t="s">
        <v>4403</v>
      </c>
    </row>
    <row r="18" spans="2:4">
      <c r="B18" s="192" t="s">
        <v>4405</v>
      </c>
      <c r="C18" s="192" t="s">
        <v>4406</v>
      </c>
      <c r="D18" s="192" t="s">
        <v>4407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2"/>
  <cols>
    <col min="1" max="1" width="31.1640625" customWidth="1"/>
  </cols>
  <sheetData>
    <row r="1" spans="1:1">
      <c r="A1" s="182" t="s">
        <v>4416</v>
      </c>
    </row>
    <row r="2" spans="1:1">
      <c r="A2" t="s">
        <v>4417</v>
      </c>
    </row>
    <row r="3" spans="1:1">
      <c r="A3" t="s">
        <v>4418</v>
      </c>
    </row>
    <row r="4" spans="1:1">
      <c r="A4" t="s">
        <v>4419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B4:H15"/>
  <sheetViews>
    <sheetView workbookViewId="0">
      <selection activeCell="H9" sqref="H9"/>
    </sheetView>
  </sheetViews>
  <sheetFormatPr defaultRowHeight="12"/>
  <cols>
    <col min="3" max="3" width="17.1640625" customWidth="1"/>
    <col min="4" max="4" width="12.6640625" style="191" bestFit="1" customWidth="1"/>
    <col min="5" max="5" width="12.6640625" bestFit="1" customWidth="1"/>
  </cols>
  <sheetData>
    <row r="4" spans="2:8">
      <c r="B4" t="s">
        <v>327</v>
      </c>
      <c r="C4" t="s">
        <v>4420</v>
      </c>
      <c r="D4" s="191">
        <v>87000</v>
      </c>
    </row>
    <row r="5" spans="2:8">
      <c r="C5" t="s">
        <v>4421</v>
      </c>
      <c r="D5" s="191">
        <v>72000</v>
      </c>
      <c r="E5" s="193">
        <f>D5*3</f>
        <v>216000</v>
      </c>
      <c r="H5" t="s">
        <v>4428</v>
      </c>
    </row>
    <row r="6" spans="2:8">
      <c r="C6" t="s">
        <v>4427</v>
      </c>
      <c r="D6" s="191">
        <v>100000</v>
      </c>
      <c r="E6" s="193">
        <f>D6*3</f>
        <v>300000</v>
      </c>
      <c r="H6" t="s">
        <v>4429</v>
      </c>
    </row>
    <row r="7" spans="2:8">
      <c r="H7" t="s">
        <v>4430</v>
      </c>
    </row>
    <row r="8" spans="2:8">
      <c r="C8" t="s">
        <v>4422</v>
      </c>
      <c r="D8" s="191">
        <v>30</v>
      </c>
      <c r="H8" t="s">
        <v>4431</v>
      </c>
    </row>
    <row r="9" spans="2:8">
      <c r="C9" t="s">
        <v>4423</v>
      </c>
      <c r="D9" s="191">
        <v>10</v>
      </c>
    </row>
    <row r="10" spans="2:8">
      <c r="C10" t="s">
        <v>4424</v>
      </c>
      <c r="D10" s="191">
        <v>25</v>
      </c>
    </row>
    <row r="11" spans="2:8">
      <c r="C11" t="s">
        <v>4425</v>
      </c>
      <c r="D11" s="191">
        <v>259</v>
      </c>
    </row>
    <row r="12" spans="2:8">
      <c r="C12" t="s">
        <v>4426</v>
      </c>
      <c r="D12" s="191">
        <v>5000</v>
      </c>
    </row>
    <row r="13" spans="2:8">
      <c r="D13" s="191">
        <f>SUM(D8:D11)*D12</f>
        <v>1620000</v>
      </c>
    </row>
    <row r="15" spans="2:8">
      <c r="E15" s="193">
        <f>D13+E5+E6</f>
        <v>2136000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B5:E11"/>
  <sheetViews>
    <sheetView workbookViewId="0">
      <selection activeCell="C16" sqref="C16"/>
    </sheetView>
  </sheetViews>
  <sheetFormatPr defaultRowHeight="12"/>
  <cols>
    <col min="2" max="2" width="15.33203125" customWidth="1"/>
    <col min="3" max="3" width="23" customWidth="1"/>
    <col min="4" max="4" width="22.33203125" customWidth="1"/>
    <col min="5" max="5" width="36.33203125" bestFit="1" customWidth="1"/>
  </cols>
  <sheetData>
    <row r="5" spans="2:5">
      <c r="C5" t="s">
        <v>4445</v>
      </c>
      <c r="D5" t="s">
        <v>4435</v>
      </c>
      <c r="E5" t="s">
        <v>4443</v>
      </c>
    </row>
    <row r="6" spans="2:5">
      <c r="B6" t="s">
        <v>4436</v>
      </c>
      <c r="C6" t="s">
        <v>4439</v>
      </c>
      <c r="D6" t="s">
        <v>4437</v>
      </c>
      <c r="E6" t="s">
        <v>4437</v>
      </c>
    </row>
    <row r="7" spans="2:5">
      <c r="B7" t="s">
        <v>4438</v>
      </c>
      <c r="C7" t="s">
        <v>4446</v>
      </c>
      <c r="D7" t="s">
        <v>4439</v>
      </c>
      <c r="E7" t="s">
        <v>4439</v>
      </c>
    </row>
    <row r="8" spans="2:5">
      <c r="B8" t="s">
        <v>4440</v>
      </c>
      <c r="C8" t="s">
        <v>4437</v>
      </c>
      <c r="D8" t="s">
        <v>4437</v>
      </c>
      <c r="E8" t="s">
        <v>4437</v>
      </c>
    </row>
    <row r="9" spans="2:5">
      <c r="B9" t="s">
        <v>4441</v>
      </c>
      <c r="C9" t="s">
        <v>4437</v>
      </c>
      <c r="D9" t="s">
        <v>4437</v>
      </c>
      <c r="E9" t="s">
        <v>4437</v>
      </c>
    </row>
    <row r="10" spans="2:5">
      <c r="B10" t="s">
        <v>4442</v>
      </c>
      <c r="C10" t="s">
        <v>4437</v>
      </c>
      <c r="D10" t="s">
        <v>4437</v>
      </c>
      <c r="E10" t="s">
        <v>4437</v>
      </c>
    </row>
    <row r="11" spans="2:5">
      <c r="B11" t="s">
        <v>4444</v>
      </c>
      <c r="C11" t="s">
        <v>4437</v>
      </c>
      <c r="D11" t="s">
        <v>4437</v>
      </c>
      <c r="E11" t="s">
        <v>4437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B5:J19"/>
  <sheetViews>
    <sheetView workbookViewId="0">
      <selection activeCell="B15" sqref="B15:J19"/>
    </sheetView>
  </sheetViews>
  <sheetFormatPr defaultRowHeight="12"/>
  <cols>
    <col min="3" max="3" width="9.5" bestFit="1" customWidth="1"/>
    <col min="6" max="6" width="9.5" bestFit="1" customWidth="1"/>
    <col min="8" max="10" width="9.5" bestFit="1" customWidth="1"/>
  </cols>
  <sheetData>
    <row r="5" spans="2:10">
      <c r="B5" t="s">
        <v>4447</v>
      </c>
      <c r="C5" s="194">
        <v>2.5000000000000001E-2</v>
      </c>
      <c r="E5" t="s">
        <v>4449</v>
      </c>
      <c r="F5">
        <v>2</v>
      </c>
      <c r="G5">
        <v>3</v>
      </c>
      <c r="H5">
        <v>4</v>
      </c>
      <c r="I5">
        <v>5</v>
      </c>
      <c r="J5">
        <v>6</v>
      </c>
    </row>
    <row r="6" spans="2:10">
      <c r="B6" t="s">
        <v>2029</v>
      </c>
      <c r="C6" s="194">
        <v>5.0000000000000001E-3</v>
      </c>
      <c r="E6" t="s">
        <v>4450</v>
      </c>
      <c r="F6" s="195">
        <f t="shared" ref="F6:G6" si="0">$C$7/($C$8+F5)*(1+$C$8)/2</f>
        <v>8.0000000000000002E-3</v>
      </c>
      <c r="G6" s="195">
        <f t="shared" si="0"/>
        <v>6.6666666666666671E-3</v>
      </c>
      <c r="H6" s="195">
        <f>$C$7/($C$8+H5)*(1+$C$8)/2</f>
        <v>5.7142857142857143E-3</v>
      </c>
      <c r="I6" s="195">
        <f t="shared" ref="I6:J6" si="1">$C$7/($C$8+I5)*(1+$C$8)/2</f>
        <v>5.0000000000000001E-3</v>
      </c>
      <c r="J6" s="195">
        <f t="shared" si="1"/>
        <v>4.4444444444444444E-3</v>
      </c>
    </row>
    <row r="7" spans="2:10">
      <c r="B7" t="s">
        <v>4448</v>
      </c>
      <c r="C7" s="194">
        <f>C5-C6</f>
        <v>0.02</v>
      </c>
      <c r="E7" t="s">
        <v>4451</v>
      </c>
      <c r="F7" s="195">
        <f t="shared" ref="F7:G7" si="2">$C$7/(F5+$C$8)</f>
        <v>4.0000000000000001E-3</v>
      </c>
      <c r="G7" s="195">
        <f t="shared" si="2"/>
        <v>3.3333333333333335E-3</v>
      </c>
      <c r="H7" s="195">
        <f>$C$7/(H5+$C$8)</f>
        <v>2.8571428571428571E-3</v>
      </c>
      <c r="I7" s="195">
        <f>$C$7/(I5+$C$8)</f>
        <v>2.5000000000000001E-3</v>
      </c>
      <c r="J7" s="195">
        <f>$C$7/(J5+$C$8)</f>
        <v>2.2222222222222222E-3</v>
      </c>
    </row>
    <row r="8" spans="2:10">
      <c r="B8" t="s">
        <v>4452</v>
      </c>
      <c r="C8">
        <v>3</v>
      </c>
      <c r="E8" t="s">
        <v>4453</v>
      </c>
      <c r="F8" s="195">
        <f t="shared" ref="F8:G8" si="3">$C$6+F6</f>
        <v>1.3000000000000001E-2</v>
      </c>
      <c r="G8" s="195">
        <f t="shared" si="3"/>
        <v>1.1666666666666667E-2</v>
      </c>
      <c r="H8" s="195">
        <f>$C$6+H6</f>
        <v>1.0714285714285714E-2</v>
      </c>
      <c r="I8" s="195">
        <f t="shared" ref="I8:J9" si="4">$C$6+I6</f>
        <v>0.01</v>
      </c>
      <c r="J8" s="195">
        <f t="shared" si="4"/>
        <v>9.4444444444444445E-3</v>
      </c>
    </row>
    <row r="9" spans="2:10">
      <c r="E9" t="s">
        <v>4454</v>
      </c>
      <c r="F9" s="195">
        <f t="shared" ref="F9:G9" si="5">$C$6+F7</f>
        <v>9.0000000000000011E-3</v>
      </c>
      <c r="G9" s="195">
        <f t="shared" si="5"/>
        <v>8.3333333333333332E-3</v>
      </c>
      <c r="H9" s="195">
        <f>$C$6+H7</f>
        <v>7.8571428571428577E-3</v>
      </c>
      <c r="I9" s="195">
        <f t="shared" si="4"/>
        <v>7.4999999999999997E-3</v>
      </c>
      <c r="J9" s="195">
        <f t="shared" si="4"/>
        <v>7.2222222222222219E-3</v>
      </c>
    </row>
    <row r="15" spans="2:10">
      <c r="B15" t="s">
        <v>4515</v>
      </c>
      <c r="C15" s="194">
        <v>2.1000000000000001E-2</v>
      </c>
      <c r="E15" t="s">
        <v>4449</v>
      </c>
      <c r="F15">
        <v>2</v>
      </c>
      <c r="G15">
        <v>3</v>
      </c>
      <c r="H15">
        <v>4</v>
      </c>
      <c r="I15">
        <v>5</v>
      </c>
      <c r="J15">
        <v>6</v>
      </c>
    </row>
    <row r="16" spans="2:10">
      <c r="B16" t="s">
        <v>2029</v>
      </c>
      <c r="C16" s="194">
        <v>2E-3</v>
      </c>
      <c r="E16" t="s">
        <v>4450</v>
      </c>
      <c r="F16" s="195">
        <f>$C$17*3/10</f>
        <v>5.7000000000000011E-3</v>
      </c>
      <c r="G16" s="195">
        <f>$C$17*3/10</f>
        <v>5.7000000000000011E-3</v>
      </c>
      <c r="H16" s="195">
        <f>$C$17*3/10</f>
        <v>5.7000000000000011E-3</v>
      </c>
      <c r="I16" s="195">
        <f t="shared" ref="I16:J16" si="6">$C$17*3/10</f>
        <v>5.7000000000000011E-3</v>
      </c>
      <c r="J16" s="195">
        <f t="shared" si="6"/>
        <v>5.7000000000000011E-3</v>
      </c>
    </row>
    <row r="17" spans="2:10">
      <c r="B17" t="s">
        <v>4448</v>
      </c>
      <c r="C17" s="194">
        <f>C15-C16</f>
        <v>1.9000000000000003E-2</v>
      </c>
      <c r="E17" t="s">
        <v>4451</v>
      </c>
      <c r="F17" s="195">
        <f>$C$17*2/10</f>
        <v>3.8000000000000004E-3</v>
      </c>
      <c r="G17" s="195">
        <f>$C$17*2/10</f>
        <v>3.8000000000000004E-3</v>
      </c>
      <c r="H17" s="195">
        <f>$C$17*4/10/(H15-2)</f>
        <v>3.8000000000000004E-3</v>
      </c>
      <c r="I17" s="195">
        <f t="shared" ref="I17:J17" si="7">$C$17*4/10/(I15-2)</f>
        <v>2.5333333333333336E-3</v>
      </c>
      <c r="J17" s="195">
        <f t="shared" si="7"/>
        <v>1.9000000000000002E-3</v>
      </c>
    </row>
    <row r="18" spans="2:10">
      <c r="B18" t="s">
        <v>4452</v>
      </c>
      <c r="C18">
        <v>2</v>
      </c>
      <c r="E18" t="s">
        <v>4453</v>
      </c>
      <c r="F18" s="195">
        <f t="shared" ref="F18:H19" si="8">$C$16+F16</f>
        <v>7.7000000000000011E-3</v>
      </c>
      <c r="G18" s="195">
        <f t="shared" si="8"/>
        <v>7.7000000000000011E-3</v>
      </c>
      <c r="H18" s="195">
        <f t="shared" si="8"/>
        <v>7.7000000000000011E-3</v>
      </c>
      <c r="I18" s="195">
        <f t="shared" ref="I18:J18" si="9">$C$16+I16</f>
        <v>7.7000000000000011E-3</v>
      </c>
      <c r="J18" s="195">
        <f t="shared" si="9"/>
        <v>7.7000000000000011E-3</v>
      </c>
    </row>
    <row r="19" spans="2:10">
      <c r="E19" t="s">
        <v>4454</v>
      </c>
      <c r="F19" s="195">
        <f t="shared" si="8"/>
        <v>5.8000000000000005E-3</v>
      </c>
      <c r="G19" s="195">
        <f t="shared" si="8"/>
        <v>5.8000000000000005E-3</v>
      </c>
      <c r="H19" s="195">
        <f t="shared" si="8"/>
        <v>5.8000000000000005E-3</v>
      </c>
      <c r="I19" s="195">
        <f t="shared" ref="I19:J19" si="10">$C$16+I17</f>
        <v>4.5333333333333337E-3</v>
      </c>
      <c r="J19" s="195">
        <f t="shared" si="10"/>
        <v>3.9000000000000003E-3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B2:O53"/>
  <sheetViews>
    <sheetView workbookViewId="0">
      <selection activeCell="L29" sqref="L29"/>
    </sheetView>
  </sheetViews>
  <sheetFormatPr defaultRowHeight="12"/>
  <cols>
    <col min="2" max="2" width="15" style="45" bestFit="1" customWidth="1"/>
    <col min="3" max="5" width="13.33203125" bestFit="1" customWidth="1"/>
    <col min="6" max="10" width="15.33203125" bestFit="1" customWidth="1"/>
    <col min="11" max="11" width="12.1640625" bestFit="1" customWidth="1"/>
    <col min="12" max="12" width="11.6640625" customWidth="1"/>
    <col min="13" max="13" width="8.5" bestFit="1" customWidth="1"/>
    <col min="14" max="14" width="13.33203125" style="188" bestFit="1" customWidth="1"/>
    <col min="15" max="15" width="9.33203125" style="188"/>
  </cols>
  <sheetData>
    <row r="2" spans="2:15">
      <c r="B2" s="45" t="s">
        <v>4476</v>
      </c>
      <c r="C2" s="188">
        <v>350000000</v>
      </c>
    </row>
    <row r="3" spans="2:15">
      <c r="B3" s="45" t="s">
        <v>4485</v>
      </c>
      <c r="C3" s="188">
        <v>50000</v>
      </c>
    </row>
    <row r="4" spans="2:15" s="45" customFormat="1">
      <c r="B4" s="198"/>
      <c r="C4" s="198" t="s">
        <v>4456</v>
      </c>
      <c r="D4" s="198" t="s">
        <v>4457</v>
      </c>
      <c r="E4" s="198" t="s">
        <v>4458</v>
      </c>
      <c r="F4" s="198" t="s">
        <v>4459</v>
      </c>
      <c r="G4" s="198" t="s">
        <v>4460</v>
      </c>
      <c r="H4" s="198" t="s">
        <v>4461</v>
      </c>
      <c r="I4" s="198" t="s">
        <v>4464</v>
      </c>
      <c r="J4" s="198" t="s">
        <v>4483</v>
      </c>
      <c r="K4" s="198" t="s">
        <v>4500</v>
      </c>
      <c r="N4" s="196"/>
      <c r="O4" s="196"/>
    </row>
    <row r="5" spans="2:15">
      <c r="B5" s="199" t="s">
        <v>4455</v>
      </c>
      <c r="C5" s="200">
        <v>2.7E-2</v>
      </c>
      <c r="D5" s="200">
        <f>C5-0.2%</f>
        <v>2.5000000000000001E-2</v>
      </c>
      <c r="E5" s="200">
        <f>C5-0.3%</f>
        <v>2.4E-2</v>
      </c>
      <c r="F5" s="200">
        <f>C5-0.5%</f>
        <v>2.1999999999999999E-2</v>
      </c>
      <c r="G5" s="200">
        <v>1.4999999999999999E-2</v>
      </c>
      <c r="H5" s="200">
        <v>0.01</v>
      </c>
      <c r="I5" s="200">
        <v>5.0000000000000001E-3</v>
      </c>
      <c r="J5" s="200">
        <v>0</v>
      </c>
      <c r="K5" s="200"/>
      <c r="L5" s="194"/>
    </row>
    <row r="6" spans="2:15">
      <c r="B6" s="199" t="s">
        <v>4463</v>
      </c>
      <c r="C6" s="200"/>
      <c r="D6" s="200">
        <f>$C$5-D5</f>
        <v>1.9999999999999983E-3</v>
      </c>
      <c r="E6" s="200">
        <f t="shared" ref="E6:I6" si="0">$C$5-E5</f>
        <v>2.9999999999999992E-3</v>
      </c>
      <c r="F6" s="200">
        <f t="shared" si="0"/>
        <v>5.000000000000001E-3</v>
      </c>
      <c r="G6" s="200">
        <f t="shared" si="0"/>
        <v>1.2E-2</v>
      </c>
      <c r="H6" s="200">
        <f t="shared" si="0"/>
        <v>1.7000000000000001E-2</v>
      </c>
      <c r="I6" s="200">
        <f t="shared" si="0"/>
        <v>2.1999999999999999E-2</v>
      </c>
      <c r="J6" s="200">
        <f t="shared" ref="J6" si="1">$C$5-J5</f>
        <v>2.7E-2</v>
      </c>
      <c r="K6" s="200"/>
      <c r="L6" s="194"/>
    </row>
    <row r="7" spans="2:15">
      <c r="B7" s="199" t="s">
        <v>4462</v>
      </c>
      <c r="C7" s="201"/>
      <c r="D7" s="201">
        <v>0</v>
      </c>
      <c r="E7" s="201">
        <v>0</v>
      </c>
      <c r="F7" s="201">
        <v>200000</v>
      </c>
      <c r="G7" s="201">
        <v>600000</v>
      </c>
      <c r="H7" s="201">
        <v>1000000</v>
      </c>
      <c r="I7" s="201">
        <v>1200000</v>
      </c>
      <c r="J7" s="201">
        <v>1500000</v>
      </c>
      <c r="K7" s="202">
        <f t="shared" ref="K7" si="2">SUM(D7:J7)</f>
        <v>4500000</v>
      </c>
      <c r="L7" s="188"/>
    </row>
    <row r="8" spans="2:15">
      <c r="B8" s="199" t="s">
        <v>4475</v>
      </c>
      <c r="C8" s="201"/>
      <c r="D8" s="201">
        <v>1</v>
      </c>
      <c r="E8" s="201">
        <v>2</v>
      </c>
      <c r="F8" s="201">
        <v>3</v>
      </c>
      <c r="G8" s="201">
        <v>4</v>
      </c>
      <c r="H8" s="201">
        <v>5</v>
      </c>
      <c r="I8" s="201">
        <v>6</v>
      </c>
      <c r="J8" s="201">
        <v>6</v>
      </c>
      <c r="K8" s="201"/>
      <c r="L8" s="188"/>
    </row>
    <row r="9" spans="2:15">
      <c r="B9" s="199" t="s">
        <v>4477</v>
      </c>
      <c r="C9" s="202"/>
      <c r="D9" s="202">
        <f>($C$2*D5*0.5+(D7*D8))/D8</f>
        <v>4375000</v>
      </c>
      <c r="E9" s="202">
        <f t="shared" ref="E9:J9" si="3">($C$2*E5*0.5+(E7*E8))/E8</f>
        <v>2100000</v>
      </c>
      <c r="F9" s="202">
        <f t="shared" si="3"/>
        <v>1483333.3333333333</v>
      </c>
      <c r="G9" s="202">
        <f t="shared" si="3"/>
        <v>1256250</v>
      </c>
      <c r="H9" s="202">
        <f t="shared" si="3"/>
        <v>1350000</v>
      </c>
      <c r="I9" s="202">
        <f t="shared" si="3"/>
        <v>1345833.3333333333</v>
      </c>
      <c r="J9" s="202">
        <f t="shared" si="3"/>
        <v>1500000</v>
      </c>
      <c r="K9" s="202">
        <f>SUM(D9:J9)</f>
        <v>13410416.666666666</v>
      </c>
      <c r="L9" s="197"/>
    </row>
    <row r="10" spans="2:15">
      <c r="B10" s="199" t="s">
        <v>4478</v>
      </c>
      <c r="C10" s="202"/>
      <c r="D10" s="202">
        <f>($C$2*D6*0.5-((D7+$C$3)*D8))/D8</f>
        <v>299999.99999999971</v>
      </c>
      <c r="E10" s="202">
        <f t="shared" ref="E10:J10" si="4">($C$2*E6*0.5-((E7+$C$3)*E8))/E8</f>
        <v>212499.99999999994</v>
      </c>
      <c r="F10" s="202">
        <f t="shared" si="4"/>
        <v>41666.666666666708</v>
      </c>
      <c r="G10" s="202">
        <f t="shared" si="4"/>
        <v>-125000</v>
      </c>
      <c r="H10" s="202">
        <f t="shared" si="4"/>
        <v>-455000</v>
      </c>
      <c r="I10" s="202">
        <f t="shared" si="4"/>
        <v>-608333.33333333337</v>
      </c>
      <c r="J10" s="202">
        <f t="shared" si="4"/>
        <v>-762500</v>
      </c>
      <c r="K10" s="202">
        <f t="shared" ref="K10:K14" si="5">SUM(D10:J10)</f>
        <v>-1396666.666666667</v>
      </c>
      <c r="L10" s="197"/>
      <c r="N10" s="188">
        <f>5026280000/15</f>
        <v>335085333.33333331</v>
      </c>
    </row>
    <row r="11" spans="2:15">
      <c r="B11" s="199" t="s">
        <v>4479</v>
      </c>
      <c r="C11" s="202"/>
      <c r="D11" s="202">
        <f t="shared" ref="D11:J11" si="6">($C$2*D5+(D7*D8))/D8</f>
        <v>8750000</v>
      </c>
      <c r="E11" s="202">
        <f t="shared" si="6"/>
        <v>4200000</v>
      </c>
      <c r="F11" s="202">
        <f t="shared" si="6"/>
        <v>2766666.6666666665</v>
      </c>
      <c r="G11" s="202">
        <f t="shared" si="6"/>
        <v>1912500</v>
      </c>
      <c r="H11" s="202">
        <f t="shared" si="6"/>
        <v>1700000</v>
      </c>
      <c r="I11" s="202">
        <f t="shared" si="6"/>
        <v>1491666.6666666667</v>
      </c>
      <c r="J11" s="202">
        <f t="shared" si="6"/>
        <v>1500000</v>
      </c>
      <c r="K11" s="202">
        <f t="shared" si="5"/>
        <v>22320833.333333332</v>
      </c>
      <c r="L11" s="197"/>
    </row>
    <row r="12" spans="2:15">
      <c r="B12" s="199" t="s">
        <v>4480</v>
      </c>
      <c r="C12" s="202"/>
      <c r="D12" s="202">
        <f>($C$2*D6-((D7+$C$3)*D8))/D8</f>
        <v>649999.99999999942</v>
      </c>
      <c r="E12" s="202">
        <f t="shared" ref="E12:J12" si="7">($C$2*E6-((E7+$C$3)*E8))/E8</f>
        <v>474999.99999999988</v>
      </c>
      <c r="F12" s="202">
        <f t="shared" si="7"/>
        <v>333333.33333333343</v>
      </c>
      <c r="G12" s="202">
        <f t="shared" si="7"/>
        <v>400000</v>
      </c>
      <c r="H12" s="202">
        <f t="shared" si="7"/>
        <v>140000</v>
      </c>
      <c r="I12" s="202">
        <f t="shared" si="7"/>
        <v>33333.333333333336</v>
      </c>
      <c r="J12" s="202">
        <f t="shared" si="7"/>
        <v>25000</v>
      </c>
      <c r="K12" s="202">
        <f t="shared" si="5"/>
        <v>2056666.666666666</v>
      </c>
      <c r="L12" s="197"/>
    </row>
    <row r="13" spans="2:15">
      <c r="B13" s="199" t="s">
        <v>4481</v>
      </c>
      <c r="C13" s="201"/>
      <c r="D13" s="201">
        <f>D7*12</f>
        <v>0</v>
      </c>
      <c r="E13" s="201">
        <f t="shared" ref="E13:I13" si="8">E7*12</f>
        <v>0</v>
      </c>
      <c r="F13" s="201">
        <f t="shared" si="8"/>
        <v>2400000</v>
      </c>
      <c r="G13" s="201">
        <f t="shared" si="8"/>
        <v>7200000</v>
      </c>
      <c r="H13" s="201">
        <f t="shared" si="8"/>
        <v>12000000</v>
      </c>
      <c r="I13" s="201">
        <f t="shared" si="8"/>
        <v>14400000</v>
      </c>
      <c r="J13" s="201">
        <f t="shared" ref="J13" si="9">J7*12</f>
        <v>18000000</v>
      </c>
      <c r="K13" s="203">
        <f t="shared" si="5"/>
        <v>54000000</v>
      </c>
      <c r="L13" s="188"/>
    </row>
    <row r="14" spans="2:15">
      <c r="B14" s="199" t="s">
        <v>4482</v>
      </c>
      <c r="C14" s="201"/>
      <c r="D14" s="201">
        <f>D12*12/D8</f>
        <v>7799999.9999999925</v>
      </c>
      <c r="E14" s="201">
        <f t="shared" ref="E14:I14" si="10">E12*12/E8</f>
        <v>2849999.9999999991</v>
      </c>
      <c r="F14" s="201">
        <f t="shared" si="10"/>
        <v>1333333.3333333337</v>
      </c>
      <c r="G14" s="201">
        <f t="shared" si="10"/>
        <v>1200000</v>
      </c>
      <c r="H14" s="201">
        <f t="shared" si="10"/>
        <v>336000</v>
      </c>
      <c r="I14" s="201">
        <f t="shared" si="10"/>
        <v>66666.666666666672</v>
      </c>
      <c r="J14" s="201">
        <f t="shared" ref="J14" si="11">J12*12/J8</f>
        <v>50000</v>
      </c>
      <c r="K14" s="202">
        <f t="shared" si="5"/>
        <v>13635999.999999993</v>
      </c>
      <c r="L14" s="188"/>
      <c r="M14" s="45" t="s">
        <v>4465</v>
      </c>
      <c r="N14" s="188">
        <v>500000</v>
      </c>
    </row>
    <row r="15" spans="2:15">
      <c r="B15" s="199" t="s">
        <v>4501</v>
      </c>
      <c r="C15" s="202"/>
      <c r="D15" s="202">
        <f>(D7+$C$3)*24/D6</f>
        <v>600000000.00000048</v>
      </c>
      <c r="E15" s="202">
        <f t="shared" ref="E15:J15" si="12">(E7+$C$3)*24/E6</f>
        <v>400000000.00000012</v>
      </c>
      <c r="F15" s="202">
        <f t="shared" si="12"/>
        <v>1199999999.9999998</v>
      </c>
      <c r="G15" s="202">
        <f t="shared" si="12"/>
        <v>1300000000</v>
      </c>
      <c r="H15" s="202">
        <f t="shared" si="12"/>
        <v>1482352941.1764705</v>
      </c>
      <c r="I15" s="202">
        <f t="shared" si="12"/>
        <v>1363636363.6363637</v>
      </c>
      <c r="J15" s="202">
        <f t="shared" si="12"/>
        <v>1377777777.7777779</v>
      </c>
      <c r="K15" s="202"/>
      <c r="M15" s="45" t="s">
        <v>4466</v>
      </c>
      <c r="N15" s="188">
        <v>150000</v>
      </c>
    </row>
    <row r="16" spans="2:15">
      <c r="B16" s="199" t="s">
        <v>4502</v>
      </c>
      <c r="C16" s="202"/>
      <c r="D16" s="202">
        <f>D15*D5+D7*12</f>
        <v>15000000.000000013</v>
      </c>
      <c r="E16" s="202">
        <f t="shared" ref="E16:J16" si="13">E15*E5+E7*12</f>
        <v>9600000.0000000037</v>
      </c>
      <c r="F16" s="202">
        <f t="shared" si="13"/>
        <v>28799999.999999993</v>
      </c>
      <c r="G16" s="202">
        <f t="shared" si="13"/>
        <v>26700000</v>
      </c>
      <c r="H16" s="202">
        <f t="shared" si="13"/>
        <v>26823529.411764704</v>
      </c>
      <c r="I16" s="202">
        <f t="shared" si="13"/>
        <v>21218181.81818182</v>
      </c>
      <c r="J16" s="202">
        <f t="shared" si="13"/>
        <v>18000000</v>
      </c>
      <c r="K16" s="202"/>
      <c r="M16" s="45" t="s">
        <v>4467</v>
      </c>
      <c r="N16" s="188">
        <v>70000</v>
      </c>
      <c r="O16" s="188">
        <v>200420</v>
      </c>
    </row>
    <row r="17" spans="2:14">
      <c r="B17" s="199" t="s">
        <v>4503</v>
      </c>
      <c r="C17" s="202"/>
      <c r="D17" s="202">
        <f>D15*D6-D7*12</f>
        <v>1200000</v>
      </c>
      <c r="E17" s="202">
        <f t="shared" ref="E17:J17" si="14">E15*E6-E7*12</f>
        <v>1200000</v>
      </c>
      <c r="F17" s="202">
        <f t="shared" si="14"/>
        <v>3600000</v>
      </c>
      <c r="G17" s="202">
        <f t="shared" si="14"/>
        <v>8400000</v>
      </c>
      <c r="H17" s="202">
        <f t="shared" si="14"/>
        <v>13200000</v>
      </c>
      <c r="I17" s="202">
        <f t="shared" si="14"/>
        <v>15600000</v>
      </c>
      <c r="J17" s="202">
        <f t="shared" si="14"/>
        <v>19200000</v>
      </c>
      <c r="K17" s="202"/>
      <c r="M17" s="45" t="s">
        <v>4468</v>
      </c>
      <c r="N17" s="188">
        <v>20000</v>
      </c>
    </row>
    <row r="18" spans="2:14">
      <c r="B18" s="199" t="s">
        <v>4504</v>
      </c>
      <c r="C18" s="202"/>
      <c r="D18" s="202">
        <f>(D15*D5*0.5+D7*12)/12</f>
        <v>625000.00000000058</v>
      </c>
      <c r="E18" s="202">
        <f t="shared" ref="E18:J18" si="15">(E15*E5*0.5+E7*12)/12</f>
        <v>400000.00000000017</v>
      </c>
      <c r="F18" s="202">
        <f t="shared" si="15"/>
        <v>1299999.9999999998</v>
      </c>
      <c r="G18" s="202">
        <f t="shared" si="15"/>
        <v>1412500</v>
      </c>
      <c r="H18" s="202">
        <f t="shared" si="15"/>
        <v>1617647.0588235294</v>
      </c>
      <c r="I18" s="202">
        <f t="shared" si="15"/>
        <v>1484090.9090909092</v>
      </c>
      <c r="J18" s="202">
        <f t="shared" si="15"/>
        <v>1500000</v>
      </c>
      <c r="K18" s="202"/>
      <c r="M18" s="45" t="s">
        <v>4469</v>
      </c>
      <c r="N18" s="188">
        <v>200000</v>
      </c>
    </row>
    <row r="19" spans="2:14">
      <c r="B19" s="199" t="s">
        <v>4505</v>
      </c>
      <c r="C19" s="202"/>
      <c r="D19" s="202">
        <f>(D15*D6*0.5-(D7+$C$3)*12)/12</f>
        <v>0</v>
      </c>
      <c r="E19" s="202">
        <f t="shared" ref="E19:J19" si="16">(E15*E6*0.5-(E7+$C$3)*12)/12</f>
        <v>0</v>
      </c>
      <c r="F19" s="202">
        <f t="shared" si="16"/>
        <v>0</v>
      </c>
      <c r="G19" s="202">
        <f t="shared" si="16"/>
        <v>0</v>
      </c>
      <c r="H19" s="202">
        <f t="shared" si="16"/>
        <v>0</v>
      </c>
      <c r="I19" s="202">
        <f t="shared" si="16"/>
        <v>0</v>
      </c>
      <c r="J19" s="202">
        <f t="shared" si="16"/>
        <v>0</v>
      </c>
      <c r="K19" s="202"/>
      <c r="M19" s="45" t="s">
        <v>4470</v>
      </c>
      <c r="N19" s="188">
        <f>2000*60</f>
        <v>120000</v>
      </c>
    </row>
    <row r="20" spans="2:14">
      <c r="M20" s="45" t="s">
        <v>4471</v>
      </c>
      <c r="N20" s="188">
        <f>5000*30</f>
        <v>150000</v>
      </c>
    </row>
    <row r="21" spans="2:14">
      <c r="M21" s="45" t="s">
        <v>4472</v>
      </c>
      <c r="N21" s="188">
        <f>15000*30</f>
        <v>450000</v>
      </c>
    </row>
    <row r="22" spans="2:14">
      <c r="C22" s="198" t="s">
        <v>4506</v>
      </c>
      <c r="D22" s="204">
        <v>1</v>
      </c>
      <c r="E22" s="204">
        <v>2</v>
      </c>
      <c r="F22" s="204">
        <v>3</v>
      </c>
      <c r="G22" s="204">
        <v>4</v>
      </c>
      <c r="H22" s="204">
        <v>5</v>
      </c>
      <c r="I22" s="204">
        <v>6</v>
      </c>
      <c r="J22" s="204">
        <v>7</v>
      </c>
      <c r="M22" s="45" t="s">
        <v>4473</v>
      </c>
      <c r="N22" s="188">
        <v>200000</v>
      </c>
    </row>
    <row r="23" spans="2:14">
      <c r="C23" s="199" t="s">
        <v>4484</v>
      </c>
      <c r="D23" s="202">
        <f>($C$2*$D$5*0.5+($D$7*D22))/D22</f>
        <v>4375000</v>
      </c>
      <c r="E23" s="202">
        <f t="shared" ref="E23:J23" si="17">($C$2*$D$5*0.5+($D$7*E22))/E22</f>
        <v>2187500</v>
      </c>
      <c r="F23" s="202">
        <f t="shared" si="17"/>
        <v>1458333.3333333333</v>
      </c>
      <c r="G23" s="202">
        <f t="shared" si="17"/>
        <v>1093750</v>
      </c>
      <c r="H23" s="202">
        <f t="shared" si="17"/>
        <v>875000</v>
      </c>
      <c r="I23" s="202">
        <f t="shared" si="17"/>
        <v>729166.66666666663</v>
      </c>
      <c r="J23" s="202">
        <f t="shared" si="17"/>
        <v>625000</v>
      </c>
      <c r="K23" s="197"/>
      <c r="M23" s="45"/>
    </row>
    <row r="24" spans="2:14">
      <c r="C24" s="199" t="s">
        <v>4486</v>
      </c>
      <c r="D24" s="202">
        <f>($C$2*$D$6*0.5-($D$7+$C$3)*D22)/D22</f>
        <v>299999.99999999971</v>
      </c>
      <c r="E24" s="202">
        <f t="shared" ref="E24:J24" si="18">($C$2*$D$6*0.5-($D$7+$C$3)*E22)/E22</f>
        <v>124999.99999999985</v>
      </c>
      <c r="F24" s="202">
        <f t="shared" si="18"/>
        <v>66666.66666666657</v>
      </c>
      <c r="G24" s="202">
        <f t="shared" si="18"/>
        <v>37499.999999999927</v>
      </c>
      <c r="H24" s="202">
        <f t="shared" si="18"/>
        <v>19999.999999999942</v>
      </c>
      <c r="I24" s="202">
        <f t="shared" si="18"/>
        <v>8333.3333333332848</v>
      </c>
      <c r="J24" s="202">
        <f t="shared" si="18"/>
        <v>-4.157690065247672E-11</v>
      </c>
      <c r="K24" s="197"/>
      <c r="M24" s="45" t="s">
        <v>4474</v>
      </c>
      <c r="N24" s="188">
        <f>SUM(N14:N23)</f>
        <v>1860000</v>
      </c>
    </row>
    <row r="25" spans="2:14">
      <c r="C25" s="199" t="s">
        <v>4487</v>
      </c>
      <c r="D25" s="202">
        <f>($C$2*$E$5*0.5+($E$7*D22))/D22</f>
        <v>4200000</v>
      </c>
      <c r="E25" s="202">
        <f t="shared" ref="E25:J25" si="19">($C$2*$E$5*0.5+($E$7*E22))/E22</f>
        <v>2100000</v>
      </c>
      <c r="F25" s="202">
        <f t="shared" si="19"/>
        <v>1400000</v>
      </c>
      <c r="G25" s="202">
        <f t="shared" si="19"/>
        <v>1050000</v>
      </c>
      <c r="H25" s="202">
        <f t="shared" si="19"/>
        <v>840000</v>
      </c>
      <c r="I25" s="202">
        <f t="shared" si="19"/>
        <v>700000</v>
      </c>
      <c r="J25" s="202">
        <f t="shared" si="19"/>
        <v>600000</v>
      </c>
      <c r="K25" s="197"/>
    </row>
    <row r="26" spans="2:14">
      <c r="C26" s="199" t="s">
        <v>4488</v>
      </c>
      <c r="D26" s="202">
        <f>($C$2*$E$6*0.5-($E$7+$C$3)*D22)/D22</f>
        <v>474999.99999999988</v>
      </c>
      <c r="E26" s="202">
        <f t="shared" ref="E26:J26" si="20">($C$2*$E$6*0.5-($E$7+$C$3)*E22)/E22</f>
        <v>212499.99999999994</v>
      </c>
      <c r="F26" s="202">
        <f t="shared" si="20"/>
        <v>124999.99999999996</v>
      </c>
      <c r="G26" s="202">
        <f t="shared" si="20"/>
        <v>81249.999999999971</v>
      </c>
      <c r="H26" s="202">
        <f t="shared" si="20"/>
        <v>54999.999999999978</v>
      </c>
      <c r="I26" s="202">
        <f t="shared" si="20"/>
        <v>37499.999999999978</v>
      </c>
      <c r="J26" s="202">
        <f t="shared" si="20"/>
        <v>24999.999999999982</v>
      </c>
      <c r="K26" s="197"/>
    </row>
    <row r="27" spans="2:14">
      <c r="C27" s="199" t="s">
        <v>4489</v>
      </c>
      <c r="D27" s="202">
        <f>($C$2*$F$5*0.5+($F$7*D22))/D22</f>
        <v>4050000</v>
      </c>
      <c r="E27" s="202">
        <f t="shared" ref="E27:J27" si="21">($C$2*$F$5*0.5+($F$7*E22))/E22</f>
        <v>2125000</v>
      </c>
      <c r="F27" s="202">
        <f t="shared" si="21"/>
        <v>1483333.3333333333</v>
      </c>
      <c r="G27" s="202">
        <f t="shared" si="21"/>
        <v>1162500</v>
      </c>
      <c r="H27" s="202">
        <f t="shared" si="21"/>
        <v>970000</v>
      </c>
      <c r="I27" s="202">
        <f t="shared" si="21"/>
        <v>841666.66666666663</v>
      </c>
      <c r="J27" s="202">
        <f t="shared" si="21"/>
        <v>750000</v>
      </c>
      <c r="K27" s="197"/>
    </row>
    <row r="28" spans="2:14">
      <c r="C28" s="199" t="s">
        <v>4490</v>
      </c>
      <c r="D28" s="202">
        <f>($C$2*$F$6*0.5-($F$7+$C$3)*D22)/D22</f>
        <v>625000.00000000012</v>
      </c>
      <c r="E28" s="202">
        <f t="shared" ref="E28:J28" si="22">($C$2*$F$6*0.5-($F$7+$C$3)*E22)/E22</f>
        <v>187500.00000000006</v>
      </c>
      <c r="F28" s="202">
        <f t="shared" si="22"/>
        <v>41666.666666666708</v>
      </c>
      <c r="G28" s="202">
        <f t="shared" si="22"/>
        <v>-31249.999999999971</v>
      </c>
      <c r="H28" s="202">
        <f t="shared" si="22"/>
        <v>-74999.999999999971</v>
      </c>
      <c r="I28" s="202">
        <f t="shared" si="22"/>
        <v>-104166.66666666664</v>
      </c>
      <c r="J28" s="202">
        <f t="shared" si="22"/>
        <v>-124999.99999999999</v>
      </c>
      <c r="K28" s="197"/>
    </row>
    <row r="29" spans="2:14">
      <c r="C29" s="199" t="s">
        <v>4491</v>
      </c>
      <c r="D29" s="202">
        <f>($C$2*$G$5*0.5+($G$7*D22))/D22</f>
        <v>3225000</v>
      </c>
      <c r="E29" s="202">
        <f t="shared" ref="E29:J29" si="23">($C$2*$G$5*0.5+($G$7*E22))/E22</f>
        <v>1912500</v>
      </c>
      <c r="F29" s="202">
        <f t="shared" si="23"/>
        <v>1475000</v>
      </c>
      <c r="G29" s="202">
        <f t="shared" si="23"/>
        <v>1256250</v>
      </c>
      <c r="H29" s="202">
        <f t="shared" si="23"/>
        <v>1125000</v>
      </c>
      <c r="I29" s="202">
        <f t="shared" si="23"/>
        <v>1037500</v>
      </c>
      <c r="J29" s="202">
        <f t="shared" si="23"/>
        <v>975000</v>
      </c>
      <c r="K29" s="197"/>
    </row>
    <row r="30" spans="2:14">
      <c r="C30" s="199" t="s">
        <v>4492</v>
      </c>
      <c r="D30" s="202">
        <f>($C$2*$G$6*0.5-($G$7+$C$3)*D22)/D22</f>
        <v>1450000</v>
      </c>
      <c r="E30" s="202">
        <f t="shared" ref="E30:J30" si="24">($C$2*$G$6*0.5-($G$7+$C$3)*E22)/E22</f>
        <v>400000</v>
      </c>
      <c r="F30" s="202">
        <f t="shared" si="24"/>
        <v>50000</v>
      </c>
      <c r="G30" s="202">
        <f t="shared" si="24"/>
        <v>-125000</v>
      </c>
      <c r="H30" s="202">
        <f t="shared" si="24"/>
        <v>-230000</v>
      </c>
      <c r="I30" s="202">
        <f t="shared" si="24"/>
        <v>-300000</v>
      </c>
      <c r="J30" s="202">
        <f t="shared" si="24"/>
        <v>-350000</v>
      </c>
      <c r="K30" s="197"/>
    </row>
    <row r="31" spans="2:14">
      <c r="C31" s="199" t="s">
        <v>4493</v>
      </c>
      <c r="D31" s="202">
        <f>($C$2*$H$5*0.5+($H$7*D22))/D22</f>
        <v>2750000</v>
      </c>
      <c r="E31" s="202">
        <f t="shared" ref="E31:J31" si="25">($C$2*$H$5*0.5+($H$7*E22))/E22</f>
        <v>1875000</v>
      </c>
      <c r="F31" s="202">
        <f t="shared" si="25"/>
        <v>1583333.3333333333</v>
      </c>
      <c r="G31" s="202">
        <f t="shared" si="25"/>
        <v>1437500</v>
      </c>
      <c r="H31" s="202">
        <f t="shared" si="25"/>
        <v>1350000</v>
      </c>
      <c r="I31" s="202">
        <f t="shared" si="25"/>
        <v>1291666.6666666667</v>
      </c>
      <c r="J31" s="202">
        <f t="shared" si="25"/>
        <v>1250000</v>
      </c>
      <c r="K31" s="197"/>
    </row>
    <row r="32" spans="2:14">
      <c r="C32" s="199" t="s">
        <v>4494</v>
      </c>
      <c r="D32" s="202">
        <f>($C$2*$H$6*0.5-($H$7+$C$3)*D22)/D22</f>
        <v>1925000</v>
      </c>
      <c r="E32" s="202">
        <f t="shared" ref="E32:J32" si="26">($C$2*$H$6*0.5-($H$7+$C$3)*E22)/E22</f>
        <v>437500</v>
      </c>
      <c r="F32" s="202">
        <f t="shared" si="26"/>
        <v>-58333.333333333336</v>
      </c>
      <c r="G32" s="202">
        <f t="shared" si="26"/>
        <v>-306250</v>
      </c>
      <c r="H32" s="202">
        <f t="shared" si="26"/>
        <v>-455000</v>
      </c>
      <c r="I32" s="202">
        <f t="shared" si="26"/>
        <v>-554166.66666666663</v>
      </c>
      <c r="J32" s="202">
        <f t="shared" si="26"/>
        <v>-625000</v>
      </c>
      <c r="K32" s="197"/>
    </row>
    <row r="33" spans="3:11">
      <c r="C33" s="199" t="s">
        <v>4495</v>
      </c>
      <c r="D33" s="202">
        <f>($C$2*$I$5*0.5+($I$7*D22))/D22</f>
        <v>2075000</v>
      </c>
      <c r="E33" s="202">
        <f t="shared" ref="E33:J33" si="27">($C$2*$I$5*0.5+($I$7*E22))/E22</f>
        <v>1637500</v>
      </c>
      <c r="F33" s="202">
        <f t="shared" si="27"/>
        <v>1491666.6666666667</v>
      </c>
      <c r="G33" s="202">
        <f t="shared" si="27"/>
        <v>1418750</v>
      </c>
      <c r="H33" s="202">
        <f t="shared" si="27"/>
        <v>1375000</v>
      </c>
      <c r="I33" s="202">
        <f t="shared" si="27"/>
        <v>1345833.3333333333</v>
      </c>
      <c r="J33" s="202">
        <f t="shared" si="27"/>
        <v>1325000</v>
      </c>
      <c r="K33" s="197"/>
    </row>
    <row r="34" spans="3:11">
      <c r="C34" s="199" t="s">
        <v>4496</v>
      </c>
      <c r="D34" s="202">
        <f>($C$2*$I$6*0.5-($I$7+$C$3)*D22)/D22</f>
        <v>2600000</v>
      </c>
      <c r="E34" s="202">
        <f t="shared" ref="E34:J34" si="28">($C$2*$I$6*0.5-($I$7+$C$3)*E22)/E22</f>
        <v>675000</v>
      </c>
      <c r="F34" s="202">
        <f t="shared" si="28"/>
        <v>33333.333333333336</v>
      </c>
      <c r="G34" s="202">
        <f t="shared" si="28"/>
        <v>-287500</v>
      </c>
      <c r="H34" s="202">
        <f t="shared" si="28"/>
        <v>-480000</v>
      </c>
      <c r="I34" s="202">
        <f t="shared" si="28"/>
        <v>-608333.33333333337</v>
      </c>
      <c r="J34" s="202">
        <f t="shared" si="28"/>
        <v>-700000</v>
      </c>
      <c r="K34" s="197"/>
    </row>
    <row r="35" spans="3:11">
      <c r="C35" s="199" t="s">
        <v>4497</v>
      </c>
      <c r="D35" s="202">
        <f>($C$2*$J$5*0.5+($J$7*D22))/D22</f>
        <v>1500000</v>
      </c>
      <c r="E35" s="202">
        <f t="shared" ref="E35:J35" si="29">($C$2*$J$5*0.5+($J$7*E22))/E22</f>
        <v>1500000</v>
      </c>
      <c r="F35" s="202">
        <f t="shared" si="29"/>
        <v>1500000</v>
      </c>
      <c r="G35" s="202">
        <f t="shared" si="29"/>
        <v>1500000</v>
      </c>
      <c r="H35" s="202">
        <f t="shared" si="29"/>
        <v>1500000</v>
      </c>
      <c r="I35" s="202">
        <f t="shared" si="29"/>
        <v>1500000</v>
      </c>
      <c r="J35" s="202">
        <f t="shared" si="29"/>
        <v>1500000</v>
      </c>
      <c r="K35" s="197"/>
    </row>
    <row r="36" spans="3:11">
      <c r="C36" s="199" t="s">
        <v>4498</v>
      </c>
      <c r="D36" s="202">
        <f>($C$2*$J$6*0.5-($J$7+$C$3)*D22)/D22</f>
        <v>3175000</v>
      </c>
      <c r="E36" s="202">
        <f t="shared" ref="E36:J36" si="30">($C$2*$J$6*0.5-($J$7+$C$3)*E22)/E22</f>
        <v>812500</v>
      </c>
      <c r="F36" s="202">
        <f t="shared" si="30"/>
        <v>25000</v>
      </c>
      <c r="G36" s="202">
        <f t="shared" si="30"/>
        <v>-368750</v>
      </c>
      <c r="H36" s="202">
        <f t="shared" si="30"/>
        <v>-605000</v>
      </c>
      <c r="I36" s="202">
        <f t="shared" si="30"/>
        <v>-762500</v>
      </c>
      <c r="J36" s="202">
        <f t="shared" si="30"/>
        <v>-875000</v>
      </c>
      <c r="K36" s="197"/>
    </row>
    <row r="37" spans="3:11">
      <c r="C37" s="45"/>
      <c r="D37" s="197"/>
      <c r="E37" s="197"/>
      <c r="F37" s="197"/>
      <c r="G37" s="197"/>
      <c r="H37" s="197"/>
      <c r="I37" s="197"/>
      <c r="J37" s="197"/>
      <c r="K37" s="197"/>
    </row>
    <row r="38" spans="3:11">
      <c r="C38" s="45"/>
      <c r="D38" s="197"/>
      <c r="E38" s="197"/>
      <c r="F38" s="197"/>
      <c r="G38" s="197"/>
      <c r="H38" s="197"/>
      <c r="I38" s="197"/>
      <c r="J38" s="197"/>
      <c r="K38" s="197"/>
    </row>
    <row r="39" spans="3:11">
      <c r="C39" s="198" t="s">
        <v>4499</v>
      </c>
      <c r="D39" s="204">
        <v>1</v>
      </c>
      <c r="E39" s="204">
        <v>2</v>
      </c>
      <c r="F39" s="204">
        <v>3</v>
      </c>
      <c r="G39" s="204">
        <v>4</v>
      </c>
      <c r="H39" s="204">
        <v>5</v>
      </c>
      <c r="I39" s="204">
        <v>6</v>
      </c>
      <c r="J39" s="204">
        <v>7</v>
      </c>
      <c r="K39" s="197"/>
    </row>
    <row r="40" spans="3:11">
      <c r="C40" s="199" t="s">
        <v>4484</v>
      </c>
      <c r="D40" s="202">
        <f>($C$2*$D$5+($D$7*D39))/D39</f>
        <v>8750000</v>
      </c>
      <c r="E40" s="202">
        <f t="shared" ref="E40:J40" si="31">($C$2*$D$5+($D$7*E39))/E39</f>
        <v>4375000</v>
      </c>
      <c r="F40" s="202">
        <f t="shared" si="31"/>
        <v>2916666.6666666665</v>
      </c>
      <c r="G40" s="202">
        <f t="shared" si="31"/>
        <v>2187500</v>
      </c>
      <c r="H40" s="202">
        <f t="shared" si="31"/>
        <v>1750000</v>
      </c>
      <c r="I40" s="202">
        <f t="shared" si="31"/>
        <v>1458333.3333333333</v>
      </c>
      <c r="J40" s="202">
        <f t="shared" si="31"/>
        <v>1250000</v>
      </c>
      <c r="K40" s="197"/>
    </row>
    <row r="41" spans="3:11">
      <c r="C41" s="199" t="s">
        <v>4486</v>
      </c>
      <c r="D41" s="202">
        <f>($C$2*$D$6-($D$7+$C$3)*D39)/D39</f>
        <v>649999.99999999942</v>
      </c>
      <c r="E41" s="202">
        <f t="shared" ref="E41:J41" si="32">($C$2*$D$6-($D$7+$C$3)*E39)/E39</f>
        <v>299999.99999999971</v>
      </c>
      <c r="F41" s="202">
        <f t="shared" si="32"/>
        <v>183333.33333333314</v>
      </c>
      <c r="G41" s="202">
        <f t="shared" si="32"/>
        <v>124999.99999999985</v>
      </c>
      <c r="H41" s="202">
        <f t="shared" si="32"/>
        <v>89999.999999999884</v>
      </c>
      <c r="I41" s="202">
        <f t="shared" si="32"/>
        <v>66666.66666666657</v>
      </c>
      <c r="J41" s="202">
        <f t="shared" si="32"/>
        <v>49999.99999999992</v>
      </c>
      <c r="K41" s="197"/>
    </row>
    <row r="42" spans="3:11">
      <c r="C42" s="199" t="s">
        <v>4487</v>
      </c>
      <c r="D42" s="202">
        <f>($C$2*$E$5+($E$7*D39))/D39</f>
        <v>8400000</v>
      </c>
      <c r="E42" s="202">
        <f t="shared" ref="E42:J42" si="33">($C$2*$E$5+($E$7*E39))/E39</f>
        <v>4200000</v>
      </c>
      <c r="F42" s="202">
        <f t="shared" si="33"/>
        <v>2800000</v>
      </c>
      <c r="G42" s="202">
        <f t="shared" si="33"/>
        <v>2100000</v>
      </c>
      <c r="H42" s="202">
        <f t="shared" si="33"/>
        <v>1680000</v>
      </c>
      <c r="I42" s="202">
        <f t="shared" si="33"/>
        <v>1400000</v>
      </c>
      <c r="J42" s="202">
        <f t="shared" si="33"/>
        <v>1200000</v>
      </c>
      <c r="K42" s="197"/>
    </row>
    <row r="43" spans="3:11">
      <c r="C43" s="199" t="s">
        <v>4488</v>
      </c>
      <c r="D43" s="202">
        <f>($C$2*$E$6-($E$7+$C$3)*D39)/D39</f>
        <v>999999.99999999977</v>
      </c>
      <c r="E43" s="202">
        <f t="shared" ref="E43:J43" si="34">($C$2*$E$6-($E$7+$C$3)*E39)/E39</f>
        <v>474999.99999999988</v>
      </c>
      <c r="F43" s="202">
        <f t="shared" si="34"/>
        <v>299999.99999999994</v>
      </c>
      <c r="G43" s="202">
        <f t="shared" si="34"/>
        <v>212499.99999999994</v>
      </c>
      <c r="H43" s="202">
        <f t="shared" si="34"/>
        <v>159999.99999999994</v>
      </c>
      <c r="I43" s="202">
        <f t="shared" si="34"/>
        <v>124999.99999999996</v>
      </c>
      <c r="J43" s="202">
        <f t="shared" si="34"/>
        <v>99999.999999999971</v>
      </c>
      <c r="K43" s="197"/>
    </row>
    <row r="44" spans="3:11">
      <c r="C44" s="199" t="s">
        <v>4489</v>
      </c>
      <c r="D44" s="202">
        <f>($C$2*$F$5+($F$7*D39))/D39</f>
        <v>7900000</v>
      </c>
      <c r="E44" s="202">
        <f t="shared" ref="E44:J44" si="35">($C$2*$F$5+($F$7*E39))/E39</f>
        <v>4050000</v>
      </c>
      <c r="F44" s="202">
        <f t="shared" si="35"/>
        <v>2766666.6666666665</v>
      </c>
      <c r="G44" s="202">
        <f t="shared" si="35"/>
        <v>2125000</v>
      </c>
      <c r="H44" s="202">
        <f t="shared" si="35"/>
        <v>1740000</v>
      </c>
      <c r="I44" s="202">
        <f t="shared" si="35"/>
        <v>1483333.3333333333</v>
      </c>
      <c r="J44" s="202">
        <f t="shared" si="35"/>
        <v>1300000</v>
      </c>
      <c r="K44" s="197"/>
    </row>
    <row r="45" spans="3:11">
      <c r="C45" s="199" t="s">
        <v>4490</v>
      </c>
      <c r="D45" s="202">
        <f>($C$2*$F$6-($F$7+$C$3)*D39)/D39</f>
        <v>1500000.0000000002</v>
      </c>
      <c r="E45" s="202">
        <f t="shared" ref="E45:J45" si="36">($C$2*$F$6-($F$7+$C$3)*E39)/E39</f>
        <v>625000.00000000012</v>
      </c>
      <c r="F45" s="202">
        <f t="shared" si="36"/>
        <v>333333.33333333343</v>
      </c>
      <c r="G45" s="202">
        <f t="shared" si="36"/>
        <v>187500.00000000006</v>
      </c>
      <c r="H45" s="202">
        <f t="shared" si="36"/>
        <v>100000.00000000004</v>
      </c>
      <c r="I45" s="202">
        <f t="shared" si="36"/>
        <v>41666.666666666708</v>
      </c>
      <c r="J45" s="202">
        <f t="shared" si="36"/>
        <v>3.3261520521981374E-11</v>
      </c>
      <c r="K45" s="197"/>
    </row>
    <row r="46" spans="3:11">
      <c r="C46" s="199" t="s">
        <v>4491</v>
      </c>
      <c r="D46" s="202">
        <f>($C$2*$G$5+($G$7*D39))/D39</f>
        <v>5850000</v>
      </c>
      <c r="E46" s="202">
        <f t="shared" ref="E46:J46" si="37">($C$2*$G$5+($G$7*E39))/E39</f>
        <v>3225000</v>
      </c>
      <c r="F46" s="202">
        <f t="shared" si="37"/>
        <v>2350000</v>
      </c>
      <c r="G46" s="202">
        <f t="shared" si="37"/>
        <v>1912500</v>
      </c>
      <c r="H46" s="202">
        <f t="shared" si="37"/>
        <v>1650000</v>
      </c>
      <c r="I46" s="202">
        <f t="shared" si="37"/>
        <v>1475000</v>
      </c>
      <c r="J46" s="202">
        <f t="shared" si="37"/>
        <v>1350000</v>
      </c>
      <c r="K46" s="197"/>
    </row>
    <row r="47" spans="3:11">
      <c r="C47" s="199" t="s">
        <v>4492</v>
      </c>
      <c r="D47" s="202">
        <f>($C$2*$G$6-($G$7+$C$3)*D39)/D39</f>
        <v>3550000</v>
      </c>
      <c r="E47" s="202">
        <f t="shared" ref="E47:J47" si="38">($C$2*$G$6-($G$7+$C$3)*E39)/E39</f>
        <v>1450000</v>
      </c>
      <c r="F47" s="202">
        <f t="shared" si="38"/>
        <v>750000</v>
      </c>
      <c r="G47" s="202">
        <f t="shared" si="38"/>
        <v>400000</v>
      </c>
      <c r="H47" s="202">
        <f t="shared" si="38"/>
        <v>190000</v>
      </c>
      <c r="I47" s="202">
        <f t="shared" si="38"/>
        <v>50000</v>
      </c>
      <c r="J47" s="202">
        <f t="shared" si="38"/>
        <v>-50000</v>
      </c>
      <c r="K47" s="197"/>
    </row>
    <row r="48" spans="3:11">
      <c r="C48" s="199" t="s">
        <v>4493</v>
      </c>
      <c r="D48" s="202">
        <f>($C$2*$H$5+($H$7*D39))/D39</f>
        <v>4500000</v>
      </c>
      <c r="E48" s="202">
        <f t="shared" ref="E48:J48" si="39">($C$2*$H$5+($H$7*E39))/E39</f>
        <v>2750000</v>
      </c>
      <c r="F48" s="202">
        <f t="shared" si="39"/>
        <v>2166666.6666666665</v>
      </c>
      <c r="G48" s="202">
        <f t="shared" si="39"/>
        <v>1875000</v>
      </c>
      <c r="H48" s="202">
        <f t="shared" si="39"/>
        <v>1700000</v>
      </c>
      <c r="I48" s="202">
        <f t="shared" si="39"/>
        <v>1583333.3333333333</v>
      </c>
      <c r="J48" s="202">
        <f t="shared" si="39"/>
        <v>1500000</v>
      </c>
      <c r="K48" s="197"/>
    </row>
    <row r="49" spans="3:11">
      <c r="C49" s="199" t="s">
        <v>4494</v>
      </c>
      <c r="D49" s="202">
        <f>($C$2*$H$6-($H$7+$C$3)*D39)/D39</f>
        <v>4900000</v>
      </c>
      <c r="E49" s="202">
        <f t="shared" ref="E49:J49" si="40">($C$2*$H$6-($H$7+$C$3)*E39)/E39</f>
        <v>1925000</v>
      </c>
      <c r="F49" s="202">
        <f t="shared" si="40"/>
        <v>933333.33333333337</v>
      </c>
      <c r="G49" s="202">
        <f t="shared" si="40"/>
        <v>437500</v>
      </c>
      <c r="H49" s="202">
        <f t="shared" si="40"/>
        <v>140000</v>
      </c>
      <c r="I49" s="202">
        <f t="shared" si="40"/>
        <v>-58333.333333333336</v>
      </c>
      <c r="J49" s="202">
        <f t="shared" si="40"/>
        <v>-200000</v>
      </c>
      <c r="K49" s="197"/>
    </row>
    <row r="50" spans="3:11">
      <c r="C50" s="199" t="s">
        <v>4495</v>
      </c>
      <c r="D50" s="202">
        <f>($C$2*$I$5+($I$7*D39))/D39</f>
        <v>2950000</v>
      </c>
      <c r="E50" s="202">
        <f t="shared" ref="E50:J50" si="41">($C$2*$I$5+($I$7*E39))/E39</f>
        <v>2075000</v>
      </c>
      <c r="F50" s="202">
        <f t="shared" si="41"/>
        <v>1783333.3333333333</v>
      </c>
      <c r="G50" s="202">
        <f t="shared" si="41"/>
        <v>1637500</v>
      </c>
      <c r="H50" s="202">
        <f t="shared" si="41"/>
        <v>1550000</v>
      </c>
      <c r="I50" s="202">
        <f t="shared" si="41"/>
        <v>1491666.6666666667</v>
      </c>
      <c r="J50" s="202">
        <f t="shared" si="41"/>
        <v>1450000</v>
      </c>
      <c r="K50" s="197"/>
    </row>
    <row r="51" spans="3:11">
      <c r="C51" s="199" t="s">
        <v>4496</v>
      </c>
      <c r="D51" s="202">
        <f>($C$2*$I$6-($I$7+$C$3)*D39)/D39</f>
        <v>6450000</v>
      </c>
      <c r="E51" s="202">
        <f t="shared" ref="E51:J51" si="42">($C$2*$I$6-($I$7+$C$3)*E39)/E39</f>
        <v>2600000</v>
      </c>
      <c r="F51" s="202">
        <f t="shared" si="42"/>
        <v>1316666.6666666667</v>
      </c>
      <c r="G51" s="202">
        <f t="shared" si="42"/>
        <v>675000</v>
      </c>
      <c r="H51" s="202">
        <f t="shared" si="42"/>
        <v>290000</v>
      </c>
      <c r="I51" s="202">
        <f t="shared" si="42"/>
        <v>33333.333333333336</v>
      </c>
      <c r="J51" s="202">
        <f t="shared" si="42"/>
        <v>-150000</v>
      </c>
    </row>
    <row r="52" spans="3:11">
      <c r="C52" s="199" t="s">
        <v>4497</v>
      </c>
      <c r="D52" s="202">
        <f>($C$2*$J$5+($J$7*D39))/D39</f>
        <v>1500000</v>
      </c>
      <c r="E52" s="202">
        <f t="shared" ref="E52:J52" si="43">($C$2*$J$5+($J$7*E39))/E39</f>
        <v>1500000</v>
      </c>
      <c r="F52" s="202">
        <f t="shared" si="43"/>
        <v>1500000</v>
      </c>
      <c r="G52" s="202">
        <f t="shared" si="43"/>
        <v>1500000</v>
      </c>
      <c r="H52" s="202">
        <f t="shared" si="43"/>
        <v>1500000</v>
      </c>
      <c r="I52" s="202">
        <f t="shared" si="43"/>
        <v>1500000</v>
      </c>
      <c r="J52" s="202">
        <f t="shared" si="43"/>
        <v>1500000</v>
      </c>
    </row>
    <row r="53" spans="3:11">
      <c r="C53" s="199" t="s">
        <v>4498</v>
      </c>
      <c r="D53" s="202">
        <f>($C$2*$J$6-($J$7+$C$3)*D39)/D39</f>
        <v>7900000</v>
      </c>
      <c r="E53" s="202">
        <f t="shared" ref="E53:J53" si="44">($C$2*$J$6-($J$7+$C$3)*E39)/E39</f>
        <v>3175000</v>
      </c>
      <c r="F53" s="202">
        <f t="shared" si="44"/>
        <v>1600000</v>
      </c>
      <c r="G53" s="202">
        <f t="shared" si="44"/>
        <v>812500</v>
      </c>
      <c r="H53" s="202">
        <f t="shared" si="44"/>
        <v>340000</v>
      </c>
      <c r="I53" s="202">
        <f t="shared" si="44"/>
        <v>25000</v>
      </c>
      <c r="J53" s="202">
        <f t="shared" si="44"/>
        <v>-200000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52</vt:i4>
      </vt:variant>
    </vt:vector>
  </HeadingPairs>
  <TitlesOfParts>
    <vt:vector size="52" baseType="lpstr">
      <vt:lpstr>가양</vt:lpstr>
      <vt:lpstr>로얄</vt:lpstr>
      <vt:lpstr>회원등록</vt:lpstr>
      <vt:lpstr>회사</vt:lpstr>
      <vt:lpstr>공통</vt:lpstr>
      <vt:lpstr>지식산업센터</vt:lpstr>
      <vt:lpstr>현황판</vt:lpstr>
      <vt:lpstr>브라우저</vt:lpstr>
      <vt:lpstr>CSS3</vt:lpstr>
      <vt:lpstr>홈페이지</vt:lpstr>
      <vt:lpstr>HTML</vt:lpstr>
      <vt:lpstr>그룹적용</vt:lpstr>
      <vt:lpstr>5월식대</vt:lpstr>
      <vt:lpstr>지역별</vt:lpstr>
      <vt:lpstr>회사등급</vt:lpstr>
      <vt:lpstr>에이스하이엔드9차</vt:lpstr>
      <vt:lpstr>STX W-Tower</vt:lpstr>
      <vt:lpstr>코카콜라</vt:lpstr>
      <vt:lpstr>가양한화비즈메트로A</vt:lpstr>
      <vt:lpstr>가양한화비즈메트로B</vt:lpstr>
      <vt:lpstr>안양금강펜테리움</vt:lpstr>
      <vt:lpstr>JnK</vt:lpstr>
      <vt:lpstr>KnK</vt:lpstr>
      <vt:lpstr>STX V-Tower</vt:lpstr>
      <vt:lpstr>광명에이스10차</vt:lpstr>
      <vt:lpstr>더원스퀘어</vt:lpstr>
      <vt:lpstr>동아프라임밸리</vt:lpstr>
      <vt:lpstr>동주</vt:lpstr>
      <vt:lpstr>백상2차</vt:lpstr>
      <vt:lpstr>선유도IS동서</vt:lpstr>
      <vt:lpstr>선유도코오롱</vt:lpstr>
      <vt:lpstr>안양성지스타위드</vt:lpstr>
      <vt:lpstr>안양에이스11차</vt:lpstr>
      <vt:lpstr>에이스하이엔드5차</vt:lpstr>
      <vt:lpstr>안양디지털엠파이어A</vt:lpstr>
      <vt:lpstr>안양디지털엠파이어B</vt:lpstr>
      <vt:lpstr>대륭테크노타운15차</vt:lpstr>
      <vt:lpstr>강서IT밸리</vt:lpstr>
      <vt:lpstr>가산디지털엠파이어</vt:lpstr>
      <vt:lpstr>gplus</vt:lpstr>
      <vt:lpstr>SK광명</vt:lpstr>
      <vt:lpstr>흥덕IT밸리</vt:lpstr>
      <vt:lpstr>Sheet3</vt:lpstr>
      <vt:lpstr>영업사원</vt:lpstr>
      <vt:lpstr>중복</vt:lpstr>
      <vt:lpstr>Sheet1</vt:lpstr>
      <vt:lpstr>웹하드</vt:lpstr>
      <vt:lpstr>마인드스톰</vt:lpstr>
      <vt:lpstr>광고</vt:lpstr>
      <vt:lpstr>TAG</vt:lpstr>
      <vt:lpstr>수수료</vt:lpstr>
      <vt:lpstr>수수료체계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김윤주</dc:creator>
  <cp:lastModifiedBy>현성희</cp:lastModifiedBy>
  <cp:lastPrinted>2011-06-12T10:47:34Z</cp:lastPrinted>
  <dcterms:created xsi:type="dcterms:W3CDTF">2011-04-08T04:40:30Z</dcterms:created>
  <dcterms:modified xsi:type="dcterms:W3CDTF">2012-10-07T03:43:25Z</dcterms:modified>
</cp:coreProperties>
</file>